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5.xml" ContentType="application/vnd.openxmlformats-officedocument.drawing+xml"/>
  <Override PartName="/xl/slicers/slicer2.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9.xml" ContentType="application/vnd.openxmlformats-officedocument.drawingml.chartshapes+xml"/>
  <Override PartName="/xl/pivotTables/pivotTable5.xml" ContentType="application/vnd.openxmlformats-officedocument.spreadsheetml.pivotTable+xml"/>
  <Override PartName="/xl/drawings/drawing10.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drawings/drawing11.xml" ContentType="application/vnd.openxmlformats-officedocument.drawing+xml"/>
  <Override PartName="/xl/slicers/slicer4.xml" ContentType="application/vnd.ms-excel.slicer+xml"/>
  <Override PartName="/xl/pivotTables/pivotTable7.xml" ContentType="application/vnd.openxmlformats-officedocument.spreadsheetml.pivotTab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slicers/slicer5.xml" ContentType="application/vnd.ms-excel.slicer+xml"/>
  <Override PartName="/xl/pivotTables/pivotTable8.xml" ContentType="application/vnd.openxmlformats-officedocument.spreadsheetml.pivotTable+xml"/>
  <Override PartName="/xl/drawings/drawing14.xml" ContentType="application/vnd.openxmlformats-officedocument.drawing+xml"/>
  <Override PartName="/xl/pivotTables/pivotTable9.xml" ContentType="application/vnd.openxmlformats-officedocument.spreadsheetml.pivotTab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codeName="ThisWorkbook" defaultThemeVersion="166925"/>
  <mc:AlternateContent xmlns:mc="http://schemas.openxmlformats.org/markup-compatibility/2006">
    <mc:Choice Requires="x15">
      <x15ac:absPath xmlns:x15ac="http://schemas.microsoft.com/office/spreadsheetml/2010/11/ac" url="/Users/danielgallegomoreno/Downloads/"/>
    </mc:Choice>
  </mc:AlternateContent>
  <xr:revisionPtr revIDLastSave="0" documentId="13_ncr:1_{F903C54C-B2E1-9848-8C03-C219D177D1D6}" xr6:coauthVersionLast="46" xr6:coauthVersionMax="46" xr10:uidLastSave="{00000000-0000-0000-0000-000000000000}"/>
  <bookViews>
    <workbookView xWindow="0" yWindow="0" windowWidth="27320" windowHeight="15360" tabRatio="936" firstSheet="1" activeTab="8"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sheetId="44" r:id="rId7"/>
    <sheet name="archivo_CDP" sheetId="25" r:id="rId8"/>
    <sheet name="Inicio" sheetId="15" r:id="rId9"/>
    <sheet name="Resumen Ingresos" sheetId="47" r:id="rId10"/>
    <sheet name="Proyectos" sheetId="7" r:id="rId11"/>
    <sheet name="Territoriales" sheetId="16" r:id="rId12"/>
    <sheet name="Productos" sheetId="21" r:id="rId13"/>
    <sheet name="CDP" sheetId="30" r:id="rId14"/>
    <sheet name="Reservas" sheetId="24" r:id="rId15"/>
    <sheet name="Metas G&amp;P" sheetId="18" r:id="rId16"/>
    <sheet name="Metas PDN" sheetId="20" r:id="rId17"/>
    <sheet name="PAA" sheetId="45" r:id="rId18"/>
  </sheets>
  <definedNames>
    <definedName name="_xlnm._FilterDatabase" localSheetId="7" hidden="1">archivo_CDP!$A$1:$X$4646</definedName>
    <definedName name="_xlnm._FilterDatabase" localSheetId="1" hidden="1">archivo_ejec!$A$4:$AC$35</definedName>
    <definedName name="_xlnm._FilterDatabase" localSheetId="6" hidden="1">archivo_PAA!$A$1:$AM$397</definedName>
    <definedName name="_xlnm._FilterDatabase" localSheetId="4" hidden="1">Archivo_prd!$A$4:$AB$4</definedName>
    <definedName name="_xlnm._FilterDatabase" localSheetId="2" hidden="1">Archivo_terri!$A$4:$AC$4</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4">#N/A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1">#N/A</definedName>
  </definedNames>
  <calcPr calcId="191029"/>
  <pivotCaches>
    <pivotCache cacheId="0" r:id="rId19"/>
    <pivotCache cacheId="1" r:id="rId20"/>
    <pivotCache cacheId="2" r:id="rId21"/>
    <pivotCache cacheId="3" r:id="rId22"/>
    <pivotCache cacheId="4" r:id="rId23"/>
    <pivotCache cacheId="11" r:id="rId24"/>
    <pivotCache cacheId="21" r:id="rId25"/>
    <pivotCache cacheId="26"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 i="2" l="1"/>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Q397" i="44" l="1"/>
  <c r="Q396" i="44"/>
  <c r="Q395" i="44"/>
  <c r="Q394" i="44"/>
  <c r="Q393" i="44"/>
  <c r="Q392" i="44"/>
  <c r="Q391" i="44"/>
  <c r="Q390" i="44"/>
  <c r="Q389" i="44"/>
  <c r="Q388" i="44"/>
  <c r="Q387" i="44"/>
  <c r="Q386" i="44"/>
  <c r="Q385" i="44"/>
  <c r="Q384" i="44"/>
  <c r="Q383" i="44"/>
  <c r="Q382" i="44"/>
  <c r="Q381" i="44"/>
  <c r="Q380" i="44"/>
  <c r="Q379" i="44"/>
  <c r="Q378" i="44"/>
  <c r="Q377" i="44"/>
  <c r="Q376" i="44"/>
  <c r="Q375" i="44"/>
  <c r="Q374" i="44"/>
  <c r="Q373" i="44"/>
  <c r="Q372" i="44"/>
  <c r="Q371" i="44"/>
  <c r="Q370" i="44"/>
  <c r="Q369" i="44"/>
  <c r="Q368" i="44"/>
  <c r="Q367" i="44"/>
  <c r="Q366" i="44"/>
  <c r="Q365" i="44"/>
  <c r="Q364" i="44"/>
  <c r="Q363" i="44"/>
  <c r="Q362" i="44"/>
  <c r="Q361" i="44"/>
  <c r="Q360" i="44"/>
  <c r="Q359" i="44"/>
  <c r="Q358" i="44"/>
  <c r="Q357" i="44"/>
  <c r="Q356" i="44"/>
  <c r="Q355" i="44"/>
  <c r="Q354" i="44"/>
  <c r="Q353" i="44"/>
  <c r="Q352" i="44"/>
  <c r="Q351" i="44"/>
  <c r="Q350" i="44"/>
  <c r="Q349" i="44"/>
  <c r="Q348" i="44"/>
  <c r="Q347" i="44"/>
  <c r="Q346" i="44"/>
  <c r="Q345" i="44"/>
  <c r="Q344" i="44"/>
  <c r="Q343" i="44"/>
  <c r="Q342" i="44"/>
  <c r="Q341" i="44"/>
  <c r="Q340" i="44"/>
  <c r="Q339" i="44"/>
  <c r="Q338" i="44"/>
  <c r="Q337" i="44"/>
  <c r="Q336" i="44"/>
  <c r="Q335" i="44"/>
  <c r="Q334" i="44"/>
  <c r="Q333" i="44"/>
  <c r="Q332" i="44"/>
  <c r="Q331" i="44"/>
  <c r="Q330" i="44"/>
  <c r="Q329" i="44"/>
  <c r="Q328" i="44"/>
  <c r="Q327" i="44"/>
  <c r="Q326" i="44"/>
  <c r="Q325" i="44"/>
  <c r="Q324" i="44"/>
  <c r="Q323" i="44"/>
  <c r="Q322" i="44"/>
  <c r="Q321" i="44"/>
  <c r="Q320" i="44"/>
  <c r="Q319" i="44"/>
  <c r="Q318" i="44"/>
  <c r="Q317" i="44"/>
  <c r="Q316" i="44"/>
  <c r="Q315" i="44"/>
  <c r="Q314" i="44"/>
  <c r="Q313" i="44"/>
  <c r="Q312" i="44"/>
  <c r="Q311" i="44"/>
  <c r="Q310" i="44"/>
  <c r="Q309" i="44"/>
  <c r="Q308" i="44"/>
  <c r="Q307" i="44"/>
  <c r="Q306" i="44"/>
  <c r="Q305" i="44"/>
  <c r="Q304" i="44"/>
  <c r="Q303" i="44"/>
  <c r="Q302" i="44"/>
  <c r="Q301" i="44"/>
  <c r="Q300" i="44"/>
  <c r="Q299" i="44"/>
  <c r="Q298" i="44"/>
  <c r="Q297" i="44"/>
  <c r="Q296" i="44"/>
  <c r="Q295" i="44"/>
  <c r="Q294" i="44"/>
  <c r="Q293" i="44"/>
  <c r="Q292" i="44"/>
  <c r="Q291" i="44"/>
  <c r="Q290" i="44"/>
  <c r="Q289" i="44"/>
  <c r="Q288" i="44"/>
  <c r="Q287" i="44"/>
  <c r="Q286" i="44"/>
  <c r="Q285" i="44"/>
  <c r="Q284" i="44"/>
  <c r="Q283" i="44"/>
  <c r="Q282" i="44"/>
  <c r="Q281" i="44"/>
  <c r="Q280" i="44"/>
  <c r="Q279" i="44"/>
  <c r="Q278" i="44"/>
  <c r="Q277" i="44"/>
  <c r="Q276" i="44"/>
  <c r="Q275" i="44"/>
  <c r="Q274" i="44"/>
  <c r="Q273" i="44"/>
  <c r="Q272" i="44"/>
  <c r="Q271" i="44"/>
  <c r="Q270" i="44"/>
  <c r="Q269" i="44"/>
  <c r="Q268" i="44"/>
  <c r="Q267" i="44"/>
  <c r="Q266" i="44"/>
  <c r="Q265" i="44"/>
  <c r="Q264" i="44"/>
  <c r="Q263" i="44"/>
  <c r="Q262" i="44"/>
  <c r="Q261" i="44"/>
  <c r="Q260" i="44"/>
  <c r="Q259" i="44"/>
  <c r="Q258" i="44"/>
  <c r="Q257" i="44"/>
  <c r="Q256" i="44"/>
  <c r="Q255" i="44"/>
  <c r="Q254" i="44"/>
  <c r="Q253" i="44"/>
  <c r="Q252" i="44"/>
  <c r="Q251" i="44"/>
  <c r="Q250" i="44"/>
  <c r="Q249" i="44"/>
  <c r="Q248" i="44"/>
  <c r="Q247" i="44"/>
  <c r="Q246" i="44"/>
  <c r="Q245" i="44"/>
  <c r="Q244" i="44"/>
  <c r="Q243" i="44"/>
  <c r="Q242" i="44"/>
  <c r="Q241" i="44"/>
  <c r="Q240" i="44"/>
  <c r="Q239" i="44"/>
  <c r="Q238" i="44"/>
  <c r="Q237" i="44"/>
  <c r="Q236" i="44"/>
  <c r="Q235" i="44"/>
  <c r="Q234" i="44"/>
  <c r="Q233" i="44"/>
  <c r="Q232" i="44"/>
  <c r="Q231" i="44"/>
  <c r="Q230" i="44"/>
  <c r="Q229" i="44"/>
  <c r="Q228" i="44"/>
  <c r="Q227" i="44"/>
  <c r="Q226" i="44"/>
  <c r="Q225" i="44"/>
  <c r="Q224" i="44"/>
  <c r="Q223" i="44"/>
  <c r="Q222" i="44"/>
  <c r="Q221" i="44"/>
  <c r="Q220" i="44"/>
  <c r="Q219" i="44"/>
  <c r="Q218" i="44"/>
  <c r="Q217" i="44"/>
  <c r="Q216" i="44"/>
  <c r="Q215" i="44"/>
  <c r="Q214" i="44"/>
  <c r="Q213" i="44"/>
  <c r="Q212" i="44"/>
  <c r="Q211" i="44"/>
  <c r="Q210" i="44"/>
  <c r="Q209" i="44"/>
  <c r="Q208" i="44"/>
  <c r="Q207" i="44"/>
  <c r="Q206" i="44"/>
  <c r="Q205" i="44"/>
  <c r="Q204" i="44"/>
  <c r="Q203" i="44"/>
  <c r="Q202" i="44"/>
  <c r="Q201" i="44"/>
  <c r="Q200" i="44"/>
  <c r="Q199" i="44"/>
  <c r="Q198" i="44"/>
  <c r="Q197" i="44"/>
  <c r="Q196" i="44"/>
  <c r="Q195" i="44"/>
  <c r="Q194" i="44"/>
  <c r="Q193" i="44"/>
  <c r="Q192" i="44"/>
  <c r="Q191" i="44"/>
  <c r="Q190" i="44"/>
  <c r="Q189" i="44"/>
  <c r="Q188" i="44"/>
  <c r="Q187" i="44"/>
  <c r="Q186" i="44"/>
  <c r="Q185" i="44"/>
  <c r="Q184" i="44"/>
  <c r="Q183" i="44"/>
  <c r="Q182" i="44"/>
  <c r="Q181" i="44"/>
  <c r="Q180" i="44"/>
  <c r="Q179" i="44"/>
  <c r="Q178" i="44"/>
  <c r="Q177" i="44"/>
  <c r="Q176" i="44"/>
  <c r="Q175" i="44"/>
  <c r="Q174" i="44"/>
  <c r="Q173" i="44"/>
  <c r="Q172" i="44"/>
  <c r="Q171" i="44"/>
  <c r="Q170" i="44"/>
  <c r="Q169" i="44"/>
  <c r="Q168" i="44"/>
  <c r="Q167" i="44"/>
  <c r="Q166" i="44"/>
  <c r="Q165" i="44"/>
  <c r="Q164" i="44"/>
  <c r="Q163" i="44"/>
  <c r="Q162" i="44"/>
  <c r="Q161" i="44"/>
  <c r="Q160" i="44"/>
  <c r="Q159" i="44"/>
  <c r="Q158" i="44"/>
  <c r="Q157" i="44"/>
  <c r="Q156" i="44"/>
  <c r="Q155" i="44"/>
  <c r="Q154" i="44"/>
  <c r="Q153" i="44"/>
  <c r="Q152" i="44"/>
  <c r="Q151" i="44"/>
  <c r="Q150" i="44"/>
  <c r="Q149" i="44"/>
  <c r="Q148" i="44"/>
  <c r="Q147" i="44"/>
  <c r="Q146" i="44"/>
  <c r="Q145" i="44"/>
  <c r="Q144" i="44"/>
  <c r="Q143" i="44"/>
  <c r="Q142" i="44"/>
  <c r="Q141" i="44"/>
  <c r="Q140" i="44"/>
  <c r="Q139" i="44"/>
  <c r="Q138" i="44"/>
  <c r="Q137" i="44"/>
  <c r="Q136" i="44"/>
  <c r="Q135" i="44"/>
  <c r="Q134" i="44"/>
  <c r="Q133" i="44"/>
  <c r="Q132" i="44"/>
  <c r="Q131" i="44"/>
  <c r="Q130" i="44"/>
  <c r="Q129" i="44"/>
  <c r="Q128" i="44"/>
  <c r="Q127" i="44"/>
  <c r="Q126" i="44"/>
  <c r="Q125" i="44"/>
  <c r="Q124" i="44"/>
  <c r="Q123" i="44"/>
  <c r="Q122" i="44"/>
  <c r="Q121" i="44"/>
  <c r="Q120" i="44"/>
  <c r="Q119" i="44"/>
  <c r="Q118" i="44"/>
  <c r="Q117" i="44"/>
  <c r="Q116" i="44"/>
  <c r="Q115" i="44"/>
  <c r="Q114" i="44"/>
  <c r="Q113" i="44"/>
  <c r="Q112" i="44"/>
  <c r="Q111" i="44"/>
  <c r="Q110" i="44"/>
  <c r="Q109" i="44"/>
  <c r="Q108" i="44"/>
  <c r="Q107" i="44"/>
  <c r="Q106" i="44"/>
  <c r="Q105" i="44"/>
  <c r="Q104" i="44"/>
  <c r="Q103" i="44"/>
  <c r="Q102" i="44"/>
  <c r="Q101" i="44"/>
  <c r="Q100" i="44"/>
  <c r="Q99" i="44"/>
  <c r="Q98" i="44"/>
  <c r="Q97" i="44"/>
  <c r="Q96" i="44"/>
  <c r="Q95" i="44"/>
  <c r="Q94" i="44"/>
  <c r="Q93" i="44"/>
  <c r="Q92" i="44"/>
  <c r="Q91" i="44"/>
  <c r="Q90" i="44"/>
  <c r="Q89" i="44"/>
  <c r="Q88" i="44"/>
  <c r="Q87" i="44"/>
  <c r="Q86" i="44"/>
  <c r="Q85" i="44"/>
  <c r="Q84" i="44"/>
  <c r="Q83" i="44"/>
  <c r="Q82" i="44"/>
  <c r="Q81" i="44"/>
  <c r="Q80" i="44"/>
  <c r="Q79" i="44"/>
  <c r="Q78" i="44"/>
  <c r="Q77" i="44"/>
  <c r="Q76" i="44"/>
  <c r="Q75" i="44"/>
  <c r="Q74" i="44"/>
  <c r="Q73" i="44"/>
  <c r="Q72" i="44"/>
  <c r="Q71" i="44"/>
  <c r="Q70" i="44"/>
  <c r="Q69" i="44"/>
  <c r="Q68" i="44"/>
  <c r="Q67" i="44"/>
  <c r="Q66" i="44"/>
  <c r="Q65" i="44"/>
  <c r="Q64" i="44"/>
  <c r="Q63" i="44"/>
  <c r="Q62" i="44"/>
  <c r="Q61" i="44"/>
  <c r="Q60" i="44"/>
  <c r="Q59" i="44"/>
  <c r="Q58" i="44"/>
  <c r="Q57" i="44"/>
  <c r="Q56" i="44"/>
  <c r="Q55" i="44"/>
  <c r="Q54" i="44"/>
  <c r="Q53" i="44"/>
  <c r="Q52" i="44"/>
  <c r="Q51" i="44"/>
  <c r="Q50" i="44"/>
  <c r="Q49" i="44"/>
  <c r="Q48" i="44"/>
  <c r="Q47" i="44"/>
  <c r="Q46" i="44"/>
  <c r="Q45" i="44"/>
  <c r="Q44" i="44"/>
  <c r="Q43" i="44"/>
  <c r="Q42" i="44"/>
  <c r="Q41" i="44"/>
  <c r="Q40" i="44"/>
  <c r="Q39" i="44"/>
  <c r="Q38" i="44"/>
  <c r="Q37" i="44"/>
  <c r="Q36" i="44"/>
  <c r="Q35" i="44"/>
  <c r="Q34" i="44"/>
  <c r="Q33" i="44"/>
  <c r="Q32" i="44"/>
  <c r="Q31" i="44"/>
  <c r="Q30" i="44"/>
  <c r="Q29" i="44"/>
  <c r="Q28" i="44"/>
  <c r="Q27" i="44"/>
  <c r="Q26" i="44"/>
  <c r="Q25" i="44"/>
  <c r="Q24" i="44"/>
  <c r="Q23" i="44"/>
  <c r="Q22" i="44"/>
  <c r="Q21" i="44"/>
  <c r="Q20" i="44"/>
  <c r="Q19" i="44"/>
  <c r="Q18" i="44"/>
  <c r="Q17" i="44"/>
  <c r="Q16" i="44"/>
  <c r="Q15" i="44"/>
  <c r="Q14" i="44"/>
  <c r="Q13" i="44"/>
  <c r="Q12" i="44"/>
  <c r="Q11" i="44"/>
  <c r="Q10" i="44"/>
  <c r="Q9" i="44"/>
  <c r="Q8" i="44"/>
  <c r="Q7" i="44"/>
  <c r="Q6" i="44"/>
  <c r="Q5" i="44"/>
  <c r="Q4" i="44"/>
  <c r="Q3" i="44"/>
  <c r="Q2" i="44"/>
  <c r="X5107" i="25" l="1"/>
  <c r="X5106" i="25"/>
  <c r="X5105" i="25"/>
  <c r="X5104" i="25"/>
  <c r="X5103" i="25"/>
  <c r="X5102" i="25"/>
  <c r="X5101" i="25"/>
  <c r="X5100" i="25"/>
  <c r="X5099" i="25"/>
  <c r="X5098" i="25"/>
  <c r="X5097" i="25"/>
  <c r="X5096" i="25"/>
  <c r="X5095" i="25"/>
  <c r="X5094" i="25"/>
  <c r="X5093" i="25"/>
  <c r="X5092" i="25"/>
  <c r="X5091" i="25"/>
  <c r="X5090" i="25"/>
  <c r="X5089" i="25"/>
  <c r="X5088" i="25"/>
  <c r="X5087" i="25"/>
  <c r="X5086" i="25"/>
  <c r="X5085" i="25"/>
  <c r="X5084" i="25"/>
  <c r="X5083" i="25"/>
  <c r="X5082" i="25"/>
  <c r="X5081" i="25"/>
  <c r="X5080" i="25"/>
  <c r="X5079" i="25"/>
  <c r="X5078" i="25"/>
  <c r="X5077" i="25"/>
  <c r="X5076" i="25"/>
  <c r="X5075" i="25"/>
  <c r="X5074" i="25"/>
  <c r="X5073" i="25"/>
  <c r="X5072" i="25"/>
  <c r="X5071" i="25"/>
  <c r="X5070" i="25"/>
  <c r="X5069" i="25"/>
  <c r="X5068" i="25"/>
  <c r="X5067" i="25"/>
  <c r="X5066" i="25"/>
  <c r="X5065" i="25"/>
  <c r="X5064" i="25"/>
  <c r="X5063" i="25"/>
  <c r="X5062" i="25"/>
  <c r="X5061" i="25"/>
  <c r="X5060" i="25"/>
  <c r="X5059" i="25"/>
  <c r="X5058" i="25"/>
  <c r="X5057" i="25"/>
  <c r="X5056" i="25"/>
  <c r="X5055" i="25"/>
  <c r="X5054" i="25"/>
  <c r="X5053" i="25"/>
  <c r="X5052" i="25"/>
  <c r="X5051" i="25"/>
  <c r="X5050" i="25"/>
  <c r="X5049" i="25"/>
  <c r="X5048" i="25"/>
  <c r="X5047" i="25"/>
  <c r="X5046" i="25"/>
  <c r="X5045" i="25"/>
  <c r="X5044" i="25"/>
  <c r="X5043" i="25"/>
  <c r="X5042" i="25"/>
  <c r="X5041" i="25"/>
  <c r="X5040" i="25"/>
  <c r="X5039" i="25"/>
  <c r="X5038" i="25"/>
  <c r="X5037" i="25"/>
  <c r="X5036" i="25"/>
  <c r="X5035" i="25"/>
  <c r="X5034" i="25"/>
  <c r="X5033" i="25"/>
  <c r="X5032" i="25"/>
  <c r="X5031" i="25"/>
  <c r="X5030" i="25"/>
  <c r="X5029" i="25"/>
  <c r="X5028" i="25"/>
  <c r="X5027" i="25"/>
  <c r="X5026" i="25"/>
  <c r="X5025" i="25"/>
  <c r="X5024" i="25"/>
  <c r="X5023" i="25"/>
  <c r="X5022" i="25"/>
  <c r="X5021" i="25"/>
  <c r="X5020" i="25"/>
  <c r="X5019" i="25"/>
  <c r="X5018" i="25"/>
  <c r="X5017" i="25"/>
  <c r="X5016" i="25"/>
  <c r="X5015" i="25"/>
  <c r="X5014" i="25"/>
  <c r="X5013" i="25"/>
  <c r="X5012" i="25"/>
  <c r="X5011" i="25"/>
  <c r="X5010" i="25"/>
  <c r="X5009" i="25"/>
  <c r="X5008" i="25"/>
  <c r="X5007" i="25"/>
  <c r="X5006" i="25"/>
  <c r="X5005" i="25"/>
  <c r="X5004" i="25"/>
  <c r="X5003" i="25"/>
  <c r="X5002" i="25"/>
  <c r="X5001" i="25"/>
  <c r="X5000" i="25"/>
  <c r="X4999" i="25"/>
  <c r="X4998" i="25"/>
  <c r="X4997" i="25"/>
  <c r="X4996" i="25"/>
  <c r="X4995" i="25"/>
  <c r="X4994" i="25"/>
  <c r="X4993" i="25"/>
  <c r="X4992" i="25"/>
  <c r="X4991" i="25"/>
  <c r="X4990" i="25"/>
  <c r="X4989" i="25"/>
  <c r="X4988" i="25"/>
  <c r="X4987" i="25"/>
  <c r="X4986" i="25"/>
  <c r="X4985" i="25"/>
  <c r="X4984" i="25"/>
  <c r="X4983" i="25"/>
  <c r="X4982" i="25"/>
  <c r="X4981" i="25"/>
  <c r="X4980" i="25"/>
  <c r="X4979" i="25"/>
  <c r="X4978" i="25"/>
  <c r="X4977" i="25"/>
  <c r="X4976" i="25"/>
  <c r="X4975" i="25"/>
  <c r="X4974" i="25"/>
  <c r="X4973" i="25"/>
  <c r="X4972" i="25"/>
  <c r="X4971" i="25"/>
  <c r="X4970" i="25"/>
  <c r="X4969" i="25"/>
  <c r="X4968" i="25"/>
  <c r="X4967" i="25"/>
  <c r="X4966" i="25"/>
  <c r="X4965" i="25"/>
  <c r="X4964" i="25"/>
  <c r="X4963" i="25"/>
  <c r="X4962" i="25"/>
  <c r="X4961" i="25"/>
  <c r="X4960" i="25"/>
  <c r="X4959" i="25"/>
  <c r="X4958" i="25"/>
  <c r="X4957" i="25"/>
  <c r="X4956" i="25"/>
  <c r="X4955" i="25"/>
  <c r="X4954" i="25"/>
  <c r="X4953" i="25"/>
  <c r="X4952" i="25"/>
  <c r="X4951" i="25"/>
  <c r="X4950" i="25"/>
  <c r="X4949" i="25"/>
  <c r="X4948" i="25"/>
  <c r="X4947" i="25"/>
  <c r="X4946" i="25"/>
  <c r="X4945" i="25"/>
  <c r="X4944" i="25"/>
  <c r="X4943" i="25"/>
  <c r="X4942" i="25"/>
  <c r="X4941" i="25"/>
  <c r="X4940" i="25"/>
  <c r="X4939" i="25"/>
  <c r="X4938" i="25"/>
  <c r="X4937" i="25"/>
  <c r="X4936" i="25"/>
  <c r="X4935" i="25"/>
  <c r="X4934" i="25"/>
  <c r="X4933" i="25"/>
  <c r="X4932" i="25"/>
  <c r="X4931" i="25"/>
  <c r="X4930" i="25"/>
  <c r="X4929" i="25"/>
  <c r="X4928" i="25"/>
  <c r="X4927" i="25"/>
  <c r="X4926" i="25"/>
  <c r="X4925" i="25"/>
  <c r="X4924" i="25"/>
  <c r="X4923" i="25"/>
  <c r="X4922" i="25"/>
  <c r="X4921" i="25"/>
  <c r="X4920" i="25"/>
  <c r="X4919" i="25"/>
  <c r="X4918" i="25"/>
  <c r="X4917" i="25"/>
  <c r="X4916" i="25"/>
  <c r="X4915" i="25"/>
  <c r="X4914" i="25"/>
  <c r="X4913" i="25"/>
  <c r="X4912" i="25"/>
  <c r="X4911" i="25"/>
  <c r="X4910" i="25"/>
  <c r="X4909" i="25"/>
  <c r="X4908" i="25"/>
  <c r="X4907" i="25"/>
  <c r="X4906" i="25"/>
  <c r="X4905" i="25"/>
  <c r="X4904" i="25"/>
  <c r="X4903" i="25"/>
  <c r="X4902" i="25"/>
  <c r="X4901" i="25"/>
  <c r="X4900" i="25"/>
  <c r="X4899" i="25"/>
  <c r="X4898" i="25"/>
  <c r="X4897" i="25"/>
  <c r="X4896" i="25"/>
  <c r="X4895" i="25"/>
  <c r="X4894" i="25"/>
  <c r="X4893" i="25"/>
  <c r="X4892" i="25"/>
  <c r="X4891" i="25"/>
  <c r="X4890" i="25"/>
  <c r="X4889" i="25"/>
  <c r="X4888" i="25"/>
  <c r="X4887" i="25"/>
  <c r="X4886" i="25"/>
  <c r="X4885" i="25"/>
  <c r="X4884" i="25"/>
  <c r="X4883" i="25"/>
  <c r="X4882" i="25"/>
  <c r="X4881" i="25"/>
  <c r="X4880" i="25"/>
  <c r="X4879" i="25"/>
  <c r="X4878" i="25"/>
  <c r="X4877" i="25"/>
  <c r="X4876" i="25"/>
  <c r="X4875" i="25"/>
  <c r="X4874" i="25"/>
  <c r="X4873" i="25"/>
  <c r="X4872" i="25"/>
  <c r="X4871" i="25"/>
  <c r="X4870" i="25"/>
  <c r="X4869" i="25"/>
  <c r="X4868" i="25"/>
  <c r="X4867" i="25"/>
  <c r="X4866" i="25"/>
  <c r="X4865" i="25"/>
  <c r="X4864" i="25"/>
  <c r="X4863" i="25"/>
  <c r="X4862" i="25"/>
  <c r="X4861" i="25"/>
  <c r="X4860" i="25"/>
  <c r="X4859" i="25"/>
  <c r="X4858" i="25"/>
  <c r="X4857" i="25"/>
  <c r="X4856" i="25"/>
  <c r="X4855" i="25"/>
  <c r="X4854" i="25"/>
  <c r="X4853" i="25"/>
  <c r="X4852" i="25"/>
  <c r="X4851" i="25"/>
  <c r="X4850" i="25"/>
  <c r="X4849" i="25"/>
  <c r="X4848" i="25"/>
  <c r="X4847" i="25"/>
  <c r="X4846" i="25"/>
  <c r="X4845" i="25"/>
  <c r="X4844" i="25"/>
  <c r="X4843" i="25"/>
  <c r="X4842" i="25"/>
  <c r="X4841" i="25"/>
  <c r="X4840" i="25"/>
  <c r="X4839" i="25"/>
  <c r="X4838" i="25"/>
  <c r="X4837" i="25"/>
  <c r="X4836" i="25"/>
  <c r="X4835" i="25"/>
  <c r="X4834" i="25"/>
  <c r="X4833" i="25"/>
  <c r="X4832" i="25"/>
  <c r="X4831" i="25"/>
  <c r="X4830" i="25"/>
  <c r="X4829" i="25"/>
  <c r="X4828" i="25"/>
  <c r="X4827" i="25"/>
  <c r="X4826" i="25"/>
  <c r="X4825" i="25"/>
  <c r="X4824" i="25"/>
  <c r="X4823" i="25"/>
  <c r="X4822" i="25"/>
  <c r="X4821" i="25"/>
  <c r="X4820" i="25"/>
  <c r="X4819" i="25"/>
  <c r="X4818" i="25"/>
  <c r="X4817" i="25"/>
  <c r="X4816" i="25"/>
  <c r="X4815" i="25"/>
  <c r="X4814" i="25"/>
  <c r="X4813" i="25"/>
  <c r="X4812" i="25"/>
  <c r="X4811" i="25"/>
  <c r="X4810" i="25"/>
  <c r="X4809" i="25"/>
  <c r="X4808" i="25"/>
  <c r="X4807" i="25"/>
  <c r="X4806" i="25"/>
  <c r="X4805" i="25"/>
  <c r="X4804" i="25"/>
  <c r="X4803" i="25"/>
  <c r="X4802" i="25"/>
  <c r="X4801" i="25"/>
  <c r="X4800" i="25"/>
  <c r="X4799" i="25"/>
  <c r="X4798" i="25"/>
  <c r="X4797" i="25"/>
  <c r="X4796" i="25"/>
  <c r="X4795" i="25"/>
  <c r="X4794" i="25"/>
  <c r="X4793" i="25"/>
  <c r="X4792" i="25"/>
  <c r="X4791" i="25"/>
  <c r="X4790" i="25"/>
  <c r="X4789" i="25"/>
  <c r="X4788" i="25"/>
  <c r="X4787" i="25"/>
  <c r="X4786" i="25"/>
  <c r="X4785" i="25"/>
  <c r="X4784" i="25"/>
  <c r="X4783" i="25"/>
  <c r="X4782" i="25"/>
  <c r="X4781" i="25"/>
  <c r="X4780" i="25"/>
  <c r="X4779" i="25"/>
  <c r="X4778" i="25"/>
  <c r="X4777" i="25"/>
  <c r="X4776" i="25"/>
  <c r="X4775" i="25"/>
  <c r="X4774" i="25"/>
  <c r="X4773" i="25"/>
  <c r="X4772" i="25"/>
  <c r="X4771" i="25"/>
  <c r="X4770" i="25"/>
  <c r="X4769" i="25"/>
  <c r="X4768" i="25"/>
  <c r="X4767" i="25"/>
  <c r="X4766" i="25"/>
  <c r="X4765" i="25"/>
  <c r="X4764" i="25"/>
  <c r="X4763" i="25"/>
  <c r="X4762" i="25"/>
  <c r="X4761" i="25"/>
  <c r="X4760" i="25"/>
  <c r="X4759" i="25"/>
  <c r="X4758" i="25"/>
  <c r="X4757" i="25"/>
  <c r="X4756" i="25"/>
  <c r="X4755" i="25"/>
  <c r="X4754" i="25"/>
  <c r="X4753" i="25"/>
  <c r="X4752" i="25"/>
  <c r="X4751" i="25"/>
  <c r="X4750" i="25"/>
  <c r="X4749" i="25"/>
  <c r="X4748" i="25"/>
  <c r="X4747" i="25"/>
  <c r="X4746" i="25"/>
  <c r="X4745" i="25"/>
  <c r="X4744" i="25"/>
  <c r="X4743" i="25"/>
  <c r="X4742" i="25"/>
  <c r="X4741" i="25"/>
  <c r="X4740" i="25"/>
  <c r="X4739" i="25"/>
  <c r="X4738" i="25"/>
  <c r="X4737" i="25"/>
  <c r="X4736" i="25"/>
  <c r="X4735" i="25"/>
  <c r="X4734" i="25"/>
  <c r="X4733" i="25"/>
  <c r="X4732" i="25"/>
  <c r="X4731" i="25"/>
  <c r="X4730" i="25"/>
  <c r="X4729" i="25"/>
  <c r="X4728" i="25"/>
  <c r="X4727" i="25"/>
  <c r="X4726" i="25"/>
  <c r="X4725" i="25"/>
  <c r="X4724" i="25"/>
  <c r="X4723" i="25"/>
  <c r="X4722" i="25"/>
  <c r="X4721" i="25"/>
  <c r="X4720" i="25"/>
  <c r="X4719" i="25"/>
  <c r="X4718" i="25"/>
  <c r="X4717" i="25"/>
  <c r="X4716" i="25"/>
  <c r="X4715" i="25"/>
  <c r="X4714" i="25"/>
  <c r="X4713" i="25"/>
  <c r="X4712" i="25"/>
  <c r="X4711" i="25"/>
  <c r="X4710" i="25"/>
  <c r="X4709" i="25"/>
  <c r="X4708" i="25"/>
  <c r="X4707" i="25"/>
  <c r="X4706" i="25"/>
  <c r="X4705" i="25"/>
  <c r="X4704" i="25"/>
  <c r="X4703" i="25"/>
  <c r="X4702" i="25"/>
  <c r="X4701" i="25"/>
  <c r="X4700" i="25"/>
  <c r="X4699" i="25"/>
  <c r="X4698" i="25"/>
  <c r="X4697" i="25"/>
  <c r="X4696" i="25"/>
  <c r="X4695" i="25"/>
  <c r="X4694" i="25"/>
  <c r="X4693" i="25"/>
  <c r="X4692" i="25"/>
  <c r="X4691" i="25"/>
  <c r="X4690" i="25"/>
  <c r="X4689" i="25"/>
  <c r="X4688" i="25"/>
  <c r="X4687" i="25"/>
  <c r="X4686" i="25"/>
  <c r="X4685" i="25"/>
  <c r="X4684" i="25"/>
  <c r="X4683" i="25"/>
  <c r="X4682" i="25"/>
  <c r="X4681" i="25"/>
  <c r="X4680" i="25"/>
  <c r="X4679" i="25"/>
  <c r="X4678" i="25"/>
  <c r="X4677" i="25"/>
  <c r="X4676" i="25"/>
  <c r="X4675" i="25"/>
  <c r="X4674" i="25"/>
  <c r="X4673" i="25"/>
  <c r="X4672" i="25"/>
  <c r="X4671" i="25"/>
  <c r="X4670" i="25"/>
  <c r="X4669" i="25"/>
  <c r="X4668" i="25"/>
  <c r="X4667" i="25"/>
  <c r="X4666" i="25"/>
  <c r="X4665" i="25"/>
  <c r="X4664" i="25"/>
  <c r="X4663" i="25"/>
  <c r="X4662" i="25"/>
  <c r="X4661" i="25"/>
  <c r="X4660" i="25"/>
  <c r="X4659" i="25"/>
  <c r="X4658" i="25"/>
  <c r="X4657" i="25"/>
  <c r="X4656" i="25"/>
  <c r="X4655" i="25"/>
  <c r="X4654" i="25"/>
  <c r="X4653" i="25"/>
  <c r="X4652" i="25"/>
  <c r="X4651" i="25"/>
  <c r="X4650" i="25"/>
  <c r="X4649" i="25"/>
  <c r="X4648" i="25"/>
  <c r="X4647" i="25"/>
  <c r="X4646" i="25"/>
  <c r="X4645" i="25"/>
  <c r="X4644" i="25"/>
  <c r="X4643" i="25"/>
  <c r="X4642" i="25"/>
  <c r="X4641" i="25"/>
  <c r="X4640" i="25"/>
  <c r="X4639" i="25"/>
  <c r="X4638" i="25"/>
  <c r="X4637" i="25"/>
  <c r="X4636" i="25"/>
  <c r="X4635" i="25"/>
  <c r="X4634" i="25"/>
  <c r="X4633" i="25"/>
  <c r="X4632" i="25"/>
  <c r="X4631" i="25"/>
  <c r="X4630" i="25"/>
  <c r="X4629" i="25"/>
  <c r="X4628" i="25"/>
  <c r="X4627" i="25"/>
  <c r="X4626" i="25"/>
  <c r="X4625" i="25"/>
  <c r="X4624" i="25"/>
  <c r="X4623" i="25"/>
  <c r="X4622" i="25"/>
  <c r="X4621" i="25"/>
  <c r="X4620" i="25"/>
  <c r="X4619" i="25"/>
  <c r="X4618" i="25"/>
  <c r="X4617" i="25"/>
  <c r="X4616" i="25"/>
  <c r="X4615" i="25"/>
  <c r="X4614" i="25"/>
  <c r="X4613" i="25"/>
  <c r="X4612" i="25"/>
  <c r="X4611" i="25"/>
  <c r="X4610" i="25"/>
  <c r="X4609" i="25"/>
  <c r="X4608" i="25"/>
  <c r="X4607" i="25"/>
  <c r="X4606" i="25"/>
  <c r="X4605" i="25"/>
  <c r="X4604" i="25"/>
  <c r="X4603" i="25"/>
  <c r="X4602" i="25"/>
  <c r="X4601" i="25"/>
  <c r="X4600" i="25"/>
  <c r="X4599" i="25"/>
  <c r="X4598" i="25"/>
  <c r="X4597" i="25"/>
  <c r="X4596" i="25"/>
  <c r="X4595" i="25"/>
  <c r="X4594" i="25"/>
  <c r="X4593" i="25"/>
  <c r="X4592" i="25"/>
  <c r="X4591" i="25"/>
  <c r="X4590" i="25"/>
  <c r="X4589" i="25"/>
  <c r="X4588" i="25"/>
  <c r="X4587" i="25"/>
  <c r="X4586" i="25"/>
  <c r="X4585" i="25"/>
  <c r="X4584" i="25"/>
  <c r="X4583" i="25"/>
  <c r="X4582" i="25"/>
  <c r="X4581" i="25"/>
  <c r="X4580" i="25"/>
  <c r="X4579" i="25"/>
  <c r="X4578" i="25"/>
  <c r="X4577" i="25"/>
  <c r="X4576" i="25"/>
  <c r="X4575" i="25"/>
  <c r="X4574" i="25"/>
  <c r="X4573" i="25"/>
  <c r="X4572" i="25"/>
  <c r="X4571" i="25"/>
  <c r="X4570" i="25"/>
  <c r="X4569" i="25"/>
  <c r="X4568" i="25"/>
  <c r="X4567" i="25"/>
  <c r="X4566" i="25"/>
  <c r="X4565" i="25"/>
  <c r="X4564" i="25"/>
  <c r="X4563" i="25"/>
  <c r="X4562" i="25"/>
  <c r="X4561" i="25"/>
  <c r="X4560" i="25"/>
  <c r="X4559" i="25"/>
  <c r="X4558" i="25"/>
  <c r="X4557" i="25"/>
  <c r="X4556" i="25"/>
  <c r="X4555" i="25"/>
  <c r="X4554" i="25"/>
  <c r="X4553" i="25"/>
  <c r="X4552" i="25"/>
  <c r="X4551" i="25"/>
  <c r="X4550" i="25"/>
  <c r="X4549" i="25"/>
  <c r="X4548" i="25"/>
  <c r="X4547" i="25"/>
  <c r="X4546" i="25"/>
  <c r="X4545" i="25"/>
  <c r="X4544" i="25"/>
  <c r="X4543" i="25"/>
  <c r="X4542" i="25"/>
  <c r="X4541" i="25"/>
  <c r="X4540" i="25"/>
  <c r="X4539" i="25"/>
  <c r="X4538" i="25"/>
  <c r="X4537" i="25"/>
  <c r="X4536" i="25"/>
  <c r="X4535" i="25"/>
  <c r="X4534" i="25"/>
  <c r="X4533" i="25"/>
  <c r="X4532" i="25"/>
  <c r="X4531" i="25"/>
  <c r="X4530" i="25"/>
  <c r="X4529" i="25"/>
  <c r="X4528" i="25"/>
  <c r="X4527" i="25"/>
  <c r="X4526" i="25"/>
  <c r="X4525" i="25"/>
  <c r="X4524" i="25"/>
  <c r="X4523" i="25"/>
  <c r="X4522" i="25"/>
  <c r="X4521" i="25"/>
  <c r="X4520" i="25"/>
  <c r="X4519" i="25"/>
  <c r="X4518" i="25"/>
  <c r="X4517" i="25"/>
  <c r="X4516" i="25"/>
  <c r="X4515" i="25"/>
  <c r="X4514" i="25"/>
  <c r="X4513" i="25"/>
  <c r="X4512" i="25"/>
  <c r="X4511" i="25"/>
  <c r="X4510" i="25"/>
  <c r="X4509" i="25"/>
  <c r="X4508" i="25"/>
  <c r="X4507" i="25"/>
  <c r="X4506" i="25"/>
  <c r="X4505" i="25"/>
  <c r="X4504" i="25"/>
  <c r="X4503" i="25"/>
  <c r="X4502" i="25"/>
  <c r="X4501" i="25"/>
  <c r="X4500" i="25"/>
  <c r="X4499" i="25"/>
  <c r="X4498" i="25"/>
  <c r="X4497" i="25"/>
  <c r="X4496" i="25"/>
  <c r="X4495" i="25"/>
  <c r="X4494" i="25"/>
  <c r="X4493" i="25"/>
  <c r="X4492" i="25"/>
  <c r="X4491" i="25"/>
  <c r="X4490" i="25"/>
  <c r="X4489" i="25"/>
  <c r="X4488" i="25"/>
  <c r="X4487" i="25"/>
  <c r="X4486" i="25"/>
  <c r="X4485" i="25"/>
  <c r="X4484" i="25"/>
  <c r="X4483" i="25"/>
  <c r="X4482" i="25"/>
  <c r="X4481" i="25"/>
  <c r="X4480" i="25"/>
  <c r="X4479" i="25"/>
  <c r="X4478" i="25"/>
  <c r="X4477" i="25"/>
  <c r="X4476" i="25"/>
  <c r="X4475" i="25"/>
  <c r="X4474" i="25"/>
  <c r="X4473" i="25"/>
  <c r="X4472" i="25"/>
  <c r="X4471" i="25"/>
  <c r="X4470" i="25"/>
  <c r="X4469" i="25"/>
  <c r="X4468" i="25"/>
  <c r="X4467" i="25"/>
  <c r="X4466" i="25"/>
  <c r="X4465" i="25"/>
  <c r="X4464" i="25"/>
  <c r="X4463" i="25"/>
  <c r="X4462" i="25"/>
  <c r="X4461" i="25"/>
  <c r="X4460" i="25"/>
  <c r="X4459" i="25"/>
  <c r="X4458" i="25"/>
  <c r="X4457" i="25"/>
  <c r="X4456" i="25"/>
  <c r="X4455" i="25"/>
  <c r="X4454" i="25"/>
  <c r="X4453" i="25"/>
  <c r="X4452" i="25"/>
  <c r="X4451" i="25"/>
  <c r="X4450" i="25"/>
  <c r="X4449" i="25"/>
  <c r="X4448" i="25"/>
  <c r="X4447" i="25"/>
  <c r="X4446" i="25"/>
  <c r="X4445" i="25"/>
  <c r="X4444" i="25"/>
  <c r="X4443" i="25"/>
  <c r="X4442" i="25"/>
  <c r="X4441" i="25"/>
  <c r="X4440" i="25"/>
  <c r="X4439" i="25"/>
  <c r="X4438" i="25"/>
  <c r="X4437" i="25"/>
  <c r="X4436" i="25"/>
  <c r="X4435" i="25"/>
  <c r="X4434" i="25"/>
  <c r="X4433" i="25"/>
  <c r="X4432" i="25"/>
  <c r="X4431" i="25"/>
  <c r="X4430" i="25"/>
  <c r="X4429" i="25"/>
  <c r="X4428" i="25"/>
  <c r="X4427" i="25"/>
  <c r="X4426" i="25"/>
  <c r="X4425" i="25"/>
  <c r="X4424" i="25"/>
  <c r="X4423" i="25"/>
  <c r="X4422" i="25"/>
  <c r="X4421" i="25"/>
  <c r="X4420" i="25"/>
  <c r="X4419" i="25"/>
  <c r="X4418" i="25"/>
  <c r="X4417" i="25"/>
  <c r="X4416" i="25"/>
  <c r="X4415" i="25"/>
  <c r="X4414" i="25"/>
  <c r="X4413" i="25"/>
  <c r="X4412" i="25"/>
  <c r="X4411" i="25"/>
  <c r="X4410" i="25"/>
  <c r="X4409" i="25"/>
  <c r="X4408" i="25"/>
  <c r="X4407" i="25"/>
  <c r="X4406" i="25"/>
  <c r="X4405" i="25"/>
  <c r="X4404" i="25"/>
  <c r="X4403" i="25"/>
  <c r="X4402" i="25"/>
  <c r="X4401" i="25"/>
  <c r="X4400" i="25"/>
  <c r="X4399" i="25"/>
  <c r="X4398" i="25"/>
  <c r="X4397" i="25"/>
  <c r="X4396" i="25"/>
  <c r="X4395" i="25"/>
  <c r="X4394" i="25"/>
  <c r="X4393" i="25"/>
  <c r="X4392" i="25"/>
  <c r="X4391" i="25"/>
  <c r="X4390" i="25"/>
  <c r="X4389" i="25"/>
  <c r="X4388" i="25"/>
  <c r="X4387" i="25"/>
  <c r="X4386" i="25"/>
  <c r="X4385" i="25"/>
  <c r="X4384" i="25"/>
  <c r="X4383" i="25"/>
  <c r="X4382" i="25"/>
  <c r="X4381" i="25"/>
  <c r="X4380" i="25"/>
  <c r="X4379" i="25"/>
  <c r="X4378" i="25"/>
  <c r="X4377" i="25"/>
  <c r="X4376" i="25"/>
  <c r="X4375" i="25"/>
  <c r="X4374" i="25"/>
  <c r="X4373" i="25"/>
  <c r="X4372" i="25"/>
  <c r="X4371" i="25"/>
  <c r="X4370" i="25"/>
  <c r="X4369" i="25"/>
  <c r="X4368" i="25"/>
  <c r="X4367" i="25"/>
  <c r="X4366" i="25"/>
  <c r="X4365" i="25"/>
  <c r="X4364" i="25"/>
  <c r="X4363" i="25"/>
  <c r="X4362" i="25"/>
  <c r="X4361" i="25"/>
  <c r="X4360" i="25"/>
  <c r="X4359" i="25"/>
  <c r="X4358" i="25"/>
  <c r="X4357" i="25"/>
  <c r="X4356" i="25"/>
  <c r="X4355" i="25"/>
  <c r="X4354" i="25"/>
  <c r="X4353" i="25"/>
  <c r="X4352" i="25"/>
  <c r="X4351" i="25"/>
  <c r="X4350" i="25"/>
  <c r="X4349" i="25"/>
  <c r="X4348" i="25"/>
  <c r="X4347" i="25"/>
  <c r="X4346" i="25"/>
  <c r="X4345" i="25"/>
  <c r="X4344" i="25"/>
  <c r="X4343" i="25"/>
  <c r="X4342" i="25"/>
  <c r="X4341" i="25"/>
  <c r="X4340" i="25"/>
  <c r="X4339" i="25"/>
  <c r="X4338" i="25"/>
  <c r="X4337" i="25"/>
  <c r="X4336" i="25"/>
  <c r="X4335" i="25"/>
  <c r="X4334" i="25"/>
  <c r="X4333" i="25"/>
  <c r="X4332" i="25"/>
  <c r="X4331" i="25"/>
  <c r="X4330" i="25"/>
  <c r="X4329" i="25"/>
  <c r="X4328" i="25"/>
  <c r="X4327" i="25"/>
  <c r="X4326" i="25"/>
  <c r="X4325" i="25"/>
  <c r="X4324" i="25"/>
  <c r="X4323" i="25"/>
  <c r="X4322" i="25"/>
  <c r="X4321" i="25"/>
  <c r="X4320" i="25"/>
  <c r="X4319" i="25"/>
  <c r="X4318" i="25"/>
  <c r="X4317" i="25"/>
  <c r="X4316" i="25"/>
  <c r="X4315" i="25"/>
  <c r="X4314" i="25"/>
  <c r="X4313" i="25"/>
  <c r="X4312" i="25"/>
  <c r="X4311" i="25"/>
  <c r="X4310" i="25"/>
  <c r="X4309" i="25"/>
  <c r="X4308" i="25"/>
  <c r="X4307" i="25"/>
  <c r="X4306" i="25"/>
  <c r="X4305" i="25"/>
  <c r="X4304" i="25"/>
  <c r="X4303" i="25"/>
  <c r="X4302" i="25"/>
  <c r="X4301" i="25"/>
  <c r="X4300" i="25"/>
  <c r="X4299" i="25"/>
  <c r="X4298" i="25"/>
  <c r="X4297" i="25"/>
  <c r="X4296" i="25"/>
  <c r="X4295" i="25"/>
  <c r="X4294" i="25"/>
  <c r="X4293" i="25"/>
  <c r="X4292" i="25"/>
  <c r="X4291" i="25"/>
  <c r="X4290" i="25"/>
  <c r="X4289" i="25"/>
  <c r="X4288" i="25"/>
  <c r="X4287" i="25"/>
  <c r="X4286" i="25"/>
  <c r="X4285" i="25"/>
  <c r="X4284" i="25"/>
  <c r="X4283" i="25"/>
  <c r="X4282" i="25"/>
  <c r="X4281" i="25"/>
  <c r="X4280" i="25"/>
  <c r="X4279" i="25"/>
  <c r="X4278" i="25"/>
  <c r="X4277" i="25"/>
  <c r="X4276" i="25"/>
  <c r="X4275" i="25"/>
  <c r="X4274" i="25"/>
  <c r="X4273" i="25"/>
  <c r="X4272" i="25"/>
  <c r="X4271" i="25"/>
  <c r="X4270" i="25"/>
  <c r="X4269" i="25"/>
  <c r="X4268" i="25"/>
  <c r="X4267" i="25"/>
  <c r="X4266" i="25"/>
  <c r="X4265" i="25"/>
  <c r="X4264" i="25"/>
  <c r="X4263" i="25"/>
  <c r="X4262" i="25"/>
  <c r="X4261" i="25"/>
  <c r="X4260" i="25"/>
  <c r="X4259" i="25"/>
  <c r="X4258" i="25"/>
  <c r="X4257" i="25"/>
  <c r="X4256" i="25"/>
  <c r="X4255" i="25"/>
  <c r="X4254" i="25"/>
  <c r="X4253" i="25"/>
  <c r="X4252" i="25"/>
  <c r="X4251" i="25"/>
  <c r="X4250" i="25"/>
  <c r="X4249" i="25"/>
  <c r="X4248" i="25"/>
  <c r="X4247" i="25"/>
  <c r="X4246" i="25"/>
  <c r="X4245" i="25"/>
  <c r="X4244" i="25"/>
  <c r="X4243" i="25"/>
  <c r="X4242" i="25"/>
  <c r="X4241" i="25"/>
  <c r="X4240" i="25"/>
  <c r="X4239" i="25"/>
  <c r="X4238" i="25"/>
  <c r="X4237" i="25"/>
  <c r="X4236" i="25"/>
  <c r="X4235" i="25"/>
  <c r="X4234" i="25"/>
  <c r="X4233" i="25"/>
  <c r="X4232" i="25"/>
  <c r="X4231" i="25"/>
  <c r="X4230" i="25"/>
  <c r="X4229" i="25"/>
  <c r="X4228" i="25"/>
  <c r="X4227" i="25"/>
  <c r="X4226" i="25"/>
  <c r="X4225" i="25"/>
  <c r="X4224" i="25"/>
  <c r="X4223" i="25"/>
  <c r="X4222" i="25"/>
  <c r="X4221" i="25"/>
  <c r="X4220" i="25"/>
  <c r="X4219" i="25"/>
  <c r="X4218" i="25"/>
  <c r="X4217" i="25"/>
  <c r="X4216" i="25"/>
  <c r="X4215" i="25"/>
  <c r="X4214" i="25"/>
  <c r="X4213" i="25"/>
  <c r="X4212" i="25"/>
  <c r="X4211" i="25"/>
  <c r="X4210" i="25"/>
  <c r="X4209" i="25"/>
  <c r="X4208" i="25"/>
  <c r="X4207" i="25"/>
  <c r="X4206" i="25"/>
  <c r="X4205" i="25"/>
  <c r="X4204" i="25"/>
  <c r="X4203" i="25"/>
  <c r="X4202" i="25"/>
  <c r="X4201" i="25"/>
  <c r="X4200" i="25"/>
  <c r="X4199" i="25"/>
  <c r="X4198" i="25"/>
  <c r="X4197" i="25"/>
  <c r="X4196" i="25"/>
  <c r="X4195" i="25"/>
  <c r="X4194" i="25"/>
  <c r="X4193" i="25"/>
  <c r="X4192" i="25"/>
  <c r="X4191" i="25"/>
  <c r="X4190" i="25"/>
  <c r="X4189" i="25"/>
  <c r="X4188" i="25"/>
  <c r="X4187" i="25"/>
  <c r="X4186" i="25"/>
  <c r="X4185" i="25"/>
  <c r="X4184" i="25"/>
  <c r="X4183" i="25"/>
  <c r="X4182" i="25"/>
  <c r="X4181" i="25"/>
  <c r="X4180" i="25"/>
  <c r="X4179" i="25"/>
  <c r="X4178" i="25"/>
  <c r="X4177" i="25"/>
  <c r="X4176" i="25"/>
  <c r="X4175" i="25"/>
  <c r="X4174" i="25"/>
  <c r="X4173" i="25"/>
  <c r="X4172" i="25"/>
  <c r="X4171" i="25"/>
  <c r="X4170" i="25"/>
  <c r="X4169" i="25"/>
  <c r="X4168" i="25"/>
  <c r="X4167" i="25"/>
  <c r="X4166" i="25"/>
  <c r="X4165" i="25"/>
  <c r="X4164" i="25"/>
  <c r="X4163" i="25"/>
  <c r="X4162" i="25"/>
  <c r="X4161" i="25"/>
  <c r="X4160" i="25"/>
  <c r="X4159" i="25"/>
  <c r="X4158" i="25"/>
  <c r="X4157" i="25"/>
  <c r="X4156" i="25"/>
  <c r="X4155" i="25"/>
  <c r="X4154" i="25"/>
  <c r="X4153" i="25"/>
  <c r="X4152" i="25"/>
  <c r="X4151" i="25"/>
  <c r="X4150" i="25"/>
  <c r="X4149" i="25"/>
  <c r="X4148" i="25"/>
  <c r="X4147" i="25"/>
  <c r="X4146" i="25"/>
  <c r="X4145" i="25"/>
  <c r="X4144" i="25"/>
  <c r="X4143" i="25"/>
  <c r="X4142" i="25"/>
  <c r="X4141" i="25"/>
  <c r="X4140" i="25"/>
  <c r="X4139" i="25"/>
  <c r="X4138" i="25"/>
  <c r="X4137" i="25"/>
  <c r="X4136" i="25"/>
  <c r="X4135" i="25"/>
  <c r="X4134" i="25"/>
  <c r="X4133" i="25"/>
  <c r="X4132" i="25"/>
  <c r="X4131" i="25"/>
  <c r="X4130" i="25"/>
  <c r="X4129" i="25"/>
  <c r="X4128" i="25"/>
  <c r="X4127" i="25"/>
  <c r="X4126" i="25"/>
  <c r="X4125" i="25"/>
  <c r="X4124" i="25"/>
  <c r="X4123" i="25"/>
  <c r="X4122" i="25"/>
  <c r="X4121" i="25"/>
  <c r="X4120" i="25"/>
  <c r="X4119" i="25"/>
  <c r="X4118" i="25"/>
  <c r="X4117" i="25"/>
  <c r="X4116" i="25"/>
  <c r="X4115" i="25"/>
  <c r="X4114" i="25"/>
  <c r="X4113" i="25"/>
  <c r="X4112" i="25"/>
  <c r="X4111" i="25"/>
  <c r="X4110" i="25"/>
  <c r="X4109" i="25"/>
  <c r="X4108" i="25"/>
  <c r="X4107" i="25"/>
  <c r="X4106" i="25"/>
  <c r="X4105" i="25"/>
  <c r="X4104" i="25"/>
  <c r="X4103" i="25"/>
  <c r="X4102" i="25"/>
  <c r="X4101" i="25"/>
  <c r="X4100" i="25"/>
  <c r="X4099" i="25"/>
  <c r="X4098" i="25"/>
  <c r="X4097" i="25"/>
  <c r="X4096" i="25"/>
  <c r="X4095" i="25"/>
  <c r="X4094" i="25"/>
  <c r="X4093" i="25"/>
  <c r="X4092" i="25"/>
  <c r="X4091" i="25"/>
  <c r="X4090" i="25"/>
  <c r="X4089" i="25"/>
  <c r="X4088" i="25"/>
  <c r="X4087" i="25"/>
  <c r="X4086" i="25"/>
  <c r="X4085" i="25"/>
  <c r="X4084" i="25"/>
  <c r="X4083" i="25"/>
  <c r="X4082" i="25"/>
  <c r="X4081" i="25"/>
  <c r="X4080" i="25"/>
  <c r="X4079" i="25"/>
  <c r="X4078" i="25"/>
  <c r="X4077" i="25"/>
  <c r="X4076" i="25"/>
  <c r="X4075" i="25"/>
  <c r="X4074" i="25"/>
  <c r="X4073" i="25"/>
  <c r="X4072" i="25"/>
  <c r="X4071" i="25"/>
  <c r="X4070" i="25"/>
  <c r="X4069" i="25"/>
  <c r="X4068" i="25"/>
  <c r="X4067" i="25"/>
  <c r="X4066" i="25"/>
  <c r="X4065" i="25"/>
  <c r="X4064" i="25"/>
  <c r="X4063" i="25"/>
  <c r="X4062" i="25"/>
  <c r="X4061" i="25"/>
  <c r="X4060" i="25"/>
  <c r="X4059" i="25"/>
  <c r="X4058" i="25"/>
  <c r="X4057" i="25"/>
  <c r="X4056" i="25"/>
  <c r="X4055" i="25"/>
  <c r="X4054" i="25"/>
  <c r="X4053" i="25"/>
  <c r="X4052" i="25"/>
  <c r="X4051" i="25"/>
  <c r="X4050" i="25"/>
  <c r="X4049" i="25"/>
  <c r="X4048" i="25"/>
  <c r="X4047" i="25"/>
  <c r="X4046" i="25"/>
  <c r="X4045" i="25"/>
  <c r="X4044" i="25"/>
  <c r="X4043" i="25"/>
  <c r="X4042" i="25"/>
  <c r="X4041" i="25"/>
  <c r="X4040" i="25"/>
  <c r="X4039" i="25"/>
  <c r="X4038" i="25"/>
  <c r="X4037" i="25"/>
  <c r="X4036" i="25"/>
  <c r="X4035" i="25"/>
  <c r="X4034" i="25"/>
  <c r="X4033" i="25"/>
  <c r="X4032" i="25"/>
  <c r="X4031" i="25"/>
  <c r="X4030" i="25"/>
  <c r="X4029" i="25"/>
  <c r="X4028" i="25"/>
  <c r="X4027" i="25"/>
  <c r="X4026" i="25"/>
  <c r="X4025" i="25"/>
  <c r="X4024" i="25"/>
  <c r="X4023" i="25"/>
  <c r="X4022" i="25"/>
  <c r="X4021" i="25"/>
  <c r="X4020" i="25"/>
  <c r="X4019" i="25"/>
  <c r="X4018" i="25"/>
  <c r="X4017" i="25"/>
  <c r="X4016" i="25"/>
  <c r="X4015" i="25"/>
  <c r="X4014" i="25"/>
  <c r="X4013" i="25"/>
  <c r="X4012" i="25"/>
  <c r="X4011" i="25"/>
  <c r="X4010" i="25"/>
  <c r="X4009" i="25"/>
  <c r="X4008" i="25"/>
  <c r="X4007" i="25"/>
  <c r="X4006" i="25"/>
  <c r="X4005" i="25"/>
  <c r="X4004" i="25"/>
  <c r="X4003" i="25"/>
  <c r="X4002" i="25"/>
  <c r="X4001" i="25"/>
  <c r="X4000" i="25"/>
  <c r="X3999" i="25"/>
  <c r="X3998" i="25"/>
  <c r="X3997" i="25"/>
  <c r="X3996" i="25"/>
  <c r="X3995" i="25"/>
  <c r="X3994" i="25"/>
  <c r="X3993" i="25"/>
  <c r="X3992" i="25"/>
  <c r="X3991" i="25"/>
  <c r="X3990" i="25"/>
  <c r="X3989" i="25"/>
  <c r="X3988" i="25"/>
  <c r="X3987" i="25"/>
  <c r="X3986" i="25"/>
  <c r="X3985" i="25"/>
  <c r="X3984" i="25"/>
  <c r="X3983" i="25"/>
  <c r="X3982" i="25"/>
  <c r="X3981" i="25"/>
  <c r="X3980" i="25"/>
  <c r="X3979" i="25"/>
  <c r="X3978" i="25"/>
  <c r="X3977" i="25"/>
  <c r="X3976" i="25"/>
  <c r="X3975" i="25"/>
  <c r="X3974" i="25"/>
  <c r="X3973" i="25"/>
  <c r="X3972" i="25"/>
  <c r="X3971" i="25"/>
  <c r="X3970" i="25"/>
  <c r="X3969" i="25"/>
  <c r="X3968" i="25"/>
  <c r="X3967" i="25"/>
  <c r="X3966" i="25"/>
  <c r="X3965" i="25"/>
  <c r="X3964" i="25"/>
  <c r="X3963" i="25"/>
  <c r="X3962" i="25"/>
  <c r="X3961" i="25"/>
  <c r="X3960" i="25"/>
  <c r="X3959" i="25"/>
  <c r="X3958" i="25"/>
  <c r="X3957" i="25"/>
  <c r="X3956" i="25"/>
  <c r="X3955" i="25"/>
  <c r="X3954" i="25"/>
  <c r="X3953" i="25"/>
  <c r="X3952" i="25"/>
  <c r="X3951" i="25"/>
  <c r="X3950" i="25"/>
  <c r="X3949" i="25"/>
  <c r="X3948" i="25"/>
  <c r="X3947" i="25"/>
  <c r="X3946" i="25"/>
  <c r="X3945" i="25"/>
  <c r="X3944" i="25"/>
  <c r="X3943" i="25"/>
  <c r="X3942" i="25"/>
  <c r="X3941" i="25"/>
  <c r="X3940" i="25"/>
  <c r="X3939" i="25"/>
  <c r="X3938" i="25"/>
  <c r="X3937" i="25"/>
  <c r="X3936" i="25"/>
  <c r="X3935" i="25"/>
  <c r="X3934" i="25"/>
  <c r="X3933" i="25"/>
  <c r="X3932" i="25"/>
  <c r="X3931" i="25"/>
  <c r="X3930" i="25"/>
  <c r="X3929" i="25"/>
  <c r="X3928" i="25"/>
  <c r="X3927" i="25"/>
  <c r="X3926" i="25"/>
  <c r="X3925" i="25"/>
  <c r="X3924" i="25"/>
  <c r="X3923" i="25"/>
  <c r="X3922" i="25"/>
  <c r="X3921" i="25"/>
  <c r="X3920" i="25"/>
  <c r="X3919" i="25"/>
  <c r="X3918" i="25"/>
  <c r="X3917" i="25"/>
  <c r="X3916" i="25"/>
  <c r="X3915" i="25"/>
  <c r="X3914" i="25"/>
  <c r="X3913" i="25"/>
  <c r="X3912" i="25"/>
  <c r="X3911" i="25"/>
  <c r="X3910" i="25"/>
  <c r="X3909" i="25"/>
  <c r="X3908" i="25"/>
  <c r="X3907" i="25"/>
  <c r="X3906" i="25"/>
  <c r="X3905" i="25"/>
  <c r="X3904" i="25"/>
  <c r="X3903" i="25"/>
  <c r="X3902" i="25"/>
  <c r="X3901" i="25"/>
  <c r="X3900" i="25"/>
  <c r="X3899" i="25"/>
  <c r="X3898" i="25"/>
  <c r="X3897" i="25"/>
  <c r="X3896" i="25"/>
  <c r="X3895" i="25"/>
  <c r="X3894" i="25"/>
  <c r="X3893" i="25"/>
  <c r="X3892" i="25"/>
  <c r="X3891" i="25"/>
  <c r="X3890" i="25"/>
  <c r="X3889" i="25"/>
  <c r="X3888" i="25"/>
  <c r="X3887" i="25"/>
  <c r="X3886" i="25"/>
  <c r="X3885" i="25"/>
  <c r="X3884" i="25"/>
  <c r="X3883" i="25"/>
  <c r="X3882" i="25"/>
  <c r="X3881" i="25"/>
  <c r="X3880" i="25"/>
  <c r="X3879" i="25"/>
  <c r="X3878" i="25"/>
  <c r="X3877" i="25"/>
  <c r="X3876" i="25"/>
  <c r="X3875" i="25"/>
  <c r="X3874" i="25"/>
  <c r="X3873" i="25"/>
  <c r="X3872" i="25"/>
  <c r="X3871" i="25"/>
  <c r="X3870" i="25"/>
  <c r="X3869" i="25"/>
  <c r="X3868" i="25"/>
  <c r="X3867" i="25"/>
  <c r="X3866" i="25"/>
  <c r="X3865" i="25"/>
  <c r="X3864" i="25"/>
  <c r="X3863" i="25"/>
  <c r="X3862" i="25"/>
  <c r="X3861" i="25"/>
  <c r="X3860" i="25"/>
  <c r="X3859" i="25"/>
  <c r="X3858" i="25"/>
  <c r="X3857" i="25"/>
  <c r="X3856" i="25"/>
  <c r="X3855" i="25"/>
  <c r="X3854" i="25"/>
  <c r="X3853" i="25"/>
  <c r="X3852" i="25"/>
  <c r="X3851" i="25"/>
  <c r="X3850" i="25"/>
  <c r="X3849" i="25"/>
  <c r="X3848" i="25"/>
  <c r="X3847" i="25"/>
  <c r="X3846" i="25"/>
  <c r="X3845" i="25"/>
  <c r="X3844" i="25"/>
  <c r="X3843" i="25"/>
  <c r="X3842" i="25"/>
  <c r="X3841" i="25"/>
  <c r="X3840" i="25"/>
  <c r="X3839" i="25"/>
  <c r="X3838" i="25"/>
  <c r="X3837" i="25"/>
  <c r="X3836" i="25"/>
  <c r="X3835" i="25"/>
  <c r="X3834" i="25"/>
  <c r="X3833" i="25"/>
  <c r="X3832" i="25"/>
  <c r="X3831" i="25"/>
  <c r="X3830" i="25"/>
  <c r="X3829" i="25"/>
  <c r="X3828" i="25"/>
  <c r="X3827" i="25"/>
  <c r="X3826" i="25"/>
  <c r="X3825" i="25"/>
  <c r="X3824" i="25"/>
  <c r="X3823" i="25"/>
  <c r="X3822" i="25"/>
  <c r="X3821" i="25"/>
  <c r="X3820" i="25"/>
  <c r="X3819" i="25"/>
  <c r="X3818" i="25"/>
  <c r="X3817" i="25"/>
  <c r="X3816" i="25"/>
  <c r="X3815" i="25"/>
  <c r="X3814" i="25"/>
  <c r="X3813" i="25"/>
  <c r="X3812" i="25"/>
  <c r="X3811" i="25"/>
  <c r="X3810" i="25"/>
  <c r="X3809" i="25"/>
  <c r="X3808" i="25"/>
  <c r="X3807" i="25"/>
  <c r="X3806" i="25"/>
  <c r="X3805" i="25"/>
  <c r="X3804" i="25"/>
  <c r="X3803" i="25"/>
  <c r="X3802" i="25"/>
  <c r="X3801" i="25"/>
  <c r="X3800" i="25"/>
  <c r="X3799" i="25"/>
  <c r="X3798" i="25"/>
  <c r="X3797" i="25"/>
  <c r="X3796" i="25"/>
  <c r="X3795" i="25"/>
  <c r="X3794" i="25"/>
  <c r="X3793" i="25"/>
  <c r="X3792" i="25"/>
  <c r="X3791" i="25"/>
  <c r="X3790" i="25"/>
  <c r="X3789" i="25"/>
  <c r="X3788" i="25"/>
  <c r="X3787" i="25"/>
  <c r="X3786" i="25"/>
  <c r="X3785" i="25"/>
  <c r="X3784" i="25"/>
  <c r="X3783" i="25"/>
  <c r="X3782" i="25"/>
  <c r="X3781" i="25"/>
  <c r="X3780" i="25"/>
  <c r="X3779" i="25"/>
  <c r="X3778" i="25"/>
  <c r="X3777" i="25"/>
  <c r="X3776" i="25"/>
  <c r="X3775" i="25"/>
  <c r="X3774" i="25"/>
  <c r="X3773" i="25"/>
  <c r="X3772" i="25"/>
  <c r="X3771" i="25"/>
  <c r="X3770" i="25"/>
  <c r="X3769" i="25"/>
  <c r="X3768" i="25"/>
  <c r="X3767" i="25"/>
  <c r="X3766" i="25"/>
  <c r="X3765" i="25"/>
  <c r="X3764" i="25"/>
  <c r="X3763" i="25"/>
  <c r="X3762" i="25"/>
  <c r="X3761" i="25"/>
  <c r="X3760" i="25"/>
  <c r="X3759" i="25"/>
  <c r="X3758" i="25"/>
  <c r="X3757" i="25"/>
  <c r="X3756" i="25"/>
  <c r="X3755" i="25"/>
  <c r="X3754" i="25"/>
  <c r="X3753" i="25"/>
  <c r="X3752" i="25"/>
  <c r="X3751" i="25"/>
  <c r="X3750" i="25"/>
  <c r="X3749" i="25"/>
  <c r="X3748" i="25"/>
  <c r="X3747" i="25"/>
  <c r="X3746" i="25"/>
  <c r="X3745" i="25"/>
  <c r="X3744" i="25"/>
  <c r="X3743" i="25"/>
  <c r="X3742" i="25"/>
  <c r="X3741" i="25"/>
  <c r="X3740" i="25"/>
  <c r="X3739" i="25"/>
  <c r="X3738" i="25"/>
  <c r="X3737" i="25"/>
  <c r="X3736" i="25"/>
  <c r="X3735" i="25"/>
  <c r="X3734" i="25"/>
  <c r="X3733" i="25"/>
  <c r="X3732" i="25"/>
  <c r="X3731" i="25"/>
  <c r="X3730" i="25"/>
  <c r="X3729" i="25"/>
  <c r="X3728" i="25"/>
  <c r="X3727" i="25"/>
  <c r="X3726" i="25"/>
  <c r="X3725" i="25"/>
  <c r="X3724" i="25"/>
  <c r="X3723" i="25"/>
  <c r="X3722" i="25"/>
  <c r="X3721" i="25"/>
  <c r="X3720" i="25"/>
  <c r="X3719" i="25"/>
  <c r="X3718" i="25"/>
  <c r="X3717" i="25"/>
  <c r="X3716" i="25"/>
  <c r="X3715" i="25"/>
  <c r="X3714" i="25"/>
  <c r="X3713" i="25"/>
  <c r="X3712" i="25"/>
  <c r="X3711" i="25"/>
  <c r="X3710" i="25"/>
  <c r="X3709" i="25"/>
  <c r="X3708" i="25"/>
  <c r="X3707" i="25"/>
  <c r="X3706" i="25"/>
  <c r="X3705" i="25"/>
  <c r="X3704" i="25"/>
  <c r="X3703" i="25"/>
  <c r="X3702" i="25"/>
  <c r="X3701" i="25"/>
  <c r="X3700" i="25"/>
  <c r="X3699" i="25"/>
  <c r="X3698" i="25"/>
  <c r="X3697" i="25"/>
  <c r="X3696" i="25"/>
  <c r="X3695" i="25"/>
  <c r="X3694" i="25"/>
  <c r="X3693" i="25"/>
  <c r="X3692" i="25"/>
  <c r="X3691" i="25"/>
  <c r="X3690" i="25"/>
  <c r="X3689" i="25"/>
  <c r="X3688" i="25"/>
  <c r="X3687" i="25"/>
  <c r="X3686" i="25"/>
  <c r="X3685" i="25"/>
  <c r="X3684" i="25"/>
  <c r="X3683" i="25"/>
  <c r="X3682" i="25"/>
  <c r="X3681" i="25"/>
  <c r="X3680" i="25"/>
  <c r="X3679" i="25"/>
  <c r="X3678" i="25"/>
  <c r="X3677" i="25"/>
  <c r="X3676" i="25"/>
  <c r="X3675" i="25"/>
  <c r="X3674" i="25"/>
  <c r="X3673" i="25"/>
  <c r="X3672" i="25"/>
  <c r="X3671" i="25"/>
  <c r="X3670" i="25"/>
  <c r="X3669" i="25"/>
  <c r="X3668" i="25"/>
  <c r="X3667" i="25"/>
  <c r="X3666" i="25"/>
  <c r="X3665" i="25"/>
  <c r="X3664" i="25"/>
  <c r="X3663" i="25"/>
  <c r="X3662" i="25"/>
  <c r="X3661" i="25"/>
  <c r="X3660" i="25"/>
  <c r="X3659" i="25"/>
  <c r="X3658" i="25"/>
  <c r="X3657" i="25"/>
  <c r="X3656" i="25"/>
  <c r="X3655" i="25"/>
  <c r="X3654" i="25"/>
  <c r="X3653" i="25"/>
  <c r="X3652" i="25"/>
  <c r="X3651" i="25"/>
  <c r="X3650" i="25"/>
  <c r="X3649" i="25"/>
  <c r="X3648" i="25"/>
  <c r="X3647" i="25"/>
  <c r="X3646" i="25"/>
  <c r="X3645" i="25"/>
  <c r="X3644" i="25"/>
  <c r="X3643" i="25"/>
  <c r="X3642" i="25"/>
  <c r="X3641" i="25"/>
  <c r="X3640" i="25"/>
  <c r="X3639" i="25"/>
  <c r="X3638" i="25"/>
  <c r="X3637" i="25"/>
  <c r="X3636" i="25"/>
  <c r="X3635" i="25"/>
  <c r="X3634" i="25"/>
  <c r="X3633" i="25"/>
  <c r="X3632" i="25"/>
  <c r="X3631" i="25"/>
  <c r="X3630" i="25"/>
  <c r="X3629" i="25"/>
  <c r="X3628" i="25"/>
  <c r="X3627" i="25"/>
  <c r="X3626" i="25"/>
  <c r="X3625" i="25"/>
  <c r="X3624" i="25"/>
  <c r="X3623" i="25"/>
  <c r="X3622" i="25"/>
  <c r="X3621" i="25"/>
  <c r="X3620" i="25"/>
  <c r="X3619" i="25"/>
  <c r="X3618" i="25"/>
  <c r="X3617" i="25"/>
  <c r="X3616" i="25"/>
  <c r="X3615" i="25"/>
  <c r="X3614" i="25"/>
  <c r="X3613" i="25"/>
  <c r="X3612" i="25"/>
  <c r="X3611" i="25"/>
  <c r="X3610" i="25"/>
  <c r="X3609" i="25"/>
  <c r="X3608" i="25"/>
  <c r="X3607" i="25"/>
  <c r="X3606" i="25"/>
  <c r="X3605" i="25"/>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X3582" i="25"/>
  <c r="X3581" i="25"/>
  <c r="X3580" i="25"/>
  <c r="X3579" i="25"/>
  <c r="X3578" i="25"/>
  <c r="X3577" i="25"/>
  <c r="X3576" i="25"/>
  <c r="X3575" i="25"/>
  <c r="X3574" i="25"/>
  <c r="X3573" i="25"/>
  <c r="X3572" i="25"/>
  <c r="X3571" i="25"/>
  <c r="X3570" i="25"/>
  <c r="X3569" i="25"/>
  <c r="X3568" i="25"/>
  <c r="X3567" i="25"/>
  <c r="X3566" i="25"/>
  <c r="X3565" i="25"/>
  <c r="X3564" i="25"/>
  <c r="X3563" i="25"/>
  <c r="X3562" i="25"/>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2" i="25"/>
  <c r="X3" i="25"/>
  <c r="AL397" i="44" l="1"/>
  <c r="AK397" i="44"/>
  <c r="AJ397" i="44"/>
  <c r="AI397" i="44"/>
  <c r="AH397" i="44"/>
  <c r="AL396" i="44"/>
  <c r="AK396" i="44"/>
  <c r="AJ396" i="44"/>
  <c r="AI396" i="44"/>
  <c r="AH396" i="44"/>
  <c r="AL395" i="44"/>
  <c r="AK395" i="44"/>
  <c r="AJ395" i="44"/>
  <c r="AI395" i="44"/>
  <c r="AH395" i="44"/>
  <c r="AL394" i="44"/>
  <c r="AK394" i="44"/>
  <c r="AJ394" i="44"/>
  <c r="AI394" i="44"/>
  <c r="AH394" i="44"/>
  <c r="AL393" i="44"/>
  <c r="AK393" i="44"/>
  <c r="AJ393" i="44"/>
  <c r="AI393" i="44"/>
  <c r="AH393" i="44"/>
  <c r="AL392" i="44"/>
  <c r="AK392" i="44"/>
  <c r="AJ392" i="44"/>
  <c r="AI392" i="44"/>
  <c r="AH392" i="44"/>
  <c r="AL391" i="44"/>
  <c r="AK391" i="44"/>
  <c r="AJ391" i="44"/>
  <c r="AI391" i="44"/>
  <c r="AH391" i="44"/>
  <c r="AL390" i="44"/>
  <c r="AK390" i="44"/>
  <c r="AJ390" i="44"/>
  <c r="AI390" i="44"/>
  <c r="AH390" i="44"/>
  <c r="AL389" i="44"/>
  <c r="AK389" i="44"/>
  <c r="AJ389" i="44"/>
  <c r="AI389" i="44"/>
  <c r="AH389" i="44"/>
  <c r="AL388" i="44"/>
  <c r="AK388" i="44"/>
  <c r="AJ388" i="44"/>
  <c r="AI388" i="44"/>
  <c r="AH388" i="44"/>
  <c r="AL387" i="44"/>
  <c r="AK387" i="44"/>
  <c r="AJ387" i="44"/>
  <c r="AI387" i="44"/>
  <c r="AH387" i="44"/>
  <c r="AL386" i="44"/>
  <c r="AK386" i="44"/>
  <c r="AJ386" i="44"/>
  <c r="AI386" i="44"/>
  <c r="AH386" i="44"/>
  <c r="AL385" i="44"/>
  <c r="AK385" i="44"/>
  <c r="AJ385" i="44"/>
  <c r="AI385" i="44"/>
  <c r="AH385" i="44"/>
  <c r="AL384" i="44"/>
  <c r="AK384" i="44"/>
  <c r="AJ384" i="44"/>
  <c r="AI384" i="44"/>
  <c r="AH384" i="44"/>
  <c r="AL383" i="44"/>
  <c r="AK383" i="44"/>
  <c r="AJ383" i="44"/>
  <c r="AI383" i="44"/>
  <c r="AH383" i="44"/>
  <c r="AL382" i="44"/>
  <c r="AK382" i="44"/>
  <c r="AJ382" i="44"/>
  <c r="AI382" i="44"/>
  <c r="AH382" i="44"/>
  <c r="AL381" i="44"/>
  <c r="AK381" i="44"/>
  <c r="AJ381" i="44"/>
  <c r="AI381" i="44"/>
  <c r="AH381" i="44"/>
  <c r="AL380" i="44"/>
  <c r="AK380" i="44"/>
  <c r="AJ380" i="44"/>
  <c r="AI380" i="44"/>
  <c r="AH380" i="44"/>
  <c r="AL379" i="44"/>
  <c r="AK379" i="44"/>
  <c r="AJ379" i="44"/>
  <c r="AI379" i="44"/>
  <c r="AH379" i="44"/>
  <c r="AL378" i="44"/>
  <c r="AK378" i="44"/>
  <c r="AJ378" i="44"/>
  <c r="AI378" i="44"/>
  <c r="AH378" i="44"/>
  <c r="AL377" i="44"/>
  <c r="AK377" i="44"/>
  <c r="AJ377" i="44"/>
  <c r="AI377" i="44"/>
  <c r="AH377" i="44"/>
  <c r="AL376" i="44"/>
  <c r="AK376" i="44"/>
  <c r="AJ376" i="44"/>
  <c r="AI376" i="44"/>
  <c r="AH376" i="44"/>
  <c r="AL375" i="44"/>
  <c r="AK375" i="44"/>
  <c r="AJ375" i="44"/>
  <c r="AI375" i="44"/>
  <c r="AH375" i="44"/>
  <c r="AL374" i="44"/>
  <c r="AK374" i="44"/>
  <c r="AJ374" i="44"/>
  <c r="AI374" i="44"/>
  <c r="AH374" i="44"/>
  <c r="AL373" i="44"/>
  <c r="AK373" i="44"/>
  <c r="AJ373" i="44"/>
  <c r="AI373" i="44"/>
  <c r="AH373" i="44"/>
  <c r="AL372" i="44"/>
  <c r="AK372" i="44"/>
  <c r="AJ372" i="44"/>
  <c r="AI372" i="44"/>
  <c r="AH372" i="44"/>
  <c r="AL371" i="44"/>
  <c r="AK371" i="44"/>
  <c r="AJ371" i="44"/>
  <c r="AI371" i="44"/>
  <c r="AH371" i="44"/>
  <c r="AL370" i="44"/>
  <c r="AK370" i="44"/>
  <c r="AJ370" i="44"/>
  <c r="AI370" i="44"/>
  <c r="AH370" i="44"/>
  <c r="AL369" i="44"/>
  <c r="AK369" i="44"/>
  <c r="AJ369" i="44"/>
  <c r="AI369" i="44"/>
  <c r="AH369" i="44"/>
  <c r="AL368" i="44"/>
  <c r="AK368" i="44"/>
  <c r="AJ368" i="44"/>
  <c r="AI368" i="44"/>
  <c r="AH368" i="44"/>
  <c r="AL367" i="44"/>
  <c r="AK367" i="44"/>
  <c r="AJ367" i="44"/>
  <c r="AI367" i="44"/>
  <c r="AH367" i="44"/>
  <c r="AL366" i="44"/>
  <c r="AK366" i="44"/>
  <c r="AJ366" i="44"/>
  <c r="AI366" i="44"/>
  <c r="AH366" i="44"/>
  <c r="AL365" i="44"/>
  <c r="AK365" i="44"/>
  <c r="AJ365" i="44"/>
  <c r="AI365" i="44"/>
  <c r="AH365" i="44"/>
  <c r="AL364" i="44"/>
  <c r="AK364" i="44"/>
  <c r="AJ364" i="44"/>
  <c r="AI364" i="44"/>
  <c r="AH364" i="44"/>
  <c r="AL363" i="44"/>
  <c r="AK363" i="44"/>
  <c r="AJ363" i="44"/>
  <c r="AI363" i="44"/>
  <c r="AH363" i="44"/>
  <c r="AL362" i="44"/>
  <c r="AK362" i="44"/>
  <c r="AJ362" i="44"/>
  <c r="AI362" i="44"/>
  <c r="AH362" i="44"/>
  <c r="AL361" i="44"/>
  <c r="AK361" i="44"/>
  <c r="AJ361" i="44"/>
  <c r="AI361" i="44"/>
  <c r="AH361" i="44"/>
  <c r="AL360" i="44"/>
  <c r="AK360" i="44"/>
  <c r="AJ360" i="44"/>
  <c r="AI360" i="44"/>
  <c r="AH360" i="44"/>
  <c r="AL359" i="44"/>
  <c r="AK359" i="44"/>
  <c r="AJ359" i="44"/>
  <c r="AI359" i="44"/>
  <c r="AH359" i="44"/>
  <c r="AL358" i="44"/>
  <c r="AK358" i="44"/>
  <c r="AJ358" i="44"/>
  <c r="AI358" i="44"/>
  <c r="AH358" i="44"/>
  <c r="AL357" i="44"/>
  <c r="AK357" i="44"/>
  <c r="AJ357" i="44"/>
  <c r="AI357" i="44"/>
  <c r="AH357" i="44"/>
  <c r="AL356" i="44"/>
  <c r="AK356" i="44"/>
  <c r="AJ356" i="44"/>
  <c r="AI356" i="44"/>
  <c r="AH356" i="44"/>
  <c r="AL355" i="44"/>
  <c r="AK355" i="44"/>
  <c r="AJ355" i="44"/>
  <c r="AI355" i="44"/>
  <c r="AH355" i="44"/>
  <c r="AL354" i="44"/>
  <c r="AK354" i="44"/>
  <c r="AJ354" i="44"/>
  <c r="AI354" i="44"/>
  <c r="AH354" i="44"/>
  <c r="AL353" i="44"/>
  <c r="AK353" i="44"/>
  <c r="AJ353" i="44"/>
  <c r="AI353" i="44"/>
  <c r="AH353" i="44"/>
  <c r="AL352" i="44"/>
  <c r="AK352" i="44"/>
  <c r="AJ352" i="44"/>
  <c r="AI352" i="44"/>
  <c r="AH352" i="44"/>
  <c r="AL351" i="44"/>
  <c r="AK351" i="44"/>
  <c r="AJ351" i="44"/>
  <c r="AI351" i="44"/>
  <c r="AH351" i="44"/>
  <c r="AL350" i="44"/>
  <c r="AK350" i="44"/>
  <c r="AJ350" i="44"/>
  <c r="AI350" i="44"/>
  <c r="AH350" i="44"/>
  <c r="AL349" i="44"/>
  <c r="AK349" i="44"/>
  <c r="AJ349" i="44"/>
  <c r="AI349" i="44"/>
  <c r="AH349" i="44"/>
  <c r="AL348" i="44"/>
  <c r="AK348" i="44"/>
  <c r="AJ348" i="44"/>
  <c r="AI348" i="44"/>
  <c r="AH348" i="44"/>
  <c r="AL347" i="44"/>
  <c r="AK347" i="44"/>
  <c r="AJ347" i="44"/>
  <c r="AI347" i="44"/>
  <c r="AH347" i="44"/>
  <c r="AL346" i="44"/>
  <c r="AK346" i="44"/>
  <c r="AJ346" i="44"/>
  <c r="AI346" i="44"/>
  <c r="AH346" i="44"/>
  <c r="AL345" i="44"/>
  <c r="AK345" i="44"/>
  <c r="AJ345" i="44"/>
  <c r="AI345" i="44"/>
  <c r="AH345" i="44"/>
  <c r="AL344" i="44"/>
  <c r="AK344" i="44"/>
  <c r="AJ344" i="44"/>
  <c r="AI344" i="44"/>
  <c r="AH344" i="44"/>
  <c r="AL343" i="44"/>
  <c r="AK343" i="44"/>
  <c r="AJ343" i="44"/>
  <c r="AI343" i="44"/>
  <c r="AH343" i="44"/>
  <c r="AL342" i="44"/>
  <c r="AK342" i="44"/>
  <c r="AJ342" i="44"/>
  <c r="AI342" i="44"/>
  <c r="AH342" i="44"/>
  <c r="AL341" i="44"/>
  <c r="AK341" i="44"/>
  <c r="AJ341" i="44"/>
  <c r="AI341" i="44"/>
  <c r="AH341" i="44"/>
  <c r="AL340" i="44"/>
  <c r="AK340" i="44"/>
  <c r="AJ340" i="44"/>
  <c r="AI340" i="44"/>
  <c r="AH340" i="44"/>
  <c r="AL339" i="44"/>
  <c r="AK339" i="44"/>
  <c r="AJ339" i="44"/>
  <c r="AI339" i="44"/>
  <c r="AH339" i="44"/>
  <c r="AL338" i="44"/>
  <c r="AK338" i="44"/>
  <c r="AJ338" i="44"/>
  <c r="AI338" i="44"/>
  <c r="AH338" i="44"/>
  <c r="AL337" i="44"/>
  <c r="AK337" i="44"/>
  <c r="AJ337" i="44"/>
  <c r="AI337" i="44"/>
  <c r="AH337" i="44"/>
  <c r="AL336" i="44"/>
  <c r="AK336" i="44"/>
  <c r="AJ336" i="44"/>
  <c r="AI336" i="44"/>
  <c r="AH336" i="44"/>
  <c r="AL335" i="44"/>
  <c r="AK335" i="44"/>
  <c r="AJ335" i="44"/>
  <c r="AI335" i="44"/>
  <c r="AH335" i="44"/>
  <c r="AL334" i="44"/>
  <c r="AK334" i="44"/>
  <c r="AJ334" i="44"/>
  <c r="AI334" i="44"/>
  <c r="AH334" i="44"/>
  <c r="AL333" i="44"/>
  <c r="AK333" i="44"/>
  <c r="AJ333" i="44"/>
  <c r="AI333" i="44"/>
  <c r="AH333" i="44"/>
  <c r="AL332" i="44"/>
  <c r="AK332" i="44"/>
  <c r="AJ332" i="44"/>
  <c r="AI332" i="44"/>
  <c r="AH332" i="44"/>
  <c r="AL331" i="44"/>
  <c r="AK331" i="44"/>
  <c r="AJ331" i="44"/>
  <c r="AI331" i="44"/>
  <c r="AH331" i="44"/>
  <c r="AL330" i="44"/>
  <c r="AK330" i="44"/>
  <c r="AJ330" i="44"/>
  <c r="AI330" i="44"/>
  <c r="AH330" i="44"/>
  <c r="AL329" i="44"/>
  <c r="AK329" i="44"/>
  <c r="AJ329" i="44"/>
  <c r="AI329" i="44"/>
  <c r="AH329" i="44"/>
  <c r="AL328" i="44"/>
  <c r="AK328" i="44"/>
  <c r="AJ328" i="44"/>
  <c r="AI328" i="44"/>
  <c r="AH328" i="44"/>
  <c r="AL327" i="44"/>
  <c r="AK327" i="44"/>
  <c r="AJ327" i="44"/>
  <c r="AI327" i="44"/>
  <c r="AH327" i="44"/>
  <c r="AL326" i="44"/>
  <c r="AK326" i="44"/>
  <c r="AJ326" i="44"/>
  <c r="AI326" i="44"/>
  <c r="AH326" i="44"/>
  <c r="AL325" i="44"/>
  <c r="AK325" i="44"/>
  <c r="AJ325" i="44"/>
  <c r="AI325" i="44"/>
  <c r="AH325" i="44"/>
  <c r="AL324" i="44"/>
  <c r="AK324" i="44"/>
  <c r="AJ324" i="44"/>
  <c r="AI324" i="44"/>
  <c r="AH324" i="44"/>
  <c r="AL323" i="44"/>
  <c r="AK323" i="44"/>
  <c r="AJ323" i="44"/>
  <c r="AI323" i="44"/>
  <c r="AH323" i="44"/>
  <c r="AL322" i="44"/>
  <c r="AK322" i="44"/>
  <c r="AJ322" i="44"/>
  <c r="AI322" i="44"/>
  <c r="AH322" i="44"/>
  <c r="AL321" i="44"/>
  <c r="AK321" i="44"/>
  <c r="AJ321" i="44"/>
  <c r="AI321" i="44"/>
  <c r="AH321" i="44"/>
  <c r="AL320" i="44"/>
  <c r="AK320" i="44"/>
  <c r="AJ320" i="44"/>
  <c r="AI320" i="44"/>
  <c r="AH320" i="44"/>
  <c r="AL319" i="44"/>
  <c r="AK319" i="44"/>
  <c r="AJ319" i="44"/>
  <c r="AI319" i="44"/>
  <c r="AH319" i="44"/>
  <c r="AL318" i="44"/>
  <c r="AK318" i="44"/>
  <c r="AJ318" i="44"/>
  <c r="AI318" i="44"/>
  <c r="AH318" i="44"/>
  <c r="AL317" i="44"/>
  <c r="AK317" i="44"/>
  <c r="AJ317" i="44"/>
  <c r="AI317" i="44"/>
  <c r="AH317" i="44"/>
  <c r="AL316" i="44"/>
  <c r="AK316" i="44"/>
  <c r="AJ316" i="44"/>
  <c r="AI316" i="44"/>
  <c r="AH316" i="44"/>
  <c r="AL315" i="44"/>
  <c r="AK315" i="44"/>
  <c r="AJ315" i="44"/>
  <c r="AI315" i="44"/>
  <c r="AH315" i="44"/>
  <c r="AL314" i="44"/>
  <c r="AK314" i="44"/>
  <c r="AJ314" i="44"/>
  <c r="AI314" i="44"/>
  <c r="AH314" i="44"/>
  <c r="AL313" i="44"/>
  <c r="AK313" i="44"/>
  <c r="AJ313" i="44"/>
  <c r="AI313" i="44"/>
  <c r="AH313" i="44"/>
  <c r="AL312" i="44"/>
  <c r="AK312" i="44"/>
  <c r="AJ312" i="44"/>
  <c r="AI312" i="44"/>
  <c r="AH312" i="44"/>
  <c r="AL311" i="44"/>
  <c r="AK311" i="44"/>
  <c r="AJ311" i="44"/>
  <c r="AI311" i="44"/>
  <c r="AH311" i="44"/>
  <c r="AL310" i="44"/>
  <c r="AK310" i="44"/>
  <c r="AJ310" i="44"/>
  <c r="AI310" i="44"/>
  <c r="AH310" i="44"/>
  <c r="AL309" i="44"/>
  <c r="AK309" i="44"/>
  <c r="AJ309" i="44"/>
  <c r="AI309" i="44"/>
  <c r="AH309" i="44"/>
  <c r="AL308" i="44"/>
  <c r="AK308" i="44"/>
  <c r="AJ308" i="44"/>
  <c r="AI308" i="44"/>
  <c r="AH308" i="44"/>
  <c r="AL307" i="44"/>
  <c r="AK307" i="44"/>
  <c r="AJ307" i="44"/>
  <c r="AI307" i="44"/>
  <c r="AH307" i="44"/>
  <c r="AL306" i="44"/>
  <c r="AK306" i="44"/>
  <c r="AJ306" i="44"/>
  <c r="AI306" i="44"/>
  <c r="AH306" i="44"/>
  <c r="AL305" i="44"/>
  <c r="AK305" i="44"/>
  <c r="AJ305" i="44"/>
  <c r="AI305" i="44"/>
  <c r="AH305" i="44"/>
  <c r="AL304" i="44"/>
  <c r="AK304" i="44"/>
  <c r="AJ304" i="44"/>
  <c r="AI304" i="44"/>
  <c r="AH304" i="44"/>
  <c r="AL303" i="44"/>
  <c r="AK303" i="44"/>
  <c r="AJ303" i="44"/>
  <c r="AI303" i="44"/>
  <c r="AH303" i="44"/>
  <c r="AL302" i="44"/>
  <c r="AK302" i="44"/>
  <c r="AJ302" i="44"/>
  <c r="AI302" i="44"/>
  <c r="AH302" i="44"/>
  <c r="AL301" i="44"/>
  <c r="AK301" i="44"/>
  <c r="AJ301" i="44"/>
  <c r="AI301" i="44"/>
  <c r="AH301" i="44"/>
  <c r="AL300" i="44"/>
  <c r="AK300" i="44"/>
  <c r="AJ300" i="44"/>
  <c r="AI300" i="44"/>
  <c r="AH300" i="44"/>
  <c r="AL299" i="44"/>
  <c r="AK299" i="44"/>
  <c r="AJ299" i="44"/>
  <c r="AI299" i="44"/>
  <c r="AH299" i="44"/>
  <c r="AL298" i="44"/>
  <c r="AK298" i="44"/>
  <c r="AJ298" i="44"/>
  <c r="AI298" i="44"/>
  <c r="AH298" i="44"/>
  <c r="AL297" i="44"/>
  <c r="AK297" i="44"/>
  <c r="AJ297" i="44"/>
  <c r="AI297" i="44"/>
  <c r="AH297" i="44"/>
  <c r="AL296" i="44"/>
  <c r="AK296" i="44"/>
  <c r="AJ296" i="44"/>
  <c r="AI296" i="44"/>
  <c r="AH296" i="44"/>
  <c r="AL295" i="44"/>
  <c r="AK295" i="44"/>
  <c r="AJ295" i="44"/>
  <c r="AI295" i="44"/>
  <c r="AH295" i="44"/>
  <c r="AL294" i="44"/>
  <c r="AK294" i="44"/>
  <c r="AJ294" i="44"/>
  <c r="AI294" i="44"/>
  <c r="AH294" i="44"/>
  <c r="AL293" i="44"/>
  <c r="AK293" i="44"/>
  <c r="AJ293" i="44"/>
  <c r="AI293" i="44"/>
  <c r="AH293" i="44"/>
  <c r="AL292" i="44"/>
  <c r="AK292" i="44"/>
  <c r="AJ292" i="44"/>
  <c r="AI292" i="44"/>
  <c r="AH292" i="44"/>
  <c r="AL291" i="44"/>
  <c r="AK291" i="44"/>
  <c r="AJ291" i="44"/>
  <c r="AI291" i="44"/>
  <c r="AH291" i="44"/>
  <c r="AL290" i="44"/>
  <c r="AK290" i="44"/>
  <c r="AJ290" i="44"/>
  <c r="AI290" i="44"/>
  <c r="AH290" i="44"/>
  <c r="AL289" i="44"/>
  <c r="AK289" i="44"/>
  <c r="AJ289" i="44"/>
  <c r="AI289" i="44"/>
  <c r="AH289" i="44"/>
  <c r="AL288" i="44"/>
  <c r="AK288" i="44"/>
  <c r="AJ288" i="44"/>
  <c r="AI288" i="44"/>
  <c r="AH288" i="44"/>
  <c r="AL287" i="44"/>
  <c r="AK287" i="44"/>
  <c r="AJ287" i="44"/>
  <c r="AI287" i="44"/>
  <c r="AH287" i="44"/>
  <c r="AL286" i="44"/>
  <c r="AK286" i="44"/>
  <c r="AJ286" i="44"/>
  <c r="AI286" i="44"/>
  <c r="AH286" i="44"/>
  <c r="AL285" i="44"/>
  <c r="AK285" i="44"/>
  <c r="AJ285" i="44"/>
  <c r="AI285" i="44"/>
  <c r="AH285" i="44"/>
  <c r="AL284" i="44"/>
  <c r="AK284" i="44"/>
  <c r="AJ284" i="44"/>
  <c r="AI284" i="44"/>
  <c r="AH284" i="44"/>
  <c r="AL283" i="44"/>
  <c r="AK283" i="44"/>
  <c r="AJ283" i="44"/>
  <c r="AI283" i="44"/>
  <c r="AH283" i="44"/>
  <c r="AL282" i="44"/>
  <c r="AK282" i="44"/>
  <c r="AJ282" i="44"/>
  <c r="AI282" i="44"/>
  <c r="AH282" i="44"/>
  <c r="AL281" i="44"/>
  <c r="AK281" i="44"/>
  <c r="AJ281" i="44"/>
  <c r="AI281" i="44"/>
  <c r="AH281" i="44"/>
  <c r="AL280" i="44"/>
  <c r="AK280" i="44"/>
  <c r="AJ280" i="44"/>
  <c r="AI280" i="44"/>
  <c r="AH280" i="44"/>
  <c r="AL279" i="44"/>
  <c r="AK279" i="44"/>
  <c r="AJ279" i="44"/>
  <c r="AI279" i="44"/>
  <c r="AH279" i="44"/>
  <c r="AL278" i="44"/>
  <c r="AK278" i="44"/>
  <c r="AJ278" i="44"/>
  <c r="AI278" i="44"/>
  <c r="AH278" i="44"/>
  <c r="AL277" i="44"/>
  <c r="AK277" i="44"/>
  <c r="AJ277" i="44"/>
  <c r="AI277" i="44"/>
  <c r="AH277" i="44"/>
  <c r="AL276" i="44"/>
  <c r="AK276" i="44"/>
  <c r="AJ276" i="44"/>
  <c r="AI276" i="44"/>
  <c r="AH276" i="44"/>
  <c r="AL275" i="44"/>
  <c r="AK275" i="44"/>
  <c r="AJ275" i="44"/>
  <c r="AI275" i="44"/>
  <c r="AH275" i="44"/>
  <c r="AL274" i="44"/>
  <c r="AK274" i="44"/>
  <c r="AJ274" i="44"/>
  <c r="AI274" i="44"/>
  <c r="AH274" i="44"/>
  <c r="AL273" i="44"/>
  <c r="AK273" i="44"/>
  <c r="AJ273" i="44"/>
  <c r="AI273" i="44"/>
  <c r="AH273" i="44"/>
  <c r="AL272" i="44"/>
  <c r="AK272" i="44"/>
  <c r="AJ272" i="44"/>
  <c r="AI272" i="44"/>
  <c r="AH272" i="44"/>
  <c r="AL271" i="44"/>
  <c r="AK271" i="44"/>
  <c r="AJ271" i="44"/>
  <c r="AI271" i="44"/>
  <c r="AH271" i="44"/>
  <c r="AL270" i="44"/>
  <c r="AK270" i="44"/>
  <c r="AJ270" i="44"/>
  <c r="AI270" i="44"/>
  <c r="AH270" i="44"/>
  <c r="AL269" i="44"/>
  <c r="AK269" i="44"/>
  <c r="AJ269" i="44"/>
  <c r="AI269" i="44"/>
  <c r="AH269" i="44"/>
  <c r="AL268" i="44"/>
  <c r="AK268" i="44"/>
  <c r="AJ268" i="44"/>
  <c r="AI268" i="44"/>
  <c r="AH268" i="44"/>
  <c r="AL267" i="44"/>
  <c r="AK267" i="44"/>
  <c r="AJ267" i="44"/>
  <c r="AI267" i="44"/>
  <c r="AH267" i="44"/>
  <c r="AL266" i="44"/>
  <c r="AK266" i="44"/>
  <c r="AJ266" i="44"/>
  <c r="AI266" i="44"/>
  <c r="AH266" i="44"/>
  <c r="AL265" i="44"/>
  <c r="AK265" i="44"/>
  <c r="AJ265" i="44"/>
  <c r="AI265" i="44"/>
  <c r="AH265" i="44"/>
  <c r="AL264" i="44"/>
  <c r="AK264" i="44"/>
  <c r="AJ264" i="44"/>
  <c r="AI264" i="44"/>
  <c r="AH264" i="44"/>
  <c r="AL263" i="44"/>
  <c r="AK263" i="44"/>
  <c r="AJ263" i="44"/>
  <c r="AI263" i="44"/>
  <c r="AH263" i="44"/>
  <c r="AL262" i="44"/>
  <c r="AK262" i="44"/>
  <c r="AJ262" i="44"/>
  <c r="AI262" i="44"/>
  <c r="AH262" i="44"/>
  <c r="AL261" i="44"/>
  <c r="AK261" i="44"/>
  <c r="AJ261" i="44"/>
  <c r="AI261" i="44"/>
  <c r="AH261" i="44"/>
  <c r="AL260" i="44"/>
  <c r="AK260" i="44"/>
  <c r="AJ260" i="44"/>
  <c r="AI260" i="44"/>
  <c r="AH260" i="44"/>
  <c r="AL259" i="44"/>
  <c r="AK259" i="44"/>
  <c r="AJ259" i="44"/>
  <c r="AI259" i="44"/>
  <c r="AH259" i="44"/>
  <c r="AL258" i="44"/>
  <c r="AK258" i="44"/>
  <c r="AJ258" i="44"/>
  <c r="AI258" i="44"/>
  <c r="AH258" i="44"/>
  <c r="AL257" i="44"/>
  <c r="AK257" i="44"/>
  <c r="AJ257" i="44"/>
  <c r="AI257" i="44"/>
  <c r="AH257" i="44"/>
  <c r="AL256" i="44"/>
  <c r="AK256" i="44"/>
  <c r="AJ256" i="44"/>
  <c r="AI256" i="44"/>
  <c r="AH256" i="44"/>
  <c r="AL255" i="44"/>
  <c r="AK255" i="44"/>
  <c r="AJ255" i="44"/>
  <c r="AI255" i="44"/>
  <c r="AH255" i="44"/>
  <c r="AL254" i="44"/>
  <c r="AK254" i="44"/>
  <c r="AJ254" i="44"/>
  <c r="AI254" i="44"/>
  <c r="AH254" i="44"/>
  <c r="AL253" i="44"/>
  <c r="AK253" i="44"/>
  <c r="AJ253" i="44"/>
  <c r="AI253" i="44"/>
  <c r="AH253" i="44"/>
  <c r="AL252" i="44"/>
  <c r="AK252" i="44"/>
  <c r="AJ252" i="44"/>
  <c r="AI252" i="44"/>
  <c r="AH252" i="44"/>
  <c r="AL251" i="44"/>
  <c r="AK251" i="44"/>
  <c r="AJ251" i="44"/>
  <c r="AI251" i="44"/>
  <c r="AH251" i="44"/>
  <c r="AL250" i="44"/>
  <c r="AK250" i="44"/>
  <c r="AJ250" i="44"/>
  <c r="AI250" i="44"/>
  <c r="AH250" i="44"/>
  <c r="AL249" i="44"/>
  <c r="AK249" i="44"/>
  <c r="AJ249" i="44"/>
  <c r="AI249" i="44"/>
  <c r="AH249" i="44"/>
  <c r="AL248" i="44"/>
  <c r="AK248" i="44"/>
  <c r="AJ248" i="44"/>
  <c r="AI248" i="44"/>
  <c r="AH248" i="44"/>
  <c r="AL247" i="44"/>
  <c r="AK247" i="44"/>
  <c r="AJ247" i="44"/>
  <c r="AI247" i="44"/>
  <c r="AH247" i="44"/>
  <c r="AL246" i="44"/>
  <c r="AK246" i="44"/>
  <c r="AJ246" i="44"/>
  <c r="AI246" i="44"/>
  <c r="AH246" i="44"/>
  <c r="AL245" i="44"/>
  <c r="AK245" i="44"/>
  <c r="AJ245" i="44"/>
  <c r="AI245" i="44"/>
  <c r="AH245" i="44"/>
  <c r="AL244" i="44"/>
  <c r="AK244" i="44"/>
  <c r="AJ244" i="44"/>
  <c r="AI244" i="44"/>
  <c r="AH244" i="44"/>
  <c r="AL243" i="44"/>
  <c r="AK243" i="44"/>
  <c r="AJ243" i="44"/>
  <c r="AI243" i="44"/>
  <c r="AH243" i="44"/>
  <c r="AL242" i="44"/>
  <c r="AK242" i="44"/>
  <c r="AJ242" i="44"/>
  <c r="AI242" i="44"/>
  <c r="AH242" i="44"/>
  <c r="AL241" i="44"/>
  <c r="AK241" i="44"/>
  <c r="AJ241" i="44"/>
  <c r="AI241" i="44"/>
  <c r="AH241" i="44"/>
  <c r="AL240" i="44"/>
  <c r="AK240" i="44"/>
  <c r="AJ240" i="44"/>
  <c r="AI240" i="44"/>
  <c r="AH240" i="44"/>
  <c r="AL239" i="44"/>
  <c r="AK239" i="44"/>
  <c r="AJ239" i="44"/>
  <c r="AI239" i="44"/>
  <c r="AH239" i="44"/>
  <c r="AL238" i="44"/>
  <c r="AK238" i="44"/>
  <c r="AJ238" i="44"/>
  <c r="AI238" i="44"/>
  <c r="AH238" i="44"/>
  <c r="AL237" i="44"/>
  <c r="AK237" i="44"/>
  <c r="AJ237" i="44"/>
  <c r="AI237" i="44"/>
  <c r="AH237" i="44"/>
  <c r="AL236" i="44"/>
  <c r="AK236" i="44"/>
  <c r="AJ236" i="44"/>
  <c r="AI236" i="44"/>
  <c r="AH236" i="44"/>
  <c r="AL235" i="44"/>
  <c r="AK235" i="44"/>
  <c r="AJ235" i="44"/>
  <c r="AI235" i="44"/>
  <c r="AH235" i="44"/>
  <c r="AL234" i="44"/>
  <c r="AK234" i="44"/>
  <c r="AJ234" i="44"/>
  <c r="AI234" i="44"/>
  <c r="AH234" i="44"/>
  <c r="AL233" i="44"/>
  <c r="AK233" i="44"/>
  <c r="AJ233" i="44"/>
  <c r="AI233" i="44"/>
  <c r="AH233" i="44"/>
  <c r="AL232" i="44"/>
  <c r="AK232" i="44"/>
  <c r="AJ232" i="44"/>
  <c r="AI232" i="44"/>
  <c r="AH232" i="44"/>
  <c r="AL231" i="44"/>
  <c r="AK231" i="44"/>
  <c r="AJ231" i="44"/>
  <c r="AI231" i="44"/>
  <c r="AH231" i="44"/>
  <c r="AL230" i="44"/>
  <c r="AK230" i="44"/>
  <c r="AJ230" i="44"/>
  <c r="AI230" i="44"/>
  <c r="AH230" i="44"/>
  <c r="AL229" i="44"/>
  <c r="AK229" i="44"/>
  <c r="AJ229" i="44"/>
  <c r="AI229" i="44"/>
  <c r="AH229" i="44"/>
  <c r="AL228" i="44"/>
  <c r="AK228" i="44"/>
  <c r="AJ228" i="44"/>
  <c r="AI228" i="44"/>
  <c r="AH228" i="44"/>
  <c r="AL227" i="44"/>
  <c r="AK227" i="44"/>
  <c r="AJ227" i="44"/>
  <c r="AI227" i="44"/>
  <c r="AH227" i="44"/>
  <c r="AL226" i="44"/>
  <c r="AK226" i="44"/>
  <c r="AJ226" i="44"/>
  <c r="AI226" i="44"/>
  <c r="AH226" i="44"/>
  <c r="AL225" i="44"/>
  <c r="AK225" i="44"/>
  <c r="AJ225" i="44"/>
  <c r="AI225" i="44"/>
  <c r="AH225" i="44"/>
  <c r="AL224" i="44"/>
  <c r="AK224" i="44"/>
  <c r="AJ224" i="44"/>
  <c r="AI224" i="44"/>
  <c r="AH224" i="44"/>
  <c r="AL223" i="44"/>
  <c r="AK223" i="44"/>
  <c r="AJ223" i="44"/>
  <c r="AI223" i="44"/>
  <c r="AH223" i="44"/>
  <c r="AL222" i="44"/>
  <c r="AK222" i="44"/>
  <c r="AJ222" i="44"/>
  <c r="AI222" i="44"/>
  <c r="AH222" i="44"/>
  <c r="AL221" i="44"/>
  <c r="AK221" i="44"/>
  <c r="AJ221" i="44"/>
  <c r="AI221" i="44"/>
  <c r="AH221" i="44"/>
  <c r="AL220" i="44"/>
  <c r="AK220" i="44"/>
  <c r="AJ220" i="44"/>
  <c r="AI220" i="44"/>
  <c r="AH220" i="44"/>
  <c r="AL219" i="44"/>
  <c r="AK219" i="44"/>
  <c r="AJ219" i="44"/>
  <c r="AI219" i="44"/>
  <c r="AH219" i="44"/>
  <c r="AL218" i="44"/>
  <c r="AK218" i="44"/>
  <c r="AJ218" i="44"/>
  <c r="AI218" i="44"/>
  <c r="AH218" i="44"/>
  <c r="AL217" i="44"/>
  <c r="AK217" i="44"/>
  <c r="AJ217" i="44"/>
  <c r="AI217" i="44"/>
  <c r="AH217" i="44"/>
  <c r="AL216" i="44"/>
  <c r="AK216" i="44"/>
  <c r="AJ216" i="44"/>
  <c r="AI216" i="44"/>
  <c r="AH216" i="44"/>
  <c r="AL215" i="44"/>
  <c r="AK215" i="44"/>
  <c r="AJ215" i="44"/>
  <c r="AI215" i="44"/>
  <c r="AH215" i="44"/>
  <c r="AL214" i="44"/>
  <c r="AK214" i="44"/>
  <c r="AJ214" i="44"/>
  <c r="AI214" i="44"/>
  <c r="AH214" i="44"/>
  <c r="AL213" i="44"/>
  <c r="AK213" i="44"/>
  <c r="AJ213" i="44"/>
  <c r="AI213" i="44"/>
  <c r="AH213" i="44"/>
  <c r="AL212" i="44"/>
  <c r="AK212" i="44"/>
  <c r="AJ212" i="44"/>
  <c r="AI212" i="44"/>
  <c r="AH212" i="44"/>
  <c r="AL211" i="44"/>
  <c r="AK211" i="44"/>
  <c r="AJ211" i="44"/>
  <c r="AI211" i="44"/>
  <c r="AH211" i="44"/>
  <c r="AL210" i="44"/>
  <c r="AK210" i="44"/>
  <c r="AJ210" i="44"/>
  <c r="AI210" i="44"/>
  <c r="AH210" i="44"/>
  <c r="AL209" i="44"/>
  <c r="AK209" i="44"/>
  <c r="AJ209" i="44"/>
  <c r="AI209" i="44"/>
  <c r="AH209" i="44"/>
  <c r="AL208" i="44"/>
  <c r="AK208" i="44"/>
  <c r="AJ208" i="44"/>
  <c r="AI208" i="44"/>
  <c r="AH208" i="44"/>
  <c r="AL207" i="44"/>
  <c r="AK207" i="44"/>
  <c r="AJ207" i="44"/>
  <c r="AI207" i="44"/>
  <c r="AH207" i="44"/>
  <c r="AL206" i="44"/>
  <c r="AK206" i="44"/>
  <c r="AJ206" i="44"/>
  <c r="AI206" i="44"/>
  <c r="AH206" i="44"/>
  <c r="AL205" i="44"/>
  <c r="AK205" i="44"/>
  <c r="AJ205" i="44"/>
  <c r="AI205" i="44"/>
  <c r="AH205" i="44"/>
  <c r="AL204" i="44"/>
  <c r="AK204" i="44"/>
  <c r="AJ204" i="44"/>
  <c r="AI204" i="44"/>
  <c r="AH204" i="44"/>
  <c r="AL203" i="44"/>
  <c r="AK203" i="44"/>
  <c r="AJ203" i="44"/>
  <c r="AI203" i="44"/>
  <c r="AH203" i="44"/>
  <c r="AL202" i="44"/>
  <c r="AK202" i="44"/>
  <c r="AJ202" i="44"/>
  <c r="AI202" i="44"/>
  <c r="AH202" i="44"/>
  <c r="AL201" i="44"/>
  <c r="AK201" i="44"/>
  <c r="AJ201" i="44"/>
  <c r="AI201" i="44"/>
  <c r="AH201" i="44"/>
  <c r="AL200" i="44"/>
  <c r="AK200" i="44"/>
  <c r="AJ200" i="44"/>
  <c r="AI200" i="44"/>
  <c r="AH200" i="44"/>
  <c r="AL199" i="44"/>
  <c r="AK199" i="44"/>
  <c r="AJ199" i="44"/>
  <c r="AI199" i="44"/>
  <c r="AH199" i="44"/>
  <c r="AL198" i="44"/>
  <c r="AK198" i="44"/>
  <c r="AJ198" i="44"/>
  <c r="AI198" i="44"/>
  <c r="AH198" i="44"/>
  <c r="AL197" i="44"/>
  <c r="AK197" i="44"/>
  <c r="AJ197" i="44"/>
  <c r="AI197" i="44"/>
  <c r="AH197" i="44"/>
  <c r="AL196" i="44"/>
  <c r="AK196" i="44"/>
  <c r="AJ196" i="44"/>
  <c r="AI196" i="44"/>
  <c r="AH196" i="44"/>
  <c r="AL195" i="44"/>
  <c r="AK195" i="44"/>
  <c r="AJ195" i="44"/>
  <c r="AI195" i="44"/>
  <c r="AH195" i="44"/>
  <c r="AL194" i="44"/>
  <c r="AK194" i="44"/>
  <c r="AJ194" i="44"/>
  <c r="AI194" i="44"/>
  <c r="AH194" i="44"/>
  <c r="AL193" i="44"/>
  <c r="AK193" i="44"/>
  <c r="AJ193" i="44"/>
  <c r="AI193" i="44"/>
  <c r="AH193" i="44"/>
  <c r="AL192" i="44"/>
  <c r="AK192" i="44"/>
  <c r="AJ192" i="44"/>
  <c r="AI192" i="44"/>
  <c r="AH192" i="44"/>
  <c r="AL191" i="44"/>
  <c r="AK191" i="44"/>
  <c r="AJ191" i="44"/>
  <c r="AI191" i="44"/>
  <c r="AH191" i="44"/>
  <c r="AL190" i="44"/>
  <c r="AK190" i="44"/>
  <c r="AJ190" i="44"/>
  <c r="AI190" i="44"/>
  <c r="AH190" i="44"/>
  <c r="AL189" i="44"/>
  <c r="AK189" i="44"/>
  <c r="AJ189" i="44"/>
  <c r="AI189" i="44"/>
  <c r="AH189" i="44"/>
  <c r="AL188" i="44"/>
  <c r="AK188" i="44"/>
  <c r="AJ188" i="44"/>
  <c r="AI188" i="44"/>
  <c r="AH188" i="44"/>
  <c r="AL187" i="44"/>
  <c r="AK187" i="44"/>
  <c r="AJ187" i="44"/>
  <c r="AI187" i="44"/>
  <c r="AH187" i="44"/>
  <c r="AL186" i="44"/>
  <c r="AK186" i="44"/>
  <c r="AJ186" i="44"/>
  <c r="AI186" i="44"/>
  <c r="AH186" i="44"/>
  <c r="AL185" i="44"/>
  <c r="AK185" i="44"/>
  <c r="AJ185" i="44"/>
  <c r="AI185" i="44"/>
  <c r="AH185" i="44"/>
  <c r="AL184" i="44"/>
  <c r="AK184" i="44"/>
  <c r="AJ184" i="44"/>
  <c r="AI184" i="44"/>
  <c r="AH184" i="44"/>
  <c r="AL183" i="44"/>
  <c r="AK183" i="44"/>
  <c r="AJ183" i="44"/>
  <c r="AI183" i="44"/>
  <c r="AH183" i="44"/>
  <c r="AL182" i="44"/>
  <c r="AK182" i="44"/>
  <c r="AJ182" i="44"/>
  <c r="AI182" i="44"/>
  <c r="AH182" i="44"/>
  <c r="AL181" i="44"/>
  <c r="AK181" i="44"/>
  <c r="AJ181" i="44"/>
  <c r="AI181" i="44"/>
  <c r="AH181" i="44"/>
  <c r="AL180" i="44"/>
  <c r="AK180" i="44"/>
  <c r="AJ180" i="44"/>
  <c r="AI180" i="44"/>
  <c r="AH180" i="44"/>
  <c r="AL179" i="44"/>
  <c r="AK179" i="44"/>
  <c r="AJ179" i="44"/>
  <c r="AI179" i="44"/>
  <c r="AH179" i="44"/>
  <c r="AL178" i="44"/>
  <c r="AK178" i="44"/>
  <c r="AJ178" i="44"/>
  <c r="AI178" i="44"/>
  <c r="AH178" i="44"/>
  <c r="AL177" i="44"/>
  <c r="AK177" i="44"/>
  <c r="AJ177" i="44"/>
  <c r="AI177" i="44"/>
  <c r="AH177" i="44"/>
  <c r="AL176" i="44"/>
  <c r="AK176" i="44"/>
  <c r="AJ176" i="44"/>
  <c r="AI176" i="44"/>
  <c r="AH176" i="44"/>
  <c r="AL175" i="44"/>
  <c r="AK175" i="44"/>
  <c r="AJ175" i="44"/>
  <c r="AI175" i="44"/>
  <c r="AH175" i="44"/>
  <c r="AL174" i="44"/>
  <c r="AK174" i="44"/>
  <c r="AJ174" i="44"/>
  <c r="AI174" i="44"/>
  <c r="AH174" i="44"/>
  <c r="AL173" i="44"/>
  <c r="AK173" i="44"/>
  <c r="AJ173" i="44"/>
  <c r="AI173" i="44"/>
  <c r="AH173" i="44"/>
  <c r="AL172" i="44"/>
  <c r="AK172" i="44"/>
  <c r="AJ172" i="44"/>
  <c r="AI172" i="44"/>
  <c r="AH172" i="44"/>
  <c r="AL171" i="44"/>
  <c r="AK171" i="44"/>
  <c r="AJ171" i="44"/>
  <c r="AI171" i="44"/>
  <c r="AH171" i="44"/>
  <c r="AL170" i="44"/>
  <c r="AK170" i="44"/>
  <c r="AJ170" i="44"/>
  <c r="AI170" i="44"/>
  <c r="AH170" i="44"/>
  <c r="AL169" i="44"/>
  <c r="AK169" i="44"/>
  <c r="AJ169" i="44"/>
  <c r="AI169" i="44"/>
  <c r="AH169" i="44"/>
  <c r="AL168" i="44"/>
  <c r="AK168" i="44"/>
  <c r="AJ168" i="44"/>
  <c r="AI168" i="44"/>
  <c r="AH168" i="44"/>
  <c r="AL167" i="44"/>
  <c r="AK167" i="44"/>
  <c r="AJ167" i="44"/>
  <c r="AI167" i="44"/>
  <c r="AH167" i="44"/>
  <c r="AL166" i="44"/>
  <c r="AK166" i="44"/>
  <c r="AJ166" i="44"/>
  <c r="AI166" i="44"/>
  <c r="AH166" i="44"/>
  <c r="AL165" i="44"/>
  <c r="AK165" i="44"/>
  <c r="AJ165" i="44"/>
  <c r="AI165" i="44"/>
  <c r="AH165" i="44"/>
  <c r="AL164" i="44"/>
  <c r="AK164" i="44"/>
  <c r="AJ164" i="44"/>
  <c r="AI164" i="44"/>
  <c r="AH164" i="44"/>
  <c r="AL163" i="44"/>
  <c r="AK163" i="44"/>
  <c r="AJ163" i="44"/>
  <c r="AI163" i="44"/>
  <c r="AH163" i="44"/>
  <c r="AL162" i="44"/>
  <c r="AK162" i="44"/>
  <c r="AJ162" i="44"/>
  <c r="AI162" i="44"/>
  <c r="AH162" i="44"/>
  <c r="AL161" i="44"/>
  <c r="AK161" i="44"/>
  <c r="AJ161" i="44"/>
  <c r="AI161" i="44"/>
  <c r="AH161" i="44"/>
  <c r="AL160" i="44"/>
  <c r="AK160" i="44"/>
  <c r="AJ160" i="44"/>
  <c r="AI160" i="44"/>
  <c r="AH160" i="44"/>
  <c r="AL159" i="44"/>
  <c r="AK159" i="44"/>
  <c r="AJ159" i="44"/>
  <c r="AI159" i="44"/>
  <c r="AH159" i="44"/>
  <c r="AL158" i="44"/>
  <c r="AK158" i="44"/>
  <c r="AJ158" i="44"/>
  <c r="AI158" i="44"/>
  <c r="AH158" i="44"/>
  <c r="AL157" i="44"/>
  <c r="AK157" i="44"/>
  <c r="AJ157" i="44"/>
  <c r="AI157" i="44"/>
  <c r="AH157" i="44"/>
  <c r="AL156" i="44"/>
  <c r="AK156" i="44"/>
  <c r="AJ156" i="44"/>
  <c r="AI156" i="44"/>
  <c r="AH156" i="44"/>
  <c r="AL155" i="44"/>
  <c r="AK155" i="44"/>
  <c r="AJ155" i="44"/>
  <c r="AI155" i="44"/>
  <c r="AH155" i="44"/>
  <c r="AL154" i="44"/>
  <c r="AK154" i="44"/>
  <c r="AJ154" i="44"/>
  <c r="AI154" i="44"/>
  <c r="AH154" i="44"/>
  <c r="AL153" i="44"/>
  <c r="AK153" i="44"/>
  <c r="AJ153" i="44"/>
  <c r="AI153" i="44"/>
  <c r="AH153" i="44"/>
  <c r="AL152" i="44"/>
  <c r="AK152" i="44"/>
  <c r="AJ152" i="44"/>
  <c r="AI152" i="44"/>
  <c r="AH152" i="44"/>
  <c r="AL151" i="44"/>
  <c r="AK151" i="44"/>
  <c r="AJ151" i="44"/>
  <c r="AI151" i="44"/>
  <c r="AH151" i="44"/>
  <c r="AL150" i="44"/>
  <c r="AK150" i="44"/>
  <c r="AJ150" i="44"/>
  <c r="AI150" i="44"/>
  <c r="AH150" i="44"/>
  <c r="AL149" i="44"/>
  <c r="AK149" i="44"/>
  <c r="AJ149" i="44"/>
  <c r="AI149" i="44"/>
  <c r="AH149" i="44"/>
  <c r="AL148" i="44"/>
  <c r="AK148" i="44"/>
  <c r="AJ148" i="44"/>
  <c r="AI148" i="44"/>
  <c r="AH148" i="44"/>
  <c r="AL147" i="44"/>
  <c r="AK147" i="44"/>
  <c r="AJ147" i="44"/>
  <c r="AI147" i="44"/>
  <c r="AH147" i="44"/>
  <c r="AL146" i="44"/>
  <c r="AK146" i="44"/>
  <c r="AJ146" i="44"/>
  <c r="AI146" i="44"/>
  <c r="AH146" i="44"/>
  <c r="AL145" i="44"/>
  <c r="AK145" i="44"/>
  <c r="AJ145" i="44"/>
  <c r="AI145" i="44"/>
  <c r="AH145" i="44"/>
  <c r="AL144" i="44"/>
  <c r="AK144" i="44"/>
  <c r="AJ144" i="44"/>
  <c r="AI144" i="44"/>
  <c r="AH144" i="44"/>
  <c r="AL143" i="44"/>
  <c r="AK143" i="44"/>
  <c r="AJ143" i="44"/>
  <c r="AI143" i="44"/>
  <c r="AH143" i="44"/>
  <c r="AL142" i="44"/>
  <c r="AK142" i="44"/>
  <c r="AJ142" i="44"/>
  <c r="AI142" i="44"/>
  <c r="AH142" i="44"/>
  <c r="AL141" i="44"/>
  <c r="AK141" i="44"/>
  <c r="AJ141" i="44"/>
  <c r="AI141" i="44"/>
  <c r="AH141" i="44"/>
  <c r="AL140" i="44"/>
  <c r="AK140" i="44"/>
  <c r="AJ140" i="44"/>
  <c r="AI140" i="44"/>
  <c r="AH140" i="44"/>
  <c r="AL139" i="44"/>
  <c r="AK139" i="44"/>
  <c r="AJ139" i="44"/>
  <c r="AI139" i="44"/>
  <c r="AH139" i="44"/>
  <c r="AL138" i="44"/>
  <c r="AK138" i="44"/>
  <c r="AJ138" i="44"/>
  <c r="AI138" i="44"/>
  <c r="AH138" i="44"/>
  <c r="AL137" i="44"/>
  <c r="AK137" i="44"/>
  <c r="AJ137" i="44"/>
  <c r="AI137" i="44"/>
  <c r="AH137" i="44"/>
  <c r="AL136" i="44"/>
  <c r="AK136" i="44"/>
  <c r="AJ136" i="44"/>
  <c r="AI136" i="44"/>
  <c r="AH136" i="44"/>
  <c r="AL135" i="44"/>
  <c r="AK135" i="44"/>
  <c r="AJ135" i="44"/>
  <c r="AI135" i="44"/>
  <c r="AH135" i="44"/>
  <c r="AL134" i="44"/>
  <c r="AK134" i="44"/>
  <c r="AJ134" i="44"/>
  <c r="AI134" i="44"/>
  <c r="AH134" i="44"/>
  <c r="AL133" i="44"/>
  <c r="AK133" i="44"/>
  <c r="AJ133" i="44"/>
  <c r="AI133" i="44"/>
  <c r="AH133" i="44"/>
  <c r="AL132" i="44"/>
  <c r="AK132" i="44"/>
  <c r="AJ132" i="44"/>
  <c r="AI132" i="44"/>
  <c r="AH132" i="44"/>
  <c r="AL131" i="44"/>
  <c r="AK131" i="44"/>
  <c r="AJ131" i="44"/>
  <c r="AI131" i="44"/>
  <c r="AH131" i="44"/>
  <c r="AL130" i="44"/>
  <c r="AK130" i="44"/>
  <c r="AJ130" i="44"/>
  <c r="AI130" i="44"/>
  <c r="AH130" i="44"/>
  <c r="AL129" i="44"/>
  <c r="AK129" i="44"/>
  <c r="AJ129" i="44"/>
  <c r="AI129" i="44"/>
  <c r="AH129" i="44"/>
  <c r="AL128" i="44"/>
  <c r="AK128" i="44"/>
  <c r="AJ128" i="44"/>
  <c r="AI128" i="44"/>
  <c r="AH128" i="44"/>
  <c r="AL127" i="44"/>
  <c r="AK127" i="44"/>
  <c r="AJ127" i="44"/>
  <c r="AI127" i="44"/>
  <c r="AH127" i="44"/>
  <c r="AL126" i="44"/>
  <c r="AK126" i="44"/>
  <c r="AJ126" i="44"/>
  <c r="AI126" i="44"/>
  <c r="AH126" i="44"/>
  <c r="AL125" i="44"/>
  <c r="AK125" i="44"/>
  <c r="AJ125" i="44"/>
  <c r="AI125" i="44"/>
  <c r="AH125" i="44"/>
  <c r="AL124" i="44"/>
  <c r="AK124" i="44"/>
  <c r="AJ124" i="44"/>
  <c r="AI124" i="44"/>
  <c r="AH124" i="44"/>
  <c r="AL123" i="44"/>
  <c r="AK123" i="44"/>
  <c r="AJ123" i="44"/>
  <c r="AI123" i="44"/>
  <c r="AH123" i="44"/>
  <c r="AL122" i="44"/>
  <c r="AK122" i="44"/>
  <c r="AJ122" i="44"/>
  <c r="AI122" i="44"/>
  <c r="AH122" i="44"/>
  <c r="AL121" i="44"/>
  <c r="AK121" i="44"/>
  <c r="AJ121" i="44"/>
  <c r="AI121" i="44"/>
  <c r="AH121" i="44"/>
  <c r="AL120" i="44"/>
  <c r="AK120" i="44"/>
  <c r="AJ120" i="44"/>
  <c r="AI120" i="44"/>
  <c r="AH120" i="44"/>
  <c r="AL119" i="44"/>
  <c r="AK119" i="44"/>
  <c r="AJ119" i="44"/>
  <c r="AI119" i="44"/>
  <c r="AH119" i="44"/>
  <c r="AL118" i="44"/>
  <c r="AK118" i="44"/>
  <c r="AJ118" i="44"/>
  <c r="AI118" i="44"/>
  <c r="AH118" i="44"/>
  <c r="AL117" i="44"/>
  <c r="AK117" i="44"/>
  <c r="AJ117" i="44"/>
  <c r="AI117" i="44"/>
  <c r="AH117" i="44"/>
  <c r="AL116" i="44"/>
  <c r="AK116" i="44"/>
  <c r="AJ116" i="44"/>
  <c r="AI116" i="44"/>
  <c r="AH116" i="44"/>
  <c r="AL115" i="44"/>
  <c r="AK115" i="44"/>
  <c r="AJ115" i="44"/>
  <c r="AI115" i="44"/>
  <c r="AH115" i="44"/>
  <c r="AL114" i="44"/>
  <c r="AK114" i="44"/>
  <c r="AJ114" i="44"/>
  <c r="AI114" i="44"/>
  <c r="AH114" i="44"/>
  <c r="AL113" i="44"/>
  <c r="AK113" i="44"/>
  <c r="AJ113" i="44"/>
  <c r="AI113" i="44"/>
  <c r="AH113" i="44"/>
  <c r="AL112" i="44"/>
  <c r="AK112" i="44"/>
  <c r="AJ112" i="44"/>
  <c r="AI112" i="44"/>
  <c r="AH112" i="44"/>
  <c r="AL111" i="44"/>
  <c r="AK111" i="44"/>
  <c r="AJ111" i="44"/>
  <c r="AI111" i="44"/>
  <c r="AH111" i="44"/>
  <c r="AL110" i="44"/>
  <c r="AK110" i="44"/>
  <c r="AJ110" i="44"/>
  <c r="AI110" i="44"/>
  <c r="AH110" i="44"/>
  <c r="AL109" i="44"/>
  <c r="AK109" i="44"/>
  <c r="AJ109" i="44"/>
  <c r="AI109" i="44"/>
  <c r="AH109" i="44"/>
  <c r="AL108" i="44"/>
  <c r="AK108" i="44"/>
  <c r="AJ108" i="44"/>
  <c r="AI108" i="44"/>
  <c r="AH108" i="44"/>
  <c r="AL107" i="44"/>
  <c r="AK107" i="44"/>
  <c r="AJ107" i="44"/>
  <c r="AI107" i="44"/>
  <c r="AH107" i="44"/>
  <c r="AL106" i="44"/>
  <c r="AK106" i="44"/>
  <c r="AJ106" i="44"/>
  <c r="AI106" i="44"/>
  <c r="AH106" i="44"/>
  <c r="AL105" i="44"/>
  <c r="AK105" i="44"/>
  <c r="AJ105" i="44"/>
  <c r="AI105" i="44"/>
  <c r="AH105" i="44"/>
  <c r="AL104" i="44"/>
  <c r="AK104" i="44"/>
  <c r="AJ104" i="44"/>
  <c r="AI104" i="44"/>
  <c r="AH104" i="44"/>
  <c r="AL103" i="44"/>
  <c r="AK103" i="44"/>
  <c r="AJ103" i="44"/>
  <c r="AI103" i="44"/>
  <c r="AH103" i="44"/>
  <c r="AL102" i="44"/>
  <c r="AK102" i="44"/>
  <c r="AJ102" i="44"/>
  <c r="AI102" i="44"/>
  <c r="AH102" i="44"/>
  <c r="AL101" i="44"/>
  <c r="AK101" i="44"/>
  <c r="AJ101" i="44"/>
  <c r="AI101" i="44"/>
  <c r="AH101" i="44"/>
  <c r="AL100" i="44"/>
  <c r="AK100" i="44"/>
  <c r="AJ100" i="44"/>
  <c r="AI100" i="44"/>
  <c r="AH100" i="44"/>
  <c r="AL99" i="44"/>
  <c r="AK99" i="44"/>
  <c r="AJ99" i="44"/>
  <c r="AI99" i="44"/>
  <c r="AH99" i="44"/>
  <c r="AL98" i="44"/>
  <c r="AK98" i="44"/>
  <c r="AJ98" i="44"/>
  <c r="AI98" i="44"/>
  <c r="AH98" i="44"/>
  <c r="AL97" i="44"/>
  <c r="AK97" i="44"/>
  <c r="AJ97" i="44"/>
  <c r="AI97" i="44"/>
  <c r="AH97" i="44"/>
  <c r="AL96" i="44"/>
  <c r="AK96" i="44"/>
  <c r="AJ96" i="44"/>
  <c r="AI96" i="44"/>
  <c r="AH96" i="44"/>
  <c r="AL95" i="44"/>
  <c r="AK95" i="44"/>
  <c r="AJ95" i="44"/>
  <c r="AI95" i="44"/>
  <c r="AH95" i="44"/>
  <c r="AL94" i="44"/>
  <c r="AK94" i="44"/>
  <c r="AJ94" i="44"/>
  <c r="AI94" i="44"/>
  <c r="AH94" i="44"/>
  <c r="AL93" i="44"/>
  <c r="AK93" i="44"/>
  <c r="AJ93" i="44"/>
  <c r="AI93" i="44"/>
  <c r="AH93" i="44"/>
  <c r="AL92" i="44"/>
  <c r="AK92" i="44"/>
  <c r="AJ92" i="44"/>
  <c r="AI92" i="44"/>
  <c r="AH92" i="44"/>
  <c r="AL91" i="44"/>
  <c r="AK91" i="44"/>
  <c r="AJ91" i="44"/>
  <c r="AI91" i="44"/>
  <c r="AH91" i="44"/>
  <c r="AL90" i="44"/>
  <c r="AK90" i="44"/>
  <c r="AJ90" i="44"/>
  <c r="AI90" i="44"/>
  <c r="AH90" i="44"/>
  <c r="AL89" i="44"/>
  <c r="AK89" i="44"/>
  <c r="AJ89" i="44"/>
  <c r="AI89" i="44"/>
  <c r="AH89" i="44"/>
  <c r="AL88" i="44"/>
  <c r="AK88" i="44"/>
  <c r="AJ88" i="44"/>
  <c r="AI88" i="44"/>
  <c r="AH88" i="44"/>
  <c r="AL87" i="44"/>
  <c r="AK87" i="44"/>
  <c r="AJ87" i="44"/>
  <c r="AI87" i="44"/>
  <c r="AH87" i="44"/>
  <c r="AL86" i="44"/>
  <c r="AK86" i="44"/>
  <c r="AJ86" i="44"/>
  <c r="AI86" i="44"/>
  <c r="AH86" i="44"/>
  <c r="AL85" i="44"/>
  <c r="AK85" i="44"/>
  <c r="AJ85" i="44"/>
  <c r="AI85" i="44"/>
  <c r="AH85" i="44"/>
  <c r="AL84" i="44"/>
  <c r="AK84" i="44"/>
  <c r="AJ84" i="44"/>
  <c r="AI84" i="44"/>
  <c r="AH84" i="44"/>
  <c r="AL83" i="44"/>
  <c r="AK83" i="44"/>
  <c r="AJ83" i="44"/>
  <c r="AI83" i="44"/>
  <c r="AH83" i="44"/>
  <c r="AL82" i="44"/>
  <c r="AK82" i="44"/>
  <c r="AJ82" i="44"/>
  <c r="AI82" i="44"/>
  <c r="AH82" i="44"/>
  <c r="AL81" i="44"/>
  <c r="AK81" i="44"/>
  <c r="AJ81" i="44"/>
  <c r="AI81" i="44"/>
  <c r="AH81" i="44"/>
  <c r="AL80" i="44"/>
  <c r="AK80" i="44"/>
  <c r="AJ80" i="44"/>
  <c r="AI80" i="44"/>
  <c r="AH80" i="44"/>
  <c r="AL79" i="44"/>
  <c r="AK79" i="44"/>
  <c r="AJ79" i="44"/>
  <c r="AI79" i="44"/>
  <c r="AH79" i="44"/>
  <c r="AL78" i="44"/>
  <c r="AK78" i="44"/>
  <c r="AJ78" i="44"/>
  <c r="AI78" i="44"/>
  <c r="AH78" i="44"/>
  <c r="AL77" i="44"/>
  <c r="AK77" i="44"/>
  <c r="AJ77" i="44"/>
  <c r="AI77" i="44"/>
  <c r="AH77" i="44"/>
  <c r="AL76" i="44"/>
  <c r="AK76" i="44"/>
  <c r="AJ76" i="44"/>
  <c r="AI76" i="44"/>
  <c r="AH76" i="44"/>
  <c r="AL75" i="44"/>
  <c r="AK75" i="44"/>
  <c r="AJ75" i="44"/>
  <c r="AI75" i="44"/>
  <c r="AH75" i="44"/>
  <c r="AL74" i="44"/>
  <c r="AK74" i="44"/>
  <c r="AJ74" i="44"/>
  <c r="AI74" i="44"/>
  <c r="AH74" i="44"/>
  <c r="AL73" i="44"/>
  <c r="AK73" i="44"/>
  <c r="AJ73" i="44"/>
  <c r="AI73" i="44"/>
  <c r="AH73" i="44"/>
  <c r="AL72" i="44"/>
  <c r="AK72" i="44"/>
  <c r="AJ72" i="44"/>
  <c r="AI72" i="44"/>
  <c r="AH72" i="44"/>
  <c r="AL71" i="44"/>
  <c r="AK71" i="44"/>
  <c r="AJ71" i="44"/>
  <c r="AI71" i="44"/>
  <c r="AH71" i="44"/>
  <c r="AL70" i="44"/>
  <c r="AK70" i="44"/>
  <c r="AJ70" i="44"/>
  <c r="AI70" i="44"/>
  <c r="AH70" i="44"/>
  <c r="AL69" i="44"/>
  <c r="AK69" i="44"/>
  <c r="AJ69" i="44"/>
  <c r="AI69" i="44"/>
  <c r="AH69" i="44"/>
  <c r="AL68" i="44"/>
  <c r="AK68" i="44"/>
  <c r="AJ68" i="44"/>
  <c r="AI68" i="44"/>
  <c r="AH68" i="44"/>
  <c r="AL67" i="44"/>
  <c r="AK67" i="44"/>
  <c r="AJ67" i="44"/>
  <c r="AI67" i="44"/>
  <c r="AH67" i="44"/>
  <c r="AL66" i="44"/>
  <c r="AK66" i="44"/>
  <c r="AJ66" i="44"/>
  <c r="AI66" i="44"/>
  <c r="AH66" i="44"/>
  <c r="AL65" i="44"/>
  <c r="AK65" i="44"/>
  <c r="AJ65" i="44"/>
  <c r="AI65" i="44"/>
  <c r="AH65" i="44"/>
  <c r="AL64" i="44"/>
  <c r="AK64" i="44"/>
  <c r="AJ64" i="44"/>
  <c r="AI64" i="44"/>
  <c r="AH64" i="44"/>
  <c r="AL63" i="44"/>
  <c r="AK63" i="44"/>
  <c r="AJ63" i="44"/>
  <c r="AI63" i="44"/>
  <c r="AH63" i="44"/>
  <c r="AL62" i="44"/>
  <c r="AK62" i="44"/>
  <c r="AJ62" i="44"/>
  <c r="AI62" i="44"/>
  <c r="AH62" i="44"/>
  <c r="AL61" i="44"/>
  <c r="AK61" i="44"/>
  <c r="AJ61" i="44"/>
  <c r="AI61" i="44"/>
  <c r="AH61" i="44"/>
  <c r="AL60" i="44"/>
  <c r="AK60" i="44"/>
  <c r="AJ60" i="44"/>
  <c r="AI60" i="44"/>
  <c r="AH60" i="44"/>
  <c r="AL59" i="44"/>
  <c r="AK59" i="44"/>
  <c r="AJ59" i="44"/>
  <c r="AI59" i="44"/>
  <c r="AH59" i="44"/>
  <c r="AL58" i="44"/>
  <c r="AK58" i="44"/>
  <c r="AJ58" i="44"/>
  <c r="AI58" i="44"/>
  <c r="AH58" i="44"/>
  <c r="AL57" i="44"/>
  <c r="AK57" i="44"/>
  <c r="AJ57" i="44"/>
  <c r="AI57" i="44"/>
  <c r="AH57" i="44"/>
  <c r="AL56" i="44"/>
  <c r="AK56" i="44"/>
  <c r="AJ56" i="44"/>
  <c r="AI56" i="44"/>
  <c r="AH56" i="44"/>
  <c r="AL55" i="44"/>
  <c r="AK55" i="44"/>
  <c r="AJ55" i="44"/>
  <c r="AI55" i="44"/>
  <c r="AH55" i="44"/>
  <c r="AL54" i="44"/>
  <c r="AK54" i="44"/>
  <c r="AJ54" i="44"/>
  <c r="AI54" i="44"/>
  <c r="AH54" i="44"/>
  <c r="AL53" i="44"/>
  <c r="AK53" i="44"/>
  <c r="AJ53" i="44"/>
  <c r="AI53" i="44"/>
  <c r="AH53" i="44"/>
  <c r="AL52" i="44"/>
  <c r="AK52" i="44"/>
  <c r="AJ52" i="44"/>
  <c r="AI52" i="44"/>
  <c r="AH52" i="44"/>
  <c r="AL51" i="44"/>
  <c r="AK51" i="44"/>
  <c r="AJ51" i="44"/>
  <c r="AI51" i="44"/>
  <c r="AH51" i="44"/>
  <c r="AL50" i="44"/>
  <c r="AK50" i="44"/>
  <c r="AJ50" i="44"/>
  <c r="AI50" i="44"/>
  <c r="AH50" i="44"/>
  <c r="AL49" i="44"/>
  <c r="AK49" i="44"/>
  <c r="AJ49" i="44"/>
  <c r="AI49" i="44"/>
  <c r="AH49" i="44"/>
  <c r="AL48" i="44"/>
  <c r="AK48" i="44"/>
  <c r="AJ48" i="44"/>
  <c r="AI48" i="44"/>
  <c r="AH48" i="44"/>
  <c r="AL47" i="44"/>
  <c r="AK47" i="44"/>
  <c r="AJ47" i="44"/>
  <c r="AI47" i="44"/>
  <c r="AH47" i="44"/>
  <c r="AL46" i="44"/>
  <c r="AK46" i="44"/>
  <c r="AJ46" i="44"/>
  <c r="AI46" i="44"/>
  <c r="AH46" i="44"/>
  <c r="AL45" i="44"/>
  <c r="AK45" i="44"/>
  <c r="AJ45" i="44"/>
  <c r="AI45" i="44"/>
  <c r="AH45" i="44"/>
  <c r="AL44" i="44"/>
  <c r="AK44" i="44"/>
  <c r="AJ44" i="44"/>
  <c r="AI44" i="44"/>
  <c r="AH44" i="44"/>
  <c r="AL43" i="44"/>
  <c r="AK43" i="44"/>
  <c r="AJ43" i="44"/>
  <c r="AI43" i="44"/>
  <c r="AH43" i="44"/>
  <c r="AL42" i="44"/>
  <c r="AK42" i="44"/>
  <c r="AJ42" i="44"/>
  <c r="AI42" i="44"/>
  <c r="AH42" i="44"/>
  <c r="AL41" i="44"/>
  <c r="AK41" i="44"/>
  <c r="AJ41" i="44"/>
  <c r="AI41" i="44"/>
  <c r="AH41" i="44"/>
  <c r="AL40" i="44"/>
  <c r="AK40" i="44"/>
  <c r="AJ40" i="44"/>
  <c r="AI40" i="44"/>
  <c r="AH40" i="44"/>
  <c r="AL39" i="44"/>
  <c r="AK39" i="44"/>
  <c r="AJ39" i="44"/>
  <c r="AI39" i="44"/>
  <c r="AH39" i="44"/>
  <c r="AL38" i="44"/>
  <c r="AK38" i="44"/>
  <c r="AJ38" i="44"/>
  <c r="AI38" i="44"/>
  <c r="AH38" i="44"/>
  <c r="AL37" i="44"/>
  <c r="AK37" i="44"/>
  <c r="AJ37" i="44"/>
  <c r="AI37" i="44"/>
  <c r="AH37" i="44"/>
  <c r="AL36" i="44"/>
  <c r="AK36" i="44"/>
  <c r="AJ36" i="44"/>
  <c r="AI36" i="44"/>
  <c r="AH36" i="44"/>
  <c r="AL35" i="44"/>
  <c r="AK35" i="44"/>
  <c r="AJ35" i="44"/>
  <c r="AI35" i="44"/>
  <c r="AH35" i="44"/>
  <c r="AL34" i="44"/>
  <c r="AK34" i="44"/>
  <c r="AJ34" i="44"/>
  <c r="AI34" i="44"/>
  <c r="AH34" i="44"/>
  <c r="AL33" i="44"/>
  <c r="AK33" i="44"/>
  <c r="AJ33" i="44"/>
  <c r="AI33" i="44"/>
  <c r="AH33" i="44"/>
  <c r="AL32" i="44"/>
  <c r="AK32" i="44"/>
  <c r="AJ32" i="44"/>
  <c r="AI32" i="44"/>
  <c r="AH32" i="44"/>
  <c r="AL31" i="44"/>
  <c r="AK31" i="44"/>
  <c r="AJ31" i="44"/>
  <c r="AI31" i="44"/>
  <c r="AH31" i="44"/>
  <c r="AL30" i="44"/>
  <c r="AK30" i="44"/>
  <c r="AJ30" i="44"/>
  <c r="AI30" i="44"/>
  <c r="AH30" i="44"/>
  <c r="AL29" i="44"/>
  <c r="AK29" i="44"/>
  <c r="AJ29" i="44"/>
  <c r="AI29" i="44"/>
  <c r="AH29" i="44"/>
  <c r="AL28" i="44"/>
  <c r="AK28" i="44"/>
  <c r="AJ28" i="44"/>
  <c r="AI28" i="44"/>
  <c r="AH28" i="44"/>
  <c r="AL27" i="44"/>
  <c r="AK27" i="44"/>
  <c r="AJ27" i="44"/>
  <c r="AI27" i="44"/>
  <c r="AH27" i="44"/>
  <c r="AL26" i="44"/>
  <c r="AK26" i="44"/>
  <c r="AJ26" i="44"/>
  <c r="AI26" i="44"/>
  <c r="AH26" i="44"/>
  <c r="AL25" i="44"/>
  <c r="AK25" i="44"/>
  <c r="AJ25" i="44"/>
  <c r="AI25" i="44"/>
  <c r="AH25" i="44"/>
  <c r="AL24" i="44"/>
  <c r="AK24" i="44"/>
  <c r="AJ24" i="44"/>
  <c r="AI24" i="44"/>
  <c r="AH24" i="44"/>
  <c r="AL23" i="44"/>
  <c r="AK23" i="44"/>
  <c r="AJ23" i="44"/>
  <c r="AI23" i="44"/>
  <c r="AH23" i="44"/>
  <c r="AL22" i="44"/>
  <c r="AK22" i="44"/>
  <c r="AJ22" i="44"/>
  <c r="AI22" i="44"/>
  <c r="AH22" i="44"/>
  <c r="AL21" i="44"/>
  <c r="AK21" i="44"/>
  <c r="AJ21" i="44"/>
  <c r="AI21" i="44"/>
  <c r="AH21" i="44"/>
  <c r="AL20" i="44"/>
  <c r="AK20" i="44"/>
  <c r="AJ20" i="44"/>
  <c r="AI20" i="44"/>
  <c r="AH20" i="44"/>
  <c r="AL19" i="44"/>
  <c r="AK19" i="44"/>
  <c r="AJ19" i="44"/>
  <c r="AI19" i="44"/>
  <c r="AH19" i="44"/>
  <c r="AL18" i="44"/>
  <c r="AK18" i="44"/>
  <c r="AJ18" i="44"/>
  <c r="AI18" i="44"/>
  <c r="AH18" i="44"/>
  <c r="AL17" i="44"/>
  <c r="AK17" i="44"/>
  <c r="AJ17" i="44"/>
  <c r="AI17" i="44"/>
  <c r="AH17" i="44"/>
  <c r="AL16" i="44"/>
  <c r="AK16" i="44"/>
  <c r="AJ16" i="44"/>
  <c r="AI16" i="44"/>
  <c r="AH16" i="44"/>
  <c r="AL15" i="44"/>
  <c r="AK15" i="44"/>
  <c r="AJ15" i="44"/>
  <c r="AI15" i="44"/>
  <c r="AH15" i="44"/>
  <c r="AL14" i="44"/>
  <c r="AK14" i="44"/>
  <c r="AJ14" i="44"/>
  <c r="AI14" i="44"/>
  <c r="AH14" i="44"/>
  <c r="AL13" i="44"/>
  <c r="AK13" i="44"/>
  <c r="AJ13" i="44"/>
  <c r="AI13" i="44"/>
  <c r="AH13" i="44"/>
  <c r="AL12" i="44"/>
  <c r="AK12" i="44"/>
  <c r="AJ12" i="44"/>
  <c r="AI12" i="44"/>
  <c r="AH12" i="44"/>
  <c r="AL11" i="44"/>
  <c r="AK11" i="44"/>
  <c r="AJ11" i="44"/>
  <c r="AI11" i="44"/>
  <c r="AH11" i="44"/>
  <c r="AL10" i="44"/>
  <c r="AK10" i="44"/>
  <c r="AJ10" i="44"/>
  <c r="AI10" i="44"/>
  <c r="AH10" i="44"/>
  <c r="AL9" i="44"/>
  <c r="AK9" i="44"/>
  <c r="AJ9" i="44"/>
  <c r="AI9" i="44"/>
  <c r="AH9" i="44"/>
  <c r="AL8" i="44"/>
  <c r="AK8" i="44"/>
  <c r="AJ8" i="44"/>
  <c r="AI8" i="44"/>
  <c r="AH8" i="44"/>
  <c r="AL7" i="44"/>
  <c r="AK7" i="44"/>
  <c r="AJ7" i="44"/>
  <c r="AI7" i="44"/>
  <c r="AH7" i="44"/>
  <c r="AL6" i="44"/>
  <c r="AK6" i="44"/>
  <c r="AJ6" i="44"/>
  <c r="AI6" i="44"/>
  <c r="AH6" i="44"/>
  <c r="AL5" i="44"/>
  <c r="AK5" i="44"/>
  <c r="AJ5" i="44"/>
  <c r="AI5" i="44"/>
  <c r="AH5" i="44"/>
  <c r="AL4" i="44"/>
  <c r="AK4" i="44"/>
  <c r="AJ4" i="44"/>
  <c r="AI4" i="44"/>
  <c r="AH4" i="44"/>
  <c r="AL3" i="44"/>
  <c r="AK3" i="44"/>
  <c r="AJ3" i="44"/>
  <c r="AI3" i="44"/>
  <c r="AH3" i="44"/>
  <c r="AL2" i="44"/>
  <c r="AK2" i="44"/>
  <c r="AJ2" i="44"/>
  <c r="AI2" i="44"/>
  <c r="AH2" i="44"/>
  <c r="F55" i="47" l="1"/>
  <c r="F54" i="47"/>
  <c r="F53" i="47"/>
  <c r="F52" i="47"/>
  <c r="F51" i="47"/>
  <c r="F50" i="47"/>
  <c r="F48" i="47"/>
  <c r="F47" i="47"/>
  <c r="F46" i="47"/>
  <c r="F45" i="47"/>
  <c r="F44" i="47"/>
  <c r="F43" i="47"/>
  <c r="E38" i="47"/>
  <c r="E39" i="47"/>
  <c r="E41" i="47"/>
  <c r="E40" i="47"/>
  <c r="E36" i="47"/>
  <c r="E37" i="47"/>
  <c r="F36" i="47" l="1"/>
  <c r="F37" i="47"/>
  <c r="F38" i="47"/>
  <c r="F39" i="47"/>
  <c r="F40" i="47"/>
  <c r="F41" i="47"/>
  <c r="E49" i="47"/>
  <c r="D49" i="47"/>
  <c r="F49" i="47" s="1"/>
  <c r="C49" i="47"/>
  <c r="E42" i="47"/>
  <c r="D42" i="47"/>
  <c r="F42" i="47" s="1"/>
  <c r="C42" i="47"/>
  <c r="D35" i="47"/>
  <c r="C35" i="47"/>
  <c r="F32" i="47"/>
  <c r="E35" i="47" l="1"/>
  <c r="F35" i="47" l="1"/>
  <c r="F34" i="47" l="1"/>
  <c r="F33" i="47"/>
  <c r="F31" i="47"/>
  <c r="F30" i="47"/>
  <c r="F29" i="47"/>
  <c r="E28" i="47"/>
  <c r="E57" i="47" s="1"/>
  <c r="D28" i="47"/>
  <c r="C28" i="47"/>
  <c r="C57" i="47" s="1"/>
  <c r="F28" i="47" l="1"/>
  <c r="D57" i="47"/>
  <c r="D8" i="47"/>
  <c r="F16" i="47" l="1"/>
  <c r="E16" i="47"/>
  <c r="D16" i="47"/>
  <c r="F15" i="47"/>
  <c r="E15" i="47"/>
  <c r="D15" i="47"/>
  <c r="C15" i="47"/>
  <c r="C16" i="47"/>
  <c r="C18" i="47" s="1"/>
  <c r="C8" i="47"/>
  <c r="E8" i="47" s="1"/>
  <c r="S60" i="46"/>
  <c r="R60" i="46"/>
  <c r="O60" i="46"/>
  <c r="N60" i="46"/>
  <c r="K60" i="46"/>
  <c r="J60" i="46"/>
  <c r="H60" i="46"/>
  <c r="F59" i="46"/>
  <c r="F58" i="46"/>
  <c r="F57" i="46"/>
  <c r="F56" i="46"/>
  <c r="D52" i="46"/>
  <c r="E52" i="46" s="1"/>
  <c r="D51" i="46"/>
  <c r="E51" i="46" s="1"/>
  <c r="D50" i="46"/>
  <c r="D49" i="46"/>
  <c r="E49" i="46" s="1"/>
  <c r="D48" i="46"/>
  <c r="E48" i="46" s="1"/>
  <c r="D47" i="46"/>
  <c r="E47" i="46" s="1"/>
  <c r="D46" i="46"/>
  <c r="D45" i="46"/>
  <c r="E45" i="46" s="1"/>
  <c r="D44" i="46"/>
  <c r="E44" i="46" s="1"/>
  <c r="D43" i="46"/>
  <c r="D42" i="46"/>
  <c r="D41" i="46"/>
  <c r="E41" i="46" s="1"/>
  <c r="D40" i="46"/>
  <c r="E40" i="46" s="1"/>
  <c r="D39" i="46"/>
  <c r="D38" i="46"/>
  <c r="D37" i="46"/>
  <c r="E37" i="46" s="1"/>
  <c r="D36" i="46"/>
  <c r="E36" i="46" s="1"/>
  <c r="D35" i="46"/>
  <c r="D34" i="46"/>
  <c r="D33" i="46"/>
  <c r="E33" i="46" s="1"/>
  <c r="D32" i="46"/>
  <c r="E32" i="46" s="1"/>
  <c r="D31" i="46"/>
  <c r="D30" i="46"/>
  <c r="C53" i="46"/>
  <c r="G30" i="46"/>
  <c r="Q53" i="46"/>
  <c r="R53" i="46" s="1"/>
  <c r="P53" i="46"/>
  <c r="M53" i="46"/>
  <c r="L53" i="46"/>
  <c r="I53" i="46"/>
  <c r="J53" i="46" s="1"/>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N26" i="46" s="1"/>
  <c r="L26" i="46"/>
  <c r="I26" i="46"/>
  <c r="H26" i="46"/>
  <c r="D25" i="46"/>
  <c r="E25" i="46" s="1"/>
  <c r="D24" i="46"/>
  <c r="E24" i="46" s="1"/>
  <c r="D23" i="46"/>
  <c r="E23" i="46" s="1"/>
  <c r="D22" i="46"/>
  <c r="E22" i="46" s="1"/>
  <c r="D21" i="46"/>
  <c r="E21" i="46" s="1"/>
  <c r="D20" i="46"/>
  <c r="E20" i="46" s="1"/>
  <c r="D19" i="46"/>
  <c r="E19" i="46" s="1"/>
  <c r="D18" i="46"/>
  <c r="E18" i="46" s="1"/>
  <c r="D17" i="46"/>
  <c r="E17" i="46" s="1"/>
  <c r="D16" i="46"/>
  <c r="E16" i="46" s="1"/>
  <c r="D15" i="46"/>
  <c r="E15" i="46" s="1"/>
  <c r="D14" i="46"/>
  <c r="E14" i="46" s="1"/>
  <c r="D13" i="46"/>
  <c r="E13" i="46" s="1"/>
  <c r="D12" i="46"/>
  <c r="E12" i="46" s="1"/>
  <c r="D11" i="46"/>
  <c r="E11" i="46" s="1"/>
  <c r="D10" i="46"/>
  <c r="E10" i="46" s="1"/>
  <c r="D9" i="46"/>
  <c r="E9" i="46" s="1"/>
  <c r="D8" i="46"/>
  <c r="E8" i="46" s="1"/>
  <c r="D7" i="46"/>
  <c r="E7" i="46" s="1"/>
  <c r="D6" i="46"/>
  <c r="E6" i="46" s="1"/>
  <c r="D5" i="46"/>
  <c r="E5" i="46" s="1"/>
  <c r="D4" i="46"/>
  <c r="E4" i="46" s="1"/>
  <c r="D3" i="46"/>
  <c r="E3" i="46" s="1"/>
  <c r="G25" i="46"/>
  <c r="G24" i="46"/>
  <c r="G23" i="46"/>
  <c r="G22" i="46"/>
  <c r="G21" i="46"/>
  <c r="G20" i="46"/>
  <c r="G19" i="46"/>
  <c r="G18" i="46"/>
  <c r="G17" i="46"/>
  <c r="G16" i="46"/>
  <c r="G15" i="46"/>
  <c r="G14" i="46"/>
  <c r="G13" i="46"/>
  <c r="G12" i="46"/>
  <c r="G11" i="46"/>
  <c r="G10" i="46"/>
  <c r="G9" i="46"/>
  <c r="G8" i="46"/>
  <c r="G7" i="46"/>
  <c r="G6" i="46"/>
  <c r="G5" i="46"/>
  <c r="G4" i="46"/>
  <c r="G3" i="46"/>
  <c r="F26" i="46"/>
  <c r="D7" i="47" s="1"/>
  <c r="J25" i="46"/>
  <c r="J24" i="46"/>
  <c r="J23" i="46"/>
  <c r="J22" i="46"/>
  <c r="J21" i="46"/>
  <c r="J20" i="46"/>
  <c r="J19" i="46"/>
  <c r="J18" i="46"/>
  <c r="J17" i="46"/>
  <c r="J16" i="46"/>
  <c r="J15" i="46"/>
  <c r="J14" i="46"/>
  <c r="J13" i="46"/>
  <c r="J12" i="46"/>
  <c r="J11" i="46"/>
  <c r="J10" i="46"/>
  <c r="J9" i="46"/>
  <c r="J8" i="46"/>
  <c r="J7" i="46"/>
  <c r="J6" i="46"/>
  <c r="J5" i="46"/>
  <c r="J4" i="46"/>
  <c r="J3" i="46"/>
  <c r="C26" i="46"/>
  <c r="K26" i="46" s="1"/>
  <c r="N53" i="46" l="1"/>
  <c r="E18" i="47"/>
  <c r="F18" i="47"/>
  <c r="F8" i="47"/>
  <c r="D10" i="47"/>
  <c r="C22" i="47" s="1"/>
  <c r="D18" i="47"/>
  <c r="D22" i="47" s="1"/>
  <c r="R26" i="46"/>
  <c r="C7" i="47"/>
  <c r="E7" i="47" s="1"/>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s="1"/>
  <c r="G53" i="46"/>
  <c r="K53" i="46"/>
  <c r="D26" i="46"/>
  <c r="E26" i="46" s="1"/>
  <c r="J26" i="46"/>
  <c r="F22" i="47" l="1"/>
  <c r="F57" i="47"/>
  <c r="D20" i="47"/>
  <c r="C20" i="47"/>
  <c r="F20" i="47"/>
  <c r="E22" i="47"/>
  <c r="E20" i="47"/>
  <c r="C10" i="47"/>
  <c r="F7" i="47"/>
  <c r="L60" i="46"/>
  <c r="T57" i="46"/>
  <c r="Q58" i="46"/>
  <c r="T59" i="46"/>
  <c r="I59" i="46"/>
  <c r="P60" i="46"/>
  <c r="P59" i="46"/>
  <c r="U58" i="46"/>
  <c r="M58" i="46"/>
  <c r="U59" i="46"/>
  <c r="L59" i="46"/>
  <c r="G59" i="46"/>
  <c r="F10" i="47" l="1"/>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F26" i="24"/>
  <c r="E26" i="24"/>
  <c r="D26" i="24"/>
  <c r="F25" i="24"/>
  <c r="E25" i="24"/>
  <c r="D25" i="24"/>
  <c r="F24" i="24"/>
  <c r="E24" i="24"/>
  <c r="D24" i="24"/>
  <c r="F23" i="24"/>
  <c r="E23" i="24"/>
  <c r="D23" i="24"/>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I50" i="7"/>
  <c r="H50" i="7"/>
  <c r="J50" i="7"/>
  <c r="E50" i="7"/>
  <c r="G50" i="7"/>
  <c r="F50" i="7"/>
  <c r="C50" i="7"/>
  <c r="D50" i="7"/>
  <c r="E52" i="7" l="1"/>
  <c r="D52" i="7" s="1"/>
  <c r="E54" i="7"/>
  <c r="D54" i="7" s="1"/>
  <c r="E55" i="7"/>
  <c r="D55" i="7" s="1"/>
  <c r="E53" i="7"/>
  <c r="D53" i="7" s="1"/>
  <c r="K50" i="7"/>
  <c r="R28" i="7"/>
  <c r="R21" i="7"/>
  <c r="R23" i="7"/>
  <c r="R22" i="7"/>
  <c r="R29" i="7"/>
  <c r="R27" i="7"/>
  <c r="I60" i="46"/>
  <c r="Q60" i="46"/>
  <c r="M60" i="46"/>
  <c r="U60" i="46"/>
  <c r="G52" i="7"/>
  <c r="G53" i="7"/>
  <c r="G54" i="7"/>
</calcChain>
</file>

<file path=xl/sharedStrings.xml><?xml version="1.0" encoding="utf-8"?>
<sst xmlns="http://schemas.openxmlformats.org/spreadsheetml/2006/main" count="124161" uniqueCount="12350">
  <si>
    <t>Año Fiscal:</t>
  </si>
  <si>
    <t/>
  </si>
  <si>
    <t>Vigencia:</t>
  </si>
  <si>
    <t>Actual</t>
  </si>
  <si>
    <t>Periodo:</t>
  </si>
  <si>
    <t>Enero-Marzo</t>
  </si>
  <si>
    <t>UEJ</t>
  </si>
  <si>
    <t>NOMBRE UEJ</t>
  </si>
  <si>
    <t>RUBRO</t>
  </si>
  <si>
    <t>TIPO</t>
  </si>
  <si>
    <t>CTA</t>
  </si>
  <si>
    <t>SUB
CTA</t>
  </si>
  <si>
    <t>OBJ</t>
  </si>
  <si>
    <t>ORD</t>
  </si>
  <si>
    <t>SOR
ORD</t>
  </si>
  <si>
    <t>ITEM</t>
  </si>
  <si>
    <t>SUB
ITEM</t>
  </si>
  <si>
    <t>SUB
ITEM 2</t>
  </si>
  <si>
    <t>FUENTE</t>
  </si>
  <si>
    <t>REC</t>
  </si>
  <si>
    <t>SIT</t>
  </si>
  <si>
    <t>DESCRIPCION</t>
  </si>
  <si>
    <t>APR. INICIAL</t>
  </si>
  <si>
    <t>APR. ADICIONADA</t>
  </si>
  <si>
    <t>APR. REDUCIDA</t>
  </si>
  <si>
    <t>APR. VIGENTE</t>
  </si>
  <si>
    <t>APR BLOQUEADA</t>
  </si>
  <si>
    <t>CDP</t>
  </si>
  <si>
    <t>APR. DISPONIBLE</t>
  </si>
  <si>
    <t>COMPROMISO</t>
  </si>
  <si>
    <t>OBLIGACION</t>
  </si>
  <si>
    <t>ORDEN PAGO</t>
  </si>
  <si>
    <t>PAGOS</t>
  </si>
  <si>
    <t>04-03-00</t>
  </si>
  <si>
    <t>INSTITUTO GEOGRAFICO AGUSTIN CODAZZI - IGAC</t>
  </si>
  <si>
    <t>A-01-01-01</t>
  </si>
  <si>
    <t>A</t>
  </si>
  <si>
    <t>Nación</t>
  </si>
  <si>
    <t>10</t>
  </si>
  <si>
    <t>CSF</t>
  </si>
  <si>
    <t>SALARIO</t>
  </si>
  <si>
    <t>A-01-01-02</t>
  </si>
  <si>
    <t>02</t>
  </si>
  <si>
    <t>CONTRIBUCIONES INHERENTES A LA NÓMINA</t>
  </si>
  <si>
    <t>A-01-01-03</t>
  </si>
  <si>
    <t>REMUNERACIONES NO CONSTITUTIVAS DE FACTOR SALARIAL</t>
  </si>
  <si>
    <t>A-02-02</t>
  </si>
  <si>
    <t>ADQUISICIONES DIFERENTES DE ACTIVOS</t>
  </si>
  <si>
    <t>Propios</t>
  </si>
  <si>
    <t>20</t>
  </si>
  <si>
    <t>A-03-04-02-012</t>
  </si>
  <si>
    <t>INCAPACIDADES Y LICENCIAS DE MATERNIDAD Y PATERNIDAD (NO DE PENSIONES)</t>
  </si>
  <si>
    <t>A-03-10-01-001</t>
  </si>
  <si>
    <t>SENTENCIAS</t>
  </si>
  <si>
    <t>A-03-10-01-002</t>
  </si>
  <si>
    <t>CONCILIACIONES</t>
  </si>
  <si>
    <t>A-08-01</t>
  </si>
  <si>
    <t>IMPUESTOS</t>
  </si>
  <si>
    <t>A-08-04-01</t>
  </si>
  <si>
    <t>CUOTA DE FISCALIZACIÓN Y AUDITAJE</t>
  </si>
  <si>
    <t>C-0402-1003-7</t>
  </si>
  <si>
    <t>C</t>
  </si>
  <si>
    <t>0402</t>
  </si>
  <si>
    <t>1003</t>
  </si>
  <si>
    <t>7</t>
  </si>
  <si>
    <t>GENERACIÓN DE ESTUDIOS GEOGRÁFICOS E INVESTIGACIONES PARA LA CARACTERIZACIÓN, ANÁLISIS Y DELIMITACIÓN GEOGRÁFICA DEL TERRITORIO  NACIONAL</t>
  </si>
  <si>
    <t>C-0402-1003-8</t>
  </si>
  <si>
    <t>8</t>
  </si>
  <si>
    <t>LEVANTAMIENTO , GENERACIÓN Y ACTUALIZACIÓN DE LA RED GEODÉSICA Y LA CARTOGRAFÍA BÁSICA A NIVEL   NACIONAL</t>
  </si>
  <si>
    <t>C-0403-1003-2</t>
  </si>
  <si>
    <t>0403</t>
  </si>
  <si>
    <t>2</t>
  </si>
  <si>
    <t>GENERACIÓN DE ESTUDIOS DE SUELOS, TIERRAS Y APLICACIONES AGROLÓGICAS COMO INSUMO PARA EL ORDENAMIENTO INTEGRAL Y EL MANEJO SOSTENIBLE DEL TERRITORIO A NIVEL  NACIONAL</t>
  </si>
  <si>
    <t>C-0404-1003-2</t>
  </si>
  <si>
    <t>0404</t>
  </si>
  <si>
    <t>ACTUALIZACIÓN  Y GESTIÓN CATASTRAL  NACIONAL</t>
  </si>
  <si>
    <t>11</t>
  </si>
  <si>
    <t>C-0405-1003-4</t>
  </si>
  <si>
    <t>0405</t>
  </si>
  <si>
    <t>4</t>
  </si>
  <si>
    <t>FORTALECIMIENTO DE LA GESTIÓN DEL CONOCIMIENTO Y LA INNOVACIÓN EN EL ÁMBITO GEOGRÁFICO DEL  TERRITORIO   NACIONAL</t>
  </si>
  <si>
    <t>C-0499-1003-5</t>
  </si>
  <si>
    <t>0499</t>
  </si>
  <si>
    <t>5</t>
  </si>
  <si>
    <t>FORTALECIMIENTO DE LA GESTIÓN INSTITUCIONAL DEL IGAC A NIVEL   NACIONAL</t>
  </si>
  <si>
    <t>C-0499-1003-6</t>
  </si>
  <si>
    <t>6</t>
  </si>
  <si>
    <t>FORTALECIMIENTO DE LA INFRAESTRUCTURA FÍSICA DEL IGAC A NIVEL  NACIONAL</t>
  </si>
  <si>
    <t>C-0499-1003-7</t>
  </si>
  <si>
    <t>IMPLEMENTACIÓN DE UN SISTEMA DE GESTIÓN DOCUMENTAL EN EL IGAC A NIVEL   NACIONAL</t>
  </si>
  <si>
    <t>C-0499-1003-8</t>
  </si>
  <si>
    <t>FORTALECIMIENTO DE LOS PROCESOS DE DIFUSIÓN Y ACCESO A LA INFORMACIÓN GEOGRÁFICA A NIVEL   NACIONAL</t>
  </si>
  <si>
    <t>COMPROMISOS</t>
  </si>
  <si>
    <t>Sin Ejecutar</t>
  </si>
  <si>
    <t>Ejecutado</t>
  </si>
  <si>
    <t>Ejecución Cdp`s</t>
  </si>
  <si>
    <t>Ejecución Compromisos</t>
  </si>
  <si>
    <t>Ejecución Obligaciones</t>
  </si>
  <si>
    <t>Ejecución Pagos</t>
  </si>
  <si>
    <t>Oficina Asesora de Planeación - Instituto Geográfico Agustín Codazzi</t>
  </si>
  <si>
    <t>Proyecto</t>
  </si>
  <si>
    <t>A-02-02-02-007-002</t>
  </si>
  <si>
    <t>Etiquetas de fila</t>
  </si>
  <si>
    <t>Total general</t>
  </si>
  <si>
    <t>Subdirección de Geografía y Cartografía</t>
  </si>
  <si>
    <t>Subdirección de Catastro</t>
  </si>
  <si>
    <t>Oficina CIAF</t>
  </si>
  <si>
    <t>Oficina de Difusión y Mercadeo</t>
  </si>
  <si>
    <t>Inversión</t>
  </si>
  <si>
    <t>Apropiación vigente</t>
  </si>
  <si>
    <t>Apropiación bloqueada</t>
  </si>
  <si>
    <t>CDP´s</t>
  </si>
  <si>
    <t>Apropiación disponible</t>
  </si>
  <si>
    <t>Compromisos</t>
  </si>
  <si>
    <t>CDP por registrar</t>
  </si>
  <si>
    <t xml:space="preserve">CDP </t>
  </si>
  <si>
    <t>Obligaciones</t>
  </si>
  <si>
    <t xml:space="preserve">Pagos </t>
  </si>
  <si>
    <t>SUELDO BÁSICO</t>
  </si>
  <si>
    <t>PRIMA TÉCNICA SALARIAL</t>
  </si>
  <si>
    <t>SUBSIDIO DE ALIMENTACIÓN</t>
  </si>
  <si>
    <t xml:space="preserve">AUXILIO DE TRANSPORTE </t>
  </si>
  <si>
    <t>PRIMA DE SERVICIO</t>
  </si>
  <si>
    <t>BONIFICACIÓN POR SERVICIOS PRESTADOS</t>
  </si>
  <si>
    <t>PRIMA DE NAVIDAD</t>
  </si>
  <si>
    <t>PRIMA DE VACACIONES</t>
  </si>
  <si>
    <t>PENSIONES</t>
  </si>
  <si>
    <t>SALUD</t>
  </si>
  <si>
    <t>CAJAS DE COMPENSACIÓN FAMILIAR</t>
  </si>
  <si>
    <t>APORTES GENERALES AL SISTEMA DE RIESGOS LABORALES</t>
  </si>
  <si>
    <t>APORTES AL ICBF</t>
  </si>
  <si>
    <t>APORTES AL SENA</t>
  </si>
  <si>
    <t>SUELDO DE VACACIONES</t>
  </si>
  <si>
    <t>INDEMNIZACIÓN POR VACACIONES</t>
  </si>
  <si>
    <t>BONIFICACIÓN ESPECIAL DE RECREACIÓN</t>
  </si>
  <si>
    <t>PRIMA TÉCNICA NO SALARIAL</t>
  </si>
  <si>
    <t>PRIMA DE COORDINACIÓN</t>
  </si>
  <si>
    <t>PASTA O PULPA, PAPEL Y PRODUCTOS DE PAPEL; IMPRESOS Y ARTÍCULOS RELACIONADOS</t>
  </si>
  <si>
    <t>PRODUCTOS DE HORNOS DE COQUE; PRODUCTOS DE REFINACIÓN DE PETRÓLEO Y COMBUSTIBLE NUCLEAR</t>
  </si>
  <si>
    <t>SERVICIOS DE TRANSPORTE DE PASAJEROS</t>
  </si>
  <si>
    <t>SERVICIOS DE DISTRIBUCIÓN DE ELECTRICIDAD, GAS Y AGUA (POR CUENTA PROPIA)</t>
  </si>
  <si>
    <t>SERVICIOS FINANCIEROS Y SERVICIOS CONEXOS</t>
  </si>
  <si>
    <t>SERVICIOS INMOBILIARIOS</t>
  </si>
  <si>
    <t>OTROS SERVICIOS PROFESIONALES, CIENTÍFICOS Y TÉCNICOS</t>
  </si>
  <si>
    <t>SERVICIOS DE TELECOMUNICACIONES, TRANSMISIÓN Y SUMINISTRO DE INFORMACIÓN</t>
  </si>
  <si>
    <t>SERVICIOS DE ALCANTARILLADO, RECOLECCIÓN, TRATAMIENTO Y DISPOSICIÓN DE DESECHOS Y OTROS SERVICIOS DE SANEAMIENTO AMBIENTAL</t>
  </si>
  <si>
    <t>VIÁTICOS DE LOS FUNCIONARIOS EN COMISIÓN</t>
  </si>
  <si>
    <t>INCAPACIDADES (NO DE PENSIONES)</t>
  </si>
  <si>
    <t>LICENCIAS DE MATERNIDAD Y PATERNIDAD (NO DE PENSIONES)</t>
  </si>
  <si>
    <t>IMPUESTO PREDIAL Y SOBRETASA AMBIENTAL</t>
  </si>
  <si>
    <t>IMPUESTO DE INDUSTRIA Y COMERCIO</t>
  </si>
  <si>
    <t>0</t>
  </si>
  <si>
    <t>0402014</t>
  </si>
  <si>
    <t>ADQUISICIÓN DE BIENES Y SERVICIOS - SERVICIO DE INFORMACIÓN CARTOGRÁFICA ACTUALIZADO - LEVANTAMIENTO , GENERACIÓN Y ACTUALIZACIÓN DE LA RED GEODÉSICA Y LA CARTOGRAFÍA BÁSICA A NIVEL   NACIONAL</t>
  </si>
  <si>
    <t>0404004</t>
  </si>
  <si>
    <t>ADQUISICIÓN DE BIENES Y SERVICIOS - SERVICIO DE INFORMACIÓN CATASTRAL - ACTUALIZACIÓN  Y GESTIÓN CATASTRAL  NACIONAL</t>
  </si>
  <si>
    <t>0404007</t>
  </si>
  <si>
    <t>ADQUISICIÓN DE BIENES Y SERVICIOS - SERVICIO DE AVALÚOS - ACTUALIZACIÓN  Y GESTIÓN CATASTRAL  NACIONAL</t>
  </si>
  <si>
    <t>0499060</t>
  </si>
  <si>
    <t>ADQUISICIÓN DE BIENES Y SERVICIOS - SERVICIO DE IMPLEMENTACIÓN SISTEMAS DE GESTIÓN - FORTALECIMIENTO DE LA GESTIÓN INSTITUCIONAL DEL IGAC A NIVEL   NACIONAL</t>
  </si>
  <si>
    <t>0499016</t>
  </si>
  <si>
    <t>ADQUISICIÓN DE BIENES Y SERVICIOS - SEDES MANTENIDAS - FORTALECIMIENTO DE LA INFRAESTRUCTURA FÍSICA DEL IGAC A NIVEL  NACIONAL</t>
  </si>
  <si>
    <t>0499011</t>
  </si>
  <si>
    <t>ADQUISICIÓN DE BIENES Y SERVICIOS - SEDES ADECUADAS - FORTALECIMIENTO DE LA INFRAESTRUCTURA FÍSICA DEL IGAC A NIVEL  NACIONAL</t>
  </si>
  <si>
    <t>A-01-01-01-001-001</t>
  </si>
  <si>
    <t>A-01-01-01-001-003</t>
  </si>
  <si>
    <t>A-01-01-01-001-004</t>
  </si>
  <si>
    <t>A-01-01-01-001-005</t>
  </si>
  <si>
    <t>A-01-01-01-001-006</t>
  </si>
  <si>
    <t>A-01-01-01-001-007</t>
  </si>
  <si>
    <t>A-01-01-01-001-009</t>
  </si>
  <si>
    <t>A-01-01-01-001-010</t>
  </si>
  <si>
    <t>A-01-01-02-001</t>
  </si>
  <si>
    <t>A-01-01-02-002</t>
  </si>
  <si>
    <t>A-01-01-02-004</t>
  </si>
  <si>
    <t>A-01-01-02-005</t>
  </si>
  <si>
    <t>A-01-01-02-006</t>
  </si>
  <si>
    <t>A-01-01-02-007</t>
  </si>
  <si>
    <t>A-01-01-03-001-001</t>
  </si>
  <si>
    <t>A-01-01-03-001-002</t>
  </si>
  <si>
    <t>A-01-01-03-001-003</t>
  </si>
  <si>
    <t>A-01-01-03-002</t>
  </si>
  <si>
    <t>A-01-01-03-016</t>
  </si>
  <si>
    <t>A-02-02-01-003-002</t>
  </si>
  <si>
    <t>A-02-02-01-003-003</t>
  </si>
  <si>
    <t>A-02-02-02-006-004</t>
  </si>
  <si>
    <t>A-02-02-02-006-009</t>
  </si>
  <si>
    <t>A-02-02-02-007-001</t>
  </si>
  <si>
    <t>A-02-02-02-008-003</t>
  </si>
  <si>
    <t>A-02-02-02-008-004</t>
  </si>
  <si>
    <t>A-02-02-02-009-004</t>
  </si>
  <si>
    <t>A-02-02-02-010</t>
  </si>
  <si>
    <t>A-03-04-02-012-001</t>
  </si>
  <si>
    <t>A-03-04-02-012-002</t>
  </si>
  <si>
    <t>A-08-01-02-001</t>
  </si>
  <si>
    <t>A-08-01-02-003</t>
  </si>
  <si>
    <t>C-0402-1003-8-0-0402014-02</t>
  </si>
  <si>
    <t>C-0404-1003-2-0-0404004-02</t>
  </si>
  <si>
    <t>C-0404-1003-2-0-0404007-02</t>
  </si>
  <si>
    <t>C-0499-1003-5-0-0499060-02</t>
  </si>
  <si>
    <t>C-0499-1003-6-0-0499016-02</t>
  </si>
  <si>
    <t>C-0499-1003-6-0-0499011-02</t>
  </si>
  <si>
    <t>04-03-00-002</t>
  </si>
  <si>
    <t>IGAC - TERRITORIAL ATLANTICO</t>
  </si>
  <si>
    <t>04-03-00-003</t>
  </si>
  <si>
    <t>IGAC - TERRITORIAL BOLIVAR</t>
  </si>
  <si>
    <t>04-03-00-004</t>
  </si>
  <si>
    <t>IGAC - TERRITORIAL BOYACA</t>
  </si>
  <si>
    <t>04-03-00-005</t>
  </si>
  <si>
    <t>IGAC - TERRITORIAL CALDAS</t>
  </si>
  <si>
    <t>04-03-00-006</t>
  </si>
  <si>
    <t>IGAC - TERRITORIAL CAQUETA</t>
  </si>
  <si>
    <t>04-03-00-007</t>
  </si>
  <si>
    <t>IGAC - TERRITORIAL CAUCA</t>
  </si>
  <si>
    <t>04-03-00-008</t>
  </si>
  <si>
    <t>IGAC - TERRITORIAL CESAR</t>
  </si>
  <si>
    <t>04-03-00-009</t>
  </si>
  <si>
    <t>IGAC - TERRITORIAL CORDOBA</t>
  </si>
  <si>
    <t>04-03-00-010</t>
  </si>
  <si>
    <t>IGAC - TERRITORIAL CUNDINAMARCA</t>
  </si>
  <si>
    <t>04-03-00-011</t>
  </si>
  <si>
    <t>IGAC - TERRITORIAL GUAJIRA</t>
  </si>
  <si>
    <t>04-03-00-012</t>
  </si>
  <si>
    <t>IGAC - TERRITORIAL HUILA</t>
  </si>
  <si>
    <t>04-03-00-013</t>
  </si>
  <si>
    <t>IGAC - TERRITORIAL MAGDALENA</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</si>
  <si>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</si>
  <si>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</si>
  <si>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</si>
  <si>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</si>
  <si>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</si>
  <si>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</si>
  <si>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</si>
  <si>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</si>
  <si>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</si>
  <si>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</si>
  <si>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</si>
  <si>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</si>
  <si>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</si>
  <si>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</si>
  <si>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04-03-00-021</t>
  </si>
  <si>
    <t>IGAC - TERRITORIAL TOLIMA</t>
  </si>
  <si>
    <t>04-03-00-022</t>
  </si>
  <si>
    <t>IGAC - TERRITORIAL VALLE</t>
  </si>
  <si>
    <t>Funcionamiento</t>
  </si>
  <si>
    <t>1 Gastos de Personal</t>
  </si>
  <si>
    <t>2. Adquisición de Bienes y Servicios</t>
  </si>
  <si>
    <t>3. Transferencias corrientes</t>
  </si>
  <si>
    <t>8. Gastos por Tributos, Multas, Sanciones e Intereses de Mora</t>
  </si>
  <si>
    <t xml:space="preserve">APR. INICIAL </t>
  </si>
  <si>
    <t xml:space="preserve"> APR. ADICIONADA</t>
  </si>
  <si>
    <t xml:space="preserve">APR. REDUCIDA </t>
  </si>
  <si>
    <t xml:space="preserve">APR. VIGENTE </t>
  </si>
  <si>
    <t>DISPONIBLE</t>
  </si>
  <si>
    <t>OBLIGACIÓN</t>
  </si>
  <si>
    <t xml:space="preserve"> PAGOS</t>
  </si>
  <si>
    <t>Junio</t>
  </si>
  <si>
    <t>Tipo Meta</t>
  </si>
  <si>
    <t>Producto</t>
  </si>
  <si>
    <t>Meta Escrita</t>
  </si>
  <si>
    <t>Meta Número o Porcentaje</t>
  </si>
  <si>
    <t>Ejecutado Número o Porcentaje</t>
  </si>
  <si>
    <t>% Avance</t>
  </si>
  <si>
    <t>Observaciones</t>
  </si>
  <si>
    <t>Generación de estudios geográficos e investigaciones para la caracterización, análisis y delimitación geográfica del territorio Nacional</t>
  </si>
  <si>
    <t>Base de Datos del Diccionario geográfico</t>
  </si>
  <si>
    <t>Documentos de estudios técnicos de deslindes y de Territorios Indígenas</t>
  </si>
  <si>
    <t>Documentos de estudios técnicos sobre geografía</t>
  </si>
  <si>
    <t>Documentos de estudios técnicos sobre geografía elaborados</t>
  </si>
  <si>
    <t>Documentos de Investigación</t>
  </si>
  <si>
    <t>Documentos de Investigación generados</t>
  </si>
  <si>
    <t>Fortalecimiento de los procesos de difusión y acceso a la información geográfica a nivel Nacional</t>
  </si>
  <si>
    <t>Documentos de lineamientos técnicos</t>
  </si>
  <si>
    <t>Documentos de lineamientos técnicos realizados</t>
  </si>
  <si>
    <t>Documentos de planeación</t>
  </si>
  <si>
    <t>Documentos de planeación realizados</t>
  </si>
  <si>
    <t>Documentos metodológicos</t>
  </si>
  <si>
    <t>Documentos metodológicos realizados</t>
  </si>
  <si>
    <t>Fortalecimiento de la gestión del conocimiento y la innovación en el ámbito geográfico del territorio Nacional</t>
  </si>
  <si>
    <t>Documentos normativos</t>
  </si>
  <si>
    <t>Documentos normativos elaborados</t>
  </si>
  <si>
    <t>Fortalecimiento de la infraestructura física del IGAC a nivel Nacional</t>
  </si>
  <si>
    <t>Sedes adecuadas</t>
  </si>
  <si>
    <t>Sedes ampliadas</t>
  </si>
  <si>
    <t>Sedes mantenidas</t>
  </si>
  <si>
    <t>Generación de estudios de suelos, tierras y aplicaciones agrológicas como insumo para el ordenamiento integral y el manejo sostenible del territorio a nivel Nacional</t>
  </si>
  <si>
    <t>Servicio de análisis químicos, físicos, mineralógicos y biológicos de suelos</t>
  </si>
  <si>
    <t>Pruebas químicas, físicas, mineralógicas y biológicas de suelos realizadas</t>
  </si>
  <si>
    <t>Servicio de apoyo técnico a las solicitudes recibidas por la cancillería en temas fronterizos</t>
  </si>
  <si>
    <t>Solicitudes recibidas a través de la cancillería atendidas</t>
  </si>
  <si>
    <t>Servicio de asistencia técnica para la gestión de los recursos geográficos</t>
  </si>
  <si>
    <t>Actualización y gestión catastral Nacional</t>
  </si>
  <si>
    <t>Servicio de avalúos</t>
  </si>
  <si>
    <t>Avalúos realizados</t>
  </si>
  <si>
    <t>Meta aprobada PA 2020 es 7358 avalúos</t>
  </si>
  <si>
    <t>Servicio de Educación informal para la gestión Administrativa</t>
  </si>
  <si>
    <t>Personas capacitadas</t>
  </si>
  <si>
    <t>Servicio de Gestión del conocimiento e Innovación Geográfica</t>
  </si>
  <si>
    <t>Implementación de un sistema de gestión documental en el IGAC a nivel Nacional</t>
  </si>
  <si>
    <t>Servicio de Gestión Documental</t>
  </si>
  <si>
    <t>Sistema de gestión documental implementado</t>
  </si>
  <si>
    <t>Servicio de Implementación Sistemas de Gestión</t>
  </si>
  <si>
    <t>Sistema de Gestión implementado</t>
  </si>
  <si>
    <t>Servicio de Información agrológica</t>
  </si>
  <si>
    <t>Sistema de información agrologica actualizado</t>
  </si>
  <si>
    <t>Levantamiento, generación y actualización de la red geodésica y la cartografía básica a nivel Nacional</t>
  </si>
  <si>
    <t>Servicio de información Cartográfica actualizado</t>
  </si>
  <si>
    <t>Imágenes incorporadas al Banco Nacional de imágenes</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</si>
  <si>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</si>
  <si>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</si>
  <si>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</si>
  <si>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Predios actualizados catastralmente</t>
  </si>
  <si>
    <t>El avance cuantitativo se reportará en enero/21, cuando entre en vigencia la información del área intervenida en 2020.</t>
  </si>
  <si>
    <t>Mutaciones realizadas</t>
  </si>
  <si>
    <t>Meta aprobada PA 840.348</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</si>
  <si>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</si>
  <si>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Se actualizó la información del geoportal y datos abiertos, con la información correspondiente al mes de abril de 2020</t>
  </si>
  <si>
    <t xml:space="preserve">Servicio de información geográfica, geodésica y cartográfica </t>
  </si>
  <si>
    <t>Datos publicados de información geográfica, geodésica y cartográfica</t>
  </si>
  <si>
    <t>Servicios de Información Geodésica actualizado</t>
  </si>
  <si>
    <t>Valores geomagnéticos generados</t>
  </si>
  <si>
    <t>Valores gravimétricos generados</t>
  </si>
  <si>
    <t>Datos Rinex de las estaciones permanentes generados</t>
  </si>
  <si>
    <t>Datos altimétricos generados</t>
  </si>
  <si>
    <t>Servicios de información implementados</t>
  </si>
  <si>
    <t>Sistemas de información implementados</t>
  </si>
  <si>
    <t>Servicios tecnológicos</t>
  </si>
  <si>
    <t>Gestión</t>
  </si>
  <si>
    <t>Análisis geomorfológicos realizados</t>
  </si>
  <si>
    <t>Avaluos comerciales realizados</t>
  </si>
  <si>
    <t>Convenios nuevos o en implementación</t>
  </si>
  <si>
    <t>Ejercicio de cooperación internacional</t>
  </si>
  <si>
    <t>Rendiciones de cuentas realizadas</t>
  </si>
  <si>
    <t>Talleres o actividades de capacitación realizados</t>
  </si>
  <si>
    <t>Auditorias internas de calidad</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</si>
  <si>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</si>
  <si>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</si>
  <si>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</si>
  <si>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</si>
  <si>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</si>
  <si>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</si>
  <si>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</si>
  <si>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</si>
  <si>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</si>
  <si>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</si>
  <si>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</si>
  <si>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</si>
  <si>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Meta</t>
  </si>
  <si>
    <t>Avance</t>
  </si>
  <si>
    <t>Metas de Gestión</t>
  </si>
  <si>
    <t>Metas de Producto</t>
  </si>
  <si>
    <t>Tipo de número</t>
  </si>
  <si>
    <t>Número</t>
  </si>
  <si>
    <t xml:space="preserve">Subdirección de Geografía y Cartografía </t>
  </si>
  <si>
    <t xml:space="preserve">Servicios de Información Geográfica, geodésica y cartográfica </t>
  </si>
  <si>
    <t xml:space="preserve">Subdirección de Agrología </t>
  </si>
  <si>
    <t xml:space="preserve">
</t>
  </si>
  <si>
    <t xml:space="preserve">Oficina de Informática y Telecomunicaciones </t>
  </si>
  <si>
    <t xml:space="preserve">Oficina Asesora de Planeación </t>
  </si>
  <si>
    <t>Secretaria General-GIT Talento humano</t>
  </si>
  <si>
    <t xml:space="preserve">Secretaria General-GIT Servicio al ciudadano </t>
  </si>
  <si>
    <t>Secretaria General -GIT Talento humano</t>
  </si>
  <si>
    <t>Oficina de Control Interno</t>
  </si>
  <si>
    <t xml:space="preserve">Secretaria General-GIT servicios administrativos </t>
  </si>
  <si>
    <t>Secretaria General-GIT Gestión documental</t>
  </si>
  <si>
    <t>Área</t>
  </si>
  <si>
    <t>C-0402-1003-7-0-0402011-02</t>
  </si>
  <si>
    <t>0402011</t>
  </si>
  <si>
    <t xml:space="preserve"> DOCUMENTOS DE ESTUDIOS TÉCNICOS DE DESLINDES Y DE TERRITORIOS INDÍGENAS </t>
  </si>
  <si>
    <t xml:space="preserve"> GENERACIÓN DE ESTUDIOS GEOGRÁFICOS E INVESTIGACIONES PARA LA CARACTERIZACIÓN, ANÁLISIS Y DELIMITACIÓN GEOGRÁFICA DEL TERRITORIO  NACIONAL</t>
  </si>
  <si>
    <t>C-0402-1003-7-0-0402008-02</t>
  </si>
  <si>
    <t>0402008</t>
  </si>
  <si>
    <t xml:space="preserve"> BASE DE DATOS DEL DICCIONARIO GEOGRÁFICO </t>
  </si>
  <si>
    <t>C-0402-1003-7-0-0402017-02</t>
  </si>
  <si>
    <t>0402017</t>
  </si>
  <si>
    <t xml:space="preserve"> DOCUMENTOS DE INVESTIGACIÓN </t>
  </si>
  <si>
    <t>C-0402-1003-7-0-0402012-02</t>
  </si>
  <si>
    <t>0402012</t>
  </si>
  <si>
    <t xml:space="preserve"> SERVICIO DE APOYO TÉCNICO A LAS SOLICITUDES RECIBIDAS POR LA CANCILLERÍA EN TEMAS FRONTERIZOS </t>
  </si>
  <si>
    <t xml:space="preserve"> GENERACIÓN DE ESTUDIOS GEOGRÁFICOS E INVESTIGACIONES PARA LA CARACTERIZACIÓN, ANÁLISIS Y DELIMITACIÓN GEOGRÁFICA DEL T</t>
  </si>
  <si>
    <t>C-0402-1003-7-0-0402009-02</t>
  </si>
  <si>
    <t>0402009</t>
  </si>
  <si>
    <t xml:space="preserve"> DOCUMENTOS DE ESTUDIOS TÉCNICOS SOBRE GEOGRAFÍA </t>
  </si>
  <si>
    <t>C-0402-1003-7-0-0402003-02</t>
  </si>
  <si>
    <t>0402003</t>
  </si>
  <si>
    <t xml:space="preserve"> SERVICIO DE INFORMACIÓN GEOGRÁFICA, GEODÉSICA Y CARTOGRÁFICA </t>
  </si>
  <si>
    <t>C-0402-1003-7-0-0402020-02</t>
  </si>
  <si>
    <t>0402020</t>
  </si>
  <si>
    <t xml:space="preserve"> DOCUMENTOS METODOLÓGICOS </t>
  </si>
  <si>
    <t xml:space="preserve"> SERVICIO DE INFORMACIÓN CARTOGRÁFICA ACTUALIZADO </t>
  </si>
  <si>
    <t xml:space="preserve"> LEVANTAMIENTO , GENERACIÓN Y ACTUALIZACIÓN DE LA RED GEODÉSICA Y LA CARTOGRAFÍA BÁSICA A NIVEL   NACIONAL</t>
  </si>
  <si>
    <t>C-0402-1003-8-0-0402016-02</t>
  </si>
  <si>
    <t>0402016</t>
  </si>
  <si>
    <t xml:space="preserve"> SERVICIOS DE INFORMACIÓN GEODÉSICA ACTUALIZADO </t>
  </si>
  <si>
    <t>C-0402-1003-8-0-0402003-02</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</si>
  <si>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</si>
  <si>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</si>
  <si>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</si>
  <si>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</si>
  <si>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</si>
  <si>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</si>
  <si>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</si>
  <si>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</si>
  <si>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 xml:space="preserve"> SERVICIO DE INFORMACIÓN CATASTRAL </t>
  </si>
  <si>
    <t xml:space="preserve"> ACTUALIZACIÓN  Y GESTIÓN CATASTRAL  NACIONAL</t>
  </si>
  <si>
    <t xml:space="preserve"> SERVICIO DE AVALÚOS </t>
  </si>
  <si>
    <t>C-0404-1003-2-0-0404004-01022</t>
  </si>
  <si>
    <t>01022</t>
  </si>
  <si>
    <t xml:space="preserve"> BM</t>
  </si>
  <si>
    <t>C-0404-1003-2-0-0404004-02011</t>
  </si>
  <si>
    <t>02011</t>
  </si>
  <si>
    <t xml:space="preserve"> BID</t>
  </si>
  <si>
    <t>C-0404-1003-2-0-0404004-02012</t>
  </si>
  <si>
    <t>02012</t>
  </si>
  <si>
    <t>C-0404-1003-2-0-0404004-02041</t>
  </si>
  <si>
    <t>02041</t>
  </si>
  <si>
    <t>C-0404-1003-2-0-0404004-02042</t>
  </si>
  <si>
    <t>02042</t>
  </si>
  <si>
    <t>C-0404-1003-2-0-0404004-03021</t>
  </si>
  <si>
    <t>03021</t>
  </si>
  <si>
    <t>C-0404-1003-2-0-0404004-03022</t>
  </si>
  <si>
    <t>03022</t>
  </si>
  <si>
    <t>C-0404-1003-2-0-0404004-04021</t>
  </si>
  <si>
    <t>04021</t>
  </si>
  <si>
    <t>C-0404-1003-2-0-0404004-04022</t>
  </si>
  <si>
    <t>04022</t>
  </si>
  <si>
    <t>C-0405-1003-4-0-0405007-02</t>
  </si>
  <si>
    <t>0405007</t>
  </si>
  <si>
    <t xml:space="preserve"> DOCUMENTOS NORMATIVOS </t>
  </si>
  <si>
    <t>C-0405-1003-4-0-0405005-02</t>
  </si>
  <si>
    <t>0405005</t>
  </si>
  <si>
    <t xml:space="preserve"> SERVICIO DE GESTIÓN DEL CONOCIMIENTO E INNOVACIÓN GEOGRÁFICA </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</si>
  <si>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</si>
  <si>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</si>
  <si>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</si>
  <si>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</si>
  <si>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</si>
  <si>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</si>
  <si>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C-0499-1003-5-0-0499065-02</t>
  </si>
  <si>
    <t>0499065</t>
  </si>
  <si>
    <t xml:space="preserve"> SERVICIOS TECNOLÓGICOS </t>
  </si>
  <si>
    <t xml:space="preserve"> SERVICIO DE IMPLEMENTACIÓN SISTEMAS DE GESTIÓN </t>
  </si>
  <si>
    <t>C-0499-1003-5-0-0499054-02</t>
  </si>
  <si>
    <t>0499054</t>
  </si>
  <si>
    <t xml:space="preserve"> DOCUMENTOS DE PLANEACIÓN </t>
  </si>
  <si>
    <t xml:space="preserve"> SEDES ADECUADAS </t>
  </si>
  <si>
    <t>C-0499-1003-6-0-0499010-02</t>
  </si>
  <si>
    <t>0499010</t>
  </si>
  <si>
    <t xml:space="preserve"> SEDES AMPLIADAS </t>
  </si>
  <si>
    <t xml:space="preserve"> SEDES MANTENIDAS </t>
  </si>
  <si>
    <t>C-0499-1003-7-0-0499052-02</t>
  </si>
  <si>
    <t>0499052</t>
  </si>
  <si>
    <t xml:space="preserve"> SERVICIO DE GESTIÓN DOCUMENTAL </t>
  </si>
  <si>
    <t>C-0499-1003-7-0-0499063-02</t>
  </si>
  <si>
    <t>0499063</t>
  </si>
  <si>
    <t xml:space="preserve"> SERVICIOS DE INFORMACIÓN IMPLEMENTADOS </t>
  </si>
  <si>
    <t>C-0499-1003-8-0-0499053-02</t>
  </si>
  <si>
    <t>0499053</t>
  </si>
  <si>
    <t xml:space="preserve"> DOCUMENTOS DE LINEAMIENTOS TÉCNICOS </t>
  </si>
  <si>
    <t>C-0499-1003-8-0-0499063-02</t>
  </si>
  <si>
    <t xml:space="preserve"> APR. INICIAL </t>
  </si>
  <si>
    <t xml:space="preserve">APR. ADICIONADA </t>
  </si>
  <si>
    <t xml:space="preserve">APR. BLOQUEADA </t>
  </si>
  <si>
    <t xml:space="preserve"> CDP´S</t>
  </si>
  <si>
    <t xml:space="preserve"> COMPROMISOS</t>
  </si>
  <si>
    <t>OBLIGACIONES</t>
  </si>
  <si>
    <t xml:space="preserve">PAGOS </t>
  </si>
  <si>
    <t xml:space="preserve"> FORTALECIMIENTO DE LA GESTIÓN DEL CONOCIMIENTO Y LA INNOVACIÓN EN EL ÁMBITO GEOGRÁFICO DEL  TERRITORIO   NACIONAL</t>
  </si>
  <si>
    <t xml:space="preserve"> FORTALECIMIENTO DE LA GESTIÓN INSTITUCIONAL DEL IGAC A NIVEL   NACIONAL</t>
  </si>
  <si>
    <t xml:space="preserve"> FORTALECIMIENTO DE LA INFRAESTRUCTURA FÍSICA DEL IGAC A NIVEL  NACIONAL</t>
  </si>
  <si>
    <t xml:space="preserve"> IMPLEMENTACIÓN DE UN SISTEMA DE GESTIÓN DOCUMENTAL EN EL IGAC A NIVEL   NACIONAL</t>
  </si>
  <si>
    <t xml:space="preserve"> FORTALECIMIENTO DE LOS PROCESOS DE DIFUSIÓN Y ACCESO A LA INFORMACIÓN GEOGRÁFICA A NIVEL   NACIONAL</t>
  </si>
  <si>
    <t>Porcentaje</t>
  </si>
  <si>
    <t>A-02-02-02-006-005</t>
  </si>
  <si>
    <t>SERVICIOS DE TRANSPORTE DE CARGA</t>
  </si>
  <si>
    <t>Ingresos corrientes</t>
  </si>
  <si>
    <t>(Todas)</t>
  </si>
  <si>
    <t>A-02-02-01-003</t>
  </si>
  <si>
    <t>01</t>
  </si>
  <si>
    <t>003</t>
  </si>
  <si>
    <t>OTROS BIENES TRANSPORTABLES (EXCEPTO PRODUCTOS METÁLICOS, MAQUINARIA Y EQUIPO)</t>
  </si>
  <si>
    <t>ADQUISICIÓN DE BIENES Y SERVICIOS - SERVICIO DE EDUCACIÓN INFORMAL PARA LA GESTIÓN ADMINISTRATIVA - FORTALECIMIENTO DE LA GESTIÓN INSTITUCIONAL DEL IGAC A NIVEL   NACIONAL</t>
  </si>
  <si>
    <t>ADQUISICIÓN DE BIENES Y SERVICIOS - DOCUMENTOS NORMATIVOS - FORTALECIMIENTO DE LA GESTIÓN DEL CONOCIMIENTO Y LA INNOVACIÓN EN EL ÁMBITO GEOGRÁFICO DEL  TERRITORIO   NACIONAL</t>
  </si>
  <si>
    <t>ADQUISICIÓN DE BIENES Y SERVICIOS - SERVICIO DE GESTIÓN DEL CONOCIMIENTO E INNOVACIÓN GEOGRÁFICA - FORTALECIMIENTO DE LA GESTIÓN DEL CONOCIMIENTO Y LA INNOVACIÓN EN EL ÁMBITO GEOGRÁFICO DEL  TERRITORIO   NACIONAL</t>
  </si>
  <si>
    <t>A-02-02-02-008</t>
  </si>
  <si>
    <t>008</t>
  </si>
  <si>
    <t>SERVICIOS PRESTADOS A LAS EMPRESAS Y SERVICIOS DE PRODUCCIÓN</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</si>
  <si>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</si>
  <si>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</si>
  <si>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A-02-02-02-006</t>
  </si>
  <si>
    <t>006</t>
  </si>
  <si>
    <t>SERVICIOS DE ALOJAMIENTO; SERVICIOS DE SUMINISTRO DE COMIDAS Y BEBIDAS; SERVICIOS DE TRANSPORTE; Y SERVICIOS DE DISTRIBUCIÓN DE ELECTRICIDAD, GAS Y AGUA</t>
  </si>
  <si>
    <t>ADQUISICIÓN DE BIENES Y SERVICIOS - DOCUMENTOS DE PLANEACIÓN - FORTALECIMIENTO DE LA GESTIÓN INSTITUCIONAL DEL IGAC A NIVEL   NACIONAL</t>
  </si>
  <si>
    <t>13</t>
  </si>
  <si>
    <t>ADQUISICIÓN DE BIENES Y SERVICIOS - SERVICIOS DE INFORMACIÓN IMPLEMENTADOS - FORTALECIMIENTO DE LOS PROCESOS DE DIFUSIÓN Y ACCESO A LA INFORMACIÓN GEOGRÁFICA A NIVEL   NACIONAL</t>
  </si>
  <si>
    <t>ADQUISICIÓN DE BIENES Y SERVICIOS - SERVICIO DE APOYO TÉCNICO A LAS SOLICITUDES RECIBIDAS POR LA CANCILLERÍA EN TEMAS FRONTERIZOS - GENERACIÓN DE ESTUDIOS GEOGRÁFICOS E INVESTIGACIONES PARA LA CARACTERIZACIÓN, ANÁLISIS Y DELIMITACIÓN GEOGRÁFICA DEL T</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</si>
  <si>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</si>
  <si>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INVESTIGACIÓN - GENERACIÓN DE ESTUDIOS GEOGRÁFICOS E INVESTIGACIONES PARA LA CARACTERIZACIÓN, ANÁLISIS Y DELIMITACIÓN GEOGRÁFICA DEL TERRITORIO  NACIONAL</t>
  </si>
  <si>
    <t>ADQUISICIÓN DE BIENES Y SERVICIOS - BASE DE DATOS DEL DICCIONARIO GEOGRÁFICO - GENERACIÓN DE ESTUDIOS GEOGRÁFICOS E INVESTIGACIONES PARA LA CARACTERIZACIÓN, ANÁLISIS Y DELIMITACIÓN GEOGRÁFICA DEL TERRITORIO  NACIONAL</t>
  </si>
  <si>
    <t>A-02-02-02-007</t>
  </si>
  <si>
    <t>007</t>
  </si>
  <si>
    <t>SERVICIOS FINANCIEROS Y SERVICIOS CONEXOS, SERVICIOS INMOBILIARIOS Y SERVICIOS DE LEASING</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</si>
  <si>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</si>
  <si>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</si>
  <si>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</si>
  <si>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</si>
  <si>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</si>
  <si>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DOCUMENTOS DE ESTUDIOS TÉCNICOS DE DESLINDES Y DE TERRITORIOS INDÍGENAS - GENERACIÓN DE ESTUDIOS GEOGRÁFICOS E INVESTIGACIONES PARA LA CARACTERIZACIÓN, ANÁLISIS Y DELIMITACIÓN GEOGRÁFICA DEL TERRITORIO  NACIONAL</t>
  </si>
  <si>
    <t>ADQUISICIÓN DE BIENES Y SERVICIOS - SERVICIOS TECNOLÓGICOS - FORTALECIMIENTO DE LA GESTIÓN INSTITUCIONAL DEL IGAC A NIVEL   NACIONAL</t>
  </si>
  <si>
    <t>ADQUISICIÓN DE BIENES Y SERVICIOS - SERVICIO DE GESTIÓN DOCUMENTAL - IMPLEMENTACIÓN DE UN SISTEMA DE GESTIÓN DOCUMENTAL EN EL IGAC A NIVEL   NACIONAL</t>
  </si>
  <si>
    <t>SSF</t>
  </si>
  <si>
    <t>ADQUISICIÓN DE BIENES Y SERVICIOS - SERVICIOS DE INFORMACIÓN GEODÉSICA ACTUALIZADO - LEVANTAMIENTO , GENERACIÓN Y ACTUALIZACIÓN DE LA RED GEODÉSICA Y LA CARTOGRAFÍA BÁSICA A NIVEL   NACIONAL</t>
  </si>
  <si>
    <t>ADQUISICIÓN DE BIENES Y SERVICIOS - SERVICIO DE INFORMACIÓN GEOGRÁFICA, GEODÉSICA Y CARTOGRÁFICA - LEVANTAMIENTO , GENERACIÓN Y ACTUALIZACIÓN DE LA RED GEODÉSICA Y LA CARTOGRAFÍA BÁSICA A NIVEL   NACIONAL</t>
  </si>
  <si>
    <t>ADQUISICIÓN DE BIENES Y SERVICIOS - SEDES AMPLIADAS - FORTALECIMIENTO DE LA INFRAESTRUCTURA FÍSICA DEL IGAC A NIVEL  NACIONAL</t>
  </si>
  <si>
    <t>% Obligación</t>
  </si>
  <si>
    <t>% Pagos</t>
  </si>
  <si>
    <t>Saldo</t>
  </si>
  <si>
    <t>Total Funcionamiento</t>
  </si>
  <si>
    <t>Total Inversión</t>
  </si>
  <si>
    <t>Contratos de obra física celebrados</t>
  </si>
  <si>
    <t>Eventos realizados para la promoción y avance de la geografía</t>
  </si>
  <si>
    <t>Actividades de soporte realizadas</t>
  </si>
  <si>
    <t>Registros del diccionario geográfico revisados</t>
  </si>
  <si>
    <t xml:space="preserve">Porcentaje de solicitudes atendidas para el apoyo de los procesos de ordenamiento territorial planificación integral del desarrollo
</t>
  </si>
  <si>
    <t>Sistemas de información actualizados</t>
  </si>
  <si>
    <t>Puntos geodésicos materializados</t>
  </si>
  <si>
    <t>Cartografía escalas grandes generada (1:1.000, 1:2,000, 1:5,000)</t>
  </si>
  <si>
    <t>Cartografía escalas medianas generada (1:10,000, 1:25,000)</t>
  </si>
  <si>
    <t xml:space="preserve">Porcentaje de avance en la realización e implementación del sistema de información geográfica para la consulta de magna-sirgas
</t>
  </si>
  <si>
    <t>Hectareas monitoreadas</t>
  </si>
  <si>
    <t>Solicitudes atendidas</t>
  </si>
  <si>
    <t>Sistema de información predial actualizado</t>
  </si>
  <si>
    <t>Modelos de gestión implementados</t>
  </si>
  <si>
    <t>Entidades asistidas</t>
  </si>
  <si>
    <t>Índice de capacidad en la prestación de servicios de tecnología</t>
  </si>
  <si>
    <t>Documentos de planeación con seguimientos realizados</t>
  </si>
  <si>
    <t>Ejercicios de participación</t>
  </si>
  <si>
    <t>Porcentaje de avance en la implementación de la estrategia de comunicaciones</t>
  </si>
  <si>
    <t xml:space="preserve">Porcentaje de avance en la implementación de sistemas de calidad de la gestión
</t>
  </si>
  <si>
    <t>Desarrollos informáticos adquiridos o actualizados</t>
  </si>
  <si>
    <t>Visitas de evaluación y seguimiento realizadas</t>
  </si>
  <si>
    <t>Obras vigiladas a través de interventoría</t>
  </si>
  <si>
    <t>Implementación del sistema de gestión</t>
  </si>
  <si>
    <t>Porcentaje de encuestas con calificación satisfactoria</t>
  </si>
  <si>
    <t>Área geográfica con catastro actualizado</t>
  </si>
  <si>
    <t>Fortalecimiento de la gestión institucional del IGAC a nivel Nacional</t>
  </si>
  <si>
    <t>03</t>
  </si>
  <si>
    <t>04</t>
  </si>
  <si>
    <t>012</t>
  </si>
  <si>
    <t>001</t>
  </si>
  <si>
    <t>002</t>
  </si>
  <si>
    <t>08</t>
  </si>
  <si>
    <t>004</t>
  </si>
  <si>
    <t>005</t>
  </si>
  <si>
    <t>009</t>
  </si>
  <si>
    <t>010</t>
  </si>
  <si>
    <t>016</t>
  </si>
  <si>
    <t>A-01-01-01-001-012</t>
  </si>
  <si>
    <t xml:space="preserve">AUXILIO DE CONECTIVIDAD DIGITAL </t>
  </si>
  <si>
    <t>A-01-01-03-030</t>
  </si>
  <si>
    <t>030</t>
  </si>
  <si>
    <t>BONIFICACIÓN DE DIRECCIÓN</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</si>
  <si>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</si>
  <si>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</si>
  <si>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</si>
  <si>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</si>
  <si>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</si>
  <si>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</si>
  <si>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</si>
  <si>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</si>
  <si>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</si>
  <si>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</si>
  <si>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</si>
  <si>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</si>
  <si>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</si>
  <si>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</si>
  <si>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</si>
  <si>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</si>
  <si>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</si>
  <si>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</si>
  <si>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</si>
  <si>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</si>
  <si>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</si>
  <si>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Gasto</t>
  </si>
  <si>
    <t>Con Compromiso</t>
  </si>
  <si>
    <t>SECRETARIA GENERAL</t>
  </si>
  <si>
    <t>RECURSOS CORRIENTES</t>
  </si>
  <si>
    <t>VIGENCIAS FUTURAS CONECTIVIDAD II</t>
  </si>
  <si>
    <t>-0</t>
  </si>
  <si>
    <t>A-02-02-02-006-003</t>
  </si>
  <si>
    <t>ALOJAMIENTO; SERVICIOS DE SUMINISTROS DE COMIDAS Y BEBIDAS</t>
  </si>
  <si>
    <t>VIGENCIAS FUTURAS 2020 ASEO Y CAFETERIA</t>
  </si>
  <si>
    <t>A-02-02-02-008-008</t>
  </si>
  <si>
    <t>SERVICIOS DE FABRICACIÓN DE INSUMOS FÍSICOS QUE SON PROPIEDAD DE OTROS</t>
  </si>
  <si>
    <t>A-02-02-02-008-005</t>
  </si>
  <si>
    <t>SERVICIOS DE SOPORTE</t>
  </si>
  <si>
    <t>INGRESOS CORRIENTES</t>
  </si>
  <si>
    <t>VIGENCIAS FUTURAS 2020 SEGURO DE VEHICULOS</t>
  </si>
  <si>
    <t>VIGENCIAS FUTURAS 2020 SEGURIDAD Y VIGILANCIA</t>
  </si>
  <si>
    <t>VIGENCIAS FUTURAS CONTRATO DE SEGUROS</t>
  </si>
  <si>
    <t>VIGENCIAS FUTURAS</t>
  </si>
  <si>
    <t>PAGO DE SERVICIOS PUBLICOS  DE LA SEDE CENTRAL DEL IGAC</t>
  </si>
  <si>
    <t>Generado</t>
  </si>
  <si>
    <t>CAJA MENOR</t>
  </si>
  <si>
    <t>A-02-02-02-005-004</t>
  </si>
  <si>
    <t>SERVICIOS DE CONSTRUCCIÓN</t>
  </si>
  <si>
    <t>A-02-02-02-008-009</t>
  </si>
  <si>
    <t>OTROS SERVICIOS DE FABRICACIÓN; SERVICIOS DE EDICIÓN, IMPRESIÓN Y REPRODUCCIÓN; SERVICIOS DE RECUPERACIÓN DE MATERIALES</t>
  </si>
  <si>
    <t>A-02-02-02-008-002</t>
  </si>
  <si>
    <t>SERVICIOS JURÍDICOS Y CONTABLES</t>
  </si>
  <si>
    <t>PAGO ARL PASANTES</t>
  </si>
  <si>
    <t>VIATICOS FUNCIONARIOS DE LA SECRETARIA GENERAL - IGAC</t>
  </si>
  <si>
    <t>PAGO COSTOS FINANCIEROS 2020</t>
  </si>
  <si>
    <t>IMPUESTO DE INDUSTRIA Y COMERCIO 6TO BIMESTRE DE 2019</t>
  </si>
  <si>
    <t>ADICION CONTRATO DE PARQUEADERO</t>
  </si>
  <si>
    <t>USO DE LA LISTA DE ELEGIBLES</t>
  </si>
  <si>
    <t>ADICIÓN DE CONTRATO DE PRESTACIÓN DE SERVICIOS  POR LICENCIA DE MATERNIDAD GIT  CONTROL DISCIPLINARIO</t>
  </si>
  <si>
    <t>PRESTACIÓN DE SERVICIOS  GIT  CONTRACTUAL</t>
  </si>
  <si>
    <t>PRESTACIÓN DE SERVICIOS DIRRECCIÓN GENERAL</t>
  </si>
  <si>
    <t>PRESTACIÓN DE SERVICIOS  GIT FINANCIERA</t>
  </si>
  <si>
    <t>PRESTACION DE SERVICIOS - GIT SERVICIOS ADMINISTRATIVOS</t>
  </si>
  <si>
    <t>VIATICOS FUNCIONARIOS POR EL PROYECTO DE FORTALECIMIENTO DE LA INFRAESTRUCTURA FISICA</t>
  </si>
  <si>
    <t>CONTRATO DE CORRESPONDENCIA</t>
  </si>
  <si>
    <t>A-02-02-02-006-008</t>
  </si>
  <si>
    <t>SERVICIOS POSTALES Y DE MENSAJERÍA</t>
  </si>
  <si>
    <t>AGROLOGIA</t>
  </si>
  <si>
    <t>CATASTRO ACTUALIZACION</t>
  </si>
  <si>
    <t>CIAF</t>
  </si>
  <si>
    <t>MERCADEO</t>
  </si>
  <si>
    <t>CARTOGRAFIA</t>
  </si>
  <si>
    <t>PRESTACIÓN DE SERVICIOS- CONTROL INTERNO DISCIPLINARIOS</t>
  </si>
  <si>
    <t>PRESTACIÓN DE SERVICIOS - PROYECTO " FORTALECIMIENTO DE LA INFRAESTRUCTURA FÍSICA"</t>
  </si>
  <si>
    <t>PRESTACIÓN DE SERVICIOS - OFICINA  DE JURÍDICA</t>
  </si>
  <si>
    <t>PRESTACIÓN DE SERVICIO - ENLACES PARA EL GIT DE CONTRATACIÓN, GIT FINANCIERA Y OFICINA DE PLANEACIÓN</t>
  </si>
  <si>
    <t>A-01-01-02-003</t>
  </si>
  <si>
    <t>APORTES  FONDO NACIONAL DEL AHORRO</t>
  </si>
  <si>
    <t>PRESTACION DE SERVICIOS PROFESIONALES PARA REALIZAR EL SEGUIMIENTO Y FORTALECIMIENTO DEL SISTEMA DE MEDICION DE LA ENTIDAD ACORDE CON EL PLAN ESTRATEGICO INSTITUCIONAL  Y LOS REQUERIMENTOS DEL ORDEN NACIONAL Y SECTORIAL</t>
  </si>
  <si>
    <t>PRESTACIÓN DE SERVICIOS PROFESIONALES PARA DIAGRAMAR Y PRODUCIR LAS PIEZAS DE COMUNICACIÓN CONTEMPLADAS EN EL PLAN DE COMUNICACIONES DE LA ENTIDAD</t>
  </si>
  <si>
    <t>PRESTACIÓN DE SERVICIOS PROFESIONALES PARA DESARROLLAR Y EJECUTAR LA ESTRATEGIA DE COMUNICACIONES INTERNAS DE LA ENTIDAD Y HACER SEGUIMIENTO A LOS PLANES Y ESTRATEGIAS DEL PROCESO DE COMUNICACIÓN</t>
  </si>
  <si>
    <t>PRESTACIÓN DE SERVICIOS PROFESIONALES PARA EJECUTAR LA ESTRATEGIA DE COMUNICACIONES EXTERNAS DE LA ENTIDAD Y LA REDACCIÓN Y REVISIÓN DE CONTENIDOS</t>
  </si>
  <si>
    <t>PRESTACIÓN DE SERVICIOS PROFESIONALES PARA  DESARROLLAR Y EJECUTAR LA  ESTRATEGIA DIGITAL EN REDES SOCIALES DE LA ENTIDAD</t>
  </si>
  <si>
    <t>PRESTACIÓN DE SERVICIOS PROFESIONALES  PARA LA REALIZACIÓN DE PRODUCTOS AUDIOVISUALES</t>
  </si>
  <si>
    <t>PRESTACIÓN DE SERVICIOS PROFESIONALES  PARA LA PERMANENTE ACTUALIZACIÓN DE LA PAGINA WEB INSTITUCIONAL, REDACCIÓN  Y DIVULGACIÓN DE LAS ESTRATEGIAS DE COMUNICACIÓN INTERNA Y EXTERNA</t>
  </si>
  <si>
    <t>PRESTACIÓN DE SERVICIOS PROFESIONALES  PARA APOYAR LA IMPLEMENTACIÓN DEL MODELO INTEGRADO DE PLANEACIÓN Y GESTIÓN EN EL INSTITUTO, CON ÉNFASIS EN LA ACTUALIZACIÓN DOCUMENTAL</t>
  </si>
  <si>
    <t>Anulado</t>
  </si>
  <si>
    <t>PRESTACIÓN DE SERVICIOS PROFESIONALES PARA APOYAR LAS ACTIVIDADES DE PROGRAMACIÓN, ACTUALIZACIÓN  Y SEGUIMIENTO AL PRESUPUESTO Y PLAN ANUAL DE ADQUISICIONES DEL INSTITUTO, ACORDE CON LOS LINEAMIENTOS NACIONALES VIGENTES</t>
  </si>
  <si>
    <t>PRESTACIÓN DE SERVICIOS PROFESIONALES PARA  APOYAR  LAS ACTIVIDADES DE PROGRAMACIÓN, ACTUALIZACIÓN Y SEGUIMIENTO AL PRESUPUESTO DE INGRESOS POR RECURSOS PROPIOS, DEL INSTITUTO GEOGRAFICO AGUSTIN CODAZZI  EN EL MARCO DEL MODELO INTEGRADO DE PLANEACIÓN</t>
  </si>
  <si>
    <t>PAGO APORTES NOMINA MES DE ENERO DE 2020</t>
  </si>
  <si>
    <t>APORTE PATRIMONIAL ACTIVIDADES -ECR CODIGO DE BARRAS</t>
  </si>
  <si>
    <t>prestación de servicios profesionales para realizar la articulacion de los grupos internos de trabajo de la subdirección de catastro, así como las direcciones territoriales, para las metas establecidas en el plan nacional.</t>
  </si>
  <si>
    <t>Prestación de Servicios Profesionales para fortalecer el sistema de Gestión Integrado de Servicio al ciudadano en la Sede Central y a nivel Nacional</t>
  </si>
  <si>
    <t>Prestación de Servicios Profesionales para brindar soporte juridico a los temas que sean competencia del GIT de Gestión del Talento Humano.</t>
  </si>
  <si>
    <t>Prestación de Servicios Profesionales para el desarrollo e implementación del Plan Estrategico de Talento Humano, bajo los parametros del Modelo Integrado de Planeación y Gestión,</t>
  </si>
  <si>
    <t>Prestación de Servicios Profesionales para realizar las actividades del programa del Sistema de Gestión de Seguridad y Salud en el Trabajo.</t>
  </si>
  <si>
    <t>Prestación de Servicios Profesionales para realizar actividades del plan de capacitación a nivel nacional.</t>
  </si>
  <si>
    <t>Prestación de Servicios Profesionales para realizar actividades de programación, ejecución y seguimiento al programa de Bienestar e incentivos de la entidad a nivel nacional.</t>
  </si>
  <si>
    <t>Prestación de Servicios Profesionales para realizar actividades de apoyo a la Gestión en el proceso de carrera administrativa.</t>
  </si>
  <si>
    <t>Prestación de Servicios profesionales para adelantar las actividades del proceso de liquidación de prestaciones, aportes patronales, descuentos y depuración de cartera de la Entidad.</t>
  </si>
  <si>
    <t>PRESTACIÓN DE SERVICIOS PROFESIONALES PARA LLEVAR A CABO LA ADMINISTRACIÓN Y MONITOREO DE SERVICIOS DE TI Y PLATAFORMAS BASADAS EN SOFTWARE LIBRE ADOPTADAS POR LA ENTIDAD</t>
  </si>
  <si>
    <t>PRESTACIÓN DE SERVICIO PROFESIONALES PARA GESTIONAR, ADMINISTRAR Y OPERAR LA INFRAESTRUCTURA TECNOLOGICA DE LAS PLATAFORMAS WINDOWS, VIRTUALIZACIÓN Y ALMACENAMIENTO DE LA ENTIDAD</t>
  </si>
  <si>
    <t>PRESTACIÓN DE SERVICIOS PROFESIONALES PARA REALIZAR EL MANTENIMIENTO DE LA RED REGULADA Y EL CABLEADO ESTRUCTURADO DE LA ENTIDAD A NIVEL NACIONAL</t>
  </si>
  <si>
    <t>PRESTACIÓN DE SERVICIOS PROFESIONALES PARA GESTIONAR, ADMINISTRAR Y MONITOREAR LA RED REGULADA Y EL CABLEADO ESTRUCTURADO DE LA ENTIDAD A NIVEL NACIONAL.</t>
  </si>
  <si>
    <t>PRESTACIÓN DE SERVICIOS PROFESIONALES PARA DESARROLLAR Y BRINDAR SOPORTE A LOS MÓDULOS DE ALMACÉN (SAI/SAE) Y DEL SISTEMA DE GESTIÓN DOCUMENTAL</t>
  </si>
  <si>
    <t>PRESTACIÓN DE SERVICIOS PROFESIONALES PARA DESARROLLAR, ADMINISTRAR Y DAR SOPORTE A LOS COMPONENTES DE LOS PORTALES WEB Y MICROSITIOS DE LA ENTIDAD</t>
  </si>
  <si>
    <t>PRESTACIÓN DE SERVICIOS DE APOYO PARA EJECUTAR ACTIVIDADES DE SOPORTE, DESARROLLO Y PRUEBAS DE LOS SERVICIOS WEB Y PLATAFORMAS DE INTEROPERABILIDAD</t>
  </si>
  <si>
    <t>PRESTACIÓN DE SERVICIOS PROFESIONALES PARA GESTIONAR LA INFRAESTRUCTURA TECNOLOGICA, PLATAFORMA DE INTELIGENCIA DE NEGOCIOS Y BASES DE DATOS DE LA ENTIDAD</t>
  </si>
  <si>
    <t>PRESTACIÓN DE SERVICIOS PROFESIONALES PARA REALIZAR LA GESTIÓN DE LA SEGURIDAD INFORMÁTICA Y PERIMETRAL DE LOS SISTEMAS DE LA ENTIDAD.</t>
  </si>
  <si>
    <t>PRESTACIÓN DE SERVICIOS PROFESIONALES PARA GARANTIZAR Y OPTIMIZAR LA SEGURIDAD Y ESTABILIDAD DE LAS BASES DE DATOS DE LA ENTIDAD</t>
  </si>
  <si>
    <t>PRESTACIÓN DE SERVICIOS PROFESIONALES PARA REALIZAR ACTIVIDADES DE OPERACIÓN, SOPORTE, MANTENIMIENTO Y MONITOREO A LAS PLATAFORMAS TECNOLÓGICAS.</t>
  </si>
  <si>
    <t>PRESTACIÓN DE SERVICIOS PROFESIONALES PARA ANALIZAR Y DESARROLLAR COMPONENTES DE SOFTWARE EN PLATAFORMA ORACLE</t>
  </si>
  <si>
    <t>PRESTACIÓN DE SERVICIOS PROFESIONALES PARA ORIENTAR Y REALIZAR LAS ACTIVIDADES DE SOPORTE TECNICO DE LAS PLATAFORMAS DE LA OFICINA DE INFORMATICA Y TELECOMUNICACIONES</t>
  </si>
  <si>
    <t>PRESTACIÓN DE SERVICIOS PARA REALIZAR ACTIVIDADES DE ADMINISTRACIÓN , SOPORTE Y MONITOREO DE LAS PLATAFORMAS BASADAS EN SOFTWARE LIBRE ADOPTADAS POR LA ENTIDAD</t>
  </si>
  <si>
    <t>PRESTACIÓN DE SERVICIOS PROFESIONALES PARA ORIENTAR Y REALIZAR LA GESTIÓN DE LA INFRAESTRUCTURA TECNOLÓGICA Y SEGURIDAD INFORMATICA QUE SOPORTAN LOS SISTEMAS DE LA ENTIDAD</t>
  </si>
  <si>
    <t>PRESTACIÓN DE SERVICIOS PROFESIONALES PARA DESARROLLAR ACTIVIDADES REFERENTES A LA GESTIÓN Y ASEGURAMIENTO DEL CUMPLIMIENTO DE LA ESTRATEGIA DE GOBIERNO DIGITAL</t>
  </si>
  <si>
    <t>NOMINA MES DE ENERO FUNCIONARIO</t>
  </si>
  <si>
    <t>PRESTACIÓN DE SERVICIOS PROFESIONALES PARA EJECUTAR LAS ESTRATEGIAS DE MARKETING DIGITAL DE LOS PRODUCTOS DEL IGAC</t>
  </si>
  <si>
    <t>PRESTACIÓN DE SERVICIOS PROFESIONALES PARA CATALOGAR Y CLASIFICAR EN FORMATO MARC LOS LIBROS DE LA COLECCIÓN, INFORMES TECNICOS, TESIS Y REALIZAR LOS PROCESOS LOGISTICOS DE LA BIBLIOTECA VIRTUAL Y PRESENCIAL DEL INSTITUTO</t>
  </si>
  <si>
    <t>PRESTACIÓN DE SERVICIOS PROFESIONALES PARA ACTUALIZAR, DIVULGAR Y EJECUTAR EL PLAN DE MERCADEO DEL INSTITUTO</t>
  </si>
  <si>
    <t>PRESTACIÓN DE SERVICIOS PROFESIONALES PARA LLEVAR A CABO EL ESCANEO, LA REPOSICIÓN Y ORGANIZACIÓN DEL MATERIAL CARTOGRAFICO  Y AEROFOTOGRAFICO UTILIZADO POR LOS USUARIOS QUE CONSULTAN EN LOS CIG DEL INSTITUTO A NIVEL NACIONAL</t>
  </si>
  <si>
    <t>PRESTACIÓN DE SERVICIOS PROFESIONALES PARA LLEVA A CABO LA ATENCIÓN A LOS REQUERIMIENTOS DE LOS GRUPOS DE INTERES A TRAVES DE LOS DIFERENTES CANALES DISPUESTOS POR EL INSTITUTO</t>
  </si>
  <si>
    <t>PRESTACIÓN DE SERVICOS PROFESIONALES PARA DESARROLLAR E IMPLEMENTAR CAMPAÑAS DE MERCADEO EN LOS DIFERENTES CANALES DE DIFUSIÓN DE LOS PRODUCTOS Y SERVICIOS GEOGRAFICOS DEL INSTITUTO.</t>
  </si>
  <si>
    <t>PRESTACIÓN DE SERVICIOS PROFESIONALES PARA GENERAR INFORMES DE VENTAS Y GARANTIZAR LA CALIDAD Y ENTREGA OPORTUNA DE LOS PRODUCTOS Y SERVICIOS OFERTADOS POR EL INSTITUTO</t>
  </si>
  <si>
    <t>PRESTACIÓN DE SERVICIOS PROFESIONALES PARA IMPLEMENTAR LAS ESTRATEGIAS DE DIFUSIÓN A LOS DIFERENTES GRUPOS DE INTERÉS EN LOS MUSEOS DEL IGAC</t>
  </si>
  <si>
    <t>PRESTACIÓN DE SERVICIOS PROFESIONALES PARA DIFUNDIR Y PROMOCIONAR LA INFORMACIÓN GEOGRAFICA DEL INSTITUTO, IMPLEMENTANDO MODELOS DE DISTRIBUCIÓN BASADO EN NUEVAS TECNOLOGIAS</t>
  </si>
  <si>
    <t>PRESTACIÓN DE SERVICIOS PROFESIONALES PARA DESARROLLAR CONTENIDOS DIGITALES Y/O IMPRESOS PARA LA DIFUSIÓN DE LA INFORMACIÓN GEOGRÁFICA A NIVEL NACIONAL.</t>
  </si>
  <si>
    <t>APORTES DE CESANTIAS PARA EL MES DE ENERO DEL 2020</t>
  </si>
  <si>
    <t>PRESTACIÓN DE SERVICIOS PARA ASISTENCIA LOGISTICA DEL PROCESO DE GESTIÓN DEL CONOCIMIENTO EN LOS COMPONENTES DE TRANSFERENCIA DE CONOCIMIENTO Y EL DESARROLLO DE LOS PROYECTOS DE GEOMETRIA</t>
  </si>
  <si>
    <t>PRESTACIÓN DE SERVICIOS PROFESIONALES PARA REALIZAR LA VERIFICACIÓN, CONTROL, SEGUIMIENTO Y GESTIÓN DEL CONOCIMIENTO DE LOS PROYECTOS DE TECNOLOGIAS DE LA INFORMACIÓN GEOGRAFICA A CARGO DE LA OFICINA CIAF</t>
  </si>
  <si>
    <t>PRESTACIÓN DE SERVICIOS PROFESIONALES PARA REALIZAR ACTIVIDADES DE REPORTE Y CARGA DE LOS PRODUCTOS DE CIENCIA Y TECNOLOGIA, EN LAS PLATAFORMAS ESTABLECIDAS DE LA CIAF</t>
  </si>
  <si>
    <t>PRESTACIÓN DE SERVICIOS PROFESIONALES PARA REALIZAR ACTIVIDADES DE ANALISIS, ESTRUCTURACIÓN, DESARROLLO E IMPLEMENTACIÓN DE LAS BASES DE DATO, ASI COMO LA PLANIFICACIÓN, SEGUIMIENTO Y CONTROL DE ACTIVIDADES DE LOS PROYECTOS DE TECNOLOGIAS DE LA INFOR</t>
  </si>
  <si>
    <t>PRESTACIÓN DE SERVICIOS PROFESIONALES PARA REALIZAR CODIGO FUENTE, ASI COMO LA DOCUMENTACIÓN TECNICA DEL MISMO EN LA ETAPA DE DESARROLLO EN EL MARCO DE LOS PROYECTOS DE TECNOLOGIAS DE LA INFORMACIÓN GEOGRAFICA QUE ADELANTA LA OFICINA CIAF</t>
  </si>
  <si>
    <t>PRESTACIÓN DE SERVICIOS PROFESIONALES PARA PROYECTAR LA ESTRATEGIA DE SINCRONIZACION DE LOS COMPONENTES PARA LA IDE  DE ADMINISTRACIÓN DE TIERRA, ADELANTAR GESTIÓN EN MATERIA DE TICS Y TIGS PARA EL FORTALECIMIENTO Y SOSTENIBILIDAD DE LA ICDE</t>
  </si>
  <si>
    <t>PRESTACIÓN DE SERVICIOS PROFESIONALES PARA APROPIAR, ARTICULAR, DIVULGAR, CONSOLIDAR E IMPLEMENTAR POLITICAS Y ESTANDARES PARA LA GESTIÓN DE LA INFORMACIÓN Y EL CONOCIMIENTO GOESPACIAL EN LAS DIFERENTES ENTIDADES QUE CONFORMAN LA ICDE</t>
  </si>
  <si>
    <t>1ER DESEMBOLSO CAJA MENOR 120 SIN EGRESO</t>
  </si>
  <si>
    <t>PRESTACIÓN DE SERVICIOS PROFESIONALES PARA FORMULAR, IMPLEMENTAR, ARTICULAR Y GESTIONAR LOS PROCESOS Y PROYECTOS DE DESARROLLO DE LA INFRAESTRUCTURA COLOMBIANA DE DATOS ESPACIALES - ICDE</t>
  </si>
  <si>
    <t>Acompañamiento a Diligencia Judicial -Fiscalía General dela Nación - Predios de Monterrey.Casanare</t>
  </si>
  <si>
    <t>Prestación de servicios profesionales para la gestión, planeación y control de calidad de la producción cartográfica de los diferentes proyectos que se adelanten la subdirección de Agrología</t>
  </si>
  <si>
    <t>Prestación de servicios personales para realizar las labores de apoyo dentro de los procesos de levantamientos de suelos y aplicaciones agrológicas.</t>
  </si>
  <si>
    <t>Prestación de servicios Profesionales para la ejecución de análisis de mediana complejidad, registro de información y aplicación de controles de calidad en el GIT Laboratorio Nacional de Suelos.</t>
  </si>
  <si>
    <t>Prestación de servicios profesionales para la generación y consolidación de la información geomorfológica para levantamiento de suelos de acuerdo a los lineamientos y metas de la Subdirección de Agrología.</t>
  </si>
  <si>
    <t>Prestación de servicios personales para la ejecución de análisis básicos y aplicación de controles de calidad  en el GIT Laboratorio Nacional de Suelos</t>
  </si>
  <si>
    <t>Prestación de servicios profesionales para realizar el control de calidad en los levantamiento de suelos y capacidad de usos de las tierras en el territorio nacional</t>
  </si>
  <si>
    <t>Prestación de servicios profesionales para realizar el levantamiento de suelos  y capacidad  de uso delas tierras en los proyectos que adelanta la Subdirección de Agrología</t>
  </si>
  <si>
    <t>PRESTACIÓN DE SERVICIOS  PROFESIONALES PARA APOYAR LA IMPLEMENTACIÓN  DE LOS PROCEDIMIENTOS DEL ENFOQUE CATASTRAL MULTIPROPOSITO</t>
  </si>
  <si>
    <t>PRESTACIÓN DE SERVICIOS PROFESIONALES  PARA LA GESTIÓN Y CONTROL Y SEGUIMIENTO  A LOS PROCESOS  CATASTRALES DE FORMACIÓN, ACTUALIZACIÓN Y CONSERVACIÓN CATASTRAL</t>
  </si>
  <si>
    <t>PRESTACIÓN DE SERVICIOS PROFESIONALES  PARA REALIZAR LOS ANALISIS ESTADISTICOS Y ECONOMETRICOS  DE INFORMACIÓN CATASTRAL REQUERIDOS  POR LA SUBDIRECCION DE CATASTRO</t>
  </si>
  <si>
    <t>CATASTRAL, ASÍ COMO LA VERIFICACIÓN DE LA CALIDAD DE LAS BASES CATASTRALES CORPORATIVAS</t>
  </si>
  <si>
    <t>CATASTRALES, APOYANDO A LAS DIRECCIONES TERRITORIALES Y LA SUBDIRRECCIÓN DE CATASTRO</t>
  </si>
  <si>
    <t>CATASTRO AVALUOS</t>
  </si>
  <si>
    <t>OTROS RECURSOS DEL TESORO</t>
  </si>
  <si>
    <t>PRESTACIÓN DE SERVICIOS PROFESIONALES   PARA REALIZAR EL CONTROL DE CALIDAD PARA LOS AVALUOS ADELANTADOS POR LA SUBDIRECCIÓN DE CATASTRO</t>
  </si>
  <si>
    <t>PRESTACIÓN DE SERVICIOS PROFESIONALES  PARA REALIZAR AVALUOS COMERCIALES, DE LOS BIENES URBANOS Y RURALES A NIVEL NACIONAL</t>
  </si>
  <si>
    <t>PRESTACIÓN DE SERVICIOS PROFESIONALES  PARA LA IMPLEMENTACIÓN DE LA POLÍTICA CATASTRAL Y ADELANTAR LAS ACTIVIDADES REQUERIDAS PARA DAR CUMPLIMIENTO  ALAS RESPONSABILIDADES DE COMPETENCIA DEL IGAC, EN EL MARCO DE LA POLÍTICA DE RESTITUCIÓN  DE TIERRAS</t>
  </si>
  <si>
    <t>PRESTACIÓN DE SERVICIOS PROFESIONALES   PARA APOYAR LA IMPLEMENTACIÓN  DE LA POLÍTICA CATASTRAL Y LA ACTUALIZACIÓN DE  LOS PROCEDIMIENTOS Y DOCUMENTOS REQUERIDOS  PARA EL CUMPLIMIENTO DE LA POLÍTICA DE RESTITUCIÓN  DE TIERRAS, EN LO QUE COMPETE AL IG</t>
  </si>
  <si>
    <t>Prestación de servicios profesionales para orientar y ejecutar  las tareas de análisis y diseño en la construcción de los sistemas de información para la operación del Sistema Nacional de Catastro.</t>
  </si>
  <si>
    <t>Prestación de servicios profesionales para diseñar, construir y mantener  nuevas funcionalidades   en PL/SQL para la operación del Sistema Nacional de Catastro.</t>
  </si>
  <si>
    <t>Prestación de servicios profesionales para orientar y ejecutar actividades relacionadas con el componente geográfico de los sistemas de información y para la operación del Sistema Nacional de Catastro.</t>
  </si>
  <si>
    <t>Prestación de servicios profesionales para orientar, ejecutar, tramitar y controlar las tareas relativas al soporte técnico y temático de los sistemas de información para la operación del Sistema Nacional de Catastro.</t>
  </si>
  <si>
    <t>Prestación de servicios profesionales para realizar actividades de soporte técnico y temático de los sistemas de información para la operación del Sistema Nacional de Catastro.</t>
  </si>
  <si>
    <t>Prestación de servicios de apoyo para ejecutar actividades de soporte técnico en la mesa de servicio del Sistema Nacional Catastro.</t>
  </si>
  <si>
    <t>Prestación de servicios profesionales para  orientar y ejecutar  actividades  de  levantamiento de información, desarrollo y mantenimiento  del gestor de procesos y del componente web de los sistemas de información y aplicativos para la operación del</t>
  </si>
  <si>
    <t>Prestación de servicios profesionales para analizar e implementar  la arquitectura de sistemas de información georeferenciados  de la entidad y para la operación del sistema de catastro multipropósito.</t>
  </si>
  <si>
    <t>PARA EL DESARROLLO DE LAS POLÍTICAS, PROGRAMAS Y PROYECTOS A CARGO DEL IGAC</t>
  </si>
  <si>
    <t>PRESTACIÓN DE SERVICIOS  PROFESIONALES PARA CONTRIBUIR A LA IMPLEMENTACIÓN DE LA POLÍTICA CATASTRAL CON EL ENFOQUE MULTIPROPOSITO Y LA ARTICULACIÓN INTERINSTITUCIONAL EN EL COMPONENTE TECNOLÓGICO</t>
  </si>
  <si>
    <t>PRESTACIÓN DE SERVICIOS PROFESIONALES PARA  APOYAR LA GESTIÓN, TRANSFERENCIA DE CONOCIMIENTO Y SEGUIMIENTO TÉCNICO REQUERIDO PARA LA HABILITACIÓN DE GESTORES CATASTRALES</t>
  </si>
  <si>
    <t>PRESTACIÓN DE SERVICIOS PARA APOYAR LAS ACTIVIDADES TÉCNICAS Y OPERATIVAS REQUERIDAS EN EL MARCO DE LA HABILITACIÓN DE GESTORES CATASTRALES</t>
  </si>
  <si>
    <t>PRESTACIÓN DE SERVICIOS PROFESIONALES PARA REALIZAR LAS ACTIVIDADES DE OPERACIÓN,  SOPORTE Y DESARROLLO RELACIONADOS CON LA GESTIÓN DEL SISTEMA NACIONAL DE CATASTRO</t>
  </si>
  <si>
    <t>PRESTACIÓN DE SERVICIOS PROFESIONALES PARA  ORIENTAR Y REALIZAR LAS ACTIVIDADES DE DESARROLLO, ADMINISTRACIÓN Y MONITOREO DE LOS COMPONENTES DE SOFTWARE DEL SISTEMA DE TRANSICIÓN Y SISTEMAS RELACIONADOS PARA LA OPERACIÓN DEL SISTEMA NACIONAL DE CATAS</t>
  </si>
  <si>
    <t>PRESTACIÓN DE SERVICIOS PROFESIONALES PARA LLEVAR ACABO LAS ACTIVIDADES DE  DIFINICIÓN, CONTROL Y SEGUIMIENTO, ENCAMINADOS A LA CONSTRUCCIÓN DE NUEVAS FUNCIONALIDADES  PARA LA OPERACIÓN DEL SISTEMA NACIONAL DE CATASTRO</t>
  </si>
  <si>
    <t>PRESTACIÓN DE SERVICIOS PARA REALIZAR ACTIVIDADES DE GESTIÓN Y LOGISTICA EN LOS PROCESOS Y PROYECTOS MISIONALES DE LA SUBDIRECCIÓN DE GEOGRAFIA Y CARTOGRAFIA</t>
  </si>
  <si>
    <t>PRESTACIÓN DE SERVICIOS  COMO COPILOTO DE LA AERONAVE HK 1771- G Y LA GESTIÓN DE APOYO EN EL SEGUIMIENTO  Y CONTINUIDAD DE LOS PROCESOS Y PROCEDIMIENTOS DE OPERACIONES AÉREAS DE LOS EQUIPOS TRIPULADOS Y NO TRIPULADOS DEL IGAC</t>
  </si>
  <si>
    <t>SUMINISTRO DE COMBUSTIBLE TIPO JET A1 PARA EL AVIÓN TWIN TURBOCOMIMANDER 690A CON MATRICULA HK1771G, PROPIEDAD DEL IGAC</t>
  </si>
  <si>
    <t>PAGO LINEAS TELEFONICAS MOVISTAR ESTACIONES GEODESICAS</t>
  </si>
  <si>
    <t>Prestación de servicios para el manejo de la información que genere la subdirección de agrología en el desarrollo de sus proyectos.</t>
  </si>
  <si>
    <t>Prestación de servicios personales para ejecutar la verificación y control del programa de aseguramiento metrológico de los equipos e instrumentos  conforme a los requisitos de la Norma ISO 17025, en el GIT Laboratorio Nacional de Suelos.</t>
  </si>
  <si>
    <t>Prestación de servicios personales para realizar el lavado y alistamiento de la instrumentación requerida para la ejecución de análisis en el GIT Laboratorio Nacional de Suelos.</t>
  </si>
  <si>
    <t>Viáticos y gastos de comisión para realizar la descripción de 196 calicatas y la toma de muestras para el levantamiento de suelos a escala 1:10.000 en los complejos de paramos de Chingaza, Iguaque-Merchan, Altiplano  y Rabanal Rio Bogota. actividad p</t>
  </si>
  <si>
    <t>Prestación de servicios profesionales al IGAC apoyando la vinculación del personal requerido por la entidad, de conformidad con las solicitudes efectuadas por el supervisor del contrato.</t>
  </si>
  <si>
    <t>Prestación de servicios profesionales para la administración de la infraetructura que no es propiedad del IGAC</t>
  </si>
  <si>
    <t>Prestación de servicios profesionales para realizar la representación ante las autoridades administrativas y judiciales a nivel nacional en los que sea parte el IGAC; así como apoyar en todos los trámites jurídicos encaminados a la Oficina Asesora Ju</t>
  </si>
  <si>
    <t>Prestación de servicios profesionales para la articulación, evaluación y control a los planes, programas y proyectos de la infraestructura física y garantizar los objetos planteados a nivel nacional del proyecto de fortalecimiento de la infraestructu</t>
  </si>
  <si>
    <t>PRESTACIÓN DE SERVICIOS PROFESIONALES PARA LA ATENCIÓN DE SOLICITUDES DE CARTOGRAFÍA TOPOGRÁFICA, CARTOGRAFÍA DE SUELOS Y AEROFOTOGRAFÍAS EN EL CENTRO DE INFORMACIÓN GEOGRÁFICA DEL IGAC.</t>
  </si>
  <si>
    <t>PRESTACIÓN DE SERVICIOS PERSONALES PARA ORGANIZAR Y DESARROLLAR LAS FERIAS Y/O EVENTOS REQUERIDOS POR LA ENTIDAD</t>
  </si>
  <si>
    <t>ADQUISICIÓN DEL DERECHO DE USO DEL SISTEMA DE CODIFICACIÓN EAN/UCC</t>
  </si>
  <si>
    <t>PRESTACIÓN DE SERVICIOS PERSONALES PARA LLEVAR ACABO LOS PROCESOS TÉCNICOS DE CATALOGACIÓN, CALSIFICACIÓN Y ANALISIS EN FORMATO MARC, DE LOS MAPAS Y PLANOS DE LA COLECCIÓN GENERAL DE LA BIBLIOTECA</t>
  </si>
  <si>
    <t>PRESTACIÓN DE SERVICIOS PERSONALES  PARA REALIZAR EL ANÁLISIS DE LAS PUBLICACIONES DE LA HEMEROTECA EN FORMATO MARC, Y PONERLA A DISPOSICIÓN  DE LOS USUARIOS A TRAVÉS DE LA BIBLIOTECA VIRTUAL</t>
  </si>
  <si>
    <t>PRESTACIÓN DE SERVICIOS PROFESIONALES PARA LA CREACIÓN DE  MATERIAL MULTIMEDIA, AUDIOVISUAL Y/O INTERACTIVO PARA LA DIFUSIÓN DE PRODUCTOS Y SERVICIOS GENERADOS  POR EL INSTITUTO</t>
  </si>
  <si>
    <t>VIÁTICOS Y GASTOS DE COMISIÓN</t>
  </si>
  <si>
    <t>Viáticos para participar en el comité técnico del convenio IGAC - CORTOLIMA</t>
  </si>
  <si>
    <t>Viáticos salida de campo Monitoreo ambiental PECAT</t>
  </si>
  <si>
    <t>VIÁTICOS Y GASTOS DE COMISIÓN SUBDIRECCIÓN DE CATASTRO</t>
  </si>
  <si>
    <t>Prestación de servicios  para realizar actividades de administración, soporte y monitoreo de las plataformas basadas en software libre adoptadas por la Entidad.</t>
  </si>
  <si>
    <t>Prestación de servicios profesionales para brindar soporte de primer nivel, generar estadísticas de operación y realizar pruebas a los sistemas de información de la Oficina de Informática y Telecomunicaciones</t>
  </si>
  <si>
    <t>Prestación de servicios profesionales para realizar actividades de apoyo a la Gestión en el proceso de carrera administrativa.</t>
  </si>
  <si>
    <t>Prestación de servicios profesionales para realizar, gestionar y controlar el proceso de ausentimos y generar información de cesantes de la Entidad</t>
  </si>
  <si>
    <t>Prestación de servicios para el apoyo a la supervisión de vigilancia y seguridad privada, y para la recepción y atención de las diferentes solicitudes al sistema de acceso.</t>
  </si>
  <si>
    <t>Prestación de servicios personales para apoyar  la elaboración de conciliaciones bancarias y cuenta de nomina del Instituto Geográfico Agustín Codazzi,</t>
  </si>
  <si>
    <t>Prestación de servicios personales para recepcionar, organizar y gestionar las actas de supervisión e interventoria para el tramite de pago</t>
  </si>
  <si>
    <t>Prestación de servicios personales de apoyo a la gestión para realizar actividades relacionadas con la entrega, seguimiento y control a los elementos devolutivos y de consumo de la Entidad.</t>
  </si>
  <si>
    <t>Prestación de servicios profesionales para apoyar y gestionar integralmente el proceso de inventarios de los bienes del Instituto Geográfico Agustín Codazzi.</t>
  </si>
  <si>
    <t>GESTIÓN DEL PROYECTO IGAC - BM</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</si>
  <si>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</si>
  <si>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Proyecto</t>
  </si>
  <si>
    <t>Apoyar al Instituto Geográfico Agustín Codazzi (IGAC), como especialista en adquisiciones, en los procesos de selección y contratación de bienes y servicios de consultoría y no consultoría que deba realizar la entidad para cumplir los compromisos adq</t>
  </si>
  <si>
    <t>Apoyar al Instituto Geográfico Agustín Codazzi (IGAC) como coordinador Administrativo para el     Proyecto denominado “Programa para la adopción e implementación de un Catastro Multipropósito Urbano – Rural”, el cual es financiado con recursos del Co</t>
  </si>
  <si>
    <t>Apoyar al Instituto Geográfico Agustín Codazzi (IGAC) como especialista en planificación, seguimiento y monitoreo de las actividades previstas para el Proyecto denominado “Programa para la adopción e implementación de un Catastro Multipropósito Urban</t>
  </si>
  <si>
    <t>COMPONENTE TRANSVERSAL GASTOS DE MANUTENCIÓN Y TRASLADO</t>
  </si>
  <si>
    <t>PRESTACIÓN DE SERVICIOS PROFESIONALES PARA EL REGISTRO Y DEPURACIÓN DE LA INFORMACIÓN CONTABLE EN LOS APLICATIVOS ALTERNOS DEL SISTEMA SIIF NACION</t>
  </si>
  <si>
    <t>PRESTACIÓN DE SERVICIOS  PROFESIONALES PARA REALIZAR EL APOYO JURÍDICO Y A LA COORDINACIÓN EN LA REVISIÓN DE LAS QUEJAS Y REVISIÓN DE LOS ACTOS ADMINISTRATIVOS PROFERIDOS EN LOS PROCESOS DISCIPLINARIOS QUE SEAN ADELANTADOS EN LA ENTIDAD</t>
  </si>
  <si>
    <t>PRESTACIÓN DE SERVICIOS  PROFESIONALES PARA EL APOYO JURÍDICO  EN LA ATENCIÓN OPORTUNA Y DE CALIDAD DE LAS PQRSD A NIVEL NACIONAL</t>
  </si>
  <si>
    <t>PRESTACIÓN DE SERVICIOS PROFESIONALES DE APOYO AL GIT DE GESTIÓN CONTRACTUAL, EN TODAS LAS ACTIVIDADES RELACIONADAS CON EL PROCESO DE CONTRATACIÓN.</t>
  </si>
  <si>
    <t>PRESTACIÓN DE SERVICIOS PARA REALIZAR LA PUBLICACIÓN DE AVISOS EN UN DIARIO DE CIRCULACIÓN NACIONAL</t>
  </si>
  <si>
    <t>ARRENDAMIENTO DE BIEN INMUEBLE PARA EL FUNCIONAMIENTO DE LA DIRECCIÓN TERRITORIAL CASANARE</t>
  </si>
  <si>
    <t>Prestación de servicios profesionales para el mantenimiento, control y seguimiento del sistema de gestión ambiental y del plan estratégico de seguridad vial institucional.</t>
  </si>
  <si>
    <t>PRESTACIÓN DE SERVICIOS PARA APOYAR LAS ACTIVIDADES TECNICAS Y OPERATIVAS REQUERIDAS EN EL MARCO DE LA HABILITACIÓN DE GESTORES CATASTRALES</t>
  </si>
  <si>
    <t>PRESTACIÓN DE SERVICIOS PROFESIONALES PARA REALIZAR SEGUIMIENTO Y CONTROL A LA IMPLEMENTACIÓN DEL PROYECTO DE GESTIÓN DOCUMENTAL CONFORME A LAS DIRECTRICES DE LA ENTIDAD Y LAS NORMAS EMITIDAS POR EL ARCHIVO GENERAL DE LA NACIÓN.</t>
  </si>
  <si>
    <t>viaticos</t>
  </si>
  <si>
    <t>Prestación de servicios profesionales para realizar el seguimiento y control de los expedientes contractuales que tiene en custodia el GIT de Gestión Contractual, asi como proyectar los documentos jurídicos necesarios en materia de actuaciones admini</t>
  </si>
  <si>
    <t>PRESTACIÓN DE SERVICIOS PROFESIONALES PARA LA ATENCIÓN, CONTROL Y SEGUIMIENTO A LAS PETICIONES PRESENTADAS ANTE LA SUBDIRECCIÓN DE CATASTRO</t>
  </si>
  <si>
    <t>Prestación de servicios personales para la ejecución de análisis básicos y aplicación de controles de calidad en el GIT Laboratorio Nacional de Suelos.</t>
  </si>
  <si>
    <t>PRESTACIÓN DE SERVICIOS  PARA REALIZAR ACTIVIDADES DE OPERACIÓN, SOPORTE DE SOLICITUDES, INCIDENTES Y REQUERIMIENTOS SEGÚN LOS NIVELES DE SERVICIOS ESTABLECIDOS</t>
  </si>
  <si>
    <t>PRESTACIÓN DE SERVICIO PARA TRAMITAR, IMPULSAR Y SUSTANCIAR CADA UNA DE LAS ACTUACIONES DE LOS PROCESOS DISCIPLINARIOS DE LA SEDE CENTRAL Y LAS DIRECCIONES TERRITORIALES Y APOYO EN LOS TRAMITES ADMINISTRATIVOS QUE REQUIERA LA COORDINACIÓN</t>
  </si>
  <si>
    <t>PRESTACIÓN DE SERVICIOS PROFESIONALES PARA APOYAR A LA COORDINACIÓN EN LAS ACTIVIDADES DE SEGUIMIENTO, EJECUCIÓN, CONTROL Y REVISIÓN DE LOS PROCESOS DISCIPLINARIOS  ADELANTADOS  POR EL GRUPO INTERNO DE TRABAJO</t>
  </si>
  <si>
    <t>PRESTACIÓN DE SERVICIOS PROFESIONALES PARA  LA ELABORACIÓN  DE LOS  RESPECTIVOS INFORMES TÉCNICOS, APOYO EN LA PRACTICA DE PRUEBAS Y DIRECCIONAMIENTO  DE INDOLE CATASTRAL QUE SE REQUIERAN EN EL DESARROLLO DE LOS PROCESOS DISCIPLINARIOS QUE SE ADELANT</t>
  </si>
  <si>
    <t>PRESTACIÓN DE SERVICIOS PROFESIONALES  ESPECIALIZADOS PARA REVISAR, ORGANIZAR Y PLANTEAR LA ESTRUCTURA DE LA REFORMA ORGANIZACIONAL DEL IGAC EN EL MARCO DE LOS LINEAMIENTOS INSTITUCIONALES VIGENTES.</t>
  </si>
  <si>
    <t>PRESTACIÓN DE SERVICIOS PROFESIONALES PARA ADELANTAR LABORES  DE SEGUIMIENTO Y CONTROL DE PROYECTO DE GESTIÓN DOCUMENTAL  Y DAR LINEA TÉCNICA PARA LOS PROCESOS ARCHIVÍSTICOS EN LOS FONDOS DOCUMENTALES DE LA ENTIDAD</t>
  </si>
  <si>
    <t>PRESTACIÓN DE SERVICIOS PROFESIONALES PARA EJECUTAR ACTIVIDADES PROPIAS  DE LA FUNCIÓN ARCHIVISTICAS  Y DE LA GESTIÓN DOCUMENTAL DE CONFORMIDAD CON LOS PROCEDIMIENTOS  ESTABLECIDOS POR LA ENTIDAD Y NORMAS DEL ARCHIVO GENERAL  DE LA NACIÓN</t>
  </si>
  <si>
    <t>Prestación de servicios  profesionales para  realizar el procesamiento digital de imágenes de sensores remotos y análisis espacial requerido en  los proyectos de tecnologías geoespaciales a cargo de la oficina CIAF.</t>
  </si>
  <si>
    <t>Prestación de servicios profesionales  para la compilación, estructuración y análisis de información geoespacial requerida en la realización de los estudios multitemporales y proyectos de asistencia técnica realizados por la oficina CIAF</t>
  </si>
  <si>
    <t>PRESTACIÓN DE SERVICIOS PROFESIONALES PARA SOPORTAR, MANTENER Y DESARROLLAR COMPONENTES DE SOFTWARE DE LO SISTEMAS DE INFORMACIÓN DE LA ENTIDAD</t>
  </si>
  <si>
    <t>PRESTACIÓN DE SERVICIOS PROFESIONALES PARA EL SOPORTE, MANTENIMIENTO, ANALISIS, DISEÑO Y DESARROLLO DE LOS COMPONENTES WEB PARA LA OPERACIÓN DEL SISTEMA CATASTRAL</t>
  </si>
  <si>
    <t>PRESTACIÓN DE SERVICIOS PROFESIONALES PARA CONSOLIDAR Y ANALIZAR LA INFORMACIÓN RELACIONADA CON LOS PROYECTOS DE GESTIÓN CATASTRAL Y PRESENTAR PROPUESTAS DE MEJORA A LOS PROCESOS CATASTRALES A CARGO DE LA SUBDIRRECCION DE CATASTRO</t>
  </si>
  <si>
    <t>PRESTACIÓN DE SERVICIOS PROFESIONALES PARA APOYAR LA EJECUCIÓN DE LAS ACTIVIDADES DEL COMPONENTE TÉCNICO Y OPERATIVO QUE LE SEAN REQUERIDAS PARA COADYUVAR AL CUMPLIMIENTO DE LAS METAS Y COMPROMISOS QUE LE SEAN ASIGNADAS</t>
  </si>
  <si>
    <t>PRESTACIÓN DE SERVICIOS PROFESIONALES PARA APOYAR  A LA SUBDIRECCIÓN  DE CATASTRO  EN LA PLANEACIÓN, EJECUCIÓN Y SEGUIMIENTOS DE LOS DIFERENTES PROYECTOS DESARROLLADOS EN EL MARCO DE LOS PROCESOS CATASTRALES</t>
  </si>
  <si>
    <t>Prestación de servicios profesionales para apoyar a la Oficina Asesora Jurídica en la gestión jurídica, mejora regulatoria y en la elaboración de documentos, que requiera el Instituto Geográfico Agustín Codazzi.</t>
  </si>
  <si>
    <t>Prestación de servicios profesionales en los asuntos legales y de propiedad intelectual que le sean asignados por la Oficina Asesora Jurídica; así como realizar representación judicial y extrajudicial del IGAC a nivel nacional.</t>
  </si>
  <si>
    <t>Prestación de servicios profesionales a la Oficina Asesora Jurídica en la gestión jurídica y los asuntos de derecho disciplinario que le sean asignados</t>
  </si>
  <si>
    <t>Prestación de servicios profesionales para realizar el apoyo jurídico y administrativo a la Oficina Asesora Jurídica</t>
  </si>
  <si>
    <t>PRESTACIÓN DE SERVICIOS PROFESIONALES PARA LA IMPLEMENTACIÓN  DE PROCESOS  ESTADÍSTICOS, QUE PERMITAN EL ANÁLISIS Y EL SEGUIMIENTO DE LA INFORMACIÓN  CATASTRAL NECESARIA PARA EL DESARROLLO DE LAS POLÍTICAS, PROGRAMADAS Y PROYECTOS  A CARGO DEL IGAC</t>
  </si>
  <si>
    <t>PRESTACIÓN  DE SERVICIOS PROFESIONALES  EN LOS ASUNTOS LEGALES Y CONTRACTUALES QUE LE SEAN ASIGNADOS  POR LA OFICINA ASESORA JURIDICA; ASÍ COMO REALIZAR REPRESENTACIÓN JUDICIAL   Y EXTRAJUDICIAL  DEL IGAC  A NIVEL  NACIONAL</t>
  </si>
  <si>
    <t>PRESTACIÓN  DE SERVICIOS PROFESIONALES  PARA APOYAR A LA OFICINA JURÍDICA EN LA ESTRUCTURACIÓN DE GESTIÓN JURÍDICA, ELABORACIÓN Y REVISIÓN DE CONCEPTOS, ACTOS ADMINISTRATIVOS, DOCTRINA Y DEMÁS TEMAS TRANSVERSALES QUE SEAN REQUERIDOS  POR EL SUPERVISO</t>
  </si>
  <si>
    <t>PRESTACIÓN  DE SERVICIOS PROFESIONALES  PARA APOYAR LA ESTRATEGIAS, PLANES, PROYECTOS Y ACTIVIDADES RELACIONADAS CON LA MEJORA DEL SERVICIO CIUDADANO</t>
  </si>
  <si>
    <t>PRESTACIÓN  DE SERVICIOS PROFESIONALES   PARA LA PLANEACIÓN, EJECUCIÓN Y SEGUIMIENTO DE LAS EVALUACIONES  AL SISTEMA DE CONTROL INTERNO DE LOS PROCESOS DE LA ENTIDAD DE CONFORMIDAD A LA NORMATIVIDAD Y PROCEDIMIENTOS INSTITUCIONALES VIGENTES</t>
  </si>
  <si>
    <t>PRESTACIÓN DE SERVICIOS PROFESIONALES PARA DIFUNDIR Y COMERCIALIZAR LOS PRODUCTOS Y SERVICIOS DE IGAC</t>
  </si>
  <si>
    <t>NOMINA MES DE FEBRERO DE 2020</t>
  </si>
  <si>
    <t>A-01-01-01-001-008</t>
  </si>
  <si>
    <t>HORAS EXTRAS, DOMINICALES, FESTIVOS Y RECARGOS</t>
  </si>
  <si>
    <t>APORTES DE PARAFISCALES MES DE FEBRERO DE 2020</t>
  </si>
  <si>
    <t>PRESTACIÓN DE SERVICIOS PROFESIONALES PARA DESARROLLAR ACTIVIDADES DE CALIDAD Y SEGUIMIENTO A LA GESTIÓN COMERCIAL DE LOS PRODUCTOS Y SERVICIOS  GENERADOS POR LAS ÁREA TÉCNICAS DEL INSTITUTO</t>
  </si>
  <si>
    <t>GASTOS DE MANUNTENCIÓN - CONTRATISTAS</t>
  </si>
  <si>
    <t>VIÁTICOS CONTRATISTAS- PROYECTO FORTALECIMIENTO DE LA INFRAESTRUCTURA FÍSICA</t>
  </si>
  <si>
    <t>Prestación de servicios para realizar la atención y gestión a requerimientos y compromisos relacionados con asuntos étnicos y diálogo social.</t>
  </si>
  <si>
    <t>Prestación de servicios personales para  verificar la información registrada en  SIGA y preparar los informes de resultados  de los análisis  el GIT Laboratorio Nacional de Suelos.</t>
  </si>
  <si>
    <t>Prestación de Servicios personales para realizar actividades de programación y control de los análisis físicos en el GIT Laboratorio Nacional de Suelos.</t>
  </si>
  <si>
    <t>Prestación de servicios profesionales para registrar y hacer seguimiento a las tendencias que influyen en el adecuado desempeño del GIT Laboratorio Nacional de Suelos.</t>
  </si>
  <si>
    <t>Prestación de servicios profesionales para el seguimiento y control de la validez de los resultados analíticos, confirmación y validación  de las metodologías de acuerdo con la normatividad vigente de competencia técnica en el GIT Laboratorio Naciona</t>
  </si>
  <si>
    <t>Prestación de servicios profesionales para realizar la caracterización climática y la correlación de los suelos para la elaboración del Mapa Nacional de Suelos y en los proyectos de levantamientos de la subdirección</t>
  </si>
  <si>
    <t>Prestación de servicios profesionales para realizar el control de calidad de la interacción de la información de suelos con la geomorfología en los levantamientos de suelos y aplicaciones agrologicas a nivel nacional</t>
  </si>
  <si>
    <t>Prestación de servicios profesionales para realizar el enlace entre los GIT Gestión de Suelos y Aplicaciones Agrológicas y Laboratorio Nacional de Suelos y ejercer el control de calidad de los datos analíticos de levantamientos de suelos.</t>
  </si>
  <si>
    <t>Prestación de servicios profesionales para realizar la formulación, revisión y seguimiento de los procesos necesarios para el desarrollo de los proyectos de la Subdirección de Agrología</t>
  </si>
  <si>
    <t>Prestación de servicios para el manejo de la información que genere Aplicaciones Agrologicas de la Subdirección de Agrología.</t>
  </si>
  <si>
    <t>Prestación de servicios profesionales para realizar el levantamiento de suelos, correlación de información edafológica, capacidad y aptitud de uso de las tierras en los proyectos que adelanta la Subdirección de Agrología</t>
  </si>
  <si>
    <t>Prestación de servicios profesionales para efectuar análisis de datos geoespaciales en la generación de aplicaciones agrologicas multipropósito a nivel nacional</t>
  </si>
  <si>
    <t>Prestación de servicios profesionales para implementar sistemas de información geográfica en los procesos cartográficos de los diferentes proyectos que adelante la subdirección de Agrología.</t>
  </si>
  <si>
    <t>Prestación de servicios profesionales para la estructuración final de la información cartográfica, alfanumérica y generación de insumos fotogramétrico los diferentes proyectos que adelante la subdirección de Agrología</t>
  </si>
  <si>
    <t>Participar en la 21a Conferencia anual del Banco Mundial sobre Tierra y Pobreza. El tema de este año es: “Instituciones por la Equidad y la Resiliencia”. La conferencia tendrá lugar en la Sede del Banco Mundial en Washington, DC del 16 al 20 de marzo</t>
  </si>
  <si>
    <t>GASTOS  DE MANUTENCIÓN CONTRATISTAS OFICINA  DE JURÍDICA</t>
  </si>
  <si>
    <t>GASTOS DE MANUTENCIÓN CONTRATISTAS - SERVICIOS TECNOLOGICOS</t>
  </si>
  <si>
    <t>PARTICIPAR EN LA REUNIÓN TÉCNICA IGAC – AMB DE ACUERDO A LOS COMPROMISOS ADQUIRIDOS EL 11 DE FEBRERO DE 2020 EN LA CIUDAD DE BUCARAMANGA </t>
  </si>
  <si>
    <t>PAGO DE SEGURIDAD SOCIAL 31 DE ENERO 2020</t>
  </si>
  <si>
    <t>ALQUILER DE MUEBLES Y EQUIPOS PARA STAND 113 UBICADO EN EL PABELLON 8 NIVEL 1 DE LA CARRERA  37 No 24 - 67 DE LA CIUDAD DE BOGOTA D.C LUGAR DONDE EL INSTITUTO PARTICIPARA EN LA EDICIÓN NUMERO  33 DE LA FERIA INTERNACIONAL DEL LIBRO EN BOGOTA D.C</t>
  </si>
  <si>
    <t>Arrendamiento del stand 113 ubicado en el pabellón 8 nivel 1 de la carrera 37 No. 24-67 de la ciudad de Bogotá D.C. descrito en la escritura pública No. 924 del 5 de marzo de 1974 de la Notaria 2 del circulo de Bogotá D.C., con la matrícula inmobilia</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</si>
  <si>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</si>
  <si>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</si>
  <si>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PRESTACIÓN DE SERVICIOS PERSONALES PARA REALIZAR ACTIVIDADES DE RECONOCIMIENTO PREDIAL URBANO Y RURAL PARA LA ATENCIÓN DE TRÁMITES EN LOS PROCESOS CATASTRALES DE LA DIRECCIÓN TERRITORIAL CASANARE Y SUS UOC.</t>
  </si>
  <si>
    <t>PRESTACIÓN DE SERVICIOS PERSONALES PARA REALIZAR ACTIVIDADES DE  APOYO OPERATIVO EN LOS PROCESOS CATASTRALES EN LA DIRECCIÓN TERRITORIAL CASANARE Y SUS UOC.</t>
  </si>
  <si>
    <t>PRESTACIÓN DE SERVICIOS PERSONALES PARA ADELANTAR ACTIVIDADES DE RECONOCIMIENTO PREDIAL URBANO Y RURAL, EN ATENCIÓN A LOS REQUERIMIENTOS ADMINISTRATIVOS Y JUDICIALES DEL PROCESO DE RESTITUCIÓN DE TIERRAS EN LA DIRECCIÓN TERRITORIAL CASANARE</t>
  </si>
  <si>
    <t>PRESTACIÓN DE SERVICIOS DE APOYO A LA GESTIÓN EN VENTANILLA PARA ATENCIÓN AL PÚBLICO EN LOS PROCESOS CATASTRALES DE LA DIRECCIÓN TERRITORIAL CASANARE Y SUS UOC.</t>
  </si>
  <si>
    <t>GASTOS DE MANUTENCION, ALOJAMIENTO Y TRANSPORTE CONTRATISTA TIERRAS CASANARE</t>
  </si>
  <si>
    <t>PRESTACIÓN DE SERVICIOS PROFESIONALES PARA APOYAR EN LA EVALUACIÓN, SEGUIMIENTO, CONTROL, PLANEACIÓN Y EJECUCIÓN DE LAS METAS Y PROYECTOS A CARGO DE LA SUBDIRECCIÓN DE CATASTRO</t>
  </si>
  <si>
    <t>REALIZAR VISITAS A PREDIOS OBJETO DE AVALUO Y BUSQUEDA DE OFERTAS INMOBILIARIAS EN EL MUNICIPIO DE GIGANTE Y LA PLATA HUILA EN LAS VEREDAS EL COGOLLO, SANTA LUCIA, MONTEBELLO, CORREGIMIENTO VILLA LOSADA Y VEREDA SEGOVIANAS.</t>
  </si>
  <si>
    <t>Prestación de servicios para el control y seguimiento de las actividades de Fronteras  y Límites de Entidades Territoriales</t>
  </si>
  <si>
    <t>Prestación de servicios para gestionar los requerimientos y procesos  jurídicos que lidere la Subdirección de Geografía y Cartografía</t>
  </si>
  <si>
    <t>Mantenimiento preventivo y correctivo con suministro e instalación de repuestos de los ascensores del edificio de la sede central</t>
  </si>
  <si>
    <t>Prestación de servicios profesionales para ejecutar actividades propias de la función archivística y de la gestión documental de conformidad con los procedimientos establecidos por la entidad y las normas del Archivo General de la Nación.</t>
  </si>
  <si>
    <t>Prestación de servicios personales para adelantar labores de seguimiento y control de proyecto de gestión documental y dar línea técnica para los procesos archivísticos en los fondos documentales de la entidad.</t>
  </si>
  <si>
    <t>Prestación de servicios profesionales para la elaboración e implementación de los instrumentos archivísticos en el marco del proyecto de gestión documental de conformidad con los procedimientos establecidos por la entidad y las normas del Archivo Gen</t>
  </si>
  <si>
    <t>Prestación de servicios profesionales para la elaboración del plan de preservación digital a largo plazo del Sistema Integrado de Conservación en el marco del proyecto de gestión documental de conformidad con los procedimientos establecidos por la en</t>
  </si>
  <si>
    <t>COMISION PARA LA  MEDIDICÓN DE 20 PUNTOS PARA LA RED GAVIMETRICA ABSOLUTA DE COLOMBIA</t>
  </si>
  <si>
    <t>Mantenimiento correctivo estación MAGNAECO Fuquene</t>
  </si>
  <si>
    <t>REEMBOLSO CAJA MENOR PERIODO 24 DE ENERO AL 29 DE FEBRERO DE 2020</t>
  </si>
  <si>
    <t>ADICIÓN CONTRATO DE ARRENDAMIENTO TERRITORIAL CASANARE</t>
  </si>
  <si>
    <t>estación de servicios de apoyo orientados a la consecución, consulta y enrutamiento de la información de la subdirección de catastro</t>
  </si>
  <si>
    <t>Prestación de servicios para generar productos de la información alfanumérica catastral requeridos por los diferentes usuarios internos y externos</t>
  </si>
  <si>
    <t>Prestación de servicios personales para la realización de los procesos archivísticos en archivos de gestión y archivo central, de acuerdo a las directrices de la entidad y las normas del Archivo General de la Nación.</t>
  </si>
  <si>
    <t>NOMINA DEL MES DE MARZO DE 2020</t>
  </si>
  <si>
    <t>APORTES PARAFISCALES DE LA NOMINA DEL MES DE MARZO DE 2020</t>
  </si>
  <si>
    <t>Adquisición del seguro de casco avión y seguro vehículo aereo no tripulado que ampare los bienes e intereses patrimoniales del IGAC</t>
  </si>
  <si>
    <t>PRESTACIÓN DE SERVICIOS PROFESIONALES PARA REALIZAR EL SEGUIMIENTO Y CONTROL A LA EJECUCIÓN DE AVALÚOS, INFORMES DE RENDIMIENTOS Y ESTADO DE LAS ACTIVIDADES TÉCNICAS DE LOS CONTRATOS DE AVALUÓS SUSCRITOS</t>
  </si>
  <si>
    <t>PRESTACIÓN DE SERVICIOS PARA APOYAR LA ATENCIÓN Y TRÁMITE DE LAS SOLICITUDES DE AVALÚOS DE RESTITUCIÓN DE TIERRAS, RESPONDER REQUERIMIENTOS Y DEMÁS TAREAS ADMINISTRATIVAS RELACIONADAS CON LA EJECUCIÓN DE AVALÚOS</t>
  </si>
  <si>
    <t>Adquisición de productos derivados del papel, cartón y corrugados en Colombia</t>
  </si>
  <si>
    <t>Prestación de servicios profesionales para especificar, mantener y/o desarrollar funcionalidades para el sistema de captura de información en campo y ajustes a los sistemas de información de la entidad</t>
  </si>
  <si>
    <t>Prestación de servicios profesionales para realizar actividades de desarrollo, soporte y mantenimiento en el componente WEB - JAVA de los sistemas de información para la operación del Sistema Catastral.</t>
  </si>
  <si>
    <t>A-02-02-02-008-007</t>
  </si>
  <si>
    <t>SERVICIOS DE MANTENIMIENTO, REPARACIÓN E INSTALACIÓN (EXCEPTO SERVICIOS DE CONSTRUCCIÓN)</t>
  </si>
  <si>
    <t>adición contrato 22046 de 2018, Objeto: Prestación de servicio de vigilancia y seguridad privada para las instalaciones del Instituto Geográfico Agustín Codazzi a nivel nacional</t>
  </si>
  <si>
    <t>Prestación de servicios profesionales para los asuntos legales derivados del proyecto de infraestructura fisica del IGAC a nivel nacional</t>
  </si>
  <si>
    <t>restación de servicios profesionales para realizar los procesos de planeación y seguimiento al Plan de Acción de la Dirección Territorial Casanare, en el marco de los lineamientos institucionales vigentes.</t>
  </si>
  <si>
    <t>AUXILIO DE CESANTIAS MES DE MARZO</t>
  </si>
  <si>
    <t>Prestación de servicios personales para desarrollar actividades de gestión y seguimiento a la comercialización de los productos y servicios generados por las áreas técnicas del instituto.</t>
  </si>
  <si>
    <t>Prestación de servicios para analizar, elaborar y consolidar la caracterización territorial para los municipios priorizados, desde cada uno de los procesos asignados y de conformidad con la metodología establecida.</t>
  </si>
  <si>
    <t>estación de servicios para realizar la identificación de fuentes, gestión y procesamiento de la información requerida para desarrollar las caracterizaciones territoriales de los municipios priorizados.</t>
  </si>
  <si>
    <t>Prestación de servicios para organizar, estructurar e integrar la cartografía básica y temática requerida y generadas para las caracterizaciones territoriales de los municipios priorizados.</t>
  </si>
  <si>
    <t>Prestación de servicios para elaborar los mapas temáticos requeridos para las caracterizaciones territoriales de los municipios priorizados.</t>
  </si>
  <si>
    <t>Prestación de servicios para la generalización de bases cartográficas requeridos para las caracterizaciones territoriales de los municipios priorizados.</t>
  </si>
  <si>
    <t>Prestación de servicios para fortalecer y optimizar los procesos de la Subdireccion a partir de métodos estadisticos</t>
  </si>
  <si>
    <t>Prestacion de servicios para la gestión e integración de productos y aplicaciones de la Subdireccion de Geografia y Cartografía</t>
  </si>
  <si>
    <t>Prestación de servicios para la implementación de estrategias que promuevan la generación de nuevos productos en la Subdirección</t>
  </si>
  <si>
    <t>Prestación de servicios para generar servicios de disposición de datos geográficos para su correspondiente consulta, por parte de los usuarios internos y externos y mantenimiento del aplicativo para consulta y administración de información del proces</t>
  </si>
  <si>
    <t>Prestación de servicios para orientar la operación técnica de los proyectos misionales de la Subdirección de Geografía y Cartografía</t>
  </si>
  <si>
    <t>Prestación de servicios profesionales para gestión de proyectos y atención a los requerimientos de la cancillería, en el marco de la demarcación de las fronteras del país.</t>
  </si>
  <si>
    <t>Prestación de servicios profesionales para realizar control de calidad de los diagnósticos de los límites de las entidades territoriales.|</t>
  </si>
  <si>
    <t>Prestación de servicios profesionales para realizar los diagnósticos de los límites de las entidades territoriales.</t>
  </si>
  <si>
    <t>Prestación de servicios profesionales para realizar la gestión técnica de los deslindes departamentales y municipales de las entidades territoriales.</t>
  </si>
  <si>
    <t>Prestación de servicios para realizar la evaluación y procesamiento inicial de las fotografías aéreas e imágenes adquiridas y gestionadas por el IGAC</t>
  </si>
  <si>
    <t>Prestación de servicios profesionales para realizar la programación seguimiento y evaluación tecnica de las operaciones de control terrestre, clasificacion de campo y levantamiento topográficos.</t>
  </si>
  <si>
    <t>Prestación de servicios para realizar el mantenimiento preventivo y correctivo con suministro de repuestos para los relojes que se encuentra en el IGAC.</t>
  </si>
  <si>
    <t>A-02-02-01-004-005</t>
  </si>
  <si>
    <t>MAQUINARIA DE OFICINA, CONTABILIDAD E INFORMÁTICA</t>
  </si>
  <si>
    <t>Contratar la renovación de garantías de la plataforma FORTINET</t>
  </si>
  <si>
    <t>Prestación de servicios profesionales para la elaboración de cartografía de cobertura y uso de la tierra o geomorfología de acuerdo a los lineamientos y metas de la Subdirección de Agrología.</t>
  </si>
  <si>
    <t>Prestación de servicios profesionales para la preparación y control de calidad de los productos cartográficos y alfanuméricos de los diferentes proyectos que adelante la Subdirección de Agrología</t>
  </si>
  <si>
    <t>CONTRATAR LA RENOVACIÓN Y SOPORTE DEL SISTEMA DE BALANCEADORES F5 DE LA ENTIDAD DE CONFORMIDAD CON LAS ESPECIFICACIONES TÉCNICAS</t>
  </si>
  <si>
    <t>Prestación de servicios profesionales para evaluar el impacto del cambio de uso de la tierra en las propiedades de los suelos de los proyectos de la Subdirección de Agrología</t>
  </si>
  <si>
    <t>Prestación de servicios profesionales para realizar  las áreas homogéneas de tierras a nivel nacional, y elaborar y ajustar su metodología con fines multiproposito.</t>
  </si>
  <si>
    <t>Prestación de servicios personales para depurar la información análoga y digital cartográfica generada en los proyectos que se desarrollan en la Subdirección de Agrología</t>
  </si>
  <si>
    <t>Prestación de servicios profesionales para realizar la gestión social para garantizar el trabajo de campo del levantamiento de suelos que adelanta la Subdirección de Agrología</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</si>
  <si>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</si>
  <si>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 para realizar actividades de mantenimiento, materialización y calculo de redes geodésicas locales y estaciones de mantenimiento continuo.</t>
  </si>
  <si>
    <t>Prestación de servicio para realizar la revisión y reparación de los componentes eléctricos y electrónicos de las estaciones MAGNA-ECO para su instalación en campo</t>
  </si>
  <si>
    <t>Prestación de servicios profesionales para realizar la gestión control y seguimiento del sistema de referencia geodecico nacional con GNSS (sistema global navegacion por satelite)</t>
  </si>
  <si>
    <t>Prestación de servicios profesionales para realizar las actividades de cálculo de proyectos GNSS</t>
  </si>
  <si>
    <t>Prestación de servicios para mantener y gestionar la actualización de la información geodesica disponible al usuario según las especificaciones y procedimientos técnicos</t>
  </si>
  <si>
    <t>Adquisición de elementos de Protección Personal (EPP) para la protección de los colaboradores del IGAC a nivel nacional en el marco de la emergencia declarada" COVD-19"</t>
  </si>
  <si>
    <t>A-02-02-01-002-008</t>
  </si>
  <si>
    <t>DOTACIÓN (PRENDAS DE VESTIR Y CALZADO)</t>
  </si>
  <si>
    <t>NOMINA DEL MES DE ABRIL DE 2020</t>
  </si>
  <si>
    <t>Servicio de transporte especial de Pasajeros y de carga a Nivel Nacional del Instituto Geográfico Agustín Codazzi.</t>
  </si>
  <si>
    <t>Suministro de tiquetes aéreos nacionales e internacionales para el Instituto Geográfico Agustín Codazzi.</t>
  </si>
  <si>
    <t>Prestación de servicios para el mantenimiento preventivo, correctivo y suministro e instalación de repuestos, para los vehículos livianos y unidades móviles del parque automotor del IGAC a nivel nacional</t>
  </si>
  <si>
    <t>Prestación de servicios para realizar las actividades institucionales relacionadas con recreación, cultura y bienestar, Examenes medicos ocupacionales, Elementos de Proteccion Personal, Capacitacion, y Despliegue e intervencion de Clima para los func</t>
  </si>
  <si>
    <t>A-02-02-02-009-006</t>
  </si>
  <si>
    <t>SERVICIOS DE ESPARCIMIENTO, CULTURALES Y DEPORTIVOS</t>
  </si>
  <si>
    <t>Prestación de servicios para la captura o digitalización de elementos vectoriales a diferentes escalas y dimensiones, de conformidad con las especificaciones técnicas y rendimientos establecidos.</t>
  </si>
  <si>
    <t>Prestación de servicios para elaborar ortoimágenes a diferentes escalas, de conformidad con las especificaciones técnicas y rendimientos establecidos.</t>
  </si>
  <si>
    <t>Prestación de servicios para realizar la edición, estructuración e integración de la cartografía básica, de conformidad con las especificaciones técnicas establecidas.</t>
  </si>
  <si>
    <t>Prestación de servicios para implementar los procesos de aseguramiento de la calidad de productos cartográficos, de conformidad con las especificaciones técnicas y rendimientos establecidos.</t>
  </si>
  <si>
    <t>Prestación de servicios para la generación e integración de modelos digitales de elevación, de conformidad con las especificaciones técnicas y rendimientos establecidos.</t>
  </si>
  <si>
    <t>Prestación de servicios para realizar captura en dos dimensiones, edición y estructuración de cartografía básica a escala 1:50.000, de conformidad con las especificaciones técnicas y rendimientos establecidos.</t>
  </si>
  <si>
    <t>Prestación de servicios profesionales para gestionar y modernizar los procesos geodésicos de la Subdirección.</t>
  </si>
  <si>
    <t>Prestación de servicios para el copiado, administración y organización de información resultante del proceso de producción geográfico y cartográfico.</t>
  </si>
  <si>
    <t>Prestación de servicio para apoyar con la catalogación, organización y disposición de la información del Banco Nacional de Imágenes.</t>
  </si>
  <si>
    <t>Prestación de servicios para apoyar el archivo y la documentación análoga, compresión de imágenes digitales y atención de solicitudes de ploteo.</t>
  </si>
  <si>
    <t>Prestación de servicios para realizar la asignación , seguimiento y control de calidad de los procesos de producción cartográfica, de conformidad con las especificaciones técnicas y rendimientos establecidos.</t>
  </si>
  <si>
    <t>Prestación de servicios para realizar el proceso de aerotriangulación, de conformidad con las especificaciones técnicas y rendimientos establecidos.</t>
  </si>
  <si>
    <t>Prestación de servicios para desarrollar el componente temático asignado para la caracterización territorial de los municipios priorizados, de conformidad con la metodología establecida.</t>
  </si>
  <si>
    <t>Prestación de servicios para analizar, consolidar e integrar los documentos técnicos de las investigaciones temáticas, de conformidad con la metodología establecida.</t>
  </si>
  <si>
    <t>Prestación de servicios para la preparación y consolidación de la información geográfica insumo de las investigaciones temáticas.</t>
  </si>
  <si>
    <t>Prestación de servicios para elaborar la cartografía temática de las investigaciones temáticas</t>
  </si>
  <si>
    <t>Prestación de servicios para procesar y analizar la información primaria y secundaria de las investigaciones temáticas</t>
  </si>
  <si>
    <t>Prestación de servicios para realizar el levantamiento de topónimos nuevos a partir de diferentes fuentes, para ser incorporados en la Base de datos del Diccionario Geográfico de Colombia</t>
  </si>
  <si>
    <t>Prestación de servicios para validar la información de topónimos a ser incorporados en la Base de datos del Diccionario Geográfico de Colombia</t>
  </si>
  <si>
    <t>Prestación de servicios para organizar, estructurar y disponer la información validada de los topónimos a ser incorporados en la Base de datos del Diccionario Geográfico de Colombia</t>
  </si>
  <si>
    <t>Prestación de servicios para actualizar las variables temáticas del Sistema de Información Geográfica para la planeación y el Ordenamiento Territorial - SIGOT</t>
  </si>
  <si>
    <t>Prestación de servicios para la integración de información de ordenamiento territorial de los nodos regionales y locales al Sistema de Información Geográfica para la planeación y el Ordenamiento Territorial - SIGOT</t>
  </si>
  <si>
    <t>Prestación de servicios profesionales para realizar los diagnósticos  de las áreas  de las entidades territoriales y estructurar la información de límites y fronteras-</t>
  </si>
  <si>
    <t>Prestación de servicios para la revisión, compilación y validación de los datos de campo y calculados de gravimetria y geomagnetismo para su vinculación a la base de datos unificados</t>
  </si>
  <si>
    <t>PARAFISCALES ABRIL</t>
  </si>
  <si>
    <t>APORTES FONDO NACIONAL DEL AHORRO MES DE ABRIL</t>
  </si>
  <si>
    <t>Prestación de servicios profesionales para implementar, mantener, proponer y aplicar mejoras al sistema de gestión de seguridad de la información del IGAC.</t>
  </si>
  <si>
    <t>Prestación de servicios profesionales para apoyar el proceso de direccionamiento estratégico y planeación, para apoyar la revisión y ajuste del Sistema Integrado de Gestión, así como realizar acciones tendientes al cumplimiento del plan para su imple</t>
  </si>
  <si>
    <t>Prestación de servicios profesionales para apoyar el proceso de direccionamiento estratégico y planeación, por medio de la gestión de procesos de parametrización administración manejo y montaje de bases de datos.</t>
  </si>
  <si>
    <t>Prestación de servicios profesionales para apoyar la implementación del Modelo Integrado de Planeación y Gestión (MIPG) en la entidad y realizar las acciones tendientes al cumplimiento de los requisitos, promoción y divulgación de este  y brindar apo</t>
  </si>
  <si>
    <t>Prestación de servicios de apoyo a la gestión para realizar la logística y seguimiento en las diferentes dependencias de los documentos que se generen de los procesos de contratación en sus diferentes etapas.</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</si>
  <si>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</si>
  <si>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</si>
  <si>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Prestación de servicios para adelantar el análisis de los componentes temáticos y revisión de los POT para los municipios priorizados.</t>
  </si>
  <si>
    <t>Renovación de la suscripción de los servicios de colaboración de G-SUITE que soportan la operación de el IGAC.</t>
  </si>
  <si>
    <t>Renovación, licenciamiento y soporte de las plataformas de seguridad</t>
  </si>
  <si>
    <t>Inscripción  con  Wageningen University WEPAL de  Inter - Laboratorios para la compra de  muestras de referencia certificadas (2 rondas).</t>
  </si>
  <si>
    <t>Prestación de servicios profesionales para ejercer como auxiliares de la justicia y en la elaboración de avalúos comerciales de los bienes inmuebles a nivel nacional, que le sean asignados por la Subdirección de Catastro</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</si>
  <si>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</si>
  <si>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servicios profesionales para apoyar el desarrollo de los análisis estadísticos requeridos en los procesos de descripción adecuada de los registros catastrales nacionales y de estimación masiva de valores catastrales con el fin de fortal</t>
  </si>
  <si>
    <t>Pago de las planillas de los aportes por retroactivos del mes de enero y febrero.</t>
  </si>
  <si>
    <t>Prestación de servicios personales para la organización de información edafológica y de capacidad de uso de las tierras dentro de los procesos de levantamientos de suelos y aplicaciones agrológicas.</t>
  </si>
  <si>
    <t>Prestación de servicios profesionales para ejecutar las diferentes etapas de la actualización de Áreas Homogéneas de Tierras, en los municipios o áreas establecidas según programación de la Subdirección de Agrología a nivel nacional</t>
  </si>
  <si>
    <t>Prestación de servicios profesionales para garantizar la calidad de los levantamientos de suelos y aplicaciones agrológicas multidisciplinarias</t>
  </si>
  <si>
    <t>Prestación de servicios profesionales para apoyar las actividades de fortalecimiento institucional del proceso agrologico mediante la formulación e implementación de lineamientos de ejecución, seguimiento y control.</t>
  </si>
  <si>
    <t>Prestación de servicios profesionales para adelantar actividades en desarrollo de las  aplicaciones agrológicas, innovación en aplicaciones agrológicas</t>
  </si>
  <si>
    <t>Prestación de servicios profesionales para realizar la programación y cuantificación de los procesos  de campo de los proyectos y acciones que maneja la Subdirección de Agrología</t>
  </si>
  <si>
    <t>Prestación de Servicios personales para realizar actividades de digitación y control de los análisis en el GIT Laboratorio Nacional de Suelos</t>
  </si>
  <si>
    <t>Prestación de servicios personales para implementar y ejecutar las actividades de control ambiental bajo la Norma ISO 14001 y manejo de residuos en el GIT Laboratorio Nacional de Suelos</t>
  </si>
  <si>
    <t>Prestación de servicios profesionales para ejecutar el programa de aseguramiento metrológico de los equipos e instrumentos  conforme a los requisitos de la Norma ISO 17025, en el GIT Laboratorio Nacional de Suelos</t>
  </si>
  <si>
    <t>Prestación de servicios profesionales para la verificación, consolidación y delineación digital de información cartográfica y alfanumérica de los proyectos que adelanta la Subdirección de Agrología</t>
  </si>
  <si>
    <t>Prestación de servicios profesionales para la interpretación y consolidación de información de Geomorfología y/o Cobertura de la Tierra en sectores priorizados por la Subdirección de Agrología.</t>
  </si>
  <si>
    <t>Prestación de servicios profesionales para avalar la calidad y consolidación de la información generada de cobertura de la tierra de acuerdo a los lineamientos y metas de la Subdirección de Agrología.</t>
  </si>
  <si>
    <t>Prestación de servicios profesionales para apoyar a la Subdirección de Catastro a nivel nacional en la gestión, control y seguimiento de la información alfanumérica y gráfica derivada de los procesos catastrales.</t>
  </si>
  <si>
    <t>Adquisición de equipos de comunicación para transmisión de datos de estaciones GNSS de funcionamiento continuo</t>
  </si>
  <si>
    <t>Prestación de servicios para realizar el control de calidad de la cartografía básica generalizada y temática consolidada para las caracterizaciones territoriales de los municipios priorizados.</t>
  </si>
  <si>
    <t>Prestación de servicios profesionales para gestionar, ejecutar y hacer seguimiento a las tareas de mantenimiento y atención de incidentes relacionadas con el editor gráfico de los sistemas de información de la oficina de informática y telecomunicacio</t>
  </si>
  <si>
    <t>Prestación de servicios profesionales para la actualización de las tablas de retención documental de la entidad, acorde a la normatividad expedida por el Archivo General de la Nación y los lineamientos de la entidad.</t>
  </si>
  <si>
    <t>Prestación de servicios profesionales para la elaboración del modelo de gestión de documentos electrónicos archivos y plan de preservación digital a largo plazo del Sistema Integrado de Conservación en el marco del proyecto de gestión documental</t>
  </si>
  <si>
    <t>Prestación de servicios profesionales para la ejecución de análisis de alta complejidad y validación  metodológica en el GIT Laboratorio Nacional de Suelos.</t>
  </si>
  <si>
    <t>Prestación de servicios profesionales para realizar el proceso gráfico y maquetación de las publicaciones impresas y/o digitales de la Subdirección de Agrología.</t>
  </si>
  <si>
    <t>Prestación de servicios profesionales para realizar el control de calidad final de la información cartográfica, alfanumérica y geoespacial mediante software libre en los proyectos que desarrolla la subdirección de agrología.</t>
  </si>
  <si>
    <t>NOMINA MES DE MAYO DEL 2020</t>
  </si>
  <si>
    <t>APORTES PARAFISCALES MES DE MAYO</t>
  </si>
  <si>
    <t>Prestación de servicios profesionales para realizar los diagnósticos  de las areas  de las entidades territoriales.</t>
  </si>
  <si>
    <t>Prestación de servicios profesionales para realizar la evaluación y documentación de los límites de las entidades territoriales.</t>
  </si>
  <si>
    <t>Prestación de servicios para el análisis, procesamiento y caracterización de imágenes insumo para la producción cartográfica.</t>
  </si>
  <si>
    <t>PRIMA DE SERVICIOS</t>
  </si>
  <si>
    <t>Realizar actividades de mantenimiento de maquinaria y equipos</t>
  </si>
  <si>
    <t>Adquisición de intercomunicadores para la atención al público en las ventanillas del INSTITUTO GEOGRÁFICO AGUSTIN CODAZZI – IGAC a nivel nacional</t>
  </si>
  <si>
    <t>REEMBOLSO CAJA MENOR SEGUN RESOLUCION 496</t>
  </si>
  <si>
    <t>Recursos para el centro de servicios integrados CIS - Tumaco</t>
  </si>
  <si>
    <t>Contratación de auditoria externa de seguimiento de calidad bajo la norma ISO 9001:2015, gestión ambiental bajo la norma ISO 14001:2015</t>
  </si>
  <si>
    <t>Adquisición e instalación de divisiones en vidrio laminado (3+3) incoloro, con estructura en aluminio para la adecuación de las ventanillas de atención al usuario para la Dirección  Territorial Casanare y su UOC.</t>
  </si>
  <si>
    <t>Prestación de servicios profesionales para definir, proponer e implementar metodologías y herramientas de procesamiento de datos haciendo uso de técnicas de inteligencia artificial y procesamiento de grandes volúmenes de datos en los proyectos adelan</t>
  </si>
  <si>
    <t>Prestación de servicios profesionales para definir, proponer e implementar metodologías, procedimientos y técnicas que incorporen el componente geoespacial en los proyectos de la Jefatura CIAF.</t>
  </si>
  <si>
    <t>Prestacion de servicios profesionales para el desarrollo de procesos fotogramétricos requeridos en los proyectos de tecnologías geoespaciales a cargo de la Oficina CIAF.</t>
  </si>
  <si>
    <t>Prestación de servicios profesionales para la elaboración del material gráfico requerido en el desarrollo de los proyectos del CIAF.</t>
  </si>
  <si>
    <t>Prestación de servicios profesionales para definir e implementar herramientas pedagógicas y didácticas para el desarrollo de contenidos de la oferta académica del CIAF, de acuerdo con las particularidades de cada programa</t>
  </si>
  <si>
    <t>Prestación de servicios profesionales para realizar actividades de actualización, configuración, administración, migración y gestión de contenidos, soporte técnico y monitoreo a la plataformas Telecentro regional.</t>
  </si>
  <si>
    <t>Prestacion de servicios profesionales para la actualización de planes, formatos, informes de evaluación y anexos soporte requeridos para mantener activo el reconocimiento del Centro de Investigación ante Minciencias.</t>
  </si>
  <si>
    <t>Comisión para levantamiento de puntos de control, como insumo en la generación de catrografía básica escala 1:1000 en 12 cabeceras municipales  en el departamento de Boyacá</t>
  </si>
  <si>
    <t>Prestación de servicios profesionales para gestionar y asegurar la disposición de datos fundamentales de la ICDE.</t>
  </si>
  <si>
    <t>A-08-01-02-006</t>
  </si>
  <si>
    <t>IMPUESTO SOBRE VEHÍCULOS AUTOMOTORES</t>
  </si>
  <si>
    <t>PAGO CORRESPONDIENTE A SEMAFORIZACIÓN DEL PARQUE AUTOMOTOR DE LA ENTIDAD, MATRICULADO EN LA CIUDAD DE BOGOTÁ</t>
  </si>
  <si>
    <t>NOMINA MES DE JUNIO DE 2020</t>
  </si>
  <si>
    <t>APORTES NOMINA DE JUNIO</t>
  </si>
  <si>
    <t>ADQUISICION E INSTALACION DE VIDRIOS LAMINA 3X3 INCOLORO CON ESTRUCTURA DE ALUMINIO PARA LA INSTALACION DE VENTANILLAS DE ATENCION DE USUARIOS CASANARE</t>
  </si>
  <si>
    <t>Adquisición e instalación de divisiones de vidrio lamina 3+3 incoloro, con estructura de aluminio para la adecuación de ventanillas de atención al usuario para la UOC Arauca</t>
  </si>
  <si>
    <t>ARL PILOTO Y COPILOTO</t>
  </si>
  <si>
    <t>compra gas refrigerante 4410, para el sistema de aire acondicionado</t>
  </si>
  <si>
    <t>APORTES FONDO NACIONAL DEL AHORRO MES DE JUNIO</t>
  </si>
  <si>
    <t>Prestación de servicios profesionales para realizar los procesos de caracterización, análisis espacial y documentación de los proyectos de investigación, asistencia técnica y transferencia de conocimientos a cargo de la oficina CIAF.</t>
  </si>
  <si>
    <t>Prestación de servicios profesionales para gestión y atención de los asuntos jurídicos y contractuales que sean competencia de la Secretaría General del Instituto Geográfico Agustín Codazzi</t>
  </si>
  <si>
    <t>Adquisición de película en PVC blando.</t>
  </si>
  <si>
    <t>Viáticos funcionarios GIT Gestión Documental</t>
  </si>
  <si>
    <t>Gastos de comisión contratistas del GIT Gestión Documental</t>
  </si>
  <si>
    <t>Contratación de auditoria externa con fines de certificación de calidad bajo la norma ISO 9001:2015, gestión ambiental bajo la norma ISO 14001:2015</t>
  </si>
  <si>
    <t>Prestación de servicios de apoyo a la Gestión para llevar a cabo los programas y proyectos Institucionales que forman  parte del plan de bienestar  y estímulos, capacitación, seguridad y salud en el trabajo dirigido a los funcionarios del Instituto G</t>
  </si>
  <si>
    <t>Prestación de servicios profesionales para adelantar las labores relacionadas con la implementación de la política de restitución de tierras en lo que compete al IGAC, así como atender los diferentes requerimientos presentados ante la subdirección de</t>
  </si>
  <si>
    <t>PROGRAMACION DE VIATICOS Y GASTOS DE COMISION PARA REALIZAR FOTOCONTROL CENTROS POBLADOS RISARALDA</t>
  </si>
  <si>
    <t>REEMBOLSO CAJA MENOR SEGUN RESOLUCIÓN 608</t>
  </si>
  <si>
    <t>Prestación de servicios profesionales altamente calificados para realizar acompañamiento jurídico a la Dirección General del IGAC</t>
  </si>
  <si>
    <t>Prestación de servicios profesionales para realizar actividades de documentación y aplicación de estándares a la información geográfica en el marco del contrato Interadministrativo IGAC-ICBF.</t>
  </si>
  <si>
    <t>Prestación de servicios profesionales para realizar la estructuración y carga de información geográfica en las bases de datos en el marco del contrato Interadministrativo entre el IGAC-ICBF.</t>
  </si>
  <si>
    <t>Prestación de servicios profesionales para realizar el desarrollo tecnológico necesario para la actualización de las plataformas tecnológicas asociadas a la ICDE</t>
  </si>
  <si>
    <t>VIATICOS Y GASTOS DE COMISION PARA REALIZAR EXPLORACIÓN DE SITIOS PARA ESTACIONES CORS EN LOS DEPARTAMENTOS DE ANTIOQUIA, SUCRE  Y BOLÍVA</t>
  </si>
  <si>
    <t>Adquisición de productos y servicios microsoft,</t>
  </si>
  <si>
    <t>Prestación de servicios profesionales para realizar el proceso gráfico y generar las memorias técnicas resultado de los diferentes proyectos de la Subdirección de Agrología.</t>
  </si>
  <si>
    <t>Prestación de servicios personales para realizar el alistamiento de información de Áreas Homogeneas de Tierras como insumo para el  Catastro Multiproposito</t>
  </si>
  <si>
    <t>Prestación de servicios profesionales para la consolidación y delineación digital de información cartográfica y alfanumérica del Mapa Nacional de Suelos</t>
  </si>
  <si>
    <t>Prestación de servicios profesionales para apoyar la elaboración del Mapa de Suelos en la caracterización climática y los demás proyectos que adelanta la Subdirección de Agrología</t>
  </si>
  <si>
    <t>Prestación de servicios para gestionar el cambio y mejoramiento en aplicaciones agrológicas</t>
  </si>
  <si>
    <t>Prestación de servicios profesionales para la interpretación de Geomorfología o Cobertura de la Tierra en sectores priorizados por la Subdirección de Agrología.</t>
  </si>
  <si>
    <t>Prestación de servicios profesionales para realizar el control de calidad de la información cartográfica, alfanumérica y geoespacial del Mapa Nacional de Suelos y proyectos de la Subdirección de Agrología</t>
  </si>
  <si>
    <t>Prestación de servicios profesionales para apoyar el mantenimiento  y ajuste permanente del programa de aseguramiento de la calidad.</t>
  </si>
  <si>
    <t>Prestación de servicios profesionales para la elaboración de cartografía de cobertura y uso de la tierra, geomorfología o temática de los proyectos de la Subdirección de Agrología.</t>
  </si>
  <si>
    <t>Prestación de servicios personales para  verificar la información analitica, y preparar los documentos de resultados de los análisis  de los proyectos que desarrolla la Subdirección de Agrología.</t>
  </si>
  <si>
    <t>APORTES JULIO</t>
  </si>
  <si>
    <t>NOMINA DEL MES JULIO 2020</t>
  </si>
  <si>
    <t>Tipo de gasto</t>
  </si>
  <si>
    <t>Valor CDP</t>
  </si>
  <si>
    <t>Valor por Comprometer</t>
  </si>
  <si>
    <t>% por ejecutar</t>
  </si>
  <si>
    <t>FORTALECIMIENTO DE LA GESTIÓN INSTITUCIONAL DEL IGAC A NIVEL NACIONAL</t>
  </si>
  <si>
    <t>IMPLEMENTACIÓN DE UN SISTEMA DE GESTIÓN DOCUMENTAL EN EL IGAC A NIVEL NACIONAL</t>
  </si>
  <si>
    <t>ACTUALIZACIÓN  Y GESTIÓN CATASTRAL NACIONAL</t>
  </si>
  <si>
    <t>Tipo de gasto y rubro o proyecto</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</si>
  <si>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</si>
  <si>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</si>
  <si>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</si>
  <si>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</si>
  <si>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</si>
  <si>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</si>
  <si>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</si>
  <si>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</si>
  <si>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</si>
  <si>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</si>
  <si>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</si>
  <si>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</si>
  <si>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</si>
  <si>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</si>
  <si>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</si>
  <si>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</si>
  <si>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</si>
  <si>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</si>
  <si>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</si>
  <si>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</si>
  <si>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</si>
  <si>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</si>
  <si>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</si>
  <si>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</si>
  <si>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</si>
  <si>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</si>
  <si>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</si>
  <si>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</si>
  <si>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</si>
  <si>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</si>
  <si>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</si>
  <si>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</si>
  <si>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</si>
  <si>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</si>
  <si>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</si>
  <si>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</si>
  <si>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</si>
  <si>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</si>
  <si>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</si>
  <si>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</si>
  <si>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</si>
  <si>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</si>
  <si>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</si>
  <si>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</si>
  <si>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</si>
  <si>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Pendiente</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</si>
  <si>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</si>
  <si>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</si>
  <si>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</si>
  <si>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</si>
  <si>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</si>
  <si>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 xml:space="preserve">Practicar las pruebas y diligencias ordenadas en curso de los procesos de competencia del GIT Control Disciplinario. </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</si>
  <si>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</si>
  <si>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Realizar seguimiento mensual al impulso dado a los procesos disciplinarios que son adelantados en las Direcciones Territoriales.</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</si>
  <si>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</si>
  <si>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</si>
  <si>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</si>
  <si>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</si>
  <si>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</si>
  <si>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</si>
  <si>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</si>
  <si>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</si>
  <si>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</si>
  <si>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</si>
  <si>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</si>
  <si>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</si>
  <si>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</si>
  <si>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</si>
  <si>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Avance en la actualización, implementación y seguimiento de las actividades de MIPG</t>
  </si>
  <si>
    <t xml:space="preserve">Realizar las actividades contempladas en el plan anticorrupción a cargo del proceso. </t>
  </si>
  <si>
    <t xml:space="preserve">Se realizó el reporte del primer cuatrimestre del Plan Anticorrupción </t>
  </si>
  <si>
    <t xml:space="preserve">Identificar las acciones de mejora relacionadas al cumplimiento del FURAG que apliquen al proceso. </t>
  </si>
  <si>
    <t xml:space="preserve"> Revisar y actualizar el mapa de riesgo del proceso de acuerdo a la política de riesgo aprobada.</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</si>
  <si>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</si>
  <si>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</si>
  <si>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</si>
  <si>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</si>
  <si>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</si>
  <si>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</si>
  <si>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</si>
  <si>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</si>
  <si>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</si>
  <si>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</si>
  <si>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</si>
  <si>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</si>
  <si>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</si>
  <si>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</si>
  <si>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</si>
  <si>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</si>
  <si>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</si>
  <si>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</si>
  <si>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</si>
  <si>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</si>
  <si>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</si>
  <si>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</si>
  <si>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</si>
  <si>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</si>
  <si>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</si>
  <si>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</si>
  <si>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</si>
  <si>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</si>
  <si>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</si>
  <si>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</si>
  <si>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</si>
  <si>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</si>
  <si>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</si>
  <si>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</si>
  <si>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Elaborar el informe de gestión insumo el Informe al Congreso de la República del sector estadística</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</si>
  <si>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</si>
  <si>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</si>
  <si>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</si>
  <si>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</si>
  <si>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</si>
  <si>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</si>
  <si>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</si>
  <si>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</si>
  <si>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</si>
  <si>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</si>
  <si>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</si>
  <si>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</si>
  <si>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Actualizar la documentación del SGI del proceso Direccionamiento Estratégico y Planeación</t>
  </si>
  <si>
    <t>Actualización</t>
  </si>
  <si>
    <t>Generar informe frente a los resultados de la encuesta FURAG 2019 vs. 2018</t>
  </si>
  <si>
    <t>Acompañar a los procesos para la formulación de las actividades o acciones que se deban generar a partir de los resultados del FURAG 2019</t>
  </si>
  <si>
    <t>Acta y / o correo</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</si>
  <si>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</si>
  <si>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</si>
  <si>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</si>
  <si>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</si>
  <si>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</si>
  <si>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</si>
  <si>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</si>
  <si>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</si>
  <si>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</si>
  <si>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Acompañar la presentación de la auditoria externa para mantener la certificación en los sistemas de gestión de calidad y ambiental</t>
  </si>
  <si>
    <t>Auditoria externa</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</si>
  <si>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</si>
  <si>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</si>
  <si>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</si>
  <si>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</si>
  <si>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</si>
  <si>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</si>
  <si>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</si>
  <si>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</si>
  <si>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</si>
  <si>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El Laboratorio Nacional de Suelos se cerró por la emergencia sanitaria y reabierto a partir del 3 de junio</t>
  </si>
  <si>
    <t>2.Ejecutar análisis físicos de suelos, producto de convenios y contratos</t>
  </si>
  <si>
    <t>3. Ejecutar análisis mineralógicos y micro morfológicos de suelos, producto de convenios y contratos</t>
  </si>
  <si>
    <t>4. Ejecutar análisis biológicos de suelos, producto de convenios y contratos</t>
  </si>
  <si>
    <t>5. Ejecutar análisis químico de suelos, aguas y tejido vegetal, producto de la satisfacción a la demanda por ventanilla</t>
  </si>
  <si>
    <t>6. Ejecutar análisis físicos de suelos, producto de la satisfacción a la demanda por ventanilla</t>
  </si>
  <si>
    <t>7. Ejecutar análisis mineralógicos y micro morfológicos de suelos, producto de la satisfacción a la demanda por ventanilla</t>
  </si>
  <si>
    <t>8. Ejecutar análisis biológicos de suelos, producto de la satisfacción a la demanda por ventanilla</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</si>
  <si>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</si>
  <si>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</si>
  <si>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</si>
  <si>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</si>
  <si>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Gestión de Suelos y Aplicaciones Agrologicas</t>
  </si>
  <si>
    <t xml:space="preserve"> AHT con fines múltiples homologadas, actualizadas y correlacionadas</t>
  </si>
  <si>
    <t>Se actualizaron las Áreas Homogéneas de Tierras de los municipios: El Charco - Nariño Santa Bárbara – Nariño, Potosí – Nariño, Tangua – Nariño, Venecia – Cundinamarca, Santuario – Risaralda y Balboa – Risaralda</t>
  </si>
  <si>
    <t>2. Atender prioritariamente solicitudes judiciales, catastrales procesos de restitución de tierras, entre otras (a demanda).</t>
  </si>
  <si>
    <t>Se atendieron la solictudes recibidas</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</si>
  <si>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</si>
  <si>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</si>
  <si>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los municipios de Santa Rosa del Sur en Bolívar, Medina en Cundinamarca, El Charco y Santa Bárbara en Nariño</t>
  </si>
  <si>
    <t>4. Entregar insumos estadísticos y mapas de las solicitudes judiciales, catastrales, procesos de restitución de tierras a demanda.</t>
  </si>
  <si>
    <t>Se solicitaron o prepararon insumos cartográficos para la actualización de municipios</t>
  </si>
  <si>
    <t>5.  Consolidar y elaborar la cartografía temática de acuerdo a estándares cartográficos</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</si>
  <si>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</si>
  <si>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</si>
  <si>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</si>
  <si>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</si>
  <si>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</si>
  <si>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Se adelantó el ajuste a la interpretación de geomorfología para suelos en un total de  180.986,99 ha</t>
  </si>
  <si>
    <t>2. Realizar el levantamiento de suelos</t>
  </si>
  <si>
    <t>Se ha avanzado en la etapa de precampo</t>
  </si>
  <si>
    <t>3.  Elaborar la interpretación de cobertura y uso de las tierras</t>
  </si>
  <si>
    <t>Se adelantó la interpretación de 46.082,99 ha, 39.883 ha a escala 1:25.000 y 6.200 a escala 1:10.000</t>
  </si>
  <si>
    <t>4. Realizar la clasificación de capacidad de uso de las tierras</t>
  </si>
  <si>
    <t>Debido a la emergencia sanitaria decretada no ha sido posible realizar la etapa de campo y por lo tanto la psocampo tampoco</t>
  </si>
  <si>
    <t>5. Consolidar y elaborar la cartografía temática de acuerdo a estándares cartográficos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</si>
  <si>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</si>
  <si>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 xml:space="preserve">Laboratorio Nacional de Suelos acreditado </t>
  </si>
  <si>
    <t>1. Revisar bibliográfia, elaborar y actualizar documentación.</t>
  </si>
  <si>
    <t>Determinaciones analíticas acreditadas</t>
  </si>
  <si>
    <t>Se ha revisado y actulizado la docuemntación necesria</t>
  </si>
  <si>
    <t>2. Planificar la ejecución por determinación analítica.</t>
  </si>
  <si>
    <t xml:space="preserve">La planiificación se enuentra </t>
  </si>
  <si>
    <t>3. Preparar reactivos, pruebas preliminares y/o adicionales</t>
  </si>
  <si>
    <t>El Laboratorio se cerro por la emergencia sanitaria y reabierto el 3 de junio</t>
  </si>
  <si>
    <t>4. Prevalidar - validar las determinaciones e informe.</t>
  </si>
  <si>
    <t>5. Estimar la incertidumbre de la medición.</t>
  </si>
  <si>
    <t>6. Tramitar ante el ente acreditador: solicitud, asignación y realización de visita, plan de acción, otorgamiento de la acreditación</t>
  </si>
  <si>
    <t>7. Consolidar y elaborar la base de datos de acuerdo a los estándares definidos</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</si>
  <si>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</si>
  <si>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</si>
  <si>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</si>
  <si>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</si>
  <si>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</si>
  <si>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</si>
  <si>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</si>
  <si>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</si>
  <si>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 xml:space="preserve">3. Correlacionar los levantamientos generales de suelos a nivel nacional </t>
  </si>
  <si>
    <t>Se cuenta conla version preliminar de la metodologia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</si>
  <si>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</si>
  <si>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</si>
  <si>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</si>
  <si>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</si>
  <si>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</si>
  <si>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</si>
  <si>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</si>
  <si>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</si>
  <si>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</si>
  <si>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</si>
  <si>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</si>
  <si>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</si>
  <si>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</si>
  <si>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</si>
  <si>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</si>
  <si>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</si>
  <si>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</si>
  <si>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</si>
  <si>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</si>
  <si>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</si>
  <si>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</si>
  <si>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</si>
  <si>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</si>
  <si>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</si>
  <si>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</si>
  <si>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</si>
  <si>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</si>
  <si>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</si>
  <si>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</si>
  <si>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</si>
  <si>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</si>
  <si>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</si>
  <si>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</si>
  <si>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</si>
  <si>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 xml:space="preserve">Servicios de Información Geográfica, geodesica y cartográfica </t>
  </si>
  <si>
    <t xml:space="preserve">Disponer 12.960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</si>
  <si>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</si>
  <si>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</si>
  <si>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</si>
  <si>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</si>
  <si>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</si>
  <si>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Gestionar, controlar y disponer la información cartográfica, geodésica y geográfica producida por la Subdirección, de acuerdo con la identificación de necesidades frecuentes de los usuarios y de conformidad con las licencias de uso definidas.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</si>
  <si>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</si>
  <si>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</si>
  <si>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</si>
  <si>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Organizar, catalogar y disponer las imágenes para su migración al Sistema único de información geográfica, cartográfica y geodesica</t>
  </si>
  <si>
    <t>Se dio inicio a la formulación de requerimiento para el Banco Nacional de imágenes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</si>
  <si>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</si>
  <si>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</si>
  <si>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</si>
  <si>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</si>
  <si>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</si>
  <si>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</si>
  <si>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</si>
  <si>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</si>
  <si>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</si>
  <si>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El reporte de esta actividad esta programado a partir del mes de agosto</t>
  </si>
  <si>
    <t xml:space="preserve">Revisar y actualizar el mapa de riesgo del proceso de acuerdo a la política de riesgo aprobada. </t>
  </si>
  <si>
    <t>El reporte de esta actividad esta programado a partir del mes de julio</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</si>
  <si>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</si>
  <si>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</si>
  <si>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</si>
  <si>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</si>
  <si>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</si>
  <si>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</si>
  <si>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</si>
  <si>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</si>
  <si>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</si>
  <si>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</si>
  <si>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</si>
  <si>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</si>
  <si>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</si>
  <si>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</si>
  <si>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</si>
  <si>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</si>
  <si>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</si>
  <si>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</si>
  <si>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</si>
  <si>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</si>
  <si>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</si>
  <si>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</si>
  <si>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</si>
  <si>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</si>
  <si>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</si>
  <si>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</si>
  <si>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</si>
  <si>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</si>
  <si>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</si>
  <si>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</si>
  <si>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</si>
  <si>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</si>
  <si>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</si>
  <si>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</si>
  <si>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</si>
  <si>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</si>
  <si>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</si>
  <si>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</si>
  <si>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</si>
  <si>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</si>
  <si>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</si>
  <si>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Especificar la inclusión del trámite del trámite de cabida y linderos  en los sistemas COBOL y SNC</t>
  </si>
  <si>
    <t>GIT GESTIÓN CATASTRAL - JUAN CARLOS VERA</t>
  </si>
  <si>
    <t>N.A.</t>
  </si>
  <si>
    <t>Probar el desarrollo de la inclusión del trámite de cabida y linderos  en los sistemas COBOL y SNC</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</si>
  <si>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</si>
  <si>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</si>
  <si>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</si>
  <si>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</si>
  <si>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</si>
  <si>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</si>
  <si>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</si>
  <si>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</si>
  <si>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</si>
  <si>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</si>
  <si>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</si>
  <si>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</si>
  <si>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Especificar la funcionalidad requerida para la identificación de predios segregados</t>
  </si>
  <si>
    <t>Se cuenta con versión preliminar del documento.</t>
  </si>
  <si>
    <t>Realizar las pruebas de la funcionalidad de identificación de predios segregados</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</si>
  <si>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</si>
  <si>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</si>
  <si>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</si>
  <si>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</si>
  <si>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</si>
  <si>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</si>
  <si>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</si>
  <si>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</si>
  <si>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</si>
  <si>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</si>
  <si>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</si>
  <si>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</si>
  <si>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</si>
  <si>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</si>
  <si>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</si>
  <si>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</si>
  <si>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</si>
  <si>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</si>
  <si>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</si>
  <si>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</si>
  <si>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</si>
  <si>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</si>
  <si>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</si>
  <si>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</si>
  <si>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</si>
  <si>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</si>
  <si>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</si>
  <si>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</si>
  <si>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</si>
  <si>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</si>
  <si>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</si>
  <si>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</si>
  <si>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</si>
  <si>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</si>
  <si>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</si>
  <si>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</si>
  <si>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</si>
  <si>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</si>
  <si>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</si>
  <si>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</si>
  <si>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</si>
  <si>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</si>
  <si>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</si>
  <si>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</si>
  <si>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</si>
  <si>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</si>
  <si>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</si>
  <si>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</si>
  <si>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Realizar la actualización jurídica masiva de 400.276 predios</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</si>
  <si>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</si>
  <si>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</si>
  <si>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</si>
  <si>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</si>
  <si>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</si>
  <si>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</si>
  <si>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</si>
  <si>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</si>
  <si>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</si>
  <si>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</si>
  <si>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</si>
  <si>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</si>
  <si>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</si>
  <si>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</si>
  <si>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</si>
  <si>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</si>
  <si>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</si>
  <si>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</si>
  <si>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</si>
  <si>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</si>
  <si>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</si>
  <si>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</si>
  <si>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</si>
  <si>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</si>
  <si>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</si>
  <si>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</si>
  <si>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</si>
  <si>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</si>
  <si>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</si>
  <si>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</si>
  <si>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</si>
  <si>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</si>
  <si>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</si>
  <si>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</si>
  <si>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</si>
  <si>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</si>
  <si>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</si>
  <si>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</si>
  <si>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</si>
  <si>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</si>
  <si>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</si>
  <si>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</si>
  <si>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</si>
  <si>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</si>
  <si>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</si>
  <si>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</si>
  <si>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</si>
  <si>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</si>
  <si>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</si>
  <si>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</si>
  <si>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</si>
  <si>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</si>
  <si>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</si>
  <si>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</si>
  <si>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</si>
  <si>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</si>
  <si>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</si>
  <si>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</si>
  <si>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</si>
  <si>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Elaborar informe de los procesos de contratación mensuales.</t>
  </si>
  <si>
    <t>Se realizó el informe consolidado mensual de contratación</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</si>
  <si>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</si>
  <si>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</si>
  <si>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</si>
  <si>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</si>
  <si>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</si>
  <si>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</si>
  <si>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</si>
  <si>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</si>
  <si>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</si>
  <si>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</si>
  <si>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</si>
  <si>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</si>
  <si>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</si>
  <si>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Realizar el proceso de bajas de bienes</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</si>
  <si>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</si>
  <si>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</si>
  <si>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</si>
  <si>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Socialización, capacitación y acompañamiento a las Direcciones Territoriales en los tema de almacen</t>
  </si>
  <si>
    <t xml:space="preserve">Capacitación almacenistas tema: almacenamiento y organización de bienes y manual procedimientos baja de bienes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</si>
  <si>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</si>
  <si>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</si>
  <si>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</si>
  <si>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</si>
  <si>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Elaborar y publicar tips (recomendaciones sencillas y precisas sobre los temas más relevantes a tener en cuenta en las diferentes etapas contractuales)</t>
  </si>
  <si>
    <t xml:space="preserve">Se elaboraron y se publicaron tips en el segundo trimestre    </t>
  </si>
  <si>
    <t>Coordinadora de gestión documental</t>
  </si>
  <si>
    <t>Se realizó cronograma para la actualización de los documentos vigentes del proceso</t>
  </si>
  <si>
    <t>Se realizó el reporte del primer cuatrimestre del plan anticorrupción</t>
  </si>
  <si>
    <t>Implementar oportunidades de mejora relacionadas al cumplimiento del FURAG que apliquen al proceso.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</si>
  <si>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</si>
  <si>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</si>
  <si>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</si>
  <si>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</si>
  <si>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</si>
  <si>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</si>
  <si>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</si>
  <si>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</si>
  <si>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</si>
  <si>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</si>
  <si>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</si>
  <si>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</si>
  <si>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</si>
  <si>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</si>
  <si>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</si>
  <si>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</si>
  <si>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</si>
  <si>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</si>
  <si>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</si>
  <si>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</si>
  <si>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</si>
  <si>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</si>
  <si>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</si>
  <si>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</si>
  <si>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</si>
  <si>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</si>
  <si>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</si>
  <si>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</si>
  <si>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</si>
  <si>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Realizar el análisis estratégico de productos (Publicaciones e investigaciones) que genera el IGAC.</t>
  </si>
  <si>
    <t xml:space="preserve"> análisis estratégico de productos</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</si>
  <si>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</si>
  <si>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</si>
  <si>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</si>
  <si>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</si>
  <si>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</si>
  <si>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</si>
  <si>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</si>
  <si>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</si>
  <si>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</si>
  <si>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</si>
  <si>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</si>
  <si>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</si>
  <si>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Plan estratégico de comunicaciones del IGAC</t>
  </si>
  <si>
    <t>Diseñar el plan de comunicaciones de la Entidad para la vigencia 2020</t>
  </si>
  <si>
    <t>Plan de comunicaciones</t>
  </si>
  <si>
    <t>Porcentaje avance Implementación Estrategía de comunicación.</t>
  </si>
  <si>
    <t>Se diseño y entrego el documento que contiene el plan de comunicaciones del instituto, disponible en el Drive evidencias del Proceso Gestión de Comunicaciones y Mercadeo</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</si>
  <si>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</si>
  <si>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</si>
  <si>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</si>
  <si>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</si>
  <si>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</si>
  <si>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</si>
  <si>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</si>
  <si>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MIGP implementado</t>
  </si>
  <si>
    <t>Actualizar la información documentada  vigente del proceso.</t>
  </si>
  <si>
    <t xml:space="preserve">Porcentaje de implementación de la estrategia de divulgación ejecutada </t>
  </si>
  <si>
    <t>Realizar las actividades contempladas en el plan anticorrupción a cargo del proceso.</t>
  </si>
  <si>
    <t xml:space="preserve">Durante el primer y segundo trimestre se avanzó en un 50% en la realización de las actividades contempladas en el Plan Anticorrupción. </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</si>
  <si>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</si>
  <si>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</si>
  <si>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Revisar y actualizar el mapa de riesgos del proceso de acuerdo a la politica de riesgo aprobada</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</si>
  <si>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</si>
  <si>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</si>
  <si>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</si>
  <si>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</si>
  <si>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</si>
  <si>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</si>
  <si>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</si>
  <si>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</si>
  <si>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</si>
  <si>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Elaborar el plan de infraestructura corto y largo plazo</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</si>
  <si>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</si>
  <si>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</si>
  <si>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</si>
  <si>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</si>
  <si>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</si>
  <si>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</si>
  <si>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</si>
  <si>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</si>
  <si>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</si>
  <si>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</si>
  <si>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</si>
  <si>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</si>
  <si>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</si>
  <si>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</si>
  <si>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</si>
  <si>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</si>
  <si>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</si>
  <si>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</si>
  <si>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</si>
  <si>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</si>
  <si>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</si>
  <si>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</si>
  <si>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</si>
  <si>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</si>
  <si>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</si>
  <si>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</si>
  <si>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</si>
  <si>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</si>
  <si>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</si>
  <si>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</si>
  <si>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Se realizó un cronograma de intervención a la documentación vigente del proceso</t>
  </si>
  <si>
    <t xml:space="preserve">Se realizó el reporte del primer cuatrimestre del plan anticorrupción a cargo del proceso, </t>
  </si>
  <si>
    <t>Implementar oportunidades de mejora relacionadas al cumplimiento del FURAG que apliquen al proceso en la vigencia.</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</si>
  <si>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</si>
  <si>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</si>
  <si>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</si>
  <si>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</si>
  <si>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</si>
  <si>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</si>
  <si>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</si>
  <si>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</si>
  <si>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</si>
  <si>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 xml:space="preserve">Apoyar a los procesos que cuentan con activos de información actualizados en la identificación, valoración y  tratamiento de riesgos de seguridad de la información </t>
  </si>
  <si>
    <t xml:space="preserve">Riesgos actualizados </t>
  </si>
  <si>
    <t>Actualizar el PETIC de acuerdo con el marco de referencia de arquitectura empresarial</t>
  </si>
  <si>
    <t>PETIC</t>
  </si>
  <si>
    <t>No se presenta avance en este periodo y la meta está programada para el cuarto periodo.</t>
  </si>
  <si>
    <t xml:space="preserve">Incrementar o elevar el nivel de los servicios presentados en el catálogo de la plataforma de interoperabilidad </t>
  </si>
  <si>
    <t>Certificación MinTic</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</si>
  <si>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</si>
  <si>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 xml:space="preserve">Implementar la politica de gobierno digital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</si>
  <si>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</si>
  <si>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</si>
  <si>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</si>
  <si>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</si>
  <si>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 xml:space="preserve">Implementar controles de seguridad de la información </t>
  </si>
  <si>
    <t>Controles implementados</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</si>
  <si>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</si>
  <si>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</si>
  <si>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</si>
  <si>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</si>
  <si>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</si>
  <si>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</si>
  <si>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</si>
  <si>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</si>
  <si>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</si>
  <si>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</si>
  <si>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</si>
  <si>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</si>
  <si>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</si>
  <si>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</si>
  <si>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</si>
  <si>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</si>
  <si>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</si>
  <si>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Implementar el protocolo para la asignación del NUPRE</t>
  </si>
  <si>
    <t xml:space="preserve">Se adelanto el convenio suscrito con la  Unidad Administrativa Especial de Catastro - UAECD  para la entrega del algoritmo para  generar las series de los códigos NUPRE. </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</si>
  <si>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</si>
  <si>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</si>
  <si>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</si>
  <si>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Realizar las especificaciones técnica  para adelantar la contratación de analisis, diseño e implementación del Repositorio de Datos Maestro</t>
  </si>
  <si>
    <t>Funcionalidades de software implementadas</t>
  </si>
  <si>
    <t>Implementar la  funcionalidad requerida para la actualización jurídica masiva de propietarios</t>
  </si>
  <si>
    <t>Porcentaje de implementación de las funcionalidades</t>
  </si>
  <si>
    <t>Realizar la puesta en producción de la funcionalidad requerida para la actualización jurídica masiva de propietarios</t>
  </si>
  <si>
    <t>Implementar la funcionalidad requerida para la identificación de predios segregados</t>
  </si>
  <si>
    <t>Evidencia de que el  código fuente se encuetra  versionado en el GITLAB.</t>
  </si>
  <si>
    <t>Realizar la puesta en producción de la funcionalidad requerida para la identificación de predios segregados</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</si>
  <si>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</si>
  <si>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</si>
  <si>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</si>
  <si>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Realizar la puesta en producción de la funcionalidad de generación de reportes de los sistemas catastrales</t>
  </si>
  <si>
    <t>Ajustar el modelo de liquidación de avalúos catastrales</t>
  </si>
  <si>
    <t>Se preparó el ambiente de desarrollo y de pruebas para los casos de Liquidación de Avalúos catastrales.</t>
  </si>
  <si>
    <t>Realizar la puesta en producción de liquidación de avalúos catastrales</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</si>
  <si>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</si>
  <si>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</si>
  <si>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</si>
  <si>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</si>
  <si>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</si>
  <si>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</si>
  <si>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</si>
  <si>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</si>
  <si>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Realizar la implementación del micrositio de Catastro Multipropósito</t>
  </si>
  <si>
    <t>Micrositio implementado</t>
  </si>
  <si>
    <t>índice de capacidad en la prestación de servicios de tecnología.</t>
  </si>
  <si>
    <t>Realizar la puesta en producción del micrositio de Catastro Multipropósito</t>
  </si>
  <si>
    <t>Micrositio puesto en producción</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</si>
  <si>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</si>
  <si>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</si>
  <si>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</si>
  <si>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MIPG Implementado</t>
  </si>
  <si>
    <t xml:space="preserve">Documentos actualizados </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</si>
  <si>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</si>
  <si>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Actividades realizadas</t>
  </si>
  <si>
    <t>Se realizaron las actividades contempladas dentro del plan anticorrupcíón y se realizó el respectivo seguimiento en el mes de mayo. Evidencia: Plan anticorrupción con seguimiento dispuesto en el drive</t>
  </si>
  <si>
    <t>Acciones identificadas</t>
  </si>
  <si>
    <t>Implementar oportunidades de mejora relacionadas al cumplimiento del FURAG que apliquen al proceso</t>
  </si>
  <si>
    <t>Acciones implementadas</t>
  </si>
  <si>
    <t>Mapa de riesgo revisado y actualizado</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</si>
  <si>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</si>
  <si>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</si>
  <si>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</si>
  <si>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</si>
  <si>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</si>
  <si>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</si>
  <si>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</si>
  <si>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</si>
  <si>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</si>
  <si>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</si>
  <si>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</si>
  <si>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</si>
  <si>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</si>
  <si>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</si>
  <si>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</si>
  <si>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</si>
  <si>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</si>
  <si>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</si>
  <si>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</si>
  <si>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</si>
  <si>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</si>
  <si>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</si>
  <si>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</si>
  <si>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</si>
  <si>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Revisar y actualizar los contenidos de los cursos que conforman el programa académico del CIAF</t>
  </si>
  <si>
    <t>Contenidos actualizados por módulo.</t>
  </si>
  <si>
    <t>Diseñar y generar contenidos de los cursos para apoyar la transferencia del conocimiento asociada a la implementación de la política de catastro multipropósito.</t>
  </si>
  <si>
    <t>Contenidos asociados al catastro multitproósito desarrollados.</t>
  </si>
  <si>
    <t>Modernizar la plataforma telecentro y disponer los contenidos del programa académico</t>
  </si>
  <si>
    <t>Plataforma en funcionamiento y documentación asociada.</t>
  </si>
  <si>
    <t>Realizar las acciones necesarias para la implementación del programa académico en el territorio nacional.</t>
  </si>
  <si>
    <t>Acuerdos y convenios establecidos.</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</si>
  <si>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</si>
  <si>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</si>
  <si>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</si>
  <si>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</si>
  <si>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</si>
  <si>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</si>
  <si>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</si>
  <si>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</si>
  <si>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</si>
  <si>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</si>
  <si>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</si>
  <si>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</si>
  <si>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</si>
  <si>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</si>
  <si>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</si>
  <si>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</si>
  <si>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</si>
  <si>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</si>
  <si>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</si>
  <si>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</si>
  <si>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</si>
  <si>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</si>
  <si>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</si>
  <si>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Ejecutar la asesoría o consultoría</t>
  </si>
  <si>
    <t>Productos definidos</t>
  </si>
  <si>
    <t>Se ejecuto la asesoría con la empresa Promotora la Roca S.A.S y se realizan avances en la asesoría con el Instituo de Bienestar Famiiar ICBF</t>
  </si>
  <si>
    <t>Generar informe de avance de la asesoría o consultoría</t>
  </si>
  <si>
    <t>Informes de Avance</t>
  </si>
  <si>
    <t>Se genero el informe final de resultados, de la asesoría con la empresa Promotora la Roca.</t>
  </si>
  <si>
    <t>Realizar procesos de socialización y difusión de los resultados generados por la asesoría o consultoria</t>
  </si>
  <si>
    <t>Informe y productos finales.
Soportes de las jornadas de socialización.</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</si>
  <si>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</si>
  <si>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Informes de avance en el plan anticorrupción</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</si>
  <si>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</si>
  <si>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</si>
  <si>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</si>
  <si>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</si>
  <si>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</si>
  <si>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</si>
  <si>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</si>
  <si>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</si>
  <si>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</si>
  <si>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</si>
  <si>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</si>
  <si>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</si>
  <si>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</si>
  <si>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</si>
  <si>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</si>
  <si>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</si>
  <si>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</si>
  <si>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</si>
  <si>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</si>
  <si>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</si>
  <si>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</si>
  <si>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3. Ejecutar el Plan de Trabajo de previsiòn del recurso humano en el año 2020</t>
  </si>
  <si>
    <t xml:space="preserve">Se ejecutó el Plan de trabajo establecido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</si>
  <si>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</si>
  <si>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</si>
  <si>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</si>
  <si>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</si>
  <si>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</si>
  <si>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2. Aprobar y publicar el Plan Anual de Talento Humano</t>
  </si>
  <si>
    <t xml:space="preserve">El día 30 de junio de 2020 se realizó el Comité de Evaluación el cual aprobó el Plan, la cual en el mes de julio se generará la resolución, se publicará y se adoptará.   </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</si>
  <si>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</si>
  <si>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</si>
  <si>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</si>
  <si>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</si>
  <si>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</si>
  <si>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</si>
  <si>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</si>
  <si>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</si>
  <si>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6. Desarrollar actividades de gestión del conocimiento utilizando el TELECENTRO como estrategia de divulgación.</t>
  </si>
  <si>
    <t xml:space="preserve">7. Desarrollar, hacer seguimiento y evaluar el avance en el proceso de gestión del conocimiento en la entidad. </t>
  </si>
  <si>
    <t>8. Levantar información y apoyar todo lo relacionado con el proceso de modernización institucional.</t>
  </si>
  <si>
    <t>Se a adelantado la primera etapa de alistamiento</t>
  </si>
  <si>
    <t>Plan Institucional de Capacitación</t>
  </si>
  <si>
    <t xml:space="preserve">1. Planear y elaborar el Plan institucional de Capacitación </t>
  </si>
  <si>
    <t>Porcentaje de avance en el cumplimiento del cronograma del PIC</t>
  </si>
  <si>
    <t>Se elaboró el Plan Institucional de Capacitación</t>
  </si>
  <si>
    <t>2. Aprobar y publicar el Plan Anual de Capacitación</t>
  </si>
  <si>
    <t>El día 30 de junio de 2020 se realizó el Comité de Evaluación el cual aprobó el Plan, la cual en el mes de julio se generará la resolución, se publicará y se adoptará</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</si>
  <si>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</si>
  <si>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</si>
  <si>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</si>
  <si>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</si>
  <si>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</si>
  <si>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</si>
  <si>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</si>
  <si>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</si>
  <si>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2. Aprobar y publicar el Plan Anual de Bienestar e Incentivos Institucionales</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</si>
  <si>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</si>
  <si>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</si>
  <si>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</si>
  <si>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</si>
  <si>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</si>
  <si>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</si>
  <si>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</si>
  <si>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2. Aprobar y publicar el Plan Anual de Trabajo Anual en Seguridad y Salud en el Trabajo</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</si>
  <si>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</si>
  <si>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</si>
  <si>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</si>
  <si>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Revisión, análisis e identificación y priorización de documentos a intervenir</t>
  </si>
  <si>
    <t>Se realizó el reporte del primer cuatremestre del plan anticorrupción</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</si>
  <si>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</si>
  <si>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</si>
  <si>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</si>
  <si>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</si>
  <si>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</si>
  <si>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</si>
  <si>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</si>
  <si>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</si>
  <si>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</si>
  <si>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</si>
  <si>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Actualizar el programa de gestión documental PGD</t>
  </si>
  <si>
    <t>Actualizar el plan institucional de archivos (PINAR)</t>
  </si>
  <si>
    <t>Actualizar el sistema integrado de conservación (plan de preservación digital a largo plazo)</t>
  </si>
  <si>
    <t>Acervo documental organizado </t>
  </si>
  <si>
    <t xml:space="preserve">Realizar la intervención documental a 185 metros lineales </t>
  </si>
  <si>
    <t>Metros lineales del acervo documental organizado</t>
  </si>
  <si>
    <t>Acervo documental conservado</t>
  </si>
  <si>
    <t>Porcentaje de Transferencias realizadas</t>
  </si>
  <si>
    <t>Se realizo el reporte del primer cuatrimestre del Plan anticorrupción</t>
  </si>
  <si>
    <t>Revisar y actualizar el mapa de riesgo del proceso de acuerdo a la política de riesgo aprobada.</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</si>
  <si>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</si>
  <si>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</si>
  <si>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</si>
  <si>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</si>
  <si>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</si>
  <si>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</si>
  <si>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</si>
  <si>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</si>
  <si>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</si>
  <si>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</si>
  <si>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</si>
  <si>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</si>
  <si>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</si>
  <si>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</si>
  <si>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</si>
  <si>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</si>
  <si>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</si>
  <si>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</si>
  <si>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</si>
  <si>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</si>
  <si>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</si>
  <si>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</si>
  <si>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</si>
  <si>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</si>
  <si>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</si>
  <si>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</si>
  <si>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</si>
  <si>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</si>
  <si>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</si>
  <si>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</si>
  <si>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</si>
  <si>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</si>
  <si>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</si>
  <si>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</si>
  <si>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</si>
  <si>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</si>
  <si>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</si>
  <si>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</si>
  <si>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</si>
  <si>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</si>
  <si>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</si>
  <si>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</si>
  <si>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</si>
  <si>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</si>
  <si>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</si>
  <si>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</si>
  <si>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</si>
  <si>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</si>
  <si>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</si>
  <si>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</si>
  <si>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</si>
  <si>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</si>
  <si>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</si>
  <si>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</si>
  <si>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</si>
  <si>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</si>
  <si>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</si>
  <si>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</si>
  <si>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</si>
  <si>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</si>
  <si>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</si>
  <si>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</si>
  <si>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</si>
  <si>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</si>
  <si>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</si>
  <si>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</si>
  <si>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</si>
  <si>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</si>
  <si>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</si>
  <si>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</si>
  <si>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</si>
  <si>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</si>
  <si>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</si>
  <si>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</si>
  <si>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</si>
  <si>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</si>
  <si>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</si>
  <si>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</si>
  <si>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Presentar las declaraciones tributarias bimestral (IVA, ICA y ReteICA)</t>
  </si>
  <si>
    <t>Para el mes de mayo se cumplió entregando a la DIAN la declaracion del nivel nacional el Iva del segundo bimestre 2020 (marzo-abril) y para las declaraciones municipales las de ICA y ReteICA para el segundo bimestre del 2020 (marzo-abril).</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</si>
  <si>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</si>
  <si>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</si>
  <si>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</si>
  <si>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realizó cronograma de actualización de los documentos</t>
  </si>
  <si>
    <t>Se realizó la revisión e identificación de las acciones de mejora</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</si>
  <si>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</si>
  <si>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</si>
  <si>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</si>
  <si>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</si>
  <si>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</si>
  <si>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</si>
  <si>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Estaciones activas y conectadas al marco de referencia terrestre</t>
  </si>
  <si>
    <t>Fortalecer la red geodésica del país con estaciones en los municipios priorizados y realizar su respectivo monitoreo, actualización (2018,0), procesamiento y disposición.</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</si>
  <si>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</si>
  <si>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</si>
  <si>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</si>
  <si>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</si>
  <si>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</si>
  <si>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</si>
  <si>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</si>
  <si>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</si>
  <si>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</si>
  <si>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</si>
  <si>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 xml:space="preserve">Determinar, procesar y disponer los datos de coordenadas de la red pasiva del país </t>
  </si>
  <si>
    <t>Se realizó la identificación y organización para procesar y disponer los datos de coordenadas de la red pasiva del país</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</si>
  <si>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</si>
  <si>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</si>
  <si>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</si>
  <si>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</si>
  <si>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</si>
  <si>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</si>
  <si>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</si>
  <si>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Datos geomagnéticos generados, procesados y dispuestos</t>
  </si>
  <si>
    <t xml:space="preserve">Generar, procesar y disponer  datos geomagnéticos capturados a través del observatorio </t>
  </si>
  <si>
    <t xml:space="preserve">Generar propuesta para la modernización del observatorio geomagnético nacional, con su respectivo plan de acción </t>
  </si>
  <si>
    <t>Se gestionó a través de reuniones la revisión y actualización de documentos  que soportan el proceso. Se ajustó el plan de trabajo a seguir. Se encuentran en revisión técnica 35 documentos.</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</si>
  <si>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</si>
  <si>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</si>
  <si>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</si>
  <si>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</si>
  <si>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</si>
  <si>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</si>
  <si>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</si>
  <si>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</si>
  <si>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Publicar los informes de caracterización.</t>
  </si>
  <si>
    <t>Publicación informe</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</si>
  <si>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</si>
  <si>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</si>
  <si>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</si>
  <si>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</si>
  <si>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</si>
  <si>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</si>
  <si>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</si>
  <si>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</si>
  <si>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</si>
  <si>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</si>
  <si>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Desarrollar e implementar herramienta de colaboración que permita el levantamiento y actualización de topónimos .</t>
  </si>
  <si>
    <t>Herramienta</t>
  </si>
  <si>
    <t>Integrar y disponer la Base Nacional de Nombres Geográficos</t>
  </si>
  <si>
    <t>Base de datos</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</si>
  <si>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</si>
  <si>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</si>
  <si>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</si>
  <si>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</si>
  <si>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</si>
  <si>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</si>
  <si>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</si>
  <si>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</si>
  <si>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</si>
  <si>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</si>
  <si>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</si>
  <si>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</si>
  <si>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</si>
  <si>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Elaborar el diagnóstico de límites de 125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</si>
  <si>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</si>
  <si>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</si>
  <si>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</si>
  <si>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</si>
  <si>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</si>
  <si>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</si>
  <si>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</si>
  <si>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</si>
  <si>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</si>
  <si>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</si>
  <si>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</si>
  <si>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</si>
  <si>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</si>
  <si>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</si>
  <si>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</si>
  <si>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</si>
  <si>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</si>
  <si>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Gestión Informática de Soporte</t>
  </si>
  <si>
    <t>Solicitudes de TI</t>
  </si>
  <si>
    <t xml:space="preserve">Aprovisionar y administrar plataforma tecnologica </t>
  </si>
  <si>
    <t>Reporte de solicitudes de plataforma tecnologica aprovisionada y administrada</t>
  </si>
  <si>
    <t>Solicitudes de TI atendidas</t>
  </si>
  <si>
    <t>Se atendieron 739 solicitudes distribuidas de la siguiente manera: 721 cerrado. 9 en esperas. 5 en curso y 4 resueltas. Con un indice de cumplimiento del 98%</t>
  </si>
  <si>
    <t xml:space="preserve">Atender solicitudes manteniento a los  sistemas de información, aplicaciones y portales </t>
  </si>
  <si>
    <t xml:space="preserve">Reporte de solicitudes atendidas de manteniento a los  sistemas de información, aplicaciones y portales </t>
  </si>
  <si>
    <t>Se atendieron 2287 solicitudes, de las cuales se atendieron 2074 solicitudes. Con un indice de cumplimiento del 90%</t>
  </si>
  <si>
    <t>Atender incidencias y requerimientos de la mesa de servicios TI</t>
  </si>
  <si>
    <t>Reporte de incidencias y requerimientos atendidos</t>
  </si>
  <si>
    <t xml:space="preserve">Se atendieron 1411 solicitudes, distribuidas de la siguiente manera: 1398 cerradas. 7 resueltas y 6 en espera. </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</si>
  <si>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</si>
  <si>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realizaron las actividades contempladas dentro del plan anticorrupción y se realizó el avance correspondiente en el mes de mayo. Evidencia: Plan anticorrupción con seguimiento dispuesto en el drive.</t>
  </si>
  <si>
    <t xml:space="preserve">Número </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</si>
  <si>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</si>
  <si>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</si>
  <si>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</si>
  <si>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</si>
  <si>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</si>
  <si>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</si>
  <si>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</si>
  <si>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</si>
  <si>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</si>
  <si>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Actualizar o diseñar nuevos lineamientos en defensa judicial. (Un (1) Manual de Defensa Judicial)</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</si>
  <si>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</si>
  <si>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</si>
  <si>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</si>
  <si>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</si>
  <si>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</si>
  <si>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</si>
  <si>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</si>
  <si>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Responder las solicitudes de conceptos, asesorías y trámites o actos administrativos o contractuales, que se le requieran a la Oficina Asesora Jurídica</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</si>
  <si>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</si>
  <si>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Ejercer la defensa judicial del IGAC de acuerdo a la ley, los lineamientos y protocolos del IGAC, dentro de los términos establecidos.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</si>
  <si>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</si>
  <si>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Realizar la gestión documental de los procesos a cargo de la Oficina Asesora Jurídica.</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</si>
  <si>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</si>
  <si>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</si>
  <si>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</si>
  <si>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Realizar los Comités de Conciliación dentro de los términos de la Ley y someter a aprobación del mismo las fichas que presenten los apoderados dentro de las diferentes actuaciones judiciales y prejudiciales que se adelanten.</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</si>
  <si>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</si>
  <si>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</si>
  <si>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</si>
  <si>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Consolidar los conceptos jurídicos expedidos por la OAJ y publicarlos en la página web de la Entidad.</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</si>
  <si>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</si>
  <si>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</si>
  <si>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</si>
  <si>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</si>
  <si>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</si>
  <si>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</si>
  <si>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Actualización de la Resolución 620 de 2008 "Por la cual se establecen los procedimientos para los avalúos ordenados dentro del marco de la Ley 388 de 1997"</t>
  </si>
  <si>
    <t>Actualización Resolucion 070 de 2011 " Por la cual se reglamenta técnicamente la formación catastral, la actualización de la formación catastral y la conservación catastral"</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</si>
  <si>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</si>
  <si>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</si>
  <si>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</si>
  <si>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Implementar el procedimiento asociado al proceso de Regulación.</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</si>
  <si>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</si>
  <si>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</si>
  <si>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</si>
  <si>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</si>
  <si>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</si>
  <si>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</si>
  <si>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</si>
  <si>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</si>
  <si>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</si>
  <si>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</si>
  <si>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</si>
  <si>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</si>
  <si>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</si>
  <si>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</si>
  <si>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</si>
  <si>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</si>
  <si>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</si>
  <si>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</si>
  <si>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</si>
  <si>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</si>
  <si>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</si>
  <si>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Realizar el seguimiento de las actividades contempladas en el Plan Anticorrupción del proceso</t>
  </si>
  <si>
    <t>Bajo correo del 14-05-2020 se envía seguimiento a la Oficina de  Planeación y es publicado en la página WEB del IGAC el 14-05-2020.</t>
  </si>
  <si>
    <t>Identificar e implementar las oportunidades de mejora relacionadas al cumplimiento del FURAG que esten asociadas al proceso</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</si>
  <si>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</si>
  <si>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</si>
  <si>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</si>
  <si>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</si>
  <si>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</si>
  <si>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</si>
  <si>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</si>
  <si>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</si>
  <si>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</si>
  <si>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</si>
  <si>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 xml:space="preserve">Realizar el Tercer Encuentro Nacional de Servicio al Ciudadano </t>
  </si>
  <si>
    <t>Garantizar acceso a la  informacion  a los ciudadanos  con discapacidad  visual y auditiva tanto  en el canal  virtual como presencial (tutoriales,  señaletica  y medios  electronicos)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</si>
  <si>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</si>
  <si>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</si>
  <si>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 xml:space="preserve">Realizar las encuestas de satisfacción y niveles de oportunidad  </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</si>
  <si>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</si>
  <si>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</si>
  <si>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</si>
  <si>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</si>
  <si>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</si>
  <si>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</si>
  <si>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</si>
  <si>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</si>
  <si>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</si>
  <si>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</si>
  <si>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</si>
  <si>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Elaborar  el documento de la Caracterización de grupos de valor y/o grupos de interés de acuerdo a la información suministrada por las diferentes áreas</t>
  </si>
  <si>
    <t>Publicar y difundir en la pagina web e igacnet la Caracterización de grupos de valor y/o grupos de interés</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</si>
  <si>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</si>
  <si>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</si>
  <si>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</si>
  <si>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</si>
  <si>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</si>
  <si>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</si>
  <si>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Consolidar y publicar a nivel nacional el seguimiento de rendición de cuentas permanente</t>
  </si>
  <si>
    <t>Se adjunta las solicitudes realizadas a las Direcciones Territoriales participantes y al GIT Gestión Contractual, así como la matriz de seguimiento.</t>
  </si>
  <si>
    <t xml:space="preserve">Realizar un evento de Rendición de cuentas de la vigencia </t>
  </si>
  <si>
    <t xml:space="preserve">Viabilizar la difusión de la mision  institutcional del IGAC  en una lengua nativa </t>
  </si>
  <si>
    <t>Esta actividad no estaba programada para este  trimestre, quedo registrado para el mes de julio y diciembre</t>
  </si>
  <si>
    <t>Se realizó el reporte del primer cuatrimestre del Plan anticorrupción</t>
  </si>
  <si>
    <t xml:space="preserve">Actividades </t>
  </si>
  <si>
    <t>% Avance 2do Trimestre</t>
  </si>
  <si>
    <t>% Avance 1er Trimestre</t>
  </si>
  <si>
    <t>% Avance 3er Trimestre</t>
  </si>
  <si>
    <t>% Avance 4to Trimestre</t>
  </si>
  <si>
    <t>VR, SERVICIO DE ENERGIA, DE LAS DOS SEDES DE LA TERRITORIAL ATLANTICO VIGENCIA 2020</t>
  </si>
  <si>
    <t>VR, SERVICIO DE TELEFONIA OFICINA TERRITORIAL ATLANTICO, VIGENCIA 2020</t>
  </si>
  <si>
    <t>VR, SERVICIO DE ACUEDUCTO, ALCANTARILLADO Y ASEO, DE LAS DOS SEDES DE LA TERRITORIAL ATLANTICO, VIGENCIA 2020</t>
  </si>
  <si>
    <t>VR, PAGO DE NOMINA AL PERSONAL DE PLANTA, DE LA TERRITORIAL ATLANTICO CORRESPONDIENTE AL MES DE ENERO/2020</t>
  </si>
  <si>
    <t>VR, APORTES PARAFISCALES DE LA TERRITORIAL ATLANTICO, CORRESPONDIENTES AL MES DE ENERO /2020</t>
  </si>
  <si>
    <t>VR, SERVICIO DE REVISION TECNOMECANICA, PARA EL VEHICULO DE PLACAS ODS792, DE PROPIEDAD DEL IGAC, ASIGNADO A LA TERRITORIAL ATLANTICO</t>
  </si>
  <si>
    <t>VR, COMISION DE SERVICIOS DE LOS DIRECTORES TERRITORIALES A BOGOTA-SEDE CENTRAL LOS DIAS 12 Y 13 DE FEBRERO/2020</t>
  </si>
  <si>
    <t>VR, PAGO DE INDUSTRIA Y COMERCIO ANUAL. Y DEL EMS DE ENERO /2020</t>
  </si>
  <si>
    <t>VR, PAGO DE NOMINA,AL PERSONAL DE PLANTA DE LA TERRITORIAL ATLANTICO, CORRESPONDIENTE AL MES DE FEBRERO /2020</t>
  </si>
  <si>
    <t>VR, PAGO DE APORTES PARAFISCALES DE LA TERRITORIAL ATLANTICO, CORRESPONDIENTES AL MES DE FEBRERO / 2020</t>
  </si>
  <si>
    <t>VR, VIATICOS Y GASTOS DE COMISION  PARA FUNCIONARIOS DE PLANTA DE LA TERRITORIAL ATLANTICO, VIGENCIA 2020</t>
  </si>
  <si>
    <t>VR, VIATICOS Y GASTOS DE COMISION, PARA EL PROFESIONAL DE AVALUOS Y MERCADO, VIGENCIA 2020</t>
  </si>
  <si>
    <t>VR, IMPUESTO PREDIAL UNIFICADO VIGENCIA 2020, SEDES TERRITORIAL ATLANTICO NORTE Y CENTRO</t>
  </si>
  <si>
    <t>VR, VIATICOS Y GASTOS DE COMISION  PARA EL DESPLAZAMIENTO DE LA ABOGADA A LA TERRITORIAL MAGDALENA, A CUMPLIR CON LO ESTIPULADO EN EL MEMORANDO IE820-01</t>
  </si>
  <si>
    <t>VR, PRESTACION DE SERVICIOS PERSONALES, PARA REALIZAR ACTIVIDADES DE APOYO OPERATIVO EN LOS PROCESOS CATASTRALES DE LA TERRITORIAL ATLANTICO</t>
  </si>
  <si>
    <t>VR, PRESTACION DE SERVICIOS DE APOYO A LA GESTION EN VENTANILLA PARA ATENCION AL PUBLICO EN LOS PROCESOS CATASTRALES DE LA DIRECCION TERRITORIAL ATLANTICO</t>
  </si>
  <si>
    <t>VR, PRESTACION DE SERVICIOS PARA REALIZAR ACTIVIDADES DE RECONOCIMIENTO PREDIAL URBANO Y RURAL PARA LA ATENCION DE  TRAMITES EN LOS PROCESOS CATASTRALES DE LA DIRECCION TERRITORIAL DEL ATLANTICO</t>
  </si>
  <si>
    <t>VR, PRESTACION DE SERVICIOS DE APOYO A LA GESTION DESARROLLADA EN PROCESOS CATASTRALES DE LA TERRITORIAL ATLANTICO</t>
  </si>
  <si>
    <t>VR, PAGO  DE INDUSTRIA Y COMERCIO MES DE FEBRERO /2020</t>
  </si>
  <si>
    <t>VR, PAGO DE NOMINA Y PRESTACIONES CORRESPONDIENTES AL MES DE MARZO/2020 DE LA TERRITORIAL ATLANTICO</t>
  </si>
  <si>
    <t>VR, APORTES PARAFISCALES, CORRESPONDIENTES AL MES DE MARZO/2020, DE LA TERRITORIAL ATLANTICO</t>
  </si>
  <si>
    <t>VR, ICA CORRESPONDIENTE AL MES DE MARZO/2020</t>
  </si>
  <si>
    <t>PRESTACDION
PRESTACION DE SERVICIOS PROFESIONALES PARA REALIZAR LOS PROCESOS DE PLANEACION Y SEGUIMIENTO AL PLAN DE ACCION DE LA DIRECCION TERRITORIAL ATLANTICOEN EL MARCO DE LOS LINEAMIENTOS INSTITUCIONALES VIGENTES</t>
  </si>
  <si>
    <t>REAJUSTE POR CONCEPTO DE APORTES PARAFISCALES, DE LOS MESES DE ENERO Y FEBRERO DE 2020</t>
  </si>
  <si>
    <t>VR PAGO DE SUELDOS AL PERSONAL DE PLANTA CORRESPONDIENTE AL MES DE ABRIL /2020</t>
  </si>
  <si>
    <t>VR, APORTES PARAFISCALES CORRESPONDIENTES AL MES DE ABRIL DE 2020</t>
  </si>
  <si>
    <t>VR, PAGO POR CONCEPTO DEL ICA CORRESPONDIENTE AL MES DE ABRIL / 2020</t>
  </si>
  <si>
    <t>VR, NOMINA CORRESPONDIENTE AL MES DE MAYO/2020 PARA LOS FUNCIONARIOS DE PLANTA DE LA TERRITORIAL ATLANTICO</t>
  </si>
  <si>
    <t>VR, APORTES PARAFISCALES CORRESPONDIENTES AL MES DE MAYO/2020 DE LA TERRITORIAL ATLANTICO</t>
  </si>
  <si>
    <t>VR, POR CONCEPTO DEL PAGO DE LA PRIMA DE SERVICIOS, AL PERSONAL DE PLANTA DE LA DIRECCION TERRITORIAL ATLANTICO VIG.2020</t>
  </si>
  <si>
    <t>VALOR PARA PAGO DE ICA DEL MES DE MAYO/2020</t>
  </si>
  <si>
    <t>VR, PAGADO POR CONCEPTO DE N0MINA AL PERSONAL DE PLANTA CORRESPONDIENTE AL MES DE JUNIO/2020</t>
  </si>
  <si>
    <t>APORTES MES DE JUNIO</t>
  </si>
  <si>
    <t>Instalación de Ventanillas en atencion al publico</t>
  </si>
  <si>
    <t>VALOR POR CONCEPTO DE ICA CORRESPONDIENTE AL MES DE JUNIO/2020</t>
  </si>
  <si>
    <t>VALOR CORRESPONDIENTE A LA NOMINA DE SUELDOS DEL MES DE JULIO/2020 DE LA TERRITORIAL ATLANTICO</t>
  </si>
  <si>
    <t>VALOR A PAGAR POR CONCEPTO DE SUELDOS DE PERSONAL DE PLANTA A FUNCIONARIOS DEL IGAC TERRITORIAL ATLANTICO CORRESPONDIENTE AL MES DE JULIO/2020</t>
  </si>
  <si>
    <t>VALOR POR CONCEPTO DE APORTES PARAFISCALES CORRESPONDIENTES AL MES DE JULIO/2020 DE LA TERRITORIAL ATLANTICO</t>
  </si>
  <si>
    <t>CATASTRO MULTIPROPOSITO</t>
  </si>
  <si>
    <t>Apoyar al Instituto Geográfico Agustín Codazzi como Especialista de Salvaguardas Sociales en el marco del Proyecto denominado “Programa para la adopción e implementación de un Catastro Multipropósito Urbano – Rural”, el cual es financiado parcialment</t>
  </si>
  <si>
    <t>Apoyar al Instituto Geográfico Agustín Codazzi como Especialista de Salvaguardas Ambientales en el marco del Proyecto denominado “Programa para la adopción e implementación de un Catastro Multipropósito Urbano – Rural”, el cual es financiado parcialm</t>
  </si>
  <si>
    <t>GESTIÓN DEL PROYECTO IGAC - BID</t>
  </si>
  <si>
    <t>Apoyar al IGAC, desde el aspecto técnico y operativo, en la elaboración, estructuración de las especificaciones técnicas desde el componente catastral en el desarrollo de los procesos de contratación  “Programa Catastro Multipropósito Urbano – Rural"</t>
  </si>
  <si>
    <t>FORTALECIMIENTO INSTITUCIONAL CARTOGRÁFICA Y CATASTRAL PARA EL IGAC - BM</t>
  </si>
  <si>
    <t>Apoyar al Instituto Geográfico Agustín Codazzi (IGAC), en el análisis y alineación de los procesos de la Entidad a su estructura organizacional, con el fin de identificar dentro de los mismos procesos reglas de negocio y puntos de validación, requeri</t>
  </si>
  <si>
    <t>FORTALECIMIENTO TECNOLÓGICO DEL IGAC Y CREACIÓN DEL RMD - BID</t>
  </si>
  <si>
    <t>Apoyar al Instituto Geográfico Agustín Codazzi (IGAC), desde el aspecto técnico y operativo, en la estructuración, elaboración de los términos de referencia y en el desarrollo de los procesos de contratación para adquisición de tecnología, requeridos</t>
  </si>
  <si>
    <t>TERRITORIAL BOLIVAR</t>
  </si>
  <si>
    <t>SERVICIOS PUBLICOS TERRITORIAL VIGENCIA 2020</t>
  </si>
  <si>
    <t>NOMINA SUELDOS MES ENERO DE 2020</t>
  </si>
  <si>
    <t>FACTURA IMPUESTO PREDIAL DE LA SEDE IGAC TERRITORIAL BOLIVAR VIGENCIA 2020</t>
  </si>
  <si>
    <t>APORTES PARAFISCALES EMPLEADOR NOMINA SUELDOS MES ENERO 2020</t>
  </si>
  <si>
    <t>CONTRATO DE ARRENDAMIENTO DE LOCAL PARA ARCHIVO DE FICHAS PREDIALES</t>
  </si>
  <si>
    <t>VIATICOS Y GASTOS DE COMISION PROCESO CONSERVACION CATASTRAL</t>
  </si>
  <si>
    <t>VIATICOS Y GASTOS DE COMISION AVALUOS</t>
  </si>
  <si>
    <t>NOMINA SUELDOS MES FEBRERO DE 2020</t>
  </si>
  <si>
    <t>APORTES PARAFISCALES NOMINA SUELDOS MES FEBRERO 2020</t>
  </si>
  <si>
    <t>PRESTACION DE SERVICIOS PERSONALES PARA REALIZAR ACTIVIDADES DE RECONOCIMIENTO PREDIAL URBANO Y RURAL DE SERVICIOS PERSONALES PARA LA ATENCION DE TRAMITES EN LOS PROCESOS CATASTRALES DE LA DIRECCION TERRITORIAL BOLIVAR Y SUS U.O.C.</t>
  </si>
  <si>
    <t>PRESTACION DE SERVICIOS PERSONALES PARA REALIZAR ACTIVIDADES DE DIGITALIZACION Y GENERACION DE PRODUCTOS DE LA INFORMACION CATASTRAL EN LA DIRECCION TERRITORIAL Y SUS U.O.C.</t>
  </si>
  <si>
    <t>PRESTACION DE SERVICIOS DE APOYO A LA GESTION EN VENTANILLA PARA ATENCION AL PUBLICO EN LOS PROCESOS CATASTRALES DE LA DIRECCION TERRITORIAL BOLIVAR Y SUS U.O.C.</t>
  </si>
  <si>
    <t>PRESTACION DE SERVICIOS PERSONALES PARA REALIZAR ACTIVIDADES DE APOYO OPERATIVO EN LOS PROCESOS CATASTRALES EN LA DIRECCION TERRITORIAL BOLIVAR Y SUS U.O.C.</t>
  </si>
  <si>
    <t>PRESTACION DE SERVICIOS PERSONALES COMO TECNICO DE APOYO PARA REALIZAR LAS ACTIVIDADES DE APOYO AL RESPONSABLE DE PROCESO DE CONSERVACION CATASTRAL EN LA DIRECCION TERRITORIAL BOLIVAR Y SUS U.O.C.</t>
  </si>
  <si>
    <t>PRESTACION DE SERVICIOS PERSONALES PARA ADELANTAR ACTIVIDADES DE RECONOCIMIENTO PREDIAL URBANO Y RURAL, EN ATENCION A LOS REQUERIMIENTOS ADMINISTRATIVOS Y JUDICIALES DEL PROCESO DE RESTITUCION DE TIERRAS EN LA DIRECCION TERRITORIAL BOLIVAR</t>
  </si>
  <si>
    <t>PRESTACION DE SERVICIOS PROFESIONALES PARA APOYAR A LA DIRECCIÓN TERRITORIAL BOLIVAR EN LOS REQUERMIENTOS DEL TRÁMITE ADMINISTRATIVO, JUDICIAL Y EL POSTFALLO DEL PROCESO DE RESTITUCIÓN DE TIERRAS EN EL MARCO DE LA LEY 1448 DE 2011 Y LA POLITICA INTEG</t>
  </si>
  <si>
    <t>DECLARACION DE IMPUESTO DE INDUSTRIA Y COMERCIO AÑO GRAVABLE 2019</t>
  </si>
  <si>
    <t>GASTOS DE MANUTENCION Y ALOJAMIENTO POR PRESTACION DE SERVICIOS PERSONALES PARA ADELANTAR ACTIVIDADES DE RECONOCIMIETNO PREDIAL URBANO Y RURAL, EN ATENCION A LOS REQUERIMIENTOS ADMINISTRATIVOS Y JUDICIALES DEL ´PROCESO DE RESTITUCION DE TIERRAS EN LA</t>
  </si>
  <si>
    <t>GASTOS DE MANUTENCION Y ALOJAMIENTO POR PRESTACION DE SERVICIOS PROFESIONALES PARA APOYAR A LA DIRECCION TERRITORIAL BOLIVAR EN LOS REQUERIMIENTOS DEL TRAMITE ADMINISTRATIVO, JUDICIAL Y EL POSTFALLO DEL PROCESO DE RESTITUCION DE TIERRAS EN EL MARCO D</t>
  </si>
  <si>
    <t>NOMINA SUELDOS MES MARZO DE 2020</t>
  </si>
  <si>
    <t>APORTES PARAFISCALES EMPLEADOR NOMINA SUELDOS MES MARZO DE 2020</t>
  </si>
  <si>
    <t>SERVICIO DE IMPLEMENTACION SISTEMA DE GESTION - FORTALECIMIENTO DE LA GESTION INSTITUCIONAL DEL IGAC NIVEL NACIONAL</t>
  </si>
  <si>
    <t>NOMINA SUELDOS MES ABRIL DE 2020</t>
  </si>
  <si>
    <t>APORTES PARAFISCALES EMPLEADOR NOMINA SUELDOS MES ABRIL 2020</t>
  </si>
  <si>
    <t>NOMINA SUELDOS MES DE MAYO DE 2020</t>
  </si>
  <si>
    <t>APORTES PARAFISCALES EMPLEADOR NOMINA SUELDOS MES MAYO 2020</t>
  </si>
  <si>
    <t>NOMINA PRIMAS DE SERVICIOS</t>
  </si>
  <si>
    <t>NOMINA SUELDOS MES JUNIO DE 2020</t>
  </si>
  <si>
    <t>APORTES PARAFISCALES EMPLEADOR NOMINA SUELDOS MES JUNIO DE 2020</t>
  </si>
  <si>
    <t>CONTRATACION DIVISIONES PARA LAS VENTANILLAS DE ATENCION AL CIUDADANO</t>
  </si>
  <si>
    <t>NOMINA SUELDOS MES JULIO AÑO 2020</t>
  </si>
  <si>
    <t>APORTES PARAFISCALES EMPLEADOR NOMINA JULIO 2020</t>
  </si>
  <si>
    <t>PAGO SERVICIOS PUBLICOS, ENERGIA, ACUEDUCTO, ALCANTARILLADO ASEO, TELEFONO FIJO Y ARRENDAMIENTOS VIGENCIA 2020.</t>
  </si>
  <si>
    <t>GASTOS INMOBILIARIOS ARRENDAMIENTOS</t>
  </si>
  <si>
    <t>LICENCIAS DE MATERNIDAD Y PATERNIDAD ( NO DE PENSIONES)</t>
  </si>
  <si>
    <t>NOMINA MES ENERO 2019</t>
  </si>
  <si>
    <t>PARAFISCALES MES ENERO 2020 T. BOYACÁ</t>
  </si>
  <si>
    <t>IMPUESTO PREDIAL E IMPUESTO DE INDUSTRIA Y COMERCIO T. BOYACA</t>
  </si>
  <si>
    <t>SERVICIO DE TRANSPORTE TUNJA - BOGOTA - TUNJA, ING DIEGO MARLES MONJE DENTRO DEL CUPO MAESTRIA EN GEOGRAFIA.</t>
  </si>
  <si>
    <t>VIATICOS DE COMISIÓN Y SERVICIO DE TRANSPORTE A SEDE CENTRAL DE DIRECTOR TERRITORIAL</t>
  </si>
  <si>
    <t>SERVICIOS INMOBILIARIOS  .... ARRIENDO UNIDAD OPERATIVA CATASTRAL DE SOGAMOSO 2020</t>
  </si>
  <si>
    <t>VIATICOS Y GASTOS DE COMISIÓN PROCESO CONSERVACIÓN, TERRITORIAL BOYACÁ, VIGENCIA 2020</t>
  </si>
  <si>
    <t>VIATICOS Y GASTOS DE COMISIÓN PROCESO DE AVALUOS, TERRITORIAL BOYACÁ, VIGENCIA 2020</t>
  </si>
  <si>
    <t>NOMINA MES FEBRERO 2020. T. BOYACÁ</t>
  </si>
  <si>
    <t>PARAFISCALES, NOMINA MES FEBRERO 2020. T. BOYACÁ</t>
  </si>
  <si>
    <t>CONTRATACION PRESTACION SERVICIOS PARA CONSERVACION CATASTRAL VIGENCIA 2020 TERRITORIAL BOYACÁ</t>
  </si>
  <si>
    <t>GASTOS TRANSPORTE SEDE CENTRAL MESA NEGOCIACIÓN SINDICATO</t>
  </si>
  <si>
    <t>SUMINISTRO DE COMBUSTIBLE PARQUE AUTOMOR SEDE TUNJA</t>
  </si>
  <si>
    <t>NOMINA MES MARZO TERRITORIAL BOYACÁ</t>
  </si>
  <si>
    <t>PARAFISCALES MES MARZO T. BOYACÁ</t>
  </si>
  <si>
    <t>PAGO PLANILLAS SOI DE CORRECCION REAJUSTE APORTES MESES ENERO Y FEBRERO DE 2020 T. BOYACÁ</t>
  </si>
  <si>
    <t>IMPLEMENTACION SISTEMAS DE GESTION TERRITORIAL BOYACA.</t>
  </si>
  <si>
    <t>CONTRATACION AVALUOS T. BOYACÁ 2020</t>
  </si>
  <si>
    <t>NOMINA MES ABRIL TERRITPRIAL BOYACÁ</t>
  </si>
  <si>
    <t>PARAFISCALES MES ABRIL DE 2020 T. BOYACÁ</t>
  </si>
  <si>
    <t>ADQUISICION BIENES Y SERVICIOS , MANTENIMIENTO INFRAESTRUCTURA T. BOYACÁ</t>
  </si>
  <si>
    <t>NOMINA MES MAYO 2020 MTERRITORIAL BOYACÁ</t>
  </si>
  <si>
    <t>parafiscales mes mayo 2020 nomina mayo t. boyacá</t>
  </si>
  <si>
    <t>PRIMA DE SERVICIOS 2020 T.BOYACÁ</t>
  </si>
  <si>
    <t>NOMINA Y PRESTACIONES JUNIO</t>
  </si>
  <si>
    <t>PAGO RECONOCIMIENTO GASTOS DE TRANSPORTE AL FUNCIONARIO CARLOS GUILLERMO PUERTA MORENO T. BOYACÁ</t>
  </si>
  <si>
    <t>PARAFISCALES NOMINA MES JULIO 2020 T. BOYACÁ</t>
  </si>
  <si>
    <t>NOMINA MES JULIO 2020 TERRITORIAL BOYACÁ</t>
  </si>
  <si>
    <t>TERRITORIAL CALDAS</t>
  </si>
  <si>
    <t>SERVICIO PUBLICO DE ENERGÍA PARA OFICINAS Y SEDE ARCHIVO VIGENCIA 2020.</t>
  </si>
  <si>
    <t>CUOTA DE ADMINISTRACIÓN DE OFICINAS, ARCHIVO Y PARQUEADEROS VIGENCIA 2020.</t>
  </si>
  <si>
    <t>SERVICIO DE TELEFONÍA VIGENCIA 2020.</t>
  </si>
  <si>
    <t>CUOTA DE ADMINISTRACIÓN DE OFICINAS, SEDE ARCHIVO Y PARQUEADEROS VIGENCIA 2020.</t>
  </si>
  <si>
    <t>Nómina mes de enero de 2020.</t>
  </si>
  <si>
    <t>Aportes patronales nomina mes de febrero de 2020.</t>
  </si>
  <si>
    <t>Prestación de servicios de apoyo a la gestión en ventanilla para atención al público en los procesos catastrales de la dirección territorial Caldas y sus UOC.</t>
  </si>
  <si>
    <t>Prestación de servicios personales para realizar actividades de  apoyo operativo en los procesos catastrales en la dirección territorial caldas y sus UOC.</t>
  </si>
  <si>
    <t>Prestación de servicios personales para realizar actividades de reconocimiento predial urbano y rural para la atención de trámites en los procesos catastrales de la dirección territorial Caldas  y sus UOC.</t>
  </si>
  <si>
    <t>Prestación de servicios personales para realizar las actividades de control y verificación a los trámites del proceso de conservación catastral en la dirección territorial caldas  y sus UOC.</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</si>
  <si>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</si>
  <si>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profesionales para realizar el control de calidad a los informes de avalúos comerciales, así como realizar avalúos a bienes inmuebles urbanos y rurales en todo el país.</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</si>
  <si>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</si>
  <si>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Caldas, en el marco de los lineamientos institucionales vigentes.</t>
  </si>
  <si>
    <t>Aportes patronales nómina de mayo de 2020.</t>
  </si>
  <si>
    <t>Prima semestral 2020.</t>
  </si>
  <si>
    <t>Nómina mes de junio /2020.</t>
  </si>
  <si>
    <t>Aportes patronales nómina mes de junio /2020.</t>
  </si>
  <si>
    <t>APORTES PARAFISCALES NOMINA JULIO 2020</t>
  </si>
  <si>
    <t>TERRITORIAL CAQUETA</t>
  </si>
  <si>
    <t>PAGO SERVICIO DE ENERGIA Y ASEO T. CAQUETA</t>
  </si>
  <si>
    <t>PAGO NOMINA ENERO 2020 CAQUETA</t>
  </si>
  <si>
    <t>PAGO APORTES PATRONALES NOMINA ENERO -2020</t>
  </si>
  <si>
    <t>pago facturas servaf</t>
  </si>
  <si>
    <t>PAGO SERVICIO DE ENERGIA Y ASEO</t>
  </si>
  <si>
    <t>PAGO COMISION A BOGOTA PARA DIRECTOR TERRITORIAL</t>
  </si>
  <si>
    <t>ANTICIPO COMISION PARA CONDUCTOR A TOLIMA Y CAQUETA</t>
  </si>
  <si>
    <t>PAGO NOMINA FEB-2020</t>
  </si>
  <si>
    <t>PAGO APORTES PATRONALES NOM FEB-2020</t>
  </si>
  <si>
    <t>PAGO IMPUESTO ICA 2019</t>
  </si>
  <si>
    <t>COMPRA DE COMBUSTIBLE T. CAQUETA</t>
  </si>
  <si>
    <t>pago facturas acueducto y alcantarillado</t>
  </si>
  <si>
    <t>PAGO IMPUESTO PREDIAL 2020</t>
  </si>
  <si>
    <t>PAGO ANTICIPO COMISION PARA SANDRA P. RAMIREZ</t>
  </si>
  <si>
    <t>CONTRATACION PERSONAL PRESTACION DE SERVICIOS</t>
  </si>
  <si>
    <t>PAGO FACTURAS ACUEDUCTO</t>
  </si>
  <si>
    <t>PAGO APORTES PATRONALES</t>
  </si>
  <si>
    <t>PAGO DE NOMINA MARZO</t>
  </si>
  <si>
    <t>PAGO FACTURA ENERGIA</t>
  </si>
  <si>
    <t>PAGO NOMINA ABRIL</t>
  </si>
  <si>
    <t>PAGO APORTES PATRONALES NOMINA ABRIL</t>
  </si>
  <si>
    <t>PAGO FACTURAS SERVICIO ACUEDUCTO Y ALCANT.</t>
  </si>
  <si>
    <t>PAGO FACTURAS</t>
  </si>
  <si>
    <t>PAGO NOMINA DE MAYO 2020</t>
  </si>
  <si>
    <t>PAGO APORTES NOMINA MAYO 2020</t>
  </si>
  <si>
    <t>PAGO RETROACTIVO APORTES PATRONALES</t>
  </si>
  <si>
    <t>PAGO PRIMA DE JUNIO 2020</t>
  </si>
  <si>
    <t>COMPRA E INSTALACION DE ESTRUCTURAS EN VENTANILLA -ATENCION AL USUARIO</t>
  </si>
  <si>
    <t>PAGO NOMINA DE JUNIO 2020</t>
  </si>
  <si>
    <t>PAGO SERVICIO ACUEDUCTO DOS MESES</t>
  </si>
  <si>
    <t>PAGO FACTURA DE SERVAF</t>
  </si>
  <si>
    <t>PAGO NOMINA MES DE JULIO 2020</t>
  </si>
  <si>
    <t>PAGO APORTES PATRONALES NOMINA JULIO2020</t>
  </si>
  <si>
    <t>TERRITORIAL CAUCA</t>
  </si>
  <si>
    <t>Servicio de energía, acueducto, aseo y alcantarillado de la Sede y la UOC Santander de Quilichao</t>
  </si>
  <si>
    <t>Servicio de teléfono de la Sede y de la UOC Santander de Quilichao</t>
  </si>
  <si>
    <t>Sueldos Enero</t>
  </si>
  <si>
    <t>Aportes Enero</t>
  </si>
  <si>
    <t>Arrendamiento UOC Santander de Quilichao</t>
  </si>
  <si>
    <t>Viáticos y gastos de comisión Encuentro Directores Territoriales</t>
  </si>
  <si>
    <t>Viáticos Proceso de Conservación</t>
  </si>
  <si>
    <t>Viáticos Proceso de Avalúos</t>
  </si>
  <si>
    <t>Sueldos Febrero</t>
  </si>
  <si>
    <t>Aportes Febrero</t>
  </si>
  <si>
    <t>Suministro de combustible para el funcionamiento de los vehículos a cargo de la Territorial</t>
  </si>
  <si>
    <t>Impuesto Predial Unificado</t>
  </si>
  <si>
    <t>Impuesto de Industria y Comercio</t>
  </si>
  <si>
    <t>Prestación de servicios de apoyo a la gestión desarrollada en procesos catastrales de la Territorial Cauca y sus UOC</t>
  </si>
  <si>
    <t>Prestación de servicios personales para realizar actividades de apoyo operativo en los procesos catastrales en la dirección Territorial Cauca y sus UOC</t>
  </si>
  <si>
    <t>Prestación de servicios personales para realizar actividades de reconocimiento predial urbano y rural para la atención de trámites en los procesos catastrales de la dirección Territorial Cauca y sus UOC</t>
  </si>
  <si>
    <t>Prestación de servicios personales  para el seguimiento a las solicitudes realizadas en el marco de la política integral de reparación a víctimas en la dirección Territorial Cauca</t>
  </si>
  <si>
    <t>Prestación de servicios personales para adelantar actividades de reconocimiento predial urbano y rural, en atención a los requerimientos administrativos y judiciales del proceso de restitución de tierras en la dirección Territorial Cauca</t>
  </si>
  <si>
    <t>Sueldos marzo</t>
  </si>
  <si>
    <t>Aportes marzo</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</si>
  <si>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</si>
  <si>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Cauca, en el marco de los lineamientos institucionales vigentes</t>
  </si>
  <si>
    <t>Sueldos Abril</t>
  </si>
  <si>
    <t>Retroactivo de Aportes de Enero y Febrero</t>
  </si>
  <si>
    <t>Aportes Abril</t>
  </si>
  <si>
    <t>NOMINA Y PRESTACIONES MES DE MAYO</t>
  </si>
  <si>
    <t>Adquisicion e instalacion de divisiones en vidrio laminado 3+3 incoloro, con estructura en aluminio para la adecuación de las ventanillas de atención al usuario para la Territorial Cauca</t>
  </si>
  <si>
    <t>NOMINA MES DE JUNIO</t>
  </si>
  <si>
    <t>NOMINA EMPLEADOS MES DE JULIO</t>
  </si>
  <si>
    <t>APORTES SOBRE NOMINA MES DE JULIO</t>
  </si>
  <si>
    <t>TERRITORIAL CESAR</t>
  </si>
  <si>
    <t>servicio de energia terr cesar</t>
  </si>
  <si>
    <t>servicio de agua terr cesar</t>
  </si>
  <si>
    <t>servicio administracion edificio</t>
  </si>
  <si>
    <t>SERVICIO DE TELEFONIA</t>
  </si>
  <si>
    <t>servicio de aseo y alcantarillado uoc</t>
  </si>
  <si>
    <t>nomina enero</t>
  </si>
  <si>
    <t>aportes mes de enero</t>
  </si>
  <si>
    <t>pago de administracion edificio igac terr cesar</t>
  </si>
  <si>
    <t>comision terr sucre</t>
  </si>
  <si>
    <t>COMISION DE DIRECTORES SEDE CENTRAL</t>
  </si>
  <si>
    <t>CONTRATACION ARRIENDO OFICINAS AGUACHICA Y CURUMANI TERR CESAR</t>
  </si>
  <si>
    <t>VIATICOS Y GASTOS DE COMISION AVALUOS TERR CESAR</t>
  </si>
  <si>
    <t>VIATICOS Y GASTOS DE COMISION PROCESO DE CONSERVACION TERR CESAR</t>
  </si>
  <si>
    <t>NOMINA FEBRERO TERR CESAR</t>
  </si>
  <si>
    <t>APORTES MES DE FEBRERO IGAC TERR CESAR</t>
  </si>
  <si>
    <t>PAGO DE IMPUESTO PREDIAL AÑO 2020</t>
  </si>
  <si>
    <t>proyecto politica de tierra y ley de victimas terr cesar</t>
  </si>
  <si>
    <t>proceso de conservacion catastral terr cesar</t>
  </si>
  <si>
    <t>nomina mes de marzo 2020 terr cesar</t>
  </si>
  <si>
    <t>aportes mes de marzo terr cesar</t>
  </si>
  <si>
    <t>CONTRATACION PERITOS DE AVALUOS TERR CESAR</t>
  </si>
  <si>
    <t>nomina de abril 2020 terr cesar</t>
  </si>
  <si>
    <t>prestacion de servicio para adelantar el proceso de la gestion en planeacion en la terr cesar</t>
  </si>
  <si>
    <t>nomina</t>
  </si>
  <si>
    <t>aportes cabril</t>
  </si>
  <si>
    <t>nomina mes de mayo 2020 terr cesar</t>
  </si>
  <si>
    <t>aportes mes de mayo 2020</t>
  </si>
  <si>
    <t>primas de junio 2020</t>
  </si>
  <si>
    <t>nomina mes de junio terr cesar</t>
  </si>
  <si>
    <t>APORTES DE JUNIO</t>
  </si>
  <si>
    <t>nomina mes de julio terr cesar</t>
  </si>
  <si>
    <t>aportes parafiscales mes de julio 2020 terr cesar</t>
  </si>
  <si>
    <t>TERRITORIAL CORDOBA</t>
  </si>
  <si>
    <t>CDP PARA PAGO DE SERVICIOS PÚBLICOS VIGENCIA 2020, TERRITORIAL CÓRDOBA.</t>
  </si>
  <si>
    <t>CDP PAGO DE NÓMINA MES DE ENERO DE 2020, TERRITORIAL CÓRDOBA.</t>
  </si>
  <si>
    <t>CDP PAGO APORTES MES DE ENERO DE 2020, TERRITORIAL CÓRDOBA.</t>
  </si>
  <si>
    <t>CDP PAGO VIATICOS DIRECTORA TERRITORIAL CÓRDOBA, PARA CUMPLIR FUNCIONES DE DIRECTORA ENCARGADA DE LA TERRITORIAL MAGDALENA, SEGÚN RESOLUCIÓN No. 49 DEL 10 DE ENERO DE 2020.</t>
  </si>
  <si>
    <t>CDP - PAGO FALLO DE SENTENCIA JUDICIAL A FAVOR DE SUSLAY ALEILIS PEÑATA CANTERO.</t>
  </si>
  <si>
    <t>NOMINA SUELDOS MES FEBRERO AÑO 2020</t>
  </si>
  <si>
    <t>IMPUESTO PREDIAL SEDE TERRITORIAL CORDOBA AÑO 2020</t>
  </si>
  <si>
    <t>APORTES PARAFISCALES EMPLEADOR NOMINA SUELDOS MES FEBRERO DE 2020</t>
  </si>
  <si>
    <t>CDP VIATICOS PROCESO DE CONSERVACIÓN TERRITORIAL CÓRDOBA.</t>
  </si>
  <si>
    <t>CDP CONTRATACIÓN PROCESO DE CONSERVACIÓN TERRITORIAL CÓRDOBA.</t>
  </si>
  <si>
    <t>CDP, CONTRATACIÓN DENTRO DEL MARCO DE LA POLÍTICA DE TIERRAS, TERRITORIAL CÓRDOBA.</t>
  </si>
  <si>
    <t>IMPUESTO PREDIAL UOC SAN ANDRES, VIGENCIA 2020.</t>
  </si>
  <si>
    <t>CDP NÓMINA DE SUELDOS MES DE MARZO DE 2020, TERRITORIAL CÓRDOBA.</t>
  </si>
  <si>
    <t>CDP PAGO APORTES MES DE MARZO 2020, TERRITORIAL CORDOBA</t>
  </si>
  <si>
    <t>PRESTACIÓN DE SERVICIOS PROFESIONALES PARA REALIZAR CONTROL DE CALIDAD A LOS INFORMES DE AVALÚOS COMERCIALES, ASÍ COMO REALIZAR AVALÚOS A BIENES INMUEBLES URBANOS Y RURALES EN TODO EL PAÍS.</t>
  </si>
  <si>
    <t>GASTOS DE MANUTENCIÓN, ALOJAMIENTO DENTRO DEL CONTRATO DE PRESTACIÓN DE SERVICIOS PROFESIONALES PARA REALIZAR CONTROL DE CALIDAD Y PRÁCTICA DE AVALÚOS A BIENES INMUEBLES URBANOS Y RURALES EN TODO EL PAÍS.</t>
  </si>
  <si>
    <t>PRESTACIÓN DE SERVICIOS PROFESIONALES PARA REALIZAR LOS PROCESOS DE PLANEACIÓN Y SEGUIMIENTO AL PLAN DE ACCIÓN DE LA TERRITORIAL CÓRDOBA EN EL MARCO DE LOS LINEAMIENTOS INSTITUCIONALES VIGENTES.</t>
  </si>
  <si>
    <t>CDP NÓMINA MES DE ABRIL DE 2020, TERRITORIAL CÓRDOBA.</t>
  </si>
  <si>
    <t>CDP PAGO APORTES MES DE ABRIL DE 2020, TERRITORIAL CÓRDOBA.</t>
  </si>
  <si>
    <t>CDP PAGO DE RETROACTIVO DE APORTES MESES DE ENERO Y FEBRERO DE 2020, TERRITORIAL CÓRDOBA.</t>
  </si>
  <si>
    <t>CDP PAGO DE NÓMINA DEL MES DE MAYO DE 2020, TERRITORIAL CÓRDOBA.</t>
  </si>
  <si>
    <t>CDP PAGO APORTES MES DE MAYO DE 2020, TERRITORIAL CÓRDOBA.</t>
  </si>
  <si>
    <t>CDP PRIMA DE SERVICIOS 2020, TERRITORIAL CÓRDOBA.</t>
  </si>
  <si>
    <t>CDP NÓMINA MES DE JUNIO DE 2020, TERRITORIAL CÓRDOBA</t>
  </si>
  <si>
    <t>CDP PAGO APORTES MES DE JUNIO DE 2020, TERRITORIAL CÓRDOBA.</t>
  </si>
  <si>
    <t>CDP NÓMINA MES DE JULIO DE 2020, TERRITORIAL CÓRDOBA.</t>
  </si>
  <si>
    <t>CDP APORTES MES DE JULIO DE 2020, TERRITORIAL CÓRDOBA.</t>
  </si>
  <si>
    <t>TERRITORIAL CUNDINAMARCA</t>
  </si>
  <si>
    <t>PARA PAGO DE FACTURAS SERVICIOS PUBLICOS VIGENCIA 2020</t>
  </si>
  <si>
    <t>NOMINA EMPLEADOS MES DE ENERO</t>
  </si>
  <si>
    <t>PAGO APORTES SOBRE NOMINA DE ENERO 2020</t>
  </si>
  <si>
    <t>PARA VIATICOS FUNCIONARIOS</t>
  </si>
  <si>
    <t>NOMINA EMPLEADOS DE PLANTA MES DE FEBRERO</t>
  </si>
  <si>
    <t>APORTES SOBRE NOMINA MES DE FEBRERO</t>
  </si>
  <si>
    <t>PARA EL PROCESO DE CONTRATACION DE PRESTACION DE SERVICIOS EN EL PROCESO DE CONSERVACION CATASTRAL</t>
  </si>
  <si>
    <t>CONTRATOS PRESTACION DE SERVICIOS, GASTOS DE DESPLAZAMIENTO DE CONTRATISTAS Y VIATICOS Y GASTOS DE COMISION DE FUNCIONARIOS EN EL MARCO DE LA POLITICA DE TIERRAS Y LEY DE VICTIMAS</t>
  </si>
  <si>
    <t>PRESTACION DE SERVICIOS PERSONALES PARA REALIZAR ACTIVIDADES DE APOYO OPERATIVO EN LOS PROCESOS CATASTRALES DE LA DIRECCION TERRITORIAL CUNDINAMARCA Y SUS UOC</t>
  </si>
  <si>
    <t>PRESTACION DE SERVICIO DE APOYO A LA GESTION DESARROLLADA EN LOS PROCESOS CATASTRALES DE LA T. CUNDINAMARCA Y SUS UOC</t>
  </si>
  <si>
    <t>PRESTACION DE SERVICIOS PERSONALES COMO TECNICO DE APOYO PARA REALIZAR LAS ACTIVIDADES AL RESPONSABLE DEL PROCESO DE CONSERVACION CATASTRAL Y EN LA DIRECCION TERRITORIAL CUNDINAMARCA Y SUS UOC</t>
  </si>
  <si>
    <t>PRESTACION DE SERVICIOS PROFESIONALES PARA REALIZAR LAS ACTIVIDADES DE CONTROL Y APROBACION A LA CALIDAD GRAFICA Y ALFANUMERICA DE LAS ACTIVIDADES DE DIGITALIZACION Y GENERACION DE PRODUCTOS DE LA INFORMACION CATASTRAL EN LA T. CUNDINAMARCA Y SUS UOC</t>
  </si>
  <si>
    <t>PRESTACION DE SERVICIOS PERSONALES PARA EL SEGUIMIENTO DE LAS SOLICITUDES REALIZADAS EN EL MARCO DE LA POLITICA INTEGRAL DE REPARACION A VICTIMAS EN LA DIRECCION TERRITORIAL CUNDINAMARCA</t>
  </si>
  <si>
    <t>NOMINA DE EMPLEADOS MES DE MARZO</t>
  </si>
  <si>
    <t>APORTES SOBRE NOMINA DE EMPLEADOS MES DE MARZO</t>
  </si>
  <si>
    <t>Prestación de servicios profesionales para realizar el proceso de Planeación y seguimiento al plan de acción del a Dirección Territorial Cundinamarca, en el marco de los lineamientos institucionales vigentes</t>
  </si>
  <si>
    <t>NOMINA MES DE ABRIL</t>
  </si>
  <si>
    <t>PRESTACION DE SERVICIOS PARA REALIZAR AVALUOS COMERCIALES</t>
  </si>
  <si>
    <t>PRESTACION DE SERVICIO, CONTROL DE CALIDAD A INFORMES DE AVALUOS</t>
  </si>
  <si>
    <t>PAGO DE RETROACTIVO DE APORTES SOBRE LOS MESES DE ENERO Y FEBRERO</t>
  </si>
  <si>
    <t>PAGO APORTES SOBRE NOMINA MES DE MAYO</t>
  </si>
  <si>
    <t>NOMINA DE EMPLEADOS MES DE MAYO</t>
  </si>
  <si>
    <t>PAGO PLANILLA DE APORTES SOBRE NOMINA EMPLEADOS MES DE JUNIO</t>
  </si>
  <si>
    <t>NOMINA EMPLEADOS MES DE JUNIO</t>
  </si>
  <si>
    <t>NOMINAN EMPLEADOS MES DE JULIO</t>
  </si>
  <si>
    <t>TERRITORIAL GUAJIRA</t>
  </si>
  <si>
    <t>SERVICIOS PUBLICOS PARA LA VIGENCIA 2020</t>
  </si>
  <si>
    <t>IMPUESTO DE INDUSTRIA Y COMERCIO PARA LA VIGENCIA 2020</t>
  </si>
  <si>
    <t>NOMINA Y APORTES PATRONALES MES DE ENERO DE 2020</t>
  </si>
  <si>
    <t>IMPUESTO PREDIAL VIGENCIA 2020</t>
  </si>
  <si>
    <t>VIATICOS Y GASTOS DE COMISION A FUNCIONARIOS</t>
  </si>
  <si>
    <t>VIATICOS PROCESO DE CONSERVACION</t>
  </si>
  <si>
    <t>Viáticos Proceso  Politica de Tierras y Ley de Víctimas</t>
  </si>
  <si>
    <t>APORTES PATRONALES NOMINA MES DE FEBRERO DE 2020</t>
  </si>
  <si>
    <t>CONTRATACION PRESTACION DE SERVICIOS PROCESO DE CONSERVACION CATASTRAL</t>
  </si>
  <si>
    <t>NOMINA MES DE MARZO DE 2020</t>
  </si>
  <si>
    <t>APORTES PATRONALES NOMINA MES DE MARZO DE 2020</t>
  </si>
  <si>
    <t>CONTRATACION MANO DE OBRA FORTALECIMIENTO DE LA GESTIÓN INSTITUCIONAL DEL IGAC DT GUAJIRA</t>
  </si>
  <si>
    <t>NOMINA MES DE ABRIL DE 2020</t>
  </si>
  <si>
    <t>APORTES PATRONALES MES DE ABRIL DE 2020</t>
  </si>
  <si>
    <t>RETROACTIVOS APORTES 2020</t>
  </si>
  <si>
    <t>NOMINA MES DE MAYO DE 2020</t>
  </si>
  <si>
    <t>APORTES PATRONALES NOMINA MES DE MAYO DE 2020</t>
  </si>
  <si>
    <t>PRIMA DE SERVICIOS 2020 DT GUAJIRA</t>
  </si>
  <si>
    <t>APORTES PATRONALES NOMINA MES DE JUNIO DE 2020</t>
  </si>
  <si>
    <t>RECURSO 10 PARA COMPRA DE COMBUSTIBLES</t>
  </si>
  <si>
    <t>NOMINA MES DE JULIO DE 2020</t>
  </si>
  <si>
    <t>APORTES PATRONALES MES DE JULIO DE 2020</t>
  </si>
  <si>
    <t>TERRITORIAL HUILA</t>
  </si>
  <si>
    <t>PAGO DE SERVICIOS PUBLICOS DOMICILIARIOS EN LA TERRITORIAL HUILA</t>
  </si>
  <si>
    <t>NOMINA ENERO 2020</t>
  </si>
  <si>
    <t>APORTES PATRONALES SOBRE NOMINA ENERO 2020</t>
  </si>
  <si>
    <t>ASISTIR A ENCUENTRO DE DIRECTORES TERRITORIALES EN LA SEDE CENTRAL.</t>
  </si>
  <si>
    <t>VIÁTICOS Y GASTOS DE COMISIÓN EN CUMPLIMIENTO A LOS COMPROMISOS DEL IGAC EN EL MARGO DE LA POLÍTICA DE TIERRAS Y LEY DE VICTIMAS, SEGÚN MEMORANDO 8002020IE531 DE FEBRERO 10/2020.</t>
  </si>
  <si>
    <t>VIÁTICOS Y GASTOS DE COMISIÓN EN CUMPLIMIENTO A LAS METAS ESTABLECIDAS PARA LA VIGENCIA 2020 DEL PROCESO DE CONSERVACIÓN CATASTRAL, SEGÚN MEMORANDO 8002020IE532 DE FEBRERO 10/2020</t>
  </si>
  <si>
    <t>VALOR NOMINA FEBRERO DE 2020</t>
  </si>
  <si>
    <t>APORTES PATRONALES SOBRE NOMINA FEBRERO 2020</t>
  </si>
  <si>
    <t>ACTIVIDADES DE RECONOCIMIENTO PREDIAL URBANO Y RURAL PARA LA ATENCIÓN DE TRÁMITES  EN LOS PROCESOS CATASTRALES DE LA DIRECCIÓN TERRITORIAL HUILA Y SUS UOC, SEGÚN EL PAA APROBADO Y ASIGNACION PRESUPUESTAL SEGÚN MEMORANDO 8002020IE913 DEL 03-03-2020.</t>
  </si>
  <si>
    <t>Prestación de servicios personales para realizar las actividades de control y verificación a los trámites del proceso de conservación catastral en la dirección territorial Huila y sus UOC. según el PAA aprobado y asignación presupuestal con memorando</t>
  </si>
  <si>
    <t>Prestación de servicios personales para realizar actividades de  apoyo operativo en los procesos catastrales en la dirección territorial Huila y sus UOC, según PAA aprobado y asignación presupuestal con memorando 8002020IE913 del 03-03-2020</t>
  </si>
  <si>
    <t>Prestación de servicios de apoyo a la gestión en ventanilla para atención al público en los procesos catastrales de la dirección territorial Huila y sus UOC, según PAA aprobado y asignación presupuestal con memorando 8002020IE913 del 03-03-2020</t>
  </si>
  <si>
    <t>PARA PAGO DE IMPUESTO INDUSTRIA Y COMERCIO 2019</t>
  </si>
  <si>
    <t>NOMINA MARZO DE 2020</t>
  </si>
  <si>
    <t>APORTES PATRONALES SOBRE NOMINA MARZO DE 2020</t>
  </si>
  <si>
    <t>APORTE PATRONAL REAJUSTE SEGURIDAD SOCIAL ENERO Y FEBRERO DE 2020</t>
  </si>
  <si>
    <t>Prestación de servicios profesionales para realizar los procesos de planeación y seguimiento al Plan de Acción de la Dirección Territorial Huila, en el marco de los lineamientos institucionales vigentes.</t>
  </si>
  <si>
    <t>APORTES PATRONALES SOBRE NOMINA ABRIL DE 2020</t>
  </si>
  <si>
    <t>NOMINA MAYO DE 2020</t>
  </si>
  <si>
    <t>APORTES PATRONALES SOBRE NOMINA MAYO DE 2020</t>
  </si>
  <si>
    <t>VALOR PRIMA SERVICIOS 2020</t>
  </si>
  <si>
    <t>Adquisición e instalación de divisiones en vidrio laminado 3+3 incoloro, con estructura en aluminio para la adecuación de las ventanillas de atención al usuario para la Dirección Territorial Huila y UOC Pitalito e instalación inmobiliaria UOC Pitalit</t>
  </si>
  <si>
    <t>NOMINA JUNIO DE 2020</t>
  </si>
  <si>
    <t>APORTES PATRONALES SOBRE NOMINA JUNIO DE 2020.</t>
  </si>
  <si>
    <t>PAGO NOMINA JULIO 2020 FUNCIONARIOS DT HUILA</t>
  </si>
  <si>
    <t>PAGO APORTES PARAFISCALES NOMINA JULIO 2020 DT HUILA</t>
  </si>
  <si>
    <t>TERRITORIAL MAGDALENA</t>
  </si>
  <si>
    <t>SERVICIOS PUBLICOS DE ENERGIA Y ASEO</t>
  </si>
  <si>
    <t>SERVICIOS PUBLICOS DE ACUEDUCTO Y ALCANTARILLADO</t>
  </si>
  <si>
    <t>SERVICIOS PUBLICOS  TELEFONICOS</t>
  </si>
  <si>
    <t>CUOTA DE ADMNISTRACION DEL EDIFICIO BCH.</t>
  </si>
  <si>
    <t>CUOTA DE ADMINISTRACION DEL EDIFICIO DE ENERO A DICIEMBRE 2020</t>
  </si>
  <si>
    <t>NOMINA DE ENERO 2020</t>
  </si>
  <si>
    <t>SOI DEL MES DE ENERO 2020</t>
  </si>
  <si>
    <t>ARRIENDO DE LA U.O.C EL BANCO MAGDALENA POR 1O MESES  DE LA VIGENCIA 2020</t>
  </si>
  <si>
    <t>VIATICOS Y GASTOS DE COMISION EN EL PROCESO DE AVALUOS</t>
  </si>
  <si>
    <t>VIATICOS Y GASTOS DE COMISION EN CUMPLIMIENTO A LAS METASS ESTABLECIDAS EN PROCESO DE CONSERVACION CATASTRAL 2020</t>
  </si>
  <si>
    <t>VIATICOS Y GASTOS DE COMISION EN CUMPLIMIENTO A LOS COMPROMISOS DEL IGAC EN EL MARCO DE LA POLITICA DE TIERRAS Y LEY DE VICTIMAS</t>
  </si>
  <si>
    <t>NOMINA DE FEBRERO 2020</t>
  </si>
  <si>
    <t>SOI CORRESPONDIENTE A LA NOMINA DE FEBRERO 2020</t>
  </si>
  <si>
    <t>IMPUESTO PREDIAL</t>
  </si>
  <si>
    <t>RECONOCEDORES EN EL PROCESO DE CONSERVACION</t>
  </si>
  <si>
    <t>CONTROL DE CALIDAD EN PROCESO DE CONSERVACION</t>
  </si>
  <si>
    <t>AUXILIAR DE APOYO EN EL PROCESO DE CONSERVACION</t>
  </si>
  <si>
    <t>DIGITALIZACION</t>
  </si>
  <si>
    <t>ABOGADO DE  POLITICA DE TIERRA</t>
  </si>
  <si>
    <t>RECONOCEDOR DE POLITICA DE TIERRA</t>
  </si>
  <si>
    <t>NOMINA DE MARZO 2020</t>
  </si>
  <si>
    <t>SOI DEL MES DE MARZO 2020</t>
  </si>
  <si>
    <t>PRESTACION DE SERVICIOS DE IMPLEMENTACION SISTEMA DE GESTION</t>
  </si>
  <si>
    <t>ARRENDAMIENDO OFICINA GESTION DOCUMENTAL</t>
  </si>
  <si>
    <t>REAJUSTE DEL SOI DE ENERO Y FEBRERO 2020</t>
  </si>
  <si>
    <t>NOMINA DE ABRIL 2020</t>
  </si>
  <si>
    <t>SOI CORRESPONDIENTE AL MES DE ABRIL 2020</t>
  </si>
  <si>
    <t>NOMINA DE MAYO 2020</t>
  </si>
  <si>
    <t>SOI CORRESPONDIENTE AL MES DE MAYO 2020</t>
  </si>
  <si>
    <t>NOMINA DE PRIMA DE SERVICIOS</t>
  </si>
  <si>
    <t>NOMINA DE JUNIO 2020</t>
  </si>
  <si>
    <t>SOI CORRESPONDIENTE AL MES DE JUNIO 2020</t>
  </si>
  <si>
    <t>la conciliación radicada con número 47-001-3333-005-2020-00007-00</t>
  </si>
  <si>
    <t>Adquisición vidrio laminado atención al publico en la DT Magdalena</t>
  </si>
  <si>
    <t>Adquisición vidrio laminado atencion al publico en la UOC- Banco-MAgdalena</t>
  </si>
  <si>
    <t>NOMINA DE JULIO DE 2020</t>
  </si>
  <si>
    <t>SOI DEL MES DE JULIO 2020</t>
  </si>
  <si>
    <t>TERRITORIAL META</t>
  </si>
  <si>
    <t>Servicio de aseo y alcantarillado</t>
  </si>
  <si>
    <t>Servicio de agua</t>
  </si>
  <si>
    <t>Administración edificio Naty</t>
  </si>
  <si>
    <t>Nomina mes de Enero 2020</t>
  </si>
  <si>
    <t>Aportes parafiscales mes de enero 2020</t>
  </si>
  <si>
    <t>Impuesto predial 2020</t>
  </si>
  <si>
    <t>Pago de impuesto de industria y comercio 2020</t>
  </si>
  <si>
    <t>Viáticos y gastos de comisión Director Territorial</t>
  </si>
  <si>
    <t>Viáticos y gastos de comisión proceso conservación catastral</t>
  </si>
  <si>
    <t>Nomina mes de febrero 2020</t>
  </si>
  <si>
    <t>Aportes parafiscales mes de febrero 2020</t>
  </si>
  <si>
    <t>Prestación de servicios profesionales para apoyar a la Dirección Territorial Meta en los requerimientos del trámite administrativo, judicial y el postfallo del proceso de restitución de tierras en el marco de la ley 1448 de 2011 y la política integra</t>
  </si>
  <si>
    <t>Prestación de servicios personales para adelantar actividades de reconocimiento predial urbano y rural, en atención a los requerimientos administrativos y judiciales del proceso de restitución de tierras en la dirección Territorial Meta</t>
  </si>
  <si>
    <t>Prestación de servicios personales  para el seguimiento a las solicitudes realizadas en el marco de la política integral de reparación a víctimas  en la Dirección Territorial Meta</t>
  </si>
  <si>
    <t>Gastos de manutención, alojamiento y transporte para el Abogado del proceso de tierras</t>
  </si>
  <si>
    <t>Gastos de manutención, alojamiento y transporte para el reconocedor predial del proceso de tierras</t>
  </si>
  <si>
    <t>Prestación de servicios de apoyo a la gestión en ventanilla para atención al público en los procesos catastrales de la Dirección Territorial Meta y sus UOC</t>
  </si>
  <si>
    <t>Prestación de servicios de apoyo a la gestión desarrollada en procesos catastrales de la territorial Meta y sus UOC</t>
  </si>
  <si>
    <t>Prestación de servicios personales para realizar actividades de  apoyo  en los procesos catastrales en la Dirección Territorial Meta y sus UOC</t>
  </si>
  <si>
    <t>Prestación de servicios personales para realizar actividades de  apoyo operativo en los procesos catastrales en la Dirección Territorial Meta y sus UOC</t>
  </si>
  <si>
    <t>Prestación de servicios personales para realizar actividades de reconocimiento predial urbano y rural para la atención de trámites en los procesos catastrales de la Dirección Territorial Meta y sus UOC</t>
  </si>
  <si>
    <t>Prestación de servicios profesionales para gestionar desde el componente jurídico las actividades de los procesos catastrales en la Dirección Territorial Meta</t>
  </si>
  <si>
    <t>Prestación de servicios personales como técnico de apoyo para realizar las actividades de apoyo al responsable de conservación del proceso de conservación catastral en la Dirección Territorial Meta y sus UOC</t>
  </si>
  <si>
    <t>Nomina mes de marzo de 2020</t>
  </si>
  <si>
    <t>Aportes parafiscales mes de marzo 2020</t>
  </si>
  <si>
    <t>Prestación de servicios profesionales para realizar el control de calidad a los informes de avalúos comerciales, así como realizar avalúos a bienes inmuebles urbanos y rurales, solicitados por la Dirección Territorial Meta</t>
  </si>
  <si>
    <t>Arrendamientos del edificio del centro de información y archivo</t>
  </si>
  <si>
    <t>Nomina mes de abril 2020</t>
  </si>
  <si>
    <t>Aportes parafiscales mes de abril 2020</t>
  </si>
  <si>
    <t>Nomina mes de mayo de 2020</t>
  </si>
  <si>
    <t>Aportes parafiscales mes de mayo 2020</t>
  </si>
  <si>
    <t>Aportes parafiscales retroacivo mes de enero y febrero de 2020</t>
  </si>
  <si>
    <t>Prima de servicios 200</t>
  </si>
  <si>
    <t>Gastos de manutención, alojamiento y transporte de Control de calidad Avalúos</t>
  </si>
  <si>
    <t>PRESTACIÓN DE SERVICIOS DE APOYO A LA GESTIÓN DESARROLLADA EN
PROCESOS CATASTRALES DE LA TERRITORIAL META PARA LA ACTUALIZACIÓN CATASTRAL EN EL  MUNICIPIO DE CUMARIBO</t>
  </si>
  <si>
    <t>PRESTACIÓN DE SERVICIOS TÉCNICOS COMO LÍDER DE APOYO DE RECONOCIMIENTO PREDIAL EN LOS PROCESOS CATASTRALES DE LA DIRECCIÓN TERRITORIAL META PARA LA ACTUALIZACIÓN CATASTRAL EN EL  MUNICIPIO DE CUMARIBO.</t>
  </si>
  <si>
    <t>PRESTACIÓN DE SERVICIOS PERSONALES PARA REALIZAR SEGUIMIENTO E IMPLEMENTACIÓN DE LOS COMPROMISOS REGISTRADOS DURANTE LA ETAPA DE CONSULTA PREVIA EN EL MUNICIPIO DE CUMARIBO</t>
  </si>
  <si>
    <t>PRESTACIÓN DE SERVICIOS PERSONALES PARA REALIZAR ACTIVIDADES DE RECONOCIMIENTO PREDIAL URBANO Y RURAL PARA LA ATENCIÓN DE TRÁMITES EN LOS PROCESOS DE FORMACIÓN, ACTUALIZACIÓN DE LA FORMACIÓN Y CONSERVACIÓN CATASTRAL EN LA DIRECCIÓN TERRITORIAL META P</t>
  </si>
  <si>
    <t>PRESTACIÓN DE SERVICIOS TÉCNICOS PARA DESARROLLAR ACTIVIDADES DE SOPORTE INFORMÁTICO RELACIONADOS CON LA GESTIÓN DE SOFTWARE, HARDWARE E INFRAESTRUCTURA TECNOLÓGICA EN DE FORMACIÓN, ACTUALIZACIÓN DE LA FORMACIÓN Y CONSERVACIÓN CATASTRAL EN LA DIRECCI</t>
  </si>
  <si>
    <t>PRESTACIÓN DE SERVICIOS PERSONALES PARA REALIZAR ACTIVIDADES DE DIGITALIZACIÓN Y GENERACION DE PRODUCTOS DE LA INFORMACIÓN CATASTRAL EN LA DIRECCION TERRITORIAL META PARA LA ACTUALIZACIÓN CATASTRAL EN EL  MUNICIPIO DE CUMARIBO</t>
  </si>
  <si>
    <t>PRESTACIÓN DE SERVICIOS PERSONALES PARA REALIZAR ACTIVIDADES DE  APOYO OPERATIVO EN LOS PROCESOS CATASTRALES EN LA DIRECCIÓN TERRITORIAL META PARA LA ACTUALIZACIÓN CATASTRAL EN EL  MUNICIPIO DE CUMARIBO</t>
  </si>
  <si>
    <t>APORTES JUNIO</t>
  </si>
  <si>
    <t>Prestación de servicios personales para realizar actividades de reconocimiento predial en la zona rural y centros poblados y atención a trámites del proceso de formación catastral rural centros poblados del municipio de Cumaribo Vichada, pertenecient</t>
  </si>
  <si>
    <t>Prestación servicios profesionales para ejercer el control y seguimiento de todas las actividades requeridas para la ejecución y puesta en vigencia del proyecto de la formación rural y centros poblados del municipio de Cumaribo Vichada, perteneciente</t>
  </si>
  <si>
    <t>Prestación de servicios profesionales para realizar la consulta previa en los resguardos Awia Tuparro Ssikuani y Nacuanedorro Tuparro conformados en la vigencia 2018 del municipio de Cumaribo Vichada, perteneciente a la Dt Meta</t>
  </si>
  <si>
    <t>Prestación de servicios técnicos como líder de reconocimiento predial en los procesos catastrales para la formación catastral rural y centros poblados del municipio de Cumaribo Vichada, perteneciente a la Dt Meta.</t>
  </si>
  <si>
    <t>Prestación de servicios profesionales como apoyo en zonas físicas y geoeconómicas dentro del proceso formación catastral rural y centros poblados del municipio de Cumaribo Vichada, 
perteneciente a la Dt Meta</t>
  </si>
  <si>
    <t>Prestación de servicios profesionales para la elaboración del estudio de zonas físicas y 
geoeconómicas dentro del proceso formación catastral rural y centros poblados del municipio de Cumaribo Vichada, perteneciente a la DT Meta</t>
  </si>
  <si>
    <t>Prestación de servicios de apoyo desde el aspecto jurídico en los trámites relacionados con el proceso de formación catastral rural y centros poblados del municipio de Cumaribo Vichada, perteneciente a la Dt Meta.</t>
  </si>
  <si>
    <t>Prestación de servicios personales para realizar actividades de digitalización y generación de productos resultantes del proceso de la formación catastral rural y centros poblados del municipio de Cumaribo Vichada, perteneciente a la Dt Meta</t>
  </si>
  <si>
    <t>Prestación de servicios personales como guía terrestre al personal del proyecto de formación catastral rural y centros poblados del municipio de Cumaribo Vichada, perteneciente a la Dt Meta.</t>
  </si>
  <si>
    <t>Prestación de servicios como técnico operativo desde la sede de la dirección territorial meta, en el proceso de formación catastral rural y centros poblados del municipio Cumaribo Vichada</t>
  </si>
  <si>
    <t>Prestación de servicios como técnico operativo a la coordinadora de planta en oficina y terreno delproceso de formación catastral rural y centros poblados del municipio de Cumaribo Vichada, perteneciente a la Dt Meta</t>
  </si>
  <si>
    <t>Mantenimiento del parque automotor de la dirección territorial meta en el marco del proceso de formación catastral rural y centros poblados del municipio de Cumaribo Vichada, perteneciente a la Dt Meta</t>
  </si>
  <si>
    <t>Viaticos para Cumaribo $140.838.291, gastos $24.748.000</t>
  </si>
  <si>
    <t>Nomina mes de Julio de 2020</t>
  </si>
  <si>
    <t>Aportes parafiscales mes de Julio de 2020</t>
  </si>
  <si>
    <t>TERRITORIAL NARIÑO</t>
  </si>
  <si>
    <t>SERVICIO PUBLICO DE ENERGIA - SEDE DE PASTO Y UNIDADES OPERATIVAS DE IPIALES Y MOCOA DE LA TERRITORIAL NARIÑO.</t>
  </si>
  <si>
    <t>SERVICIO PUBLICO DE AGUA - SEDE DE PASTO Y UNIDADES OPERATIVAS DE IPIALES Y MOCOA DE LA TERRITORIAL NARIÑO.</t>
  </si>
  <si>
    <t>DMINISTRACION Y PARQUEADERO DE LA SEDE DE PASTO  DE TERRITORIAL NARIÑO</t>
  </si>
  <si>
    <t>SERVICIO DE TELEFONIA FIJA   SEDE DE PASTO Y UNIDADES OPERATIVAS DE IPIALES Y MOCOA DE TERRITORIAL NARIÑO</t>
  </si>
  <si>
    <t>ADMINISTRACION Y PARQUEADERO  OFICINA DE LA SEDE PASTO TERRITORIAL NARIÑO</t>
  </si>
  <si>
    <t>APORTES Y PARAFISCALES NOMINA MES ENERO 2020 TERRITORIAL NARIÑO</t>
  </si>
  <si>
    <t>CANNON DE ARRENDAMIENTO UNIDAD OPERATIVA IPIALES  AÑO 2020</t>
  </si>
  <si>
    <t>VIATICOS PROCESO DE AVALUOS 2020</t>
  </si>
  <si>
    <t>VIATICOS Y GASTOS DE COMISION EN CUMPLIMIENTOS A LAS METAS ESTABLECIDAS VIGENCIA 2020, PROCESO CONSERVACION.
EJECUTAR PROCESOS DE CONSERVACION CATASTRAL A NIVEL  NACIONAL</t>
  </si>
  <si>
    <t>APORTES Y APRAFISCALES NOMINA FEBRERO 2020
FUNCIONARIOS TERRITORIAL NARIÑO</t>
  </si>
  <si>
    <t>NOMINA MES FEBRERO 2020</t>
  </si>
  <si>
    <t>ARRENDAMIENTO  BODEGA DE ARCHIVO DOCUMENTAL</t>
  </si>
  <si>
    <t>IMPUESTO PREDIAL AÑO 2020 OFICINAS DE SSEDE PASTO INSTITUTO GEOGRAFICO AGUSTIN CODAZZI</t>
  </si>
  <si>
    <t>Prestación de servicios profesionales para apoyar a la dirección territorial Nariño en los requerimientos del trámite administrativo, judicial y el postfallo del proceso de restitución de tierras en el marco de la ley 1448 de 2011  y la política inte</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</si>
  <si>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</si>
  <si>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personales para adelantar actividades de reconocimiento predial urbano y rural, en atención a los requerimientos administrativos y judiciales del proceso de restitución de tierras en unidad operativa de Mocoa</t>
  </si>
  <si>
    <t>Prestación de servicios personales  para el seguimiento a las solicitudes realizadas en el marco de la política integral de reparación a víctimas  en la dirección territorial unidad operativa de Mocoa</t>
  </si>
  <si>
    <t>Gastos de desplazamietos al personal contratado es  para el seguimiento a las solicitudes realizadas en el marco de la política integral de reparación a víctimas  en la dirección territorial unidad operativa de Mocoa</t>
  </si>
  <si>
    <t>Prestación de servicios personales (5) para  realizar actividades de reconocimiento predial urbano y rural para la atención de trámites en los procesos catastrales de la dirección territorial Nariño  y sus UOC.</t>
  </si>
  <si>
    <t>Prestación de servicios personales para realizar actividades de  apoyo operativo en los procesos catastrales en la dirección territorial Nariño  y sus UOC</t>
  </si>
  <si>
    <t>Prestación de servicios personales  para realizar las actividades de control y verificación a los trámites del proceso de conservación catastral en la dirección territorial Nariño  y  sus UOC.</t>
  </si>
  <si>
    <t>Prestación de servicios de apoyo a la gestión en ventanilla para atención al público en los procesos catastrales de la dirección territorial Nariño y sus UOC.</t>
  </si>
  <si>
    <t>Prestación de servicios de apoyo a la gestión desarrollada en procesos catastrales de la territorial Nariño y sus UOC.</t>
  </si>
  <si>
    <t>PRESTACION DE SERVICIO PERSONALES PARA REALIZAR ACTIVIDADES DE DIGITALIZACION Y GENERACION DE PRODUCTOS DE LA INFORMACION CATASTRAL, EN LA DIRECCION TERRITORIAL NARIÑO Y SUS  UNIDADES OPERATIVAS</t>
  </si>
  <si>
    <t>APORTES Y PARAFISCALES NOMINA M ES DE MARZO DEL 2020.
TERRITORIAL NARIÑO</t>
  </si>
  <si>
    <t>NOMINA SUELDOS FUNCIONARIOS TERRITORIAL NARIÑO.
MEAS MARZO DEL 2020
RA1506</t>
  </si>
  <si>
    <t>Gastos de Alojamiento y manutención personal , control de calidad</t>
  </si>
  <si>
    <t>Prestación de servicios profesionales para realizar avalúos comerciales, a nivel nacional de los bienes urbanos y rurales</t>
  </si>
  <si>
    <t>PRESTACION DE SERVICIO PROFESIONALES  PARA REALIZAR PROCESOS  DE PLANEACION Y SEGUIMIENTO  AL PLAN DE ACCION EN LA TERRITORIAL NARIÑO</t>
  </si>
  <si>
    <t>SUELDO DE FUNCIONARIOS.
NOMINA MES ABRIL 2020
TERRITORIAL NARIÑO</t>
  </si>
  <si>
    <t>APORTES Y PARAFISCALES  NOMINA MES DE ABRIL 2020 SEGUN RA 1509 MODULO HACENDARIO TERRITORIAL NARIÑO</t>
  </si>
  <si>
    <t>PRESTACION DE SERVICIOS PERSONALES PARA LA REALIZAR ACTIVIDADES DE APOYO DE GESTION EN LOS  PROCESOS CATASTRALES EN LA DIRECCION TERRITORIAL NARIÑO</t>
  </si>
  <si>
    <t>REAJUSTE DE SUELDO ENERO- FEBRERO  AÑO 202O  APORTES   PATRONAL</t>
  </si>
  <si>
    <t>NOMINA MES MAYO DEL 2020 TERRITORIAL NARIÑO</t>
  </si>
  <si>
    <t>APORTES PATRONALES NOMINA MAYO 2020</t>
  </si>
  <si>
    <t>PRIMA  SEMESTRAL AÑO 2020</t>
  </si>
  <si>
    <t>NOMINA SUELDO FUNCIONARIO TERRITORIAL NARIÑO MES JUNIO DEL 2020</t>
  </si>
  <si>
    <t>Rubro: C-0499-1003-6-0-0499016-02 ADQUISICIÓN DE BIENES Y SERVICIOS - SEDES MANTENIDAS- FORTALECIMIENTO DE LA INFRAESTRUCTURA FÍSICA DEL IGAC NARIÑO A NIVEL NACIONAL.
Recurso: Nación -10.
presupuesto relacionado a la instalación de ventanillas de acu</t>
  </si>
  <si>
    <t>PLANILLA N RETIRO FUNCIONARIOS APORTES PATRONALES</t>
  </si>
  <si>
    <t>APORTES Y PARAFISCALES NOMINA MES JULIO 2020</t>
  </si>
  <si>
    <t>NOMINA SUELDO MES DE JULIO 2020</t>
  </si>
  <si>
    <t>TERRITORIAL NORTE DE SANTANDER</t>
  </si>
  <si>
    <t>RECURSOS DESTINADOS PARA EL ARRENDAMIENTO DEL PARQUEADERO, BODEGA Y PAGO DEL CONDOMINIO VIGENCIA 2020.</t>
  </si>
  <si>
    <t>RECURSOS PARA CUBRIR EL SERVICIO PUBLICO DE ENERGÍA DE LA DIRECCIÓN TERRITORIAL NORTE DE SANTANDER VIGENCIA 2020.</t>
  </si>
  <si>
    <t>RECURSOS PARA CUBRIR EL SERVICIO DE TELÉFONO DE LA DIRECCIÓN TERRITORIAL NORTE DE SANTANDER VIGENCIA 2020.</t>
  </si>
  <si>
    <t>RECURSOS DESTINADOS AL ARRENDAMIENTO DEL PARQUEADERO, BODEGA Y ADMINISTRACIÓN  DEL CONDOMINIO VIGENCIA 2020.</t>
  </si>
  <si>
    <t>NOMINA PERSONAL DE PLANTA TERRITORIAL NORTE DE SANTANDER , MES ENERO DE 2020.</t>
  </si>
  <si>
    <t>APORTES DE SEGURIDAD SOCIAL EN SALUD Y PARAFISCALES DEL MES DE ENERO DE 2020, PERSONAL DE PLANTA TERRITORIAL NORTE DE SANTANDER.</t>
  </si>
  <si>
    <t>IMPUESTO PREDIAL  DE LA TERRITORIAL NORTE DE SANTANDER VIGENCIA 2020, DE LOS SIGUIENTES PREDIOS: 010700700063901-010700700070901-010700700071901-010700700072901-010700700073901 Y 010703720008000.</t>
  </si>
  <si>
    <t>REUNIÓN DE DIRECTORES EN LA DIRECCIÓN GENERAL SEDE CENTRAL-BOGOTÁ, LOS DÍAS 12 Y 13 DE ENERO DEL 2020</t>
  </si>
  <si>
    <t>Viáticos Proceso de Conservación..</t>
  </si>
  <si>
    <t>NOMINA MES DE FEBRERO DE 2020, PERSONAL DE PLANTA TERRITORIAL NORTE DE SANTANDER.</t>
  </si>
  <si>
    <t>APORTES SEGURIDAD SOCIAL EN SALUD Y PARAFISCALES MES DE FEBRERO DE 2020.TERRITORIAL NORTE DE SANTANDER.</t>
  </si>
  <si>
    <t>SUMINISTRO DE COMBUSTIBLE PARA EL FUNCIONAMIENTO DEL VEHÍCULO A CARGO  DE LA DIRECCIÓN TERRITORIAL NORTE DE SANTANDER.</t>
  </si>
  <si>
    <t>PRESTACIÓN DE SERVICIOS PERSONALES PARA REALIZAR ACTIVIDADES DE RECONOCIMIENTO PREDIAL URBANO Y RURAL PARA LA ATENCIÓN DE TRÁMITES EN LOS PROCESOS CATASTRALES DE LA DIRECCIÓN TERRITORIAL NORTE DE SANTANDER Y SUS UOC.</t>
  </si>
  <si>
    <t>PRESTACIÓN DE SERVICIOS PROFESIONALES PARA REALIZAR LAS ACTIVIDADES DE CONTROL Y APROBACIÓN A LA CALIDAD GRAFICA Y ALFANUMERICA DE LAS ACTIVIDADES DE DIGITALIZACIÓN Y GENERACION DE PRODUCTOS DE LA INFORMACIÓN CATASTRAL EN LA DIRECCION TERRITORIAL Y S</t>
  </si>
  <si>
    <t>PRESTACIÓN DE SERVICIOS PERSONALES PARA REALIZAR ACTIVIDADES DE DIGITALIZACIÓN Y GENERACION DE PRODUCTOS DE LA INFORMACIÓN CATASTRAL EN LA DIRECCION TERRITORIAL Y SUS UOC.</t>
  </si>
  <si>
    <t>PRESTACIÓN DE SERVICIOS PERSONALES PARA REALIZAR ACTIVIDADES DE APOYO OPERATIVO EN LOS PROCESOS CATASTRALES EN LA DIRECCIÓN TERRITORIAL NORTE DE SANTANDER Y SUS UOC.</t>
  </si>
  <si>
    <t>PRESTACIÓN DE SERVICIOS PROFESIONALES PARA GESTIONAR DESDE EL COMPONENTE JURÍDICO LAS ACTIVIDADES DE LOS PROCESOS CATASTRALES EN LA DIRECCIÓN TERRITORIAL NORTE DE SANTANDER.</t>
  </si>
  <si>
    <t>APORTES DE SEGURIDAD SOCIAL EN SALUD Y PARAFISCALES MES DE MARZO DE 2020, TERRITORIAL NORTE DE SANTANDER.</t>
  </si>
  <si>
    <t>NOMINA MES DE MARZO DE 2020, TERRITORIAL NORTE DE SANTANDER.</t>
  </si>
  <si>
    <t>PRESTACIÓN DE SERVICIOS PROFESIONALES  PARA REALIZAR LOS PROCESOS DE PLANEACIÓN Y SEGUIMIENTO AL PLAN DE ACCIÓN DE LA DIRECCIÓN TERRITORIAL NORTE DE SANTANDER, EN EL MARCO DE LOS LINEAMIENTOS INSTITUCIONALES VIGENTES.</t>
  </si>
  <si>
    <t>NOMINA MES DE ABRIL DE 2020, TERRITORIAL NORTE DE SANTANDER.</t>
  </si>
  <si>
    <t>NOMINA MES DE ABRIL DE 2020. TERRITORIAL NORTE DE SANTANDER.</t>
  </si>
  <si>
    <t>APORTES DE SEGURIDAD SOCIAL EN SALUD Y PARAFISCALES MES DE ABRIL DE 2020.TERRITORIAL NORTE DE SANTANDER.</t>
  </si>
  <si>
    <t>PRESTACIÓN DE SERVICIOS PERSONALES PARA REALIZAR ACTIVIDADES DE RECONOCIMIENTO PREDIAL URBANO Y RURAL PARA LA ATENCIÓN DE TRÁMITES EN LOS PROCESOS CATASTRALES DE LA DIRECCIÓN TERRITORIAL NORTE DE SANTANDER Y SUS UNIDADES OPERATIVAS DE CATASTRO.</t>
  </si>
  <si>
    <t>RETROACTIVO DE APORTES EN SEGURIDAD SOCIAL Y PARAFISCALES DE LOS MESES DE ENERO Y FEBRERO DEL PRESENTE AÑO,  POR EL INCREMENTO SALARIAL DE LA VIGENCIA DEL 2020.</t>
  </si>
  <si>
    <t>NOMINA MES DE MAYO DE 2020,PERSONAL DE PLANTA-TERRITORIAL NORTE DE SANTANDER.</t>
  </si>
  <si>
    <t>APORTES SEGURIDAD SOCIAL EN SALUD Y PARAFISCALES MES DE MAYO DE 2020,TERRITORIAL NORTE DE SANTANDER.</t>
  </si>
  <si>
    <t>ADQUISICION E INSTALACION DE DIVISIONES EN VIDRIO LAMINADO (3+3) INCOLORO, CON ESTRUCTURA EN ALUMINIO PARA LA ADECUACION DE LAS VENTANILLAS DE ATENCIÓN AL USUARIO PARA LA DIRECCIÓN TERRITORIAL NORTE DE SANTANDER.</t>
  </si>
  <si>
    <t>PRIMA DE SERVICIOS 2020 (ENERO-JUNIO), TERRITORIAL NORTE DE SANTANDER.</t>
  </si>
  <si>
    <t>PRESTACIÓN DE SERVICIOS PROFESIONALES PARA REALIZAR EL CONTROL DE CALIDAD A LOS INFORMES DE AVALÚOS COMERCIALES, ASÍ COMO REALIZAR AVALÚOS A BIENES INMUEBLES URBANOS Y RURALES EN TODO EL PAÍS.</t>
  </si>
  <si>
    <t>NOMINA MES DE JUNIO DE 2020-TERRITORIAL NORTE DE SANTANDER.</t>
  </si>
  <si>
    <t>APORTES DE SEGURIDAD SOCIAL Y PARAFISCALES MES DE JUNIO DE 2020, TERRITORIAL NORTE DE SANTANDER.</t>
  </si>
  <si>
    <t>NOMINA MES DE JULIO DE 2020, TERRITORIAL NORTE DE SANTANDER.</t>
  </si>
  <si>
    <t>APORTES EN SEGURIDAD SOCIAL Y PARAFISCLES MES DE JULIO DEL 2020, TERRITORIAL NORTE DE SANTANDER.</t>
  </si>
  <si>
    <t>TERRITORIAL QUINDIO</t>
  </si>
  <si>
    <t>PAGO NOMINA FUNCIONARIOS DT QUINDIO MES DE ENERO 2020</t>
  </si>
  <si>
    <t>PAGO APORTES A SEGURIDAD SOCIAL Y PARAFISCALES NOMINA ENERO 2020 T. QUINDIO</t>
  </si>
  <si>
    <t>VIÁTICOS PROCESO DE AVALÚOS</t>
  </si>
  <si>
    <t>PAGO NOMINA FUNCIONARIOS MES DE FEBRERO 2020 DT QUINDIO</t>
  </si>
  <si>
    <t>PAGO APORTES A SEGURIDAD SOCIAL FUNCIONARIOS NOMINA FEBRERO 2020 DT QUINDIO</t>
  </si>
  <si>
    <t>PRESTACIÓN DE SERVICIOS PERSONALES PARA REALIZAR ACTIVIDADES DE  APOYO OPERATIVO EN LOS PROCESOS CATASTRALES EN LA DIRECCIÓN TERRITORIAL QUINDIO Y SUS UOC SEGÚN PAA APROBADO Y ASIGNACION PRESUPUESTAL CON MEMORANDO 8002020IE913 del 03-03-2020</t>
  </si>
  <si>
    <t>IMPUESTO PREDIAL UNIFICADO, SOBRETASA AMBIENTAL Y SOBRETASA BOMBERIL</t>
  </si>
  <si>
    <t>PAGO IMPUESTO INDUSTRIA Y COMERCIO VIGENCIA 2019</t>
  </si>
  <si>
    <t>PAGO NOMINA FUNCIONARIOS DT QUINDIO MARZO 2020</t>
  </si>
  <si>
    <t>PAGO APORTES A SEGURIDAD SOCIAL MES DE MARZO FUNCIONARIOS DT QUINDIO</t>
  </si>
  <si>
    <t>PRESTACION DE SERVICIOS PROFESIONALES PARA REALIZAR LOS PROCESOS DE PLANEACION Y SEGUIMIENTO AL PLAN DE ACCION EN LA DT QUINDIO EN EL MARCO DE LOS LINEAMIENTOS INSTITUCIONALES VIGENTES</t>
  </si>
  <si>
    <t>PAGO NOMINA FUNCIONARIOS ABRIL 2020 DT QUINDIO</t>
  </si>
  <si>
    <t>PAGO APORTES ABRIL 2020 DT TOLIMA</t>
  </si>
  <si>
    <t>PAGO NOMINA MAYO 2020 FUNCIONARIOS DT QUINDIO</t>
  </si>
  <si>
    <t>PAGO APORTE PARAFISCALES NOMINA MAYO 2020 DT QUINDIO</t>
  </si>
  <si>
    <t>PAGO APORTES PATRONALES RETROACTIVO 2020</t>
  </si>
  <si>
    <t>PAGO PRIMA DE SERVICIOS FUNCIONARIOS DT QUINDIO</t>
  </si>
  <si>
    <t>PAGO NOMINA JUNIO FUNCIONARIOS DT QUINDIO</t>
  </si>
  <si>
    <t>PAGO NOMINA JULIO 2020 FUNCIONARIOS DT QUINDIO</t>
  </si>
  <si>
    <t>PAGO APORTES PARAFISCALES NOMINA  JULIO 2020 DT QUINDIO</t>
  </si>
  <si>
    <t>TERRITORIAL RISARALDA</t>
  </si>
  <si>
    <t>PARA PAGO SERVICIOS PUBLICOS ENERGIA Y ACUEDUCTO LOCAL 8 T. RISARALDA Y U. O. CHOCO AÑO 2020</t>
  </si>
  <si>
    <t>ADMINISTRACION LOCAL 8 T. RISARALDA AÑO 2020</t>
  </si>
  <si>
    <t>PARQUEADEROS VEHICULOS T. RISARALDA AÑO 2020</t>
  </si>
  <si>
    <t>TELEFONOS LOCAL 8 T. RISARALDA Y U. O. CHOCO AÑO 2020</t>
  </si>
  <si>
    <t>ACUEDUCTO Y ALCANTARILLADO LOCAL 8 T. RISARALDA Y U. O. CHOCO AÑO 2020</t>
  </si>
  <si>
    <t>DECLARACION INDUSTRIA Y COMERCIO NOV-DIC 2019 T. RISARALDA</t>
  </si>
  <si>
    <t>PARA PAGO PARQUEADEROS T. RISARALDA POR 9 MESES AÑO 2020</t>
  </si>
  <si>
    <t>NOMINA T. RISARALDA ENERO 2020</t>
  </si>
  <si>
    <t>APORTES NOMINA ENERO 2020 T. RISARALDA</t>
  </si>
  <si>
    <t>IMPUESTO PREDIAL AÑO 2020 LOCAL 8 T. RISARALDA</t>
  </si>
  <si>
    <t>ARRENDAMIENTO U. O. CHOCO POR 10 MESES AÑO 2020</t>
  </si>
  <si>
    <t>REUNION DIRECTORES TERRITORIALES EN SEDE CENTRAL</t>
  </si>
  <si>
    <t>VIATICOS PROCESO DE CONSERVACION T. RISARALDA AÑO 2020</t>
  </si>
  <si>
    <t>VIATICOS PROCESO DE AVALUOS T. RISARALDA AÑO 2020</t>
  </si>
  <si>
    <t>NOMINA FEBRERO 2020 T. RISARALDA</t>
  </si>
  <si>
    <t>APORTES PATRONALES NOMINA FEBRERO 2020 T. RISARALDA</t>
  </si>
  <si>
    <t>ADELANTAR COMISIONES PARA LA CONSECUCION DE SEDES DONDE SE LLEVARA A CABO LOS PROCESOS DE ACTUALIZACION CATASTRAL ZONAS URBANAS DE LOS MPIOS DE APIA, BALBOA, BELEN DE UMBRIA,GUATICA,LA CELIA, MARSELLA, PUEBLO RICO Y SANTUARIO.</t>
  </si>
  <si>
    <t>PARA CONTRATACION CUMPLIMIENTO DE METAS ESTABLECIDAS EN EL PROCESO DE CONSERVACION CATASTRAL AÑO 2020</t>
  </si>
  <si>
    <t>CONTRATO POLITICA DE TIERRAS Y LEY DE VICTIMAS</t>
  </si>
  <si>
    <t>VIATICOS Y GASTOS POLITICA DE TIERRAS Y LEY DE VICTIMAS</t>
  </si>
  <si>
    <t>DECLARACION INDUSTRIA Y COMERCIO ENERO FEBRERO 2020 T. RISARALDA</t>
  </si>
  <si>
    <t>PARA CUBRIR EL 4 X MIL DE DINERO SOLICITADO A LA CUENTA DE LA SEDE CENTRAL DAVIVIENDA 007769996013</t>
  </si>
  <si>
    <t>NOMINA SUELDOS Y OTROS T. RISARALDA MARZO 2020</t>
  </si>
  <si>
    <t>APORTES PATRONALES NOMINA MARZO 2020 T. RISARALDA</t>
  </si>
  <si>
    <t>PARA CONTRATOS PRESTACION DE SERVICIOS PERITOS AVALUADORES AÑO 2020</t>
  </si>
  <si>
    <t>IMPLEMENTACIÓN DEL SISTEMA DE GESTION. PLANEACION Y SEGUIMIENTO AL PLAN DE ACCION DE LA DIRECCION TERRITORIAL RISARALDA.</t>
  </si>
  <si>
    <t>NOMINA T. RISARALDA ABRIL 2020</t>
  </si>
  <si>
    <t>APORTES PATRONALES NOMINA ABRIL 2020 T. RISARALDA</t>
  </si>
  <si>
    <t>APORTES PATRONALES REAJUSTE NOMINA ENERO 2020</t>
  </si>
  <si>
    <t>MANO DE OBRA PROCESO DE ACTUALIZACIÓN CATASTRAL URBANA EN 8 MUNICIPIOS DE ACUERDO A CONVENIO SUSCRITO CON LA GOBERNACIÓN DE RISARALDA.</t>
  </si>
  <si>
    <t>DECLARACION DE INDUSTRIA Y COMERCIO MARZO-ABRIL 2020 T. RISARALDA</t>
  </si>
  <si>
    <t>REAJUSTE APORTES PATRONALES  NOMINA FEBRERO 2020</t>
  </si>
  <si>
    <t>NOMINA T. RISARALDA MAYO 2020</t>
  </si>
  <si>
    <t>APORTES PATRONALES EN NOMINA T. RISARALDA MAYO 2020</t>
  </si>
  <si>
    <t>PRIMA DE SERVICIOS T. RISARALDA JUNIO 2020</t>
  </si>
  <si>
    <t>NOMINA JUNIO 2020 T. RISARALDA</t>
  </si>
  <si>
    <t>APORTES PATRONALES NOMINA JUNIO 2020</t>
  </si>
  <si>
    <t>DECLARACION INDUSTRIA Y COMERCIO T. RISARALDA MAYO-JUNIO 2020</t>
  </si>
  <si>
    <t>NOMINA T. RISARALDA JULIO 2020</t>
  </si>
  <si>
    <t>APORTES PATRONALES NOMINA JULIO 2020 T. RISARALDA</t>
  </si>
  <si>
    <t>REVISION TECNOMECANICA 2 VEHICULOS SUSCRITOS A LA T. RISARALDA AÑO 2020</t>
  </si>
  <si>
    <t>TERRITORIAL SANTANDER</t>
  </si>
  <si>
    <t>ASIGNACION PRESUPUESTAL SERV. ENERGIA, ACUEDUCTO, ALCANTARILLADO Y ASEO VIGENCIA 2020</t>
  </si>
  <si>
    <t>ASIGNACION PRESUPUESTAL SERV. ADMINISTRACION EDIF. CL. 36 B/MANGA Y LOCAL UOC SAN GIL VIGENCIA 2020</t>
  </si>
  <si>
    <t>ASIGNACION PRESUPUESTAL SERV. TELEFONICO  VIGENCIA 2020</t>
  </si>
  <si>
    <t>ASIGNACION PRESUPUESTAL SERV. ADMINISTRACION EDIF. CL. 36 B/MANGA. Y LOCAL UOC SAN GIL VIGENCIA 2020</t>
  </si>
  <si>
    <t>ASIGNACION PRESUPUESTAL P/IMPUESTO PREDIAL 2.020 OF. CRA. 20 Y CL. 36 BUCARAMANGA</t>
  </si>
  <si>
    <t>NOMINA ENERO DE 2020</t>
  </si>
  <si>
    <t>APORTES NOMINA ENERO DE 2020</t>
  </si>
  <si>
    <t>VIATICOS COMISION DIRECTOR TERRITORIAL A BOGOTA FEB. 12 Y 13 DE 2020</t>
  </si>
  <si>
    <t>VIATICOS COMISION ING. SISTEMAS A UOC T. SANTANDER FEB. 17 - 26 DE 2020</t>
  </si>
  <si>
    <t>IE532 ASIGNACION PRESUPUESTO VIATICOS Y GASTOS DE COMISION PROCESO DE CONSERVACION CATASTRAL 2020 T. SANTANDER</t>
  </si>
  <si>
    <t>NOMINA FEBRERO DE 2020</t>
  </si>
  <si>
    <t>APORTES NOMINA FEBRERO 2020</t>
  </si>
  <si>
    <t>SUMINISTRO COMBUSTIBLE VEHICULOS TERRITORIAL SANTANDER.</t>
  </si>
  <si>
    <t>IE913 ASIGN. PRESTACION DE SERVICIOS PERSONALES PARA REALIZAR ACTIVIDADES DE RECONOCIMIENTO PREDIAL URBANO Y RURAL PARA LA ATENCION DE TRAMITES EN LOS PROCESOS CATASTRALES DE LA DIRECCION TERRITORIAL SANTANDER Y SUS UOC</t>
  </si>
  <si>
    <t>IE913 ASIGN. PRESTACION DE SERVICIOS PERSONALES PARA REALIZAR ACTIVIDADES DE APOYO EN OFICINA DENTRO DE LOS PROCESOS CATASTRALES EN LA DIRECCION TERRITORIAL SANTANDER Y SUS UOC</t>
  </si>
  <si>
    <t>IE913 ASIGN. PRESTACION DE SERVICIOS PERSONALES PARA REALIZAR ACTIVIDADES DE APOYO OPERATIVO EN  LOS PROCESOS CATASTRALES EN LA DIRECCION TERRITORIAL SANTANDER Y SUS UOC</t>
  </si>
  <si>
    <t>IE913 ASIGN. PRESTACION DE SERVICIOS  DE APOYO A LA GESTION EN VENTANILLA PARA ATENCION AL PUBLICO EN  LOS PROCESOS CATASTRALES DE LA DIRECCION TERRITORIAL SANTANDER Y SUS UOC</t>
  </si>
  <si>
    <t>IE913 ASIGN. PRESTACION DE SERVICIOS  DE APOYO A LA GESTION DESARROLLADA EN PROCESOS CATASTRALES DE LA DIRECCION TERRITORIAL SANTANDER Y SUS UOC</t>
  </si>
  <si>
    <t>IE913 ASIGN. PRESTACION DE SERVICIOS  PERSONALES PARA REALIZAR ACTIVIDADES DE DIGITALIZACION Y GENERACION DE PRODUCTOS DE LA INFORMACION CATASTRAL EN LA DIRECCION TERRITORIAL SANTANDER Y SUS UOC</t>
  </si>
  <si>
    <t>IE914 ASIGN. MANUTENCION Y PRESTACION DE SERVICIOS  PERSONALES PARA ADELANTAR ACTIVIDADES DE RECONOCIMIENTO PREDIAL URBANO Y RURAL, EN ATENCION A LOS REQUERIMIENTOS ADMINISTRATIVOS Y JUDICIALES DEL PROCESO DE RESTITUCION DE TIERRAS EN LA DIRECCION TE</t>
  </si>
  <si>
    <t>GASTOS COMISION DIRECTOR TERRITORIAL SANTANDER RESOLUCION 256 (02-03-2020)</t>
  </si>
  <si>
    <t>ASIGN. PPTAL. PG. IMPTO. INDUSTRIA Y COMERCIO MPIO. B/MANGA. AÑO 2019</t>
  </si>
  <si>
    <t>APORTES NOMINA MARZO DE 2020</t>
  </si>
  <si>
    <t>ASIGN. PPTAL. IMPLEMENTACIÓN SISTEMAS DE GESTIÓN - FORTALECIMIENTO DE LA GESTIÓN INSTITUCIONAL DEL IGAC A NIVEL NACIONAL</t>
  </si>
  <si>
    <t>NOMINA ABRIL DE 2020</t>
  </si>
  <si>
    <t>APORTES NOMINA ABRIL DE 2020</t>
  </si>
  <si>
    <t>RETROACTIVO APORTES NOMINA ENERO Y FEBRERO DE 2020</t>
  </si>
  <si>
    <t>COMPLEMENTO VR. PLANILLAS RETROACTIVO APORTES NOMINA ENERO Y FEBRERO DE 2020</t>
  </si>
  <si>
    <t>APORTES NOMINA MAYO DE 2020</t>
  </si>
  <si>
    <t>CI 22 - IE1211 ASIGNAC. PRESUPUESTO CONTROL DE CALIDAD AVALUOS COMERCIALES 2020</t>
  </si>
  <si>
    <t>CI 22 - IE1211 ASIGNAC. PRESUPUESTO GAST. DE MANUTENCION AVALUOS COMERCIALES 2020</t>
  </si>
  <si>
    <t>MEMORANDO IE1666 EJECUTAR PROCESOS  DE CONSERVACION CATASTRAL</t>
  </si>
  <si>
    <t>PRIMA DE SERVICIOS 2020</t>
  </si>
  <si>
    <t>IE289 PREST. DE SERV. PERSONALES PARA REALIZAR ACTIVIDADES DE  APOYO   PARA  OFICINA Y TERRENO  (URBANO - RURAL) DENTRO DE LOS PROCESOS  DE CONSERVACION CATASTRAL EN LA DIRECCIÓN TERRITORIAL SANTANDER Y SUS UOC</t>
  </si>
  <si>
    <t>IE 289 PREST. DE SERV. PERSONALES PARA REALIZAR ACTIV. DE DIGITALIZACIÓN  Y SOPORTE GRAFICO  DE LA INFORMACIÓN CATASTRAL EN LA DIRECCIÓN T. SANTANDER Y SUS UOC.</t>
  </si>
  <si>
    <t>APORTES NOMINA JUNIO DE 2020</t>
  </si>
  <si>
    <t>ASIGN. PPTAL. P/INSTALACION VENTANILLAS DT. SANTANDER, UOC BARRANCABERMEJA, SAN GIL Y VELEZ</t>
  </si>
  <si>
    <t>PREST. SERV. DE APOYO A LA GESTIÓN PARA ADELANTAR LABORES PROPIAS DE LA SECRETARIA DENTRO DEL PROCESO DE CONSERVACION DE LA TERRITORIAL SANTANDER Y SUS UOC.</t>
  </si>
  <si>
    <t>APORTES NOMINA JULIO DE 2020</t>
  </si>
  <si>
    <t>PAGO IMPUESTO PREDIAL ISLA DE FUQUENE 2020</t>
  </si>
  <si>
    <t>ADICION Y PRORROGA PARA EL CONTRATO 22910 DE 2019. PRESTACION DE SERVICIOS PARA EL MANTENIMIENTO PREVENTIVO, CORRECTIVO Y SUMINISTRO DE REPUESTOS, PARA VEHICULOS LIVIANOS DEL PARQUE AUTOMOTOR DEL IGAC</t>
  </si>
  <si>
    <t>Contrato de aseo y Cafetería - Vigencia Futura</t>
  </si>
  <si>
    <t>PAGO DE CESANTIAS MES DE JULIO</t>
  </si>
  <si>
    <t>PARA NOMINA ENERO 2020</t>
  </si>
  <si>
    <t>PARA ENERGIA ELECTRICA  Y ACUEDUCTO DEL 2020</t>
  </si>
  <si>
    <t>PARA ADMINISTRACIÓN DE LA PROPIEDAD HORIZONTAL, SEDE IGAC</t>
  </si>
  <si>
    <t>SERVICIO DE ASEO Y ALCANTARILLADO</t>
  </si>
  <si>
    <t>pago de parqueadero vehiculo OBI 109 terr sucre</t>
  </si>
  <si>
    <t>SUELDOS Y PRESTACIONES: NOMINA FEBRERO DEL 2020</t>
  </si>
  <si>
    <t>PARA IMPUESTO PREDIAL UNIFICADO SEDE TERRITORIAL, SEGUN RECIBO OFICIAL DE CAJA # 202012004910,202012004911,202012004912,202012004913,202012004914,202012004915,202012004916,202012004917</t>
  </si>
  <si>
    <t>SUELDOS Y PRESTACIONES, NOMINA MARZO DEL 2020</t>
  </si>
  <si>
    <t>APORTES PATRONALES, NOMINA DE MARZO DEL 2020</t>
  </si>
  <si>
    <t>PARA RETROACTIVO APORTES PATRONALES, AÑO 2020.</t>
  </si>
  <si>
    <t>PARA CONTRATACIÓN - CONTROL DE CALIDAD</t>
  </si>
  <si>
    <t>PARA CONTRATO DE PRESTACIÓN DE SERVICIOS PROFESIONALES SERVICIO DE IMPLEMENTACIÓN SISTEMAS DE GESTIÓN - FORTALECIMIENTO DE LA GESTIÓN INSTITUCIONAL DEL IGAC A NIVEL NACIONAL, recurso 20, por valor $ 24.269.760, de acuerdo a lo publicado en el Plan de</t>
  </si>
  <si>
    <t>SUELDOS Y PRESTACIONES: NOMINA DE ABRIL DEL 2020</t>
  </si>
  <si>
    <t>PARA APORTES PATRONALES, NOMINA ABRIL 2020</t>
  </si>
  <si>
    <t>PARA SUELDOS Y DEMAS FACTORES: NOMINA MAYO DEL 2020</t>
  </si>
  <si>
    <t>PARA APORTES PATRONALES AL SISTEMA INTEGRAL DE SEGURIDAD SOCIAL Y APORTES PARAFISCALES, NOMINA MAYO DEL 2020</t>
  </si>
  <si>
    <t>PRIMA DE SERVICIOS, AÑO 2020</t>
  </si>
  <si>
    <t>PARA SUELDOS Y PRESTACIONES: NOMINA JUNIO DEL 2020</t>
  </si>
  <si>
    <t>PARA APORTES PATRONALES AL SISTEMA INTEGRAL DE SEGURIDAD SOCIAL Y APORTES PARAFISCALES: NOMINA JUNIO DEL 2020</t>
  </si>
  <si>
    <t>SUELDOS Y PRESTACIONES: NOMINA JULIO DEL 2020</t>
  </si>
  <si>
    <t>PARA APORTES PATRONALES AL SISTEMA INTEGRAL DE SEGURIDAD SOCIAL EN SALUD Y PARAFISCALES: NOMINA JULIO DEL 2020</t>
  </si>
  <si>
    <t>INSUMOS GEODÉSICOS, CARTOGRÁFICOS Y LEVANTAMIENTO CATASTRAL - BM</t>
  </si>
  <si>
    <t>Prestación de servicios profesionales para la elaboración de cartografía geomorfológica con base en la interpretación de sensores remotos con un detalle de unidades hasta nivel de forma del terreno, con un rendimiento intermedio, requeridos en el mar</t>
  </si>
  <si>
    <t>Prestación de servicios profesionales para realizar procesos de aerotriangulación y construcción de bloques fotogramétricos, requeridos en el marco del Proyecto denominado “Programa para la adopción e implementación de un Catastro Multipropósito Urba</t>
  </si>
  <si>
    <t>Prestación de servicios profesionales para realizar la estructuración final de la información cartográfica y alfanumérica y revisión digital de la información espacial temática de Áreas Homogéneas de Tierra con fines de Catastro Multipropósito, reque</t>
  </si>
  <si>
    <t>Prestación de servicios profesionales para realizar el control de calidad de la información cartográfica y alfanumérica, organización y manejo de la información espacial temática de Áreas Homogéneas de Tierra con fines de Catastro Multipropósito segú</t>
  </si>
  <si>
    <t>Prestación de servicios para realizar la generación de cartografía temática y demás información espacial temática de Áreas Homogéneas de Tierra con fines de Catastro Multipropósito según estándares establecidos, requeridos en el marco del Proyecto de</t>
  </si>
  <si>
    <t>Prestación de servicios para realizar la preparación y alistamiento de equipos, reactivos y materiales y apoyo en los diferentes procesos de análisis del Laboratorio Nacional de Suelos, requeridos en el marco del Proyecto denominado “Programa para la</t>
  </si>
  <si>
    <t>Prestación de servicios para realizar el apoyo a las laborales de campo y manejo logístico durante el levantamiento de la información de Áreas Homogéneas de Tierra con fines de Catastro Multipropósito de acuerdo a las necesidades del proceso, requeri</t>
  </si>
  <si>
    <t>pago factura energia</t>
  </si>
  <si>
    <t>Adquisición e instalación  de divisiones en vidrio laminado 3+3 incoloro, con estructura en aluminio para la adecuación de las ventanillas de atención al usuario para la Dirección Territorial Cesar.</t>
  </si>
  <si>
    <t>Adquisición de equipos para desarrollar las estrategias de difusión y marketing de los productos y servicios del Instituto Geográfico Agustín Codazzi.</t>
  </si>
  <si>
    <t>Se solicitan cartas de presentación a empresas que ya hayan trabajado los procesos de arquitectura empresarial, para iniciar un proceso de estudio de mercado. A este proceso solo contestó la a esta solicitud la empresa M&amp;Q.</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</si>
  <si>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</si>
  <si>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 xml:space="preserve">Se solicitan cartas de presentación a empresas que ya hayan trabajado los procesos de arquitectura empresarial, para iniciar un proceso de estudio de mercado. A este proceso solo contestó la a esta </t>
  </si>
  <si>
    <t xml:space="preserve">Se realizan reuniones con las áreas involucradas para definir el alcance y requerimientos del micrositio. </t>
  </si>
  <si>
    <t>Según las especificaciones y diseños enviados por el área de DIfusión y Mercado, se genera el micrositio, una vez aprobado el micrositio por parte de las áreas encargadas y por la Directora, este es publicado en el portal web de la entidad.</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</si>
  <si>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</si>
  <si>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procesan muestras recibidas el año anterior</t>
  </si>
  <si>
    <t>Se inicia proceso analitico de muestras cliente interno proyecto CAR</t>
  </si>
  <si>
    <t>Poca demanda de analisis</t>
  </si>
  <si>
    <t>Se procesaron muestras recibidas el año anterior, Poca demanda de analisis</t>
  </si>
  <si>
    <t>Muestras recibidas el año anterior</t>
  </si>
  <si>
    <t>Se actualizaron las Áreas Homogéneas de Tierras de 3 municipios. 273.856,26 ha</t>
  </si>
  <si>
    <t>Se atendieron 6 solicitudes de Certificaciones Agrológicas de usuarios externos:</t>
  </si>
  <si>
    <t>Se realizó la estructuración cartográfica de 88.382,4 ha</t>
  </si>
  <si>
    <t xml:space="preserve">Se prepararon y entregaron insumos cartográficos para la actualización de 12 municipios, 196.981,4 ha </t>
  </si>
  <si>
    <t>Se realizó el control de calidad digital final y entrega de la información cartográfica a 248.657,6 ha</t>
  </si>
  <si>
    <t xml:space="preserve">Se adelantó la interpretación de geomorfología para suelos en un área equivalente a 130.000 ha </t>
  </si>
  <si>
    <t>Se ha avanzado en el levantamiento de suelo en una area de 58.110 ha, en los paramos de la Jurisdicción CAR y Dpto de Cesar y Magdalena</t>
  </si>
  <si>
    <t>Se adelantó la interpretación de 34.026,88 ha en cobertura de las tierras, en el departamento de Magdalena</t>
  </si>
  <si>
    <t>El proyecto de la cuenca del Rio Amoyá,  se desarrolla el tema de capacidad de uso donde se ha generado la clasificación y la leyenda preliminar</t>
  </si>
  <si>
    <t>Se adelantó ajuste cartográfico en el mapa preliminar de suelos en un área equivalente a 130.000 ha</t>
  </si>
  <si>
    <t>se ha iniciado la revisión bibliográfica para elaborar y actualizar documentación requerida.</t>
  </si>
  <si>
    <t>Se planifico el proceso de acreditacióna  partir de las cuatro (4) etapas que lo componen</t>
  </si>
  <si>
    <t xml:space="preserve">Se prepararon los reactivos para la etapad e validación </t>
  </si>
  <si>
    <t>Se tenia programado inciar las prevalidaciones cuando se decreto el asilamiento prevenico</t>
  </si>
  <si>
    <t>Socializar los respectivos documentos de regulación a las partes interesadas.</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</si>
  <si>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</si>
  <si>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Levantar el inventario documental del archivo central y archivos de gestión</t>
  </si>
  <si>
    <t>Realizar seguimiento a la aplicación de las tablas de retención documental</t>
  </si>
  <si>
    <t>Realizar acompañamiento a los procesos en las actividades de conservación documental</t>
  </si>
  <si>
    <t>Implementar el cronograma de transferencias primarias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</si>
  <si>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</si>
  <si>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</si>
  <si>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</si>
  <si>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</si>
  <si>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</si>
  <si>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</si>
  <si>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</si>
  <si>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Respecto a la gestión de casos durante los meses de enero y de febrero se reportaron 841 solicitudes cerradas.
Respecto a la gestión  de casos durante el mes de marzo se reportaron 688 solicitudes cerradas.</t>
  </si>
  <si>
    <t>Avance General</t>
  </si>
  <si>
    <t>Apoyar al Instituto Geográfico Agustín Codazzi (IGAC), para soportar, analizar, diseñar e implementar la arquitectura de sistemas de información georreferenciados de la entidad y para la operación y cumplimiento de los objetivos de catastro multiprop</t>
  </si>
  <si>
    <t>Apoyar al Instituto Geográfico Agustín Codazzi (IGAC), para soportar, mantener, actualizar, analizar, diseñar y desarrollar componentes de software para el cumplimiento de los objetivos del catastro multipropósito, requeridos en el marco del Proyecto</t>
  </si>
  <si>
    <t>Apoyar al Instituto Geográfico Agustín Codazzi (IGAC), para elaborar, diseñar plantillas, flujos de navegación, estándares de diseño y componentes de software requeridos por la entidad para el cumplimiento de los objetivos del catastro multipropósito</t>
  </si>
  <si>
    <t> Apoyar al Instituto Geográfico Agustín Codazzi (IGAC), en el análisis, elaboración y consolidación de la caracterización territorial para los municipios priorizados, desde cada uno de los procesos asignados y de conformidad con la metodología establ</t>
  </si>
  <si>
    <t>REVISIÓN TÉCNICO MECÁNICA DE CAMIONETAS FORD DE PLACAS OCJ 995 Y MAZDA ODS 784.</t>
  </si>
  <si>
    <t>PARA PAGO DE ARRIENDO EDIFICIO DONDE FUNCIONA EL CENTRO DE INFORMACION</t>
  </si>
  <si>
    <t>PRESTACIÓN DE SERVICIOS PERSONALES PARA REALIZAR ACTIVIDADES DE RECONOCIMIENTO PREDIAL URBANO Y RURAL PARA LA ATENCIÓN DE TRÁMITES EN LOS PROCESOS CATASTRALES DE LA DIRECCIÓN TERRITORIAL NORTE DESANTANDER Y SUS UNIDADES OPERATIVAS DE CATASTR</t>
  </si>
  <si>
    <t>Realizar avalúos de tres predios urbanos ubicados en Villavicencio - Meta.</t>
  </si>
  <si>
    <t>Modificación (adición y prórroga) a la orden de compra No. 34530-2018, de objeto "Prestación de servicios para la transmisión de datos, voz, video y acceso a internet a nivel nacional".</t>
  </si>
  <si>
    <t>Prestación de servicios profesionales para realizar avalúos comerciales a nivel nacional, de acuerdo con los contratos suscritos por la Subdirección de Catastro.</t>
  </si>
  <si>
    <t>Prestación de servicios profesionales para realizar, estructurar, implementar y aprobar metodologías para la actualización del componente económico</t>
  </si>
  <si>
    <t>Prestación de servicios profesionales encaminados a efectuar el apoyo técnico y control de calidad de los avalúos a cargo de la Subdirección de Catastro</t>
  </si>
  <si>
    <t>Prestación de servicios profesionales para ejecer como auxiliares de la justicia y en la elaboración de avalúos comerciales de los bienes inmuebles a nivel nacional, que le sean asignados por la Subdirección de Catastro</t>
  </si>
  <si>
    <t>Adecuaciones locativas de la nueva sede de la Dirección Territorial Casanare con suministro e instalación del cableado estructurado</t>
  </si>
  <si>
    <t>A-08-05</t>
  </si>
  <si>
    <t>05</t>
  </si>
  <si>
    <t>MULTAS, SANCIONES E INTERESES DE MORA</t>
  </si>
  <si>
    <t>.</t>
  </si>
  <si>
    <t>14</t>
  </si>
  <si>
    <t>Territorial</t>
  </si>
  <si>
    <t>VALOR ASIGNADO PARA CONTRATAR A UN RECONOCEDOR PREDIAL  Y A UN DIGITALIZADOR</t>
  </si>
  <si>
    <t>VALOR A PAGAR POR CONCEPTO DE ICA CORRESPONDIENTE AL MES DE JULIO2020</t>
  </si>
  <si>
    <t>VALOR A PAGAR POR CONCEPTO DE SUELDOS Y PRESTACIONES CORRESPONDIENTE A LA NOMINA DEL MES DE AGOSTO/2020 DE LA T.ATLANTICO</t>
  </si>
  <si>
    <t>VALOR APORTES PARAFISCALES CORRESPONDIENTES AL MES DE AGOSTO DE 2020, DE LA TERRITORIAL ATLANTICO</t>
  </si>
  <si>
    <t>PAGO POR CONCEPTO DE AUTORETENCION ICA MES DE AGOSTO 2020</t>
  </si>
  <si>
    <t>MANTENIMIENTO PREVENTIVO Y CORRECTIVO DEL SISTEMA ELECTRICO  DE LA DIRECCION TERRITORIAL ATLANTICO</t>
  </si>
  <si>
    <t>PRESTACION DE SERVICIOS DE MANTENIMIENTOS, PREVENTIVO CORRESCTIVO Y SUMINISTRO E INSTALACION DE REPUESTOS A LOS VEHICULOS ASIGNADOS A LA TERRITORIAL ATLANTICO</t>
  </si>
  <si>
    <t>PAGOS POR CONCEPTO DE SUELDO Y PRESTACIONES AL PERSONAL DE PLANTA DE LA TERRITORIAL ALTLANTICO, CORRESPONDIENTE AL MES DE SEPTIEMBRE/2020</t>
  </si>
  <si>
    <t>PAGO POR CONCEPTO DE APORTES PATRONALES Y PARAFISCALES  CORRESPONDIENTES AL  MES DE SEPTIEMBRE DE 2020,  DE LA DT ATLANTICO</t>
  </si>
  <si>
    <t>VALOR DE PRESTACIONES AL EXFUNCIONARIO LUIS ALBERTO ROBLES</t>
  </si>
  <si>
    <t>VALOR A PAGAR POR SUELDOS Y PRESTACIONES CORRESPONDIENTES AL MES DE SEPTIEMBRE DE 2020 DE LA DT ATLANTICO</t>
  </si>
  <si>
    <t>COMION DE SERVICIOS PARA ENCUENTRO DE DIRECTORES EN LA SEDE CENTRAL, SEGUN RESOLUCION No 845 DE SEPTIEMBRE/29/2020</t>
  </si>
  <si>
    <t>VR, CONTRATACION DE UN AUXILIAR DE GESTION DOCUMENTAL Y UN TECNOLOGO DE GESTION DOCUMENTAL</t>
  </si>
  <si>
    <t>VALOR A PAGAR POR CONCEPTO DE AUTORETENCION DE ICA EN EL MES DE SEPTIEMBRE DE 2020</t>
  </si>
  <si>
    <t>ADQUISICIÓN BIENES Y SERVICIOS MANTENIMIENTO PREVENTIVO, CORRECTIVO Y SUMINISTRO E INSTALACIÓN DE REPUESTOS DE VEHÍCULOS TERRITORIAL BOYACA</t>
  </si>
  <si>
    <t>PARAFISCALES NOMINA MES AGOSTO 2020 T. BOYACÁ</t>
  </si>
  <si>
    <t>NOMINA MES AGOSTO 2020 T. BOYACÁ</t>
  </si>
  <si>
    <t>ADQUISICIÓN BIENES Y SERVICIOS  ADICIÓN CONTRATO PERITO</t>
  </si>
  <si>
    <t>PARAFISCALES MES SEPTIEMBRE 2020 T. BOYACÁ</t>
  </si>
  <si>
    <t>VIATICOS Y GASTOS DE TRASPORTE DIRECTOR TERRITORIAL BOYACÁ A SEDE CENTRAL BOGOTA</t>
  </si>
  <si>
    <t>NOMINA MES DE AGOSTO DE 2020.</t>
  </si>
  <si>
    <t>APORTES PATRONALES NOMINA DE AGOSTO DE 2020.</t>
  </si>
  <si>
    <t>NOMINA MES DE SEPTIEMBRE DE 2020.</t>
  </si>
  <si>
    <t>PAGO SERVICIO DE ACUEDUCTO Y ALCANTARILLADO</t>
  </si>
  <si>
    <t>PAGO DE APORTES PATRONALES NOMINA AGOSTO-20</t>
  </si>
  <si>
    <t>PAGO NOMINA AGOSTO 2020</t>
  </si>
  <si>
    <t>ADQUISICIÓN DE BIENES Y SERVICIOS PARA VEHÍCULO  DE LA T. CAQUETA</t>
  </si>
  <si>
    <t>PAGO VIATICOS Y GASTOS DE COMISION PARA CONDUCTOR</t>
  </si>
  <si>
    <t>PAGO FRAS DE ENERGIA</t>
  </si>
  <si>
    <t>pago factura de acueducto y alcantarillado</t>
  </si>
  <si>
    <t>NOMINA SEPT-2020</t>
  </si>
  <si>
    <t>PAGO APORTES PATRONALES MNOMINA SEPT-20</t>
  </si>
  <si>
    <t>ANTICIPO DE COMISION PARA ALFONSO VALENCIANO DIAZ A SAN VICENTE</t>
  </si>
  <si>
    <t>PAGO FACTURAS DE ENERGIA</t>
  </si>
  <si>
    <t>PAGO ANTICIPO DE COMISION PARA DIRECTOR T. A BOGOTA</t>
  </si>
  <si>
    <t>PAGO ANTICIPO COMISION A FUNCIONARIOS CAQUETA</t>
  </si>
  <si>
    <t>Apoyar al Instituto Geográfico Agustín Codazzi (IGAC), desde el aspecto técnico y operativo, en la elaboración y estructuración de las especificaciones técnicas desde el componente Cartografía y Geodesia, en el desarrollo de los procesos de contratac</t>
  </si>
  <si>
    <t>INSUMOS GEODÉSICOS, CARTOGRÁFICOS Y LEVANTAMIENTO CATASTRAL - BID</t>
  </si>
  <si>
    <t>ADELANTAR LOS PROCESOS DE ACTUALIZACIÓN CATASTRAL DE 4 MUNICIPIOS DEL DEPARTAMENTO DE BOYACÁ FINANCIADOS CON RECURSOS DEL BANCO INTERAMERICANO DE DESARROLLO -BID</t>
  </si>
  <si>
    <t>ADELANTAR LOS PROCESOS DE ACTUALIZACIÓN CATASTRAL DE 4 MUNICIPIOS DEL DEPARTAMENTO DE BOYACÁ FINANCIADOS CON RECURSOS DEL BANCO MUNDIAL -BM</t>
  </si>
  <si>
    <t>FORTALECIMIENTO TECNOLÓGICO DEL IGAC Y CREACIÓN DEL RMD - BM</t>
  </si>
  <si>
    <t>Contratar el suministro, instalación, configuración, soporte y puesta en funcionamiento de una solución que brinde SOC/NOC y una solución de detección de vulnerabilidades para el fortalecimiento de la seguridad informática y de información de la enti</t>
  </si>
  <si>
    <t>Diseñar y poner en operación la red de Estaciones de Referencia de Operación Continua (CORS Continiously Operating Reference Station) de la República de Colombia, así como fortalecer su Centro de Control, de conformidad con las especificaciones técni</t>
  </si>
  <si>
    <t>FORTALECIMIENTO DE LA ICDE - BM</t>
  </si>
  <si>
    <t>FORTALECIMIENTO DE LA ICDE - BID</t>
  </si>
  <si>
    <t>Adquirir Modelos Digitales de Terreno de la República Colombia, como insumo para la generación de cartografía básica oficial del país e implementación del Catastro Multipropósito, de conformidad con las especificaciones técnicas establecidas por el I</t>
  </si>
  <si>
    <t>PARA CONTRATO PRESTACION DE SERVICIOS</t>
  </si>
  <si>
    <t>NOMINA EMPLEADOS MES DE AGOSTO</t>
  </si>
  <si>
    <t>PAGO APORTES SOBRE NOMINA MES DE AGOSTO</t>
  </si>
  <si>
    <t>NOMINA DE EMPLEADOS MES DE SEPTIEMBRE</t>
  </si>
  <si>
    <t>APORTES SOBRE NOMINA EMPLEADOS MES DE AEPTIEMBRE</t>
  </si>
  <si>
    <t>PRESTACIÓN DE SERVICIOS PARA PROCESOS DE CONSERVACION CATASTRAL
EN LA UOC SANTANDER DE QUILICHAO DE LA DIRECCION TERRITORIAL CAUCA.
Dependencia 0500 CATASTRO ACTUALIZACION</t>
  </si>
  <si>
    <t>VIATICOS COMISION DIRECTORA TERRITORIAL</t>
  </si>
  <si>
    <t>pago de nomina mes de agosto terr cesar</t>
  </si>
  <si>
    <t>aportes mes de agosto 2020 terr cesar</t>
  </si>
  <si>
    <t>pago de aportes planilla sept terr cesar</t>
  </si>
  <si>
    <t>PAGO DE NOMINA SEPT TERR CESAR</t>
  </si>
  <si>
    <t>CDP PAGO DE NÓMINA MES DE AGOSTO DE 2020, TERRITORIAL CÓRDOBA.</t>
  </si>
  <si>
    <t>CDP PAGO APORTES MES DE AGOSTO DE 2020, TERRITORIAL CÓRDOBA.</t>
  </si>
  <si>
    <t>MANTENIMIENTO PREVENTIVO, CORRECTIVO Y SUMINISTRO E INSTALACIÓN DE REPUESTOS DEL VEHÍCULO A CARGO DE LA TERRITORIAL CÓRDOBA. DE PLACA OBI 107</t>
  </si>
  <si>
    <t>REALIZAR VISITAS DE INSPECCIÓN PARA PRÁCTICA DE AVALÚOS COMERCIALES EN LOS MUNICIPIOS DE VALENCIA Y MONTERÍA (CÓRDOBA) EN EL MARCO DEL CONVENIO UAEGRTD - IGAC No. 1939-2020.</t>
  </si>
  <si>
    <t>ADQUISICIÓN BIENES Y SERVICIOS SEDES ADECUADAS, FORTALECIMIENTO DE LA INFRAESTRUCTURA FÍSICA DEL IGAC A NIVEL NACIONAL, COMPRA LUMINARIAS TERRITORIAL CÓRDOBA.</t>
  </si>
  <si>
    <t>NÓMINA MES DE SEPTIEMBRE DE 2020, TERRITORIAL CÓRDOBA.</t>
  </si>
  <si>
    <t>PAGO PLANILLA DE APORTES CORRESPONDIENTE AL MES DE SEPTIEMBRE DE 2020, TERRITORIAL CÓRDOBA.</t>
  </si>
  <si>
    <t>ADQUISICIÓN E INSTALACIÓN DE DIVISIONES DE VIDRIO LAMINA 3*3 INCOLORO, CON ESTRUCTURA DE ALUMINIO PARA LA ADECUACIÓN DE VENTANILLAS DE ATENCIÓN AL USUARIO PARA LA UOC SAN ANDRÉS ISLAS.</t>
  </si>
  <si>
    <t>ASISTIR AL ENCUENTRO DE DIRECTORES TERRITORIALES PROGRAMADO PARA EL 14 DE OCTUBRE DE 2020, EN LAS INSTALACIONES DEL INSTITUTO GEOGRAFICO AGUSTÍN CODAZZI, SEDE CENTRAL EN LA CIUDAD DE BOGOTÁ.</t>
  </si>
  <si>
    <t>NOMINA DE EMPLEADOS MES DE AGOSTO</t>
  </si>
  <si>
    <t>APORTES SOBFRE NOMINA MES DE AGOSTO</t>
  </si>
  <si>
    <t>NOMINA EMPLEADOS MES DE SEPTIEMBRE 2020</t>
  </si>
  <si>
    <t>PAGO APORTES SOBRE NOMINA MES DE SEPT.2020</t>
  </si>
  <si>
    <t>NOMINA MES DE AGOSTO DE 2020</t>
  </si>
  <si>
    <t>APORTES PATRONALES MES DE AGOSTO</t>
  </si>
  <si>
    <t>RECURSOS PARA MATENIMIENTO, PREVENTIVO, CORRECTIVO Y SUMINISTRO E INSTALACION DE REPUESTOS A LOS VEHICULOS DE LA DT GUAJIRA</t>
  </si>
  <si>
    <t>NOMINA MES DE SEPTIEMBRE DE 2020</t>
  </si>
  <si>
    <t>APORTES PATRONALES MES DE SEPTIEMBRE DE 2020</t>
  </si>
  <si>
    <t>RECURSOS DEMOLICIÓN DE KIOSKO DE LA SEDE RIOHACHA</t>
  </si>
  <si>
    <t>GASTOS DE COMISION Y TRANSPORTE PARA COMISION DE DIRECTORES EN BOGOTA</t>
  </si>
  <si>
    <t>PAGO NOMINA AGOSTO FUNCIONARIOS DT HUILA</t>
  </si>
  <si>
    <t>PAGO APORTES PATRONALES A SEGURIDAD SOCIAL AGOSTO DT HUILA</t>
  </si>
  <si>
    <t>MANTENIMIENTO PREVENTIVO, CORRECTIVO Y SUMINISTRO E INSTALACIÓN DE REPUESTOS DEL VEHICULO DE LA DT HUILA</t>
  </si>
  <si>
    <t>PAGO NOMINA MES DE SEPTIEMBRE FUNCIONARIOS DT HUILA</t>
  </si>
  <si>
    <t>PAGO APORTES PATRONALES A SEGURIDAD SOCIAL Y PARAFISCALES SEPTIEMBRE 2020 DT HUILA</t>
  </si>
  <si>
    <t>Viaticos comision directores territoriales a sede central Bogota.</t>
  </si>
  <si>
    <t>NOMINA DE AGOSTO DE 2020</t>
  </si>
  <si>
    <t>SOI DE AGOSTO 2020</t>
  </si>
  <si>
    <t>MANTENIMIENTO DE VEHICULO</t>
  </si>
  <si>
    <t>VIATICOS DE COMISION  AVALUOS</t>
  </si>
  <si>
    <t>NOMINA DE SEPTIEMBRE 2020</t>
  </si>
  <si>
    <t>SOI DEL MES DE SEPTIEMBRE 2020</t>
  </si>
  <si>
    <t>AUXILIAR APOYO TERRITORIAL</t>
  </si>
  <si>
    <t>RECONOCEDOR U.O.C</t>
  </si>
  <si>
    <t>AUXILIAR CONSERVACION CATASTRAL</t>
  </si>
  <si>
    <t>REUNION DE DIRECTORES SEDE CENTRAL</t>
  </si>
  <si>
    <t>TECNOLOGO GESTION DOCUMENTAL</t>
  </si>
  <si>
    <t>AUXILIO DE APOYO GESTION DOCUMENTAL</t>
  </si>
  <si>
    <t>pago de aportes de parafiscales,nomina</t>
  </si>
  <si>
    <t>PAGO DE NOMINA DE AGOSTO TERRITORIAL META</t>
  </si>
  <si>
    <t>PRESTAN DE SERVICIO DE APOYO OPERATIVO EN LOS PROCESOS CATASTRALES DE LA DIRECCION TERRITORIAL META.Y SUS UOC</t>
  </si>
  <si>
    <t>Prestación  de  servicios  como  técnico  operativo  en  el  proceso  de  formación  catastral rural  y  centros  poblados  del  municipio  Cumaribo  vichada,  perteneciente  a  la  Dt  Meta</t>
  </si>
  <si>
    <t>Prestación de servicios personales en soporte gráfico y generación de productos resultantes del proceso de la formación catastral rural y centros poblados del  municipio de Cumaribo vichada, perteneciente a la Dt Meta</t>
  </si>
  <si>
    <t>Prestación  de  servicios  como  técnico  operativo  en  el  proceso  de  formación  catastral  rural  y  centros  poblados  del  municipio  Cumaribo  vichada,  perteneciente  a  la  Dt  Meta</t>
  </si>
  <si>
    <t>Prestación de servicios personales como técnico de apoyo para realizar las actividades de soporte en el proceso de la formación catastral rural y centros poblados del municipio de Cumaribo Vichada, perteneciente a la Dt Meta.</t>
  </si>
  <si>
    <t>Nomina mes de septiembre de 2020</t>
  </si>
  <si>
    <t>Aportes parafiscales mes de septiembre 2020</t>
  </si>
  <si>
    <t>Viáticos y gastos de comisión</t>
  </si>
  <si>
    <t>Mantenimiento preventivo, correctivo y suministro e instalación de repuestos de los vehículos de la Territorial Meta</t>
  </si>
  <si>
    <t>SUELDO DE FUNCIONARIOS MES DE AGOSTO 2020.
NOMINA AGOSTO 2020 TERRITORIAL NARIÑOR</t>
  </si>
  <si>
    <t>APORTES PATRONALES MES DE AGOSTO 2020 . NOMINA DE SUELDO FUNCIONARIO AGOSTO 2020</t>
  </si>
  <si>
    <t>SUE3LDO FUNCIONARIOS DE NOMINA MES SEPTIEMBRE DEL 2020</t>
  </si>
  <si>
    <t>APORTES Y PARAFISCALES NOMINA SEPTIEBRE 2020</t>
  </si>
  <si>
    <t>NOMINA MES DE AGOSTO DE 2020, EMPLEADOS DE LA TERRITORIAL NORTE DE SANTANDER.</t>
  </si>
  <si>
    <t>APORTES DE SEGURIDAD SOCIAL Y PARAFISCALES MES DE AGOSTO, TERRITORIAL NORTE DE SANTANDER.</t>
  </si>
  <si>
    <t>MANTENIMIENTO PREVENTIVO, CORRECTIVO  Y SUMINISTRO E INSTALACIÓN DE REPUESTOS PARA EL VEHÍCULO DE LA DIRECCIÓN TERRITORIAL DE NORTE DE SANTANDER.</t>
  </si>
  <si>
    <t>NOMINA MES DE SEPTIEMBRE DE 2020, TERRITORIAL NORTE DE SANTANDER.</t>
  </si>
  <si>
    <t>APORTES SEGURIDAD SOCIAL EN SALUDY PARAFISCALES MES DE SPETIEMBRE DEL 2020. TERRITORIAL NORTE DE SANTANDER.</t>
  </si>
  <si>
    <t>PAGO NOMINA AGOSTO 2020 FUNCIONARIOS DT QUINDIO</t>
  </si>
  <si>
    <t>PAGO APORTES PARAFISCALES NOMINA DE AGOSTO 2020 DT QUINDIO</t>
  </si>
  <si>
    <t>PAGO NOMINA SEPTIEMBRE 2020 FUNCIONARIOS DT QUINDIO</t>
  </si>
  <si>
    <t>PAGO APORTES PATRONALES NOMINA SEPTIEMBRE 2020 DT QUINDIO</t>
  </si>
  <si>
    <t>COMISION DE DIRECTORES TERRITORIALES A SEDE CENTRAL SEGUN RESOLUCIOIN 845</t>
  </si>
  <si>
    <t>VIATICOS Y GASTOS FUNCIONARIOS PROCESO DE ACTUALIZACION 8 MUNICIPIOS DPTO DE RISARALDA</t>
  </si>
  <si>
    <t>MANTENIMIENTO VEHICULOS ADCRITOS A LA TERRITORIAL RISARALDA</t>
  </si>
  <si>
    <t>SUELDO Y OTROS NOMINA AGOSTO 2020 T. RISARALDA</t>
  </si>
  <si>
    <t>APORTES PATRONALES NOMINA AGOSTO 2020 T. RISARALDA</t>
  </si>
  <si>
    <t>VIATICOS Y GASTOS FUNCIONARIO PARA REALIZAR AVALUOS</t>
  </si>
  <si>
    <t>INDUSTRIA Y COMERCIO T. RISARALDA JULIO-agosto 2020</t>
  </si>
  <si>
    <t>NOMINA SEPTIEMBRE 2020 TERRITORIAL RISARALDA</t>
  </si>
  <si>
    <t>APORTES PATRONALES NOMINA SEPTIEMBRE 2020 TERRITORIAL RISARALDA</t>
  </si>
  <si>
    <t>REUNION DIRECTORES EN SEDE CENTRAL</t>
  </si>
  <si>
    <t>VIATICOS FUNCIONARIOS ELABORACION ZONAS PROCESO DE ACTUALIZACION</t>
  </si>
  <si>
    <t>IE 2979 ASIGNACION PRESUPUESTAL MANTENIMIENTO DE VEHICULOS</t>
  </si>
  <si>
    <t>NOMINA AGOSTO DE 2020</t>
  </si>
  <si>
    <t>APORTES NOMINA AGOSTO DE 2020</t>
  </si>
  <si>
    <t>IE 3364 ASIGN. VIATICOS Y GASTOS COMISION DE EXPLORACION Y MANTENIMIENTO DE LAS ESTACIONES CORS EN CESAR Y BOLIVAR</t>
  </si>
  <si>
    <t>IE 3739 ASIGN. PPTAL. VIATICOS Y GASTOS DE COMISION VISITAS INSPECCIONES JUDICIALES SOLICITADAS POR JUZGADOS</t>
  </si>
  <si>
    <t>IE 453 PRESTACION DE SERVICIOS PERSONALES PARA REALIZAR LAS ACTIVIADES DE APOYO EN EL PROCESO DE CONSERVACION CATASTRAL DE LA DIRECCION TERRITORIAL SANTANDER Y LA UOC SAN GIL</t>
  </si>
  <si>
    <t>NOMINA SEPTIEMBRE DE 2020</t>
  </si>
  <si>
    <t>APORTES NOMINA SEPTIEMBRE DE 2020</t>
  </si>
  <si>
    <t>TRASL. PRESUPUESTAL - COMISION DIRECTORES TERRITORIALES A BOGOTA</t>
  </si>
  <si>
    <t>Prestación de servicios para la preproducción, producción y posproducción para una pieza audiovisual de 120 segundos con reducción a 90 segundos</t>
  </si>
  <si>
    <t>"COMISIÓN PARA REALIZAR LA GRAVIMETRÍA EN LOS DEPARTAMENTOS DE CUNDINAMARCA, BOYACÁ y TOLIMA MUNICIPIOS DONDE SE REALIZARÁ EL TRABAJO DE CAMPO
(Carmén de Carupa, Tausa, Cota, Gachetá, La Calera, La Palma, Pacho, Sopo, Subachoque, Tenjo, Ubalá, Guatav</t>
  </si>
  <si>
    <t>NOMINA MES DE AGOSTO</t>
  </si>
  <si>
    <t>PARAFISCALES AGOSTO</t>
  </si>
  <si>
    <t>PAGO APORTES FUNCIONARIOS-RETIRO</t>
  </si>
  <si>
    <t>Adquisición certificados digitales acceso a SIIF y plataforma CETIL</t>
  </si>
  <si>
    <t>Viáticos y gastos de comisión para la gestión social del proyecto CAR</t>
  </si>
  <si>
    <t>Adquisición de reactivos y materiales para el GIT Laboratorio Nacional de Suelos</t>
  </si>
  <si>
    <t>Prestación de servicios para la transmisión de datos, voz, video y acceso a internet a nivel nacional -VIGENCIAS FUTURAS</t>
  </si>
  <si>
    <t>Adquisición de los productos y servicios de la licencia ArcGIS Bundle for Data Capture TERM</t>
  </si>
  <si>
    <t>Prestación de servicios profesionales para desarrollar actividades de soporte informático relacionados con la gestión de software, hardware e infraestructura tecnológica en Formación, Actualización de la formación y Conservación catastral en la Direc</t>
  </si>
  <si>
    <t>Gastos de manutención, alojamiento para la contratista Julie Marcela Rodríguez para realizar  la fase presencial final del curso de Identificador predial Urbano Rural en la ciudad de Cúcuta, iniciado en el mes de mayo y suspendido por temas de pandem</t>
  </si>
  <si>
    <t>Prestación de servicios  profesionales para realizar actividades de análisis de requerimientos, evaluación, estructuración, documentación  y publicación de información geográfica, para los proyectos de información geográfica desarrollados por el CIAF</t>
  </si>
  <si>
    <t>Prestación de servicios profesionales de apoyo a la Oficina de Informática y Telecomunicaciones, para el acompañamiento y seguimiento a la ejecución de las actividades y proyectos a cargo del área.</t>
  </si>
  <si>
    <t>Prestación de servicios profesionales para prestar apoyo en el levantamiento de los procedimientos, guías, instructivos, manuales y otros, relacionados con los procesos de la gestión catastral en el marco del convenio suscrito entre el IGAC y el muni</t>
  </si>
  <si>
    <t>Prestación de servicios profesionales para adelantar actividades de elaboración y/o revisión jurídica de los documentos que se desarrollen en el marco de la misionalidad y de los compromisos institucionales del Instituto Geográfico
Agustín Codazzi-IG</t>
  </si>
  <si>
    <t>Viáticos y gastos de comisión para la coordinación y ejecución de los trabajos de campo en el reconocimiento de los suelos para el levantamiento detallado a escala 1:10.000 en los complejos de páramos de Guerrero y Distrito de Manejo Integrado Páramo</t>
  </si>
  <si>
    <t>A-08-05-01-003</t>
  </si>
  <si>
    <t>SANCIONES ADMINISTRATIVAS</t>
  </si>
  <si>
    <t>NOMINA MES DE SEPTIEMBRE</t>
  </si>
  <si>
    <t>PARAFISCALES SEPTIEMBRE</t>
  </si>
  <si>
    <t>Prestación de servicios profesionales de apoyo jurídico y laboral al GIT de Gestión del Talento Humano.</t>
  </si>
  <si>
    <t>Viaticos y gastos de comisión para trabajos de campo en el reconocimiento de los suelos para el levantamiento detallado a escala 1:10.000 en los complejos de páramos de Guerrero y Distrito de Manejo Integrado Páramo de Guargua y Laguna Verde, ubicado</t>
  </si>
  <si>
    <t>VIATICOS Y GASTOS DE COMISIÓN PARA ADELANTAR ACTIVDADES RED PASIVA, NIVELACION (MEDICIÓN DE DESNIVELES) EN BUGA, LOBOGUERRERO, DAGUA , RESTREPO, EL DARIEN, YOTOCO, BOLIVAR, RIO FRIO, LA UNIÓN, ROLDANILLO-MEDIACANOA, CALI, PALMIRA,TORO Y TRUJILLO (VAL</t>
  </si>
  <si>
    <t>PROGRAMACION DE VIATICOS Y GASTOS DE COMISION PARA REALIZAR MATERIALIZACIÓN DE ESTACIONES CORS  y MANTENIMIENTO DE ESTACIONES EN TOLIMA Y CAUCA</t>
  </si>
  <si>
    <t>Pago al Instituto Colombiano Agropecuario –ICA, por la inspección realizada a las muestras de suelo provenientes de Holanda, de Wageningen University-WEPAL</t>
  </si>
  <si>
    <t>APORTES PARAFISCALES Y APORTES AL SISTEMA INTEGRAL DE SEGURIDAD SOCIAL: NOMINA  AGOSTO DEL 2020.</t>
  </si>
  <si>
    <t>SUELDOS Y PRESTACIONES: NOMINA AGOSTO DEL 2020.</t>
  </si>
  <si>
    <t>SUELDOS Y PRESTACIONES:NOMINA SEPTIEMBRE DEL 2020</t>
  </si>
  <si>
    <t>APORTES PATRONALES AL SISTEMA INTEGRAL DE SEGURIDAD SOCIAL Y APORTES PARAFISCAALES.</t>
  </si>
  <si>
    <t>GASTOS DE INTERCONEXION Y TRANSPORTE PARA COMISION A BOGOTA POR PARTE DEL DIRECTOR TERRITORIAL.</t>
  </si>
  <si>
    <t>VIATICOS DIRECTOR TERRITORIAL POR COMISION A SEDE CENTRAL</t>
  </si>
  <si>
    <t>PARA GASTOS DE INTERCONEXION Y TRANSPORTES ( $100.000) Y VIATICOS DIRECTOR TERRITORIAL SUCRE ($ 271.546)</t>
  </si>
  <si>
    <t>CONTRATACION MANTENIMIENTO PREVENTIVO Y CORRECTIVO VEHICULO DE LA TERRITORIAL</t>
  </si>
  <si>
    <t>NOMINA SUELDOS MES AGOSTO DE 2020</t>
  </si>
  <si>
    <t>APORTES PARAFISCALES EMPLEADOR NOMINA AGOSTO 2020</t>
  </si>
  <si>
    <t>VIATICOS Y GASTOS PARA CUMPLIR COMISION  AVALUOS</t>
  </si>
  <si>
    <t>NOMINA SUELDOS MES SEPTIEMBRE TERRITORIAL BOLIVAR</t>
  </si>
  <si>
    <t>APORTES PARAFISCALES EMPLEADOR NOMINA SEPTIEMBRE 2020</t>
  </si>
  <si>
    <t>RESOLUCION No. 845 DEL 29 SEPTIEMBRE, SE CONFIERE COMISION DE SERVICIOS</t>
  </si>
  <si>
    <t>Secretaría General</t>
  </si>
  <si>
    <t>Subdirección de Agrología</t>
  </si>
  <si>
    <t>120</t>
  </si>
  <si>
    <t>2020-01-07 00:00:00</t>
  </si>
  <si>
    <t>2020-01-07 08:43:00</t>
  </si>
  <si>
    <t>220</t>
  </si>
  <si>
    <t>2020-01-07 08:46:00</t>
  </si>
  <si>
    <t>1020, 1620, 4620, 6220, 8020</t>
  </si>
  <si>
    <t>820, 1320, 4120</t>
  </si>
  <si>
    <t>6020, 11220, 18420, 26620</t>
  </si>
  <si>
    <t>20802320, 22784620, 45843220, 94714520, 116044020</t>
  </si>
  <si>
    <t>320</t>
  </si>
  <si>
    <t>2020-01-07 08:50:00</t>
  </si>
  <si>
    <t>420</t>
  </si>
  <si>
    <t>2020-01-20 00:00:00</t>
  </si>
  <si>
    <t>2020-01-20 13:51:00</t>
  </si>
  <si>
    <t>420, 520</t>
  </si>
  <si>
    <t>320, 420, 520, 620, 720, 820, 920, 1020, 1120, 1220, 1320, 1420, 1520, 1620, 1720, 1820, 1920, 2020, 2120, 2220, 2320, 2420, 2520, 2620, 2720, 2820, 2920, 3020, 3120, 3220, 3320, 3420, 3520, 3620, 3720, 3820, 3920, 4020</t>
  </si>
  <si>
    <t>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t>
  </si>
  <si>
    <t>AUXILIO DE TRANSPORTE</t>
  </si>
  <si>
    <t>520</t>
  </si>
  <si>
    <t>2020-01-22 00:00:00</t>
  </si>
  <si>
    <t>2020-01-22 08:03:00</t>
  </si>
  <si>
    <t>620</t>
  </si>
  <si>
    <t>4120, 4220, 4320, 4420, 4520, 4620, 4720, 4820, 4920, 5020, 5120, 5220, 5320, 5420</t>
  </si>
  <si>
    <t>7438220, 7438320, 7438420, 7438520, 7438620, 7438720, 7438820, 7438920, 7439020, 7439120, 7439220, 7439320, 7439420, 7439520</t>
  </si>
  <si>
    <t>2020-01-22 13:45:00</t>
  </si>
  <si>
    <t>720</t>
  </si>
  <si>
    <t>5720</t>
  </si>
  <si>
    <t>17112320</t>
  </si>
  <si>
    <t>2020-02-11 00:00:00</t>
  </si>
  <si>
    <t>2020-02-11 09:33:00</t>
  </si>
  <si>
    <t>1120</t>
  </si>
  <si>
    <t>920</t>
  </si>
  <si>
    <t>6120</t>
  </si>
  <si>
    <t>25033420</t>
  </si>
  <si>
    <t>820</t>
  </si>
  <si>
    <t>2020-02-14 00:00:00</t>
  </si>
  <si>
    <t>2020-02-14 14:17:00</t>
  </si>
  <si>
    <t>1220</t>
  </si>
  <si>
    <t>1020</t>
  </si>
  <si>
    <t>6220</t>
  </si>
  <si>
    <t>26919420</t>
  </si>
  <si>
    <t>2020-02-17 00:00:00</t>
  </si>
  <si>
    <t>2020-02-17 09:33:00</t>
  </si>
  <si>
    <t>1320, 1420</t>
  </si>
  <si>
    <t>6320, 6420, 6520, 6620, 6720, 6820, 6920, 7020, 7120, 7220, 7320, 7420, 7520, 7620, 7720, 7820, 7920, 8020, 8120, 8220, 8320, 8420, 8520, 8620, 8720, 8820, 8920, 9020, 9120, 9220, 9320, 9420, 9520, 9620</t>
  </si>
  <si>
    <t>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t>
  </si>
  <si>
    <t>2020-02-20 00:00:00</t>
  </si>
  <si>
    <t>2020-02-20 13:23:00</t>
  </si>
  <si>
    <t>1520</t>
  </si>
  <si>
    <t>9720, 9820, 9920, 10020, 10120, 10220, 10320, 10420, 10520, 10620, 10720, 10820, 10920, 11020</t>
  </si>
  <si>
    <t>30650620, 30650720, 30650820, 30650920, 30651020, 30651120, 30651220, 30651320, 30651420, 30651520, 30651620, 30651720, 30651820, 30651920</t>
  </si>
  <si>
    <t>2020-03-03 00:00:00</t>
  </si>
  <si>
    <t>2020-03-03 09:12:00</t>
  </si>
  <si>
    <t>0500</t>
  </si>
  <si>
    <t>1320</t>
  </si>
  <si>
    <t>2020-03-03 09:15:00</t>
  </si>
  <si>
    <t>0510</t>
  </si>
  <si>
    <t>1420</t>
  </si>
  <si>
    <t>2220, 2320</t>
  </si>
  <si>
    <t>1820, 1920</t>
  </si>
  <si>
    <t>11720, 11820</t>
  </si>
  <si>
    <t>58383220</t>
  </si>
  <si>
    <t>2020-03-03 09:21:00</t>
  </si>
  <si>
    <t>1720</t>
  </si>
  <si>
    <t>11120</t>
  </si>
  <si>
    <t>45881920</t>
  </si>
  <si>
    <t>2020-03-05 00:00:00</t>
  </si>
  <si>
    <t>2020-03-05 09:57:00</t>
  </si>
  <si>
    <t>1620</t>
  </si>
  <si>
    <t>2020</t>
  </si>
  <si>
    <t>11620</t>
  </si>
  <si>
    <t>2020-03-06 00:00:00</t>
  </si>
  <si>
    <t>2020-03-06 13:56:00</t>
  </si>
  <si>
    <t>3320, 3620, 3720, 3820</t>
  </si>
  <si>
    <t>3020, 3120, 3220, 3320</t>
  </si>
  <si>
    <t>2020-03-06 14:07:00</t>
  </si>
  <si>
    <t>1820</t>
  </si>
  <si>
    <t>2820, 2920</t>
  </si>
  <si>
    <t>2420, 2520</t>
  </si>
  <si>
    <t>2020-03-06 14:12:00</t>
  </si>
  <si>
    <t>1920</t>
  </si>
  <si>
    <t>3020, 3120, 3420</t>
  </si>
  <si>
    <t>3720, 3820, 3920</t>
  </si>
  <si>
    <t>2020-03-06 14:15:00</t>
  </si>
  <si>
    <t>2420</t>
  </si>
  <si>
    <t>2320</t>
  </si>
  <si>
    <t>2020-03-09 00:00:00</t>
  </si>
  <si>
    <t>2020-03-09 13:47:00</t>
  </si>
  <si>
    <t>2120</t>
  </si>
  <si>
    <t>11520</t>
  </si>
  <si>
    <t>50587620</t>
  </si>
  <si>
    <t>2020-03-18 00:00:00</t>
  </si>
  <si>
    <t>2020-03-18 08:32:00</t>
  </si>
  <si>
    <t>2520, 2620</t>
  </si>
  <si>
    <t>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</si>
  <si>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t>
  </si>
  <si>
    <t>2020-03-19 00:00:00</t>
  </si>
  <si>
    <t>2020-03-19 10:10:00</t>
  </si>
  <si>
    <t>2720</t>
  </si>
  <si>
    <t>16520, 16620, 16720, 16820, 16920, 17020, 17120, 17220, 17320, 17420, 17520, 17620, 17720, 17820</t>
  </si>
  <si>
    <t>66266120, 66266320, 66266420, 66266520, 66266620, 66266720, 66266820, 66266920, 66267020, 66267120, 66267220, 66267320, 66267420, 66267520</t>
  </si>
  <si>
    <t>2220</t>
  </si>
  <si>
    <t>2020-04-06 00:00:00</t>
  </si>
  <si>
    <t>2020-04-06 08:36:00</t>
  </si>
  <si>
    <t>2520</t>
  </si>
  <si>
    <t>3520</t>
  </si>
  <si>
    <t>18020, 26720</t>
  </si>
  <si>
    <t>89718920, 120434520</t>
  </si>
  <si>
    <t>2020-04-13 00:00:00</t>
  </si>
  <si>
    <t>2020-04-13 16:04:00</t>
  </si>
  <si>
    <t>0200</t>
  </si>
  <si>
    <t>2620</t>
  </si>
  <si>
    <t>3920</t>
  </si>
  <si>
    <t>2920</t>
  </si>
  <si>
    <t>2020-04-15 00:00:00</t>
  </si>
  <si>
    <t>2020-04-15 16:35:00</t>
  </si>
  <si>
    <t>4320</t>
  </si>
  <si>
    <t>23920, 24020, 24120, 24220, 24320, 24420, 24520, 24620, 24720, 24820, 24920, 25020, 25120, 25220</t>
  </si>
  <si>
    <t>101419420, 101419520, 101419620, 101419720, 101419820, 101419920, 101420020, 101420120, 101420220, 101420320, 101420420, 101420520, 101420620, 101420720</t>
  </si>
  <si>
    <t>2020-04-16 00:00:00</t>
  </si>
  <si>
    <t>2020-04-16 12:19:00</t>
  </si>
  <si>
    <t>2820</t>
  </si>
  <si>
    <t>4020, 4120</t>
  </si>
  <si>
    <t>18520, 18620, 18720, 18820, 18920, 19020, 19120, 19220, 19320, 19420, 19520, 19620, 19720, 19820, 19920, 20020, 20120, 20220, 20320, 20420, 20520, 20620, 20720, 20820, 20920, 21020, 21120, 21220, 21320, 21420, 21520, 21620, 21720, 21820, 21920, 22020, 22120, 22220, 22320, 22420</t>
  </si>
  <si>
    <t>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t>
  </si>
  <si>
    <t>2020-04-16 13:39:00</t>
  </si>
  <si>
    <t>4220</t>
  </si>
  <si>
    <t>22520, 22620, 22720, 22820, 22920, 23020, 23120, 23220, 23320, 23420, 23520, 23620, 23720, 23820</t>
  </si>
  <si>
    <t>100720920, 100721020, 100721120, 100721220, 100721320, 100721420, 100721520, 100721620, 100721720, 100721820, 100721920, 100722020, 100722120, 100722220</t>
  </si>
  <si>
    <t>2020-05-19 00:00:00</t>
  </si>
  <si>
    <t>2020-05-19 08:21:00</t>
  </si>
  <si>
    <t>3220</t>
  </si>
  <si>
    <t>4920</t>
  </si>
  <si>
    <t>4720</t>
  </si>
  <si>
    <t>27120</t>
  </si>
  <si>
    <t>122888420</t>
  </si>
  <si>
    <t>2020-05-19 12:25:00</t>
  </si>
  <si>
    <t>3320</t>
  </si>
  <si>
    <t>5020, 5120</t>
  </si>
  <si>
    <t>27220, 27320, 27420, 27520, 27620, 27720, 27820, 27920, 28020, 28120, 28220, 28320, 28420, 28520, 28620, 28720, 28820, 28920, 29020, 29120, 29220, 29320, 29420, 29520, 29620, 29720, 29820, 29920, 30020, 30120, 30220, 30320, 30420, 30520, 30620, 30720, 30820, 30920, 31020, 31120</t>
  </si>
  <si>
    <t>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t>
  </si>
  <si>
    <t>2020-05-21 00:00:00</t>
  </si>
  <si>
    <t>2020-05-21 14:45:00</t>
  </si>
  <si>
    <t>3420</t>
  </si>
  <si>
    <t>5220</t>
  </si>
  <si>
    <t>31220, 31320, 31420, 31520, 31620, 31720, 31820, 31920, 32020, 32120, 32220, 32320, 32420, 32520</t>
  </si>
  <si>
    <t>128590420, 128590520, 128590620, 128590720, 128590820, 128590920, 128591020, 128591120, 128591220, 128591320, 128591420, 128591520, 128591620, 128591720</t>
  </si>
  <si>
    <t>3020</t>
  </si>
  <si>
    <t>2020-06-02 00:00:00</t>
  </si>
  <si>
    <t>2020-06-02 09:57:00</t>
  </si>
  <si>
    <t>5420</t>
  </si>
  <si>
    <t>33520, 33620, 33720, 33820, 33920, 34020, 34120, 34220, 34320, 34420, 34520, 34620, 34720, 34820, 34920, 35020, 35120, 35220, 35320, 35420, 35520, 35620, 35720, 35820, 35920, 36020, 36120, 36220, 36320, 36420, 36520, 36620</t>
  </si>
  <si>
    <t>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t>
  </si>
  <si>
    <t>3120</t>
  </si>
  <si>
    <t>2020-06-10 00:00:00</t>
  </si>
  <si>
    <t>2020-06-10 09:27:00</t>
  </si>
  <si>
    <t>3620</t>
  </si>
  <si>
    <t>37220</t>
  </si>
  <si>
    <t>150124020</t>
  </si>
  <si>
    <t>2020-06-10 15:22:00</t>
  </si>
  <si>
    <t>3720</t>
  </si>
  <si>
    <t>5820, 5920</t>
  </si>
  <si>
    <t>37320, 37420, 37520, 37620, 37720, 37820, 37920, 38020, 38120, 38220, 38320, 38420, 38520, 38620, 38720, 38820, 38920, 39020, 39120, 39220, 39320, 39420, 39520, 39620, 39720, 39820, 39920, 40020, 40120, 40220, 40320, 40420, 40520, 40620, 40720, 40820, 40920</t>
  </si>
  <si>
    <t>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t>
  </si>
  <si>
    <t>2020-06-19 00:00:00</t>
  </si>
  <si>
    <t>2020-06-19 15:17:00</t>
  </si>
  <si>
    <t>3820</t>
  </si>
  <si>
    <t>6020</t>
  </si>
  <si>
    <t>41020, 41120, 41220, 41320, 41420, 41520, 41620, 41720, 41820, 41920, 42020, 42120, 42220, 42320</t>
  </si>
  <si>
    <t>157687820, 157687920, 157688020, 157688120, 157688220, 157688320, 157688420, 157688520, 157688620, 157688720, 157688820, 157688920, 157689020, 157689120</t>
  </si>
  <si>
    <t>2020-06-26 00:00:00</t>
  </si>
  <si>
    <t>2020-06-26 11:35:00</t>
  </si>
  <si>
    <t>6620</t>
  </si>
  <si>
    <t>9420</t>
  </si>
  <si>
    <t>55220</t>
  </si>
  <si>
    <t>243442320</t>
  </si>
  <si>
    <t>2020-06-26 11:39:00</t>
  </si>
  <si>
    <t>4020</t>
  </si>
  <si>
    <t>7320</t>
  </si>
  <si>
    <t>2020-07-14 00:00:00</t>
  </si>
  <si>
    <t>2020-07-14 16:23:00</t>
  </si>
  <si>
    <t>4120</t>
  </si>
  <si>
    <t>6520</t>
  </si>
  <si>
    <t>43420</t>
  </si>
  <si>
    <t>184993020</t>
  </si>
  <si>
    <t>2020-07-17 00:00:00</t>
  </si>
  <si>
    <t>2020-07-17 10:55:00</t>
  </si>
  <si>
    <t>AUXILIO DE CONECTIVIDAD DIGITAL</t>
  </si>
  <si>
    <t>2020-07-17 17:40:00</t>
  </si>
  <si>
    <t>4420</t>
  </si>
  <si>
    <t>6720, 6820</t>
  </si>
  <si>
    <t>43820, 43920, 44020, 44120, 44220, 44320, 44420, 44520, 44620, 44720, 44820, 44920, 45020, 45120, 45220, 45320, 45420, 45520, 45620, 45720, 45820, 45920, 46020, 46120, 46220, 46320, 46420, 46520, 46620, 46720, 46820, 46920, 47020, 47120, 47220</t>
  </si>
  <si>
    <t>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t>
  </si>
  <si>
    <t>2020-07-22 00:00:00</t>
  </si>
  <si>
    <t>2020-07-22 11:53:00</t>
  </si>
  <si>
    <t>4520</t>
  </si>
  <si>
    <t>6920</t>
  </si>
  <si>
    <t>47320, 47420, 47520, 47620, 47720, 47820, 47920, 48020, 48120, 48220, 48320, 48420, 48520, 48620</t>
  </si>
  <si>
    <t>198496820, 198496920, 198497020, 198497120, 198497320, 198497420, 198497520, 198497620, 198497820, 198497920, 198498020, 198498220, 198498420, 198498520</t>
  </si>
  <si>
    <t>2020-08-18 00:00:00</t>
  </si>
  <si>
    <t>2020-08-18 08:03:00</t>
  </si>
  <si>
    <t>4620</t>
  </si>
  <si>
    <t>7820, 7920</t>
  </si>
  <si>
    <t>2020-08-19 00:00:00</t>
  </si>
  <si>
    <t>2020-08-19 08:48:00</t>
  </si>
  <si>
    <t>7420</t>
  </si>
  <si>
    <t>8920</t>
  </si>
  <si>
    <t>49920</t>
  </si>
  <si>
    <t>222367920</t>
  </si>
  <si>
    <t>2020-08-20 00:00:00</t>
  </si>
  <si>
    <t>2020-08-20 08:23:00</t>
  </si>
  <si>
    <t>4820</t>
  </si>
  <si>
    <t>7520, 7620</t>
  </si>
  <si>
    <t>50020, 50120, 50220, 50320, 50420, 50520, 50620, 50720, 50820, 50920, 51020, 51120, 51220, 51320, 51420, 51520, 51620, 51720, 51820, 51920, 52020, 52120, 52220, 52320, 52420, 52520, 52620, 52720, 52820, 52920, 53020, 53120, 53220, 53320</t>
  </si>
  <si>
    <t>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t>
  </si>
  <si>
    <t>2020-08-21 00:00:00</t>
  </si>
  <si>
    <t>2020-08-21 14:16:00</t>
  </si>
  <si>
    <t>7720</t>
  </si>
  <si>
    <t>53420, 53520, 53620, 53720, 53820, 53920, 54020, 54120, 54220, 54320, 54420, 54520, 54620, 54720</t>
  </si>
  <si>
    <t>226250720, 226250820, 226250920, 226251020, 226251120, 226251220, 226251320, 226251420, 226251520, 226251620, 226251720, 226251820, 226251920, 226252020</t>
  </si>
  <si>
    <t>2020-09-11 00:00:00</t>
  </si>
  <si>
    <t>2020-09-11 09:19:00</t>
  </si>
  <si>
    <t>8220</t>
  </si>
  <si>
    <t>10220</t>
  </si>
  <si>
    <t>56020</t>
  </si>
  <si>
    <t>250935720</t>
  </si>
  <si>
    <t>2020-09-16 00:00:00</t>
  </si>
  <si>
    <t>2020-09-16 15:38:00</t>
  </si>
  <si>
    <t>5120</t>
  </si>
  <si>
    <t>2020-09-18 00:00:00</t>
  </si>
  <si>
    <t>2020-09-18 08:01:00</t>
  </si>
  <si>
    <t>5320</t>
  </si>
  <si>
    <t>2020-09-21 00:00:00</t>
  </si>
  <si>
    <t>2020-09-21 08:30:00</t>
  </si>
  <si>
    <t>8420, 8520</t>
  </si>
  <si>
    <t>56320, 56420, 56520, 56620, 56720, 56820, 56920, 57020, 57120, 57220, 57320, 57420, 57520, 57620, 57720, 57820, 57920, 58020, 58120, 58220, 58320, 58420, 58520, 58620, 58720, 58820, 58920, 59020, 59120, 59220, 59320, 59420, 59520, 59620</t>
  </si>
  <si>
    <t>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t>
  </si>
  <si>
    <t>2020-09-21 08:44:00</t>
  </si>
  <si>
    <t>5520</t>
  </si>
  <si>
    <t>8620</t>
  </si>
  <si>
    <t>59720, 59820, 59920, 60020, 60120, 60220, 60320, 60420, 60520, 60620, 60720, 60820, 60920, 61020</t>
  </si>
  <si>
    <t>262328520, 262328620, 262328720, 262328820, 262328920, 262329020, 262329120, 262329220, 262329320, 262329420, 262329520, 262329620, 262329720, 262329820</t>
  </si>
  <si>
    <t>2020-09-23 00:00:00</t>
  </si>
  <si>
    <t>2020-09-23 14:10:00</t>
  </si>
  <si>
    <t>5620</t>
  </si>
  <si>
    <t>8720</t>
  </si>
  <si>
    <t>61120</t>
  </si>
  <si>
    <t>262796420</t>
  </si>
  <si>
    <t>5020</t>
  </si>
  <si>
    <t>2020-09-24 00:00:00</t>
  </si>
  <si>
    <t>2020-09-24 14:27:00</t>
  </si>
  <si>
    <t>5820</t>
  </si>
  <si>
    <t>8820, 8920</t>
  </si>
  <si>
    <t>61220, 61320, 61420, 61520, 61620, 61720, 61820, 61920, 62020, 62120, 62220, 62320, 62420, 62520, 62620, 62720, 62820, 62920, 63020, 63120, 63220, 63320, 63420, 63520, 63620, 63720, 63820, 63920, 64020, 64120, 64220, 64320, 64420, 64520, 64620, 64720, 64820</t>
  </si>
  <si>
    <t>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t>
  </si>
  <si>
    <t>2020-10-02 00:00:00</t>
  </si>
  <si>
    <t>2020-10-02 17:22:00</t>
  </si>
  <si>
    <t>5920</t>
  </si>
  <si>
    <t>9020</t>
  </si>
  <si>
    <t>65820</t>
  </si>
  <si>
    <t>281112420</t>
  </si>
  <si>
    <t>2020-10-07 00:00:00</t>
  </si>
  <si>
    <t>2020-10-07 13:35:00</t>
  </si>
  <si>
    <t>2020-10-12 00:00:00</t>
  </si>
  <si>
    <t>2020-10-12 11:58:00</t>
  </si>
  <si>
    <t>6320</t>
  </si>
  <si>
    <t>9320</t>
  </si>
  <si>
    <t>2020-01-09 00:00:00</t>
  </si>
  <si>
    <t>2020-01-09 16:51:00</t>
  </si>
  <si>
    <t>2020-01-22 10:12:00</t>
  </si>
  <si>
    <t>620, 720, 820</t>
  </si>
  <si>
    <t>120, 220, 320, 420, 520, 620, 720, 820, 920, 1020, 1120, 1220, 1320, 1420, 1520, 1620, 1720, 1820, 1920, 2020, 2120, 2220, 2320, 2520, 2620</t>
  </si>
  <si>
    <t>8211220, 8211320, 8211420, 8211520, 8211620, 8211720, 8211820, 8211920, 8212020, 8212120, 8212220, 8212320, 8212420, 8212520, 8212620, 8212820, 8212920, 8213020, 8213120, 8213220, 8213320, 8213520, 8213620, 8280320, 8814620</t>
  </si>
  <si>
    <t>2020-01-23 00:00:00</t>
  </si>
  <si>
    <t>2020-01-23 09:03:00</t>
  </si>
  <si>
    <t>10336620</t>
  </si>
  <si>
    <t>2020-01-23 14:43:00</t>
  </si>
  <si>
    <t>3220, 3320, 3420, 3520, 3620, 3720, 3820, 3920, 4020, 4120, 4220, 4320, 4420, 4520</t>
  </si>
  <si>
    <t>9651020, 9651120, 9651220, 9651320, 9651420, 9651520, 9651620, 9651720, 9651820, 9651920, 9652020, 9652120, 9652220, 9652320</t>
  </si>
  <si>
    <t>2020-02-05 00:00:00</t>
  </si>
  <si>
    <t>2020-02-05 10:09:00</t>
  </si>
  <si>
    <t>ANTICIPO DE VIATICOS Y GASTOS PARA CUMPLIR COMISION</t>
  </si>
  <si>
    <t>2020-02-11 10:33:00</t>
  </si>
  <si>
    <t>25809820</t>
  </si>
  <si>
    <t>2020-02-13 00:00:00</t>
  </si>
  <si>
    <t>2020-02-13 09:45:00</t>
  </si>
  <si>
    <t>2020, 8620</t>
  </si>
  <si>
    <t>2020-02-20 08:43:00</t>
  </si>
  <si>
    <t>3420, 3520</t>
  </si>
  <si>
    <t>2720, 2820</t>
  </si>
  <si>
    <t>10320, 10420</t>
  </si>
  <si>
    <t>63711620, 63713120</t>
  </si>
  <si>
    <t>2020-02-21 00:00:00</t>
  </si>
  <si>
    <t>2020-02-21 10:19:00</t>
  </si>
  <si>
    <t>2020-02-21 12:17:00</t>
  </si>
  <si>
    <t>1720, 1820</t>
  </si>
  <si>
    <t>5320, 5420, 5520, 5620, 5720, 5820, 5920, 6020, 6120, 6220, 6320, 6420, 6520, 6620, 6720, 6820, 6920, 7020, 7120, 7220, 7320, 7420, 7520, 7620, 7720</t>
  </si>
  <si>
    <t>32847820, 32847920, 32848020, 32848120, 32848220, 32848320, 32848420, 32848520, 32848620, 32848720, 32848820, 32848920, 32849020, 32849120, 32849220, 32849320, 32849420, 32849520, 32849620, 32849720, 32849820, 32849920, 32850020, 32868720, 32868820</t>
  </si>
  <si>
    <t>2020-02-25 00:00:00</t>
  </si>
  <si>
    <t>2020-02-25 13:31:00</t>
  </si>
  <si>
    <t>7820, 7920, 8020, 8120, 8220, 8320, 8420, 8520, 8620, 8720, 8820, 8920, 9020, 9120</t>
  </si>
  <si>
    <t>35592620, 35592720, 35592820, 35592920, 35593020, 35593120, 35593220, 35593320, 35593420, 35593520, 35593620, 35593720, 35593820, 35593920</t>
  </si>
  <si>
    <t>2020-03-05 09:09:00</t>
  </si>
  <si>
    <t>3620, 3720, 3820, 3920</t>
  </si>
  <si>
    <t>3520, 3720, 3820, 4220</t>
  </si>
  <si>
    <t>2020-03-05 09:14:00</t>
  </si>
  <si>
    <t>15620, 21820, 28920, 37420, 44920</t>
  </si>
  <si>
    <t>82821220, 110420620, 138248520, 172379520, 210583420</t>
  </si>
  <si>
    <t>2020-03-05 09:18:00</t>
  </si>
  <si>
    <t>2020-03-05 09:23:00</t>
  </si>
  <si>
    <t>2120, 2220, 2320, 2420</t>
  </si>
  <si>
    <t>3220, 3620, 3920, 4320</t>
  </si>
  <si>
    <t>2020-03-05 09:29:00</t>
  </si>
  <si>
    <t>2020-03-05 11:54:00</t>
  </si>
  <si>
    <t>2020-03-05 12:01:00</t>
  </si>
  <si>
    <t>2020-03-05 12:15:00</t>
  </si>
  <si>
    <t>9920</t>
  </si>
  <si>
    <t>53520120</t>
  </si>
  <si>
    <t>2020-03-10 00:00:00</t>
  </si>
  <si>
    <t>2020-03-10 14:58:00</t>
  </si>
  <si>
    <t>2020-03-10 15:04:00</t>
  </si>
  <si>
    <t>2020-03-19 15:20:00</t>
  </si>
  <si>
    <t>4320, 4420</t>
  </si>
  <si>
    <t>10520, 10620, 10720, 10820, 10920, 11020, 11120, 11220, 11320, 11420, 11520, 11620, 11720, 11820, 11920, 12020, 12120, 12220, 12320, 12420, 12520, 12620, 12720, 12820, 12920, 13020, 13120, 13220, 13320, 13420, 13520, 13620, 13720, 13820</t>
  </si>
  <si>
    <t>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t>
  </si>
  <si>
    <t>2020-03-27 00:00:00</t>
  </si>
  <si>
    <t>2020-03-27 14:39:00</t>
  </si>
  <si>
    <t>13920, 14020, 14120, 14220, 14320, 14420, 14520, 14620, 14720, 14820, 14920, 15020, 15120, 15220</t>
  </si>
  <si>
    <t>73232920, 73233020, 73233120, 73233220, 73233320, 73233420, 73233520, 73233620, 73233720, 73233820, 73233920, 73234020, 73234120, 73234220</t>
  </si>
  <si>
    <t>2020-04-20 00:00:00</t>
  </si>
  <si>
    <t>2020-04-20 09:52:00</t>
  </si>
  <si>
    <t>2020-04-23 00:00:00</t>
  </si>
  <si>
    <t>2020-04-23 20:40:00</t>
  </si>
  <si>
    <t>17220, 17320, 17420, 17520, 17620, 17720, 17820, 17920, 18020, 18120, 18220, 18320, 18420, 18520, 18620, 18720, 18820, 18920, 19020, 19120, 19220, 19320, 19420, 19520</t>
  </si>
  <si>
    <t>100816820, 100816920, 100817020, 100817120, 100817220, 100817320, 100817420, 100817520, 100817620, 100817720, 100817820, 100817920, 100818020, 100818120, 100818220, 100818320, 100818420, 100818520, 100818620, 100818720, 100818820, 100818920, 100819020, 100819220</t>
  </si>
  <si>
    <t>2020-04-28 00:00:00</t>
  </si>
  <si>
    <t>2020-04-28 15:40:00</t>
  </si>
  <si>
    <t>19620, 19720, 19820, 19920, 20020, 20120, 20220, 20320, 20420, 20520, 20620, 20720, 20820, 20920</t>
  </si>
  <si>
    <t>104952120, 104952220, 104952320, 104952420, 104952520, 104952620, 104952720, 104952820, 104952920, 104953020, 104953120, 104953220, 104953320, 104953420</t>
  </si>
  <si>
    <t>2020-05-19 17:48:00</t>
  </si>
  <si>
    <t>APORTES PARAFISCALES EMPLEADOR REAJUSTE MESES ENERO Y FEBRERO</t>
  </si>
  <si>
    <t>23420, 23520, 23620, 23720, 23820, 23920, 24020, 24120, 24220, 24320, 24420, 24520, 24620, 24720</t>
  </si>
  <si>
    <t>122419920, 122420020, 122420120, 122420220, 122420320, 122420420, 122420520, 122420620, 122420720, 122420820, 122420920, 122421020, 122421120, 122421220</t>
  </si>
  <si>
    <t>2020-05-21 17:12:00</t>
  </si>
  <si>
    <t>6320, 6420</t>
  </si>
  <si>
    <t>24820, 24920, 25020, 25120, 25220, 25320, 25420, 25520, 25620, 25720, 25820, 25920, 26020, 26120, 26220, 26320, 26420, 26520, 26620, 26720, 26820, 26920, 27020, 27120, 27220</t>
  </si>
  <si>
    <t>126120820, 126120920, 126121020, 126121120, 126121220, 126121320, 126121420, 126121520, 126121620, 126121720, 126121820, 126121920, 126122020, 126122120, 126122220, 126122320, 126122420, 126122520, 126122620, 126122720, 126122820, 126122920, 126123020, 126267620, 126267720</t>
  </si>
  <si>
    <t>2020-05-22 00:00:00</t>
  </si>
  <si>
    <t>2020-05-22 17:33:00</t>
  </si>
  <si>
    <t>27320, 27420, 27520, 27620, 27720, 27820, 27920, 28020, 28120, 28220, 28320, 28420, 28520, 28620</t>
  </si>
  <si>
    <t>127841420, 127841520, 127841620, 127841720, 127841820, 127841920, 127842020, 127842120, 127842220, 127842320, 127842420, 127842520, 127842620, 127842720</t>
  </si>
  <si>
    <t>2020-06-04 00:00:00</t>
  </si>
  <si>
    <t>2020-06-04 17:53:00</t>
  </si>
  <si>
    <t>30220, 30320, 30420, 30520, 30620, 30720, 30820, 30920, 31020, 31120, 31220, 31320, 31420, 31520, 31620, 31720, 31820, 31920, 32020, 32120, 32220, 32320, 32420</t>
  </si>
  <si>
    <t>143029620, 143029720, 143029820, 143029920, 143030020, 143030120, 143030220, 143030320, 143030420, 143030520, 143030620, 143030720, 143030820, 143030920, 143031020, 143031120, 143031220, 143031320, 143031420, 143031520, 143031620, 143031720, 143031820</t>
  </si>
  <si>
    <t>2020-06-19 18:41:00</t>
  </si>
  <si>
    <t>32520, 32620, 32720, 32820, 32920, 33020, 33120, 33220, 33320, 33420, 33520, 33620, 33720, 33820, 33920, 34020, 34120, 34220, 34320, 34420, 34520, 34620, 34720, 34820, 34920</t>
  </si>
  <si>
    <t>157490920, 157491020, 157491120, 157491220, 157491320, 157491420, 157491520, 157491620, 157491720, 157491820, 157491920, 157492020, 157492120, 157492220, 157492320, 157492420, 157492520, 157492620, 157492720, 157492820, 157492920, 157493020, 157493120, 157564520, 157564620</t>
  </si>
  <si>
    <t>2020-06-23 00:00:00</t>
  </si>
  <si>
    <t>2020-06-23 16:48:00</t>
  </si>
  <si>
    <t>35020, 35120, 35220, 35320, 35420, 35520, 35620, 35720, 35820, 35920, 36020, 36120, 36220, 36320</t>
  </si>
  <si>
    <t>161445520, 161445620, 161445720, 161445820, 161445920, 161446020, 161446120, 161446220, 161446320, 161446420, 161446520, 161446620, 161446720, 161446820</t>
  </si>
  <si>
    <t>2020-07-02 00:00:00</t>
  </si>
  <si>
    <t>2020-07-02 08:48:00</t>
  </si>
  <si>
    <t>7620</t>
  </si>
  <si>
    <t>15820</t>
  </si>
  <si>
    <t>51320</t>
  </si>
  <si>
    <t>258663720</t>
  </si>
  <si>
    <t>2020-07-23 00:00:00</t>
  </si>
  <si>
    <t>2020-07-23 13:12:00</t>
  </si>
  <si>
    <t>8320, 8420</t>
  </si>
  <si>
    <t>39120, 39220, 39320, 39420, 39520, 39620, 39720, 39820, 39920, 40020, 40120, 40220, 40320, 40420, 40520, 40620, 40720, 40820, 40920, 41020, 41120, 41220, 41320, 41420, 41520, 41620, 41720, 41820</t>
  </si>
  <si>
    <t>194605020, 194605120, 194605220, 194605320, 194605420, 194605520, 194605620, 194605720, 194605820, 194605920, 194606020, 194606120, 194606220, 194606420, 194606520, 194606620, 194606720, 194606820, 194606920, 194607020, 194607120, 194607220, 194607320, 194628520, 194628620, 194628720, 194628820, 194628920</t>
  </si>
  <si>
    <t>2020-07-24 00:00:00</t>
  </si>
  <si>
    <t>2020-07-24 16:03:00</t>
  </si>
  <si>
    <t>8520</t>
  </si>
  <si>
    <t>41920, 42020, 42120, 42220, 42320, 42420, 42520, 42620, 42720, 42820, 42920, 43020, 43120, 43220</t>
  </si>
  <si>
    <t>198864220, 198864320, 198864420, 198864520, 198864620, 198864720, 198864820, 198864920, 198865020, 198865120, 198865220, 198865320, 198865420, 198865520</t>
  </si>
  <si>
    <t>2020-08-24 00:00:00</t>
  </si>
  <si>
    <t>2020-08-24 11:45:00</t>
  </si>
  <si>
    <t>10520</t>
  </si>
  <si>
    <t>2020-08-24 16:36:00</t>
  </si>
  <si>
    <t>9220, 9320</t>
  </si>
  <si>
    <t>45620, 45720, 45820, 45920, 46020, 46120, 46220, 46320, 46420, 46520, 46620, 46720, 46820, 46920, 47020, 47120, 47220, 47320, 47420, 47520, 47620, 47720, 47820, 47920, 48020, 48120</t>
  </si>
  <si>
    <t>227601620, 227601720, 227601820, 227601920, 227602020, 227602120, 227602320, 227602420, 227602520, 227602620, 227602720, 227602820, 227602920, 227603020, 227603120, 227603220, 227603320, 227603420, 227603520, 227603620, 227603720, 227603820, 227603920, 227660620, 227660720, 227660820</t>
  </si>
  <si>
    <t>2020-08-25 00:00:00</t>
  </si>
  <si>
    <t>2020-08-25 11:00:00</t>
  </si>
  <si>
    <t>48220, 48320, 48420, 48520, 48620, 48720, 48820, 48920, 49020, 49120, 49220, 49320, 49420, 49520</t>
  </si>
  <si>
    <t>234027420, 234027520, 234027620, 234027720, 234027820, 234027920, 234028020, 234028120, 234028220, 234028320, 234028420, 234028520, 234028620, 234028720</t>
  </si>
  <si>
    <t>2020-09-18 19:13:00</t>
  </si>
  <si>
    <t>SERVICIOS PUBLICOS DE ACUEDUCTO Y  ALCANTARILLADO</t>
  </si>
  <si>
    <t>16020</t>
  </si>
  <si>
    <t>51520</t>
  </si>
  <si>
    <t>2020-09-21 20:20:00</t>
  </si>
  <si>
    <t>2020-09-22 00:00:00</t>
  </si>
  <si>
    <t>2020-09-22 17:14:00</t>
  </si>
  <si>
    <t>10020, 10120</t>
  </si>
  <si>
    <t>51620, 51720, 51820, 51920, 52020, 52120, 52220, 52320, 52420, 52520, 52620, 52720, 52820, 52920, 53020, 53120, 53220, 53320, 53420, 53520, 53620, 53720, 53820, 53920, 54020, 54120, 54220, 54320, 54420, 54520, 54620, 54720</t>
  </si>
  <si>
    <t>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t>
  </si>
  <si>
    <t>2020-09-23 19:51:00</t>
  </si>
  <si>
    <t>54820, 54920, 55020, 55120, 55220, 55320, 55420, 55520, 55620, 55720, 55820, 55920, 56020, 56120</t>
  </si>
  <si>
    <t>263863220, 263863320, 263863420, 263863520, 263863620, 263863720, 263863820, 263863920, 263864020, 263864120, 263864220, 263864320, 263864420, 263864520</t>
  </si>
  <si>
    <t>2020-09-24 18:22:00</t>
  </si>
  <si>
    <t>VIATICOS Y GASTOS PARA CUMPLIR COMISION</t>
  </si>
  <si>
    <t>10320</t>
  </si>
  <si>
    <t>16120</t>
  </si>
  <si>
    <t>56220</t>
  </si>
  <si>
    <t>267337320</t>
  </si>
  <si>
    <t>2020-10-02 19:18:00</t>
  </si>
  <si>
    <t>10420</t>
  </si>
  <si>
    <t>17520</t>
  </si>
  <si>
    <t>57520</t>
  </si>
  <si>
    <t>278890920</t>
  </si>
  <si>
    <t>2020-01-07 11:13:00</t>
  </si>
  <si>
    <t>2020-01-15 00:00:00</t>
  </si>
  <si>
    <t>2020-01-15 15:03:00</t>
  </si>
  <si>
    <t>2020-01-20 10:10:00</t>
  </si>
  <si>
    <t>2020-01-21 00:00:00</t>
  </si>
  <si>
    <t>2020-01-21 09:44:00</t>
  </si>
  <si>
    <t>720, 820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</si>
  <si>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t>
  </si>
  <si>
    <t>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t>
  </si>
  <si>
    <t>2020-01-21 09:55:00</t>
  </si>
  <si>
    <t>6320, 6420, 6520, 6620, 6720, 6820, 6920, 7020, 7120, 7220, 7320, 7420</t>
  </si>
  <si>
    <t>7050520, 7050620, 7050720, 7050820, 7050920, 7051020, 7051120, 7051220, 7051320, 7051420, 7051520, 7051620</t>
  </si>
  <si>
    <t>2020-02-07 00:00:00</t>
  </si>
  <si>
    <t>2020-02-07 10:17:00</t>
  </si>
  <si>
    <t>1120, 1220, 1320, 1420, 1520, 1620, 1720, 2920</t>
  </si>
  <si>
    <t>3420, 3520, 3620, 3720, 3820, 3920, 4020, 5220</t>
  </si>
  <si>
    <t>10220, 10320, 10420, 10520, 10620, 10720, 10820, 18320</t>
  </si>
  <si>
    <t>23159220, 23161420, 23163820, 23167520, 23170620, 23178020, 23183920, 41365520</t>
  </si>
  <si>
    <t>2020-02-07 11:28:00</t>
  </si>
  <si>
    <t>18720</t>
  </si>
  <si>
    <t>43558920</t>
  </si>
  <si>
    <t>2020-02-11 09:08:00</t>
  </si>
  <si>
    <t>10920</t>
  </si>
  <si>
    <t>23741420</t>
  </si>
  <si>
    <t>2020-02-11 09:19:00</t>
  </si>
  <si>
    <t>13120</t>
  </si>
  <si>
    <t>2020-02-12 00:00:00</t>
  </si>
  <si>
    <t>2020-02-12 09:12:00</t>
  </si>
  <si>
    <t>3920, 4020, 4120, 4220</t>
  </si>
  <si>
    <t>2020-02-12 09:22:00</t>
  </si>
  <si>
    <t>3720, 6220</t>
  </si>
  <si>
    <t>6120, 7120</t>
  </si>
  <si>
    <t>18920</t>
  </si>
  <si>
    <t>55494720</t>
  </si>
  <si>
    <t>2020-02-19 00:00:00</t>
  </si>
  <si>
    <t>2020-02-19 11:41:00</t>
  </si>
  <si>
    <t>2320, 2420</t>
  </si>
  <si>
    <t>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t>
  </si>
  <si>
    <t>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t>
  </si>
  <si>
    <t>2020-02-19 11:50:00</t>
  </si>
  <si>
    <t>16820, 16920, 17020, 17120, 17220, 17320, 17420, 17520, 17620, 17720, 17820, 17920</t>
  </si>
  <si>
    <t>30465920, 30466020, 30466120, 30466220, 30466320, 30466420, 30466520, 30466620, 30466720, 30466820, 30466920, 30467020</t>
  </si>
  <si>
    <t>2020-03-03 15:30:00</t>
  </si>
  <si>
    <t>3920, 4020, 4120, 4220, 4520, 4620, 4720, 4820, 4920, 5020, 5120, 5220, 5320, 5420, 5520, 5620, 5720, 5820, 5920, 6020</t>
  </si>
  <si>
    <t>8020, 8120, 8220, 8320, 8420, 8520, 8620, 8720, 8820, 8920, 9020, 9120, 9220, 9320, 9620, 9920, 10020, 10120, 10220, 10320</t>
  </si>
  <si>
    <t>2020-03-09 15:32:00</t>
  </si>
  <si>
    <t>18820</t>
  </si>
  <si>
    <t>55502020</t>
  </si>
  <si>
    <t>2020-03-17 00:00:00</t>
  </si>
  <si>
    <t>2020-03-17 09:22:00</t>
  </si>
  <si>
    <t>8120</t>
  </si>
  <si>
    <t>2020-03-20 00:00:00</t>
  </si>
  <si>
    <t>2020-03-20 11:03:00</t>
  </si>
  <si>
    <t>6620, 6720</t>
  </si>
  <si>
    <t>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t>
  </si>
  <si>
    <t>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t>
  </si>
  <si>
    <t>2020-03-20 11:11:00</t>
  </si>
  <si>
    <t>6820</t>
  </si>
  <si>
    <t>26820, 26920, 27020, 27120, 27220, 27320, 27420, 27520, 27620, 27720, 27820, 27920</t>
  </si>
  <si>
    <t>66253420, 66253520, 66253620, 66253720, 66253820, 66253920, 66254020, 66254120, 66254220, 66254320, 66254420, 66254520</t>
  </si>
  <si>
    <t>2120, 2320, 2520, 2720, 3020, 3220, 3420, 3720</t>
  </si>
  <si>
    <t>2020-03-24 00:00:00</t>
  </si>
  <si>
    <t>2020-03-24 15:25:00</t>
  </si>
  <si>
    <t>7520</t>
  </si>
  <si>
    <t>28020</t>
  </si>
  <si>
    <t>68238420</t>
  </si>
  <si>
    <t>2020-04-13 11:32:00</t>
  </si>
  <si>
    <t>7820</t>
  </si>
  <si>
    <t>15920</t>
  </si>
  <si>
    <t>2020-04-20 10:01:00</t>
  </si>
  <si>
    <t>2020-04-22 00:00:00</t>
  </si>
  <si>
    <t>2020-04-22 13:37:00</t>
  </si>
  <si>
    <t>7420, 7520</t>
  </si>
  <si>
    <t>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t>
  </si>
  <si>
    <t>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t>
  </si>
  <si>
    <t>2020-04-28 14:48:00</t>
  </si>
  <si>
    <t>35620, 35720, 35820, 35920, 36020, 36120, 36220, 36320, 36420, 36520, 36620, 36720</t>
  </si>
  <si>
    <t>104773620, 104773720, 104773820, 104773920, 104774020, 104774120, 104774220, 104774320, 104774420, 104774520, 104774620, 104774720</t>
  </si>
  <si>
    <t>2020-05-05 00:00:00</t>
  </si>
  <si>
    <t>2020-05-05 11:33:00</t>
  </si>
  <si>
    <t>9120</t>
  </si>
  <si>
    <t>28520</t>
  </si>
  <si>
    <t>90120</t>
  </si>
  <si>
    <t>273879620</t>
  </si>
  <si>
    <t>2020-05-19 11:24:00</t>
  </si>
  <si>
    <t>8220, 8320</t>
  </si>
  <si>
    <t>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t>
  </si>
  <si>
    <t>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t>
  </si>
  <si>
    <t>2020-05-19 11:33:00</t>
  </si>
  <si>
    <t>8420</t>
  </si>
  <si>
    <t>45020, 45120, 45220, 45320, 45420, 45520, 45620, 45720, 45820, 45920, 46020, 46120</t>
  </si>
  <si>
    <t>125349020, 125349120, 125349220, 125349320, 125349420, 125349520, 125349620, 125349720, 125349820, 125349920, 125350020, 125350120</t>
  </si>
  <si>
    <t>2020-06-03 00:00:00</t>
  </si>
  <si>
    <t>2020-06-03 09:59:00</t>
  </si>
  <si>
    <t>48520, 48620, 48720, 48820, 48920, 49020, 49120, 49220, 49320, 49420, 49520, 49620, 49720, 49820, 49920, 50020, 50120, 50220, 50320, 50420, 50520, 50620, 50720, 50820, 50920, 51020, 51120, 51220, 51320, 51420, 51520, 51620, 51720, 51820, 51920, 52020, 52120, 52220, 52320, 52420, 52520, 52620, 52720, 52820, 52920</t>
  </si>
  <si>
    <t>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t>
  </si>
  <si>
    <t>2020-06-23 16:16:00</t>
  </si>
  <si>
    <t>9620</t>
  </si>
  <si>
    <t>54220, 54320, 54420, 54520, 54620, 54720, 54820, 54920, 55020, 55120, 55220, 55320, 55420</t>
  </si>
  <si>
    <t>160525920, 160526020, 160526120, 160526220, 160526320, 160526420, 160526520, 160526720, 160526820, 160526920, 160527020, 160527120, 160527220</t>
  </si>
  <si>
    <t>2020-06-23 16:29:00</t>
  </si>
  <si>
    <t>9520, 9720</t>
  </si>
  <si>
    <t>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t>
  </si>
  <si>
    <t>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t>
  </si>
  <si>
    <t>2020-07-17 08:29:00</t>
  </si>
  <si>
    <t>19720</t>
  </si>
  <si>
    <t>70120</t>
  </si>
  <si>
    <t>200654220</t>
  </si>
  <si>
    <t>2020-07-17 11:58:00</t>
  </si>
  <si>
    <t>68620, 68720, 68820, 68920, 69020, 69120, 69220, 69320, 69420, 69520, 69620, 69720, 69820</t>
  </si>
  <si>
    <t>194765720, 194765820, 194765920, 194766020, 194766120, 194766220, 194766320, 194766420, 194766520, 194766620, 194766720, 194766820, 194766920</t>
  </si>
  <si>
    <t>2020-07-22 11:58:00</t>
  </si>
  <si>
    <t>10720, 10820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</si>
  <si>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</si>
  <si>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t>
  </si>
  <si>
    <t>2020-08-21 13:01:00</t>
  </si>
  <si>
    <t>2020-08-24 08:28:00</t>
  </si>
  <si>
    <t>12120</t>
  </si>
  <si>
    <t>78320, 78420, 78520, 78620, 78720, 78820, 78920, 79020, 79120, 79220, 79320, 79420, 79520</t>
  </si>
  <si>
    <t>226315620, 226315720, 226315820, 226315920, 226316020, 226316220, 226316420, 226316520, 226316620, 226316720, 226316820, 226316920, 226317020</t>
  </si>
  <si>
    <t>2020-08-24 10:53:00</t>
  </si>
  <si>
    <t>11920, 12020</t>
  </si>
  <si>
    <t>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t>
  </si>
  <si>
    <t>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t>
  </si>
  <si>
    <t>2020-08-28 00:00:00</t>
  </si>
  <si>
    <t>2020-08-28 08:56:00</t>
  </si>
  <si>
    <t>13520</t>
  </si>
  <si>
    <t>2020-09-22 08:01:00</t>
  </si>
  <si>
    <t>13920, 14020</t>
  </si>
  <si>
    <t>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t>
  </si>
  <si>
    <t>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t>
  </si>
  <si>
    <t>2020-09-22 08:09:00</t>
  </si>
  <si>
    <t>14120</t>
  </si>
  <si>
    <t>88620, 88720, 88820, 88920, 89020, 89120, 89220, 89320, 89420, 89520, 89620, 89720, 89820</t>
  </si>
  <si>
    <t>262312620, 262312720, 262312820, 262312920, 262313020, 262313120, 262313220, 262313320, 262313420, 262313520, 262313620, 262313720, 262313820</t>
  </si>
  <si>
    <t>2020-10-05 00:00:00</t>
  </si>
  <si>
    <t>2020-10-05 13:06:00</t>
  </si>
  <si>
    <t>2020-01-08 00:00:00</t>
  </si>
  <si>
    <t>2020-01-08 12:26:00</t>
  </si>
  <si>
    <t>2020-01-08 12:30:00</t>
  </si>
  <si>
    <t>220, 320, 420</t>
  </si>
  <si>
    <t>2020-01-08 12:33:00</t>
  </si>
  <si>
    <t>2020-01-16 00:00:00</t>
  </si>
  <si>
    <t>2020-01-16 08:50:00</t>
  </si>
  <si>
    <t>2020-01-22 11:47:00</t>
  </si>
  <si>
    <t>1020, 1120</t>
  </si>
  <si>
    <t>720, 820, 920, 1020, 1120, 1220, 1320, 1420, 1520, 1620, 1720, 1820, 1920, 2020, 2120, 2220, 2320, 2420, 2520, 2620, 2720, 2820, 2920</t>
  </si>
  <si>
    <t>8014120, 8014220, 8014320, 8014420, 8014520, 8014620, 8014720, 8014820, 8014920, 8015020, 8015220, 8015320, 8015420, 8015520, 8015620, 8015720, 8015820, 8015920, 8016020, 8016120, 8016220, 8016320, 8016420</t>
  </si>
  <si>
    <t>2020-01-22 11:54:00</t>
  </si>
  <si>
    <t>Aportes patronales sobre la nómina del mes de enero de 2020.</t>
  </si>
  <si>
    <t>3020, 3120, 3220, 3320, 3420, 3520, 3620, 3720, 3820, 3920, 4020, 4120, 4220</t>
  </si>
  <si>
    <t>9110420, 9110520, 9110620, 9110720, 9110820, 9110920, 9111020, 9111120, 9111220, 9111320, 9111420, 9111520, 9111620</t>
  </si>
  <si>
    <t>2020-02-11 11:17:00</t>
  </si>
  <si>
    <t>Comisión de los directores territoriales a reunión en la Dirección General.</t>
  </si>
  <si>
    <t>23788620</t>
  </si>
  <si>
    <t>2020-02-17 12:47:00</t>
  </si>
  <si>
    <t>Viáticos proceso de conservación DT Caldas vigencia 2020.</t>
  </si>
  <si>
    <t>2020-02-21 08:49:00</t>
  </si>
  <si>
    <t>Nómina mes de febrero de 2020.</t>
  </si>
  <si>
    <t>5620, 5720, 5820, 5920, 6020, 6120, 6220, 6320, 6420, 6520, 6620, 6720, 6820, 6920, 7020, 7120, 7220, 7320, 7420, 7520, 7620</t>
  </si>
  <si>
    <t>31713220, 31713320, 31713420, 31713520, 31713620, 31713720, 31713820, 31713920, 31714020, 31714120, 31714220, 31714320, 31714420, 31714520, 31714620, 31714720, 31714820, 31714920, 31715020, 31715120, 31715220</t>
  </si>
  <si>
    <t>2020-02-21 11:38:00</t>
  </si>
  <si>
    <t>7720, 7820, 7920, 8020, 8120, 8220, 8320, 8420, 8520, 8620, 8720, 8820, 8920</t>
  </si>
  <si>
    <t>32160120, 32160220, 32160320, 32160420, 32160520, 32160620, 32160720, 32160820, 32160920, 32161020, 32161120, 32161220, 32161320</t>
  </si>
  <si>
    <t>2020-02-25 11:23:00</t>
  </si>
  <si>
    <t>Impuesto predial vigencia 2020 oficinas, sede archivo y dos parqueaderos.</t>
  </si>
  <si>
    <t>45370720</t>
  </si>
  <si>
    <t>2020-03-02 00:00:00</t>
  </si>
  <si>
    <t>2020-03-02 12:14:00</t>
  </si>
  <si>
    <t>Impuesto de industria y comercio año gravable 2019.</t>
  </si>
  <si>
    <t>9520</t>
  </si>
  <si>
    <t>41199920</t>
  </si>
  <si>
    <t>2020-03-05 11:00:00</t>
  </si>
  <si>
    <t>2020-03-05 11:10:00</t>
  </si>
  <si>
    <t>4220, 4320, 4420, 4520</t>
  </si>
  <si>
    <t>4320, 4420, 4520, 5020</t>
  </si>
  <si>
    <t>2020-03-05 12:25:00</t>
  </si>
  <si>
    <t>4620, 4720</t>
  </si>
  <si>
    <t>2020-03-05 14:54:00</t>
  </si>
  <si>
    <t>2020-03-12 00:00:00</t>
  </si>
  <si>
    <t>2020-03-12 12:52:00</t>
  </si>
  <si>
    <t>2020-03-12 12:55:00</t>
  </si>
  <si>
    <t>Prestación de servicios personales  para el seguimiento a las solicitudes realizadas en el marco de la política integral de reparación a víctimas  en la dirección territorial Caldas.</t>
  </si>
  <si>
    <t>2020-03-19 12:14:00</t>
  </si>
  <si>
    <t>Nómina mes de marzo de 2020.</t>
  </si>
  <si>
    <t>5120, 5220</t>
  </si>
  <si>
    <t>10220, 10320, 10420, 10520, 10620, 10720, 10820, 10920, 11020, 11120, 11220, 11320, 11420, 11520, 11620, 11720, 11820, 11920, 12020, 12120, 12220, 12320, 12420, 12520, 12620, 12720, 12820, 12920</t>
  </si>
  <si>
    <t>66494220, 66494320, 66494420, 66494620, 66494720, 66494820, 66494920, 66495020, 66495120, 66495220, 66495320, 66495420, 66495520, 66495620, 66495720, 66495820, 66495920, 66496020, 66496120, 66496220, 66496320, 66496420, 66496520, 66496620, 66496720, 66496820, 66496920, 66497020</t>
  </si>
  <si>
    <t>2020-03-20 09:39:00</t>
  </si>
  <si>
    <t>Aportes patronales nómina marzo de 2020.</t>
  </si>
  <si>
    <t>13020, 13120, 13220, 13320, 13420, 13520, 13620, 13720, 13820, 13920, 14020, 14120, 14220, 14320</t>
  </si>
  <si>
    <t>66519120, 66519220, 66519320, 66519420, 66519520, 66519620, 66519720, 66519820, 66519920, 66520020, 66520120, 66520220, 66520320, 66520420</t>
  </si>
  <si>
    <t>2020-04-15 21:37:00</t>
  </si>
  <si>
    <t>6420</t>
  </si>
  <si>
    <t>2020-04-15 21:44:00</t>
  </si>
  <si>
    <t>14820</t>
  </si>
  <si>
    <t>50420</t>
  </si>
  <si>
    <t>2020-04-15 21:46:00</t>
  </si>
  <si>
    <t>2020-04-22 15:30:00</t>
  </si>
  <si>
    <t>Nómina mes de abril de 2020.</t>
  </si>
  <si>
    <t>6020, 6120</t>
  </si>
  <si>
    <t>16420, 16520, 16620, 16720, 16820, 16920, 17020, 17120, 17220, 17320, 17420, 17520, 17620, 17720, 17820, 17920, 18020, 18120, 18220, 18320, 18420, 18520</t>
  </si>
  <si>
    <t>98729720, 98729820, 98729920, 98730020, 98730120, 98730220, 98730320, 98730420, 98730520, 98730620, 98730720, 98730820, 98730920, 98731020, 98731120, 98731220, 98731320, 98731420, 98731520, 98731620, 98731720, 98731820</t>
  </si>
  <si>
    <t>2020-04-28 15:12:00</t>
  </si>
  <si>
    <t>Aportes patronales nómina abril de 2020.</t>
  </si>
  <si>
    <t>18720, 18820, 18920, 19020, 19120, 19220, 19320, 19420, 19520, 19620, 19720, 19820, 19920, 20020</t>
  </si>
  <si>
    <t>104815920, 104816020, 104816120, 104816220, 104816320, 104816520, 104816620, 104816720, 104816820, 104816920, 104817020, 104817120, 104817220, 104817320</t>
  </si>
  <si>
    <t>2020-05-14 00:00:00</t>
  </si>
  <si>
    <t>2020-05-14 08:02:00</t>
  </si>
  <si>
    <t>Aportes patronales sobre retroactivos de salarios de enero y febrero de 2020.</t>
  </si>
  <si>
    <t>21020, 21120, 21220, 21320, 21420, 21520, 21620, 21720, 21820, 21920, 22020, 22120, 22220</t>
  </si>
  <si>
    <t>118627320, 118627420, 118627520, 118627620, 118627720, 118627820, 118627920, 118628020, 118628120, 118628220, 118628320, 118628420, 118628520</t>
  </si>
  <si>
    <t>2020-05-21 11:01:00</t>
  </si>
  <si>
    <t>Nómina mes de mayo de 2020.</t>
  </si>
  <si>
    <t>7020, 7120, 7420</t>
  </si>
  <si>
    <t>22720, 22820, 22920, 23020, 23120, 23220, 23320, 23420, 23520, 23620, 23720, 23820, 23920, 24020, 24120, 24220, 24320, 24420, 24520, 24620, 24720, 24820, 24920, 26620, 26720</t>
  </si>
  <si>
    <t>125358220, 125358320, 125358420, 125358520, 125358620, 125358720, 125358820, 125358920, 125359020, 125359120, 125359220, 125359320, 125359420, 125359520, 125359620, 125359720, 125359820, 125359920, 125360020, 125360120, 125360320, 125360420, 125360520, 132630820, 132630920</t>
  </si>
  <si>
    <t>2020-05-21 11:08:00</t>
  </si>
  <si>
    <t>7220</t>
  </si>
  <si>
    <t>25020, 25120, 25220, 25320, 25420, 25520, 25620, 25720, 25820, 25920, 26020, 26120, 26220, 26320</t>
  </si>
  <si>
    <t>125438220, 125438320, 125438420, 125438520, 125438620, 125438720, 125438820, 125438920, 125439020, 125439120, 125439220, 125439320, 125439420, 125439520</t>
  </si>
  <si>
    <t>2020-06-03 18:25:00</t>
  </si>
  <si>
    <t>27820, 27920, 28020, 28120, 28220, 28320, 28420, 28520, 28620, 28720, 28820, 28920, 29020, 29120, 29220, 29320, 29420, 29520, 29620, 29720</t>
  </si>
  <si>
    <t>139743620, 139743720, 139743920, 139744120, 139744220, 139744320, 139744520, 139744620, 139744720, 139744820, 139744920, 139745020, 139745120, 139745320, 139745420, 139745620, 139745720, 139745820, 139745920, 139746020</t>
  </si>
  <si>
    <t>2020-06-19 15:19:00</t>
  </si>
  <si>
    <t>8020, 8120</t>
  </si>
  <si>
    <t>157063520, 157063620, 157063720, 157063820, 157064020, 157064220, 157064320, 157064520, 157064620, 157064720, 157064820, 157065120, 157065220, 157065320, 157065420, 157065520, 157065620, 157065720, 157066020, 157066420, 157066520, 157066620, 157066720</t>
  </si>
  <si>
    <t>2020-06-19 15:33:00</t>
  </si>
  <si>
    <t>32520, 32620, 32720, 32820, 32920, 33020, 33120, 33220, 33320, 33420, 33520, 33620, 33720, 33820</t>
  </si>
  <si>
    <t>157422620, 157422720, 157422820, 157422920, 157423020, 157423120, 157423220, 157423320, 157423420, 157423520, 157423620, 157423720, 157423820, 157423920</t>
  </si>
  <si>
    <t>2020-06-26 11:04:00</t>
  </si>
  <si>
    <t>Adquisición e instalación  de divisiones en vidrio laminado 3+3 incoloro, con estructura en aluminio para la adecuación de las ventanillas de atención al usuario para la  dirección territorial Caldas.</t>
  </si>
  <si>
    <t>2020-07-22 17:04:00</t>
  </si>
  <si>
    <t>8920, 9020</t>
  </si>
  <si>
    <t>35520, 35620, 35720, 35820, 35920, 36020, 36120, 36220, 36320, 36420, 36520, 36620, 36720, 36820, 36920, 37020, 37120, 37220, 37320, 37420, 37520, 37620, 37720</t>
  </si>
  <si>
    <t>194609020, 194609120, 194609220, 194609320, 194609420, 194609520, 194609620, 194609720, 194609820, 194609920, 194610020, 194610120, 194610220, 194610320, 194610420, 194610520, 194610620, 194610720, 194610820, 194632920, 194633020, 194633120, 194633220</t>
  </si>
  <si>
    <t>2020-07-24 17:44:00</t>
  </si>
  <si>
    <t>37820, 37920, 38020, 38120, 38220, 38320, 38420, 38520, 38620, 38720, 38820, 38920, 39020, 39120</t>
  </si>
  <si>
    <t>196065920, 196066020, 196066120, 196066220, 196066320, 196066420, 196066520, 196066620, 196066720, 196066820, 196066920, 196067020, 196067120, 196067220</t>
  </si>
  <si>
    <t>2020-07-30 00:00:00</t>
  </si>
  <si>
    <t>2020-07-30 09:43:00</t>
  </si>
  <si>
    <t>Prestación de servicios personales para realizar actividades de reconocimiento predial urbano y rural para la atención de trámites en los procesos catastrales de la dirección territorial Caldas.</t>
  </si>
  <si>
    <t>16420</t>
  </si>
  <si>
    <t>52020</t>
  </si>
  <si>
    <t>2020-08-11 00:00:00</t>
  </si>
  <si>
    <t>2020-08-11 09:48:00</t>
  </si>
  <si>
    <t>14220</t>
  </si>
  <si>
    <t>46120</t>
  </si>
  <si>
    <t>250755120</t>
  </si>
  <si>
    <t>2020-08-20 11:15:00</t>
  </si>
  <si>
    <t>9920, 10020</t>
  </si>
  <si>
    <t>41020, 41120, 41220, 41320, 41420, 41520, 41620, 41720, 41820, 41920, 42020, 42120, 42220, 42320, 42420, 42520, 42620, 42720, 42820, 42920</t>
  </si>
  <si>
    <t>225937020, 225937120, 225937220, 225937320, 225937420, 225937520, 225937620, 225937720, 225937820, 225937920, 225938020, 225938120, 225938220, 225938320, 225938420, 225938520, 225938620, 225938720, 225938820, 225938920</t>
  </si>
  <si>
    <t>2020-08-20 12:07:00</t>
  </si>
  <si>
    <t>10120</t>
  </si>
  <si>
    <t>43020, 43120, 43220, 43320, 43420, 43520, 43620, 43720, 43820, 43920, 44020, 44120, 44220, 44320</t>
  </si>
  <si>
    <t>225953520, 225953620, 225953720, 225953820, 225953920, 225954020, 225954120, 225954220, 225954320, 225954420, 225954520, 225954620, 225954720, 225954820</t>
  </si>
  <si>
    <t>2020-09-04 00:00:00</t>
  </si>
  <si>
    <t>2020-09-04 10:22:00</t>
  </si>
  <si>
    <t>Prestación de servicios de apoyo a la gestión para realizar actividades de oficina y/o terreno dentro del proceso de Conservación Catastral de la Territorial Caldas.</t>
  </si>
  <si>
    <t>2020-09-21 09:51:00</t>
  </si>
  <si>
    <t>10920, 11020</t>
  </si>
  <si>
    <t>46720, 46820, 46920, 47020, 47120, 47220, 47320, 47420, 47520, 47620, 47720, 47820, 47920, 48020, 48120, 48220, 48320, 48420, 48520, 48620, 48720, 48820, 48920</t>
  </si>
  <si>
    <t>262698520, 262698620, 262698720, 262698820, 262698920, 262699020, 262699120, 262699220, 262699320, 262699420, 262699520, 262699620, 262699720, 262699820, 262699920, 262700020, 262700120, 262700220, 262700320, 262700420, 262700520, 262700620, 262700720</t>
  </si>
  <si>
    <t>2020-09-23 12:30:00</t>
  </si>
  <si>
    <t>APORTES PATRONALES NOMINA MES DE SEPTIEMBRE DE 2020.</t>
  </si>
  <si>
    <t>49020, 49120, 49220, 49320, 49420, 49520, 49620, 49720, 49820, 49920, 50020, 50120, 50220, 50320</t>
  </si>
  <si>
    <t>262700920, 262701020, 262701120, 262701220, 262701320, 262701420, 262701520, 262701620, 262701720, 262701820, 262701920, 262702020, 262702120, 262702220</t>
  </si>
  <si>
    <t>2020-10-05 14:56:00</t>
  </si>
  <si>
    <t>Viáticos para asistir al encuentro de directores territoriales, programado para el 14 de octubre, en las instalaciones  del IGAC Sede Central.</t>
  </si>
  <si>
    <t>16320</t>
  </si>
  <si>
    <t>51920</t>
  </si>
  <si>
    <t>279887420</t>
  </si>
  <si>
    <t>2020-01-10 00:00:00</t>
  </si>
  <si>
    <t>2020-01-10 10:56:00</t>
  </si>
  <si>
    <t>5063520</t>
  </si>
  <si>
    <t>2020-01-21 15:45:00</t>
  </si>
  <si>
    <t>220, 420</t>
  </si>
  <si>
    <t>220, 320, 420, 520, 1720, 1820, 1920, 2020, 2120, 2220, 2320, 2420, 2520, 2620, 2720, 2820, 2920, 3020, 3120, 3220</t>
  </si>
  <si>
    <t>7985220, 7985320, 7985420, 7985520, 8113420, 8113520, 8113620, 8113720, 8113820, 8113920, 8114120, 8114220, 8114320, 8114420, 8114520, 8114620, 8114720, 8114820, 8114920, 8115020</t>
  </si>
  <si>
    <t>2020-01-21 15:48:00</t>
  </si>
  <si>
    <t>620, 720, 820, 920, 1020, 1120, 1220, 1320, 1420, 1520, 1620</t>
  </si>
  <si>
    <t>8020520, 8020620, 8020720, 8020820, 8020920, 8021020, 8021120, 8021220, 8021420, 8021520, 8021620</t>
  </si>
  <si>
    <t>2020-01-24 00:00:00</t>
  </si>
  <si>
    <t>2020-01-24 10:46:00</t>
  </si>
  <si>
    <t>17222420</t>
  </si>
  <si>
    <t>2020-02-03 00:00:00</t>
  </si>
  <si>
    <t>2020-02-03 09:51:00</t>
  </si>
  <si>
    <t>17215420</t>
  </si>
  <si>
    <t>2020-02-11 14:51:00</t>
  </si>
  <si>
    <t>24780120</t>
  </si>
  <si>
    <t>2020-02-18 00:00:00</t>
  </si>
  <si>
    <t>2020-02-18 14:39:00</t>
  </si>
  <si>
    <t>0300</t>
  </si>
  <si>
    <t>42938020</t>
  </si>
  <si>
    <t>2020-02-20 14:40:00</t>
  </si>
  <si>
    <t>920, 1020</t>
  </si>
  <si>
    <t>4120, 4220, 4320, 4420, 4520, 4620, 4720, 4820, 4920, 5020, 5120, 5220, 5320, 5420, 5520, 5620, 5720, 5820</t>
  </si>
  <si>
    <t>30956920, 30957020, 30957120, 30957220, 30957320, 30957420, 30957520, 30957620, 30957720, 30957820, 30957920, 30958020, 30958220, 30958320, 30958420, 30958520, 31060020, 31060120</t>
  </si>
  <si>
    <t>2020-02-20 14:42:00</t>
  </si>
  <si>
    <t>5920, 6020, 6120, 6220, 6320, 6420, 6520, 6620, 6720, 6820, 6920</t>
  </si>
  <si>
    <t>31329420, 31329520, 31329620, 31329720, 31329820, 31329920, 31330020, 31330120, 31330220, 31330320, 31330420</t>
  </si>
  <si>
    <t>2020-02-20 14:43:00</t>
  </si>
  <si>
    <t>7020</t>
  </si>
  <si>
    <t>35049220</t>
  </si>
  <si>
    <t>2020-02-24 00:00:00</t>
  </si>
  <si>
    <t>2020-02-24 10:09:00</t>
  </si>
  <si>
    <t>2020-02-24 15:29:00</t>
  </si>
  <si>
    <t>7120</t>
  </si>
  <si>
    <t>35053920</t>
  </si>
  <si>
    <t>2020-02-26 00:00:00</t>
  </si>
  <si>
    <t>2020-02-26 16:07:00</t>
  </si>
  <si>
    <t>45172320</t>
  </si>
  <si>
    <t>2020-03-02 15:35:00</t>
  </si>
  <si>
    <t>85184620</t>
  </si>
  <si>
    <t>2020-03-03 12:29:00</t>
  </si>
  <si>
    <t>pago facturas energia</t>
  </si>
  <si>
    <t>42959320</t>
  </si>
  <si>
    <t>2020-03-03 17:10:00</t>
  </si>
  <si>
    <t>2020-03-03 17:11:00</t>
  </si>
  <si>
    <t>2020-03-19 09:51:00</t>
  </si>
  <si>
    <t>62933420</t>
  </si>
  <si>
    <t>2020-03-24 09:04:00</t>
  </si>
  <si>
    <t>7720, 7820, 7920, 8020, 8120, 8220, 8320, 8420, 8520, 8620, 8720</t>
  </si>
  <si>
    <t>66523420, 66523520, 66523620, 66523720, 66523820, 66523920, 66524020, 66524120, 66524220, 66524320, 66524420</t>
  </si>
  <si>
    <t>2020-03-24 10:15:00</t>
  </si>
  <si>
    <t>8820, 8920, 9020, 9120, 9220, 9320, 9420, 9520, 9620, 9720, 9820, 9920, 10020, 10120, 10220, 10320, 10420, 10520, 10620, 10720, 10820, 10920, 11020</t>
  </si>
  <si>
    <t>66700820, 66700920, 66701020, 66701120, 66701220, 66701320, 66701420, 67102920, 67103020, 67103120, 67103220, 67103320, 67103420, 67103520, 67103620, 67103720, 67103820, 67103920, 67104020, 67104120, 67104220, 67104320, 67104420</t>
  </si>
  <si>
    <t>2020-04-05 00:00:00</t>
  </si>
  <si>
    <t>2020-04-05 10:35:00</t>
  </si>
  <si>
    <t>11820</t>
  </si>
  <si>
    <t>85186620</t>
  </si>
  <si>
    <t>2020-04-09 00:00:00</t>
  </si>
  <si>
    <t>2020-04-09 10:26:00</t>
  </si>
  <si>
    <t>2020-04-22 12:38:00</t>
  </si>
  <si>
    <t>11920, 12020, 12120, 12220, 12320, 12420, 12520, 12620, 12720, 12820, 12920, 13020, 13120, 13220, 13320, 13420, 13520</t>
  </si>
  <si>
    <t>99527720, 99527820, 99527920, 99528020, 99528120, 99528220, 99528320, 99528420, 99528520, 99528620, 99528720, 99528820, 99528920, 99529020, 99529120, 99529220, 99529320</t>
  </si>
  <si>
    <t>2020-04-22 12:41:00</t>
  </si>
  <si>
    <t>13620, 13720, 13820, 13920, 14020, 14120, 14220, 14320, 14420, 14520, 14620</t>
  </si>
  <si>
    <t>99529520, 99529620, 99529720, 99529820, 99529920, 99530020, 99530120, 99530220, 99530320, 99530420, 99530620</t>
  </si>
  <si>
    <t>2020-04-27 00:00:00</t>
  </si>
  <si>
    <t>2020-04-27 10:10:00</t>
  </si>
  <si>
    <t>14720</t>
  </si>
  <si>
    <t>102588720, 114542720</t>
  </si>
  <si>
    <t>2020-05-05 12:00:00</t>
  </si>
  <si>
    <t>109751120</t>
  </si>
  <si>
    <t>2020-05-18 00:00:00</t>
  </si>
  <si>
    <t>2020-05-18 10:58:00</t>
  </si>
  <si>
    <t>pago facturas</t>
  </si>
  <si>
    <t>15520</t>
  </si>
  <si>
    <t>120570320</t>
  </si>
  <si>
    <t>2020-05-21 14:00:00</t>
  </si>
  <si>
    <t>3520, 3620, 3920</t>
  </si>
  <si>
    <t>15620, 15720, 15820, 15920, 16020, 16120, 16220, 16320, 16420, 16520, 16620, 16720, 16820, 16920, 17020, 17120, 17220, 17320, 19620, 19720</t>
  </si>
  <si>
    <t>125621720, 125621820, 125621920, 125622020, 125622120, 125622220, 125622320, 125622420, 125622520, 125622620, 125622720, 125622820, 125622920, 125623020, 125623120, 125623220, 125627520, 125627620, 129513320, 129513420</t>
  </si>
  <si>
    <t>2020-05-21 14:03:00</t>
  </si>
  <si>
    <t>17420, 17520, 17620, 17720, 17820, 17920, 18020, 18120, 18220, 18320, 18420</t>
  </si>
  <si>
    <t>125635520, 125635620, 125635720, 125635820, 125635920, 125636020, 125636120, 125636220, 125636320, 125636420, 125636520</t>
  </si>
  <si>
    <t>2020-05-21 15:29:00</t>
  </si>
  <si>
    <t>18520, 18620, 18720, 18820, 18920, 19020, 19120, 19220, 19320, 19420, 19520</t>
  </si>
  <si>
    <t>125771020, 125771120, 125771220, 125771320, 125771420, 125771520, 125771620, 125771720, 125771820, 125771920, 125772020</t>
  </si>
  <si>
    <t>2020-06-02 11:18:00</t>
  </si>
  <si>
    <t>19820</t>
  </si>
  <si>
    <t>137609120</t>
  </si>
  <si>
    <t>2020-06-04 10:01:00</t>
  </si>
  <si>
    <t>4120, 4220</t>
  </si>
  <si>
    <t>20620, 20720, 20820, 20920, 21020, 21120, 21220, 21320, 21420, 21520, 21620, 21720, 21820, 21920, 22020, 22120, 22220, 22320, 22420, 22520, 22620, 22720, 22820, 22920, 23020, 23120, 23220, 23320, 23420, 23520, 23620, 23720</t>
  </si>
  <si>
    <t>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t>
  </si>
  <si>
    <t>2020-06-11 00:00:00</t>
  </si>
  <si>
    <t>2020-06-11 10:40:00</t>
  </si>
  <si>
    <t>27620</t>
  </si>
  <si>
    <t>173715920</t>
  </si>
  <si>
    <t>2020-06-19 13:06:00</t>
  </si>
  <si>
    <t>4320, 4420, 4720</t>
  </si>
  <si>
    <t>23820, 23920, 24020, 24120, 24220, 24320, 24420, 24520, 24620, 24720, 24820, 24920, 25020, 25120, 25220, 25320, 25420, 25520, 25620, 26820, 26920</t>
  </si>
  <si>
    <t>156539920, 156540020, 156540120, 156540220, 156540320, 156540420, 156540520, 156540620, 156540720, 156540820, 156540920, 156541020, 156541120, 156541220, 156541320, 156541420, 156557120, 156557220, 156557320, 169834220, 169834320</t>
  </si>
  <si>
    <t>2020-06-19 13:10:00</t>
  </si>
  <si>
    <t>PAGO APORTES PATRONALES NOMINA JUNIO-2020</t>
  </si>
  <si>
    <t>25720, 25820, 25920, 26020, 26120, 26220, 26320, 26420, 26520, 26620, 26720</t>
  </si>
  <si>
    <t>156576220, 156576320, 156576420, 156576520, 156576620, 156576720, 156576820, 156576920, 156577020, 156577120, 156577220</t>
  </si>
  <si>
    <t>2020-07-01 00:00:00</t>
  </si>
  <si>
    <t>2020-07-01 15:06:00</t>
  </si>
  <si>
    <t>PAGO DE FACTURA DE ENERGIA</t>
  </si>
  <si>
    <t>27020</t>
  </si>
  <si>
    <t>171843120</t>
  </si>
  <si>
    <t>2020-07-08 00:00:00</t>
  </si>
  <si>
    <t>2020-07-08 12:06:00</t>
  </si>
  <si>
    <t>2020-07-10 00:00:00</t>
  </si>
  <si>
    <t>2020-07-10 11:48:00</t>
  </si>
  <si>
    <t>27820</t>
  </si>
  <si>
    <t>180168820</t>
  </si>
  <si>
    <t>2020-07-22 11:54:00</t>
  </si>
  <si>
    <t>5120, 5320</t>
  </si>
  <si>
    <t>27920, 28020, 28120, 28220, 28320, 28420, 28520, 28620, 28720, 28820, 28920, 29020, 29120, 29220, 29320, 29420, 30620, 30720, 30820, 30920, 31020</t>
  </si>
  <si>
    <t>194935120, 194935220, 194935320, 194935420, 194935520, 194935620, 194935720, 194935820, 194935920, 194936020, 194936120, 194936220, 194936320, 194936420, 194936520, 194936620, 195051020, 195051120, 195051220, 195051320, 195051420</t>
  </si>
  <si>
    <t>2020-07-22 12:00:00</t>
  </si>
  <si>
    <t>29520, 29620, 29720, 29820, 29920, 30020, 30120, 30220, 30320, 30420, 30520</t>
  </si>
  <si>
    <t>194946120, 194946220, 194946320, 194946420, 194946520, 194946620, 194946720, 194946820, 194946920, 194947020, 194947120</t>
  </si>
  <si>
    <t>2020-08-03 00:00:00</t>
  </si>
  <si>
    <t>2020-08-03 16:07:00</t>
  </si>
  <si>
    <t>pago facturas acueducto</t>
  </si>
  <si>
    <t>31120</t>
  </si>
  <si>
    <t>207362220</t>
  </si>
  <si>
    <t>2020-08-03 16:09:00</t>
  </si>
  <si>
    <t>31220</t>
  </si>
  <si>
    <t>207390620</t>
  </si>
  <si>
    <t>2020-08-20 14:43:00</t>
  </si>
  <si>
    <t>31920</t>
  </si>
  <si>
    <t>223103920</t>
  </si>
  <si>
    <t>2020-08-23 00:00:00</t>
  </si>
  <si>
    <t>2020-08-23 14:33:00</t>
  </si>
  <si>
    <t>34020, 34120, 34220, 34320, 34420, 34520, 34620, 34720, 34820, 34920, 35020</t>
  </si>
  <si>
    <t>226664620, 226664720, 226664820, 226664920, 226665020, 226665120, 226665220, 226665420, 226665520, 226665620, 226665720</t>
  </si>
  <si>
    <t>2020-08-24 10:21:00</t>
  </si>
  <si>
    <t>32020, 32120, 32220, 32320, 32420, 32520, 32620, 32720, 32820, 32920, 33020, 33120, 33220, 33320, 33420, 33520, 33620, 33720, 33820, 33920</t>
  </si>
  <si>
    <t>226642520, 226642620, 226642720, 226642820, 226642920, 226643020, 226643120, 226643220, 226643320, 226643420, 226643520, 226643620, 226643720, 226643820, 226643920, 226644020, 226644120, 226644220, 226644320, 226644420</t>
  </si>
  <si>
    <t>2020-08-26 00:00:00</t>
  </si>
  <si>
    <t>2020-08-26 12:34:00</t>
  </si>
  <si>
    <t>2020-09-01 00:00:00</t>
  </si>
  <si>
    <t>2020-09-01 14:57:00</t>
  </si>
  <si>
    <t>35820</t>
  </si>
  <si>
    <t>242852020</t>
  </si>
  <si>
    <t>2020-09-02 00:00:00</t>
  </si>
  <si>
    <t>2020-09-02 16:42:00</t>
  </si>
  <si>
    <t>35620</t>
  </si>
  <si>
    <t>242783320</t>
  </si>
  <si>
    <t>2020-09-18 11:30:00</t>
  </si>
  <si>
    <t>2020-09-18 12:28:00</t>
  </si>
  <si>
    <t>36020</t>
  </si>
  <si>
    <t>258739220</t>
  </si>
  <si>
    <t>2020-09-21 12:56:00</t>
  </si>
  <si>
    <t>6520, 6620, 6820, 6920</t>
  </si>
  <si>
    <t>36120, 36220, 36320, 36420, 36520, 36620, 36720, 36820, 36920, 37020, 37120, 37220, 37320, 37420, 37520, 37620, 37720, 37820, 39020, 39120</t>
  </si>
  <si>
    <t>262382820, 262382920, 262383020, 262383120, 262383220, 262383320, 262383420, 262383520, 262383620, 262383720, 262383820, 262383920, 262384020, 262384120, 262384220, 262384320, 262394220, 262394320, 268480120, 272645220</t>
  </si>
  <si>
    <t>2020-09-21 13:04:00</t>
  </si>
  <si>
    <t>6720</t>
  </si>
  <si>
    <t>37920, 38020, 38120, 38220, 38320, 38420, 38520, 38620, 38720, 38820, 38920</t>
  </si>
  <si>
    <t>262425020, 262425120, 262425220, 262425320, 262425420, 262425520, 262425620, 262425720, 262425820, 262425920, 262426020</t>
  </si>
  <si>
    <t>2020-10-01 00:00:00</t>
  </si>
  <si>
    <t>2020-10-01 13:32:00</t>
  </si>
  <si>
    <t>39420</t>
  </si>
  <si>
    <t>273890120</t>
  </si>
  <si>
    <t>2020-10-01 15:49:00</t>
  </si>
  <si>
    <t>39220</t>
  </si>
  <si>
    <t>272909320</t>
  </si>
  <si>
    <t>2020-10-05 17:36:00</t>
  </si>
  <si>
    <t>40120</t>
  </si>
  <si>
    <t>278835120</t>
  </si>
  <si>
    <t>2020-10-09 00:00:00</t>
  </si>
  <si>
    <t>2020-10-09 17:36:00</t>
  </si>
  <si>
    <t>2020-02-12 14:04:00</t>
  </si>
  <si>
    <t>025</t>
  </si>
  <si>
    <t>Apoyar al Instituto Geográfico Agustín Codazzi IGAC como especialista financiero, en la planificación, ejecución, seguimiento y control financiero y contable de los recursos y compromisos adquiridos con la Banca Multilateral, en el marco del Proyect</t>
  </si>
  <si>
    <t>520, 1120, 1920, 2020</t>
  </si>
  <si>
    <t>136251920, 171061320, 238132120, 238146420</t>
  </si>
  <si>
    <t>2020-02-12 14:05:00</t>
  </si>
  <si>
    <t>2020-02-12 14:06:00</t>
  </si>
  <si>
    <t>2020-02-12 14:08:00</t>
  </si>
  <si>
    <t>420, 720</t>
  </si>
  <si>
    <t>2020-04-17 00:00:00</t>
  </si>
  <si>
    <t>2020-04-17 14:51:00</t>
  </si>
  <si>
    <t>2020-04-17 14:53:00</t>
  </si>
  <si>
    <t>2020-07-08 14:20:00</t>
  </si>
  <si>
    <t>2020-07-21 00:00:00</t>
  </si>
  <si>
    <t>2020-07-21 10:34:00</t>
  </si>
  <si>
    <t>2020-07-22 16:14:00</t>
  </si>
  <si>
    <t>2020-07-22 16:39:00</t>
  </si>
  <si>
    <t>Apoyar al Instituto Geográfico Agustín Codazzi (IGAC), desde el aspecto jurídico, en las actividades administrativas y de gestión de los procesos de selección y contratación financiados, total o parcialmente, con recursos de Banca Multilateral.</t>
  </si>
  <si>
    <t>2020-08-03 16:56:00</t>
  </si>
  <si>
    <t>Prestación de servicios profesionales para realizar el control de calidad temático en las diferentes etapas de la actualización de las Áreas Homogéneas de Tierra con fines de Catastro Multipropósito para garantizar la entrega oportuna de municipios</t>
  </si>
  <si>
    <t>2020-08-03 16:58:00</t>
  </si>
  <si>
    <t>Prestación de servicios profesionales para realizar la actualización y empalme de las Áreas Homogéneas de Tierra con fines de Catastro Multipropósito, acorde con los requerimientos agrológicos, digitales, cartográficos y documentales</t>
  </si>
  <si>
    <t>2020-08-03 17:00:00</t>
  </si>
  <si>
    <t>Prestación de servicios profesionales para realizar el seguimiento y control de la interacción de la información de suelos con la geomorfología en el levantamiento de información de Áreas Homogéneas de Tierra fon fines de Catastro Multipropósito</t>
  </si>
  <si>
    <t>2020-08-03 17:02:00</t>
  </si>
  <si>
    <t>Prestación de servicios profesionales para la elaboración de cartografía geomorfológica con base en la interpretación de sensores remotos con un detalle de unidades hasta nivel de forma del terreno, con un rendimiento avanzado</t>
  </si>
  <si>
    <t>2020-08-03 17:04:00</t>
  </si>
  <si>
    <t>Prestación de servicios profesionales para la elaboración de cartografía geomorfológica con base en la interpretación de sensores remotos con un detalle de unidades hasta nivel de forma del terreno, con un rendimiento intermedio</t>
  </si>
  <si>
    <t>2020-08-03 17:14:00</t>
  </si>
  <si>
    <t>2020-08-03 17:16:00</t>
  </si>
  <si>
    <t>2020-08-03 17:18:00</t>
  </si>
  <si>
    <t>2020-08-03 17:21:00</t>
  </si>
  <si>
    <t>2020-08-03 17:23:00</t>
  </si>
  <si>
    <t>2020-08-03 17:29:00</t>
  </si>
  <si>
    <t>2020-08-03 17:32:00</t>
  </si>
  <si>
    <t>2020-08-05 00:00:00</t>
  </si>
  <si>
    <t>2020-08-05 11:02:00</t>
  </si>
  <si>
    <t>2020-08-05 11:04:00</t>
  </si>
  <si>
    <t>2020-08-05 11:06:00</t>
  </si>
  <si>
    <t>2020-08-05 11:08:00</t>
  </si>
  <si>
    <t>1120, 1220, 1420, 1520, 1620</t>
  </si>
  <si>
    <t>2020-08-24 07:08:00</t>
  </si>
  <si>
    <t>2020-09-04 16:40:00</t>
  </si>
  <si>
    <t>2020-09-04 16:43:00</t>
  </si>
  <si>
    <t>2020-09-08 00:00:00</t>
  </si>
  <si>
    <t>2020-09-08 10:34:00</t>
  </si>
  <si>
    <t>Realizar la adecuación, soporte y mantenimiento de los componentes eléctricos, de acceso, aires acondicionados requeridos para el correcto funcionamiento del centro de datos del instituto.</t>
  </si>
  <si>
    <t>2020-09-08 10:35:00</t>
  </si>
  <si>
    <t>2020-09-08 10:37:00</t>
  </si>
  <si>
    <t>2020-09-11 16:26:00</t>
  </si>
  <si>
    <t>Prestación de servicios profesionales para diseñar los servicios de información, de procesamiento y disposición de información para el catastro multipropósito.</t>
  </si>
  <si>
    <t>2020-09-11 16:27:00</t>
  </si>
  <si>
    <t>2020-09-11 16:28:00</t>
  </si>
  <si>
    <t>2020-09-11 16:29:00</t>
  </si>
  <si>
    <t>Prestación de servicios profesionales para diseñar los servicios transaccionales de información para el catastro multipropósito en apoyo a los territorios</t>
  </si>
  <si>
    <t>2020-09-11 16:31:00</t>
  </si>
  <si>
    <t>Prestación de servicios profesionales para gestionar y disponer la información geoespacial fundamental insumo en el marco de la implementación de la política de catastro multipropósito a través de la ICDE.</t>
  </si>
  <si>
    <t>2020-09-11 16:32:00</t>
  </si>
  <si>
    <t>2020-09-11 16:33:00</t>
  </si>
  <si>
    <t>Prestación de servicios profesionales para diseñar la estrategia de fortalecimiento y aprovechamiento de la información geoespacial dispuesta por la ICDE para de los municipios priorizados en el marco de la política de catastro multipropósito</t>
  </si>
  <si>
    <t>2020-09-11 16:34:00</t>
  </si>
  <si>
    <t>Prestación de servicios profesionales para formular y actualizar el componente de tecnología de la ICDE de acuerdo con el modelo IGIF y las políticas nacionales relacionadas, asegurando su articulación con los demás componentes.</t>
  </si>
  <si>
    <t>2020-09-11 16:36:00</t>
  </si>
  <si>
    <t>Prestación de servicios profesionales para formular y actualizar el componente de gobierno de la ICDE de acuerdo con el modelo IGIF y las políticas nacionales relacionadas, asegurando su articulación con los demás componentes</t>
  </si>
  <si>
    <t>2020-09-11 16:37:00</t>
  </si>
  <si>
    <t>Prestación de servicios profesionales para realizar el diseño de la plataforma tecnológica de la ICDE, garantizando la interoperabilidad de los sistemas nacionales de información relacionados con la administración del territorio</t>
  </si>
  <si>
    <t>2020-09-11 16:39:00</t>
  </si>
  <si>
    <t>Prestación de servicios profesionales para formular y actualizar el componente de comunicación y asociaciones de la ICDE de acuerdo con el modelo IGIF y las políticas nacionales relacionadas, asegurando su articulación con los demás componentes</t>
  </si>
  <si>
    <t>2020-09-25 00:00:00</t>
  </si>
  <si>
    <t>2020-09-25 16:28:00</t>
  </si>
  <si>
    <t>2020-10-06 00:00:00</t>
  </si>
  <si>
    <t>2020-10-06 16:39:00</t>
  </si>
  <si>
    <t>Adquirir productos y servicios ArcGIS denominados Enterprise License Agreement (ELA)"</t>
  </si>
  <si>
    <t>2020-01-09 13:47:00</t>
  </si>
  <si>
    <t>2020-01-09 13:50:00</t>
  </si>
  <si>
    <t>2020-01-20 15:35:00</t>
  </si>
  <si>
    <t>520, 620</t>
  </si>
  <si>
    <t>520, 620, 720, 820, 920, 1020, 1120, 1220, 1320, 1420, 1520, 1620, 1720, 1820, 1920, 2020, 2120, 2220, 2320, 2420, 2520, 2620, 2720, 2820, 2920, 3020, 3120, 3220, 3320, 3420, 3520, 3620, 3720</t>
  </si>
  <si>
    <t>6945420, 6945520, 6945620, 6945720, 6945820, 6945920, 6946020, 6946120, 6946220, 6946320, 6946420, 6946520, 6946620, 6946720, 6946820, 6946920, 6947020, 6947120, 6947220, 6947320, 6947420, 6947520, 6947620, 6947720, 6947820, 6948020, 6948120, 6948220, 6948320, 6948420, 6948520, 6948620, 6948720</t>
  </si>
  <si>
    <t>2020-01-22 09:56:00</t>
  </si>
  <si>
    <t>3820, 3920, 4020, 4120, 4220, 4320, 4420, 4520, 4620, 4720, 4820, 4920</t>
  </si>
  <si>
    <t>7286920, 7287020, 7287120, 7287220, 7287320, 7287420, 7287520, 7287620, 7287720, 7287820, 7287920, 7288020</t>
  </si>
  <si>
    <t>2020-02-10 00:00:00</t>
  </si>
  <si>
    <t>2020-02-10 15:42:00</t>
  </si>
  <si>
    <t>2020-02-10 17:17:00</t>
  </si>
  <si>
    <t>23833820</t>
  </si>
  <si>
    <t>2020-02-11 16:46:00</t>
  </si>
  <si>
    <t>2020-02-18 07:38:00</t>
  </si>
  <si>
    <t>2020-02-19 16:37:00</t>
  </si>
  <si>
    <t>5720, 5820, 5920, 6020, 6120, 6220, 6320, 6420, 6520, 6620, 6720, 6820, 6920, 7020, 7120, 7220, 7320, 7420, 7520, 7620, 7720, 7820, 7920, 8020, 8120, 8220, 8320</t>
  </si>
  <si>
    <t>30438820, 30438920, 30439020, 30439120, 30439220, 30439320, 30439420, 30439520, 30439620, 30439720, 30439820, 30439920, 30440020, 30440120, 30440220, 30440320, 30440420, 30440520, 30440620, 30440720, 30440820, 30440920, 30441020, 30441120, 30441220, 30441520, 30441620</t>
  </si>
  <si>
    <t>2020-02-21 11:14:00</t>
  </si>
  <si>
    <t>8420, 8520, 8620, 8720, 8820, 8920, 9020, 9120, 9220, 9320, 9420, 9520</t>
  </si>
  <si>
    <t>32019920, 32020020, 32020120, 32020220, 32020320, 32020420, 32020520, 32020620, 32020720, 32020820, 32020920, 32021020</t>
  </si>
  <si>
    <t>2020-02-24 07:52:00</t>
  </si>
  <si>
    <t>2020-02-25 13:45:00</t>
  </si>
  <si>
    <t>9720</t>
  </si>
  <si>
    <t>45078820</t>
  </si>
  <si>
    <t>2020-02-25 13:49:00</t>
  </si>
  <si>
    <t>20920</t>
  </si>
  <si>
    <t>103237320</t>
  </si>
  <si>
    <t>2020-03-04 00:00:00</t>
  </si>
  <si>
    <t>2020-03-04 17:34:00</t>
  </si>
  <si>
    <t>2020-03-04 17:53:00</t>
  </si>
  <si>
    <t>2420, 2520, 2620</t>
  </si>
  <si>
    <t>2020, 2120, 2820</t>
  </si>
  <si>
    <t>2020-03-04 18:01:00</t>
  </si>
  <si>
    <t>2720, 2820, 2920</t>
  </si>
  <si>
    <t>2420, 2620, 2720</t>
  </si>
  <si>
    <t>2020-03-04 18:09:00</t>
  </si>
  <si>
    <t>2020-03-04 18:16:00</t>
  </si>
  <si>
    <t>2020-03-18 13:53:00</t>
  </si>
  <si>
    <t>3120, 3220</t>
  </si>
  <si>
    <t>10220, 10320, 10420, 10520, 10620, 10720, 10820, 10920, 11020, 11120, 11220, 11320, 11420, 11520, 11620, 11720, 11820, 11920, 12020, 12120, 12220, 12320, 12420, 12520, 12620, 12720, 12820, 12920, 13020, 13120, 13220, 13320, 13420, 13520, 13620, 13720, 13820, 13920, 14020, 14120, 14220</t>
  </si>
  <si>
    <t>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t>
  </si>
  <si>
    <t>2020-03-18 14:14:00</t>
  </si>
  <si>
    <t>14320, 14420, 14520, 14620, 14720, 14820, 14920, 15020, 15120, 15220, 15320, 15420</t>
  </si>
  <si>
    <t>66696720, 66696820, 66696920, 66697020, 66697120, 66697220, 66697420, 66697520, 66697620, 66697720, 66697820, 66697920</t>
  </si>
  <si>
    <t>2020-04-08 00:00:00</t>
  </si>
  <si>
    <t>2020-04-08 11:11:00</t>
  </si>
  <si>
    <t>4420, 4520</t>
  </si>
  <si>
    <t>2020-04-16 15:16:00</t>
  </si>
  <si>
    <t>2020-04-22 10:16:00</t>
  </si>
  <si>
    <t>3820, 3920</t>
  </si>
  <si>
    <t>16920, 17020, 17120, 17220, 17320, 17420, 17520, 17620, 17720, 17820, 17920, 18020, 18120, 18220, 18320, 18420, 18520, 18620, 18720, 18820, 18920, 19020, 19120, 19220, 19320, 19420, 19520, 19620</t>
  </si>
  <si>
    <t>98391320, 98391420, 98391520, 98391620, 98391720, 98391820, 98391920, 98392020, 98392120, 98392220, 98392320, 98392420, 98392520, 98392620, 98392720, 98392820, 98392920, 98393020, 98393120, 98393220, 98393320, 98393420, 98393520, 98393620, 98393720, 98393820, 98393920, 98394020</t>
  </si>
  <si>
    <t>2020-04-23 16:41:00</t>
  </si>
  <si>
    <t>19720, 19820, 19920, 20020, 20120, 20220, 20320, 20420, 20520, 20620, 20720, 20820</t>
  </si>
  <si>
    <t>100657120, 100657220, 100657320, 100657420, 100657520, 100657620, 100657720, 100657820, 100657920, 100658020, 100658120, 100658220</t>
  </si>
  <si>
    <t>2020-04-28 09:48:00</t>
  </si>
  <si>
    <t>21020, 21120, 21220, 21320, 21420, 21520, 21620, 21720, 21820, 21920, 22020, 22120</t>
  </si>
  <si>
    <t>104062720, 104062820, 104062920, 104063020, 104063120, 104063220, 104063320, 104063420, 104063520, 104063620, 104063720, 104063820</t>
  </si>
  <si>
    <t>2020-05-27 00:00:00</t>
  </si>
  <si>
    <t>2020-05-27 17:47:00</t>
  </si>
  <si>
    <t>23720, 23820, 23920, 24020, 24120, 24220, 24320, 24420, 24520, 24620, 24720, 24820, 24920, 25020, 25120, 25220, 25320, 25420, 25520, 25620, 25720, 25820, 25920, 26020, 26120, 26220, 26320, 26420, 26520, 26620, 26720</t>
  </si>
  <si>
    <t>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t>
  </si>
  <si>
    <t>2020-05-27 17:56:00</t>
  </si>
  <si>
    <t>APORTES PARAFISCALES  MAYO</t>
  </si>
  <si>
    <t>132542020, 132542120, 132542220, 132542320, 132542420, 132542520, 132542620, 132542820, 132542920, 132543020, 132543120, 132543220</t>
  </si>
  <si>
    <t>2020-06-08 00:00:00</t>
  </si>
  <si>
    <t>2020-06-08 16:41:00</t>
  </si>
  <si>
    <t>28920, 29020, 29120, 29220, 29320, 29420, 29520, 29620, 29720, 29820, 29920, 30020, 30120, 30220, 30320, 30420, 30520, 30620, 30720, 30820, 30920, 31020, 31120, 31220, 31320</t>
  </si>
  <si>
    <t>147130820, 147130920, 147131020, 147131120, 147131220, 147131320, 147131420, 147131520, 147131720, 147131820, 147131920, 147132020, 147132120, 147132220, 147132320, 147132420, 147132520, 147132620, 147132820, 147132920, 147133020, 147133120, 147133220, 147133320, 147133420</t>
  </si>
  <si>
    <t>2020-06-12 00:00:00</t>
  </si>
  <si>
    <t>2020-06-12 12:50:00</t>
  </si>
  <si>
    <t>2020-06-19 14:18:00</t>
  </si>
  <si>
    <t>32020, 32120, 32220, 32320, 32420, 32520, 32620, 32720, 32820, 32920, 33020, 33120, 33220, 33320, 33420, 33520, 33620, 33720, 33820, 33920, 34020, 34120, 34220, 34320, 34420, 34520, 34620, 34720, 34820, 34920, 35020</t>
  </si>
  <si>
    <t>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t>
  </si>
  <si>
    <t>2020-06-19 14:29:00</t>
  </si>
  <si>
    <t>35120, 35220, 35320, 35420, 35520, 35620, 35720, 35820, 35920, 36020, 36120, 36220, 36320</t>
  </si>
  <si>
    <t>157563220, 157563320, 157563420, 157563520, 157563620, 157563720, 157563820, 157563920, 157564020, 157564120, 157564220, 157564320, 157564420</t>
  </si>
  <si>
    <t>2020-07-22 17:59:00</t>
  </si>
  <si>
    <t>6520, 6620</t>
  </si>
  <si>
    <t>37920, 38020, 38120, 38220, 38320, 38420, 38520, 38620, 38720, 38820, 38920, 39020, 39120, 39220, 39320, 39420, 39520, 39620, 39720, 39820, 39920, 40020, 40120, 40220, 40320, 40420, 40520, 40620</t>
  </si>
  <si>
    <t>195077620, 195077720, 195077820, 195077920, 195078020, 195078120, 195078220, 195078320, 195078420, 195078520, 195078620, 195078720, 195078820, 195078920, 195079020, 195079120, 195079220, 195079420, 195079520, 195079620, 195079720, 195079820, 195079920, 195080020, 195082720, 195082820, 195082920, 195083020</t>
  </si>
  <si>
    <t>2020-07-22 19:26:00</t>
  </si>
  <si>
    <t>40720, 40820, 40920, 41020, 41120, 41220, 41320, 41420, 41520, 41620, 41720, 41820, 41920</t>
  </si>
  <si>
    <t>195090220, 195090320, 195090420, 195090520, 195090620, 195090720, 195090820, 195090920, 195091020, 195091120, 195091220, 195091320, 195091420</t>
  </si>
  <si>
    <t>2020-08-14 00:00:00</t>
  </si>
  <si>
    <t>2020-08-14 14:55:00</t>
  </si>
  <si>
    <t>12320</t>
  </si>
  <si>
    <t>54620</t>
  </si>
  <si>
    <t>2020-08-21 15:13:00</t>
  </si>
  <si>
    <t>43520, 43620, 43720, 43820, 43920, 44020, 44120, 44220, 44320, 44420, 44520, 44620, 44720, 44820, 44920, 45020, 45120, 45220, 45320, 45420, 45520, 45620, 45720, 45820, 45920, 46020, 46120, 46220</t>
  </si>
  <si>
    <t>225915220, 225915420, 225915520, 225915620, 225915720, 225915820, 225915920, 225916020, 225916120, 225916220, 225916320, 225916420, 225916520, 225916620, 225916720, 225916820, 225916920, 225917020, 225917120, 225917220, 225917320, 225917420, 225917520, 225917620, 225917720, 225917820, 225917920, 225918020</t>
  </si>
  <si>
    <t>2020-08-24 12:16:00</t>
  </si>
  <si>
    <t>46320, 46420, 46520, 46620, 46720, 46820, 46920, 47020, 47120, 47220, 47320, 47420, 47520</t>
  </si>
  <si>
    <t>226508220, 226508320, 226508420, 226508520, 226508620, 226508720, 226508820, 226508920, 226509020, 226509120, 226509220, 226509320, 226509420</t>
  </si>
  <si>
    <t>2020-09-15 00:00:00</t>
  </si>
  <si>
    <t>2020-09-15 09:49:00</t>
  </si>
  <si>
    <t>: PRESTACIÓN DE SERVICIOS DE APOYO A LA GESTIÓN EN VENTANILLA
PARA ATENCIÓN AL PÚBLICO EN LOS PROCESOS CATASTRALES DE LA DIRECCIÓN
TERRITORIAL CAUCA.</t>
  </si>
  <si>
    <t>2020-09-22 19:29:00</t>
  </si>
  <si>
    <t>49220, 49320, 49420, 49520, 49620, 49720, 49820, 49920, 50020, 50120, 50220, 50320, 50420, 50520, 50620, 50720, 50820, 50920, 51020, 51120, 51220, 51320, 51420, 51520, 51620, 51720, 51820, 51920</t>
  </si>
  <si>
    <t>262183620, 262183720, 262183820, 262183920, 262184020, 262184120, 262184220, 262184320, 262184420, 262184520, 262184620, 262184720, 262184820, 262184920, 262185020, 262185120, 262185220, 262185320, 262185420, 262185520, 262185620, 262185720, 262185820, 262219820, 262219920, 262220020, 262220120, 262220220</t>
  </si>
  <si>
    <t>2020-09-22 19:54:00</t>
  </si>
  <si>
    <t>52020, 52120, 52220, 52320, 52420, 52520, 52620, 52720, 52820, 52920, 53020, 53120, 53220</t>
  </si>
  <si>
    <t>262556920, 262557020, 262557220, 262557320, 262557420, 262557520, 262557620, 262557720, 262557820, 262557920, 262558020, 262558120, 262558220</t>
  </si>
  <si>
    <t>2020-09-29 00:00:00</t>
  </si>
  <si>
    <t>2020-09-29 16:54:00</t>
  </si>
  <si>
    <t>2020-10-06 14:48:00</t>
  </si>
  <si>
    <t>8620, 8820</t>
  </si>
  <si>
    <t>12120, 12420</t>
  </si>
  <si>
    <t>54420, 54720</t>
  </si>
  <si>
    <t>2020-01-08 15:05:00</t>
  </si>
  <si>
    <t>120, 220</t>
  </si>
  <si>
    <t>2020-01-08 15:42:00</t>
  </si>
  <si>
    <t>2020-01-08 15:48:00</t>
  </si>
  <si>
    <t>2020-01-08 16:04:00</t>
  </si>
  <si>
    <t>620, 6720</t>
  </si>
  <si>
    <t>48620</t>
  </si>
  <si>
    <t>246072420</t>
  </si>
  <si>
    <t>2020-01-08 16:11:00</t>
  </si>
  <si>
    <t>520, 6320</t>
  </si>
  <si>
    <t>8020, 11320</t>
  </si>
  <si>
    <t>35720, 43820, 48520</t>
  </si>
  <si>
    <t>184914220, 223670120, 244848520</t>
  </si>
  <si>
    <t>2020-01-20 15:11:00</t>
  </si>
  <si>
    <t>320, 420, 520, 620, 720, 820, 920, 1020, 1120, 1220, 1320, 1420, 1520, 1620, 1720, 1820, 1920, 2020, 2120, 2220, 2320, 2420, 2520, 2620, 2720, 2820, 2920, 3020, 3120, 3220</t>
  </si>
  <si>
    <t>5375020, 5375120, 5375220, 5375320, 5375420, 5375520, 5375620, 5375720, 5375820, 5375920, 5376020, 5376120, 5376220, 5376320, 5376420, 5376520, 5376620, 5376720, 5376820, 5376920, 5377020, 5377120, 5377220, 5377320, 5377420, 5424320, 5424420, 5424520, 5424620, 5424720</t>
  </si>
  <si>
    <t>2020-01-21 09:09:00</t>
  </si>
  <si>
    <t>3320, 3420, 3520, 3620, 3720, 3820, 3920, 4020, 4120, 4220, 4320, 4420, 4520, 4620</t>
  </si>
  <si>
    <t>5780420, 5780520, 5780620, 5780720, 5780820, 5780920, 5781020, 5781120, 5781220, 5781320, 5781420, 5781520, 5781620, 5781720</t>
  </si>
  <si>
    <t>2020-02-05 15:16:00</t>
  </si>
  <si>
    <t>1020, 5720, 6220</t>
  </si>
  <si>
    <t>2020-02-06 00:00:00</t>
  </si>
  <si>
    <t>2020-02-06 15:31:00</t>
  </si>
  <si>
    <t>21198320</t>
  </si>
  <si>
    <t>2020-02-06 15:32:00</t>
  </si>
  <si>
    <t>2020-02-11 09:20:00</t>
  </si>
  <si>
    <t>23600820</t>
  </si>
  <si>
    <t>2020-02-13 16:21:00</t>
  </si>
  <si>
    <t>2020, 2120</t>
  </si>
  <si>
    <t>3020, 3220</t>
  </si>
  <si>
    <t>2020-02-13 16:28:00</t>
  </si>
  <si>
    <t>1620, 1720</t>
  </si>
  <si>
    <t>2020-02-13 16:34:00</t>
  </si>
  <si>
    <t>2120, 2220</t>
  </si>
  <si>
    <t>2020-02-19 12:12:00</t>
  </si>
  <si>
    <t>5420, 5520, 5620, 5720, 5820, 5920, 6020, 6120, 6220, 6320, 6420, 6520, 6620, 6720, 6820, 6920, 7020, 7120, 7220, 7320, 7420, 7520, 7620, 7720, 7820, 7920, 8020, 8120, 8220</t>
  </si>
  <si>
    <t>30180920, 30181020, 30181120, 30181220, 30181320, 30181420, 30181520, 30181620, 30181720, 30181820, 30181920, 30182020, 30182120, 30182220, 30182320, 30182520, 30182620, 30182720, 30182820, 30182920, 30183020, 30183120, 30183220, 30183320, 30183420, 30183520, 30183620, 30183720, 30183820</t>
  </si>
  <si>
    <t>2020-02-19 16:28:00</t>
  </si>
  <si>
    <t>8320, 8420, 8520, 8620, 8720, 8820, 8920, 9020, 9120, 9220, 9320, 9420, 9520</t>
  </si>
  <si>
    <t>30374220, 30374320, 30374420, 30374520, 30374620, 30374720, 30374820, 30374920, 30375020, 30375120, 30375220, 30375320, 30375420</t>
  </si>
  <si>
    <t>2020-03-02 15:26:00</t>
  </si>
  <si>
    <t>45970320</t>
  </si>
  <si>
    <t>2020-03-18 11:48:00</t>
  </si>
  <si>
    <t>2020-03-18 11:53:00</t>
  </si>
  <si>
    <t>2920, 3020, 3120, 3220, 3320, 3420, 3520, 3620, 3720, 3820, 3920, 4020</t>
  </si>
  <si>
    <t>3520, 3720, 3820, 3920, 4120, 4220, 4420, 4520, 4620, 4720, 4920, 8720</t>
  </si>
  <si>
    <t>2020-03-19 09:42:00</t>
  </si>
  <si>
    <t>10820, 10920, 11020, 11120, 11220, 11320, 11420, 11520, 11620, 11720, 11820, 11920, 12020, 12120, 12220, 12320, 12420, 12520, 12620, 12720, 12820, 12920, 13020, 13120, 13220, 13320, 13420, 13520, 13620, 13720, 13820, 13920, 14020, 14120, 14220, 14320, 14420, 14520, 14620, 14720, 14820, 14920</t>
  </si>
  <si>
    <t>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t>
  </si>
  <si>
    <t>2020-03-19 12:13:00</t>
  </si>
  <si>
    <t>15020, 15120, 15220, 15320, 15420, 15520, 15620, 15720, 15820, 15920, 16020, 16120, 16220</t>
  </si>
  <si>
    <t>67420020, 67420120, 67420220, 67420320, 67420420, 67420520, 67420620, 67420720, 67420820, 67420920, 67421020, 67421120, 67421220</t>
  </si>
  <si>
    <t>2020-04-06 20:55:00</t>
  </si>
  <si>
    <t>4520, 4620, 4720, 4820</t>
  </si>
  <si>
    <t>9520, 12220, 13120, 14520</t>
  </si>
  <si>
    <t>2020-04-15 11:45:00</t>
  </si>
  <si>
    <t>16620, 16720, 16820, 16920, 17020, 17120, 17220, 17320, 17420, 17520, 17620, 17720, 17820, 17920, 18020, 18120, 18220, 18320, 18420, 18520, 18620, 18720, 18820, 18920, 19020, 19120, 19220, 19320</t>
  </si>
  <si>
    <t>98631820, 98631920, 98632020, 98632120, 98632220, 98632320, 98632420, 98632520, 98632620, 98632720, 98632820, 98633020, 98633120, 98633220, 98633320, 98633420, 98633520, 98633620, 98633720, 98633820, 98633920, 98634020, 98634120, 98634220, 98634420, 98634520, 98634620, 98634720</t>
  </si>
  <si>
    <t>2020-04-21 00:00:00</t>
  </si>
  <si>
    <t>2020-04-21 11:59:00</t>
  </si>
  <si>
    <t>2020-04-24 00:00:00</t>
  </si>
  <si>
    <t>2020-04-24 12:55:00</t>
  </si>
  <si>
    <t>19420</t>
  </si>
  <si>
    <t>100982120</t>
  </si>
  <si>
    <t>2020-04-24 20:57:00</t>
  </si>
  <si>
    <t>19520, 19620, 19720, 19820, 19920, 20020, 20120, 20220, 20320, 20420, 20520, 20620, 20720</t>
  </si>
  <si>
    <t>101994920, 101995020, 101995120, 101995220, 101995320, 101995420, 101995520, 101995620, 101995720, 101995820, 101995920, 101996020, 101996120</t>
  </si>
  <si>
    <t>2020-05-19 17:56:00</t>
  </si>
  <si>
    <t>22220, 22320, 22420, 22520, 22620, 22720, 22820, 22920, 23020, 23120, 23220, 23320, 23420, 23520, 23620, 23720, 23820, 23920, 24020, 24120, 24220, 24320, 24420, 24520, 24620</t>
  </si>
  <si>
    <t>125768420, 125768520, 125768620, 125768720, 125768820, 125768920, 125769020, 125769120, 125769220, 125769320, 125769420, 125769520, 125769620, 125769720, 125769820, 125769920, 125770020, 125770120, 125770220, 125770320, 125770420, 125770520, 125770620, 125770720, 125770820</t>
  </si>
  <si>
    <t>2020-05-26 00:00:00</t>
  </si>
  <si>
    <t>2020-05-26 11:35:00</t>
  </si>
  <si>
    <t>25020, 25120, 25220, 25320, 25420, 25520, 25620, 25720, 25820, 25920, 26020, 26120, 26220</t>
  </si>
  <si>
    <t>129313720, 129313820, 129313920, 129314020, 129314120, 129314220, 129314320, 129314420, 129314520, 129314620, 129314720, 129314820, 129314920</t>
  </si>
  <si>
    <t>2020-06-02 16:40:00</t>
  </si>
  <si>
    <t>26820, 26920, 27020, 27120, 27220, 27320, 27420, 27520, 27620, 27720, 27820, 27920, 28020, 28120, 28220, 28320, 28420, 28520, 28620, 28720, 28820, 28920, 29020, 29120, 29220</t>
  </si>
  <si>
    <t>139258420, 139258520, 139258620, 139258720, 139258820, 139258920, 139259020, 139259120, 139259220, 139259320, 139259420, 139259520, 139259620, 139259720, 139259820, 139259920, 139260020, 139260120, 139260220, 139260320, 139260420, 139260520, 139260620, 139260720, 139260820</t>
  </si>
  <si>
    <t>2020-06-17 00:00:00</t>
  </si>
  <si>
    <t>2020-06-17 14:02:00</t>
  </si>
  <si>
    <t>5420, 5520</t>
  </si>
  <si>
    <t>30620, 30720, 30820, 30920, 31020, 31120, 31220, 31320, 31420, 31520, 31620, 31720, 31820, 31920, 32020, 32120, 32220, 32320, 32420, 32520, 32620, 32720, 32820, 32920, 33020</t>
  </si>
  <si>
    <t>157613820, 157613920, 157614020, 157614120, 157614220, 157614320, 157614420, 157614520, 157614620, 157614720, 157614820, 157614920, 157615020, 157615120, 157615220, 157615320, 157615420, 157615520, 157615620, 157615720, 157615820, 157615920, 157616020, 157616120, 157616220</t>
  </si>
  <si>
    <t>2020-06-24 00:00:00</t>
  </si>
  <si>
    <t>2020-06-24 10:42:00</t>
  </si>
  <si>
    <t>33220, 33320, 33420, 33520, 33620, 33720, 33820, 33920, 34020, 34120, 34220, 34320, 34420</t>
  </si>
  <si>
    <t>163120220, 163120420, 163120620, 163120720, 163120820, 163120920, 163121020, 163121120, 163121220, 163121320, 163121620, 163121820, 163121920</t>
  </si>
  <si>
    <t>2020-07-22 06:27:00</t>
  </si>
  <si>
    <t>5820, 5920, 6020</t>
  </si>
  <si>
    <t>37020, 37120, 37220, 37320, 37420, 37520, 37620, 37720, 37820, 37920, 38020, 38120, 38220, 38320, 38420, 38520, 38620, 38720, 38820, 38920, 39020, 39120, 39220, 39320, 39420, 39520, 39620, 39720, 39820, 39920, 40020, 40120, 40220, 40320, 40420, 40520</t>
  </si>
  <si>
    <t>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t>
  </si>
  <si>
    <t>2020-07-23 12:18:00</t>
  </si>
  <si>
    <t>40620, 40720, 40820, 40920, 41020, 41120, 41220, 41320, 41420, 41520, 41620, 41720, 41820</t>
  </si>
  <si>
    <t>194950420, 194950520, 194950620, 194950720, 194950820, 194950920, 194951020, 194951120, 194951220, 194951320, 194951420, 194951520, 194951620</t>
  </si>
  <si>
    <t>2020-07-30 14:10:00</t>
  </si>
  <si>
    <t>2020-08-18 16:33:00</t>
  </si>
  <si>
    <t>6420, 6520</t>
  </si>
  <si>
    <t>43920, 44020, 44120, 44220, 44320, 44420, 44520, 44620, 44720, 44820, 44920, 45020, 45120, 45220, 45320, 45420, 45520, 45620, 45720, 45820, 45920, 46020, 46120, 46220, 46320, 46420</t>
  </si>
  <si>
    <t>225888920, 225889020, 225889120, 225889220, 225889320, 225889420, 225889520, 225889620, 225889720, 225889820, 225889920, 225890020, 225890120, 225890220, 225890320, 225890420, 225890520, 225890620, 225890720, 225890820, 225890920, 225891020, 225891120, 225891220, 225891320, 225891420</t>
  </si>
  <si>
    <t>2020-08-20 11:26:00</t>
  </si>
  <si>
    <t>46520, 46620, 46720, 46820, 46920, 47020, 47120, 47220, 47320, 47420, 47520, 47620, 47720</t>
  </si>
  <si>
    <t>225933120, 225933220, 225933320, 225933420, 225933520, 225933620, 225933720, 225933820, 225933920, 225934020, 225934120, 225934220, 225934320</t>
  </si>
  <si>
    <t>2020-09-18 10:30:00</t>
  </si>
  <si>
    <t>53520, 53620, 53720, 53820, 53920, 54020, 54120, 54220, 54320, 54420, 54520, 54620, 54720</t>
  </si>
  <si>
    <t>262306320, 262306420, 262306520, 262306720, 262306820, 262306920, 262307020, 262307120, 262307220, 262307320, 262307420, 262307520, 262307620</t>
  </si>
  <si>
    <t>2020-09-21 14:13:00</t>
  </si>
  <si>
    <t>6820, 6920</t>
  </si>
  <si>
    <t>50920, 51020, 51120, 51220, 51320, 51420, 51520, 51620, 51720, 51820, 51920, 52020, 52120, 52220, 52320, 52420, 52520, 52620, 52720, 52820, 52920, 53020, 53120, 53220, 53320, 53420</t>
  </si>
  <si>
    <t>261825520, 261825620, 261825720, 261825820, 261825920, 261826020, 261826120, 261826220, 261826320, 261826420, 261826520, 261826620, 261826720, 261826820, 261826920, 261827020, 261827120, 261827220, 261827320, 261827420, 261827520, 261827620, 261827720, 261827820, 261827920, 261829120</t>
  </si>
  <si>
    <t>2020-01-07 15:17:00</t>
  </si>
  <si>
    <t>2020-01-21 15:35:00</t>
  </si>
  <si>
    <t>520, 620, 720, 820, 920, 1020, 1120, 1220, 1320, 1420, 1520, 1620, 1720, 1820, 1920, 2020, 2120, 2220, 2320, 2420, 2520, 2620, 2720, 2820, 2920, 3020, 3120, 3220, 3320, 3420, 3520, 3620, 3720, 3820</t>
  </si>
  <si>
    <t>7900320, 7900420, 7900520, 7900620, 7900720, 7900820, 7900920, 7901020, 7901120, 7901220, 7901320, 7901420, 7901520, 7901620, 7901720, 7901820, 7901920, 7902020, 7902120, 7902220, 7902320, 7902420, 7902520, 7902620, 7902720, 7902820, 7902920, 7903020, 7903120, 7903220, 7903320, 7903420, 7903520, 7903620</t>
  </si>
  <si>
    <t>2020-01-22 16:46:00</t>
  </si>
  <si>
    <t>3920, 4020, 4120, 4220, 4320, 4420, 4520, 4620, 4720, 4820, 4920, 5020, 5120</t>
  </si>
  <si>
    <t>8761820, 8761920, 8762020, 8762120, 8762220, 8762320, 8762420, 8762520, 8762620, 8762720, 8762820, 8762920, 8763020</t>
  </si>
  <si>
    <t>2020-01-28 00:00:00</t>
  </si>
  <si>
    <t>2020-01-28 09:58:00</t>
  </si>
  <si>
    <t>820, 1520</t>
  </si>
  <si>
    <t>820, 1120</t>
  </si>
  <si>
    <t>5520, 5820</t>
  </si>
  <si>
    <t>23398020, 29487020</t>
  </si>
  <si>
    <t>2020-02-03 10:02:00</t>
  </si>
  <si>
    <t>24253520</t>
  </si>
  <si>
    <t>2020-02-11 10:00:00</t>
  </si>
  <si>
    <t>25512520</t>
  </si>
  <si>
    <t>2020-02-20 17:56:00</t>
  </si>
  <si>
    <t>6020, 6120, 6220, 6320, 6420, 6520, 6620, 6720, 6820, 6920, 7020, 7120, 7220, 7320, 7420, 7520, 7620, 7720, 7820, 7920, 8020, 8120, 8220, 8320, 8420, 8520, 8620, 8720, 8820, 8920</t>
  </si>
  <si>
    <t>31636720, 31636820, 31636920, 31637020, 31637120, 31637220, 31637320, 31637420, 31637520, 31637620, 31637720, 31637820, 31637920, 31638020, 31638120, 31638220, 31638320, 31638420, 31638520, 31638620, 31638720, 31638820, 31638920, 31639020, 31639120, 31639220, 31639320, 31639420, 31639520, 31720620</t>
  </si>
  <si>
    <t>2020-02-21 14:17:00</t>
  </si>
  <si>
    <t>10820</t>
  </si>
  <si>
    <t>47468620</t>
  </si>
  <si>
    <t>2020-02-25 10:17:00</t>
  </si>
  <si>
    <t>9020, 9120, 9220, 9320, 9420, 9520, 9620, 9720, 9820, 9920, 10020, 10120, 10220, 10320, 10420</t>
  </si>
  <si>
    <t>36291120, 36291220, 36291320, 36291420, 36291520, 36291620, 36291720, 36291820, 36291920, 36292020, 36292120, 36292220, 36292320, 36292420, 36292520</t>
  </si>
  <si>
    <t>2020-02-28 00:00:00</t>
  </si>
  <si>
    <t>2020-02-28 15:54:00</t>
  </si>
  <si>
    <t>2020-03-03 15:34:00</t>
  </si>
  <si>
    <t>2520, 2620, 2720, 2820, 2920, 3020</t>
  </si>
  <si>
    <t>2420, 2520, 2620, 2720, 2820, 2920</t>
  </si>
  <si>
    <t>2020-03-03 16:21:00</t>
  </si>
  <si>
    <t>2020-03-11 00:00:00</t>
  </si>
  <si>
    <t>2020-03-11 10:34:00</t>
  </si>
  <si>
    <t>52318020</t>
  </si>
  <si>
    <t>2020-03-19 15:04:00</t>
  </si>
  <si>
    <t>3320, 3420</t>
  </si>
  <si>
    <t>11020, 11120, 11220, 11320, 11420, 11520, 11620, 11720, 11820, 11920, 12020, 12120, 12220, 12320, 12420, 12520, 12620, 12720, 12820, 12920, 13020, 13120, 13220, 13320, 13420, 13520, 13620, 13720, 13820, 13920, 14020, 14120, 14220, 14320, 14420, 14520, 14620, 14720, 14820, 14920</t>
  </si>
  <si>
    <t>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t>
  </si>
  <si>
    <t>2020-03-27 11:11:00</t>
  </si>
  <si>
    <t>73015920, 73016020, 73016120, 73016220, 73016320, 73016420, 73016520, 73016620, 73016720, 73016820, 73016920, 73017020, 73017120</t>
  </si>
  <si>
    <t>2020-04-08 09:14:00</t>
  </si>
  <si>
    <t>2020-04-08 09:27:00</t>
  </si>
  <si>
    <t>2020-04-21 10:16:00</t>
  </si>
  <si>
    <t>2020-04-23 17:28:00</t>
  </si>
  <si>
    <t>17520, 17620, 17720, 17820, 17920, 18020, 18120, 18220, 18320, 18420, 18520, 18620, 18720, 18820, 18920, 19020, 19120, 19220, 19320, 19420, 19520, 19620, 19720, 19820, 19920, 20020, 20120, 20220, 20320, 20420, 20520, 20620, 20720, 20820, 20920, 21020, 21120</t>
  </si>
  <si>
    <t>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t>
  </si>
  <si>
    <t>2020-04-28 16:51:00</t>
  </si>
  <si>
    <t>21320, 21420, 21520, 21620, 21720, 21820, 21920, 22020, 22120, 22220, 22320, 22420, 22520</t>
  </si>
  <si>
    <t>105339320, 105339420, 105339520, 105339620, 105339720, 105339820, 105339920, 105340020, 105340120, 105340220, 105340320, 105340420, 105340520</t>
  </si>
  <si>
    <t>2020-05-20 00:00:00</t>
  </si>
  <si>
    <t>2020-05-20 15:03:00</t>
  </si>
  <si>
    <t>23720, 23820, 23920, 24020, 24120, 24220, 24320, 24420, 24520, 24620, 24720, 24820, 24920</t>
  </si>
  <si>
    <t>123694420, 123694520, 123694620, 123694720, 123694820, 123694920, 123695020, 123695120, 123695220, 123695320, 123695420, 123695520, 123695620</t>
  </si>
  <si>
    <t>2020-05-21 13:29:00</t>
  </si>
  <si>
    <t>4820, 4920</t>
  </si>
  <si>
    <t>25020, 25120, 25220, 25320, 25420, 25520, 25620, 25720, 25820, 25920, 26020, 26120, 26220, 26320, 26420, 26520, 26620, 26720, 26820, 26920, 27020, 27120, 27220, 27320, 27420, 27520, 27620, 27720, 27820, 27920, 28020</t>
  </si>
  <si>
    <t>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t>
  </si>
  <si>
    <t>2020-05-22 16:34:00</t>
  </si>
  <si>
    <t>28120, 28220, 28320, 28420, 28520, 28620, 28720, 28820, 28920, 29020, 29120, 29220, 29320, 29420</t>
  </si>
  <si>
    <t>128442720, 128442820, 128442920, 128443020, 128443120, 128443220, 128443320, 128443420, 128443520, 128443620, 128443720, 128443820, 128443920, 128444020</t>
  </si>
  <si>
    <t>2020-06-04 18:02:00</t>
  </si>
  <si>
    <t>30620, 30720, 30820, 30920, 31020, 31120, 31220, 31320, 31420, 31520, 31620, 31720, 31820, 31920, 32020, 32120, 32220, 32320, 32420, 32520, 32620, 32720, 32820, 32920, 33020, 33120, 33220, 33320, 33420</t>
  </si>
  <si>
    <t>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t>
  </si>
  <si>
    <t>2020-06-19 20:59:00</t>
  </si>
  <si>
    <t>33920, 34020, 34120, 34220, 34320, 34420, 34520, 34620, 34720, 34820, 34920, 35020, 35120, 35220, 35320, 35420, 35520, 35620, 35720, 35820, 35920, 36020, 36120, 36220, 36320, 36420, 36520, 36620, 36720, 36820, 36920, 37020, 37120, 37220, 37320</t>
  </si>
  <si>
    <t>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t>
  </si>
  <si>
    <t>2020-06-24 09:51:00</t>
  </si>
  <si>
    <t>37420, 37520, 37620, 37720, 37820, 37920, 38020, 38120, 38220, 38320, 38420, 38520, 38620, 38720</t>
  </si>
  <si>
    <t>161843820, 161843920, 161844020, 161844120, 161844220, 161844320, 161844420, 161844520, 161844620, 161844720, 161844820, 161844920, 161845020, 161845120</t>
  </si>
  <si>
    <t>2020-07-22 14:30:00</t>
  </si>
  <si>
    <t>40220, 40320, 40420, 40520, 40620, 40720, 40820, 40920, 41020, 41120, 41220, 41320, 41420, 41520, 41620, 41720, 41820, 41920, 42020, 42120, 42220, 42320, 42420, 42520, 42620, 42720, 42820, 42920, 43020, 43120, 43220, 43320, 43420, 43520, 43620, 43720</t>
  </si>
  <si>
    <t>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t>
  </si>
  <si>
    <t>2020-07-27 00:00:00</t>
  </si>
  <si>
    <t>2020-07-27 13:16:00</t>
  </si>
  <si>
    <t>43820, 43920, 44020, 44120, 44220, 44320, 44420, 44520, 44620, 44720, 44820, 44920, 45020, 45120</t>
  </si>
  <si>
    <t>198471620, 198471720, 198471820, 198471920, 198472020, 198472120, 198472220, 198472320, 198472420, 198472520, 198472620, 198472720, 198472820, 198472920</t>
  </si>
  <si>
    <t>2020-08-21 16:44:00</t>
  </si>
  <si>
    <t>46720, 46820, 46920, 47020, 47120, 47220, 47320, 47420, 47520, 47620, 47720, 47820, 47920, 48020, 48120, 48220, 48320, 48420, 48520, 48620, 48720, 48820, 48920, 49020, 49120, 49220, 49320, 49420, 49520, 49620, 49720, 49820, 49920, 50020</t>
  </si>
  <si>
    <t>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t>
  </si>
  <si>
    <t>2020-08-24 16:52:00</t>
  </si>
  <si>
    <t>50120, 50220, 50320, 50420, 50520, 50620, 50720, 50820, 50920, 51020, 51120, 51220, 51320, 51420</t>
  </si>
  <si>
    <t>234067420, 234067520, 234067620, 234067720, 234067820, 234067920, 234068020, 234068120, 234068220, 234068320, 234068420, 234068520, 234068620, 234068720</t>
  </si>
  <si>
    <t>2020-08-25 13:22:00</t>
  </si>
  <si>
    <t>2020-08-27 00:00:00</t>
  </si>
  <si>
    <t>2020-08-27 17:35:00</t>
  </si>
  <si>
    <t>2020-09-15 10:38:00</t>
  </si>
  <si>
    <t>9120, 9220</t>
  </si>
  <si>
    <t>2020-09-21 19:32:00</t>
  </si>
  <si>
    <t>8620, 8720</t>
  </si>
  <si>
    <t>53120, 53220, 53320, 53420, 53520, 53620, 53720, 53820, 53920, 54020, 54120, 54220, 54320, 54420, 54520, 54620, 54720, 54820, 54920, 55020, 55120, 55220, 55320, 55420, 55520, 55620, 55720, 55820</t>
  </si>
  <si>
    <t>261831320, 262080520, 262080620, 262080720, 262080820, 262080920, 262081020, 262081120, 262081220, 262081320, 262081420, 262081520, 262081620, 262081720, 262081820, 262081920, 262082020, 262082120, 262082220, 262082320, 262082420, 262082520, 262082620, 262082720, 262082820, 262082920, 262083020, 262083120</t>
  </si>
  <si>
    <t>2020-09-23 20:46:00</t>
  </si>
  <si>
    <t>56220, 56320, 56420, 56520, 56620, 56720, 56820, 56920, 57020, 57120, 57220, 57320, 57420, 57520</t>
  </si>
  <si>
    <t>266044420, 266044520, 266044620, 266044720, 266044820, 266044920, 266045020, 266045120, 266045220, 266045320, 266045420, 266045520, 266045620, 266045720</t>
  </si>
  <si>
    <t>2020-09-25 10:05:00</t>
  </si>
  <si>
    <t>2020-10-02 19:16:00</t>
  </si>
  <si>
    <t>12920</t>
  </si>
  <si>
    <t>58620</t>
  </si>
  <si>
    <t>278715420</t>
  </si>
  <si>
    <t>2020-01-07 08:54:00</t>
  </si>
  <si>
    <t>2020-01-17 00:00:00</t>
  </si>
  <si>
    <t>2020-01-17 11:32:00</t>
  </si>
  <si>
    <t>420, 520, 620, 720, 820, 920, 1020, 1120, 1220, 1320, 1420, 1520, 1620, 1720, 1820, 1920, 2020, 2120, 2220, 2320, 2420, 2520, 2620, 2720, 2820, 2920, 3020, 3120, 3220, 3320, 3420, 3520, 3620, 3720, 3820, 3920, 4020, 4120, 4220, 4320, 4420, 4520, 4620, 4720, 4820, 4920, 5020, 5120, 5220, 5320, 5420, 5520, 5620, 5720, 5820</t>
  </si>
  <si>
    <t>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t>
  </si>
  <si>
    <t>2020-01-17 15:29:00</t>
  </si>
  <si>
    <t>5920, 6020, 6120, 6220, 6320, 6420, 6520, 6620, 6720, 6820, 6920, 7020, 7120, 7220, 7320, 7420, 7520, 7620</t>
  </si>
  <si>
    <t>5689420, 5689520, 5689620, 5689720, 5689820, 5689920, 5690020, 5690120, 5690220, 5690320, 5690420, 5690520, 5690620, 5690720, 5690820, 5690920, 5691020, 5691120</t>
  </si>
  <si>
    <t>2020-01-29 00:00:00</t>
  </si>
  <si>
    <t>2020-01-29 17:12:00</t>
  </si>
  <si>
    <t>2020-02-20 07:36:00</t>
  </si>
  <si>
    <t>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</si>
  <si>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t>
  </si>
  <si>
    <t>2020-02-20 07:46:00</t>
  </si>
  <si>
    <t>16520, 16620, 16720, 16820, 16920, 17020, 17120, 17220, 17320, 17420, 17520, 17620, 17720, 17820, 17920, 18020, 18120, 18220</t>
  </si>
  <si>
    <t>30633520, 30633620, 30633720, 30633820, 30633920, 30634020, 30634120, 30634220, 30634320, 30634420, 30634520, 30634620, 30634720, 30634820, 30634920, 30635020, 30635120, 30635220</t>
  </si>
  <si>
    <t>2020-03-04 15:12:00</t>
  </si>
  <si>
    <t>2020-03-04 15:29:00</t>
  </si>
  <si>
    <t>2020-03-05 08:37:00</t>
  </si>
  <si>
    <t>6720, 6820, 7320, 7520, 12820, 13220, 13720, 15120, 15320, 15420, 16320, 25620</t>
  </si>
  <si>
    <t>2020-03-05 08:55:00</t>
  </si>
  <si>
    <t>PRESTACION DE SERVICIOS PERSONALES PARA REALIZAR LAS ACTIVIDADES DE CONTROL Y VERIFICACION A LOS TRAMITES DEL PROCESO DE CONSERVACION CATASTRAL EN LA DIRECCION T CUNDINAMARCA Y SUS UOC</t>
  </si>
  <si>
    <t>9620, 9720, 10720</t>
  </si>
  <si>
    <t>14920, 15020, 16420</t>
  </si>
  <si>
    <t>2020-03-05 09:16:00</t>
  </si>
  <si>
    <t>"PRESTACION DE SERVICIOS TECNICOS Y ADMINISTRATIVOS PARA REALIZAR INVENTARIO, ORGANIZACION Y CUSTODIA DE LAS FICHAS PREDIALES DENTRO  DEL PROCESO DE CONSERVACION CATASTRAL EN LA DIRECCION T CUNDINAMARCA Y SUS UOC
"</t>
  </si>
  <si>
    <t>2020-03-05 09:26:00</t>
  </si>
  <si>
    <t>3620, 15720</t>
  </si>
  <si>
    <t>2020-03-05 09:39:00</t>
  </si>
  <si>
    <t>2020-03-05 09:56:00</t>
  </si>
  <si>
    <t>10020</t>
  </si>
  <si>
    <t>2020-03-05 15:05:00</t>
  </si>
  <si>
    <t>13320</t>
  </si>
  <si>
    <t>2020-03-17 13:38:00</t>
  </si>
  <si>
    <t>4720, 4820</t>
  </si>
  <si>
    <t>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t>
  </si>
  <si>
    <t>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t>
  </si>
  <si>
    <t>2020-03-17 13:46:00</t>
  </si>
  <si>
    <t>26720, 26820, 26920, 27020, 27120, 27220, 27320, 27420, 27520, 27620, 27720, 27820, 27920, 28020, 28120, 28220, 28320</t>
  </si>
  <si>
    <t>62618520, 62618620, 62618720, 62618820, 62618920, 62619020, 62619120, 62619220, 62619320, 62619420, 62619520, 62619620, 62619720, 62619820, 62619920, 62620020, 62620120</t>
  </si>
  <si>
    <t>2020-04-16 12:10:00</t>
  </si>
  <si>
    <t>2020-04-22 15:13:00</t>
  </si>
  <si>
    <t>34620, 34720, 34820, 34920, 35020, 35120, 35220, 35320, 35420, 35520, 35620, 35720, 35820, 35920, 36020, 36120, 36220</t>
  </si>
  <si>
    <t>100845720, 100845820, 100845920, 100846020, 100846120, 100846220, 100846320, 100846420, 100846520, 100846620, 100846720, 100846820, 100846920, 100847020, 100847120, 100847220, 100847320</t>
  </si>
  <si>
    <t>2020-04-22 15:18:00</t>
  </si>
  <si>
    <t>5520, 5620, 5720</t>
  </si>
  <si>
    <t>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t>
  </si>
  <si>
    <t>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t>
  </si>
  <si>
    <t>2020-05-05 17:24:00</t>
  </si>
  <si>
    <t>2020-05-05 17:32:00</t>
  </si>
  <si>
    <t>12220</t>
  </si>
  <si>
    <t>21920</t>
  </si>
  <si>
    <t>2020-05-05 17:36:00</t>
  </si>
  <si>
    <t>CONTRATACION PRESTACION DE SERVICIOS PARA REALIZAR CONTROL DE CALIDAD A LOS INFORMES DE AVALUOS</t>
  </si>
  <si>
    <t>2020-05-06 00:00:00</t>
  </si>
  <si>
    <t>2020-05-06 18:35:00</t>
  </si>
  <si>
    <t>38120, 38220, 38320, 38420, 38520, 38620, 38720, 38820, 38920, 39020, 39120, 39220, 39320, 39420, 39520, 39620, 39720, 39820</t>
  </si>
  <si>
    <t>113568420, 113568520, 113568620, 113568720, 113568820, 113568920, 113569020, 113569120, 113569220, 113569320, 113569420, 113569520, 113569620, 113569720, 113569820, 113569920, 113570020, 113570120</t>
  </si>
  <si>
    <t>2020-05-11 00:00:00</t>
  </si>
  <si>
    <t>2020-05-11 10:34:00</t>
  </si>
  <si>
    <t>MANTENIMIENTO VENTANILLAS</t>
  </si>
  <si>
    <t>2020-05-20 19:17:00</t>
  </si>
  <si>
    <t>46420, 46520, 46620, 46720, 46820, 46920, 47020, 47120, 47220, 47320, 47420, 47520, 47620, 47720, 47820, 47920, 48020</t>
  </si>
  <si>
    <t>125611920, 125612020, 125612120, 125612220, 125612320, 125612420, 125612520, 125612620, 125612720, 125612820, 125612920, 125613020, 125613120, 125613220, 125613320, 125613420, 125613520</t>
  </si>
  <si>
    <t>2020-05-21 13:33:00</t>
  </si>
  <si>
    <t>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t>
  </si>
  <si>
    <t>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t>
  </si>
  <si>
    <t>2020-06-03 17:54:00</t>
  </si>
  <si>
    <t>PAGO PRIMA DE SERVICIOS FUNCIONARIOS</t>
  </si>
  <si>
    <t>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t>
  </si>
  <si>
    <t>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t>
  </si>
  <si>
    <t>2020-06-19 13:49:00</t>
  </si>
  <si>
    <t>11420</t>
  </si>
  <si>
    <t>60820, 60920, 61020, 61120, 61220, 61320, 61420, 61520, 61620, 61720, 61820, 61920, 62020, 62120, 62220, 62320, 62420</t>
  </si>
  <si>
    <t>157524620, 157524720, 157524820, 157524920, 157525020, 157525120, 157525220, 157525320, 157525520, 157525620, 157525720, 157525820, 157525920, 157526020, 157526120, 157526220, 157526320</t>
  </si>
  <si>
    <t>2020-06-19 14:42:00</t>
  </si>
  <si>
    <t>11220, 11320, 11520, 11620</t>
  </si>
  <si>
    <t>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t>
  </si>
  <si>
    <t>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t>
  </si>
  <si>
    <t>2020-07-21 17:41:00</t>
  </si>
  <si>
    <t>13020, 13120, 14320</t>
  </si>
  <si>
    <t>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t>
  </si>
  <si>
    <t>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t>
  </si>
  <si>
    <t>2020-07-21 18:26:00</t>
  </si>
  <si>
    <t>13220</t>
  </si>
  <si>
    <t>74320, 74420, 74520, 74620, 74720, 74820, 74920, 75020, 75120, 75220, 75320, 75420, 75520, 75620, 75720, 75820, 75920</t>
  </si>
  <si>
    <t>195026120, 195026220, 195026320, 195026420, 195026520, 195026620, 195026720, 195026820, 195026920, 195027020, 195027120, 195027220, 195027320, 195027420, 195027520, 195027620, 195027720</t>
  </si>
  <si>
    <t>2020-08-20 20:31:00</t>
  </si>
  <si>
    <t>14020, 14120</t>
  </si>
  <si>
    <t>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t>
  </si>
  <si>
    <t>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t>
  </si>
  <si>
    <t>2020-08-20 20:41:00</t>
  </si>
  <si>
    <t>86420, 86520, 86620, 86720, 86820, 86920, 87020, 87120, 87220, 87320, 87420, 87520, 87620, 87720, 87820, 87920, 88020</t>
  </si>
  <si>
    <t>225846420, 225846520, 225846620, 225846720, 225846820, 225846920, 225847020, 225847120, 225847220, 225847320, 225847420, 225847520, 225847620, 225847720, 225847820, 225847920, 225848020</t>
  </si>
  <si>
    <t>2020-09-21 20:12:00</t>
  </si>
  <si>
    <t>2020-09-21 20:21:00</t>
  </si>
  <si>
    <t>15020</t>
  </si>
  <si>
    <t>99020, 99120, 99220, 99320, 99420, 99520, 99620, 99720, 99820, 99920, 100020, 100120, 100220, 100320, 100420, 100520, 100620</t>
  </si>
  <si>
    <t>262048020, 262048120, 262048220, 262048320, 262048420, 262048520, 262048620, 262048720, 262048820, 262048920, 262049020, 262049120, 262049220, 262049320, 262049420, 262049520, 262049620</t>
  </si>
  <si>
    <t>2020-01-08 08:25:00</t>
  </si>
  <si>
    <t>011</t>
  </si>
  <si>
    <t>120, 220, 320</t>
  </si>
  <si>
    <t>2020-01-08 08:54:00</t>
  </si>
  <si>
    <t>2020-01-21 08:18:00</t>
  </si>
  <si>
    <t>520, 620, 720</t>
  </si>
  <si>
    <t>420, 520, 620, 720, 820, 920, 1020, 1120, 1220, 1320, 1420, 1520, 1620, 1720, 1820, 1920, 2020, 2120, 2220, 2320, 2420, 2520, 2620, 2720, 2820, 2920, 3020, 3120, 3220, 3320, 3420, 3520</t>
  </si>
  <si>
    <t>5716020, 5716120, 5716220, 5716320, 5716420, 5716520, 5716620, 5716720, 5716820, 5716920, 5717020, 5717120, 5717220, 5717320, 5717420, 5726920, 5727020, 5727120, 5727220, 5734520, 5734620, 5734720, 5734820, 5734920, 5735020, 5735120, 5735220, 5735320, 5735420, 5735520, 5735620, 5735720</t>
  </si>
  <si>
    <t>2020-01-29 14:54:00</t>
  </si>
  <si>
    <t>16995020</t>
  </si>
  <si>
    <t>2020-02-11 13:17:00</t>
  </si>
  <si>
    <t>24619420</t>
  </si>
  <si>
    <t>2020-02-17 16:11:00</t>
  </si>
  <si>
    <t>2020-02-17 16:17:00</t>
  </si>
  <si>
    <t>2020-02-17 16:19:00</t>
  </si>
  <si>
    <t>Viáticos Proceso  de Avaluos</t>
  </si>
  <si>
    <t>1420, 1520, 1620</t>
  </si>
  <si>
    <t>7320, 7420, 7520</t>
  </si>
  <si>
    <t>52624620, 52626720, 52631320</t>
  </si>
  <si>
    <t>2020-02-20 10:04:00</t>
  </si>
  <si>
    <t>4220, 4320, 4420, 4520, 4620, 4720, 4820, 4920, 5020, 5120, 5220, 5320, 5420, 5520, 5620</t>
  </si>
  <si>
    <t>30869120, 30869220, 30869320, 30869420, 30869520, 30869620, 30869720, 30869820, 30869920, 30870020, 30870120, 30870220, 30870320, 30870420, 30870620</t>
  </si>
  <si>
    <t>2020-02-20 10:06:00</t>
  </si>
  <si>
    <t>5720, 5820, 5920, 6020, 6120, 6220, 6320, 6420, 6520, 6620, 6720, 6820, 6920</t>
  </si>
  <si>
    <t>30883420, 30883520, 30883620, 30883720, 30883820, 30883920, 30884020, 30884120, 30884220, 30884320, 30884420, 30884520, 30884620</t>
  </si>
  <si>
    <t>2020-03-04 08:03:00</t>
  </si>
  <si>
    <t>1720, 1820, 1920, 2020, 2120, 2220</t>
  </si>
  <si>
    <t>2020-03-20 09:47:00</t>
  </si>
  <si>
    <t>7920, 8020, 8120, 8220, 8320, 8420, 8520, 8620, 8720, 8820, 8920, 9020, 9120, 9220, 9320, 9420, 9520, 9620, 9720, 9820, 9920, 10020, 10120</t>
  </si>
  <si>
    <t>66209320, 66209420, 66209520, 66209620, 66209720, 66209820, 66209920, 66210020, 66210120, 66210220, 66210320, 66210420, 66210520, 66210620, 66210720, 66227220, 66227320, 66227420, 66227520, 66227620, 66227720, 66227820, 66227920</t>
  </si>
  <si>
    <t>2020-03-20 09:51:00</t>
  </si>
  <si>
    <t>10220, 10320, 10420, 10520, 10620, 10720, 10820, 10920, 11020, 11120, 11220, 11320, 11420</t>
  </si>
  <si>
    <t>66252120, 66252220, 66252320, 66252420, 66252520, 66252620, 66252720, 66252820, 66252920, 66253020, 66253120, 66253220, 66253320</t>
  </si>
  <si>
    <t>2020-04-15 10:38:00</t>
  </si>
  <si>
    <t>2020-04-23 10:13:00</t>
  </si>
  <si>
    <t>12420, 12520, 12620, 12720, 12820, 12920, 13020, 13120, 13220, 13320, 13420, 13520, 13620, 13720, 13820, 13920, 14020, 14120</t>
  </si>
  <si>
    <t>99463620, 99463720, 99463820, 99463920, 99464020, 99464120, 99464220, 99464320, 99464420, 99464520, 99464620, 99464720, 99464820, 99464920, 99465020, 99465220, 99465320, 99465420</t>
  </si>
  <si>
    <t>2020-04-27 12:14:00</t>
  </si>
  <si>
    <t>14220, 14320, 14420, 14520, 14620, 14720, 14820, 14920, 15020, 15120, 15220, 15320, 15420</t>
  </si>
  <si>
    <t>102586420, 102586520, 102586620, 102586720, 102586820, 102586920, 102587020, 102587120, 102587220, 102587320, 102587420, 102587520, 102587620</t>
  </si>
  <si>
    <t>2020-05-12 00:00:00</t>
  </si>
  <si>
    <t>2020-05-12 08:36:00</t>
  </si>
  <si>
    <t>ADQUISION E INSTALACION DE DIVISIONES EN VIDRIO LAMINADO PARA EL AREA DE ATENCION AL CLIENTE.</t>
  </si>
  <si>
    <t>27320</t>
  </si>
  <si>
    <t>194611320</t>
  </si>
  <si>
    <t>2020-05-12 09:04:00</t>
  </si>
  <si>
    <t>16320, 16420, 16520, 16620, 16720, 16820, 16920, 17020, 17120, 17220, 17320, 17420</t>
  </si>
  <si>
    <t>116685720, 116685820, 116685920, 116686020, 116686120, 116686220, 116686320, 116686420, 116686520, 116686620, 116686720, 116686820</t>
  </si>
  <si>
    <t>2020-05-21 08:50:00</t>
  </si>
  <si>
    <t>3220, 3320</t>
  </si>
  <si>
    <t>19220, 19320, 19420, 19520, 19620, 19720, 19820, 19920, 20020, 20120, 20220, 20320, 20420, 20520, 20620, 20720</t>
  </si>
  <si>
    <t>125565320, 125565420, 125565520, 125565620, 125565720, 125565820, 125565920, 125566020, 125566120, 125566220, 125566320, 125566420, 125566520, 125566620, 125566720, 125576520</t>
  </si>
  <si>
    <t>2020-05-21 08:52:00</t>
  </si>
  <si>
    <t>17920, 18020, 18120, 18220, 18320, 18420, 18520, 18620, 18720, 18820, 18920, 19020, 19120</t>
  </si>
  <si>
    <t>125564020, 125564120, 125564220, 125564320, 125564420, 125564520, 125564620, 125564720, 125564820, 125564920, 125565020, 125565120, 125565220</t>
  </si>
  <si>
    <t>2020-06-03 17:02:00</t>
  </si>
  <si>
    <t>21420, 21520, 21620, 21720, 21820, 21920, 22020, 22120, 22220, 22320, 22420, 22520, 22620, 22720, 22820</t>
  </si>
  <si>
    <t>139471320, 139471420, 139471520, 139471620, 139471720, 139471820, 139472020, 139472120, 139472220, 139472320, 139472420, 139472520, 139472720, 139472820, 139473020</t>
  </si>
  <si>
    <t>2020-06-19 12:18:00</t>
  </si>
  <si>
    <t>3520, 3620</t>
  </si>
  <si>
    <t>23320, 23420, 23520, 23620, 23720, 23820, 23920, 24020, 24120, 24220, 24320, 24420, 24520, 24620, 24720, 24820</t>
  </si>
  <si>
    <t>156462220, 156462320, 156462420, 156462520, 156462620, 156462720, 156462820, 156462920, 156463020, 156463120, 156463220, 156463320, 156463420, 156463520, 156463620, 156468220</t>
  </si>
  <si>
    <t>2020-06-19 12:20:00</t>
  </si>
  <si>
    <t>24920, 25020, 25120, 25220, 25320, 25420, 25520, 25620, 25720, 25820, 25920, 26020, 26120</t>
  </si>
  <si>
    <t>156578820, 156578920, 156579020, 156579120, 156579220, 156579320, 156579420, 156579520, 156579620, 156579720, 156579820, 156579920, 156580020</t>
  </si>
  <si>
    <t>2020-07-14 11:31:00</t>
  </si>
  <si>
    <t>38320</t>
  </si>
  <si>
    <t>272583620</t>
  </si>
  <si>
    <t>2020-07-23 09:51:00</t>
  </si>
  <si>
    <t>27420, 27520, 27620, 27720, 27820, 27920, 28020, 28120, 28220, 28320, 28420, 28520, 28620, 28720, 28820</t>
  </si>
  <si>
    <t>194615320, 194615420, 194615520, 194615620, 194615720, 194615820, 194615920, 194616020, 194616120, 194616220, 194616320, 194616420, 194616520, 194616620, 194616720</t>
  </si>
  <si>
    <t>2020-07-23 09:54:00</t>
  </si>
  <si>
    <t>28920, 29020, 29120, 29220, 29320, 29420, 29520, 29620, 29720, 29820, 29920, 30020</t>
  </si>
  <si>
    <t>194629220, 194629320, 194629420, 194629520, 194629620, 194629720, 194629820, 194629920, 194630020, 194630120, 194630220, 194630320</t>
  </si>
  <si>
    <t>2020-08-19 10:58:00</t>
  </si>
  <si>
    <t>4120, 4320</t>
  </si>
  <si>
    <t>31120, 31220, 31320, 31420, 31520, 31620, 31720, 31820, 31920, 32020, 32120, 32220, 32320, 32420, 32520, 33820, 33920, 34020</t>
  </si>
  <si>
    <t>226130820, 226130920, 226131020, 226131120, 226131220, 226131320, 226131420, 226131520, 226131620, 226131720, 226131820, 226131920, 226132020, 226132120, 226132220, 226189820, 226189920, 226190020</t>
  </si>
  <si>
    <t>2020-08-19 11:04:00</t>
  </si>
  <si>
    <t>32620, 32720, 32820, 32920, 33020, 33120, 33220, 33320, 33420, 33520, 33620, 33720</t>
  </si>
  <si>
    <t>226150120, 226150220, 226150320, 226150420, 226150520, 226150620, 226150720, 226150820, 226150920, 226151020, 226151120, 226151220</t>
  </si>
  <si>
    <t>2020-08-21 07:41:00</t>
  </si>
  <si>
    <t>2020-08-21 07:43:00</t>
  </si>
  <si>
    <t>2020-09-21 10:47:00</t>
  </si>
  <si>
    <t>4520, 4620</t>
  </si>
  <si>
    <t>35220, 35320, 35420, 35520, 35620, 35720, 35820, 35920, 36020, 36120, 36220, 36320, 36420, 36520, 36620, 36720, 36820</t>
  </si>
  <si>
    <t>262087920, 262088020, 262088120, 262088220, 262088320, 262088420, 262088520, 262088620, 262088720, 262088920, 262089020, 262089120, 262089220, 262089320, 262089420, 262089720, 262089820</t>
  </si>
  <si>
    <t>2020-09-21 10:50:00</t>
  </si>
  <si>
    <t>36920, 37020, 37120, 37220, 37320, 37420, 37520, 37620, 37720, 37820, 37920, 38020</t>
  </si>
  <si>
    <t>262106820, 262106920, 262107020, 262107120, 262107220, 262107320, 262107420, 262107520, 262107620, 262107720, 262107820, 262107920</t>
  </si>
  <si>
    <t>2020-10-01 09:08:00</t>
  </si>
  <si>
    <t>2020-10-05 09:57:00</t>
  </si>
  <si>
    <t>279532020</t>
  </si>
  <si>
    <t>2020-01-13 00:00:00</t>
  </si>
  <si>
    <t>2020-01-13 09:14:00</t>
  </si>
  <si>
    <t>2020-01-23 09:01:00</t>
  </si>
  <si>
    <t>420, 520, 620, 720, 820, 920, 1020, 1120, 1220, 1320, 1420, 1520, 1620, 1720, 1820, 1920, 2020, 2120, 2220, 2320, 2420, 2520, 2620, 2720, 2820, 2920, 3020, 3120, 3220, 3320, 3420, 3520, 3620, 3720, 3820, 3920, 4020, 4120</t>
  </si>
  <si>
    <t>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t>
  </si>
  <si>
    <t>2020-01-23 15:20:00</t>
  </si>
  <si>
    <t>4220, 4320, 4420, 4520, 4620, 4720, 4820, 4920, 5020, 5120, 5220, 5320, 5420</t>
  </si>
  <si>
    <t>9340120, 9340220, 9340320, 9340420, 9340520, 9340620, 9340720, 9340820, 9340920, 9341020, 9341120, 9341320, 9341420</t>
  </si>
  <si>
    <t>2020-02-11 09:32:00</t>
  </si>
  <si>
    <t>25014920</t>
  </si>
  <si>
    <t>2020-02-17 09:04:00</t>
  </si>
  <si>
    <t>9220</t>
  </si>
  <si>
    <t>49420</t>
  </si>
  <si>
    <t>258628120</t>
  </si>
  <si>
    <t>2020-02-17 09:26:00</t>
  </si>
  <si>
    <t>1120, 1220, 1720</t>
  </si>
  <si>
    <t>2620, 2820, 3520</t>
  </si>
  <si>
    <t>7720, 7820, 18720</t>
  </si>
  <si>
    <t>30846920, 30850320, 73933720</t>
  </si>
  <si>
    <t>2020-02-18 14:09:00</t>
  </si>
  <si>
    <t>7920, 8020, 8120, 8220, 8320, 8420, 8520, 8620, 8720, 8820, 8920, 9020, 9120, 9220, 9320, 9420, 9520, 9620, 9720, 9820, 9920, 10020, 10120, 10220, 10320, 10420, 10520, 10620, 10720, 10820, 10920</t>
  </si>
  <si>
    <t>30886120, 30886220, 30886320, 30886420, 30886620, 30886720, 30886820, 30886920, 30887020, 30887120, 30887220, 30887420, 30887520, 30887620, 30887720, 30887820, 30887920, 30888020, 30888220, 30888320, 30888420, 30888520, 30888620, 30888820, 30888920, 30889020, 30889120, 30889320, 30889520, 30889620, 30889720</t>
  </si>
  <si>
    <t>720, 820, 920</t>
  </si>
  <si>
    <t>2020-02-21 09:11:00</t>
  </si>
  <si>
    <t>11020, 11120, 11220, 11320, 11420, 11520, 11620, 11720, 11820, 11920, 12020, 12120, 12220</t>
  </si>
  <si>
    <t>33075120, 33075220, 33075320, 33075420, 33075520, 33075720, 33075820, 33075920, 33076020, 33076120, 33076220, 33076320, 33076420</t>
  </si>
  <si>
    <t>2020-02-25 10:07:00</t>
  </si>
  <si>
    <t>12420</t>
  </si>
  <si>
    <t>45902820</t>
  </si>
  <si>
    <t>2020-03-05 09:03:00</t>
  </si>
  <si>
    <t>2020-03-05 09:17:00</t>
  </si>
  <si>
    <t>2020-03-05 09:27:00</t>
  </si>
  <si>
    <t>5520, 5620, 5720, 6220, 6820</t>
  </si>
  <si>
    <t>2020-03-05 09:40:00</t>
  </si>
  <si>
    <t>2020-03-10 08:13:00</t>
  </si>
  <si>
    <t>2820, 4920, 6220</t>
  </si>
  <si>
    <t>3920, 4520, 6720</t>
  </si>
  <si>
    <t>24720, 32420, 43020</t>
  </si>
  <si>
    <t>105750720, 152713420, 200028320</t>
  </si>
  <si>
    <t>2020-03-24 08:58:00</t>
  </si>
  <si>
    <t>1920, 2020</t>
  </si>
  <si>
    <t>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t>
  </si>
  <si>
    <t>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t>
  </si>
  <si>
    <t>220, 420, 520, 1020</t>
  </si>
  <si>
    <t>2020-03-24 09:06:00</t>
  </si>
  <si>
    <t>17520, 17620, 17720, 17820, 17920, 18020, 18120, 18220, 18320, 18420, 18520, 18620</t>
  </si>
  <si>
    <t>66409720, 66409820, 66409920, 66410020, 66410120, 66410220, 66410320, 66410420, 66410520, 66410620, 66410720, 66410820</t>
  </si>
  <si>
    <t>2020-04-07 00:00:00</t>
  </si>
  <si>
    <t>2020-04-07 14:03:00</t>
  </si>
  <si>
    <t>18820, 18920, 19020, 19120, 19220, 19320, 19420, 19520, 19620, 19720, 19820, 19920, 20020</t>
  </si>
  <si>
    <t>88342520, 88342620, 88342720, 88342820, 88342920, 88343020, 88343120, 88343220, 88343320, 88343420, 88343520, 88343620, 88343720</t>
  </si>
  <si>
    <t>2020-04-21 10:38:00</t>
  </si>
  <si>
    <t>2020-04-22 15:36:00</t>
  </si>
  <si>
    <t>nomina abril 2020</t>
  </si>
  <si>
    <t>2620, 2720</t>
  </si>
  <si>
    <t>20420, 20520, 20620, 20720, 20820, 20920, 21020, 21120, 21220, 21320, 21420, 21520, 21620, 21720, 21820, 21920, 22020, 22120, 22220, 22320, 22420, 22520, 22620, 22720, 22820, 22920, 23020, 23120, 23220, 23320, 23420</t>
  </si>
  <si>
    <t>98815920, 98816020, 98816120, 98816220, 98816320, 98816420, 98816520, 98816620, 98816720, 98816820, 98816920, 98817020, 98817120, 98817220, 98817320, 98817420, 98817520, 98817620, 98817720, 98817820, 98817920, 98818020, 98818120, 98818220, 98818320, 98818420, 98818520, 98818620, 98825020, 98825120, 98825220</t>
  </si>
  <si>
    <t>2020-04-28 16:35:00</t>
  </si>
  <si>
    <t>23520, 23620, 23720, 23820, 23920, 24020, 24120, 24220, 24320, 24420, 24520, 24620</t>
  </si>
  <si>
    <t>105013220, 105013320, 105013420, 105013520, 105013620, 105013720, 105013820, 105013920, 105014020, 105014120, 105014220, 105014320</t>
  </si>
  <si>
    <t>2020-05-21 11:44:00</t>
  </si>
  <si>
    <t>25020, 25120, 25220, 25320, 25420, 25520, 25620, 25720, 25820, 25920, 26020, 26120, 26220, 26320, 26420, 26520, 26620, 26720, 26820, 26920, 27020, 27120, 27220, 27320, 27420, 27520, 27620, 27720, 27820, 27920, 28020, 28120</t>
  </si>
  <si>
    <t>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t>
  </si>
  <si>
    <t>320, 1120</t>
  </si>
  <si>
    <t>2020-05-21 11:47:00</t>
  </si>
  <si>
    <t>28220, 28320, 28420, 28520, 28620, 28720, 28820, 28920, 29020, 29120, 29220, 29320</t>
  </si>
  <si>
    <t>125921920, 125922020, 125922120, 125922220, 125922320, 125922420, 125922520, 125922620, 125922720, 125922820, 125922920, 125923020</t>
  </si>
  <si>
    <t>2020-06-04 14:33:00</t>
  </si>
  <si>
    <t>4520, 4820</t>
  </si>
  <si>
    <t>29520, 29620, 29720, 29820, 29920, 30020, 30120, 30220, 30320, 30420, 30520, 30620, 30720, 30820, 30920, 31020, 31120, 31220, 31320, 31420, 31520, 31620, 31720, 31820, 31920, 32020, 32120, 32320</t>
  </si>
  <si>
    <t>142479120, 142479220, 142479320, 142479420, 142479520, 142479620, 142479720, 142479820, 142479920, 142480020, 142480120, 142480220, 142480320, 142480420, 142480520, 142480620, 142480720, 142480820, 142480920, 142481020, 142481120, 142481220, 142481320, 142481420, 142481520, 142481620, 142481720, 151743720</t>
  </si>
  <si>
    <t>2020-06-09 00:00:00</t>
  </si>
  <si>
    <t>2020-06-09 17:17:00</t>
  </si>
  <si>
    <t>7020, 7120</t>
  </si>
  <si>
    <t>33120, 33220, 33320, 33420, 33520, 33620, 33720, 33820, 33920, 34020, 34120, 34220, 34320, 34420, 34520, 34620, 34720, 34820, 34920, 35020, 35120, 35220, 35320, 35420, 35520, 35620, 35720, 35820, 35920, 36020</t>
  </si>
  <si>
    <t>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t>
  </si>
  <si>
    <t>2020-06-19 18:10:00</t>
  </si>
  <si>
    <t>36120, 36220, 36320, 36420, 36520, 36620, 36720, 36820, 36920, 37020, 37120, 37220</t>
  </si>
  <si>
    <t>157417120, 157417220, 157417320, 157417420, 157417520, 157417620, 157417720, 157417820, 157417920, 157418020, 157418120, 157418220</t>
  </si>
  <si>
    <t>2020-07-24 21:09:00</t>
  </si>
  <si>
    <t>5920, 6020</t>
  </si>
  <si>
    <t>38820, 38920, 39020, 39120, 39220, 39320, 39420, 39520, 39620, 39720, 39820, 39920, 40020, 40120, 40220, 40320, 40420, 40520, 40620, 40720, 40820, 40920, 41020, 41120, 41220, 41320, 41420, 41520, 41620, 41720</t>
  </si>
  <si>
    <t>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t>
  </si>
  <si>
    <t>2020-07-27 12:43:00</t>
  </si>
  <si>
    <t>41820, 41920, 42020, 42120, 42220, 42320, 42420, 42520, 42620, 42720, 42820, 42920</t>
  </si>
  <si>
    <t>197224620, 197224720, 197224820, 197224920, 197225020, 197225120, 197225220, 197225320, 197225420, 197225520, 197225620, 197225720</t>
  </si>
  <si>
    <t>2020-08-11 22:57:00</t>
  </si>
  <si>
    <t>Prestación de servicios personales como tecnico de apoyo para realizar las actividades de apoyo al responsable de conservación del proceso de conservación catastral en la dirección territorial huila Según Paa Aprobado</t>
  </si>
  <si>
    <t>2020-08-25 20:39:00</t>
  </si>
  <si>
    <t>44220, 44320, 44420, 44520, 44620, 44720, 44820, 44920, 45020, 45120, 45220, 45320, 45420, 45520, 45620, 45720, 45820, 45920, 46020, 46120, 46220, 46320, 46420, 46520, 46620, 46720, 46820</t>
  </si>
  <si>
    <t>234165020, 234165120, 234165220, 234165320, 234165420, 234165520, 234165620, 234165720, 234165820, 234165920, 234166020, 234166120, 234166220, 234166320, 234166420, 234166520, 234166620, 234166720, 234166820, 234166920, 234167020, 234167120, 234167220, 234167320, 234167420, 234167520, 234167620</t>
  </si>
  <si>
    <t>2020-08-26 10:53:00</t>
  </si>
  <si>
    <t>46920, 47020, 47120, 47220, 47320, 47420, 47520, 47620, 47720, 47820, 47920, 48020</t>
  </si>
  <si>
    <t>234668720, 234668820, 234668920, 234669020, 234669120, 234669220, 234669320, 234669420, 234669520, 234669620, 234669720, 234669820</t>
  </si>
  <si>
    <t>2020-08-26 19:08:00</t>
  </si>
  <si>
    <t>2020-09-23 17:47:00</t>
  </si>
  <si>
    <t>49520, 49620, 49720, 49820, 49920, 50020, 50120, 50220, 50320, 50420, 50520, 50620, 50720, 50820, 50920, 51020, 51120, 51220, 51320, 51420, 51520, 51620, 51720, 51820, 51920, 52020, 52120, 52220, 52320, 52420, 52520, 52620, 52720, 52820, 52920</t>
  </si>
  <si>
    <t>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t>
  </si>
  <si>
    <t>2020-09-24 15:05:00</t>
  </si>
  <si>
    <t>53120, 53220, 53320, 53420, 53520, 53620, 53720, 53820, 53920, 54020, 54120, 54220</t>
  </si>
  <si>
    <t>264927020, 264927120, 264927220, 264927320, 264927420, 264927520, 264927620, 264927720, 264927820, 264927920, 264928020, 264928120</t>
  </si>
  <si>
    <t>2020-10-07 15:07:00</t>
  </si>
  <si>
    <t>7920</t>
  </si>
  <si>
    <t>55620</t>
  </si>
  <si>
    <t>281070220</t>
  </si>
  <si>
    <t>2020-01-08 10:30:00</t>
  </si>
  <si>
    <t>013</t>
  </si>
  <si>
    <t>120, 6120</t>
  </si>
  <si>
    <t>2020-01-08 10:40:00</t>
  </si>
  <si>
    <t>220, 320</t>
  </si>
  <si>
    <t>320, 420</t>
  </si>
  <si>
    <t>2020-01-08 10:58:00</t>
  </si>
  <si>
    <t>2020-01-08 11:09:00</t>
  </si>
  <si>
    <t>2020-01-15 17:16:00</t>
  </si>
  <si>
    <t>2020-01-20 17:02:00</t>
  </si>
  <si>
    <t>320, 420, 520, 620, 720, 820, 920, 1020, 1120, 1220, 1320, 1420, 1520, 1620, 1720, 1820, 1920, 2020, 2120, 2220, 2320, 2420, 2520, 2620, 2720, 2820, 2920, 3020</t>
  </si>
  <si>
    <t>5614620, 5614720, 5614820, 5614920, 5615020, 5615120, 5615220, 5615320, 5615420, 5615520, 5615620, 5615720, 5615820, 5615920, 5616020, 5616120, 5616220, 5616320, 5616420, 5616520, 5616620, 5616720, 5616820, 5616920, 5633020, 5633120, 5633220, 5633320</t>
  </si>
  <si>
    <t>2020-01-21 10:23:00</t>
  </si>
  <si>
    <t>3120, 3220, 3320, 3420, 3520, 3620, 3720, 3820, 3920, 4020, 4120</t>
  </si>
  <si>
    <t>6804220, 6804320, 6804420, 6804520, 6804620, 6804720, 6804820, 6804920, 6805020, 6805120, 6805220</t>
  </si>
  <si>
    <t>COMISION DE DIRECTORES EN LA SEDE CENTRAL</t>
  </si>
  <si>
    <t>24030520</t>
  </si>
  <si>
    <t>2020-02-12 10:48:00</t>
  </si>
  <si>
    <t>2020-02-12 11:36:00</t>
  </si>
  <si>
    <t>2020-02-12 11:44:00</t>
  </si>
  <si>
    <t>2020-02-20 11:08:00</t>
  </si>
  <si>
    <t>1520, 1620</t>
  </si>
  <si>
    <t>5620, 5720, 5820, 5920, 6020, 6120, 6220, 6320, 6420, 6520, 6620, 6720, 6820, 6920, 7020, 7120, 7220, 7320, 7420, 7520, 7620, 7720, 7820, 7920, 8020, 8120, 8220, 8320</t>
  </si>
  <si>
    <t>30481720, 30481820, 30481920, 30482020, 30482120, 30482220, 30482320, 30482420, 30482520, 30482620, 30482720, 30482820, 30482920, 30483020, 30483120, 30483220, 30483320, 30483420, 30483520, 30483620, 30483720, 30483820, 30483920, 30484020, 30576620, 30576720, 30576820, 30576920</t>
  </si>
  <si>
    <t>2020-02-20 16:38:00</t>
  </si>
  <si>
    <t>8420, 8520, 8620, 8720, 8820, 8920, 9020, 9120, 9220, 9320, 9420</t>
  </si>
  <si>
    <t>31289320, 31289420, 31289520, 31289620, 31289720, 31289820, 31289920, 31290020, 31290220, 31290320, 31290420</t>
  </si>
  <si>
    <t>2020-02-26 11:34:00</t>
  </si>
  <si>
    <t>9820</t>
  </si>
  <si>
    <t>47406320</t>
  </si>
  <si>
    <t>2020-03-03 17:48:00</t>
  </si>
  <si>
    <t>2520, 2620, 2720, 2820</t>
  </si>
  <si>
    <t>3520, 3620, 3720, 3820</t>
  </si>
  <si>
    <t>2020-03-03 17:50:00</t>
  </si>
  <si>
    <t>2020-03-03 17:53:00</t>
  </si>
  <si>
    <t>2920, 3020, 3420, 4120</t>
  </si>
  <si>
    <t>2020-03-03 18:02:00</t>
  </si>
  <si>
    <t>2020-03-03 18:17:00</t>
  </si>
  <si>
    <t>2020-03-03 18:22:00</t>
  </si>
  <si>
    <t>2020-03-18 11:02:00</t>
  </si>
  <si>
    <t>10220, 10320, 10420, 10520, 10620, 10720, 10820, 10920, 11020, 11120, 11220, 11320, 11420, 11520, 11620, 11720, 11820, 11920, 12020, 12120, 12220, 12320, 12420, 12520, 12620, 12720, 12820, 12920, 13020, 13120, 13220, 13320, 13420, 13520, 13620, 13720, 13820, 13920</t>
  </si>
  <si>
    <t>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t>
  </si>
  <si>
    <t>2020-03-18 16:47:00</t>
  </si>
  <si>
    <t>14020, 14120, 14220, 14320, 14420, 14520, 14620, 14720, 14820, 14920, 15020</t>
  </si>
  <si>
    <t>66212820, 66212920, 66213020, 66213120, 66213220, 66213320, 66213420, 66213520, 66213620, 66213720, 66213820</t>
  </si>
  <si>
    <t>2020-04-13 11:26:00</t>
  </si>
  <si>
    <t>2020-04-15 18:51:00</t>
  </si>
  <si>
    <t>2020-04-21 16:13:00</t>
  </si>
  <si>
    <t>20320, 20420, 20520, 20620, 20720, 20820, 20920, 21020, 21120, 21220, 21320</t>
  </si>
  <si>
    <t>100735920, 100736020, 100736120, 100736220, 100736320, 100736420, 100736520, 100736620, 100736720, 100736820, 100736920</t>
  </si>
  <si>
    <t>2020-04-22 16:44:00</t>
  </si>
  <si>
    <t>3620, 3720</t>
  </si>
  <si>
    <t>16820, 16920, 17020, 17120, 17220, 17320, 17420, 17520, 17620, 17720, 17820, 17920, 18020, 18120, 18220, 18320, 18420, 18520, 18620, 18720, 18820, 18920, 19020, 19120</t>
  </si>
  <si>
    <t>99083820, 99083920, 99084020, 99084120, 99084220, 99084320, 99084420, 99084520, 99084620, 99084720, 99084820, 99084920, 99085020, 99085120, 99085220, 99085320, 99085420, 99085520, 99085620, 99085720, 99085820, 99085920, 99086020, 99123520</t>
  </si>
  <si>
    <t>2020-04-23 15:37:00</t>
  </si>
  <si>
    <t>19220, 19320, 19420, 19520, 19620, 19720, 19820, 19920, 20020, 20120, 20220</t>
  </si>
  <si>
    <t>100727220, 100727320, 100727420, 100727520, 100727620, 100727720, 100727820, 100727920, 100728020, 100728120, 100728220</t>
  </si>
  <si>
    <t>2020-05-21 16:28:00</t>
  </si>
  <si>
    <t>23320, 23420, 23520, 23620, 23720, 23820, 23920, 24020, 24120, 24220, 24320, 24420, 24520, 24620, 24720, 24820, 24920, 25020, 25120, 25220, 25320, 25420, 25520, 25620, 25720</t>
  </si>
  <si>
    <t>126655320, 126655420, 126655520, 126655620, 126655720, 126655820, 126655920, 126656020, 126656120, 126656220, 126656320, 126656420, 126656520, 126656620, 126656720, 126656820, 126656920, 126657020, 126657120, 126657220, 126657320, 126657420, 126657520, 126667620, 126667720</t>
  </si>
  <si>
    <t>2020-05-22 12:37:00</t>
  </si>
  <si>
    <t>25820, 25920, 26020, 26120, 26220, 26320, 26420, 26520, 26620, 26720, 26820</t>
  </si>
  <si>
    <t>127099920, 127100020, 127100120, 127100220, 127100320, 127100420, 127100520, 127100620, 127100720, 127100820, 127100920</t>
  </si>
  <si>
    <t>2020-06-02 17:27:00</t>
  </si>
  <si>
    <t>28520, 28620, 28720, 28820, 28920, 29020, 29120, 29220, 29320, 29420, 29520, 29620, 29720, 29820, 29920, 30020, 30120, 30220, 30320, 30420, 30520, 30620, 30720</t>
  </si>
  <si>
    <t>139434720, 139434820, 139434920, 139435020, 139435120, 139435220, 139435320, 139435420, 139435520, 139435620, 139435720, 139435920, 139436020, 139436220, 139436320, 139436420, 139436520, 139436620, 139436720, 139436820, 139436920, 139437020, 139437120</t>
  </si>
  <si>
    <t>2020-06-18 00:00:00</t>
  </si>
  <si>
    <t>2020-06-18 15:20:00</t>
  </si>
  <si>
    <t>31720, 31820, 31920, 32020, 32120, 32220, 32320, 32420, 32520, 32620, 32720, 32820, 32920, 33020, 33120, 33220, 33320, 33420, 33520, 33620, 33720, 33820, 33920, 34020, 34120, 34220</t>
  </si>
  <si>
    <t>157621120, 157621220, 157621320, 157621420, 157621520, 157621620, 157621720, 157621820, 157621920, 157622020, 157622120, 157622220, 157622320, 157622420, 157622520, 157622620, 157622720, 157622820, 157622920, 157623020, 157623120, 157623220, 157623320, 157623420, 157623520, 157623620</t>
  </si>
  <si>
    <t>2020-06-18 17:18:00</t>
  </si>
  <si>
    <t>34420, 34520, 34620, 34720, 34820, 34920, 35020, 35120, 35220, 35320, 35420</t>
  </si>
  <si>
    <t>159199020, 159199120, 159199220, 159199320, 159199420, 159199520, 159199620, 159199720, 159199820, 159199920, 159200020</t>
  </si>
  <si>
    <t>2020-06-24 11:22:00</t>
  </si>
  <si>
    <t>36120</t>
  </si>
  <si>
    <t>166779220</t>
  </si>
  <si>
    <t>2020-06-25 00:00:00</t>
  </si>
  <si>
    <t>2020-06-25 10:13:00</t>
  </si>
  <si>
    <t>15620</t>
  </si>
  <si>
    <t>53420</t>
  </si>
  <si>
    <t>276584720</t>
  </si>
  <si>
    <t>2020-06-25 10:20:00</t>
  </si>
  <si>
    <t>2020-07-17 11:24:00</t>
  </si>
  <si>
    <t>37820, 37920, 38020, 38120, 38220, 38320, 38420, 38520, 38620, 38720, 38820, 38920, 39020, 39120, 39220, 39320, 39420, 39520, 39620, 39720, 39820, 39920, 40020, 40120, 40220, 40320, 40420, 40520, 40620</t>
  </si>
  <si>
    <t>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t>
  </si>
  <si>
    <t>2020-07-17 12:00:00</t>
  </si>
  <si>
    <t>40720, 40820, 40920, 41020, 41120, 41220, 41320, 41420, 41520, 41620, 41720</t>
  </si>
  <si>
    <t>194997520, 194997620, 194997720, 194997820, 194997920, 194998020, 194998120, 194998220, 194998320, 194998420, 194998520</t>
  </si>
  <si>
    <t>2020-08-20 20:35:00</t>
  </si>
  <si>
    <t>43220, 43320, 43420, 43520, 43620, 43720, 43820, 43920, 44020, 44120, 44220, 44320, 44420, 44520, 44620, 44720, 44820, 44920, 45020, 45120, 45220, 45320, 45420, 45520</t>
  </si>
  <si>
    <t>226240620, 226240720, 226240820, 226240920, 226241020, 226241120, 226241220, 226241320, 226241420, 226241520, 226241620, 226241720, 226241820, 226241920, 226242020, 226242120, 226242220, 226242320, 226242420, 226242520, 226242620, 226242720, 226242820, 226242920</t>
  </si>
  <si>
    <t>2020-08-20 20:42:00</t>
  </si>
  <si>
    <t>45620, 45720, 45820, 45920, 46020, 46120, 46220, 46320, 46420, 46520, 46620</t>
  </si>
  <si>
    <t>226351820, 226351920, 226352020, 226352120, 226352220, 226352320, 226352420, 226352520, 226352620, 226352720, 226352820</t>
  </si>
  <si>
    <t>2020-08-24 16:27:00</t>
  </si>
  <si>
    <t>2020-08-25 09:17:00</t>
  </si>
  <si>
    <t>47220</t>
  </si>
  <si>
    <t>238738620</t>
  </si>
  <si>
    <t>2020-09-18 16:46:00</t>
  </si>
  <si>
    <t>5720, 5820</t>
  </si>
  <si>
    <t>48620, 48720, 48820, 48920, 49020, 49120, 49220, 49320, 49420, 49520, 49620, 49720, 49820, 49920, 50020, 50120, 50220, 50320, 50420, 50520, 50620, 50720, 50820, 50920, 51020, 51120, 51220, 51320, 51420</t>
  </si>
  <si>
    <t>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t>
  </si>
  <si>
    <t>2020-09-18 17:04:00</t>
  </si>
  <si>
    <t>51820, 51920, 52020, 52120, 52220, 52320, 52420, 52520, 52620, 52720, 52820</t>
  </si>
  <si>
    <t>264411020, 264411120, 264411220, 264411320, 264411420, 264411520, 264411620, 264411720, 264411820, 264411920, 264412020</t>
  </si>
  <si>
    <t>2020-09-24 15:13:00</t>
  </si>
  <si>
    <t>2020-09-24 15:31:00</t>
  </si>
  <si>
    <t>AUXILIAR DE APOYO .U.O.C</t>
  </si>
  <si>
    <t>2020-09-24 15:39:00</t>
  </si>
  <si>
    <t>2020-09-30 00:00:00</t>
  </si>
  <si>
    <t>2020-09-30 11:33:00</t>
  </si>
  <si>
    <t>2020-10-03 00:00:00</t>
  </si>
  <si>
    <t>2020-10-03 11:36:00</t>
  </si>
  <si>
    <t>15720</t>
  </si>
  <si>
    <t>53520</t>
  </si>
  <si>
    <t>279186720</t>
  </si>
  <si>
    <t>2020-10-07 09:09:00</t>
  </si>
  <si>
    <t>2020-10-07 09:13:00</t>
  </si>
  <si>
    <t>2020-01-13 10:38:00</t>
  </si>
  <si>
    <t>014</t>
  </si>
  <si>
    <t>2020-01-13 10:39:00</t>
  </si>
  <si>
    <t>2020-01-13 10:40:00</t>
  </si>
  <si>
    <t>Servicio de teléfono</t>
  </si>
  <si>
    <t>2020-01-13 10:41:00</t>
  </si>
  <si>
    <t>2020-01-14 00:00:00</t>
  </si>
  <si>
    <t>2020-01-14 10:45:00</t>
  </si>
  <si>
    <t>3620, 4420</t>
  </si>
  <si>
    <t>8320, 8520</t>
  </si>
  <si>
    <t>22220, 22320, 28920, 29420</t>
  </si>
  <si>
    <t>76941920, 84480820, 105556320, 118386720</t>
  </si>
  <si>
    <t>2020-01-15 12:00:00</t>
  </si>
  <si>
    <t>Servicio de energía</t>
  </si>
  <si>
    <t>2020-01-17 11:12:00</t>
  </si>
  <si>
    <t>2020-01-23 10:29:00</t>
  </si>
  <si>
    <t>1020, 1120, 1220</t>
  </si>
  <si>
    <t>720, 820, 920, 1020, 1120, 1220, 1320, 1420, 1520, 1620, 1720, 1820, 1920, 2020, 2120, 2220, 2320, 2420, 2520, 2620, 2720, 2820, 2920, 3020, 3120, 3220, 3320, 3420, 3520, 3620, 3720, 3820, 3920, 4020, 4120, 4220</t>
  </si>
  <si>
    <t>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t>
  </si>
  <si>
    <t>2020-01-28 17:57:00</t>
  </si>
  <si>
    <t>4320, 4420, 4520, 4620, 4720, 4820, 4920, 5020, 5120, 5220, 5320, 5420, 5520, 5620, 5720, 5820</t>
  </si>
  <si>
    <t>13218620, 13218720, 13218820, 13218920, 13219020, 13219120, 13219220, 13219320, 13219420, 13219520, 13219620, 13219720, 13219820, 13219920, 13220020, 13220120</t>
  </si>
  <si>
    <t>2020-01-29 11:43:00</t>
  </si>
  <si>
    <t>28209720</t>
  </si>
  <si>
    <t>2020-01-29 11:46:00</t>
  </si>
  <si>
    <t>2220, 2520, 2620, 2720</t>
  </si>
  <si>
    <t>2320, 2420, 2520, 2620</t>
  </si>
  <si>
    <t>7420, 7520, 7620, 7720</t>
  </si>
  <si>
    <t>28212320, 28214120, 28214920, 28217420</t>
  </si>
  <si>
    <t>2020-02-11 12:24:00</t>
  </si>
  <si>
    <t>25187320</t>
  </si>
  <si>
    <t>2020-02-12 14:51:00</t>
  </si>
  <si>
    <t>2020-02-20 11:58:00</t>
  </si>
  <si>
    <t>3720, 3820, 4220</t>
  </si>
  <si>
    <t>8720, 8820, 8920, 9020, 9120, 9220, 9320, 9420, 9520, 9620, 9720, 9820, 9920, 10020, 10120, 10220, 10320, 10420, 10520, 10620, 10720, 10820, 10920, 11020, 11120, 11220, 11320, 11420, 11520, 11620</t>
  </si>
  <si>
    <t>30597320, 30597420, 30597520, 30597620, 30597720, 30597820, 30598020, 30598120, 30598220, 30598320, 30598420, 30598520, 30598620, 30598720, 30598820, 30599020, 30599120, 30599220, 30599320, 30599420, 30599520, 30599620, 30599720, 30599820, 30599920, 30600120, 30600220, 30600420, 30675920, 30676020</t>
  </si>
  <si>
    <t>2020-02-20 12:00:00</t>
  </si>
  <si>
    <t>11720, 11820, 11920, 12020, 12120, 12220, 12320, 12420, 12520, 12620, 12720, 12820, 12920, 13020, 13120, 13220</t>
  </si>
  <si>
    <t>33564420, 33564520, 33564620, 33564720, 33564820, 33564920, 33565020, 33565120, 33565220, 33565320, 33565420, 33565520, 33565720, 33565820, 33565920, 33566020</t>
  </si>
  <si>
    <t>2020-03-04 11:07:00</t>
  </si>
  <si>
    <t>11020</t>
  </si>
  <si>
    <t>2020-03-04 11:09:00</t>
  </si>
  <si>
    <t>8020</t>
  </si>
  <si>
    <t>2020-03-04 11:18:00</t>
  </si>
  <si>
    <t>2020-03-04 11:20:00</t>
  </si>
  <si>
    <t>2020-03-04 11:35:00</t>
  </si>
  <si>
    <t>2020-03-04 11:36:00</t>
  </si>
  <si>
    <t>5320, 7620</t>
  </si>
  <si>
    <t>7720, 10920</t>
  </si>
  <si>
    <t>21620, 28020, 29120, 37220, 38220, 47820, 48620, 57020, 57120, 60020, 72420, 91120</t>
  </si>
  <si>
    <t>75110120, 105430020, 106369120, 135617720, 135629920, 169739120, 169807020, 208507120, 208510220, 210615520, 243484120, 274672120</t>
  </si>
  <si>
    <t>5920, 9120</t>
  </si>
  <si>
    <t>8620, 13720</t>
  </si>
  <si>
    <t>22420, 29320, 38120, 38420, 48820, 49120, 58420, 72920</t>
  </si>
  <si>
    <t>84486020, 106370720, 135629020, 135631420, 169718820, 171649620, 208656220, 243508920</t>
  </si>
  <si>
    <t>2020-03-04 11:37:00</t>
  </si>
  <si>
    <t>6020, 7320, 7720, 7820</t>
  </si>
  <si>
    <t>7520, 8220, 9720, 10120</t>
  </si>
  <si>
    <t>2020-03-04 11:38:00</t>
  </si>
  <si>
    <t>6120, 6220, 6320, 6520</t>
  </si>
  <si>
    <t>7420, 7620, 7820, 7920</t>
  </si>
  <si>
    <t>2020-03-04 11:39:00</t>
  </si>
  <si>
    <t>14620</t>
  </si>
  <si>
    <t>2020-03-10 09:29:00</t>
  </si>
  <si>
    <t>Gastos de transporte para funcionarios</t>
  </si>
  <si>
    <t>2020-03-24 10:11:00</t>
  </si>
  <si>
    <t>7020, 7120, 7220</t>
  </si>
  <si>
    <t>15120, 15220, 15320, 15420, 15520, 15620, 15720, 15820, 15920, 16020, 16120, 16220, 16320, 16420, 16520, 16620, 16720, 16820, 16920, 17020, 17120, 17220, 17320, 17420, 17520, 17620, 17720, 17820, 17920, 18020, 18120, 18220, 18320, 18420, 18520, 18620, 18720, 18820, 18920, 19020, 19120, 19220, 19320</t>
  </si>
  <si>
    <t>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t>
  </si>
  <si>
    <t>2020-03-24 10:13:00</t>
  </si>
  <si>
    <t>19420, 19520, 19620, 19720, 19820, 19920, 20020, 20120, 20220, 20320, 20420, 20520, 20620, 20720, 20820, 20920</t>
  </si>
  <si>
    <t>70903920, 70904020, 70904120, 70904220, 70904320, 70904420, 70904520, 70904620, 70904720, 70904820, 70904920, 70905020, 70905120, 70905220, 70905320, 70905420</t>
  </si>
  <si>
    <t>2020-04-13 14:17:00</t>
  </si>
  <si>
    <t>Prestación de servicios profesionales para realizar los procesos de planeación y seguimiento al plan de acción de la Dirección Territorial Meta</t>
  </si>
  <si>
    <t>17720</t>
  </si>
  <si>
    <t>2020-04-14 00:00:00</t>
  </si>
  <si>
    <t>2020-04-14 15:30:00</t>
  </si>
  <si>
    <t>13920</t>
  </si>
  <si>
    <t>2020-04-14 15:37:00</t>
  </si>
  <si>
    <t>15020, 15120</t>
  </si>
  <si>
    <t>47320, 47420, 50420, 56320, 62420, 62520</t>
  </si>
  <si>
    <t>166865020, 166867820, 184481020, 201704320, 221970620, 221980320</t>
  </si>
  <si>
    <t>2020-04-23 16:34:00</t>
  </si>
  <si>
    <t>8520, 8620, 8720</t>
  </si>
  <si>
    <t>23120, 23220, 23320, 23420, 23520, 23620, 23720, 23820, 23920, 24020, 24120, 24220, 24320, 24420, 24520, 24620, 24720, 24820, 24920, 25020, 25120, 25220, 25320, 25420, 25520, 25620, 25720, 25820, 25920, 26020, 26120, 26220</t>
  </si>
  <si>
    <t>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t>
  </si>
  <si>
    <t>2020-04-28 15:01:00</t>
  </si>
  <si>
    <t>8820</t>
  </si>
  <si>
    <t>26320, 26420, 26520, 26620, 26720, 26820, 26920, 27020, 27120, 27220, 27320, 27420, 27520, 27620, 27720, 27820</t>
  </si>
  <si>
    <t>104801520, 104801620, 104801720, 104801820, 104801920, 104802020, 104802120, 104802320, 104802420, 104802520, 104802620, 104802720, 104802820, 104802920, 104803020, 104803120</t>
  </si>
  <si>
    <t>2020-05-20 15:11:00</t>
  </si>
  <si>
    <t>10220, 10320, 10420</t>
  </si>
  <si>
    <t>30520, 30620, 30720, 30820, 30920, 31020, 31120, 31220, 31320, 31420, 31520, 31620, 31720, 31820, 31920, 32020, 32120, 32220, 32320, 32420, 32520, 32620, 32720, 32820, 32920, 33020, 33120, 33220, 33320, 33420, 33520, 33620, 33720</t>
  </si>
  <si>
    <t>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t>
  </si>
  <si>
    <t>2020-05-20 15:13:00</t>
  </si>
  <si>
    <t>10720</t>
  </si>
  <si>
    <t>35420, 35520, 35620, 35720, 35820, 35920, 36020, 36120, 36220, 36320, 36420, 36520, 36620, 36720, 36820, 36920</t>
  </si>
  <si>
    <t>128650820, 128650920, 128651020, 128651120, 128651220, 128651320, 128651420, 128651520, 128651620, 128651720, 128651820, 128651920, 128652020, 128652120, 128652220, 128652320</t>
  </si>
  <si>
    <t>2020-05-20 15:19:00</t>
  </si>
  <si>
    <t>10620</t>
  </si>
  <si>
    <t>33820, 33920, 34020, 34120, 34220, 34320, 34420, 34520, 34620, 34720, 34820, 34920, 35020, 35120, 35220, 35320</t>
  </si>
  <si>
    <t>127007920, 127008020, 127008120, 127008220, 127008320, 127008420, 127008520, 127008620, 127008720, 127008820, 127008920, 127009020, 127009120, 127009220, 127009320, 127009420</t>
  </si>
  <si>
    <t>2020-06-03 20:14:00</t>
  </si>
  <si>
    <t>38720, 38820, 38920, 39020, 39120, 39220, 39320, 39420, 39520, 39620, 39720, 39820, 39920, 40020, 40120, 40220, 40320, 40420, 40520, 40620, 40720, 40820, 40920, 41020, 41120, 41220, 41320</t>
  </si>
  <si>
    <t>140039320, 140039420, 140039520, 140039620, 140039720, 140039820, 140039920, 140040020, 140040120, 140040220, 140040320, 140040420, 140040520, 140040620, 140040720, 140040820, 140040920, 140041020, 140041120, 140041220, 140041320, 140041420, 140041520, 140041620, 140041720, 140041820, 140041920</t>
  </si>
  <si>
    <t>2020-06-03 20:15:00</t>
  </si>
  <si>
    <t>2020-06-18 18:49:00</t>
  </si>
  <si>
    <t>11720</t>
  </si>
  <si>
    <t>17620</t>
  </si>
  <si>
    <t>2020-06-19 08:56:00</t>
  </si>
  <si>
    <t>12520</t>
  </si>
  <si>
    <t>17120</t>
  </si>
  <si>
    <t>2020-06-19 09:06:00</t>
  </si>
  <si>
    <t>13820</t>
  </si>
  <si>
    <t>23820</t>
  </si>
  <si>
    <t>2020-06-19 09:08:00</t>
  </si>
  <si>
    <t>12920, 13020, 13120, 13220, 13320</t>
  </si>
  <si>
    <t>22020, 22120, 22220, 22820, 23420</t>
  </si>
  <si>
    <t>2020-06-19 09:10:00</t>
  </si>
  <si>
    <t>17420</t>
  </si>
  <si>
    <t>2020-06-19 09:16:00</t>
  </si>
  <si>
    <t>12620, 12720</t>
  </si>
  <si>
    <t>17020, 17320</t>
  </si>
  <si>
    <t>2020-06-19 09:19:00</t>
  </si>
  <si>
    <t>12820</t>
  </si>
  <si>
    <t>17220</t>
  </si>
  <si>
    <t>2020-06-19 16:34:00</t>
  </si>
  <si>
    <t>11820, 11920, 12020</t>
  </si>
  <si>
    <t>42020, 42120, 42220, 42320, 42420, 42520, 42620, 42720, 42820, 42920, 43020, 43120, 43220, 43320, 43420, 43520, 43620, 43720, 43820, 43920, 44020, 44120, 44220, 44320, 44420, 44520, 44620, 44720, 44820, 44920, 45020, 45120, 45220</t>
  </si>
  <si>
    <t>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t>
  </si>
  <si>
    <t>2020-06-24 07:58:00</t>
  </si>
  <si>
    <t>45320, 45420, 45520, 45620, 45720, 45820, 45920, 46020, 46120, 46220, 46320, 46420, 46520, 46620, 46720, 46820</t>
  </si>
  <si>
    <t>161295820, 161295920, 161296020, 161296120, 161296220, 161296320, 161296420, 161296520, 161296620, 161296720, 161296820, 161296920, 161297020, 161297120, 161297220, 161297320</t>
  </si>
  <si>
    <t>2020-07-22 16:03:00</t>
  </si>
  <si>
    <t>15820, 15920, 16020, 16120, 16220, 16320, 16420, 16520, 16620, 16720, 16920, 17720, 17820, 18020, 18120, 18220, 18520, 18620, 18720, 18820, 18920, 19020, 19120, 19320, 19420, 19720, 19920, 20020, 21020, 21120, 22020, 22120, 22520</t>
  </si>
  <si>
    <t>26820, 26920, 27020, 27120, 27220, 27520, 27620, 27720, 27820, 28020, 28120, 28220, 28320, 28520, 28820, 28920, 29020, 29220, 29420, 29520, 29620, 29720, 29820, 29920, 30920, 31020, 31520, 31820, 31920, 34020, 34420, 34520, 34620</t>
  </si>
  <si>
    <t>2020-07-22 16:13:00</t>
  </si>
  <si>
    <t>14920</t>
  </si>
  <si>
    <t>23520</t>
  </si>
  <si>
    <t>2020-07-22 16:29:00</t>
  </si>
  <si>
    <t>19520, 19620</t>
  </si>
  <si>
    <t>28620, 31620</t>
  </si>
  <si>
    <t>2020-07-22 16:58:00</t>
  </si>
  <si>
    <t>Prestación de servicios técnicos como líder de reconocimiento predial inherentes a los procesos catastrales en el marco de la consulta previa de los resguardos indígenas awia tuparro sikuani y nacuanedorro tuparro conformados en la vigencia 2018 del</t>
  </si>
  <si>
    <t>20820</t>
  </si>
  <si>
    <t>28420</t>
  </si>
  <si>
    <t>2020-07-22 17:07:00</t>
  </si>
  <si>
    <t>15320, 15420, 15720, 18320</t>
  </si>
  <si>
    <t>23720, 23920, 24020, 33520</t>
  </si>
  <si>
    <t>2020-07-22 17:14:00</t>
  </si>
  <si>
    <t>2020-07-22 17:24:00</t>
  </si>
  <si>
    <t>29320</t>
  </si>
  <si>
    <t>2020-07-22 17:37:00</t>
  </si>
  <si>
    <t>22620</t>
  </si>
  <si>
    <t>2020-07-22 17:47:00</t>
  </si>
  <si>
    <t>16820, 17920, 18420</t>
  </si>
  <si>
    <t>33820, 33920, 34820</t>
  </si>
  <si>
    <t>2020-07-22 17:57:00</t>
  </si>
  <si>
    <t>Prestación de servicios personales para realizar actividades de apoyo en oficina y terreno a los coordinadores y reconocedores prediales en el proceso de formación catastral rural y centros poblados del municipio de Cumaribo Vichada, perteneciente a</t>
  </si>
  <si>
    <t>2020-07-22 18:07:00</t>
  </si>
  <si>
    <t>2020-07-22 18:16:00</t>
  </si>
  <si>
    <t>14620, 14720, 20920, 28120, 28820</t>
  </si>
  <si>
    <t>2020-07-22 18:23:00</t>
  </si>
  <si>
    <t>26320</t>
  </si>
  <si>
    <t>48820</t>
  </si>
  <si>
    <t>92220</t>
  </si>
  <si>
    <t>2020-07-22 18:30:00</t>
  </si>
  <si>
    <t>Prestación de servicios técnicos para desarrollar actividades de soporte informático en campo y oficina, relacionados con la gestión de software, hardware e infraestructura tecnológica en la formación catastral rural y centros poblados del municipio</t>
  </si>
  <si>
    <t>45520, 45620</t>
  </si>
  <si>
    <t>2020-07-22 18:37:00</t>
  </si>
  <si>
    <t>2020-07-23 07:25:00</t>
  </si>
  <si>
    <t>2020-07-23 13:22:00</t>
  </si>
  <si>
    <t>14320, 14420, 14520</t>
  </si>
  <si>
    <t>50920, 51020, 51120, 51220, 51320, 51420, 51520, 51620, 51720, 51820, 51920, 52020, 52120, 52220, 52320, 52420, 52520, 52620, 52720, 52820, 52920, 53020, 53120, 53220, 53320, 53420, 53520, 53620, 53720, 53820, 53920, 54020, 54120</t>
  </si>
  <si>
    <t>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t>
  </si>
  <si>
    <t>2020-07-27 19:09:00</t>
  </si>
  <si>
    <t>15220</t>
  </si>
  <si>
    <t>54320, 54420, 54520, 54620, 54720, 54820, 54920, 55020, 55120, 55220, 55320, 55420, 55520, 55620, 55720, 55820</t>
  </si>
  <si>
    <t>198931620, 198931720, 198931820, 198931920, 198932020, 198932120, 198932220, 198932320, 198932420, 198932520, 198932620, 198932720, 198932820, 198932920, 198933020, 198933120</t>
  </si>
  <si>
    <t>2020-08-05 09:31:00</t>
  </si>
  <si>
    <t>19220</t>
  </si>
  <si>
    <t>38020</t>
  </si>
  <si>
    <t>78020</t>
  </si>
  <si>
    <t>258477720</t>
  </si>
  <si>
    <t>2020-08-24 14:52:00</t>
  </si>
  <si>
    <t>22420</t>
  </si>
  <si>
    <t>65920, 66020, 66120, 66220, 66320, 66420, 66520, 66620, 66720, 66820, 66920, 67020, 67120, 67220, 67320, 67420</t>
  </si>
  <si>
    <t>233858120, 233858220, 233858320, 233858420, 233858520, 233858620, 233858720, 233858820, 233858920, 233859020, 233859120, 233859220, 233859320, 233859420, 233859520, 233859620</t>
  </si>
  <si>
    <t>2020-08-24 15:05:00</t>
  </si>
  <si>
    <t>22220, 22320</t>
  </si>
  <si>
    <t>62820, 62920, 63020, 63120, 63220, 63320, 63420, 63520, 63620, 63720, 63820, 63920, 64020, 64120, 64220, 64320, 64420, 64520, 64620, 64720, 64820, 64920, 65020, 65120, 65220, 65320, 65420, 65520, 65620, 65720, 65820</t>
  </si>
  <si>
    <t>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t>
  </si>
  <si>
    <t>2020-09-10 00:00:00</t>
  </si>
  <si>
    <t>2020-09-10 17:45:00</t>
  </si>
  <si>
    <t>24820</t>
  </si>
  <si>
    <t>47820</t>
  </si>
  <si>
    <t>2020-09-14 00:00:00</t>
  </si>
  <si>
    <t>2020-09-14 20:15:00</t>
  </si>
  <si>
    <t>49520</t>
  </si>
  <si>
    <t>92620</t>
  </si>
  <si>
    <t>2020-09-14 20:29:00</t>
  </si>
  <si>
    <t>28220</t>
  </si>
  <si>
    <t>2020-09-14 20:39:00</t>
  </si>
  <si>
    <t>2020-09-15 09:18:00</t>
  </si>
  <si>
    <t>2020-09-23 15:17:00</t>
  </si>
  <si>
    <t>27120, 27220</t>
  </si>
  <si>
    <t>78520, 78620, 78720, 78820, 78920, 79020, 79120, 79220, 79320, 79420, 79520, 79620, 79720, 79820, 79920, 80020, 80120, 80220, 80320, 80420, 80520, 80620, 80720, 80820, 80920, 81020, 81120, 81220, 81320, 81420</t>
  </si>
  <si>
    <t>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t>
  </si>
  <si>
    <t>2020-09-23 15:33:00</t>
  </si>
  <si>
    <t>82420, 82520, 82620, 82720, 82820, 82920, 83020, 83120, 83220, 83320, 83420, 83520, 83620, 83720, 83820, 83920</t>
  </si>
  <si>
    <t>264471520, 264471620, 264471720, 264471820, 264471920, 264472020, 264472120, 264472220, 264472320, 264472420, 264472520, 264472620, 264472720, 264472820, 264472920, 264473020</t>
  </si>
  <si>
    <t>2020-10-06 10:16:00</t>
  </si>
  <si>
    <t>30320</t>
  </si>
  <si>
    <t>2020-10-08 00:00:00</t>
  </si>
  <si>
    <t>2020-10-08 07:58:00</t>
  </si>
  <si>
    <t>2020-01-10 15:14:00</t>
  </si>
  <si>
    <t>015</t>
  </si>
  <si>
    <t>2020-01-10 15:19:00</t>
  </si>
  <si>
    <t>2020-01-10 15:28:00</t>
  </si>
  <si>
    <t>2020-01-10 15:36:00</t>
  </si>
  <si>
    <t>2020-01-16 09:19:00</t>
  </si>
  <si>
    <t>2020-01-21 09:21:00</t>
  </si>
  <si>
    <t>NOMINA MES ENERO 2020-TERRITORIAL NARIÑO.</t>
  </si>
  <si>
    <t>1220, 1320</t>
  </si>
  <si>
    <t>2220, 2320, 2420, 2520, 2620, 2720, 2820, 2920, 3020, 3120, 3220, 3320, 3420, 3520, 3620, 3720, 3820, 3920, 4020, 4120, 4220, 4320, 4420, 4520, 4620, 4720, 4820, 4920, 5020, 5120, 5220, 5320, 5420, 5520, 5620, 5720, 5820</t>
  </si>
  <si>
    <t>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t>
  </si>
  <si>
    <t>2020-01-21 09:40:00</t>
  </si>
  <si>
    <t>820, 920, 1020, 1120, 1220, 1320, 1420, 1520, 1620, 1720, 1820, 1920, 2020, 2120</t>
  </si>
  <si>
    <t>9376820, 9376920, 9377020, 9377120, 9377220, 9377320, 9377420, 9377520, 9377620, 9377720, 9377820, 9377920, 9378020, 9378120</t>
  </si>
  <si>
    <t>2020-02-11 12:25:00</t>
  </si>
  <si>
    <t>2020-02-11 12:38:00</t>
  </si>
  <si>
    <t>REUNION DIRECTORES TERRITORIALES A SEDE CENTRAL LOS DIAS 12, 13, 14 DE FEBRERO DEL 2020</t>
  </si>
  <si>
    <t>24206520</t>
  </si>
  <si>
    <t>2020-02-12 14:44:00</t>
  </si>
  <si>
    <t>2020-02-12 14:57:00</t>
  </si>
  <si>
    <t>2020-02-20 18:42:00</t>
  </si>
  <si>
    <t>12020, 12120, 12220, 12320, 12420, 12520, 12620, 12720, 12820, 12920, 13020, 13120, 13220, 13320</t>
  </si>
  <si>
    <t>33299020, 33299120, 33299220, 33299320, 33299420, 33299520, 33299620, 33299720, 33299820, 33299920, 33300020, 33300120, 33300220, 33300320</t>
  </si>
  <si>
    <t>2020-02-21 15:07:00</t>
  </si>
  <si>
    <t>8320, 8420, 8520, 8620, 8720, 8820, 8920, 9020, 9120, 9220, 9320, 9420, 9520, 9620, 9720, 9820, 9920, 10020, 10120, 10220, 10320, 10420, 10520, 10620, 10720, 10820, 10920, 11020, 11120, 11220, 11320, 11420, 11520, 11620, 11720, 11820, 11920</t>
  </si>
  <si>
    <t>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t>
  </si>
  <si>
    <t>2020-03-03 10:30:00</t>
  </si>
  <si>
    <t>COMBUSTIBLE PARA EL  VEHICULO DE LA TERITORIAL NARIÑO</t>
  </si>
  <si>
    <t>2020-03-03 10:37:00</t>
  </si>
  <si>
    <t>2020-03-03 10:39:00</t>
  </si>
  <si>
    <t>14320</t>
  </si>
  <si>
    <t>50968420</t>
  </si>
  <si>
    <t>2020-03-04 15:51:00</t>
  </si>
  <si>
    <t>2020-03-05 14:40:00</t>
  </si>
  <si>
    <t>2020-03-05 15:03:00</t>
  </si>
  <si>
    <t>2020-03-05 15:26:00</t>
  </si>
  <si>
    <t>2020-03-05 15:47:00</t>
  </si>
  <si>
    <t>2020-03-05 16:02:00</t>
  </si>
  <si>
    <t>2020-03-06 11:25:00</t>
  </si>
  <si>
    <t>5620, 5720, 5820, 5920, 6020</t>
  </si>
  <si>
    <t>7120, 10520, 10620, 11720, 11820</t>
  </si>
  <si>
    <t>2020-03-06 11:31:00</t>
  </si>
  <si>
    <t>6720, 6820, 6920, 7020, 7120, 7220, 7420</t>
  </si>
  <si>
    <t>9620, 9720, 10020, 10120, 10320, 10420, 10720</t>
  </si>
  <si>
    <t>2020-03-06 11:38:00</t>
  </si>
  <si>
    <t>2020-03-06 11:40:00</t>
  </si>
  <si>
    <t>2020-03-06 11:45:00</t>
  </si>
  <si>
    <t>2020-03-11 17:58:00</t>
  </si>
  <si>
    <t>20220, 20320, 20420, 20520, 20620, 20720, 20820, 20920, 21020, 21120, 21220, 21320, 21420, 21520</t>
  </si>
  <si>
    <t>67143420, 67143520, 67143620, 67143720, 67143820, 67143920, 67144020, 67144220, 67144320, 67144420, 67144520, 67144620, 67144720, 67144820</t>
  </si>
  <si>
    <t>2020-03-24 10:44:00</t>
  </si>
  <si>
    <t>6220, 6320</t>
  </si>
  <si>
    <t>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t>
  </si>
  <si>
    <t>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t>
  </si>
  <si>
    <t>2020-04-01 00:00:00</t>
  </si>
  <si>
    <t>2020-04-01 16:14:00</t>
  </si>
  <si>
    <t>2020-04-01 16:21:00</t>
  </si>
  <si>
    <t>2020-04-01 16:31:00</t>
  </si>
  <si>
    <t>8920, 9020, 9120, 9220</t>
  </si>
  <si>
    <t>2020-04-21 11:20:00</t>
  </si>
  <si>
    <t>2020-04-23 15:40:00</t>
  </si>
  <si>
    <t>8120, 8220</t>
  </si>
  <si>
    <t>23420, 23520, 23620, 23720, 23820, 23920, 24020, 24120, 24220, 24320, 24420, 24520, 24620, 24720, 24820, 24920, 25020, 25120, 25220, 25320, 25420, 25520, 25620, 25720, 25820, 25920, 26020, 26120, 26220, 26320, 26420, 26520, 26620</t>
  </si>
  <si>
    <t>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t>
  </si>
  <si>
    <t>2020-04-23 16:39:00</t>
  </si>
  <si>
    <t>8320</t>
  </si>
  <si>
    <t>26720, 26820, 26920, 27020, 27120, 27220, 27320, 27420, 27520, 27620, 27720, 27820, 27920, 28020</t>
  </si>
  <si>
    <t>100146520, 100146620, 100146720, 100146820, 100146920, 100147020, 100147120, 100147220, 100147320, 100147420, 100147520, 100147620, 100147720, 100147820</t>
  </si>
  <si>
    <t>2020-05-06 18:30:00</t>
  </si>
  <si>
    <t>9420, 9520</t>
  </si>
  <si>
    <t>14920, 15420</t>
  </si>
  <si>
    <t>2020-05-15 00:00:00</t>
  </si>
  <si>
    <t>2020-05-15 12:57:00</t>
  </si>
  <si>
    <t>30220, 30320, 30420, 30520, 30620, 30720, 30820, 30920, 31020, 31120, 31220, 31320, 31420, 31520</t>
  </si>
  <si>
    <t>119636220, 119636320, 119636420, 119636520, 119636620, 119636720, 119636820, 119636920, 119637020, 119637120, 119637220, 119637320, 119637420, 119637520</t>
  </si>
  <si>
    <t>2020-05-21 20:31:00</t>
  </si>
  <si>
    <t>10420, 10520</t>
  </si>
  <si>
    <t>32420, 32520, 32620, 32720, 32820, 32920, 33020, 33120, 33220, 33320, 33420, 33520, 33620, 33720, 33820, 33920, 34020, 34120, 34220, 34320, 34420, 34520, 34620, 34720, 34820, 34920, 35020, 35120, 35220, 35320, 35420, 35520, 35620, 35720, 35820, 35920, 36020, 36120</t>
  </si>
  <si>
    <t>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t>
  </si>
  <si>
    <t>2020-05-22 13:49:00</t>
  </si>
  <si>
    <t>36220, 36320, 36420, 36520, 36620, 36720, 36820, 36920, 37020, 37120, 37220, 37320, 37420, 37520</t>
  </si>
  <si>
    <t>127230520, 127230620, 127230720, 127230920, 127231120, 127231220, 127231320, 127231420, 127231520, 127231620, 127231720, 127231820, 127231920, 127232120</t>
  </si>
  <si>
    <t>2020-06-04 14:08:00</t>
  </si>
  <si>
    <t>39120, 39220, 39320, 39420, 39520, 39620, 39720, 39820, 39920, 40020, 40120, 40220, 40320, 40420, 40520, 40620, 40720, 40820, 40920, 41020, 41120, 41220, 41320, 41420, 41520, 41620, 41720, 41820, 41920, 42020, 42120</t>
  </si>
  <si>
    <t>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t>
  </si>
  <si>
    <t>2020-06-23 07:31:00</t>
  </si>
  <si>
    <t>11520, 11620</t>
  </si>
  <si>
    <t>43820, 43920, 44020, 44120, 44220, 44320, 44420, 44520, 44620, 44720, 44820, 44920, 45020, 45120, 45220, 45320, 45420, 45520, 45620, 45720, 45820, 45920, 46020, 46120, 46220, 46320, 46420, 46520, 46620, 46720, 46820, 46920, 47020, 47120, 47220, 47320</t>
  </si>
  <si>
    <t>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t>
  </si>
  <si>
    <t>2020-06-23 07:44:00</t>
  </si>
  <si>
    <t>APORTES Y PARAFISCALES  NOMINA SUELDO MES JUNIO  2020 TERRITORIAL NARIÑO</t>
  </si>
  <si>
    <t>47420, 47520, 47620, 47720, 47820, 47920, 48020, 48120, 48220, 48320, 48420, 48520, 48620, 48720</t>
  </si>
  <si>
    <t>159068720, 159068820, 159068920, 159069020, 159069120, 159069220, 159069320, 159069420, 159069520, 159069620, 159069720, 159069820, 159069920, 159070020</t>
  </si>
  <si>
    <t>2020-06-24 13:12:00</t>
  </si>
  <si>
    <t>26520</t>
  </si>
  <si>
    <t>75120</t>
  </si>
  <si>
    <t>273647620</t>
  </si>
  <si>
    <t>2020-06-25 10:12:00</t>
  </si>
  <si>
    <t>12020, 12120, 12220</t>
  </si>
  <si>
    <t>48820, 48920, 49020, 49120, 49220, 49320, 49420, 49520</t>
  </si>
  <si>
    <t>166817520, 166817620, 166817720, 166817820, 166817920, 166818020, 166818120, 166818220</t>
  </si>
  <si>
    <t>2020-07-22 19:32:00</t>
  </si>
  <si>
    <t>57020, 57120, 57220, 57320, 57420, 57520, 57620, 57720, 57820, 57920, 58020, 58120, 58220, 58320</t>
  </si>
  <si>
    <t>196118820, 196118920, 196119020, 196119120, 196119220, 196119320, 196119420, 196119520, 196119620, 196119720, 196119820, 196119920, 196120020, 196120120</t>
  </si>
  <si>
    <t>2020-07-22 20:27:00</t>
  </si>
  <si>
    <t>13020, 13120</t>
  </si>
  <si>
    <t>52620, 52720, 52820, 52920, 53020, 53120, 53220, 53320, 53420, 53520, 53620, 53720, 53820, 53920, 54020, 54120, 54220, 54320, 54420, 54520, 54620, 54720, 54820, 54920, 55020, 55120, 55220, 55320, 55420, 55520, 55620, 55720, 55820, 55920, 56020, 56120, 56220, 56320, 56420, 56520, 56620, 56720, 56820, 56920</t>
  </si>
  <si>
    <t>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t>
  </si>
  <si>
    <t>2020-08-24 17:28:00</t>
  </si>
  <si>
    <t>62020, 62120, 62220, 62320, 62420, 62520, 62620, 62720, 62820, 62920, 63020, 63120, 63220, 63320, 63420, 63520, 63620, 63720, 63820, 63920, 64020, 64120, 64220, 64320, 64420, 64520, 64620, 64720, 64820, 64920, 65020, 65120</t>
  </si>
  <si>
    <t>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t>
  </si>
  <si>
    <t>2020-08-25 15:44:00</t>
  </si>
  <si>
    <t>65220, 65320, 65420, 65520, 65620, 65720, 65820, 65920, 66020, 66120, 66220, 66320, 66420, 66520</t>
  </si>
  <si>
    <t>233533720, 233533820, 233533920, 233534020, 233534120, 233534220, 233534420, 233534520, 233534620, 233534720, 233534820, 233534920, 233535020, 233535120</t>
  </si>
  <si>
    <t>2020-09-24 18:51:00</t>
  </si>
  <si>
    <t>15620, 15720</t>
  </si>
  <si>
    <t>70220, 70320, 70420, 70520, 70620, 70720, 70820, 70920, 71020, 71120, 71220, 71320, 71420, 71520, 71620, 71720, 71820, 71920, 72020, 72120, 72220, 72320, 72420, 72520, 72620, 72720, 72820, 72920, 73020, 73120, 73220, 73320, 73420</t>
  </si>
  <si>
    <t>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t>
  </si>
  <si>
    <t>2020-09-24 19:48:00</t>
  </si>
  <si>
    <t>73520, 73620, 73720, 73820, 73920, 74020, 74120, 74220, 74320, 74420, 74520, 74620, 74720, 74820</t>
  </si>
  <si>
    <t>267647520, 267647620, 267647720, 267647820, 267648020, 267648120, 267648220, 267648320, 267648420, 267648520, 267648620, 267648720, 267648820, 267648920</t>
  </si>
  <si>
    <t>2020-10-05 13:29:00</t>
  </si>
  <si>
    <t>SEGUN RESOLUCION 845 29 SEPTIEMBRE 2020.
AUTORIZAR COMISION DE SERVICIOS
ASISTIR ENCUENTRO DIRECTORES PROGRAMADO LOS DIAS 13, 14 DE OCTUBRE DEL 202 0EN INSTALACIONES  INSTITUTO GEOGRAFICO AGUSTIN CODAZZI SEDE BOGOTA</t>
  </si>
  <si>
    <t>29020</t>
  </si>
  <si>
    <t>77520</t>
  </si>
  <si>
    <t>278362320</t>
  </si>
  <si>
    <t>2020-01-08 10:52:00</t>
  </si>
  <si>
    <t>2020-01-09 17:35:00</t>
  </si>
  <si>
    <t>2020-01-09 17:37:00</t>
  </si>
  <si>
    <t>2020-01-15 14:28:00</t>
  </si>
  <si>
    <t>420, 1920, 2020</t>
  </si>
  <si>
    <t>120, 2220, 2520</t>
  </si>
  <si>
    <t>2020-01-22 14:16:00</t>
  </si>
  <si>
    <t>620, 720</t>
  </si>
  <si>
    <t>8292920, 8293020, 8293120, 8293220, 8293320, 8293420, 8293520, 8293620, 8293720, 8293820, 8293920, 8294120, 8294220, 8294320, 8294420, 8294620, 8294720, 8294820, 8294920, 8295020, 8295120, 8295220, 8295320, 8295420, 8295520, 8295620, 8295720, 8295820, 8356920, 8357020, 8357120, 8357220, 8357320, 8357420</t>
  </si>
  <si>
    <t>2020-01-22 14:21:00</t>
  </si>
  <si>
    <t>3920, 4020, 4120, 4220, 4320, 4420, 4520, 4620, 4720, 4820, 4920, 5020, 5120, 5220</t>
  </si>
  <si>
    <t>8406820, 8406920, 8407020, 8407120, 8407220, 8407320, 8407420, 8407520, 8407620, 8407720, 8407820, 8407920, 8408020, 8408120</t>
  </si>
  <si>
    <t>2020-02-10 10:40:00</t>
  </si>
  <si>
    <t>23280520</t>
  </si>
  <si>
    <t>2020-02-10 17:25:00</t>
  </si>
  <si>
    <t>23980720</t>
  </si>
  <si>
    <t>2020-02-12 08:58:00</t>
  </si>
  <si>
    <t>2020-02-12 09:01:00</t>
  </si>
  <si>
    <t>Viáticos Proceso  Política de Tierras y Ley de Víctimas.</t>
  </si>
  <si>
    <t>2020-02-17 16:34:00</t>
  </si>
  <si>
    <t>6620, 6720, 6820, 6920, 7020, 7120, 7220, 7320, 7420, 7520, 7620, 7720, 7820, 7920, 8020, 8120, 8220, 8320, 8420, 8520, 8620, 8720, 8820, 8920, 9020, 9120, 9220, 9320, 9420, 9520, 9620, 9720, 9820</t>
  </si>
  <si>
    <t>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t>
  </si>
  <si>
    <t>2020-02-17 16:40:00</t>
  </si>
  <si>
    <t>9920, 10020, 10120, 10220, 10320, 10420, 10520, 10620, 10720, 10820, 10920, 11020, 11120</t>
  </si>
  <si>
    <t>32158020, 32158120, 32158220, 32158320, 32158420, 32158520, 32158620, 32158720, 32158820, 32158920, 32159020, 32159120, 32159220</t>
  </si>
  <si>
    <t>2020-02-24 09:21:00</t>
  </si>
  <si>
    <t>2020-03-04 09:41:00</t>
  </si>
  <si>
    <t>2020-03-04 09:45:00</t>
  </si>
  <si>
    <t>2020-03-04 09:50:00</t>
  </si>
  <si>
    <t>2020-03-04 09:54:00</t>
  </si>
  <si>
    <t>3520, 3620, 3720, 3820, 3920, 4020</t>
  </si>
  <si>
    <t>4720, 5120, 5220, 5320, 5620, 6520</t>
  </si>
  <si>
    <t>2020-03-04 09:58:00</t>
  </si>
  <si>
    <t>2020-03-04 10:02:00</t>
  </si>
  <si>
    <t>PRESTACIÓN DE SERVICIOS DE APOYO A LA GESTIÓN EN VENTANILLA PARA ATENCIÓN AL PÚBLICO EN LOS PROCESOS CATASTRALES DE LA DIRECCIÓN TERRITORIAL NORTE DE SANTANDER Y SUS UOC.</t>
  </si>
  <si>
    <t>2020-03-04 10:06:00</t>
  </si>
  <si>
    <t>PRESTACIÓN DE SERVICIOS DE APOYO A LA GESTIÓN DESARROLLADA EN PROCESOS CATASTRALES DE LA TERRITORIAL NORTE DE SANTANDER Y SUS UOC.</t>
  </si>
  <si>
    <t>2020-03-19 18:03:00</t>
  </si>
  <si>
    <t>2020-03-24 08:39:00</t>
  </si>
  <si>
    <t>16420, 16520, 16620, 16720, 16820, 16920, 17020, 17120, 17220, 17320, 17420, 17520, 17620</t>
  </si>
  <si>
    <t>66615520, 66615620, 66615720, 66615820, 66615920, 66616020, 66616120, 66616220, 66616320, 66616420, 66616520, 66616620, 66616720</t>
  </si>
  <si>
    <t>2020-03-24 08:44:00</t>
  </si>
  <si>
    <t>4220, 4320</t>
  </si>
  <si>
    <t>12020, 12120, 12220, 12320, 12420, 12520, 12620, 12720, 12820, 12920, 13020, 13120, 13220, 13320, 13420, 13520, 13620, 13720, 13820, 13920, 14020, 14120, 14220, 14320, 14420, 14520, 14620, 14720, 14820, 14920, 15020, 15120, 15220, 15320, 15420, 15520, 15620, 15720, 15820, 15920, 16020, 16120, 16220, 16320</t>
  </si>
  <si>
    <t>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t>
  </si>
  <si>
    <t>2020-04-17 10:00:00</t>
  </si>
  <si>
    <t>2020-04-22 17:09:00</t>
  </si>
  <si>
    <t>2020-04-23 13:37:00</t>
  </si>
  <si>
    <t>20020, 20120, 20220, 20320, 20420, 20520, 20620, 20720, 20820, 20920, 21020, 21120, 21220, 21320, 21420, 21520, 21620, 21720, 21820, 21920, 22020, 22120, 22220, 22320, 22420, 22520, 22620, 22720, 22820</t>
  </si>
  <si>
    <t>99748420, 99748520, 99748620, 99748720, 99748820, 99748920, 99749020, 99749120, 99749220, 99749320, 99749420, 99749520, 99749620, 99749720, 99749820, 99749920, 99750020, 99750120, 99750220, 99750320, 99750420, 99750520, 99750620, 99750720, 99750820, 99750920, 99751020, 99751120, 99751220</t>
  </si>
  <si>
    <t>2020-04-23 13:43:00</t>
  </si>
  <si>
    <t>22920, 23020, 23120, 23220, 23320, 23420, 23520, 23620, 23720, 23820, 23920, 24020, 24120</t>
  </si>
  <si>
    <t>99756220, 99756320, 99756420, 99756520, 99756620, 99756720, 99756820, 99756920, 99757020, 99757120, 99757220, 99757320, 99757420</t>
  </si>
  <si>
    <t>2020-05-07 00:00:00</t>
  </si>
  <si>
    <t>2020-05-07 14:08:00</t>
  </si>
  <si>
    <t>5620, 5720</t>
  </si>
  <si>
    <t>2020-05-07 14:09:00</t>
  </si>
  <si>
    <t>6120, 6220, 6320, 6420</t>
  </si>
  <si>
    <t>9820, 9920, 10020, 10120</t>
  </si>
  <si>
    <t>37020, 37120, 37220, 37320, 43320, 43420, 43520, 43620, 51620, 51720, 51820, 51920, 58620, 58720, 58820, 58920</t>
  </si>
  <si>
    <t>149099920, 149100420, 149100820, 149199220, 179826220, 179827120, 179828120, 179834720, 216828720, 216832020, 216833920, 216836820, 247037620, 247041220, 247042120, 247044120</t>
  </si>
  <si>
    <t>2020-05-11 12:18:00</t>
  </si>
  <si>
    <t>25720, 25820, 25920, 26020, 26120, 26220, 26320, 26420, 26520, 26620, 26720, 26820, 26920</t>
  </si>
  <si>
    <t>116056120, 116056220, 116056320, 116056420, 116056520, 116056620, 116056720, 116056820, 116056920, 116057020, 116057120, 116057220, 116057320</t>
  </si>
  <si>
    <t>2020-05-19 20:14:00</t>
  </si>
  <si>
    <t>27520, 27620, 27720, 27820, 27920, 28020, 28120, 28220, 28320, 28420, 28520, 28620, 28720, 28820, 28920, 29020, 29120, 29220, 29320, 29420, 29520, 29620, 29720, 29820, 29920, 30020, 30120, 30220, 30320, 30420, 30520, 30620, 30720, 30820, 30920, 31020</t>
  </si>
  <si>
    <t>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t>
  </si>
  <si>
    <t>2020-05-19 20:26:00</t>
  </si>
  <si>
    <t>31120, 31220, 31320, 31420, 31520, 31620, 31720, 31820, 31920, 32020, 32120, 32220, 32320</t>
  </si>
  <si>
    <t>125366720, 125366820, 125366920, 125367020, 125367120, 125367220, 125367320, 125367420, 125367520, 125367620, 125367720, 125367820, 125367920</t>
  </si>
  <si>
    <t>2020-05-27 11:59:00</t>
  </si>
  <si>
    <t>44820</t>
  </si>
  <si>
    <t>186454120</t>
  </si>
  <si>
    <t>2020-06-02 15:01:00</t>
  </si>
  <si>
    <t>33220, 33320, 33420, 33520, 33620, 33720, 33820, 33920, 34020, 34120, 34220, 34320, 34420, 34520, 34620, 34720, 34820, 34920, 35020, 35120, 35220, 35320, 35420, 35520, 35620, 35720, 35820, 35920</t>
  </si>
  <si>
    <t>139711020, 139711120, 139711220, 139711320, 139711420, 139711520, 139711620, 139711720, 139711820, 139711920, 139712020, 139712120, 139712320, 139712420, 139712520, 139712620, 139712720, 139712820, 139712920, 139713020, 139713120, 139713220, 139713320, 139713420, 139713520, 139713620, 139713720, 139713820</t>
  </si>
  <si>
    <t>2020-06-16 00:00:00</t>
  </si>
  <si>
    <t>2020-06-16 09:58:00</t>
  </si>
  <si>
    <t>13020</t>
  </si>
  <si>
    <t>2020-06-19 14:55:00</t>
  </si>
  <si>
    <t>7120, 7220</t>
  </si>
  <si>
    <t>37620, 37720, 37820, 37920, 38020, 38120, 38220, 38320, 38420, 38520, 38620, 38720, 38820, 38920, 39020, 39120, 39220, 39320, 39420, 39520, 39620, 39720, 39820, 39920, 40020, 40120, 40220, 40320, 40420, 40520, 40620, 40720, 40820, 40920, 41020</t>
  </si>
  <si>
    <t>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t>
  </si>
  <si>
    <t>2020-06-19 15:00:00</t>
  </si>
  <si>
    <t>41120, 41220, 41320, 41420, 41520, 41620, 41720, 41820, 41920, 42020, 42120, 42220, 42320</t>
  </si>
  <si>
    <t>157042320, 157042420, 157042620, 157042720, 157042820, 157042920, 157043020, 157043120, 157043220, 157043320, 157043420, 157043520, 157043620</t>
  </si>
  <si>
    <t>2020-07-22 15:53:00</t>
  </si>
  <si>
    <t>7720, 7820, 8020</t>
  </si>
  <si>
    <t>45220, 45320, 45420, 45520, 45620, 45720, 45820, 47220, 47320, 47420, 47520, 47620, 47720, 47820, 47920, 48020, 48120, 48220, 48320, 48420, 48520, 48620, 48720, 48820, 48920, 49020, 49120, 49220, 49320, 49420, 49520, 49620, 49720, 49820</t>
  </si>
  <si>
    <t>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t>
  </si>
  <si>
    <t>2020-07-22 16:01:00</t>
  </si>
  <si>
    <t>45920, 46020, 46120, 46220, 46320, 46420, 46520, 46620, 46720, 46820, 46920, 47020, 47120</t>
  </si>
  <si>
    <t>195075120, 195075220, 195075320, 195075420, 195075520, 195075620, 195075720, 195075820, 195075920, 195076020, 195076120, 195076220, 195076320</t>
  </si>
  <si>
    <t>2020-08-10 00:00:00</t>
  </si>
  <si>
    <t>2020-08-10 07:37:00</t>
  </si>
  <si>
    <t>9020, 9120, 9220, 9320</t>
  </si>
  <si>
    <t>20720, 20820, 20920, 21020</t>
  </si>
  <si>
    <t>2020-08-20 19:41:00</t>
  </si>
  <si>
    <t>8520, 8620</t>
  </si>
  <si>
    <t>52320, 52420, 52520, 52620, 52720, 52820, 52920, 53020, 53120, 53220, 53320, 53420, 53520, 53620, 53720, 53820, 53920, 54020, 54120, 54220, 54320, 54420, 54520, 54620, 54720, 54820, 54920, 55020, 55120, 55220, 55320</t>
  </si>
  <si>
    <t>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t>
  </si>
  <si>
    <t>2020-08-20 19:49:00</t>
  </si>
  <si>
    <t>55420, 55520, 55620, 55720, 55820, 55920, 56020, 56120, 56220, 56320, 56420, 56520, 56620</t>
  </si>
  <si>
    <t>225816120, 225816220, 225816320, 225816420, 225816520, 225816620, 225816720, 225816820, 225816920, 225817020, 225817120, 225817220, 225817320</t>
  </si>
  <si>
    <t>2020-09-10 16:06:00</t>
  </si>
  <si>
    <t>2020-09-19 00:00:00</t>
  </si>
  <si>
    <t>2020-09-19 18:15:00</t>
  </si>
  <si>
    <t>9720, 9820</t>
  </si>
  <si>
    <t>59620, 59720, 59820, 59920, 60020, 60120, 60220, 60320, 60420, 60520, 60620, 60720, 60820, 60920, 61020, 61120, 61220, 61320, 61420, 61520, 61620, 61720, 61820, 61920, 62020, 62120, 62220, 62320, 62420, 62520, 62620</t>
  </si>
  <si>
    <t>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t>
  </si>
  <si>
    <t>2020-09-19 18:25:00</t>
  </si>
  <si>
    <t>62720, 62820, 62920, 63020, 63120, 63220, 63320, 63420, 63520, 63620, 63720, 63820, 63920</t>
  </si>
  <si>
    <t>261974420, 261974520, 261974620, 261974720, 261974820, 261974920, 261975020, 261975120, 261975220, 261975320, 261975420, 261975520, 261975620</t>
  </si>
  <si>
    <t>2020-01-10 08:46:00</t>
  </si>
  <si>
    <t>017</t>
  </si>
  <si>
    <t>SERVICIO DE ENERGIA Y AGUA DT QUINDIO</t>
  </si>
  <si>
    <t>2020-01-10 08:47:00</t>
  </si>
  <si>
    <t>CUOTA DE ADMINISTRACION DEL EDIFICIO</t>
  </si>
  <si>
    <t>26920</t>
  </si>
  <si>
    <t>151822720</t>
  </si>
  <si>
    <t>2020-01-10 08:48:00</t>
  </si>
  <si>
    <t>SERVICIO DE TELEFONO DT QUINDIO</t>
  </si>
  <si>
    <t>2020-01-10 08:49:00</t>
  </si>
  <si>
    <t>SERVICIO DE ALCANTARILLADO Y ASEO</t>
  </si>
  <si>
    <t>2020-01-27 00:00:00</t>
  </si>
  <si>
    <t>2020-01-27 17:06:00</t>
  </si>
  <si>
    <t>220, 320, 420, 520, 620, 720, 820, 920, 1020, 1120, 1220, 1320, 1420, 1520, 1620, 1720, 1820, 1920, 2020, 2120, 2220, 2320</t>
  </si>
  <si>
    <t>12025820, 12025920, 12026020, 12026120, 12026320, 12026420, 12026520, 12026620, 12026720, 12026820, 12026920, 12027020, 12027120, 12027220, 12027320, 12027420, 12027520, 12027620, 12041820, 12041920, 12042020, 12042120</t>
  </si>
  <si>
    <t>2020-01-29 14:57:00</t>
  </si>
  <si>
    <t>2420, 2520, 2620, 2720, 2820, 2920, 3020, 3120, 3220, 3320, 3420, 3520, 3620, 3720</t>
  </si>
  <si>
    <t>14200720, 14200820, 14200920, 14201020, 14201220, 14201320, 14201420, 14201520, 14201620, 14201720, 14201820, 14201920, 14202020, 14202120</t>
  </si>
  <si>
    <t>2020-02-11 10:09:00</t>
  </si>
  <si>
    <t>COMISIÓN DIRECTORA TERRITORIAL, PARA REUNIÓN EN LA DIRECCIÓN GENERAL</t>
  </si>
  <si>
    <t>26274520</t>
  </si>
  <si>
    <t>2020-02-13 16:17:00</t>
  </si>
  <si>
    <t>VIATICOS PROCESO DE CONSERVACION.</t>
  </si>
  <si>
    <t>2020-02-13 16:27:00</t>
  </si>
  <si>
    <t>2020-02-24 17:45:00</t>
  </si>
  <si>
    <t>4920, 5020, 5120, 5220, 5320, 5420, 5520, 5620, 5720, 5820, 5920, 6020, 6120, 6220, 6320, 6420, 6520, 6620, 6720, 6820</t>
  </si>
  <si>
    <t>34754220, 34754320, 34754420, 34754520, 34754620, 34754720, 34754820, 34754920, 34755020, 34755220, 34755320, 34755420, 34755520, 34755620, 34755720, 34755820, 34755920, 34756020, 34756120, 34756220</t>
  </si>
  <si>
    <t>2020-02-25 17:17:00</t>
  </si>
  <si>
    <t>6920, 7020, 7120, 7220, 7320, 7420, 7520, 7620, 7720, 7820, 7920, 8020, 8120, 8220</t>
  </si>
  <si>
    <t>36428620, 36428720, 36428820, 36428920, 36429020, 36429220, 36429320, 36429420, 36429520, 36429620, 36429720, 36429820, 36429920, 36430120</t>
  </si>
  <si>
    <t>2020-03-05 14:30:00</t>
  </si>
  <si>
    <t>PRESTACIÓN DE SERVICIOS PERSONALES PARA REALIZAR ACTIVIDADES DE RECONOCIMIENTO PREDIAL URBANO Y RURAL PARA LA ATENCIÓN DE TRÁMITES EN LOS PROCESOS CATASTRALES DE LA DIRECCIÓN TERRITORIAL QUINDIO Y SUS UOC SEGÚN PAA APROBADO Y ASIGNACION PREUSPUESTAL</t>
  </si>
  <si>
    <t>3420, 3620</t>
  </si>
  <si>
    <t>2020-03-05 14:35:00</t>
  </si>
  <si>
    <t>3120, 3220, 3320, 3520, 3720, 10720, 11720</t>
  </si>
  <si>
    <t>2020-03-09 15:26:00</t>
  </si>
  <si>
    <t>52686320</t>
  </si>
  <si>
    <t>2020-03-11 15:29:00</t>
  </si>
  <si>
    <t>52775420</t>
  </si>
  <si>
    <t>2020-03-24 20:57:00</t>
  </si>
  <si>
    <t>3020, 3120</t>
  </si>
  <si>
    <t>9420, 9520, 9620, 9720, 9820, 9920, 10020, 10120, 10220, 10320, 10420, 10520, 10620, 10720, 10820, 10920, 11020, 11120, 11220, 11320, 11420, 11520, 11620, 11720, 11820</t>
  </si>
  <si>
    <t>68765720, 68765820, 68765920, 68766020, 68766120, 68766220, 68766320, 68766420, 68766520, 68766620, 68766720, 68766820, 68766920, 68767020, 68767120, 68767220, 68767320, 68767420, 68788620, 68788820, 68788920, 68789020, 68789120, 68789220, 68789320</t>
  </si>
  <si>
    <t>2020-03-25 00:00:00</t>
  </si>
  <si>
    <t>2020-03-25 18:58:00</t>
  </si>
  <si>
    <t>11920, 12020, 12120, 12220, 12320, 12420, 12520, 12620, 12720, 12820, 12920, 13020, 13120, 13220</t>
  </si>
  <si>
    <t>70692020, 70692120, 70692220, 70692320, 70692420, 70692520, 70692620, 70692720, 70692820, 70692920, 70693020, 70693120, 70693220, 70693320</t>
  </si>
  <si>
    <t>2020-04-16 18:42:00</t>
  </si>
  <si>
    <t>2020-04-24 19:06:00</t>
  </si>
  <si>
    <t>14320, 14420, 14520, 14620, 14720, 14820, 14920, 15020, 15120, 15220, 15320, 15420, 15520, 15620, 15720, 15820, 15920, 16020, 16120, 16220</t>
  </si>
  <si>
    <t>101838620, 101838720, 101838820, 101838920, 101839020, 101839120, 101839220, 101839320, 101839420, 101839520, 101839620, 101839720, 101839820, 101839920, 101840020, 101840120, 101840220, 101840320, 101857120, 101857220</t>
  </si>
  <si>
    <t>2020-04-28 20:07:00</t>
  </si>
  <si>
    <t>17220, 17320, 17420, 17520, 17620, 17720, 17820, 17920, 18020, 18120, 18220, 18320, 18420, 18520</t>
  </si>
  <si>
    <t>105644920, 105645020, 105645120, 105645220, 105645320, 105645420, 105645520, 105645620, 105645720, 105645820, 105645920, 105646020, 105646120, 105646220</t>
  </si>
  <si>
    <t>2020-05-21 20:48:00</t>
  </si>
  <si>
    <t>18720, 18820, 18920, 19020, 19120, 19220, 19320, 19420, 19520, 19620, 19720, 19820, 19920, 20020, 20120, 20220, 20320, 20420, 20520, 20620, 20720, 20820, 20920, 21020</t>
  </si>
  <si>
    <t>126586520, 126586620, 126586720, 126586820, 126586920, 126587020, 126587120, 126587220, 126587320, 126587420, 126587520, 126587620, 126587720, 126587820, 126587920, 126588020, 126588120, 126588220, 126588320, 126588420, 126588520, 126588620, 126588720, 126588820</t>
  </si>
  <si>
    <t>2020-05-23 00:00:00</t>
  </si>
  <si>
    <t>2020-05-23 12:27:00</t>
  </si>
  <si>
    <t>21320, 21420, 21520, 21620, 21720, 21820, 21920, 22020, 22120, 22220, 22320, 22420, 22520, 22620</t>
  </si>
  <si>
    <t>130122220, 130122320, 130122420, 130122520, 130122620, 130122720, 130122820, 130122920, 130123020, 130123120, 130123220, 130123320, 130123420, 130123520</t>
  </si>
  <si>
    <t>2020-05-27 18:01:00</t>
  </si>
  <si>
    <t>22720, 22820, 22920, 23020, 23120, 23220, 23320, 23420, 23520, 23620, 23720, 23820, 23920, 24020</t>
  </si>
  <si>
    <t>132386120, 132386220, 132386320, 132386420, 132386520, 132386620, 132386720, 132386820, 132386920, 132387020, 132387120, 132387220, 132387320, 132387420</t>
  </si>
  <si>
    <t>2020-06-05 00:00:00</t>
  </si>
  <si>
    <t>2020-06-05 19:46:00</t>
  </si>
  <si>
    <t>25020, 25120, 25220, 25320, 25420, 25520, 25620, 25720, 25820, 25920, 26020, 26120, 26220, 26320, 26420, 26520, 26620, 26720</t>
  </si>
  <si>
    <t>144102620, 144102720, 144102820, 144102920, 144103020, 144103120, 144103220, 144103320, 144103420, 144103520, 144103720, 144103820, 144103920, 144104020, 144104120, 144104220, 144104320, 144104420</t>
  </si>
  <si>
    <t>2020-06-23 19:26:00</t>
  </si>
  <si>
    <t>27020, 27120, 27220, 27320, 27420, 27520, 27620, 27720, 27820, 27920, 28020, 28120, 28220, 28320, 28420, 28520, 28620, 28720, 28820, 28920, 29020, 29120</t>
  </si>
  <si>
    <t>161000120, 161000220, 161000320, 161000420, 161000520, 161000620, 161000720, 161000820, 161000920, 161001020, 161001120, 161001220, 161001320, 161001420, 161001520, 161001620, 161001720, 161001820, 161001920, 161002020, 161002120, 161002220</t>
  </si>
  <si>
    <t>2020-06-24 19:23:00</t>
  </si>
  <si>
    <t>PAGO APORTES PATRONALES NOMINA JUNIO 2020 DT QUINDIO</t>
  </si>
  <si>
    <t>29220, 29320, 29420, 29520, 29620, 29720, 29820, 29920, 30020, 30120, 30220, 30320, 30420, 30520</t>
  </si>
  <si>
    <t>163140620, 163140720, 163140820, 163140920, 163141020, 163141120, 163141220, 163141320, 163141420, 163141520, 163141620, 163141720, 163141820, 163141920</t>
  </si>
  <si>
    <t>2020-07-24 17:43:00</t>
  </si>
  <si>
    <t>32120, 32220, 32320, 32420, 32520, 32620, 32720, 32820, 32920, 33020, 33120, 33220, 33320, 33420, 33520, 33620, 33720, 33820, 33920, 34020</t>
  </si>
  <si>
    <t>196150620, 196150720, 196150820, 196150920, 196151020, 196151120, 196151220, 196151320, 196151420, 196151520, 196151620, 196151720, 196151820, 196151920, 196152020, 196152120, 196152220, 196152320, 196156320, 196156420</t>
  </si>
  <si>
    <t>2020-07-24 19:22:00</t>
  </si>
  <si>
    <t>34120, 34220, 34320, 34420, 34520, 34620, 34720, 34820, 34920, 35020, 35120, 35220, 35320, 35420</t>
  </si>
  <si>
    <t>197074620, 197074720, 197074820, 197074920, 197075020, 197075120, 197075220, 197075320, 197075520, 197075620, 197075720, 197075820, 197075920, 197076020</t>
  </si>
  <si>
    <t>2020-08-24 21:55:00</t>
  </si>
  <si>
    <t>7320, 7420</t>
  </si>
  <si>
    <t>36620, 36720, 36820, 36920, 37020, 37120, 37220, 37320, 37420, 37520, 37620, 37720, 37820, 37920, 38020, 38120, 38220, 38320, 38420, 38520, 38620, 38720, 38820</t>
  </si>
  <si>
    <t>232264020, 232264120, 232264220, 232264320, 232264420, 232264520, 232264620, 232264720, 232264820, 232264920, 232265020, 232265120, 232265220, 232265320, 232265420, 232265520, 232265620, 232265720, 232617720, 232617820, 232617920, 232618020, 232618120</t>
  </si>
  <si>
    <t>2020-08-25 17:40:00</t>
  </si>
  <si>
    <t>39020, 39120, 39220, 39320, 39420, 39520, 39620, 39720, 39820, 39920, 40020, 40120, 40220, 40320</t>
  </si>
  <si>
    <t>234024220, 234024320, 234024420, 234024520, 234024620, 234024720, 234024820, 234024920, 234025020, 234025120, 234025220, 234025320, 234025420, 234025520</t>
  </si>
  <si>
    <t>2020-09-23 20:10:00</t>
  </si>
  <si>
    <t>41720, 41820, 41920, 42020, 42120, 42220, 42320, 42420, 42520, 42620, 42720, 42820, 42920, 43020, 43120, 43220, 43320, 43420, 43520, 43620, 43720</t>
  </si>
  <si>
    <t>263896920, 263897020, 263897120, 263897220, 263897320, 263897420, 263897520, 263897620, 263897720, 263897820, 263897920, 263898020, 263898120, 263898220, 263898320, 263898420, 263898520, 263898620, 263898720, 263898820, 263898920</t>
  </si>
  <si>
    <t>2020-09-24 13:54:00</t>
  </si>
  <si>
    <t>264791820, 264791920, 264792020, 264792120, 264792220, 264792320, 264792420, 264792520, 264792620, 264792720, 264792820, 264792920, 264793020, 264793120</t>
  </si>
  <si>
    <t>2020-10-07 12:52:00</t>
  </si>
  <si>
    <t>2020-01-07 14:00:00</t>
  </si>
  <si>
    <t>018</t>
  </si>
  <si>
    <t>2020-01-07 14:03:00</t>
  </si>
  <si>
    <t>2020-01-07 14:05:00</t>
  </si>
  <si>
    <t>2020-01-07 14:09:00</t>
  </si>
  <si>
    <t>2020-01-07 14:11:00</t>
  </si>
  <si>
    <t>2020-01-13 12:30:00</t>
  </si>
  <si>
    <t>27749120, 27823620</t>
  </si>
  <si>
    <t>2020-01-15 14:19:00</t>
  </si>
  <si>
    <t>2020-01-15 14:22:00</t>
  </si>
  <si>
    <t>2020-01-21 09:24:00</t>
  </si>
  <si>
    <t>1320, 1520</t>
  </si>
  <si>
    <t>1020, 1120, 1220, 1320, 1420, 3220, 3320, 3420, 3520, 3620, 3720, 3820, 3920, 4020, 4120, 4220, 4320, 4420, 4520, 4620, 4720, 4820, 4920, 5020, 5120, 5220, 5320, 5420, 5520, 5620, 5720, 5820</t>
  </si>
  <si>
    <t>7005520, 7005620, 7005720, 7005820, 7005920, 8757820, 8757920, 8758020, 8758120, 8758220, 8758320, 8758420, 8758520, 8758620, 8758720, 8758820, 8758920, 8759020, 8759120, 8759220, 8759320, 8759420, 8759520, 8759620, 8759720, 8759820, 8759920, 8760020, 8760120, 8760220, 8760320, 8760420</t>
  </si>
  <si>
    <t>2020-01-21 09:27:00</t>
  </si>
  <si>
    <t>1520, 1620, 1720, 1820, 1920, 2020, 2120, 2220, 2320, 2420, 2520, 2620, 2720, 2820, 2920, 3020, 3120</t>
  </si>
  <si>
    <t>7014820, 7014920, 7015020, 7015120, 7015220, 7015320, 7015420, 7015520, 7015620, 7015720, 7015820, 7015920, 7016020, 7016120, 7016220, 7016320, 7016420</t>
  </si>
  <si>
    <t>2020-01-28 09:20:00</t>
  </si>
  <si>
    <t>13720</t>
  </si>
  <si>
    <t>40867820</t>
  </si>
  <si>
    <t>2020-02-10 12:35:00</t>
  </si>
  <si>
    <t>2020-02-11 09:12:00</t>
  </si>
  <si>
    <t>23659820</t>
  </si>
  <si>
    <t>2020-02-12 08:36:00</t>
  </si>
  <si>
    <t>3220, 3320, 5320, 5420, 5520, 10120, 10220, 10320, 10420, 13820, 13920, 14020, 14320, 14420, 14720, 14820, 14920, 15020, 15120, 15420, 15720, 15820, 17020, 17120, 17220, 17420, 17520, 17620, 18220, 18320, 18420, 18520, 20620, 20720, 20820, 22820, 22920</t>
  </si>
  <si>
    <t>4420, 4520, 11120, 11220, 11320, 11420, 14720, 14820, 14920, 15220, 15320, 16520, 16620, 16720, 16820, 16920, 17720, 18120, 18220, 20420, 20520, 20620, 20720, 20820, 20920, 22420, 22520, 22620, 22720, 26920, 27020, 27120, 30020, 30120</t>
  </si>
  <si>
    <t>13820, 13920, 38920, 41720, 41820, 41920, 49820, 49920, 50020, 50320, 50420, 51620, 51720, 51820, 51920, 52020, 52320, 52720, 52820, 58720, 58820, 58920, 59020, 59120, 59220, 60720, 60820, 60920, 61020, 69220, 69320, 69420, 71220, 71320</t>
  </si>
  <si>
    <t>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t>
  </si>
  <si>
    <t>2020-02-12 08:39:00</t>
  </si>
  <si>
    <t>2020-02-20 09:02:00</t>
  </si>
  <si>
    <t>2920, 3020</t>
  </si>
  <si>
    <t>8620, 8720, 8820, 8920, 9020, 9120, 9220, 9320, 9420, 9520, 9620, 9720, 9820, 9920, 10020, 10120, 10220, 10320, 10420, 10520, 10620, 10720, 10820, 10920, 11020, 11120, 11220, 11320, 11420, 11520, 11620, 11720, 11820</t>
  </si>
  <si>
    <t>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t>
  </si>
  <si>
    <t>2020-02-20 09:06:00</t>
  </si>
  <si>
    <t>30142620, 30142720, 30142820, 30142920, 30143020, 30143120, 30143220, 30143320, 30143420, 30143520, 30143620, 30143720, 30143820, 30143920, 30144020, 30144120, 30144220</t>
  </si>
  <si>
    <t>2020-03-04 10:11:00</t>
  </si>
  <si>
    <t>4220, 4320, 4420, 11320, 11420, 11520, 11620</t>
  </si>
  <si>
    <t>6620, 6720, 6820, 13020, 13120, 13220, 13320</t>
  </si>
  <si>
    <t>21720, 21820, 21920, 43020, 43120, 43220, 43320</t>
  </si>
  <si>
    <t>83737620, 83738220, 83739520, 156254120, 156287720, 156298520, 156328720</t>
  </si>
  <si>
    <t>2020-03-04 10:16:00</t>
  </si>
  <si>
    <t>4520, 4620, 4920, 5020</t>
  </si>
  <si>
    <t>6020, 6120, 7020, 7120</t>
  </si>
  <si>
    <t>2020-03-04 10:19:00</t>
  </si>
  <si>
    <t>2020-03-04 10:22:00</t>
  </si>
  <si>
    <t>2020-03-09 08:46:00</t>
  </si>
  <si>
    <t>52293720</t>
  </si>
  <si>
    <t>2020-03-11 08:34:00</t>
  </si>
  <si>
    <t>14420</t>
  </si>
  <si>
    <t>53481220</t>
  </si>
  <si>
    <t>2020-03-18 09:12:00</t>
  </si>
  <si>
    <t>15120, 15220, 15320, 15420, 15520, 15620, 15720, 15820, 15920, 16020, 16120, 16220, 16320, 16420, 16520, 16620, 16720, 16820, 16920, 17020, 17120, 17220, 17320, 17420, 17520, 17620, 17720, 17820, 17920, 18020, 18120, 18220, 18320, 18420, 18520, 18620, 18720, 18820, 18920, 19020, 19120, 19220</t>
  </si>
  <si>
    <t>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t>
  </si>
  <si>
    <t>2020-03-18 09:16:00</t>
  </si>
  <si>
    <t>19320, 19420, 19520, 19620, 19720, 19820, 19920, 20020, 20120, 20220, 20320, 20420, 20520, 20620, 20720, 20820, 20920</t>
  </si>
  <si>
    <t>66052820, 66052920, 66053020, 66053120, 66053220, 66053320, 66053420, 66053520, 66053620, 66053720, 66053820, 66053920, 66054020, 66054120, 66054220, 66054320, 66054420</t>
  </si>
  <si>
    <t>2020-03-26 00:00:00</t>
  </si>
  <si>
    <t>2020-03-26 09:49:00</t>
  </si>
  <si>
    <t>23320</t>
  </si>
  <si>
    <t>2020-04-14 11:28:00</t>
  </si>
  <si>
    <t>22520</t>
  </si>
  <si>
    <t>2020-04-22 17:51:00</t>
  </si>
  <si>
    <t>22820, 22920, 23020, 23120, 23220, 23320, 23420, 23520, 23620, 23720, 23820, 23920, 24020, 24120, 24220, 24320, 24420, 24520, 24620, 24720, 24820, 24920, 25020, 25120, 25220, 25320, 25420, 25520</t>
  </si>
  <si>
    <t>99024720, 99024820, 99024920, 99025020, 99025120, 99025220, 99025320, 99025420, 99025520, 99025620, 99025720, 99025820, 99025920, 99026020, 99026120, 99026220, 99026320, 99026420, 99026520, 99026620, 99026720, 99026820, 99026920, 99027020, 99027120, 99027220, 99027320, 99027520</t>
  </si>
  <si>
    <t>2020-04-22 17:55:00</t>
  </si>
  <si>
    <t>25620, 25720, 25820, 25920, 26020, 26120, 26220, 26320, 26420, 26520, 26620, 26720, 26820, 26920, 27020, 27120, 27220</t>
  </si>
  <si>
    <t>99131720, 99131820, 99131920, 99132020, 99132120, 99132220, 99132320, 99132420, 99132520, 99132620, 99132720, 99132820, 99132920, 99133020, 99133120, 99133220, 99133320</t>
  </si>
  <si>
    <t>2020-04-24 18:33:00</t>
  </si>
  <si>
    <t>27520, 27620, 27720, 27820, 27920, 28020, 28120, 28220, 28320, 28420, 28520, 28620, 28720, 28820, 28920, 29020, 29120</t>
  </si>
  <si>
    <t>101799120, 101799220, 101799320, 101799420, 101799620, 101799720, 101799820, 101799920, 101800020, 101800120, 101800220, 101800320, 101800420, 101800520, 101800620, 101800720, 101800820</t>
  </si>
  <si>
    <t>2020-05-06 10:41:00</t>
  </si>
  <si>
    <t>2020-05-11 10:10:00</t>
  </si>
  <si>
    <t>30020</t>
  </si>
  <si>
    <t>116381820</t>
  </si>
  <si>
    <t>2020-05-12 17:23:00</t>
  </si>
  <si>
    <t>30420, 30520, 30620, 30720, 30820, 30920, 31020, 31120, 31220, 31320, 31420, 31520, 31620, 31720, 31820, 31920, 32020</t>
  </si>
  <si>
    <t>118205920, 118206020, 118206120, 118206220, 118206320, 118206420, 118206520, 118206620, 118206720, 118206820, 118206920, 118207020, 118207120, 118207220, 118207320, 118207420, 118207520</t>
  </si>
  <si>
    <t>2020-05-20 12:04:00</t>
  </si>
  <si>
    <t>32820, 32920, 33020, 33120, 33220, 33320, 33420, 33520, 33620, 33720, 33820, 33920, 34020, 34120, 34220, 34320, 34420, 34520, 34620, 34720, 34820, 34920, 35020, 35120, 35220, 35320, 35420, 35520, 35620, 35720, 35820, 35920, 36020, 36120</t>
  </si>
  <si>
    <t>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t>
  </si>
  <si>
    <t>2020-05-20 12:08:00</t>
  </si>
  <si>
    <t>36220, 36320, 36420, 36520, 36620, 36720, 36820, 36920, 37020, 37120, 37220, 37320, 37420, 37520, 37620, 37720, 37820</t>
  </si>
  <si>
    <t>125872320, 125872420, 125872520, 125872620, 125872820, 125872920, 125873020, 125873120, 125873220, 125873320, 125873420, 125873520, 125873620, 125873820, 125874020, 125874120, 125874220</t>
  </si>
  <si>
    <t>2020-06-02 16:55:00</t>
  </si>
  <si>
    <t>39020, 39120, 39220, 39320, 39420, 39520, 39620, 39720, 39820, 39920, 40020, 40120, 40220, 40320, 40420, 40520, 40620, 40720, 40820, 40920, 41020, 41120, 41220, 41320, 41420, 41520, 41620</t>
  </si>
  <si>
    <t>142123320, 142123420, 142123520, 142123620, 142123720, 142123820, 142123920, 142124020, 142124120, 142124220, 142124320, 142124420, 142124520, 142124620, 142124720, 142124820, 142124920, 142125020, 142125120, 142125220, 142125320, 142125420, 142125520, 142125620, 142125720, 142125820, 142125920</t>
  </si>
  <si>
    <t>2020-06-19 11:30:00</t>
  </si>
  <si>
    <t>43420, 43520, 43620, 43720, 43820, 43920, 44020, 44120, 44220, 44320, 44420, 44520, 44620, 44720, 44820, 44920, 45020, 45120, 45220, 45320, 45420, 45520, 45620, 45720, 45820, 45920, 46020, 46120, 46220, 46320, 46420, 46520, 46620, 46720, 46820, 46920</t>
  </si>
  <si>
    <t>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t>
  </si>
  <si>
    <t>2020-06-19 11:33:00</t>
  </si>
  <si>
    <t>11920</t>
  </si>
  <si>
    <t>47020, 47120, 47220, 47320, 47420, 47520, 47620, 47720, 47820, 47920, 48020, 48120, 48220, 48320, 48420, 48520, 48620</t>
  </si>
  <si>
    <t>156770520, 156770620, 156770720, 156770820, 156770920, 156771020, 156771120, 156771220, 156771320, 156771420, 156771520, 156771620, 156771720, 156771820, 156771920, 156772020, 156772220</t>
  </si>
  <si>
    <t>2020-07-06 00:00:00</t>
  </si>
  <si>
    <t>2020-07-06 14:41:00</t>
  </si>
  <si>
    <t>50820</t>
  </si>
  <si>
    <t>176267420</t>
  </si>
  <si>
    <t>2020-07-15 00:00:00</t>
  </si>
  <si>
    <t>2020-07-15 10:06:00</t>
  </si>
  <si>
    <t>16720, 16820</t>
  </si>
  <si>
    <t>53320, 53420, 53520, 53620, 53720, 53820, 53920, 54020, 54120, 54220, 54320, 54420, 54520, 54620, 54720, 54820, 54920, 55020, 55120, 55220, 55320, 55420, 55520, 55620, 55720, 55820, 55920, 56020, 56120</t>
  </si>
  <si>
    <t>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t>
  </si>
  <si>
    <t>2020-07-15 10:10:00</t>
  </si>
  <si>
    <t>16920</t>
  </si>
  <si>
    <t>56220, 56320, 56420, 56520, 56620, 56720, 56820, 56920, 57020, 57120, 57220, 57320, 57420, 57520, 57620, 57720, 57820</t>
  </si>
  <si>
    <t>194619720, 194619820, 194619920, 194620020, 194620120, 194620220, 194620320, 194620420, 194620520, 194620620, 194620720, 194620820, 194620920, 194621020, 194621120, 194621220, 194621320</t>
  </si>
  <si>
    <t>2020-07-22 09:26:00</t>
  </si>
  <si>
    <t>17320</t>
  </si>
  <si>
    <t>22320</t>
  </si>
  <si>
    <t>60620</t>
  </si>
  <si>
    <t>215521820</t>
  </si>
  <si>
    <t>2020-08-20 15:32:00</t>
  </si>
  <si>
    <t>21820, 21920, 22020, 22120, 22220, 23820</t>
  </si>
  <si>
    <t>35420, 35520, 35620, 35720, 35820, 36020</t>
  </si>
  <si>
    <t>81520, 81620, 81720, 81820, 81920, 82020, 82120</t>
  </si>
  <si>
    <t>268700120, 268702420, 268740920, 272852620, 272855320, 272857620</t>
  </si>
  <si>
    <t>2020-08-20 15:39:00</t>
  </si>
  <si>
    <t>2020-08-21 09:22:00</t>
  </si>
  <si>
    <t>21220, 21320</t>
  </si>
  <si>
    <t>64020, 64120, 64220, 64320, 64420, 64520, 64620, 64720, 64820, 64920, 65020, 65120, 65220, 65320, 65420, 65520, 65620, 65720, 65820, 65920, 66020, 66120, 66220, 66320, 66420, 66520, 66620, 66720, 66820, 66920, 67020, 67120, 67220</t>
  </si>
  <si>
    <t>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t>
  </si>
  <si>
    <t>2020-08-21 09:25:00</t>
  </si>
  <si>
    <t>21420</t>
  </si>
  <si>
    <t>67320, 67420, 67520, 67620, 67720, 67820, 67920, 68020, 68120, 68220, 68320, 68420, 68520, 68620, 68720, 68820, 68920</t>
  </si>
  <si>
    <t>226099420, 226099520, 226099620, 226099720, 226099820, 226099920, 226100020, 226100120, 226100220, 226100320, 226100420, 226100520, 226100620, 226100720, 226100820, 226100920, 226101020</t>
  </si>
  <si>
    <t>2020-08-26 15:44:00</t>
  </si>
  <si>
    <t>2020-09-07 00:00:00</t>
  </si>
  <si>
    <t>2020-09-07 17:50:00</t>
  </si>
  <si>
    <t>29720</t>
  </si>
  <si>
    <t>70920</t>
  </si>
  <si>
    <t>247650220</t>
  </si>
  <si>
    <t>2020-09-22 10:01:00</t>
  </si>
  <si>
    <t>24720, 24820</t>
  </si>
  <si>
    <t>77020, 77120, 77220, 77320, 77420, 77520, 77620, 77720, 77820, 77920, 78020, 78120, 78220, 78320, 78420, 78520, 78620, 78720, 78820, 78920, 79020, 79120, 79220, 79320, 79420, 79520, 79620, 79720</t>
  </si>
  <si>
    <t>261975820, 261975920, 261976020, 261976120, 261976220, 261976320, 261976420, 261976520, 261976620, 261976720, 261976820, 261976920, 261977020, 261977120, 261977220, 261977320, 261977420, 261977520, 261977620, 261977720, 261977820, 261977920, 261978020, 261978120, 261978220, 261978320, 261978420, 261991420</t>
  </si>
  <si>
    <t>2020-09-22 10:08:00</t>
  </si>
  <si>
    <t>24920</t>
  </si>
  <si>
    <t>79820, 79920, 80020, 80120, 80220, 80320, 80420, 80520, 80620, 80720, 80820, 80920, 81020, 81120, 81220, 81320, 81420</t>
  </si>
  <si>
    <t>262026120, 262026220, 262026320, 262026420, 262026520, 262026620, 262026720, 262026820, 262026920, 262027020, 262027120, 262027220, 262027320, 262027420, 262027520, 262027620, 262027720</t>
  </si>
  <si>
    <t>2020-10-05 09:21:00</t>
  </si>
  <si>
    <t>40620</t>
  </si>
  <si>
    <t>86420</t>
  </si>
  <si>
    <t>279486920</t>
  </si>
  <si>
    <t>2020-10-09 09:32:00</t>
  </si>
  <si>
    <t>2020-01-09 08:57:00</t>
  </si>
  <si>
    <t>019</t>
  </si>
  <si>
    <t>2020-01-09 08:58:00</t>
  </si>
  <si>
    <t>2020-01-09 08:59:00</t>
  </si>
  <si>
    <t>2020-01-16 09:36:00</t>
  </si>
  <si>
    <t>2020-01-22 14:26:00</t>
  </si>
  <si>
    <t>1120, 1220</t>
  </si>
  <si>
    <t>9167420, 9169020</t>
  </si>
  <si>
    <t>2020-01-23 08:38:00</t>
  </si>
  <si>
    <t>1120, 1220, 1320, 1420, 1520, 1620, 1720, 1820, 1920, 2020, 2120, 2220, 2320, 2420, 2520, 2620, 2720, 2820, 2920, 3020, 3120, 3220, 3320, 3420, 3520, 3620, 3720, 3820, 3920, 4020, 4120, 4220, 4320, 4420, 4520, 4620, 4720, 4820, 4920, 5020, 5120, 5220, 5320, 5420, 5520, 5620, 5720, 5820, 5920, 6020</t>
  </si>
  <si>
    <t>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t>
  </si>
  <si>
    <t>2020-01-24 10:35:00</t>
  </si>
  <si>
    <t>6120, 6220, 6320, 6420, 6520, 6620, 6720, 6820, 6920, 7020, 7120, 7220, 7320, 7420, 7520, 7620</t>
  </si>
  <si>
    <t>10054320, 10054420, 10054520, 10054620, 10054720, 10054820, 10054920, 10055020, 10055120, 10055220, 10055320, 10055420, 10055520, 10055620, 10055720, 10055820</t>
  </si>
  <si>
    <t>2020-02-11 07:46:00</t>
  </si>
  <si>
    <t>24902420</t>
  </si>
  <si>
    <t>2020-02-11 07:50:00</t>
  </si>
  <si>
    <t>24895220</t>
  </si>
  <si>
    <t>2020-02-12 08:51:00</t>
  </si>
  <si>
    <t>2020-02-24 08:21:00</t>
  </si>
  <si>
    <t>8920, 9020, 9120, 9220, 9320, 9420, 9520, 9620, 9720, 9820, 9920, 10020, 10120, 10220, 10320, 10420, 10520, 10620, 10720, 10820, 10920, 11020, 11120, 11220, 11320, 11420, 11520, 11620, 11720, 11820, 11920, 12020, 12120, 12220, 12320, 12420, 12520, 12620, 12720, 12820, 12920, 13020, 13120, 13220, 13320, 13420, 13520, 13620</t>
  </si>
  <si>
    <t>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t>
  </si>
  <si>
    <t>2020-02-24 11:46:00</t>
  </si>
  <si>
    <t>13720, 13820, 13920, 14020, 14120, 14220, 14320, 14420, 14520, 14620, 14720, 14820, 14920, 15020, 15120</t>
  </si>
  <si>
    <t>33974320, 33974420, 33974520, 33974620, 33974720, 33974820, 33974920, 33975020, 33975120, 33975220, 33975320, 33975420, 33975520, 33975620, 33975720</t>
  </si>
  <si>
    <t>2020-02-25 09:22:00</t>
  </si>
  <si>
    <t>2020-03-04 09:07:00</t>
  </si>
  <si>
    <t>7320, 7420, 7520, 7620, 7720, 7820, 8120</t>
  </si>
  <si>
    <t>7720, 8020, 8620, 8720, 9020, 9320, 9520</t>
  </si>
  <si>
    <t>2020-03-04 09:13:00</t>
  </si>
  <si>
    <t>3920, 4020, 4220</t>
  </si>
  <si>
    <t>5020, 5120, 5520</t>
  </si>
  <si>
    <t>2020-03-04 09:19:00</t>
  </si>
  <si>
    <t>5620, 5720, 5820, 5920, 6020, 6120, 6220, 6320, 6420, 6520, 6620, 6720</t>
  </si>
  <si>
    <t>7120, 7320, 8120, 8220, 8420, 8520, 8820, 8920, 9120, 9220, 9420, 12820</t>
  </si>
  <si>
    <t>2020-03-04 09:26:00</t>
  </si>
  <si>
    <t>2020-03-04 09:30:00</t>
  </si>
  <si>
    <t>4720, 4820, 4920</t>
  </si>
  <si>
    <t>5220, 5620, 7220</t>
  </si>
  <si>
    <t>2020-03-04 09:37:00</t>
  </si>
  <si>
    <t>2020-03-04 09:43:00</t>
  </si>
  <si>
    <t>2020-03-13 00:00:00</t>
  </si>
  <si>
    <t>2020-03-13 15:33:00</t>
  </si>
  <si>
    <t>2020-03-18 07:37:00</t>
  </si>
  <si>
    <t>16620</t>
  </si>
  <si>
    <t>59962720</t>
  </si>
  <si>
    <t>2020-03-19 14:04:00</t>
  </si>
  <si>
    <t>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t>
  </si>
  <si>
    <t>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t>
  </si>
  <si>
    <t>2020-03-19 14:14:00</t>
  </si>
  <si>
    <t>23620, 23720, 23820, 23920, 24020, 24120, 24220, 24320, 24420, 24520, 24620, 24720, 24820, 24920, 25020</t>
  </si>
  <si>
    <t>65993520, 65993620, 65993720, 65993820, 65993920, 65994020, 65994120, 65994220, 65994320, 65994420, 65994520, 65994620, 65994720, 65994820, 65994920</t>
  </si>
  <si>
    <t>2020-04-13 09:47:00</t>
  </si>
  <si>
    <t>22820</t>
  </si>
  <si>
    <t>2020-04-23 10:46:00</t>
  </si>
  <si>
    <t>26220, 26320, 26420, 26520, 26620, 26720, 26820, 26920, 27020, 27120, 27220, 27320, 27420, 27520, 27620, 27720, 27820, 27920, 28020, 28120, 28220, 28320, 28420, 28520, 28620, 28720, 28820, 28920, 29020, 29120, 29220, 29320, 29420, 29520, 29620, 29720, 29820, 29920, 30020, 30120, 30220, 30320, 30420, 30520, 30620, 30720</t>
  </si>
  <si>
    <t>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t>
  </si>
  <si>
    <t>2020-04-23 12:04:00</t>
  </si>
  <si>
    <t>30820, 30920, 31020, 31120, 31220, 31320, 31420, 31520, 31620, 31720, 31820, 31920, 32020, 32120, 32220</t>
  </si>
  <si>
    <t>99626720, 99626820, 99626920, 99627020, 99627120, 99627220, 99627320, 99627420, 99627520, 99627620, 99627720, 99627820, 99627920, 99628020, 99628120</t>
  </si>
  <si>
    <t>2020-04-28 13:56:00</t>
  </si>
  <si>
    <t>32420, 32520, 32620, 32720, 32820, 32920, 33020, 33120, 33220, 33320, 33420, 33520, 33620, 33720</t>
  </si>
  <si>
    <t>104677420, 104677520, 104677620, 104677720, 104677820, 104677920, 104678020, 104678120, 104678220, 104678320, 104678420, 104678520, 104678620, 104678720</t>
  </si>
  <si>
    <t>2020-05-11 14:36:00</t>
  </si>
  <si>
    <t>34520, 34620, 34720, 34820, 34920, 35020, 35120, 35220, 35320</t>
  </si>
  <si>
    <t>116006720, 116006820, 116006920, 116007020, 116007120, 116007220, 116007320, 116007420, 116007520</t>
  </si>
  <si>
    <t>2020-05-21 09:14:00</t>
  </si>
  <si>
    <t>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t>
  </si>
  <si>
    <t>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t>
  </si>
  <si>
    <t>2020-05-21 09:22:00</t>
  </si>
  <si>
    <t>41920, 42020, 42120, 42220, 42320, 42420, 42520, 42620, 42720, 42820, 42920, 43020, 43120, 43220, 43320</t>
  </si>
  <si>
    <t>125287420, 125287520, 125287620, 125287720, 125287820, 125287920, 125288020, 125288120, 125288220, 125288320, 125288420, 125288520, 125288620, 125288720, 125288820</t>
  </si>
  <si>
    <t>2020-05-21 15:34:00</t>
  </si>
  <si>
    <t>2020-05-21 15:35:00</t>
  </si>
  <si>
    <t>11220</t>
  </si>
  <si>
    <t>2020-05-21 15:36:00</t>
  </si>
  <si>
    <t>9520, 9620</t>
  </si>
  <si>
    <t>16120, 16220</t>
  </si>
  <si>
    <t>61720, 61920, 70620, 72820, 84920, 85420</t>
  </si>
  <si>
    <t>178316320, 178327320, 211038620, 214352220, 246319420, 247817620</t>
  </si>
  <si>
    <t>2020-06-02 15:31:00</t>
  </si>
  <si>
    <t>44920, 45020, 45120, 45220, 45320, 45420, 45520, 45620, 45720, 45820, 45920, 46020, 46120, 46220, 46320, 46420, 46520, 46620, 46720, 46820, 46920, 47020, 47120, 47220, 47320, 47420, 47520, 47620, 47720, 47820, 47920, 48020, 48120, 48220, 48320, 48420, 48520, 48620, 48720, 48820, 48920, 49020</t>
  </si>
  <si>
    <t>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t>
  </si>
  <si>
    <t>2020-06-17 18:41:00</t>
  </si>
  <si>
    <t>10820, 10920</t>
  </si>
  <si>
    <t>16920, 17020</t>
  </si>
  <si>
    <t>2020-06-17 18:42:00</t>
  </si>
  <si>
    <t>2020-06-18 15:07:00</t>
  </si>
  <si>
    <t>10520, 10620</t>
  </si>
  <si>
    <t>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t>
  </si>
  <si>
    <t>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t>
  </si>
  <si>
    <t>2020-06-18 16:02:00</t>
  </si>
  <si>
    <t>57320, 57420, 57520, 57620, 57720, 57820, 57920, 58020, 58120, 58220, 58320, 58420, 58520, 58620, 58720, 58820</t>
  </si>
  <si>
    <t>156723620, 156723720, 156723820, 156723920, 156724020, 156724120, 156724220, 156724320, 156724420, 156724520, 156724620, 156724720, 156724820, 156724920, 156725020, 156725120</t>
  </si>
  <si>
    <t>2020-06-25 08:21:00</t>
  </si>
  <si>
    <t>28720</t>
  </si>
  <si>
    <t>86820</t>
  </si>
  <si>
    <t>258209720</t>
  </si>
  <si>
    <t>2020-07-01 14:11:00</t>
  </si>
  <si>
    <t>21220</t>
  </si>
  <si>
    <t>2020-07-22 15:31:00</t>
  </si>
  <si>
    <t>12320, 12420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</si>
  <si>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t>
  </si>
  <si>
    <t>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t>
  </si>
  <si>
    <t>2020-07-22 15:36:00</t>
  </si>
  <si>
    <t>68120, 68220, 68320, 68420, 68520, 68620, 68720, 68820, 68920, 69020, 69120, 69220, 69320, 69420, 69520, 69620</t>
  </si>
  <si>
    <t>194639920, 194640020, 194640120, 194640220, 194640320, 194640420, 194640520, 194640620, 194640720, 194640820, 194640920, 194641020, 194641120, 194641220, 194641320, 194641420</t>
  </si>
  <si>
    <t>2020-08-21 08:28:00</t>
  </si>
  <si>
    <t>2020-08-21 10:33:00</t>
  </si>
  <si>
    <t>13820, 13920</t>
  </si>
  <si>
    <t>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t>
  </si>
  <si>
    <t>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t>
  </si>
  <si>
    <t>2020-08-21 10:49:00</t>
  </si>
  <si>
    <t>14020</t>
  </si>
  <si>
    <t>79820, 79920, 80020, 80120, 80220, 80320, 80420, 80520, 80620, 80720, 80820, 80920, 81020, 81120, 81220, 81320</t>
  </si>
  <si>
    <t>226072920, 226073020, 226073120, 226073220, 226073320, 226073420, 226073520, 226073620, 226073720, 226073820, 226073920, 226074020, 226074120, 226074220, 226074320, 226074420</t>
  </si>
  <si>
    <t>2020-09-04 08:47:00</t>
  </si>
  <si>
    <t>26820</t>
  </si>
  <si>
    <t>85220</t>
  </si>
  <si>
    <t>246329520</t>
  </si>
  <si>
    <t>2020-09-21 08:37:00</t>
  </si>
  <si>
    <t>17220, 17320</t>
  </si>
  <si>
    <t>30420, 30520</t>
  </si>
  <si>
    <t>94420, 94520</t>
  </si>
  <si>
    <t>265898820, 265965320</t>
  </si>
  <si>
    <t>2020-09-23 10:32:00</t>
  </si>
  <si>
    <t>2020-09-23 10:52:00</t>
  </si>
  <si>
    <t>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t>
  </si>
  <si>
    <t>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t>
  </si>
  <si>
    <t>2020-09-23 10:56:00</t>
  </si>
  <si>
    <t>92820, 92920, 93020, 93120, 93220, 93320, 93420, 93520, 93620, 93720, 93820, 93920, 94020, 94120, 94220, 94320</t>
  </si>
  <si>
    <t>262672920, 262673020, 262673120, 262673220, 262673320, 262673420, 262673520, 262673620, 262673720, 262673820, 262673920, 262674020, 262674120, 262674220, 262674320, 262674420</t>
  </si>
  <si>
    <t>2020-10-05 09:56:00</t>
  </si>
  <si>
    <t>17820</t>
  </si>
  <si>
    <t>34120</t>
  </si>
  <si>
    <t>97720</t>
  </si>
  <si>
    <t>280080820</t>
  </si>
  <si>
    <t>2020-01-08 08:27:00</t>
  </si>
  <si>
    <t>73320</t>
  </si>
  <si>
    <t>178020, 182120, 265520, 270420, 346520, 515020, 603020, 659920, 778920, 859720</t>
  </si>
  <si>
    <t>66952620, 87642220, 98790720, 126854720, 168257620, 206782320, 223213320, 280214420</t>
  </si>
  <si>
    <t>2020-01-08 09:25:00</t>
  </si>
  <si>
    <t>66420</t>
  </si>
  <si>
    <t>2020-01-08 09:28:00</t>
  </si>
  <si>
    <t>66320</t>
  </si>
  <si>
    <t>2020-01-08 09:31:00</t>
  </si>
  <si>
    <t>136620</t>
  </si>
  <si>
    <t>2020-01-08 09:38:00</t>
  </si>
  <si>
    <t>129920</t>
  </si>
  <si>
    <t>2020-01-08 09:40:00</t>
  </si>
  <si>
    <t>84820</t>
  </si>
  <si>
    <t>2020-01-08 09:44:00</t>
  </si>
  <si>
    <t>84920</t>
  </si>
  <si>
    <t>2020-01-08 09:47:00</t>
  </si>
  <si>
    <t>84520</t>
  </si>
  <si>
    <t>2020-01-08 09:49:00</t>
  </si>
  <si>
    <t>66520</t>
  </si>
  <si>
    <t>2020-01-08 09:52:00</t>
  </si>
  <si>
    <t>72320</t>
  </si>
  <si>
    <t>2020-01-08 09:55:00</t>
  </si>
  <si>
    <t>84620</t>
  </si>
  <si>
    <t>2020-01-08 09:59:00</t>
  </si>
  <si>
    <t>84720</t>
  </si>
  <si>
    <t>2020-01-08 10:03:00</t>
  </si>
  <si>
    <t>79920</t>
  </si>
  <si>
    <t>159520</t>
  </si>
  <si>
    <t>41234520</t>
  </si>
  <si>
    <t>2020-01-08 10:06:00</t>
  </si>
  <si>
    <t>76820</t>
  </si>
  <si>
    <t>2020-01-08 10:10:00</t>
  </si>
  <si>
    <t>70620</t>
  </si>
  <si>
    <t>37916020, 37922120, 40953020, 67708620, 110861020, 187079520, 223235120, 280218720</t>
  </si>
  <si>
    <t>2020-01-08 10:17:00</t>
  </si>
  <si>
    <t>2020-01-10 14:43:00</t>
  </si>
  <si>
    <t>4320, 4420, 4520, 4620, 5720, 5920, 6120, 6320</t>
  </si>
  <si>
    <t>2020-01-10 14:53:00</t>
  </si>
  <si>
    <t>2020-01-10 14:56:00</t>
  </si>
  <si>
    <t>2020-01-10 15:01:00</t>
  </si>
  <si>
    <t>2020-01-13 17:24:00</t>
  </si>
  <si>
    <t>2020-01-17 09:35:00</t>
  </si>
  <si>
    <t>58720</t>
  </si>
  <si>
    <t>104020</t>
  </si>
  <si>
    <t>22431120, 22450920</t>
  </si>
  <si>
    <t>2020-01-17 11:33:00</t>
  </si>
  <si>
    <t>99020</t>
  </si>
  <si>
    <t>182620</t>
  </si>
  <si>
    <t>67185920</t>
  </si>
  <si>
    <t>2020-01-17 14:42:00</t>
  </si>
  <si>
    <t>9420, 9520, 37520, 42920, 93820</t>
  </si>
  <si>
    <t>48920, 49020, 94720, 105020, 276920</t>
  </si>
  <si>
    <t>90420, 90520, 172220, 177820, 610920</t>
  </si>
  <si>
    <t>16457420, 16461320, 48796520, 63577620, 201810820</t>
  </si>
  <si>
    <t>2020-01-20 13:48:00</t>
  </si>
  <si>
    <t>90020</t>
  </si>
  <si>
    <t>173320, 268220</t>
  </si>
  <si>
    <t>49052720, 91321720</t>
  </si>
  <si>
    <t>2020-01-20 17:44:00</t>
  </si>
  <si>
    <t>3420, 3520, 3720, 3820, 3920, 4020, 4120, 4220, 6820</t>
  </si>
  <si>
    <t>50320, 50420, 50520, 50620, 50720, 50820, 50920, 51020, 55120</t>
  </si>
  <si>
    <t>2020-01-20 17:46:00</t>
  </si>
  <si>
    <t>66820</t>
  </si>
  <si>
    <t>2020-01-20 17:49:00</t>
  </si>
  <si>
    <t>4520, 4620, 4720, 4820, 4920, 5020, 5320, 5420, 5520, 5620, 5720, 5820</t>
  </si>
  <si>
    <t>55020, 55220, 55320, 55420, 55620, 55720, 55820, 56020, 57020, 64720</t>
  </si>
  <si>
    <t>2020-01-22 07:35:00</t>
  </si>
  <si>
    <t>92920</t>
  </si>
  <si>
    <t>2020-01-22 12:19:00</t>
  </si>
  <si>
    <t>2020-01-22 14:53:00</t>
  </si>
  <si>
    <t>113420</t>
  </si>
  <si>
    <t>0400</t>
  </si>
  <si>
    <t>0140</t>
  </si>
  <si>
    <t>0160</t>
  </si>
  <si>
    <t>2020-01-22 15:43:00</t>
  </si>
  <si>
    <t>8620, 8720, 8820, 8920, 9020, 9120</t>
  </si>
  <si>
    <t>72520, 83420, 85120, 85320, 91020</t>
  </si>
  <si>
    <t>2020-01-22 15:48:00</t>
  </si>
  <si>
    <t>15220, 41320</t>
  </si>
  <si>
    <t>93520, 129020</t>
  </si>
  <si>
    <t>2020-01-22 15:50:00</t>
  </si>
  <si>
    <t>6920, 9720</t>
  </si>
  <si>
    <t>63520, 131520</t>
  </si>
  <si>
    <t>2020-01-22 15:52:00</t>
  </si>
  <si>
    <t>7120, 7220, 7320, 7820, 7920, 9820, 9920, 10020, 10120, 18620, 18720, 19620, 36920, 43020, 43220, 43920, 44820, 46120, 49420, 57120</t>
  </si>
  <si>
    <t>66620, 68120, 68720, 72020, 82020, 82120, 86720, 87920, 88020, 88520, 90320, 99420, 120320, 131720, 132920, 148020, 162620, 163020, 170320, 186020</t>
  </si>
  <si>
    <t>2020-01-23 10:01:00</t>
  </si>
  <si>
    <t>AUXILIO DE CESANTÍAS</t>
  </si>
  <si>
    <t>9086820</t>
  </si>
  <si>
    <t>2020-01-23 18:18:00</t>
  </si>
  <si>
    <t>68920</t>
  </si>
  <si>
    <t>2020-01-24 09:24:00</t>
  </si>
  <si>
    <t>2020-01-24 09:28:00</t>
  </si>
  <si>
    <t>64620</t>
  </si>
  <si>
    <t>2020-01-24 09:32:00</t>
  </si>
  <si>
    <t>64520</t>
  </si>
  <si>
    <t>2020-01-24 09:33:00</t>
  </si>
  <si>
    <t>65920</t>
  </si>
  <si>
    <t>2020-01-24 09:36:00</t>
  </si>
  <si>
    <t>64320</t>
  </si>
  <si>
    <t>2020-01-24 09:39:00</t>
  </si>
  <si>
    <t>71720</t>
  </si>
  <si>
    <t>2020-01-24 09:43:00</t>
  </si>
  <si>
    <t>88620</t>
  </si>
  <si>
    <t>2020-01-24 09:46:00</t>
  </si>
  <si>
    <t>2020-01-24 09:48:00</t>
  </si>
  <si>
    <t>PAGO NOMINA MES DE ENERO DE 2020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</si>
  <si>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t>
  </si>
  <si>
    <t>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t>
  </si>
  <si>
    <t>2020-01-24 09:50:00</t>
  </si>
  <si>
    <t>88720</t>
  </si>
  <si>
    <t>2020-01-24 10:00:00</t>
  </si>
  <si>
    <t>43120, 43220, 43320, 43420, 43520, 43620, 43720, 43820, 43920, 44020, 44120, 44220, 44320, 44420, 44520, 44620, 44720, 44820, 44920, 45020, 45120, 45220, 45320, 45420, 45520, 45620</t>
  </si>
  <si>
    <t>10550220, 10550320, 10550420, 10550520, 10550620, 10550720, 10550820, 10550920, 10551020, 10551120, 10551220, 10551320, 10551420, 10551520, 10551620, 10551720, 10551820, 10551920, 10552020, 10552120, 10552220, 10552320, 10552420, 10552520, 10552620, 10552720</t>
  </si>
  <si>
    <t>2020-01-24 14:32:00</t>
  </si>
  <si>
    <t>2020-01-24 14:53:00</t>
  </si>
  <si>
    <t>68020</t>
  </si>
  <si>
    <t>2020-01-24 14:56:00</t>
  </si>
  <si>
    <t>PRESTACIÓN DE SERVICIOS PROFESIONALES PARA ADELANTAR EL SEGUIMIENTO, CONTROL Y ACOMPAÑAMIENTO A LA IMPLEMENTACIÓN DE LA GESTIÓN CATASTRAL CON ENFOQUE MULTIPROPÓSITO, EL PROCESO DE HABILITACIÓN DE GESTORES CATASTRALES Y EL DESARROLLO DEL CRÉDITO</t>
  </si>
  <si>
    <t>74320</t>
  </si>
  <si>
    <t>2020-01-27 14:54:00</t>
  </si>
  <si>
    <t>12020</t>
  </si>
  <si>
    <t>79820</t>
  </si>
  <si>
    <t>2020-01-27 14:56:00</t>
  </si>
  <si>
    <t>85820</t>
  </si>
  <si>
    <t>2020-01-27 14:59:00</t>
  </si>
  <si>
    <t>11320</t>
  </si>
  <si>
    <t>86920</t>
  </si>
  <si>
    <t>2020-01-27 15:01:00</t>
  </si>
  <si>
    <t>44620</t>
  </si>
  <si>
    <t>147320</t>
  </si>
  <si>
    <t>2020-01-27 15:03:00</t>
  </si>
  <si>
    <t>24020</t>
  </si>
  <si>
    <t>82220</t>
  </si>
  <si>
    <t>2020-01-27 15:05:00</t>
  </si>
  <si>
    <t>24120</t>
  </si>
  <si>
    <t>83520</t>
  </si>
  <si>
    <t>2020-01-27 15:07:00</t>
  </si>
  <si>
    <t>110520</t>
  </si>
  <si>
    <t>2020-01-27 15:09:00</t>
  </si>
  <si>
    <t>2020-01-28 11:32:00</t>
  </si>
  <si>
    <t>46920</t>
  </si>
  <si>
    <t>144920</t>
  </si>
  <si>
    <t>2020-01-28 11:35:00</t>
  </si>
  <si>
    <t>PRESTACIÓN DE SERVICIOS PROFESIONALES PARA LLEVAR A CABO LA OPERACIÓN, MONITOREO Y SOPORTE TECNICO A LAS INFRAESTRUCTURAS TECNOLOGICAS ASIGNADAS POR LA OFICINA DE INFORMATICA Y TELECOMUNICACIONES</t>
  </si>
  <si>
    <t>17020</t>
  </si>
  <si>
    <t>91720</t>
  </si>
  <si>
    <t>2020-01-28 11:37:00</t>
  </si>
  <si>
    <t>107820</t>
  </si>
  <si>
    <t>2020-01-28 11:39:00</t>
  </si>
  <si>
    <t>21020</t>
  </si>
  <si>
    <t>80320</t>
  </si>
  <si>
    <t>6620, 6720, 8020</t>
  </si>
  <si>
    <t>2020-01-28 11:42:00</t>
  </si>
  <si>
    <t>25120</t>
  </si>
  <si>
    <t>83920</t>
  </si>
  <si>
    <t>4720, 5520, 8120</t>
  </si>
  <si>
    <t>2020-01-28 11:47:00</t>
  </si>
  <si>
    <t>41520</t>
  </si>
  <si>
    <t>117420</t>
  </si>
  <si>
    <t>2020-01-28 11:48:00</t>
  </si>
  <si>
    <t>34520</t>
  </si>
  <si>
    <t>130720</t>
  </si>
  <si>
    <t>2020-01-28 11:50:00</t>
  </si>
  <si>
    <t>28920</t>
  </si>
  <si>
    <t>92320</t>
  </si>
  <si>
    <t>2020-01-28 11:52:00</t>
  </si>
  <si>
    <t>78220</t>
  </si>
  <si>
    <t>2020-01-28 11:53:00</t>
  </si>
  <si>
    <t>39620</t>
  </si>
  <si>
    <t>117120</t>
  </si>
  <si>
    <t>2020-01-28 11:55:00</t>
  </si>
  <si>
    <t>2020-01-28 11:57:00</t>
  </si>
  <si>
    <t>20820, 21320</t>
  </si>
  <si>
    <t>93120, 94020</t>
  </si>
  <si>
    <t>2020-01-28 11:59:00</t>
  </si>
  <si>
    <t>24920, 26520</t>
  </si>
  <si>
    <t>117020, 129320</t>
  </si>
  <si>
    <t>2020-01-28 12:00:00</t>
  </si>
  <si>
    <t>91620</t>
  </si>
  <si>
    <t>2020-01-28 12:01:00</t>
  </si>
  <si>
    <t>2020-01-28 12:03:00</t>
  </si>
  <si>
    <t>78720</t>
  </si>
  <si>
    <t>2020-01-28 12:05:00</t>
  </si>
  <si>
    <t>34320</t>
  </si>
  <si>
    <t>123120</t>
  </si>
  <si>
    <t>2020-01-28 12:43:00</t>
  </si>
  <si>
    <t>26420</t>
  </si>
  <si>
    <t>63220</t>
  </si>
  <si>
    <t>12982320</t>
  </si>
  <si>
    <t>2020-01-28 14:16:00</t>
  </si>
  <si>
    <t>80920</t>
  </si>
  <si>
    <t>2020-01-28 14:18:00</t>
  </si>
  <si>
    <t>12720</t>
  </si>
  <si>
    <t>80820</t>
  </si>
  <si>
    <t>2020-01-28 14:21:00</t>
  </si>
  <si>
    <t>20320</t>
  </si>
  <si>
    <t>81020</t>
  </si>
  <si>
    <t>2020-01-28 14:23:00</t>
  </si>
  <si>
    <t>81120</t>
  </si>
  <si>
    <t>2020-01-28 14:28:00</t>
  </si>
  <si>
    <t>81320</t>
  </si>
  <si>
    <t>2020-01-28 14:31:00</t>
  </si>
  <si>
    <t>16220</t>
  </si>
  <si>
    <t>80620</t>
  </si>
  <si>
    <t>2020-01-28 14:32:00</t>
  </si>
  <si>
    <t>26720</t>
  </si>
  <si>
    <t>92720</t>
  </si>
  <si>
    <t>2020-01-28 14:35:00</t>
  </si>
  <si>
    <t>80720</t>
  </si>
  <si>
    <t>2020-01-28 14:38:00</t>
  </si>
  <si>
    <t>18420</t>
  </si>
  <si>
    <t>72120</t>
  </si>
  <si>
    <t>2020-01-28 14:45:00</t>
  </si>
  <si>
    <t>81220</t>
  </si>
  <si>
    <t>2020-01-28 15:38:00</t>
  </si>
  <si>
    <t>64120</t>
  </si>
  <si>
    <t>13051920</t>
  </si>
  <si>
    <t>2020-01-28 16:32:00</t>
  </si>
  <si>
    <t>12620</t>
  </si>
  <si>
    <t>85420</t>
  </si>
  <si>
    <t>2020-01-28 16:34:00</t>
  </si>
  <si>
    <t>95720</t>
  </si>
  <si>
    <t>2020-01-28 16:36:00</t>
  </si>
  <si>
    <t>86520</t>
  </si>
  <si>
    <t>2020-01-28 16:38:00</t>
  </si>
  <si>
    <t>83120</t>
  </si>
  <si>
    <t>2020-01-28 16:40:00</t>
  </si>
  <si>
    <t>89020</t>
  </si>
  <si>
    <t>2020-01-28 16:43:00</t>
  </si>
  <si>
    <t>2020-01-28 16:45:00</t>
  </si>
  <si>
    <t>86620</t>
  </si>
  <si>
    <t>2020-01-29 10:26:00</t>
  </si>
  <si>
    <t>27520</t>
  </si>
  <si>
    <t>68720</t>
  </si>
  <si>
    <t>13570720</t>
  </si>
  <si>
    <t>2020-01-29 11:40:00</t>
  </si>
  <si>
    <t>85520</t>
  </si>
  <si>
    <t>2020-01-29 12:18:00</t>
  </si>
  <si>
    <t>59720, 60720</t>
  </si>
  <si>
    <t>101020, 102020</t>
  </si>
  <si>
    <t>21423220, 21424420</t>
  </si>
  <si>
    <t>2020-01-29 14:35:00</t>
  </si>
  <si>
    <t>19220, 19820</t>
  </si>
  <si>
    <t>88120, 88220</t>
  </si>
  <si>
    <t>2020-01-29 14:39:00</t>
  </si>
  <si>
    <t>16820</t>
  </si>
  <si>
    <t>77720</t>
  </si>
  <si>
    <t>2020-01-29 14:41:00</t>
  </si>
  <si>
    <t>18320</t>
  </si>
  <si>
    <t>86320</t>
  </si>
  <si>
    <t>2020-01-31 00:00:00</t>
  </si>
  <si>
    <t>2020-01-31 10:41:00</t>
  </si>
  <si>
    <t>19320</t>
  </si>
  <si>
    <t>88320</t>
  </si>
  <si>
    <t>2020-01-31 10:43:00</t>
  </si>
  <si>
    <t>22320, 22420</t>
  </si>
  <si>
    <t>85920, 86220</t>
  </si>
  <si>
    <t>2020-01-31 10:45:00</t>
  </si>
  <si>
    <t>15320, 15420, 15520</t>
  </si>
  <si>
    <t>77920, 78020, 78620</t>
  </si>
  <si>
    <t>2020-01-31 10:46:00</t>
  </si>
  <si>
    <t>16320, 17120, 17220, 18220, 18820</t>
  </si>
  <si>
    <t>77820, 78320, 78420, 78520, 85620</t>
  </si>
  <si>
    <t>2020-02-03 10:46:00</t>
  </si>
  <si>
    <t>96320</t>
  </si>
  <si>
    <t>2020-02-03 10:50:00</t>
  </si>
  <si>
    <t>13620</t>
  </si>
  <si>
    <t>18120, 18520, 19120, 19520</t>
  </si>
  <si>
    <t>90520, 90620, 90720, 90820</t>
  </si>
  <si>
    <t>2020-02-03 10:58:00</t>
  </si>
  <si>
    <t>24720</t>
  </si>
  <si>
    <t>2020-02-03 11:00:00</t>
  </si>
  <si>
    <t>23620, 23920</t>
  </si>
  <si>
    <t>92820, 93020</t>
  </si>
  <si>
    <t>2020-02-03 11:02:00</t>
  </si>
  <si>
    <t>24220</t>
  </si>
  <si>
    <t>93320</t>
  </si>
  <si>
    <t>2020-02-03 11:06:00</t>
  </si>
  <si>
    <t>26820, 27620</t>
  </si>
  <si>
    <t>95520, 95620</t>
  </si>
  <si>
    <t>2020-02-03 11:12:00</t>
  </si>
  <si>
    <t>PRESTACIÓN DE SERVICIOS PROFESIONALES  PARA ACTUAR COMO AUXILIARES 
 DE LA JUSTICIA Y EN LA EJECUCIÓN DE AVALUOS   COMERCIALES  DE LOS BIENES INMUEBLES EN TODO EL PAIS, DE ACUERDO  A LOS CONVENIOS  Y/O CONTRATOS FIRMADOS POR EL INSTITUTO</t>
  </si>
  <si>
    <t>25520, 25620, 25720</t>
  </si>
  <si>
    <t>95120, 95220, 95420</t>
  </si>
  <si>
    <t>2020-02-03 11:15:00</t>
  </si>
  <si>
    <t>14520</t>
  </si>
  <si>
    <t>20220, 22120, 22220, 22520, 24620</t>
  </si>
  <si>
    <t>2020-02-03 11:18:00</t>
  </si>
  <si>
    <t>21720</t>
  </si>
  <si>
    <t>91920</t>
  </si>
  <si>
    <t>2020-02-03 11:38:00</t>
  </si>
  <si>
    <t>94120</t>
  </si>
  <si>
    <t>2020-02-03 15:38:00</t>
  </si>
  <si>
    <t>16520</t>
  </si>
  <si>
    <t>118620</t>
  </si>
  <si>
    <t>2020-02-03 15:40:00</t>
  </si>
  <si>
    <t>24320</t>
  </si>
  <si>
    <t>132620</t>
  </si>
  <si>
    <t>2020-02-03 15:42:00</t>
  </si>
  <si>
    <t>16720</t>
  </si>
  <si>
    <t>35120</t>
  </si>
  <si>
    <t>130420</t>
  </si>
  <si>
    <t>2020-02-03 15:44:00</t>
  </si>
  <si>
    <t>33820</t>
  </si>
  <si>
    <t>117720</t>
  </si>
  <si>
    <t>2020-02-03 15:45:00</t>
  </si>
  <si>
    <t>25220, 25320</t>
  </si>
  <si>
    <t>81720, 91220</t>
  </si>
  <si>
    <t>2020-02-03 15:48:00</t>
  </si>
  <si>
    <t>34020, 34120</t>
  </si>
  <si>
    <t>117220, 128920</t>
  </si>
  <si>
    <t>2020-02-03 15:51:00</t>
  </si>
  <si>
    <t>21120</t>
  </si>
  <si>
    <t>93220</t>
  </si>
  <si>
    <t>2020-02-03 15:53:00</t>
  </si>
  <si>
    <t>42220</t>
  </si>
  <si>
    <t>119220</t>
  </si>
  <si>
    <t>2020-02-03 15:54:00</t>
  </si>
  <si>
    <t>2020-02-03 15:58:00</t>
  </si>
  <si>
    <t>96220</t>
  </si>
  <si>
    <t>2020-02-03 16:01:00</t>
  </si>
  <si>
    <t>28220, 28820</t>
  </si>
  <si>
    <t>93720, 96020</t>
  </si>
  <si>
    <t>2020-02-03 16:03:00</t>
  </si>
  <si>
    <t>20620</t>
  </si>
  <si>
    <t>94820</t>
  </si>
  <si>
    <t>2020-02-03 16:06:00</t>
  </si>
  <si>
    <t>80420</t>
  </si>
  <si>
    <t>2020-02-03 16:09:00</t>
  </si>
  <si>
    <t>81820</t>
  </si>
  <si>
    <t>2020-02-03 16:13:00</t>
  </si>
  <si>
    <t>38420</t>
  </si>
  <si>
    <t>158520</t>
  </si>
  <si>
    <t>2020-02-04 00:00:00</t>
  </si>
  <si>
    <t>2020-02-04 11:06:00</t>
  </si>
  <si>
    <t>20020, 20120</t>
  </si>
  <si>
    <t>91520, 91820</t>
  </si>
  <si>
    <t>2020-02-04 11:07:00</t>
  </si>
  <si>
    <t>15320</t>
  </si>
  <si>
    <t>45620</t>
  </si>
  <si>
    <t>199020</t>
  </si>
  <si>
    <t>2020-02-04 11:08:00</t>
  </si>
  <si>
    <t>53920</t>
  </si>
  <si>
    <t>425220</t>
  </si>
  <si>
    <t>13420</t>
  </si>
  <si>
    <t>2020-02-04 11:11:00</t>
  </si>
  <si>
    <t>Prestación de servicios como técnico TLA para realizar el control y seguimiento de los procesos de mantenimiento aeronáutico y suministro de combustible del avión Twin Turbocommander 690A con matricula HK1771G, propiedad del IGAC.</t>
  </si>
  <si>
    <t>15420</t>
  </si>
  <si>
    <t>45920</t>
  </si>
  <si>
    <t>167220</t>
  </si>
  <si>
    <t>2020-02-04 11:13:00</t>
  </si>
  <si>
    <t>Prestación de servicios como piloto al mando de la aeronave HK 1771-G y la gestión  de seguimiento, control y continuidad de los procesos y procedimientos de operaciones aéreas  de los equipos tripulados y no tripulados del IGAC</t>
  </si>
  <si>
    <t>46020</t>
  </si>
  <si>
    <t>205920</t>
  </si>
  <si>
    <t>2020-02-04 11:15:00</t>
  </si>
  <si>
    <t>PRESTACIÓN DE SERVICIOS PARA GESTIONAR,  REALIZAR EL CONTROL  Y SEGUIMIENTO A LA TOMA DE FOTOGRAFÍA AÉREA Y CONSECUSIÓN DE INSUMOS NECESARIOS PARA PRODUCCIÓN CARTOGRÁFICA.</t>
  </si>
  <si>
    <t>15120</t>
  </si>
  <si>
    <t>25020</t>
  </si>
  <si>
    <t>100120</t>
  </si>
  <si>
    <t>2020-02-04 11:17:00</t>
  </si>
  <si>
    <t>PRESTACIÓN DE SERVICIOS PARA  ORIENTAR LA OPERACIÓN TÉCNICA DE LOS PROYECTOS MISIONALES DE LA SUBDIRECCIÓN DE GEOGRAFÍA Y CARTOGRAFÍA</t>
  </si>
  <si>
    <t>2020-02-04 11:21:00</t>
  </si>
  <si>
    <t>PRESTACIÓN DE SERVICIOS PARA  GESTIONAR,  REALIZAR EL CONTROL  Y SEGUIMIENTO DE LA PRODUCCIÓN CARTOGRÁFICA DE METAS MISIONALES Y, CONVENIOS Y/O CONTRATOS DE LA SUBDIRECCIÓN DE GEOGRAFÍA Y CARTOGRAFÍA</t>
  </si>
  <si>
    <t>32420</t>
  </si>
  <si>
    <t>119020</t>
  </si>
  <si>
    <t>2020-02-05 08:45:00</t>
  </si>
  <si>
    <t>2020-02-05 14:17:00</t>
  </si>
  <si>
    <t>78120</t>
  </si>
  <si>
    <t>2020-02-05 14:18:00</t>
  </si>
  <si>
    <t>21820</t>
  </si>
  <si>
    <t>86020</t>
  </si>
  <si>
    <t>2020-02-05 14:20:00</t>
  </si>
  <si>
    <t>22020</t>
  </si>
  <si>
    <t>86120</t>
  </si>
  <si>
    <t>2020-02-06 14:37:00</t>
  </si>
  <si>
    <t>18520</t>
  </si>
  <si>
    <t>12320, 12420, 12620, 12920, 13020, 13220, 13320, 13420, 13520, 13620, 13720, 13820, 13920, 14020, 14120, 14220, 14320, 14420, 14520, 15120</t>
  </si>
  <si>
    <t>59820, 59920, 60120, 60220, 60320, 60520, 60620, 60820, 60920, 61120, 61220, 61320, 61420, 61520, 61620, 61720, 61820, 61920, 62920</t>
  </si>
  <si>
    <t>101120, 101220, 101320, 101420, 101620, 101720, 101920, 102120, 102220, 102420, 102520, 102620, 102720, 102820, 102920, 103020, 103120, 103220, 104320</t>
  </si>
  <si>
    <t>21245320, 21247620, 21257220, 21263420, 21352620, 21363420, 21371320, 21394820, 21397520, 21402520, 21406920, 21408220, 21409920, 21413520, 21415720, 21417020, 21418020, 21419520, 22090820</t>
  </si>
  <si>
    <t>520, 720, 820, 920, 1020, 1120, 1220, 1320, 1420, 1520, 1620, 1720</t>
  </si>
  <si>
    <t>2020-02-10 11:37:00</t>
  </si>
  <si>
    <t>2020-02-10 11:38:00</t>
  </si>
  <si>
    <t>19520</t>
  </si>
  <si>
    <t>2020-02-10 11:39:00</t>
  </si>
  <si>
    <t>29420, 33620, 33720, 34620, 45120</t>
  </si>
  <si>
    <t>114420, 131820, 132420, 133520, 158920</t>
  </si>
  <si>
    <t>2020-02-10 11:41:00</t>
  </si>
  <si>
    <t>19620</t>
  </si>
  <si>
    <t>75820</t>
  </si>
  <si>
    <t>4820, 5220, 5320</t>
  </si>
  <si>
    <t>2020-02-10 14:43:00</t>
  </si>
  <si>
    <t>18020</t>
  </si>
  <si>
    <t>80520</t>
  </si>
  <si>
    <t>2020-02-10 15:04:00</t>
  </si>
  <si>
    <t>27920</t>
  </si>
  <si>
    <t>92020</t>
  </si>
  <si>
    <t>2020-02-10 15:08:00</t>
  </si>
  <si>
    <t>43320</t>
  </si>
  <si>
    <t>146220</t>
  </si>
  <si>
    <t>342120</t>
  </si>
  <si>
    <t>114973020</t>
  </si>
  <si>
    <t>2020-02-10 15:11:00</t>
  </si>
  <si>
    <t>25420</t>
  </si>
  <si>
    <t>81520</t>
  </si>
  <si>
    <t>2020-02-10 15:16:00</t>
  </si>
  <si>
    <t>26620</t>
  </si>
  <si>
    <t>81620</t>
  </si>
  <si>
    <t>2020-02-10 15:20:00</t>
  </si>
  <si>
    <t>81420</t>
  </si>
  <si>
    <t>2020-02-11 08:57:00</t>
  </si>
  <si>
    <t>220, 320, 1820</t>
  </si>
  <si>
    <t>2020-02-11 11:36:00</t>
  </si>
  <si>
    <t>17820, 17920, 18020, 19020</t>
  </si>
  <si>
    <t>64020, 64820, 64920, 65020</t>
  </si>
  <si>
    <t>105020, 105920, 106020, 106120</t>
  </si>
  <si>
    <t>24354120, 24383520, 24405620, 24415320</t>
  </si>
  <si>
    <t>2020-02-11 11:39:00</t>
  </si>
  <si>
    <t>19420, 37020</t>
  </si>
  <si>
    <t>65420, 93920</t>
  </si>
  <si>
    <t>106620, 171620</t>
  </si>
  <si>
    <t>24784020, 46350720</t>
  </si>
  <si>
    <t>120, 420</t>
  </si>
  <si>
    <t>2020-02-11 14:07:00</t>
  </si>
  <si>
    <t>9220, 9720, 10020</t>
  </si>
  <si>
    <t>2020-02-11 14:31:00</t>
  </si>
  <si>
    <t>19020</t>
  </si>
  <si>
    <t>30720</t>
  </si>
  <si>
    <t>113220</t>
  </si>
  <si>
    <t>2020-02-11 14:34:00</t>
  </si>
  <si>
    <t>19120</t>
  </si>
  <si>
    <t>118420</t>
  </si>
  <si>
    <t>2020-02-11 14:36:00</t>
  </si>
  <si>
    <t>19920</t>
  </si>
  <si>
    <t>2020-02-11 14:38:00</t>
  </si>
  <si>
    <t>20020</t>
  </si>
  <si>
    <t>30420</t>
  </si>
  <si>
    <t>110420</t>
  </si>
  <si>
    <t>2020-02-11 14:40:00</t>
  </si>
  <si>
    <t>20120</t>
  </si>
  <si>
    <t>37320</t>
  </si>
  <si>
    <t>126520</t>
  </si>
  <si>
    <t>2020-02-11 14:42:00</t>
  </si>
  <si>
    <t>20220</t>
  </si>
  <si>
    <t>109320</t>
  </si>
  <si>
    <t>2020-02-11 14:44:00</t>
  </si>
  <si>
    <t>80220</t>
  </si>
  <si>
    <t>2020-02-11 14:46:00</t>
  </si>
  <si>
    <t>20420</t>
  </si>
  <si>
    <t>92120</t>
  </si>
  <si>
    <t>2020-02-11 14:47:00</t>
  </si>
  <si>
    <t>20520</t>
  </si>
  <si>
    <t>24420</t>
  </si>
  <si>
    <t>80120</t>
  </si>
  <si>
    <t>2020-02-11 14:50:00</t>
  </si>
  <si>
    <t>RENOVACIÓN DE LOS SERVICIOS DE SOFTWARE UP DATE SUPPORT Y ORACLE PREMIE SUPPORT FOR SYSTEMS</t>
  </si>
  <si>
    <t>30220</t>
  </si>
  <si>
    <t>137920</t>
  </si>
  <si>
    <t>313320, 313420</t>
  </si>
  <si>
    <t>104328120, 104337320</t>
  </si>
  <si>
    <t>2020-02-11 15:22:00</t>
  </si>
  <si>
    <t>2020-02-11 15:24:00</t>
  </si>
  <si>
    <t>2020-02-11 15:32:00</t>
  </si>
  <si>
    <t>21320</t>
  </si>
  <si>
    <t>2020-02-11 15:39:00</t>
  </si>
  <si>
    <t>2020-02-13 08:13:00</t>
  </si>
  <si>
    <t>37620</t>
  </si>
  <si>
    <t>96620</t>
  </si>
  <si>
    <t>172820</t>
  </si>
  <si>
    <t>47899720</t>
  </si>
  <si>
    <t>2020-02-13 10:24:00</t>
  </si>
  <si>
    <t>29520</t>
  </si>
  <si>
    <t>108220</t>
  </si>
  <si>
    <t>2020-02-13 10:28:00</t>
  </si>
  <si>
    <t>20720</t>
  </si>
  <si>
    <t>32320</t>
  </si>
  <si>
    <t>122420</t>
  </si>
  <si>
    <t>2020-02-13 10:31:00</t>
  </si>
  <si>
    <t>29720, 29820</t>
  </si>
  <si>
    <t>91320, 93620</t>
  </si>
  <si>
    <t>2020-02-14 11:16:00</t>
  </si>
  <si>
    <t>24520</t>
  </si>
  <si>
    <t>76120</t>
  </si>
  <si>
    <t>2020-02-14 11:17:00</t>
  </si>
  <si>
    <t>24620</t>
  </si>
  <si>
    <t>108120</t>
  </si>
  <si>
    <t>2020-02-14 11:18:00</t>
  </si>
  <si>
    <t>65220</t>
  </si>
  <si>
    <t>404920</t>
  </si>
  <si>
    <t>17920</t>
  </si>
  <si>
    <t>2020-02-14 11:19:00</t>
  </si>
  <si>
    <t>21620</t>
  </si>
  <si>
    <t>29120</t>
  </si>
  <si>
    <t>131220</t>
  </si>
  <si>
    <t>2020-02-14 15:35:00</t>
  </si>
  <si>
    <t>97920</t>
  </si>
  <si>
    <t>18120</t>
  </si>
  <si>
    <t>2020-02-14 15:37:00</t>
  </si>
  <si>
    <t>VIATICOS Y GASTOS DE COMISIÓN REVISAR LAS CLASES AGROLOGICAS DE 3 PREDIOS EN EL MUNICIPIO DE SUBACHOQUE, CUNDINAMARCA</t>
  </si>
  <si>
    <t>21520, 21620</t>
  </si>
  <si>
    <t>67420, 67520</t>
  </si>
  <si>
    <t>107820, 107920</t>
  </si>
  <si>
    <t>26884220, 26897920</t>
  </si>
  <si>
    <t>18220</t>
  </si>
  <si>
    <t>2020-02-17 13:58:00</t>
  </si>
  <si>
    <t>29220</t>
  </si>
  <si>
    <t>100020</t>
  </si>
  <si>
    <t>2020-02-17 16:02:00</t>
  </si>
  <si>
    <t>22920, 23020, 23120, 23220, 23320, 23420, 23520, 23720, 23820, 25820, 25920, 28120, 32720, 32820, 32920, 33020, 33120, 33220, 33320, 33420, 33520, 66220</t>
  </si>
  <si>
    <t>68520, 68620, 68820, 69020, 69120, 69220, 69320, 69420, 69520, 71220, 73020, 85020, 85720, 86820, 87020, 87120, 87220, 87320, 87420, 87520, 191320</t>
  </si>
  <si>
    <t>108620, 108720, 109420, 155120, 164620, 164720, 164820, 164920, 165020, 165120, 165220, 165320, 165420, 409320</t>
  </si>
  <si>
    <t>33032120, 36052420, 42785720, 42848420, 42850220, 42853020, 42893320, 42897220, 42943520, 42948120, 42964720, 139827520</t>
  </si>
  <si>
    <t>2820, 2920, 3020, 3120, 3220, 3320, 3420, 3520, 4120, 7020</t>
  </si>
  <si>
    <t>2020-02-18 15:33:00</t>
  </si>
  <si>
    <t>2020-02-19 14:23:00</t>
  </si>
  <si>
    <t>30820</t>
  </si>
  <si>
    <t>119520</t>
  </si>
  <si>
    <t>18620</t>
  </si>
  <si>
    <t>2020-02-21 09:12:00</t>
  </si>
  <si>
    <t>25320</t>
  </si>
  <si>
    <t>31320, 54620, 54720, 54820, 55220, 55320</t>
  </si>
  <si>
    <t>133220, 157620, 160420, 165520, 166420, 166520</t>
  </si>
  <si>
    <t>2020-02-21 09:15:00</t>
  </si>
  <si>
    <t>Prestación de servicios profesionales para realizar el control de calidad y programación analítica que garantice el cumplimiento oportuno de la prestación de servicios de</t>
  </si>
  <si>
    <t>25220</t>
  </si>
  <si>
    <t>30620</t>
  </si>
  <si>
    <t>128620</t>
  </si>
  <si>
    <t>261720, 337120, 447520, 536120, 661420</t>
  </si>
  <si>
    <t>85174820, 112145220, 139518920, 173550920, 227386820</t>
  </si>
  <si>
    <t>2020-02-21 09:20:00</t>
  </si>
  <si>
    <t>40620, 40720, 40820, 41420, 41620, 41820</t>
  </si>
  <si>
    <t>108320, 110120, 115120, 116920, 119120, 119320</t>
  </si>
  <si>
    <t>2020-02-21 09:26:00</t>
  </si>
  <si>
    <t>28620</t>
  </si>
  <si>
    <t>33920</t>
  </si>
  <si>
    <t>112720</t>
  </si>
  <si>
    <t>2020-02-21 09:32:00</t>
  </si>
  <si>
    <t>2020-02-21 09:38:00</t>
  </si>
  <si>
    <t>28820</t>
  </si>
  <si>
    <t>40420</t>
  </si>
  <si>
    <t>112220</t>
  </si>
  <si>
    <t>2020-02-21 09:41:00</t>
  </si>
  <si>
    <t>37420</t>
  </si>
  <si>
    <t>114320</t>
  </si>
  <si>
    <t>2020-02-21 09:45:00</t>
  </si>
  <si>
    <t>2020-02-21 09:49:00</t>
  </si>
  <si>
    <t>2020-02-21 13:06:00</t>
  </si>
  <si>
    <t>32520, 32620</t>
  </si>
  <si>
    <t>125520, 127420</t>
  </si>
  <si>
    <t>2020-02-21 13:07:00</t>
  </si>
  <si>
    <t>25520</t>
  </si>
  <si>
    <t>32220</t>
  </si>
  <si>
    <t>128520</t>
  </si>
  <si>
    <t>2020-02-21 15:11:00</t>
  </si>
  <si>
    <t>41220, 63020</t>
  </si>
  <si>
    <t>155620, 221720</t>
  </si>
  <si>
    <t>2020-02-21 15:14:00</t>
  </si>
  <si>
    <t>42320</t>
  </si>
  <si>
    <t>135920</t>
  </si>
  <si>
    <t>2020-02-24 08:14:00</t>
  </si>
  <si>
    <t>28120</t>
  </si>
  <si>
    <t>30920</t>
  </si>
  <si>
    <t>114220</t>
  </si>
  <si>
    <t>2020-02-24 08:18:00</t>
  </si>
  <si>
    <t>31420</t>
  </si>
  <si>
    <t>114920</t>
  </si>
  <si>
    <t>29920</t>
  </si>
  <si>
    <t>107920</t>
  </si>
  <si>
    <t>2020-02-24 08:53:00</t>
  </si>
  <si>
    <t>PRESTACIÓN DE SERVICIOS PROFESIONALES PARA APOYAR A LA OFICINA ASESORA JURIDICA EN LA ESTRUCTURACIÓN DE LA DEFENSA JUDICIAL Y PREVENCIÓN DEL DAÑO ANTIJURIDICO DEL INSTITUTO DEL INSTITUTO GEOGRAFICO AGUSTIN CODAZZI, ASI COMO EJERCER LA REPRESENTACIÓN</t>
  </si>
  <si>
    <t>31620</t>
  </si>
  <si>
    <t>57620</t>
  </si>
  <si>
    <t>205620</t>
  </si>
  <si>
    <t>2020-02-24 08:55:00</t>
  </si>
  <si>
    <t>31720</t>
  </si>
  <si>
    <t>36220</t>
  </si>
  <si>
    <t>130320</t>
  </si>
  <si>
    <t>2020-02-24 08:57:00</t>
  </si>
  <si>
    <t>31820</t>
  </si>
  <si>
    <t>39020</t>
  </si>
  <si>
    <t>130520</t>
  </si>
  <si>
    <t>2020-02-24 08:58:00</t>
  </si>
  <si>
    <t>58520</t>
  </si>
  <si>
    <t>203920</t>
  </si>
  <si>
    <t>2020-02-24 09:00:00</t>
  </si>
  <si>
    <t>32020</t>
  </si>
  <si>
    <t>38720</t>
  </si>
  <si>
    <t>133120</t>
  </si>
  <si>
    <t>42520</t>
  </si>
  <si>
    <t>126220</t>
  </si>
  <si>
    <t>2020-02-24 09:05:00</t>
  </si>
  <si>
    <t>47120</t>
  </si>
  <si>
    <t>162820</t>
  </si>
  <si>
    <t>2020-02-24 09:10:00</t>
  </si>
  <si>
    <t>31520</t>
  </si>
  <si>
    <t>89720</t>
  </si>
  <si>
    <t>406220</t>
  </si>
  <si>
    <t>2020-02-24 09:12:00</t>
  </si>
  <si>
    <t>28320</t>
  </si>
  <si>
    <t>34420</t>
  </si>
  <si>
    <t>110820</t>
  </si>
  <si>
    <t>2020-02-24 09:16:00</t>
  </si>
  <si>
    <t>41720, 41920, 42020, 42120, 48620</t>
  </si>
  <si>
    <t>113720, 113820, 114620, 114820, 177020</t>
  </si>
  <si>
    <t>2020-02-24 10:23:00</t>
  </si>
  <si>
    <t>39720</t>
  </si>
  <si>
    <t>118020</t>
  </si>
  <si>
    <t>2020-02-24 17:24:00</t>
  </si>
  <si>
    <t>27220, 27320, 27420</t>
  </si>
  <si>
    <t>72220</t>
  </si>
  <si>
    <t>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t>
  </si>
  <si>
    <t>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t>
  </si>
  <si>
    <t>2020-02-24 17:34:00</t>
  </si>
  <si>
    <t>32520</t>
  </si>
  <si>
    <t>27720</t>
  </si>
  <si>
    <t>151820, 151920, 152020, 152120, 152220, 152320, 152420, 152520, 152620, 152720, 152820, 152920, 153020, 153120, 153220, 153320, 153420, 153520, 153620, 153720, 153820, 153920, 154020, 154120, 154220, 154320</t>
  </si>
  <si>
    <t>35209220, 35209320, 35209520, 35209620, 35209720, 35209820, 35209920, 35210020, 35210120, 35210220, 35210420, 35210520, 35210620, 35210720, 35210820, 35210920, 35211020, 35211120, 35211320, 35211420, 35211520, 35211620, 35211720, 35211820, 35211920, 35212020</t>
  </si>
  <si>
    <t>21520</t>
  </si>
  <si>
    <t>2020-02-25 09:02:00</t>
  </si>
  <si>
    <t>37120, 37220</t>
  </si>
  <si>
    <t>115920</t>
  </si>
  <si>
    <t>2020-02-25 12:02:00</t>
  </si>
  <si>
    <t>32120</t>
  </si>
  <si>
    <t>37920</t>
  </si>
  <si>
    <t>96420</t>
  </si>
  <si>
    <t>172620</t>
  </si>
  <si>
    <t>47904120</t>
  </si>
  <si>
    <t>2020-02-25 14:57:00</t>
  </si>
  <si>
    <t>32720</t>
  </si>
  <si>
    <t>2020-02-26 08:07:00</t>
  </si>
  <si>
    <t>31020</t>
  </si>
  <si>
    <t>121620</t>
  </si>
  <si>
    <t>2020-02-26 10:34:00</t>
  </si>
  <si>
    <t>Prestación de servicios personales para realizar la preparación y manejo de muestras de suelos, aguas, compost y tejido vegetal en el GIT Laboratorio Nacional de Suelos.</t>
  </si>
  <si>
    <t>27420</t>
  </si>
  <si>
    <t>58820, 58920</t>
  </si>
  <si>
    <t>197120, 205120</t>
  </si>
  <si>
    <t>2020-02-26 10:36:00</t>
  </si>
  <si>
    <t>57520, 58220</t>
  </si>
  <si>
    <t>191720, 210620</t>
  </si>
  <si>
    <t>22120</t>
  </si>
  <si>
    <t>2020-02-26 10:38:00</t>
  </si>
  <si>
    <t>27220</t>
  </si>
  <si>
    <t>198320</t>
  </si>
  <si>
    <t>22220</t>
  </si>
  <si>
    <t>2020-02-26 10:39:00</t>
  </si>
  <si>
    <t>2020-02-26 10:40:00</t>
  </si>
  <si>
    <t>Prestación de servicios profesionales para la ejecución de análisis de baja complejidad y validación  metodológica en el GIT Laboratorio Nacional de Suelos.</t>
  </si>
  <si>
    <t>157320</t>
  </si>
  <si>
    <t>2020-02-26 10:42:00</t>
  </si>
  <si>
    <t>55420</t>
  </si>
  <si>
    <t>164220</t>
  </si>
  <si>
    <t>2020-02-26 10:43:00</t>
  </si>
  <si>
    <t>2020-02-26 10:44:00</t>
  </si>
  <si>
    <t>Prestación de servicios profesionales para la realización de los procedimientos requeridos para el mantenimiento  y ajuste permanente del programa de aseguramiento de la calidad en el GIT  Laboratorio Nacional de Suelos.</t>
  </si>
  <si>
    <t>22720</t>
  </si>
  <si>
    <t>2020-02-26 10:45:00</t>
  </si>
  <si>
    <t>52920</t>
  </si>
  <si>
    <t>159720</t>
  </si>
  <si>
    <t>2020-02-26 10:47:00</t>
  </si>
  <si>
    <t>53820</t>
  </si>
  <si>
    <t>151520</t>
  </si>
  <si>
    <t>22920</t>
  </si>
  <si>
    <t>2020-02-26 10:49:00</t>
  </si>
  <si>
    <t>147520</t>
  </si>
  <si>
    <t>23020</t>
  </si>
  <si>
    <t>2020-02-26 10:50:00</t>
  </si>
  <si>
    <t>52820</t>
  </si>
  <si>
    <t>146720</t>
  </si>
  <si>
    <t>23120</t>
  </si>
  <si>
    <t>2020-02-26 10:51:00</t>
  </si>
  <si>
    <t>52620</t>
  </si>
  <si>
    <t>164320</t>
  </si>
  <si>
    <t>23220</t>
  </si>
  <si>
    <t>2020-02-26 10:53:00</t>
  </si>
  <si>
    <t>51720</t>
  </si>
  <si>
    <t>148520</t>
  </si>
  <si>
    <t>2020-02-26 10:54:00</t>
  </si>
  <si>
    <t>26220</t>
  </si>
  <si>
    <t>50020, 50220, 50420, 51020, 51620</t>
  </si>
  <si>
    <t>145020, 145520, 147020, 155120, 168620</t>
  </si>
  <si>
    <t>23420</t>
  </si>
  <si>
    <t>2020-02-26 10:55:00</t>
  </si>
  <si>
    <t>26120</t>
  </si>
  <si>
    <t>50320</t>
  </si>
  <si>
    <t>166620</t>
  </si>
  <si>
    <t>2020-02-26 10:57:00</t>
  </si>
  <si>
    <t>25720</t>
  </si>
  <si>
    <t>52420</t>
  </si>
  <si>
    <t>156420</t>
  </si>
  <si>
    <t>23620</t>
  </si>
  <si>
    <t>2020-02-26 10:58:00</t>
  </si>
  <si>
    <t>25820</t>
  </si>
  <si>
    <t>52120, 53220, 53720</t>
  </si>
  <si>
    <t>148320, 161520, 163820</t>
  </si>
  <si>
    <t>23720</t>
  </si>
  <si>
    <t>2020-02-26 10:59:00</t>
  </si>
  <si>
    <t>32620</t>
  </si>
  <si>
    <t>2020-02-26 16:01:00</t>
  </si>
  <si>
    <t>APORTES DE  CESANTÍAS MES DE FEBRERO</t>
  </si>
  <si>
    <t>33220</t>
  </si>
  <si>
    <t>75720</t>
  </si>
  <si>
    <t>156720</t>
  </si>
  <si>
    <t>38692820</t>
  </si>
  <si>
    <t>23920</t>
  </si>
  <si>
    <t>2020-02-28 08:53:00</t>
  </si>
  <si>
    <t>VIÁTICOS FUNCIONARIOS - SERVICIOS TECNOLÓGICOS</t>
  </si>
  <si>
    <t>33020</t>
  </si>
  <si>
    <t>4920, 5020, 7220</t>
  </si>
  <si>
    <t>2020-03-02 14:27:00</t>
  </si>
  <si>
    <t>44120, 44220</t>
  </si>
  <si>
    <t>212720, 213020</t>
  </si>
  <si>
    <t>464120, 465120</t>
  </si>
  <si>
    <t>152887020, 154412620</t>
  </si>
  <si>
    <t>2020-03-02 14:39:00</t>
  </si>
  <si>
    <t>33320</t>
  </si>
  <si>
    <t>2020-03-02 17:05:00</t>
  </si>
  <si>
    <t>34920</t>
  </si>
  <si>
    <t>38220</t>
  </si>
  <si>
    <t>98520</t>
  </si>
  <si>
    <t>174020</t>
  </si>
  <si>
    <t>51058920</t>
  </si>
  <si>
    <t>2020-03-03 08:17:00</t>
  </si>
  <si>
    <t>84020</t>
  </si>
  <si>
    <t>165720</t>
  </si>
  <si>
    <t>45365120</t>
  </si>
  <si>
    <t>2020-03-04 08:39:00</t>
  </si>
  <si>
    <t>VIATICOS Y GASTOS DE COMISIÓN ENTREGA DE PRODUCTOS DEL CONVENIO IGAC - CORTOLIMA</t>
  </si>
  <si>
    <t>35220, 35320, 35420</t>
  </si>
  <si>
    <t>89320, 89520, 89620</t>
  </si>
  <si>
    <t>169420, 169520, 169720</t>
  </si>
  <si>
    <t>44589820, 44591220, 44594620</t>
  </si>
  <si>
    <t>2020-03-04 08:50:00</t>
  </si>
  <si>
    <t>33520</t>
  </si>
  <si>
    <t>2020-03-04 14:29:00</t>
  </si>
  <si>
    <t>33720</t>
  </si>
  <si>
    <t>2020-03-05 09:15:00</t>
  </si>
  <si>
    <t>35320</t>
  </si>
  <si>
    <t>35420</t>
  </si>
  <si>
    <t>166920</t>
  </si>
  <si>
    <t>2020-03-05 11:03:00</t>
  </si>
  <si>
    <t>60320, 99920</t>
  </si>
  <si>
    <t>201920, 398720</t>
  </si>
  <si>
    <t>2020-03-05 11:06:00</t>
  </si>
  <si>
    <t>34620</t>
  </si>
  <si>
    <t>59020, 61220, 63520</t>
  </si>
  <si>
    <t>192720, 197520, 201420</t>
  </si>
  <si>
    <t>2020-03-05 11:09:00</t>
  </si>
  <si>
    <t>34820</t>
  </si>
  <si>
    <t>101020</t>
  </si>
  <si>
    <t>389320</t>
  </si>
  <si>
    <t>2020-03-05 11:11:00</t>
  </si>
  <si>
    <t>34720</t>
  </si>
  <si>
    <t>58420, 59120</t>
  </si>
  <si>
    <t>192620, 195320</t>
  </si>
  <si>
    <t>2020-03-06 09:40:00</t>
  </si>
  <si>
    <t>34220</t>
  </si>
  <si>
    <t>2020-03-06 09:41:00</t>
  </si>
  <si>
    <t>119420</t>
  </si>
  <si>
    <t>2020-03-06 09:45:00</t>
  </si>
  <si>
    <t>PRESTACIÓN DE SERVICIOS PROFESIONALES PARA REALIZAR EL ANÁLISIS DE LA INFORMACIÓN GENERADA EN LOS PROYECTOS  ADELANTADOS POR LA SUBDIRECCIÓN DE CATASTRO QUE PERMITAN LA IMPLEMENTACIÓN DE MEJORAS EN LOS ASPECTOS TÉCNICOS Y OPERATIVOS DEL PROCESO</t>
  </si>
  <si>
    <t>44020</t>
  </si>
  <si>
    <t>171620</t>
  </si>
  <si>
    <t>25620</t>
  </si>
  <si>
    <t>2020-03-06 15:33:00</t>
  </si>
  <si>
    <t>36320</t>
  </si>
  <si>
    <t>38520, 38620</t>
  </si>
  <si>
    <t>96920, 97820</t>
  </si>
  <si>
    <t>173120, 173620</t>
  </si>
  <si>
    <t>48780020, 50400020</t>
  </si>
  <si>
    <t>2020-03-06 15:57:00</t>
  </si>
  <si>
    <t>PROGRAMACIÓN DE VIATICOS Y GASTOS DE COMISIÓN PARA REALIZAR LA REVISIÓN GEOMORFOLÓGICA Y LA CLASIFICACIÓN AGROLÓGICA DE 5 PREDIOS EN EL MUNICIPIO DE TOCANCIPÁ, CUNDINAMARCA</t>
  </si>
  <si>
    <t>38820</t>
  </si>
  <si>
    <t>97020</t>
  </si>
  <si>
    <t>173220</t>
  </si>
  <si>
    <t>48874020</t>
  </si>
  <si>
    <t>2020-03-06 16:24:00</t>
  </si>
  <si>
    <t>33420</t>
  </si>
  <si>
    <t>45820</t>
  </si>
  <si>
    <t>167720</t>
  </si>
  <si>
    <t>25920</t>
  </si>
  <si>
    <t>2020-03-06 16:32:00</t>
  </si>
  <si>
    <t>26020</t>
  </si>
  <si>
    <t>2020-03-10 10:41:00</t>
  </si>
  <si>
    <t>35520</t>
  </si>
  <si>
    <t>99520</t>
  </si>
  <si>
    <t>2020-03-10 10:44:00</t>
  </si>
  <si>
    <t>2020-03-10 10:46:00</t>
  </si>
  <si>
    <t>35720</t>
  </si>
  <si>
    <t>82120, 82220, 82320</t>
  </si>
  <si>
    <t>284020, 309720, 325720</t>
  </si>
  <si>
    <t>2020-03-10 10:48:00</t>
  </si>
  <si>
    <t>2020-03-10 10:51:00</t>
  </si>
  <si>
    <t>35920</t>
  </si>
  <si>
    <t>2020-03-12 15:45:00</t>
  </si>
  <si>
    <t>36420</t>
  </si>
  <si>
    <t>2020-03-12 15:46:00</t>
  </si>
  <si>
    <t>36620</t>
  </si>
  <si>
    <t>40920, 41020, 41120</t>
  </si>
  <si>
    <t>102120, 102220</t>
  </si>
  <si>
    <t>177120, 177220</t>
  </si>
  <si>
    <t>57390220, 57392220</t>
  </si>
  <si>
    <t>3920, 4020</t>
  </si>
  <si>
    <t>2020-03-17 11:00:00</t>
  </si>
  <si>
    <t>37020</t>
  </si>
  <si>
    <t>42420</t>
  </si>
  <si>
    <t>102020</t>
  </si>
  <si>
    <t>177020</t>
  </si>
  <si>
    <t>56749820</t>
  </si>
  <si>
    <t>2020-03-17 15:57:00</t>
  </si>
  <si>
    <t>42820</t>
  </si>
  <si>
    <t>219620</t>
  </si>
  <si>
    <t>512720</t>
  </si>
  <si>
    <t>166702920</t>
  </si>
  <si>
    <t>2020-03-18 14:47:00</t>
  </si>
  <si>
    <t>36820</t>
  </si>
  <si>
    <t>45420, 45520, 48520, 49120</t>
  </si>
  <si>
    <t>156520, 156620, 158420, 159420</t>
  </si>
  <si>
    <t>2020-03-18 14:54:00</t>
  </si>
  <si>
    <t>36720</t>
  </si>
  <si>
    <t>46420</t>
  </si>
  <si>
    <t>163120</t>
  </si>
  <si>
    <t>2020-03-19 10:32:00</t>
  </si>
  <si>
    <t>43120</t>
  </si>
  <si>
    <t>105120</t>
  </si>
  <si>
    <t>177920</t>
  </si>
  <si>
    <t>63954820</t>
  </si>
  <si>
    <t>2020-03-19 13:23:00</t>
  </si>
  <si>
    <t>80320, 80420, 80520, 80720, 80920, 81020, 81120, 81320, 81420, 81720, 81820, 81920, 82020, 82620, 83020, 83120, 85620, 86720, 94620, 94720, 94920, 95020, 95720</t>
  </si>
  <si>
    <t>282620, 282720, 283020, 283220, 283520, 283720, 283920, 290820, 291620, 291720, 291820, 291920, 292020, 293220, 305520, 309620, 314920, 359620, 363120, 366020, 373120, 376220</t>
  </si>
  <si>
    <t>2020-03-22 00:00:00</t>
  </si>
  <si>
    <t>2020-03-22 20:24:00</t>
  </si>
  <si>
    <t>38120</t>
  </si>
  <si>
    <t>43620, 43720, 43820</t>
  </si>
  <si>
    <t>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t>
  </si>
  <si>
    <t>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t>
  </si>
  <si>
    <t>2020-03-22 20:32:00</t>
  </si>
  <si>
    <t>44320</t>
  </si>
  <si>
    <t>242520, 242620, 242720, 242820, 242920, 243020, 243120, 243220, 243320, 243420, 243520, 243620, 243720, 243820, 243920, 244020, 244120, 244220, 244320, 244420, 244520, 244620, 244720, 244820</t>
  </si>
  <si>
    <t>69357620, 69357720, 69357820, 69357920, 69358020, 69358120, 69358220, 69358320, 69358420, 69358520, 69358620, 69358720, 69358820, 69358920, 69359020, 69359120, 69359220, 69359320, 69359420, 69359520, 69359620, 69359720, 69359820, 69359920</t>
  </si>
  <si>
    <t>2020-03-24 12:49:00</t>
  </si>
  <si>
    <t>265820</t>
  </si>
  <si>
    <t>565920</t>
  </si>
  <si>
    <t>196769520</t>
  </si>
  <si>
    <t>2020-03-26 10:18:00</t>
  </si>
  <si>
    <t>46320</t>
  </si>
  <si>
    <t>148820</t>
  </si>
  <si>
    <t>2020-03-26 10:20:00</t>
  </si>
  <si>
    <t>37720</t>
  </si>
  <si>
    <t>46220</t>
  </si>
  <si>
    <t>143120</t>
  </si>
  <si>
    <t>2020-03-26 17:58:00</t>
  </si>
  <si>
    <t>39820</t>
  </si>
  <si>
    <t>92820</t>
  </si>
  <si>
    <t>332920</t>
  </si>
  <si>
    <t>705620</t>
  </si>
  <si>
    <t>236655320</t>
  </si>
  <si>
    <t>2020-03-26 18:05:00</t>
  </si>
  <si>
    <t>56120</t>
  </si>
  <si>
    <t>199120</t>
  </si>
  <si>
    <t>2020-03-26 18:07:00</t>
  </si>
  <si>
    <t>48420</t>
  </si>
  <si>
    <t>167620</t>
  </si>
  <si>
    <t>2020-03-26 18:09:00</t>
  </si>
  <si>
    <t>Adición y Prorroga contrato 22910 de 2019, Objeto:  Prestación de servicios para el mantenimiento preventivo, correctivo y suministro e instalación de repuestos, para los vehículos livianos del parque automotor del IGAC (multimarca)</t>
  </si>
  <si>
    <t>40220</t>
  </si>
  <si>
    <t>45020</t>
  </si>
  <si>
    <t>333620</t>
  </si>
  <si>
    <t>2020-03-26 18:12:00</t>
  </si>
  <si>
    <t>115820</t>
  </si>
  <si>
    <t>2020-03-26 18:18:00</t>
  </si>
  <si>
    <t>40020</t>
  </si>
  <si>
    <t>176620</t>
  </si>
  <si>
    <t>2020-03-26 18:21:00</t>
  </si>
  <si>
    <t>40320</t>
  </si>
  <si>
    <t>73520</t>
  </si>
  <si>
    <t>269820</t>
  </si>
  <si>
    <t>2020-03-26 18:23:00</t>
  </si>
  <si>
    <t>Prestación de servicios personales para realizar actividades relacionadas con el parque automotor del Instituto a nivel nacional en el marco del Plan Estrátegico de Seguridad Vial</t>
  </si>
  <si>
    <t>39920</t>
  </si>
  <si>
    <t>2020-03-27 17:19:00</t>
  </si>
  <si>
    <t>41020</t>
  </si>
  <si>
    <t>44720</t>
  </si>
  <si>
    <t>114120</t>
  </si>
  <si>
    <t>249620</t>
  </si>
  <si>
    <t>73594720</t>
  </si>
  <si>
    <t>2020-03-27 18:17:00</t>
  </si>
  <si>
    <t>51220, 51320</t>
  </si>
  <si>
    <t>140120, 142520</t>
  </si>
  <si>
    <t>2020-03-29 00:00:00</t>
  </si>
  <si>
    <t>2020-03-29 14:39:00</t>
  </si>
  <si>
    <t>47220, 47420, 47620, 48320, 48720, 55820</t>
  </si>
  <si>
    <t>169120, 170520, 171020, 171220, 174520, 203520</t>
  </si>
  <si>
    <t>2020-03-29 14:41:00</t>
  </si>
  <si>
    <t>38520</t>
  </si>
  <si>
    <t>47520, 48920, 49020, 53020, 53120</t>
  </si>
  <si>
    <t>148920, 151420, 155720, 165420, 166820</t>
  </si>
  <si>
    <t>2020-03-29 14:44:00</t>
  </si>
  <si>
    <t>38620</t>
  </si>
  <si>
    <t>49320</t>
  </si>
  <si>
    <t>169920</t>
  </si>
  <si>
    <t>2020-03-29 14:47:00</t>
  </si>
  <si>
    <t>49620, 53320</t>
  </si>
  <si>
    <t>169820, 170220</t>
  </si>
  <si>
    <t>2020-03-29 14:49:00</t>
  </si>
  <si>
    <t>49220</t>
  </si>
  <si>
    <t>175320</t>
  </si>
  <si>
    <t>2020-03-29 14:51:00</t>
  </si>
  <si>
    <t>Prestación de servicios para la formulación, revisión, control y seguimiento de los proyectos de la Subdirección de Geografía y Cartografía, asi como adelantar las acciones que se requiera para el cumplimiento de los compromisos del IGAC</t>
  </si>
  <si>
    <t>38920</t>
  </si>
  <si>
    <t>52320</t>
  </si>
  <si>
    <t>158020</t>
  </si>
  <si>
    <t>29420</t>
  </si>
  <si>
    <t>2020-03-29 14:53:00</t>
  </si>
  <si>
    <t>46720</t>
  </si>
  <si>
    <t>148420</t>
  </si>
  <si>
    <t>2020-03-29 14:55:00</t>
  </si>
  <si>
    <t>39120</t>
  </si>
  <si>
    <t>48220</t>
  </si>
  <si>
    <t>155820</t>
  </si>
  <si>
    <t>29620</t>
  </si>
  <si>
    <t>2020-03-29 15:00:00</t>
  </si>
  <si>
    <t>47320</t>
  </si>
  <si>
    <t>167820</t>
  </si>
  <si>
    <t>2020-03-29 15:02:00</t>
  </si>
  <si>
    <t>39320</t>
  </si>
  <si>
    <t>55120</t>
  </si>
  <si>
    <t>165020</t>
  </si>
  <si>
    <t>29820</t>
  </si>
  <si>
    <t>2020-03-29 15:04:00</t>
  </si>
  <si>
    <t>39520</t>
  </si>
  <si>
    <t>47020</t>
  </si>
  <si>
    <t>171920</t>
  </si>
  <si>
    <t>2020-03-31 00:00:00</t>
  </si>
  <si>
    <t>2020-03-31 08:58:00</t>
  </si>
  <si>
    <t>40520</t>
  </si>
  <si>
    <t>54120</t>
  </si>
  <si>
    <t>167320</t>
  </si>
  <si>
    <t>2020-03-31 09:01:00</t>
  </si>
  <si>
    <t>49720</t>
  </si>
  <si>
    <t>161720</t>
  </si>
  <si>
    <t>30120</t>
  </si>
  <si>
    <t>2020-03-31 09:03:00</t>
  </si>
  <si>
    <t>40720</t>
  </si>
  <si>
    <t>51420, 52020, 52220, 52720</t>
  </si>
  <si>
    <t>161220, 165220, 165820, 166120</t>
  </si>
  <si>
    <t>2020-03-31 09:04:00</t>
  </si>
  <si>
    <t>40820</t>
  </si>
  <si>
    <t>50920, 51120, 51520, 51820, 53520</t>
  </si>
  <si>
    <t>159620, 160120, 160520, 160920, 162220</t>
  </si>
  <si>
    <t>2020-03-31 09:06:00</t>
  </si>
  <si>
    <t>Prestación de servicios para realizar estudios multitemporales y análisis de información desde el aspecto geológico para las cuencas hidrográficas de fronteras.</t>
  </si>
  <si>
    <t>40920</t>
  </si>
  <si>
    <t>56420</t>
  </si>
  <si>
    <t>205520</t>
  </si>
  <si>
    <t>2020-04-03 00:00:00</t>
  </si>
  <si>
    <t>2020-04-03 16:25:00</t>
  </si>
  <si>
    <t>41420</t>
  </si>
  <si>
    <t>55920, 56320</t>
  </si>
  <si>
    <t>189220, 198520</t>
  </si>
  <si>
    <t>30520</t>
  </si>
  <si>
    <t>2020-04-03 16:26:00</t>
  </si>
  <si>
    <t>41320</t>
  </si>
  <si>
    <t>57420</t>
  </si>
  <si>
    <t>205720</t>
  </si>
  <si>
    <t>2020-04-05 16:20:00</t>
  </si>
  <si>
    <t>Prestación de servicios profesionales para realizar las actividades de apoyo estratégico para el desarrollo de los proyectos de la Oficina CIAF.</t>
  </si>
  <si>
    <t>41720</t>
  </si>
  <si>
    <t>55020</t>
  </si>
  <si>
    <t>207720</t>
  </si>
  <si>
    <t>2020-04-05 16:21:00</t>
  </si>
  <si>
    <t>Prestación de servicios profesionales para articular los procesos de formación en tecnologías geoespaciales, en el marco de los proyectos desarrollados por la oficina CIAF.</t>
  </si>
  <si>
    <t>41820</t>
  </si>
  <si>
    <t>56720</t>
  </si>
  <si>
    <t>211220</t>
  </si>
  <si>
    <t>2020-04-05 16:42:00</t>
  </si>
  <si>
    <t>41120</t>
  </si>
  <si>
    <t>2020-04-05 16:44:00</t>
  </si>
  <si>
    <t>Adquisición de certificados digitales</t>
  </si>
  <si>
    <t>41220</t>
  </si>
  <si>
    <t>68820</t>
  </si>
  <si>
    <t>395920</t>
  </si>
  <si>
    <t>766320</t>
  </si>
  <si>
    <t>257177520</t>
  </si>
  <si>
    <t>2020-04-07 15:28:00</t>
  </si>
  <si>
    <t>41920</t>
  </si>
  <si>
    <t>450220</t>
  </si>
  <si>
    <t>2020-04-07 15:36:00</t>
  </si>
  <si>
    <t>50120</t>
  </si>
  <si>
    <t>143220</t>
  </si>
  <si>
    <t>2020-04-07 15:39:00</t>
  </si>
  <si>
    <t>52520</t>
  </si>
  <si>
    <t>143520</t>
  </si>
  <si>
    <t>31320</t>
  </si>
  <si>
    <t>2020-04-14 10:03:00</t>
  </si>
  <si>
    <t>42620</t>
  </si>
  <si>
    <t>113720</t>
  </si>
  <si>
    <t>450120</t>
  </si>
  <si>
    <t>2020-04-15 14:44:00</t>
  </si>
  <si>
    <t>57320</t>
  </si>
  <si>
    <t>179820</t>
  </si>
  <si>
    <t>2020-04-15 14:48:00</t>
  </si>
  <si>
    <t>194620</t>
  </si>
  <si>
    <t>2020-04-15 14:53:00</t>
  </si>
  <si>
    <t>42020</t>
  </si>
  <si>
    <t>54020, 54520, 54920</t>
  </si>
  <si>
    <t>149320, 156320, 157220</t>
  </si>
  <si>
    <t>2020-04-15 14:56:00</t>
  </si>
  <si>
    <t>Prestación de servicios personales para realizar la digitación de la información recolectada en campo  en levantamiento de suelos y en el mapa nacional de suelos de Colombia, acorde con los estándares de control de calidad de la entidad.</t>
  </si>
  <si>
    <t>58120</t>
  </si>
  <si>
    <t>181820</t>
  </si>
  <si>
    <t>2020-04-15 15:04:00</t>
  </si>
  <si>
    <t>55620, 60920</t>
  </si>
  <si>
    <t>201520</t>
  </si>
  <si>
    <t>2020-04-16 15:52:00</t>
  </si>
  <si>
    <t>42720</t>
  </si>
  <si>
    <t>2020-04-16 15:56:00</t>
  </si>
  <si>
    <t>Prestación de servicios profesionales para desarrollar los análisis económicos y financieros para establecer las mejores prácticas y fuente de información en el desarrollo de metodologías masivas de valoración de predios  a partir de fuentes secunda</t>
  </si>
  <si>
    <t>2020-04-20 10:38:00</t>
  </si>
  <si>
    <t>42920</t>
  </si>
  <si>
    <t>57220</t>
  </si>
  <si>
    <t>208220</t>
  </si>
  <si>
    <t>2020-04-20 10:42:00</t>
  </si>
  <si>
    <t>Prestación de servicios para apoyar el proceso de escaneo, fotogramétrico de rollos de aerofotografías analogas y compresión de imágenes</t>
  </si>
  <si>
    <t>43220</t>
  </si>
  <si>
    <t>56920, 57020</t>
  </si>
  <si>
    <t>190920, 193520</t>
  </si>
  <si>
    <t>2020-04-21 14:33:00</t>
  </si>
  <si>
    <t>Prestación de servicios profesionales para la evaluación el control y seguimiento al funcionamiento y modernización efectiva de la red nacional MAGNA- ECO  e implementación del GNSS en tiempo real</t>
  </si>
  <si>
    <t>82920</t>
  </si>
  <si>
    <t>288820</t>
  </si>
  <si>
    <t>2020-04-21 14:35:00</t>
  </si>
  <si>
    <t>Prestación de servicios profesionales para el apoyo en la gestión de procesamiento de estaciones de funcionamiento continuo y control de calidad en la obtención de coordenadas semanales para sirgas</t>
  </si>
  <si>
    <t>77920</t>
  </si>
  <si>
    <t>274520</t>
  </si>
  <si>
    <t>2020-04-21 14:36:00</t>
  </si>
  <si>
    <t>43520</t>
  </si>
  <si>
    <t>90220, 104520</t>
  </si>
  <si>
    <t>335620, 421820</t>
  </si>
  <si>
    <t>2020-04-21 14:38:00</t>
  </si>
  <si>
    <t>43620</t>
  </si>
  <si>
    <t>101520</t>
  </si>
  <si>
    <t>405520</t>
  </si>
  <si>
    <t>2020-04-21 14:39:00</t>
  </si>
  <si>
    <t>Prestación de servicios profesionales para el seguimiento al proceso de implementación de los servicios NTRIP VRS</t>
  </si>
  <si>
    <t>43720</t>
  </si>
  <si>
    <t>355020</t>
  </si>
  <si>
    <t>32820</t>
  </si>
  <si>
    <t>2020-04-21 14:41:00</t>
  </si>
  <si>
    <t>43820</t>
  </si>
  <si>
    <t>288920</t>
  </si>
  <si>
    <t>32920</t>
  </si>
  <si>
    <t>2020-04-21 14:43:00</t>
  </si>
  <si>
    <t>43920</t>
  </si>
  <si>
    <t>85120, 100720</t>
  </si>
  <si>
    <t>292220, 397520</t>
  </si>
  <si>
    <t>2020-04-21 14:45:00</t>
  </si>
  <si>
    <t>119720</t>
  </si>
  <si>
    <t>33120</t>
  </si>
  <si>
    <t>2020-04-23 15:09:00</t>
  </si>
  <si>
    <t>56820</t>
  </si>
  <si>
    <t>170820</t>
  </si>
  <si>
    <t>345620, 454420</t>
  </si>
  <si>
    <t>122281020, 147442620</t>
  </si>
  <si>
    <t>2020-04-23 15:13:00</t>
  </si>
  <si>
    <t>Adquisición de dotación de vestuario de calle para los funcionarios a nivel nacional</t>
  </si>
  <si>
    <t>45520</t>
  </si>
  <si>
    <t>91420, 91520, 91620, 91720, 115320, 115420, 115520, 115620</t>
  </si>
  <si>
    <t>2020-04-24 16:10:00</t>
  </si>
  <si>
    <t>48520</t>
  </si>
  <si>
    <t>54220, 54320</t>
  </si>
  <si>
    <t>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t>
  </si>
  <si>
    <t>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t>
  </si>
  <si>
    <t>2020-04-27 09:20:00</t>
  </si>
  <si>
    <t>Suministro de combustible para el funcionamiento de los vehículos del Instituto Geográfico Agustín Codazzi a nivel nacional</t>
  </si>
  <si>
    <t>48020</t>
  </si>
  <si>
    <t>2020-04-27 09:45:00</t>
  </si>
  <si>
    <t>Adquisición de consumibles de impresión a nivel nacional</t>
  </si>
  <si>
    <t>48120</t>
  </si>
  <si>
    <t>33620</t>
  </si>
  <si>
    <t>2020-04-27 10:13:00</t>
  </si>
  <si>
    <t>2020-04-27 10:24:00</t>
  </si>
  <si>
    <t>48320</t>
  </si>
  <si>
    <t>2020-04-27 10:33:00</t>
  </si>
  <si>
    <t>2020-04-27 10:50:00</t>
  </si>
  <si>
    <t>48720</t>
  </si>
  <si>
    <t>34020</t>
  </si>
  <si>
    <t>2020-04-27 14:46:00</t>
  </si>
  <si>
    <t>44520</t>
  </si>
  <si>
    <t>72420, 72520, 72620, 73420, 73620, 74220, 80220</t>
  </si>
  <si>
    <t>271020, 274120, 274220, 275520, 308620, 329320, 333720</t>
  </si>
  <si>
    <t>2020-04-27 14:48:00</t>
  </si>
  <si>
    <t>57820, 57920, 58020, 59620, 59720, 63720, 72220, 72320, 78520, 94120</t>
  </si>
  <si>
    <t>208720, 220820, 229920, 249720, 257920, 258020, 272920, 273920, 275820, 372920</t>
  </si>
  <si>
    <t>2020-04-27 14:49:00</t>
  </si>
  <si>
    <t>61120, 61320, 61420, 61520, 61620, 61720, 62020, 62120, 62220, 62620, 62920</t>
  </si>
  <si>
    <t>188520, 194320, 197720, 208120, 208620, 209020, 209120, 228320, 248320, 250420</t>
  </si>
  <si>
    <t>2020-04-27 14:50:00</t>
  </si>
  <si>
    <t>76520, 76620, 77120, 77220, 83420, 97320</t>
  </si>
  <si>
    <t>249420, 273620, 275120, 275320, 348920, 417720</t>
  </si>
  <si>
    <t>2020-04-27 14:52:00</t>
  </si>
  <si>
    <t>44920</t>
  </si>
  <si>
    <t>63220, 63320, 63420, 63620</t>
  </si>
  <si>
    <t>207220, 209220, 220520, 220920</t>
  </si>
  <si>
    <t>2020-04-27 14:53:00</t>
  </si>
  <si>
    <t>72720, 72820, 73020, 73120, 73220</t>
  </si>
  <si>
    <t>247220, 272720, 273220, 274420, 275220</t>
  </si>
  <si>
    <t>2020-04-27 14:57:00</t>
  </si>
  <si>
    <t>45120</t>
  </si>
  <si>
    <t>71420</t>
  </si>
  <si>
    <t>272820</t>
  </si>
  <si>
    <t>2020-04-27 14:58:00</t>
  </si>
  <si>
    <t>45220</t>
  </si>
  <si>
    <t>88220</t>
  </si>
  <si>
    <t>352220</t>
  </si>
  <si>
    <t>2020-04-27 15:00:00</t>
  </si>
  <si>
    <t>47520</t>
  </si>
  <si>
    <t>83820</t>
  </si>
  <si>
    <t>352120</t>
  </si>
  <si>
    <t>2020-04-27 15:01:00</t>
  </si>
  <si>
    <t>45320</t>
  </si>
  <si>
    <t>35020</t>
  </si>
  <si>
    <t>2020-04-27 15:12:00</t>
  </si>
  <si>
    <t>Prestación de servicios para realizar el control de calidad de las bases cartográficas y cartografía temática requeridas para las caracterizaciones territoriales de los municipios priorizados para Catastro Multipropósito</t>
  </si>
  <si>
    <t>65620, 65720, 66720</t>
  </si>
  <si>
    <t>258120, 259420, 269620</t>
  </si>
  <si>
    <t>2020-04-27 18:14:00</t>
  </si>
  <si>
    <t>Prestación de servicios profesionales para gestionar , controlar y hacer seguimiento de los procesos de  producción cartográfica, asignados de conformidad con los lineamientos establecidos</t>
  </si>
  <si>
    <t>44120</t>
  </si>
  <si>
    <t>58620, 58720</t>
  </si>
  <si>
    <t>200520, 242320</t>
  </si>
  <si>
    <t>35220</t>
  </si>
  <si>
    <t>2020-04-27 18:15:00</t>
  </si>
  <si>
    <t>44220</t>
  </si>
  <si>
    <t>64620, 64720, 64920, 65120, 65420</t>
  </si>
  <si>
    <t>242520, 244220, 246420, 259020, 275420</t>
  </si>
  <si>
    <t>2020-04-27 18:16:00</t>
  </si>
  <si>
    <t>Prestación de servicios para la captura de coordenadas, elaboración de levantamiento topográficos y clasificación de campo, de acuerdo con las especificaciones de conformidad con los lineamientos establecidos</t>
  </si>
  <si>
    <t>85320, 89120, 91020, 91820, 92220, 93420, 93720, 98220, 104420</t>
  </si>
  <si>
    <t>323620, 323820, 324520, 335720, 335820, 355220, 394120, 418020, 418220</t>
  </si>
  <si>
    <t>2020-04-27 18:17:00</t>
  </si>
  <si>
    <t>44420</t>
  </si>
  <si>
    <t>73720, 76320, 77720, 83720</t>
  </si>
  <si>
    <t>273520, 301120, 322920, 351720</t>
  </si>
  <si>
    <t>2020-04-27 18:23:00</t>
  </si>
  <si>
    <t>45720</t>
  </si>
  <si>
    <t>65520, 65920, 66420</t>
  </si>
  <si>
    <t>263120, 268020, 268320</t>
  </si>
  <si>
    <t>2020-04-27 18:24:00</t>
  </si>
  <si>
    <t>2020-04-27 18:28:00</t>
  </si>
  <si>
    <t>221120</t>
  </si>
  <si>
    <t>2020-04-27 18:35:00</t>
  </si>
  <si>
    <t>62720, 62820, 77020</t>
  </si>
  <si>
    <t>208420, 212520, 275920</t>
  </si>
  <si>
    <t>2020-04-27 18:36:00</t>
  </si>
  <si>
    <t>66820, 67220</t>
  </si>
  <si>
    <t>269720, 275620</t>
  </si>
  <si>
    <t>2020-04-27 18:38:00</t>
  </si>
  <si>
    <t>321820</t>
  </si>
  <si>
    <t>2020-04-27 18:39:00</t>
  </si>
  <si>
    <t>47620</t>
  </si>
  <si>
    <t>68120, 68220, 68320</t>
  </si>
  <si>
    <t>221820, 241920, 244020</t>
  </si>
  <si>
    <t>2020-04-27 18:45:00</t>
  </si>
  <si>
    <t>276320</t>
  </si>
  <si>
    <t>2020-04-27 18:46:00</t>
  </si>
  <si>
    <t>64420</t>
  </si>
  <si>
    <t>220620</t>
  </si>
  <si>
    <t>2020-04-27 18:48:00</t>
  </si>
  <si>
    <t>46520</t>
  </si>
  <si>
    <t>67420, 70320</t>
  </si>
  <si>
    <t>262620, 276120</t>
  </si>
  <si>
    <t>36520</t>
  </si>
  <si>
    <t>2020-04-27 18:49:00</t>
  </si>
  <si>
    <t>46620</t>
  </si>
  <si>
    <t>60720, 76120</t>
  </si>
  <si>
    <t>226720, 276020</t>
  </si>
  <si>
    <t>2020-04-27 18:51:00</t>
  </si>
  <si>
    <t>64220</t>
  </si>
  <si>
    <t>206520</t>
  </si>
  <si>
    <t>2020-04-27 18:52:00</t>
  </si>
  <si>
    <t>Prestación de servicios profesionales para la toma de datos en campo de exploración, materialización , GNSS, nivelación geodesica y gravimetria</t>
  </si>
  <si>
    <t>46820</t>
  </si>
  <si>
    <t>85420, 89220, 89320, 90620, 90920, 100220</t>
  </si>
  <si>
    <t>304220, 322820, 351520, 379520, 383220, 428620</t>
  </si>
  <si>
    <t>2020-04-27 18:53:00</t>
  </si>
  <si>
    <t>321720</t>
  </si>
  <si>
    <t>36920</t>
  </si>
  <si>
    <t>2020-04-27 18:57:00</t>
  </si>
  <si>
    <t>Prestación de servicios para la gestión,  inventario y verificación de los equipos de medición de la Subdirección de Geografia y Cartografia</t>
  </si>
  <si>
    <t>90320, 106420</t>
  </si>
  <si>
    <t>2020-04-27 18:59:00</t>
  </si>
  <si>
    <t>Prestación de servicios para realizar la preparación, revisión y consolidación de datos de campo para el cálculo y ajuste de la linea de nivelación</t>
  </si>
  <si>
    <t>78920, 89620</t>
  </si>
  <si>
    <t>290220, 299920</t>
  </si>
  <si>
    <t>37120</t>
  </si>
  <si>
    <t>2020-04-27 19:01:00</t>
  </si>
  <si>
    <t>Prestación de servicios para la preparacion de insumos, validación, y digitación de la información levantada en campo.</t>
  </si>
  <si>
    <t>96720, 98420</t>
  </si>
  <si>
    <t>417920, 418120</t>
  </si>
  <si>
    <t>2020-04-27 19:02:00</t>
  </si>
  <si>
    <t>47420</t>
  </si>
  <si>
    <t>2020-04-28 12:33:00</t>
  </si>
  <si>
    <t>Prestación de servicios para la toma de datos en campo de  gravimetria y geomacnetismo</t>
  </si>
  <si>
    <t>101720, 101820</t>
  </si>
  <si>
    <t>417820, 418320</t>
  </si>
  <si>
    <t>2020-04-28 16:02:00</t>
  </si>
  <si>
    <t>55520</t>
  </si>
  <si>
    <t>318320, 318420, 318520, 318620, 318720, 318820, 318920, 319020, 319120, 319220, 319320, 319420, 319520, 319620, 319720, 319820, 319920, 320020, 320120, 320220, 320320, 320420, 320520</t>
  </si>
  <si>
    <t>105112820, 105112920, 105113020, 105113120, 105113220, 105113320, 105113420, 105113520, 105113720, 105113820, 105113920, 105114020, 105114120, 105114220, 105114320, 105114420, 105114520, 105114620, 105114720, 105114820, 105114920, 105115020, 105115120</t>
  </si>
  <si>
    <t>37520</t>
  </si>
  <si>
    <t>2020-04-28 20:41:00</t>
  </si>
  <si>
    <t>48920</t>
  </si>
  <si>
    <t>55720</t>
  </si>
  <si>
    <t>147620</t>
  </si>
  <si>
    <t>322020</t>
  </si>
  <si>
    <t>105780320</t>
  </si>
  <si>
    <t>2020-05-04 00:00:00</t>
  </si>
  <si>
    <t>2020-05-04 14:22:00</t>
  </si>
  <si>
    <t>Adquisición e instalación de divisiones en vidrio laminado (3+3) incoloro, con estructura en aluminio para la adecuación de las ventanillas de atención al usuario para la Sede Central y la Dirección Territorial Casanare</t>
  </si>
  <si>
    <t>49020</t>
  </si>
  <si>
    <t>59220</t>
  </si>
  <si>
    <t>209820</t>
  </si>
  <si>
    <t>463420, 463820</t>
  </si>
  <si>
    <t>159346320</t>
  </si>
  <si>
    <t>2020-05-04 14:26:00</t>
  </si>
  <si>
    <t>49120</t>
  </si>
  <si>
    <t>238720</t>
  </si>
  <si>
    <t>37820</t>
  </si>
  <si>
    <t>2020-05-04 14:31:00</t>
  </si>
  <si>
    <t>65320</t>
  </si>
  <si>
    <t>260820</t>
  </si>
  <si>
    <t>2020-05-04 14:36:00</t>
  </si>
  <si>
    <t>Prestación de servicios profesionales para apoyar el proceso de direccionamiento estratégico y planeación, fortalecimiento del Modelo Integrado de Planeación y Gestión y apoyo en lo referente a cooperación internacional y los lineamientos nacionales</t>
  </si>
  <si>
    <t>2020-05-04 14:40:00</t>
  </si>
  <si>
    <t>62420</t>
  </si>
  <si>
    <t>199220</t>
  </si>
  <si>
    <t>2020-05-04 14:44:00</t>
  </si>
  <si>
    <t>49620</t>
  </si>
  <si>
    <t>247020</t>
  </si>
  <si>
    <t>2020-05-04 15:04:00</t>
  </si>
  <si>
    <t>67920</t>
  </si>
  <si>
    <t>256420</t>
  </si>
  <si>
    <t>2020-05-04 16:10:00</t>
  </si>
  <si>
    <t>62520</t>
  </si>
  <si>
    <t>210820</t>
  </si>
  <si>
    <t>2020-05-04 17:33:00</t>
  </si>
  <si>
    <t>45420</t>
  </si>
  <si>
    <t>76720</t>
  </si>
  <si>
    <t>274620</t>
  </si>
  <si>
    <t>2020-05-05 17:34:00</t>
  </si>
  <si>
    <t>64520, 79120</t>
  </si>
  <si>
    <t>221020, 324220</t>
  </si>
  <si>
    <t>2020-05-06 14:13:00</t>
  </si>
  <si>
    <t>2020-05-06 14:15:00</t>
  </si>
  <si>
    <t>49820</t>
  </si>
  <si>
    <t>50020</t>
  </si>
  <si>
    <t>2020-05-07 14:14:00</t>
  </si>
  <si>
    <t>2020-05-07 14:48:00</t>
  </si>
  <si>
    <t>50220</t>
  </si>
  <si>
    <t>59520</t>
  </si>
  <si>
    <t>201120</t>
  </si>
  <si>
    <t>2020-05-07 14:51:00</t>
  </si>
  <si>
    <t>2020-05-07 14:55:00</t>
  </si>
  <si>
    <t>Prestación de servicios profesionales para desarrollar e implementar los análisis económicos y financieros para establecer las mejores prácticas y fuente de información en el desarrollo de metodologías masivas de valoración de predios</t>
  </si>
  <si>
    <t>63120</t>
  </si>
  <si>
    <t>203820</t>
  </si>
  <si>
    <t>2020-05-11 15:32:00</t>
  </si>
  <si>
    <t>52220</t>
  </si>
  <si>
    <t>62320, 66320</t>
  </si>
  <si>
    <t>171820</t>
  </si>
  <si>
    <t>346620, 398820, 398920, 399020, 399120, 399220, 399320, 399420, 399520, 399620, 399720, 399820, 399920, 400020, 400120, 400220, 400320, 400420, 400520, 400620, 400720, 400820, 400920</t>
  </si>
  <si>
    <t>134863020, 134863120, 134863220, 134863320, 134863420, 134863520, 134863620, 134863720, 134863820, 134863920, 134864020, 134864120, 134864220, 134864320, 134864420, 134864520, 134864620, 134864720, 134864820, 134864920, 134865020, 134865120</t>
  </si>
  <si>
    <t>2020-05-12 16:19:00</t>
  </si>
  <si>
    <t>50720</t>
  </si>
  <si>
    <t>70420</t>
  </si>
  <si>
    <t>229520</t>
  </si>
  <si>
    <t>2020-05-12 16:22:00</t>
  </si>
  <si>
    <t>50520</t>
  </si>
  <si>
    <t>70620, 70720, 70820</t>
  </si>
  <si>
    <t>244420, 245420, 249920</t>
  </si>
  <si>
    <t>2020-05-12 16:59:00</t>
  </si>
  <si>
    <t>50620</t>
  </si>
  <si>
    <t>69720, 69820, 70520</t>
  </si>
  <si>
    <t>227820, 229720, 233420</t>
  </si>
  <si>
    <t>2020-05-12 17:03:00</t>
  </si>
  <si>
    <t>229820</t>
  </si>
  <si>
    <t>2020-05-12 17:05:00</t>
  </si>
  <si>
    <t>Prestación de servicios profesionales para la ejecución de análisis de mediana complejidad y validación metodológica que garantice el cumplimiento oportuno de la prestación de servicios de análisis en el área de biología del GIT Laboratorio Nacional</t>
  </si>
  <si>
    <t>51120</t>
  </si>
  <si>
    <t>272520</t>
  </si>
  <si>
    <t>2020-05-12 17:07:00</t>
  </si>
  <si>
    <t>51020</t>
  </si>
  <si>
    <t>76020, 76920</t>
  </si>
  <si>
    <t>261220, 271120</t>
  </si>
  <si>
    <t>2020-05-12 17:10:00</t>
  </si>
  <si>
    <t>51220</t>
  </si>
  <si>
    <t>74520</t>
  </si>
  <si>
    <t>274020</t>
  </si>
  <si>
    <t>2020-05-12 17:12:00</t>
  </si>
  <si>
    <t>50920</t>
  </si>
  <si>
    <t>71620</t>
  </si>
  <si>
    <t>249220</t>
  </si>
  <si>
    <t>2020-05-12 17:16:00</t>
  </si>
  <si>
    <t>271520</t>
  </si>
  <si>
    <t>2020-05-12 17:18:00</t>
  </si>
  <si>
    <t>51420</t>
  </si>
  <si>
    <t>70220</t>
  </si>
  <si>
    <t>284120</t>
  </si>
  <si>
    <t>2020-05-12 17:20:00</t>
  </si>
  <si>
    <t>69920</t>
  </si>
  <si>
    <t>247720</t>
  </si>
  <si>
    <t>2020-05-12 17:22:00</t>
  </si>
  <si>
    <t>74420</t>
  </si>
  <si>
    <t>273320</t>
  </si>
  <si>
    <t>2020-05-12 17:29:00</t>
  </si>
  <si>
    <t>51820</t>
  </si>
  <si>
    <t>67020, 67120, 67820, 70020, 70120, 71020</t>
  </si>
  <si>
    <t>240020, 245220, 247620, 249020, 249120</t>
  </si>
  <si>
    <t>2020-05-12 17:31:00</t>
  </si>
  <si>
    <t>Prestación de servicios profesionales para la interpretación, control de calidad y consolidación de información de cobertura de la tierra o gemorfología, de acuerdo a los lineamientos y metas de la Subdirección de Agrología.</t>
  </si>
  <si>
    <t>67320, 67720</t>
  </si>
  <si>
    <t>229120, 247120</t>
  </si>
  <si>
    <t>2020-05-12 17:33:00</t>
  </si>
  <si>
    <t>71920</t>
  </si>
  <si>
    <t>271420</t>
  </si>
  <si>
    <t>2020-05-13 00:00:00</t>
  </si>
  <si>
    <t>2020-05-13 10:20:00</t>
  </si>
  <si>
    <t>2020-05-14 14:09:00</t>
  </si>
  <si>
    <t>Prestación de servicios profesionales para apoyar al Grupo interno de Trabajo de Fronteras y Límites de Entidades Territoriales, en la atención de requerimientos cartograficos relacionados con los territorios colectivos.</t>
  </si>
  <si>
    <t>72020</t>
  </si>
  <si>
    <t>275720</t>
  </si>
  <si>
    <t>2020-05-14 14:11:00</t>
  </si>
  <si>
    <t>126020</t>
  </si>
  <si>
    <t>2020-05-14 14:14:00</t>
  </si>
  <si>
    <t>82720</t>
  </si>
  <si>
    <t>316020</t>
  </si>
  <si>
    <t>2020-05-15 09:21:00</t>
  </si>
  <si>
    <t>Prestacion de servicios profesionales para el procesamiento y análisis de imágenes de sensores remotos  así como la generación de cartografía básica y temática requeridos en los proyectos en tecnologías geoespaciales a cargo de la Oficina CIAF</t>
  </si>
  <si>
    <t>52720</t>
  </si>
  <si>
    <t>66920</t>
  </si>
  <si>
    <t>260620</t>
  </si>
  <si>
    <t>2020-05-18 17:21:00</t>
  </si>
  <si>
    <t>53220</t>
  </si>
  <si>
    <t>71220</t>
  </si>
  <si>
    <t>260520</t>
  </si>
  <si>
    <t>41620</t>
  </si>
  <si>
    <t>2020-05-18 17:26:00</t>
  </si>
  <si>
    <t>53320</t>
  </si>
  <si>
    <t>87420</t>
  </si>
  <si>
    <t>333820</t>
  </si>
  <si>
    <t>2020-05-18 17:29:00</t>
  </si>
  <si>
    <t>69620</t>
  </si>
  <si>
    <t>224920</t>
  </si>
  <si>
    <t>2020-05-19 14:08:00</t>
  </si>
  <si>
    <t>54520</t>
  </si>
  <si>
    <t>61820</t>
  </si>
  <si>
    <t>170920</t>
  </si>
  <si>
    <t>345720</t>
  </si>
  <si>
    <t>122305620</t>
  </si>
  <si>
    <t>2020-05-20 15:39:00</t>
  </si>
  <si>
    <t>76420, 77320</t>
  </si>
  <si>
    <t>246720, 271720</t>
  </si>
  <si>
    <t>2020-05-20 15:41:00</t>
  </si>
  <si>
    <t>54820</t>
  </si>
  <si>
    <t>71520</t>
  </si>
  <si>
    <t>246020</t>
  </si>
  <si>
    <t>42120</t>
  </si>
  <si>
    <t>2020-05-20 15:43:00</t>
  </si>
  <si>
    <t>54720</t>
  </si>
  <si>
    <t>273120</t>
  </si>
  <si>
    <t>2020-05-22 18:39:00</t>
  </si>
  <si>
    <t>63820, 63920</t>
  </si>
  <si>
    <t>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t>
  </si>
  <si>
    <t>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t>
  </si>
  <si>
    <t>2020-05-22 21:00:00</t>
  </si>
  <si>
    <t>64020</t>
  </si>
  <si>
    <t>387420, 387520, 387620, 387720, 387820, 387920, 388020, 388120, 388220, 388320, 388420, 388520, 388620, 388720, 388820, 388920, 389020, 389120, 389220, 389320, 389420, 389520, 389620</t>
  </si>
  <si>
    <t>129049620, 129049720, 129049820, 129049920, 129050020, 129050120, 129050220, 129050320, 129050420, 129050520, 129050620, 129050720, 129050820, 129050920, 129051020, 129051120, 129051220, 129051320, 129051420, 129051520, 129051620, 129051720, 129051820</t>
  </si>
  <si>
    <t>2020-05-26 08:17:00</t>
  </si>
  <si>
    <t>Prestación de servicios profesionales para el apoyo a los asuntos relacionados con los requerimientos de limites de entidades territoriales</t>
  </si>
  <si>
    <t>54020</t>
  </si>
  <si>
    <t>2020-05-26 08:19:00</t>
  </si>
  <si>
    <t>349020</t>
  </si>
  <si>
    <t>2020-05-26 08:21:00</t>
  </si>
  <si>
    <t>54220</t>
  </si>
  <si>
    <t>72920, 73820</t>
  </si>
  <si>
    <t>271220, 271320</t>
  </si>
  <si>
    <t>2020-05-26 08:25:00</t>
  </si>
  <si>
    <t>54420</t>
  </si>
  <si>
    <t>74120, 93120</t>
  </si>
  <si>
    <t>273020, 335920</t>
  </si>
  <si>
    <t>2020-05-27 14:20:00</t>
  </si>
  <si>
    <t>Suministro de Gases especiales para la ejecución de análisis para el Laboratorio Nacional de Suelos.</t>
  </si>
  <si>
    <t>55320</t>
  </si>
  <si>
    <t>350320</t>
  </si>
  <si>
    <t>2020-05-29 00:00:00</t>
  </si>
  <si>
    <t>2020-05-29 19:19:00</t>
  </si>
  <si>
    <t>Gastos de manutención y alojamiento para Piloto y Copiloto</t>
  </si>
  <si>
    <t>66020, 66120</t>
  </si>
  <si>
    <t>191820, 192020</t>
  </si>
  <si>
    <t>410020, 410220</t>
  </si>
  <si>
    <t>139830720, 139832820</t>
  </si>
  <si>
    <t>43020</t>
  </si>
  <si>
    <t>2020-06-03 10:30:00</t>
  </si>
  <si>
    <t>Viáticos acompañamiento, programa PECAT Policía Nacional</t>
  </si>
  <si>
    <t>55920</t>
  </si>
  <si>
    <t>69220</t>
  </si>
  <si>
    <t>202820</t>
  </si>
  <si>
    <t>454220</t>
  </si>
  <si>
    <t>143591420</t>
  </si>
  <si>
    <t>2020-06-03 12:30:00</t>
  </si>
  <si>
    <t>Prestación de servicios profesionales para realizar el desarrollo, ajuste, implementación, documentación y diseño de las etapas de los proyectos de sistemas de informacion geográfica en el marco del contrato Interadministrativo  IGAC-ICBF.</t>
  </si>
  <si>
    <t>53720</t>
  </si>
  <si>
    <t>75820, 75920, 76220</t>
  </si>
  <si>
    <t>307620, 319920, 324020</t>
  </si>
  <si>
    <t>2020-06-03 15:46:00</t>
  </si>
  <si>
    <t>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t>
  </si>
  <si>
    <t>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t>
  </si>
  <si>
    <t>2020-06-04 11:56:00</t>
  </si>
  <si>
    <t>2020-06-04 13:18:00</t>
  </si>
  <si>
    <t>71120</t>
  </si>
  <si>
    <t>260020</t>
  </si>
  <si>
    <t>635920</t>
  </si>
  <si>
    <t>212365220</t>
  </si>
  <si>
    <t>2020-06-08 14:43:00</t>
  </si>
  <si>
    <t>71320</t>
  </si>
  <si>
    <t>207120</t>
  </si>
  <si>
    <t>459420</t>
  </si>
  <si>
    <t>147021020</t>
  </si>
  <si>
    <t>2020-06-09 09:26:00</t>
  </si>
  <si>
    <t>2020-06-09 09:29:00</t>
  </si>
  <si>
    <t>90420</t>
  </si>
  <si>
    <t>416320</t>
  </si>
  <si>
    <t>826420</t>
  </si>
  <si>
    <t>272668420</t>
  </si>
  <si>
    <t>2020-06-09 09:31:00</t>
  </si>
  <si>
    <t>2020-06-09 11:59:00</t>
  </si>
  <si>
    <t>79020</t>
  </si>
  <si>
    <t>327220</t>
  </si>
  <si>
    <t>2020-06-09 12:20:00</t>
  </si>
  <si>
    <t>Prestación de servicios profesionales para realizar actividades de estructuración de información geográfica de los  proyectos de tecnologías geoespaciales que adelante la oficina CIAF.</t>
  </si>
  <si>
    <t>56320</t>
  </si>
  <si>
    <t>329520</t>
  </si>
  <si>
    <t>2020-06-09 12:22:00</t>
  </si>
  <si>
    <t>77420</t>
  </si>
  <si>
    <t>293720</t>
  </si>
  <si>
    <t>2020-06-09 12:24:00</t>
  </si>
  <si>
    <t>56620</t>
  </si>
  <si>
    <t>2020-06-09 12:25:00</t>
  </si>
  <si>
    <t>396620</t>
  </si>
  <si>
    <t>2020-06-09 12:27:00</t>
  </si>
  <si>
    <t>56520</t>
  </si>
  <si>
    <t>389120</t>
  </si>
  <si>
    <t>2020-06-09 12:28:00</t>
  </si>
  <si>
    <t>56920</t>
  </si>
  <si>
    <t>79820, 82520</t>
  </si>
  <si>
    <t>297320, 309020</t>
  </si>
  <si>
    <t>2020-06-09 12:29:00</t>
  </si>
  <si>
    <t>79420</t>
  </si>
  <si>
    <t>316320</t>
  </si>
  <si>
    <t>2020-06-09 14:56:00</t>
  </si>
  <si>
    <t>302620</t>
  </si>
  <si>
    <t>2020-06-09 15:22:00</t>
  </si>
  <si>
    <t>Prestación de servicios de mantenimiento preventivo programado de rutina y de imprevistos, incluyendo repuestos para mantener la aeronavegabilidad del avión Twinn Commander 690A con matrícula HK117G propiedad del IGAC</t>
  </si>
  <si>
    <t>57020</t>
  </si>
  <si>
    <t>107020</t>
  </si>
  <si>
    <t>2020-06-09 15:24:00</t>
  </si>
  <si>
    <t>Prestación de servicios profesionales para preparar, organizar diagnosticar y levantar información en campo georreferenciada y amojonamiento en aspectos relacionados con los procesos de delimitación de fronteras y límites de entidades territoriales</t>
  </si>
  <si>
    <t>57120</t>
  </si>
  <si>
    <t>85020, 89020</t>
  </si>
  <si>
    <t>334020, 355320</t>
  </si>
  <si>
    <t>2020-06-09 15:30:00</t>
  </si>
  <si>
    <t>Prestación de servicios profesionales para la gestión, análisis y respuesta oportuna de actuaciones asociadas con los procesos cartográficos, geográficos y geodésicos, en los diferentes ámbitos.</t>
  </si>
  <si>
    <t>78420</t>
  </si>
  <si>
    <t>275020</t>
  </si>
  <si>
    <t>2020-06-12 14:18:00</t>
  </si>
  <si>
    <t>COMISIÓN PARA REALIZAR TOMA DE AEROFOTOGRAFIA CON DRON EN 12 MUNICIPIOS DEL  DEPARTAMENTO DE BOYACÁ, BETEITIVA, CERINZA , GAMEZA, SATIVA SUR, SOCHA, SOCOTA, TASCO, BUSBANZA, CORRALES, FLORESTA, MONGUI, TOPAGA</t>
  </si>
  <si>
    <t>74620, 74720, 74820</t>
  </si>
  <si>
    <t>210920, 211020, 211120</t>
  </si>
  <si>
    <t>463120, 463220, 463320</t>
  </si>
  <si>
    <t>151811020, 151811120, 151812220</t>
  </si>
  <si>
    <t>2020-06-12 18:34:00</t>
  </si>
  <si>
    <t>58220</t>
  </si>
  <si>
    <t>74920, 75020, 75120, 75220, 75320, 75420, 75720</t>
  </si>
  <si>
    <t>212820, 212920, 213120, 213220, 213320, 213420, 213520</t>
  </si>
  <si>
    <t>464220, 464320, 464420, 464520, 464620, 464720, 464820</t>
  </si>
  <si>
    <t>152889620, 152889820, 152890620, 152890920, 152891720, 152892120, 152892620</t>
  </si>
  <si>
    <t>7320, 7420, 7520, 7620, 7720, 7820, 7920</t>
  </si>
  <si>
    <t>2020-06-17 14:33:00</t>
  </si>
  <si>
    <t>57920</t>
  </si>
  <si>
    <t>95620, 95920, 96020</t>
  </si>
  <si>
    <t>388720, 389820, 395120</t>
  </si>
  <si>
    <t>2020-06-17 14:34:00</t>
  </si>
  <si>
    <t>Prestación de servicios profesionales para realizar actividades de análisis , levantamiento y pruebas de requerimientos de los proyectos de tecnologías geoespacial que adelante la oficina CIAF.</t>
  </si>
  <si>
    <t>57720</t>
  </si>
  <si>
    <t>400220</t>
  </si>
  <si>
    <t>2020-06-17 14:37:00</t>
  </si>
  <si>
    <t>Prestación de servicios profesionales para realizar el diseño, modelamiento, creación de scripts y documentación técnica asociada, de las bases de datos de los  proyectos de Sistemas de Información Geográfica a cargo de la Oficina CIAF</t>
  </si>
  <si>
    <t>57820</t>
  </si>
  <si>
    <t>87120</t>
  </si>
  <si>
    <t>398920</t>
  </si>
  <si>
    <t>2020-06-17 14:41:00</t>
  </si>
  <si>
    <t>Prestación de servicios para realizar el análisis de datos, generación de reportes, visualización de resultados y apoyar el desarrollo de  los proyectos adelantados por la Jefatura CIAF.</t>
  </si>
  <si>
    <t>58020</t>
  </si>
  <si>
    <t>97620</t>
  </si>
  <si>
    <t>393720</t>
  </si>
  <si>
    <t>2020-06-23 13:02:00</t>
  </si>
  <si>
    <t>58420</t>
  </si>
  <si>
    <t>106920</t>
  </si>
  <si>
    <t>348820</t>
  </si>
  <si>
    <t>738420</t>
  </si>
  <si>
    <t>245907420</t>
  </si>
  <si>
    <t>2020-06-23 17:19:00</t>
  </si>
  <si>
    <t>59120</t>
  </si>
  <si>
    <t>77620, 77820</t>
  </si>
  <si>
    <t>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t>
  </si>
  <si>
    <t>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t>
  </si>
  <si>
    <t>2020-06-23 17:35:00</t>
  </si>
  <si>
    <t>78320</t>
  </si>
  <si>
    <t>507320, 507420, 507520, 507620, 507720, 507820, 507920, 508020, 508120, 508220, 508320, 508420, 508520, 508620, 508720, 508820, 508920, 509020, 509120, 509220, 509320, 509420</t>
  </si>
  <si>
    <t>162111020, 162111120, 162111220, 162111320, 162111420, 162111520, 162111620, 162111720, 162111820, 162111920, 162112020, 162112120, 162112220, 162112320, 162112420, 162112520, 162112620, 162112720, 162112820, 162112920, 162113020, 162113120</t>
  </si>
  <si>
    <t>2020-06-23 19:38:00</t>
  </si>
  <si>
    <t>58820</t>
  </si>
  <si>
    <t>106320</t>
  </si>
  <si>
    <t>416120</t>
  </si>
  <si>
    <t>2020-06-23 19:41:00</t>
  </si>
  <si>
    <t>58920</t>
  </si>
  <si>
    <t>2020-06-25 11:19:00</t>
  </si>
  <si>
    <t>2020-06-25 11:46:00</t>
  </si>
  <si>
    <t>Prestación de servicios profesionales para realizar la conceptualización y formulación de la línea de investigación de Catastro de acuerdo con el CONPES 3958 de 2019</t>
  </si>
  <si>
    <t>96820</t>
  </si>
  <si>
    <t>385220</t>
  </si>
  <si>
    <t>2020-06-25 11:48:00</t>
  </si>
  <si>
    <t>Prestación de servicios profesionales para el desarrollo de las actividades en los proyectos de innovación, investigación y desarrollo relacionados con datos de observación de la tierra.</t>
  </si>
  <si>
    <t>88920</t>
  </si>
  <si>
    <t>399720</t>
  </si>
  <si>
    <t>2020-06-25 15:34:00</t>
  </si>
  <si>
    <t>Prestación de servicios profesionales para diseñar e implementar los procedimientos necesarios para disponer recursos geograficos y monitorear su correcto funcionamiento en las plataformas establecidas por la ICDE.</t>
  </si>
  <si>
    <t>59420</t>
  </si>
  <si>
    <t>87520</t>
  </si>
  <si>
    <t>382820</t>
  </si>
  <si>
    <t>2020-06-25 15:35:00</t>
  </si>
  <si>
    <t>Prestación de servicios profesionales para realizar la  definición, caracterización y disposición de datos fundamentales asociados a la ICDE</t>
  </si>
  <si>
    <t>107220</t>
  </si>
  <si>
    <t>2020-06-25 15:41:00</t>
  </si>
  <si>
    <t>Instalación de Ventanillas en atención al publico</t>
  </si>
  <si>
    <t>59920</t>
  </si>
  <si>
    <t>2020-06-25 15:45:00</t>
  </si>
  <si>
    <t>60020</t>
  </si>
  <si>
    <t>2020-06-25 17:18:00</t>
  </si>
  <si>
    <t>Adquisición de desfibriladores en la sede central</t>
  </si>
  <si>
    <t>59720</t>
  </si>
  <si>
    <t>115220</t>
  </si>
  <si>
    <t>2020-06-25 17:26:00</t>
  </si>
  <si>
    <t>Elementos de protección personal para la prevención de contagio del COVID-19</t>
  </si>
  <si>
    <t>59820</t>
  </si>
  <si>
    <t>85920, 86020, 86120</t>
  </si>
  <si>
    <t>296820, 296920, 297020</t>
  </si>
  <si>
    <t>627720, 627820, 707420</t>
  </si>
  <si>
    <t>207344320, 234330920, 257180220</t>
  </si>
  <si>
    <t>2020-06-25 21:09:00</t>
  </si>
  <si>
    <t>60120</t>
  </si>
  <si>
    <t>78820</t>
  </si>
  <si>
    <t>220420</t>
  </si>
  <si>
    <t>513720</t>
  </si>
  <si>
    <t>166769120</t>
  </si>
  <si>
    <t>2020-06-29 00:00:00</t>
  </si>
  <si>
    <t>2020-06-29 10:14:00</t>
  </si>
  <si>
    <t>Prestación de servicios para la vectorización de datos, de conformidad con las especificaciones técnicas y rendimientos establecidos.</t>
  </si>
  <si>
    <t>60720</t>
  </si>
  <si>
    <t>83220, 83320, 83520, 83620, 83920, 86820, 92020, 101620</t>
  </si>
  <si>
    <t>2020-06-30 00:00:00</t>
  </si>
  <si>
    <t>2020-06-30 08:57:00</t>
  </si>
  <si>
    <t>Prestación de servicios profesionales para ajustar, implementar  y publicar herramientas de visores geográficos, así como la documentación técnica asignada, de los proyectos de Sistemas de Informacion Geográfica a cargo de la Oficina CIAF.</t>
  </si>
  <si>
    <t>60920</t>
  </si>
  <si>
    <t>87020</t>
  </si>
  <si>
    <t>394720</t>
  </si>
  <si>
    <t>2020-06-30 08:59:00</t>
  </si>
  <si>
    <t>Prestación de servicios  profesionales para formular y desarrollar proyectos de investigación aplicada al Catastro Multipropósito a partir de tecnologias de analítica de datos.</t>
  </si>
  <si>
    <t>60820</t>
  </si>
  <si>
    <t>89520</t>
  </si>
  <si>
    <t>391620</t>
  </si>
  <si>
    <t>2020-06-30 09:01:00</t>
  </si>
  <si>
    <t>Prestación de servicios profesionales para diseñar y generar material academico relacionado con el Catastro Multipropósito asegurando la articulación entre las distintas areas misionales y de acuerdo con el marco normativo establecido.</t>
  </si>
  <si>
    <t>87920</t>
  </si>
  <si>
    <t>349420</t>
  </si>
  <si>
    <t>2020-06-30 10:46:00</t>
  </si>
  <si>
    <t>61320</t>
  </si>
  <si>
    <t>85720</t>
  </si>
  <si>
    <t>317120</t>
  </si>
  <si>
    <t>47720</t>
  </si>
  <si>
    <t>2020-06-30 10:55:00</t>
  </si>
  <si>
    <t>Prestación de servicios profesionales para estructurar e implementar la estrategia de ampliación de la oferta académica en áreas de estudio relacionadas con la actividad catastral de acuerdo con CONPES 3958 de 2019.</t>
  </si>
  <si>
    <t>61220</t>
  </si>
  <si>
    <t>88720, 88820, 115120</t>
  </si>
  <si>
    <t>2020-06-30 18:15:00</t>
  </si>
  <si>
    <t>61620</t>
  </si>
  <si>
    <t>321020</t>
  </si>
  <si>
    <t>47920</t>
  </si>
  <si>
    <t>2020-07-01 08:30:00</t>
  </si>
  <si>
    <t>Prestación de servicios profesionales para apoyar el proceso de habilitación de gestores catastrales para fortalecer la gestión, transferencia de conocimiento y el seguimiento técnico del mismo.</t>
  </si>
  <si>
    <t>61520</t>
  </si>
  <si>
    <t>394920</t>
  </si>
  <si>
    <t>2020-07-01 08:37:00</t>
  </si>
  <si>
    <t>Acompañamiento a la Policía Antinarcóticos en el monitoreo de zonas de erradicación por aspersión terrestre, para la toma de muestras, en el programa PECAT</t>
  </si>
  <si>
    <t>60220</t>
  </si>
  <si>
    <t>241820</t>
  </si>
  <si>
    <t>533920</t>
  </si>
  <si>
    <t>172901020</t>
  </si>
  <si>
    <t>2020-07-01 08:43:00</t>
  </si>
  <si>
    <t>Prestación de servicios  para la limpieza, recolección, transporte y disposición final de los residuos generados en el Laboratorio Nacional de Suelos.</t>
  </si>
  <si>
    <t>61420</t>
  </si>
  <si>
    <t>2020-07-01 10:27:00</t>
  </si>
  <si>
    <t>VIATICOS Y GASTOS DE COMISION  CONSERVACION CATASTRAL CASANARE</t>
  </si>
  <si>
    <t>58320</t>
  </si>
  <si>
    <t>2020-07-01 10:31:00</t>
  </si>
  <si>
    <t>ADQUISICIÓN DE CINTA PARA SEÑALIZACIÓN</t>
  </si>
  <si>
    <t>61720</t>
  </si>
  <si>
    <t>331820</t>
  </si>
  <si>
    <t>709720</t>
  </si>
  <si>
    <t>238860120</t>
  </si>
  <si>
    <t>2020-07-01 11:55:00</t>
  </si>
  <si>
    <t>410820</t>
  </si>
  <si>
    <t>823120</t>
  </si>
  <si>
    <t>267621120</t>
  </si>
  <si>
    <t>2020-07-02 10:57:00</t>
  </si>
  <si>
    <t>60320</t>
  </si>
  <si>
    <t>2020-07-02 10:58:00</t>
  </si>
  <si>
    <t>60420</t>
  </si>
  <si>
    <t>2020-07-02 11:04:00</t>
  </si>
  <si>
    <t>59320</t>
  </si>
  <si>
    <t>2020-07-03 00:00:00</t>
  </si>
  <si>
    <t>2020-07-03 16:26:00</t>
  </si>
  <si>
    <t>94020</t>
  </si>
  <si>
    <t>425120</t>
  </si>
  <si>
    <t>2020-07-06 13:20:00</t>
  </si>
  <si>
    <t>62220</t>
  </si>
  <si>
    <t>89420</t>
  </si>
  <si>
    <t>331620</t>
  </si>
  <si>
    <t>2020-07-08 08:21:00</t>
  </si>
  <si>
    <t>86220, 86320, 86420</t>
  </si>
  <si>
    <t>259520, 259620, 259720</t>
  </si>
  <si>
    <t>552020, 552120, 552220</t>
  </si>
  <si>
    <t>179856520, 179857120, 179873020</t>
  </si>
  <si>
    <t>8720, 8820, 9120</t>
  </si>
  <si>
    <t>2020-07-08 14:38:00</t>
  </si>
  <si>
    <t>62720</t>
  </si>
  <si>
    <t>256720</t>
  </si>
  <si>
    <t>548320</t>
  </si>
  <si>
    <t>178355320</t>
  </si>
  <si>
    <t>2020-07-09 00:00:00</t>
  </si>
  <si>
    <t>2020-07-09 09:22:00</t>
  </si>
  <si>
    <t>Prestación de servicios profesionales para proponer, revisar y validar los instrumentos normativos asociados al modelo de gobierno asociados a la ICDE.</t>
  </si>
  <si>
    <t>90520</t>
  </si>
  <si>
    <t>401520</t>
  </si>
  <si>
    <t>2020-07-09 11:11:00</t>
  </si>
  <si>
    <t>PROGRAMACION DE VIATICOS Y GASTOS DE COMISION PARA REALIZAR LA TOMA DE AEROFOTOGRAFIA EN EL TERRITORIO NACIONAL CON BASE DE OPERACIONES EN BOGOTÁ</t>
  </si>
  <si>
    <t>62320</t>
  </si>
  <si>
    <t>2020-07-09 16:29:00</t>
  </si>
  <si>
    <t>Renovación de licencias académicas de Arcgis requeridas en los procesos de transferencia de conocimientos del programa académico de la Oficina CIAF.</t>
  </si>
  <si>
    <t>62920</t>
  </si>
  <si>
    <t>2020-07-10 14:56:00</t>
  </si>
  <si>
    <t>62120</t>
  </si>
  <si>
    <t>99420</t>
  </si>
  <si>
    <t>2020-07-10 15:15:00</t>
  </si>
  <si>
    <t>Prestacion de servicios profesionales para apoyar procesos de compilación, clasificación y registro de evidencias técnicas digitales generadas por el CIAF, de acuerdo con los criterios de existencia de productos de Centros de Investigación definidos</t>
  </si>
  <si>
    <t>63020</t>
  </si>
  <si>
    <t>2020-07-10 16:47:00</t>
  </si>
  <si>
    <t>COMISION FOTOCONTROL</t>
  </si>
  <si>
    <t>260720</t>
  </si>
  <si>
    <t>553320</t>
  </si>
  <si>
    <t>183533520</t>
  </si>
  <si>
    <t>2020-07-14 09:16:00</t>
  </si>
  <si>
    <t>Prestación de servicios para la extracción, limpieza, recolección, transporte y disposición final de los residuos generados por el Instituto Geográfico Agustín Codazzi con observancia de las normas, procedimientos y criterios técnicos y ambientales.</t>
  </si>
  <si>
    <t>122720</t>
  </si>
  <si>
    <t>2020-07-14 12:53:00</t>
  </si>
  <si>
    <t>63320</t>
  </si>
  <si>
    <t>398020</t>
  </si>
  <si>
    <t>2020-07-14 12:55:00</t>
  </si>
  <si>
    <t>63420</t>
  </si>
  <si>
    <t>400820</t>
  </si>
  <si>
    <t>2020-07-14 15:12:00</t>
  </si>
  <si>
    <t>63620</t>
  </si>
  <si>
    <t>2020-07-14 17:05:00</t>
  </si>
  <si>
    <t>63520</t>
  </si>
  <si>
    <t>88520, 88620</t>
  </si>
  <si>
    <t>264020, 264120</t>
  </si>
  <si>
    <t>556720, 556820</t>
  </si>
  <si>
    <t>186496120, 186499220</t>
  </si>
  <si>
    <t>8620, 8920</t>
  </si>
  <si>
    <t>2020-07-16 00:00:00</t>
  </si>
  <si>
    <t>2020-07-16 08:29:00</t>
  </si>
  <si>
    <t>98320</t>
  </si>
  <si>
    <t>425020</t>
  </si>
  <si>
    <t>858320</t>
  </si>
  <si>
    <t>278734820</t>
  </si>
  <si>
    <t>2020-07-16 09:31:00</t>
  </si>
  <si>
    <t>Prestación de servicios profesionales para el análisis geográfico, la redacción de textos y la articulación de las investigaciones temáticas</t>
  </si>
  <si>
    <t>63920</t>
  </si>
  <si>
    <t>94420</t>
  </si>
  <si>
    <t>343420</t>
  </si>
  <si>
    <t>2020-07-16 10:46:00</t>
  </si>
  <si>
    <t>Adquisición de licenciamiento autodesk</t>
  </si>
  <si>
    <t>63820</t>
  </si>
  <si>
    <t>2020-07-16 10:48:00</t>
  </si>
  <si>
    <t>Servicio de mantenimiento preventivo y correctivo, incluidos los repuestos del dron Ebee plus RTK/PPK</t>
  </si>
  <si>
    <t>106820</t>
  </si>
  <si>
    <t>2020-07-16 10:53:00</t>
  </si>
  <si>
    <t>Prestación de servicios para la organización, administración y disposición de los productos cartográficos, geográficos y geodésicos de la Subdirección de Geografía y Cartografía.</t>
  </si>
  <si>
    <t>100520, 100620</t>
  </si>
  <si>
    <t>398420, 420820</t>
  </si>
  <si>
    <t>2020-07-16 10:55:00</t>
  </si>
  <si>
    <t>Prestación de servicios para desarrollar componente de contexto legal en la caracterización territorial de los municipios priorizados, de conformidad con la metodología establecida.</t>
  </si>
  <si>
    <t>94320</t>
  </si>
  <si>
    <t>394620</t>
  </si>
  <si>
    <t>2020-07-22 08:05:00</t>
  </si>
  <si>
    <t>64920</t>
  </si>
  <si>
    <t>94220</t>
  </si>
  <si>
    <t>373320</t>
  </si>
  <si>
    <t>2020-07-22 08:06:00</t>
  </si>
  <si>
    <t>94520</t>
  </si>
  <si>
    <t>338720</t>
  </si>
  <si>
    <t>2020-07-22 08:08:00</t>
  </si>
  <si>
    <t>98620</t>
  </si>
  <si>
    <t>365520</t>
  </si>
  <si>
    <t>2020-07-22 08:09:00</t>
  </si>
  <si>
    <t>64720</t>
  </si>
  <si>
    <t>100920</t>
  </si>
  <si>
    <t>386120</t>
  </si>
  <si>
    <t>2020-07-22 08:10:00</t>
  </si>
  <si>
    <t>64820</t>
  </si>
  <si>
    <t>108620, 108720, 108820</t>
  </si>
  <si>
    <t>2020-07-22 08:12:00</t>
  </si>
  <si>
    <t>Prestación de servicios profesionales para apoyar la elaboración del Mapa Nacional de Suelos en el desarrollo de la correlación de suelos</t>
  </si>
  <si>
    <t>65020</t>
  </si>
  <si>
    <t>101220</t>
  </si>
  <si>
    <t>393420</t>
  </si>
  <si>
    <t>2020-07-22 08:13:00</t>
  </si>
  <si>
    <t>65120</t>
  </si>
  <si>
    <t>97420, 97520</t>
  </si>
  <si>
    <t>365220, 371020</t>
  </si>
  <si>
    <t>51620</t>
  </si>
  <si>
    <t>2020-07-22 08:15:00</t>
  </si>
  <si>
    <t>95120</t>
  </si>
  <si>
    <t>362820</t>
  </si>
  <si>
    <t>2020-07-22 08:19:00</t>
  </si>
  <si>
    <t>65420</t>
  </si>
  <si>
    <t>2020-07-22 08:21:00</t>
  </si>
  <si>
    <t>99620, 100020</t>
  </si>
  <si>
    <t>382020, 385920</t>
  </si>
  <si>
    <t>2020-07-22 08:23:00</t>
  </si>
  <si>
    <t>65520</t>
  </si>
  <si>
    <t>107120</t>
  </si>
  <si>
    <t>2020-07-22 08:44:00</t>
  </si>
  <si>
    <t>65720</t>
  </si>
  <si>
    <t>89820</t>
  </si>
  <si>
    <t>52120</t>
  </si>
  <si>
    <t>2020-07-22 08:51:00</t>
  </si>
  <si>
    <t>89920</t>
  </si>
  <si>
    <t>265220</t>
  </si>
  <si>
    <t>557720</t>
  </si>
  <si>
    <t>193473820</t>
  </si>
  <si>
    <t>2020-07-22 10:49:00</t>
  </si>
  <si>
    <t>VIATICOS Y GASTOS DE COMISION PARA REALIZAR EXPLORACIÓN DE SITIOS PARA ESTACIONES CORS EN LOS DEPARTAMENTOS DE CAUCA Y TOLIMA</t>
  </si>
  <si>
    <t>65620</t>
  </si>
  <si>
    <t>90720, 90820</t>
  </si>
  <si>
    <t>265420, 265520</t>
  </si>
  <si>
    <t>557920, 558020</t>
  </si>
  <si>
    <t>194451620, 194453620</t>
  </si>
  <si>
    <t>2020-07-23 18:34:00</t>
  </si>
  <si>
    <t>66120</t>
  </si>
  <si>
    <t>91220, 91320</t>
  </si>
  <si>
    <t>563420, 563520, 563620, 563720, 563820, 563920, 564020, 564120, 564220, 564320, 564420, 564520, 564620, 564720, 564820, 564920, 565020, 565120, 565220, 565320, 565420, 565520, 565620, 565720, 565820</t>
  </si>
  <si>
    <t>194902120, 194902220, 194902320, 194902420, 194902520, 194902620, 194902720, 194902820, 194902920, 194903020, 194903120, 194903220, 194903320, 194903420, 194903520, 194903620, 194903720, 194903820, 194903920, 194904020, 194904120, 194904220, 194904320, 194904420, 194904520</t>
  </si>
  <si>
    <t>2020-07-23 19:06:00</t>
  </si>
  <si>
    <t>66220</t>
  </si>
  <si>
    <t>91120, 91920</t>
  </si>
  <si>
    <t>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t>
  </si>
  <si>
    <t>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t>
  </si>
  <si>
    <t>2020-07-24 15:27:00</t>
  </si>
  <si>
    <t>VIATICOS Y GASTOS DE COMISION PARA REALIZAR FOTOCONTROL CABECERA MUNICIPAL DE PIENDAMÓ Y MORALES Y ZONA RURAL PIENDAMÓ Y MORALES</t>
  </si>
  <si>
    <t>92320, 92420, 92520, 99720</t>
  </si>
  <si>
    <t>269920, 270120, 270220, 316720</t>
  </si>
  <si>
    <t>604320, 604520, 604620, 647620</t>
  </si>
  <si>
    <t>199932020, 199932820, 199936420, 216697520</t>
  </si>
  <si>
    <t>9320, 9420, 9520</t>
  </si>
  <si>
    <t>2020-07-27 11:25:00</t>
  </si>
  <si>
    <t>VIATICOS Y GASTOS DE COMISION PARA REALIZAR FOTOCONTROL CABECERA MUNICIPAL DE GAMEZA, TOPAGA Y MONGUI</t>
  </si>
  <si>
    <t>92920, 93020</t>
  </si>
  <si>
    <t>270320, 270420</t>
  </si>
  <si>
    <t>604720, 604820</t>
  </si>
  <si>
    <t>199940920, 199941220</t>
  </si>
  <si>
    <t>2020-07-27 11:27:00</t>
  </si>
  <si>
    <t>Gastos de manutención, alojamiento y transporte terrestre para la contratista Sonia Castillo, para realizar el fotocontrol de Boyacá.</t>
  </si>
  <si>
    <t>66720</t>
  </si>
  <si>
    <t>267820</t>
  </si>
  <si>
    <t>602320</t>
  </si>
  <si>
    <t>198721720</t>
  </si>
  <si>
    <t>2020-07-27 11:30:00</t>
  </si>
  <si>
    <t>Gastos de manutención, alojamiento y transporte terrestre para el contratista Juan Carlos Losada para realizar el fotocontrol de Cauca.</t>
  </si>
  <si>
    <t>66620</t>
  </si>
  <si>
    <t>267720</t>
  </si>
  <si>
    <t>602220</t>
  </si>
  <si>
    <t>198697120</t>
  </si>
  <si>
    <t>2020-07-29 00:00:00</t>
  </si>
  <si>
    <t>2020-07-29 08:52:00</t>
  </si>
  <si>
    <t>67020</t>
  </si>
  <si>
    <t>93520</t>
  </si>
  <si>
    <t>273820</t>
  </si>
  <si>
    <t>705720</t>
  </si>
  <si>
    <t>235113020</t>
  </si>
  <si>
    <t>53020</t>
  </si>
  <si>
    <t>2020-07-29 09:16:00</t>
  </si>
  <si>
    <t>95820</t>
  </si>
  <si>
    <t>53120</t>
  </si>
  <si>
    <t>2020-07-29 12:01:00</t>
  </si>
  <si>
    <t>2020-07-29 19:46:00</t>
  </si>
  <si>
    <t>67220</t>
  </si>
  <si>
    <t>93920</t>
  </si>
  <si>
    <t>277020</t>
  </si>
  <si>
    <t>611020</t>
  </si>
  <si>
    <t>201984020</t>
  </si>
  <si>
    <t>2020-07-30 14:25:00</t>
  </si>
  <si>
    <t>102420</t>
  </si>
  <si>
    <t>415920</t>
  </si>
  <si>
    <t>829520</t>
  </si>
  <si>
    <t>270914920</t>
  </si>
  <si>
    <t>2020-08-04 00:00:00</t>
  </si>
  <si>
    <t>2020-08-04 09:13:00</t>
  </si>
  <si>
    <t>67420</t>
  </si>
  <si>
    <t>97220, 108420, 112720, 112920</t>
  </si>
  <si>
    <t>304320, 362020, 395720</t>
  </si>
  <si>
    <t>635820, 730720, 766220</t>
  </si>
  <si>
    <t>210911520, 243833020, 251567120</t>
  </si>
  <si>
    <t>2020-08-05 17:39:00</t>
  </si>
  <si>
    <t>Prestación de servicios profesionales para gestionar información y documentar los procedimientos relacionados con la ICDE a cargo del grupo de Gobierno Geoespacial.</t>
  </si>
  <si>
    <t>102620</t>
  </si>
  <si>
    <t>53620</t>
  </si>
  <si>
    <t>2020-08-05 17:43:00</t>
  </si>
  <si>
    <t>Prestación de servicios profesionales para realizar procesamiento y análisis de datos de observación de la tierra de los proyectos de innovación a cargo de la oficina CIAF.</t>
  </si>
  <si>
    <t>67820</t>
  </si>
  <si>
    <t>104120</t>
  </si>
  <si>
    <t>2020-08-06 00:00:00</t>
  </si>
  <si>
    <t>2020-08-06 14:59:00</t>
  </si>
  <si>
    <t>Viáticos y gastos de comisión para realizar la verificación de Clases Agrológicas en el municipio de Cajicá (Cundinamarca)</t>
  </si>
  <si>
    <t>68120</t>
  </si>
  <si>
    <t>98720, 98820, 98920, 99120</t>
  </si>
  <si>
    <t>312520, 312620, 312720, 315720</t>
  </si>
  <si>
    <t>644220, 644420, 644520, 647320</t>
  </si>
  <si>
    <t>216129520, 216134820, 216136620, 216405920</t>
  </si>
  <si>
    <t>2020-08-06 16:45:00</t>
  </si>
  <si>
    <t>105320, 105520, 106220</t>
  </si>
  <si>
    <t>334120, 334620, 350020</t>
  </si>
  <si>
    <t>706820, 707520, 713520</t>
  </si>
  <si>
    <t>236658220, 236916920, 239882520</t>
  </si>
  <si>
    <t>2020-08-11 19:13:00</t>
  </si>
  <si>
    <t>68420</t>
  </si>
  <si>
    <t>99820</t>
  </si>
  <si>
    <t>318320</t>
  </si>
  <si>
    <t>648520</t>
  </si>
  <si>
    <t>217371920</t>
  </si>
  <si>
    <t>2020-08-12 00:00:00</t>
  </si>
  <si>
    <t>2020-08-12 08:38:00</t>
  </si>
  <si>
    <t>68320</t>
  </si>
  <si>
    <t>101120, 110020</t>
  </si>
  <si>
    <t>450520</t>
  </si>
  <si>
    <t>2020-08-12 14:35:00</t>
  </si>
  <si>
    <t>67720</t>
  </si>
  <si>
    <t>101320, 102920, 104320</t>
  </si>
  <si>
    <t>405820, 417420, 418520</t>
  </si>
  <si>
    <t>2020-08-12 14:38:00</t>
  </si>
  <si>
    <t>67320</t>
  </si>
  <si>
    <t>101420</t>
  </si>
  <si>
    <t>420920</t>
  </si>
  <si>
    <t>54320</t>
  </si>
  <si>
    <t>2020-08-12 14:40:00</t>
  </si>
  <si>
    <t>67620</t>
  </si>
  <si>
    <t>102720, 102820, 106620, 106720</t>
  </si>
  <si>
    <t>397420, 419820, 442620, 447620</t>
  </si>
  <si>
    <t>2020-08-12 14:43:00</t>
  </si>
  <si>
    <t>67520</t>
  </si>
  <si>
    <t>103020, 109920, 111220</t>
  </si>
  <si>
    <t>2020-08-12 16:32:00</t>
  </si>
  <si>
    <t>68520</t>
  </si>
  <si>
    <t>2020-08-13 00:00:00</t>
  </si>
  <si>
    <t>2020-08-13 09:42:00</t>
  </si>
  <si>
    <t>Prestación de servicios profesionales para diseñar, implementar y documentar los procedimientos necesarios para disponer y monitorear servicios geograficos.</t>
  </si>
  <si>
    <t>68620</t>
  </si>
  <si>
    <t>105420</t>
  </si>
  <si>
    <t>2020-08-13 11:43:00</t>
  </si>
  <si>
    <t>Prestación de servicios  profesionales para formular, desarrollar y transferir el conocimiento de los  proyectos de investigación e innovación asociada al Catastro Multipropósito.</t>
  </si>
  <si>
    <t>102520</t>
  </si>
  <si>
    <t>2020-08-18 11:32:00</t>
  </si>
  <si>
    <t>Prestación de servicios profesionales para brindar apoyo en la comprobación, análisis y revisión de los procesos y recursos de la entidad y especialmente los a cargo de la Secretaria General</t>
  </si>
  <si>
    <t>102320</t>
  </si>
  <si>
    <t>373520</t>
  </si>
  <si>
    <t>54920</t>
  </si>
  <si>
    <t>2020-08-19 14:13:00</t>
  </si>
  <si>
    <t>VIATICOS Y GASTOS DE COMISION PARA REALIZAR TOMA DE AEROFOTOGRAFÍA CON DRON EN LOS MUNICIPIOS DE PLANADAS, ATACO  EN EL DEPARTAMENTO DE TOLIMA, MARSELLA, GUATICA EN EL DEPARTAMENTO DE RISARALDA, PIENDAMO,  MORALES EN EL DEPARTAMENTO DEL CAUCA, SOCHA</t>
  </si>
  <si>
    <t>102020, 102120, 102220</t>
  </si>
  <si>
    <t>328520, 328620, 328720</t>
  </si>
  <si>
    <t>660220, 660320, 660420</t>
  </si>
  <si>
    <t>223850720, 223851620, 223896320</t>
  </si>
  <si>
    <t>10720, 11120</t>
  </si>
  <si>
    <t>2020-08-20 10:29:00</t>
  </si>
  <si>
    <t>VIATICOS Y GASTOS DE COMISION CONDUCTOR -ACTUALIZACION  RISARALDA</t>
  </si>
  <si>
    <t>69120</t>
  </si>
  <si>
    <t>2020-08-20 12:02:00</t>
  </si>
  <si>
    <t>101920</t>
  </si>
  <si>
    <t>328420</t>
  </si>
  <si>
    <t>660120</t>
  </si>
  <si>
    <t>223846520</t>
  </si>
  <si>
    <t>2020-08-21 14:11:00</t>
  </si>
  <si>
    <t>69420</t>
  </si>
  <si>
    <t>111120</t>
  </si>
  <si>
    <t>2020-08-21 16:55:00</t>
  </si>
  <si>
    <t>69520</t>
  </si>
  <si>
    <t>103320, 103420</t>
  </si>
  <si>
    <t>330320, 330420</t>
  </si>
  <si>
    <t>663820, 663920</t>
  </si>
  <si>
    <t>228873120, 228874020</t>
  </si>
  <si>
    <t>2020-08-24 09:47:00</t>
  </si>
  <si>
    <t>VIATICOS Y GASTOS DE COMISION PARA REALIZAR FOTOCONTROL TOLIMA</t>
  </si>
  <si>
    <t>105120, 105220, 105620, 105720, 105820, 105920</t>
  </si>
  <si>
    <t>334420, 334520, 334820, 334920, 335020, 335120</t>
  </si>
  <si>
    <t>707220, 707320, 707620, 707720, 707920, 708020</t>
  </si>
  <si>
    <t>236887320, 236893920, 237241920, 237250620, 237253420, 237262820</t>
  </si>
  <si>
    <t>10220, 10320, 10420, 10520, 10620</t>
  </si>
  <si>
    <t>2020-08-24 14:36:00</t>
  </si>
  <si>
    <t>Prestación de servicios profesionales para diseño e implementación de modelos de datos asociados a la ICDE.</t>
  </si>
  <si>
    <t>69020</t>
  </si>
  <si>
    <t>107420</t>
  </si>
  <si>
    <t>2020-08-24 17:27:00</t>
  </si>
  <si>
    <t>103720, 103820, 106120</t>
  </si>
  <si>
    <t>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t>
  </si>
  <si>
    <t>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t>
  </si>
  <si>
    <t>2020-08-24 18:41:00</t>
  </si>
  <si>
    <t>70020</t>
  </si>
  <si>
    <t>103220</t>
  </si>
  <si>
    <t>661520, 661620, 661720, 661820, 661920, 662020, 662120, 662220, 662320, 662420, 662520, 662620, 662720, 662820, 662920, 663020, 663120, 663220, 663320, 663420, 663520, 663620</t>
  </si>
  <si>
    <t>227721320, 227721420, 227721520, 227721620, 227721720, 227721820, 227721920, 227722020, 227722120, 227722220, 227722320, 227722420, 227722520, 227722620, 227722720, 227722820, 227722920, 227723020, 227723120, 227723220, 227723320, 227723420</t>
  </si>
  <si>
    <t>55820</t>
  </si>
  <si>
    <t>2020-08-25 09:08:00</t>
  </si>
  <si>
    <t>104220</t>
  </si>
  <si>
    <t>703320, 703420, 703520, 703620, 703720, 703820, 703920, 704020, 704120, 704220, 704320, 704420</t>
  </si>
  <si>
    <t>232929820, 232929920, 232930020, 232930120, 232930220, 232930320, 232930420, 232930520, 232930620, 232930720, 232930820, 232930920</t>
  </si>
  <si>
    <t>2020-08-25 16:50:00</t>
  </si>
  <si>
    <t>70320</t>
  </si>
  <si>
    <t>113620</t>
  </si>
  <si>
    <t>2020-08-25 16:53:00</t>
  </si>
  <si>
    <t>HONORARIOS MIEMBROS DEL CONSEJO DIRECTIVO DEL IGAC</t>
  </si>
  <si>
    <t>2020-08-26 14:11:00</t>
  </si>
  <si>
    <t>"GASTOS DE COMISION MANUTENCIÓN Y TRANSPORTE TERRESTRE 
PARA REALIZAR LA GUÍA Y ACOMPAÑAMIENTO TECNICO PARA  FORMULAR LAS ESTRATEGIAS Y PLANES DE CONTINGENCIA PARA EL CUMPLIMIENTO DE LOS COMPROMISOS Y METAS PARA LA PRODUCCION CARTOGRAFICA MISIONAL</t>
  </si>
  <si>
    <t>106020</t>
  </si>
  <si>
    <t>334220</t>
  </si>
  <si>
    <t>707120</t>
  </si>
  <si>
    <t>237279720</t>
  </si>
  <si>
    <t>2020-08-26 14:16:00</t>
  </si>
  <si>
    <t>Prestación de servicios profesionales para realizar el desarrollo tecnológico necesario para la actualización de las plataformas tecnológicas asociadas a la ICDE.</t>
  </si>
  <si>
    <t>69720</t>
  </si>
  <si>
    <t>2020-08-31 00:00:00</t>
  </si>
  <si>
    <t>2020-08-31 15:06:00</t>
  </si>
  <si>
    <t>71020</t>
  </si>
  <si>
    <t>108220, 113020, 114620</t>
  </si>
  <si>
    <t>361620, 395620, 402520</t>
  </si>
  <si>
    <t>728120, 766120, 771420</t>
  </si>
  <si>
    <t>243468220, 251574020, 253342420</t>
  </si>
  <si>
    <t>2020-09-01 11:24:00</t>
  </si>
  <si>
    <t>Prestación de servicios para elaborar mapas y demás insumos a diferentes escalas, de conformidad con las especificaciones técnicas y rendimientos establecidos.</t>
  </si>
  <si>
    <t>70820</t>
  </si>
  <si>
    <t>2020-09-01 11:25:00</t>
  </si>
  <si>
    <t>Prestación de servicios para realizar el seguimiento y control de calidad de los procesos de elaboración de mapas y demás insumos, de conformidad con las especificaciones técnicas y rendimientos establecidos.</t>
  </si>
  <si>
    <t>2020-09-01 15:42:00</t>
  </si>
  <si>
    <t>VIATICOS Y GASTOS DE COMISION PROYECTO DE  AVALUOS</t>
  </si>
  <si>
    <t>2020-09-02 17:40:00</t>
  </si>
  <si>
    <t>Prestación de servicios profesionales para la captura y gestión de datos de geomagnetismo, así como realizar el seguimiento al funcionamiento de los  equipos del obsevatorio geomagnetico.</t>
  </si>
  <si>
    <t>126120</t>
  </si>
  <si>
    <t>2020-09-02 17:42:00</t>
  </si>
  <si>
    <t>Adqusición de papel fotográfico profesional blanco y negro (20 X 25 CM) con revelado químico, para el observatorio geomagnético de Fúquene.</t>
  </si>
  <si>
    <t>70720</t>
  </si>
  <si>
    <t>2020-09-03 00:00:00</t>
  </si>
  <si>
    <t>2020-09-03 10:26:00</t>
  </si>
  <si>
    <t>VIATICOS Y GASTOS DE COMISION PARA REALIZAR MATERIALIZACIÒN DE ESTACIONES CORS EN LOS DEPARTAMENTOS DE ANTIOQUIA SUCRE Y BOLÍVAR</t>
  </si>
  <si>
    <t>109020, 109320, 109420, 110620, 123320</t>
  </si>
  <si>
    <t>368620, 368820, 373620, 382920, 435320</t>
  </si>
  <si>
    <t>738520, 738720, 743720, 752820, 843220</t>
  </si>
  <si>
    <t>245721920, 245768820, 247388020, 248268820, 274621520</t>
  </si>
  <si>
    <t>2020-09-03 14:11:00</t>
  </si>
  <si>
    <t>108520, 110920, 111320</t>
  </si>
  <si>
    <t>362920, 384520, 386820</t>
  </si>
  <si>
    <t>733020, 754320, 756620</t>
  </si>
  <si>
    <t>244166320, 248810820, 249160520</t>
  </si>
  <si>
    <t>2020-09-03 14:27:00</t>
  </si>
  <si>
    <t>VIATICOS Y GASTOS DE COMISION PARA REALIZAR FOTOCONTROL Y CARTOGRAFÍA VECTORIAL URBANA EN EL DEPARTAMENTO DE BOLÍVAR</t>
  </si>
  <si>
    <t>108920, 109120, 109220, 110120</t>
  </si>
  <si>
    <t>368320, 368520, 371820, 374520</t>
  </si>
  <si>
    <t>738220, 738320, 738820, 744820</t>
  </si>
  <si>
    <t>245584020, 245586320, 246147520, 246918720</t>
  </si>
  <si>
    <t>2020-09-03 17:43:00</t>
  </si>
  <si>
    <t>VIATICOS Y GASTOS DE COMISION PARA REALIZAR EXPLORACIÓN DE SITIOS  y MANTENIMIENTO DE ESTACIONES CORS EN LOS DEPARTAMENTOS DE CESAR Y BOLÍVAR</t>
  </si>
  <si>
    <t>109520, 109620, 109720</t>
  </si>
  <si>
    <t>369020, 371920, 372220</t>
  </si>
  <si>
    <t>738920, 739420</t>
  </si>
  <si>
    <t>246149420, 246156620</t>
  </si>
  <si>
    <t>2020-09-04 09:54:00</t>
  </si>
  <si>
    <t>PAGO DE MEMBRESÍA AFILIACIÓN DEL ORGANISMO INTERNACIONAL INSTITUTO PANAMERICANO DE HISTORIA Y GEOGRAFIA (IPGH)</t>
  </si>
  <si>
    <t>70520</t>
  </si>
  <si>
    <t>109820</t>
  </si>
  <si>
    <t>391520</t>
  </si>
  <si>
    <t>762120</t>
  </si>
  <si>
    <t>250619120</t>
  </si>
  <si>
    <t>2020-09-04 17:18:00</t>
  </si>
  <si>
    <t>2020-09-08 10:27:00</t>
  </si>
  <si>
    <t>VIATICOS Y GASTOS DE COMISION PARA REALIZAR FOTOCONTROL CARTOGRAFÍA VECTORIAL URBANA Y RURAL EN EL MUNICIPIO DE CÁCERES ANTIOQUIA</t>
  </si>
  <si>
    <t>110720, 110820, 111020</t>
  </si>
  <si>
    <t>383920, 384020, 384720</t>
  </si>
  <si>
    <t>753620, 753820, 754420</t>
  </si>
  <si>
    <t>248708920, 248747020, 248812520</t>
  </si>
  <si>
    <t>2020-09-08 15:42:00</t>
  </si>
  <si>
    <t>Prestación del servicio de mantenimiento preventivo, correctivo, calibración y calificación de los equipos marca PERKIN ELMER, con suministro de consumibles e instalación de repuestos.</t>
  </si>
  <si>
    <t>121020, 121120</t>
  </si>
  <si>
    <t>2020-09-09 00:00:00</t>
  </si>
  <si>
    <t>2020-09-09 15:19:00</t>
  </si>
  <si>
    <t>Prestación de servicios de apoyo logístico para adelantar el proceso de formación y actualización de la información Catastral del Municipio de Cumaribo, Vichada.</t>
  </si>
  <si>
    <t>2020-09-09 15:26:00</t>
  </si>
  <si>
    <t>"VIATICOS Y GASTOS DE COMISION PARA REALIZAR DILIGENCIA DE CAMPO PROCESOS DE DESLINDE DEL MUNICIPIO DE VIJES, RESTREPO, YOTOCO, YUMBO, 
LA CUMBRE, PALMIRA,  Y CALI."</t>
  </si>
  <si>
    <t>72420</t>
  </si>
  <si>
    <t>112020, 112620</t>
  </si>
  <si>
    <t>392420, 395420</t>
  </si>
  <si>
    <t>763020, 765920</t>
  </si>
  <si>
    <t>251320720, 251508520</t>
  </si>
  <si>
    <t>2020-09-09 15:33:00</t>
  </si>
  <si>
    <t>71820</t>
  </si>
  <si>
    <t>2020-09-10 10:02:00</t>
  </si>
  <si>
    <t>Prestación de Servicios para la publicación de los actos administrativos de la entidad en el Diario Oficial</t>
  </si>
  <si>
    <t>113920</t>
  </si>
  <si>
    <t>2020-09-11 09:49:00</t>
  </si>
  <si>
    <t>Prestación de servicios profesionales para realizar actividades de revisión, edición y corrección de estilo de documentos técnicos y artículos técnico científicos  que se generen en la oficina CIAF.</t>
  </si>
  <si>
    <t>117020</t>
  </si>
  <si>
    <t>2020-09-11 09:59:00</t>
  </si>
  <si>
    <t>72520</t>
  </si>
  <si>
    <t>2020-09-14 17:13:00</t>
  </si>
  <si>
    <t>"VIATICOS Y GASTOS DE COMISION PARA REALIZARDILIGENCIA DE CAMPO PROCESOS DE DESLINDE DEL MUNICIPIO DE VIJES, RESTREPO, YOTOCO, YUMBO, 
LA CUMBRE, PALMIRA,  Y CALI."</t>
  </si>
  <si>
    <t>73120</t>
  </si>
  <si>
    <t>113820</t>
  </si>
  <si>
    <t>401220</t>
  </si>
  <si>
    <t>771220</t>
  </si>
  <si>
    <t>253885920</t>
  </si>
  <si>
    <t>2020-09-14 17:28:00</t>
  </si>
  <si>
    <t>72720</t>
  </si>
  <si>
    <t>123420</t>
  </si>
  <si>
    <t>2020-09-14 17:29:00</t>
  </si>
  <si>
    <t>Prestación de servicios personales para realizar actividades de digitalización y generación de productos de la información catastral en la Dirección Territorial Casanare y sus UOC</t>
  </si>
  <si>
    <t>72820</t>
  </si>
  <si>
    <t>2020-09-14 17:33:00</t>
  </si>
  <si>
    <t>114720, 114820, 114920, 115020</t>
  </si>
  <si>
    <t>402820, 402920, 403020, 403120</t>
  </si>
  <si>
    <t>772320, 772420, 772520, 772620</t>
  </si>
  <si>
    <t>253737120, 253738120, 253750720, 253752120</t>
  </si>
  <si>
    <t>2020-09-14 17:40:00</t>
  </si>
  <si>
    <t>73020</t>
  </si>
  <si>
    <t>2020-09-14 17:42:00</t>
  </si>
  <si>
    <t>72920</t>
  </si>
  <si>
    <t>124620</t>
  </si>
  <si>
    <t>444320</t>
  </si>
  <si>
    <t>854920</t>
  </si>
  <si>
    <t>278169920</t>
  </si>
  <si>
    <t>2020-09-14 18:35:00</t>
  </si>
  <si>
    <t>Viaticos y gastos de comisión para realizar la fase presencial final del curso de Identificador predial Urbano Rural en la ciudad de Cúcuta, iniciado en el mes de mayo y suspendido por temas de pandemia.</t>
  </si>
  <si>
    <t>124820</t>
  </si>
  <si>
    <t>444520</t>
  </si>
  <si>
    <t>855420</t>
  </si>
  <si>
    <t>278181020</t>
  </si>
  <si>
    <t>59020</t>
  </si>
  <si>
    <t>2020-09-14 18:58:00</t>
  </si>
  <si>
    <t>Prestación de servicios profesionales para atender desde el componente jurídico las actividades de los procesos catastrales en la Dirección Territorial Casanare</t>
  </si>
  <si>
    <t>72620</t>
  </si>
  <si>
    <t>2020-09-15 09:12:00</t>
  </si>
  <si>
    <t>73220</t>
  </si>
  <si>
    <t>2020-09-15 11:43:00</t>
  </si>
  <si>
    <t>Prestación de servicios profesionales para fortalecer alianzas con entidades públicas y privadas para la consolidación de proyectos</t>
  </si>
  <si>
    <t>73420</t>
  </si>
  <si>
    <t>122820</t>
  </si>
  <si>
    <t>2020-09-15 16:54:00</t>
  </si>
  <si>
    <t>Prestación de servicios profesionales para la elaboración de cartografía de geomorfología en municipios priorizados por la Subdirección de Agrología.</t>
  </si>
  <si>
    <t>73720</t>
  </si>
  <si>
    <t>2020-09-15 17:05:00</t>
  </si>
  <si>
    <t>116920</t>
  </si>
  <si>
    <t>2020-09-16 10:24:00</t>
  </si>
  <si>
    <t>73620</t>
  </si>
  <si>
    <t>59620</t>
  </si>
  <si>
    <t>2020-09-16 16:29:00</t>
  </si>
  <si>
    <t>Prestación de servicios profesionales para conceptuar y dar la orientación jurídica para la adecuada interpretación y aplicación de las normas en materia de derecho laboral administrativo que le sean requeridos.</t>
  </si>
  <si>
    <t>74120</t>
  </si>
  <si>
    <t>121220</t>
  </si>
  <si>
    <t>2020-09-17 00:00:00</t>
  </si>
  <si>
    <t>2020-09-17 14:19:00</t>
  </si>
  <si>
    <t>Realizar actividades de gestión social dentro de los Estudios de los suelos como insumo para el cumplimiento de los acuerdos de paz, en los departamentos de Cesar y Magdalena</t>
  </si>
  <si>
    <t>2020-09-17 16:26:00</t>
  </si>
  <si>
    <t>Prestación de servicios profesionales para realizar el seguimiento y control  de los proyectos de la gestión catastral y procedimientos de enfoque multipropósito a cargo del IGAC</t>
  </si>
  <si>
    <t>2020-09-17 16:28:00</t>
  </si>
  <si>
    <t>Prestación de servicios profesionales para el levantamiento de los procedimientos, guías, instructivos, manuales y otros, relacionados con los procesos de la gestión catastral en el marco del convenio suscrito entre el IGAC y el municipio de Soacha</t>
  </si>
  <si>
    <t>73820</t>
  </si>
  <si>
    <t>120920</t>
  </si>
  <si>
    <t>2020-09-17 16:29:00</t>
  </si>
  <si>
    <t>73920</t>
  </si>
  <si>
    <t>120820</t>
  </si>
  <si>
    <t>2020-09-17 16:32:00</t>
  </si>
  <si>
    <t>Prestación de servicios profesionales para el seguimiento y control de las actividades de la etapa operativa de los proyectos de Gestión Catastral que adelante el Instituto.</t>
  </si>
  <si>
    <t>74020</t>
  </si>
  <si>
    <t>128320</t>
  </si>
  <si>
    <t>2020-09-18 11:15:00</t>
  </si>
  <si>
    <t>74220</t>
  </si>
  <si>
    <t>2020-09-18 11:33:00</t>
  </si>
  <si>
    <t>122320, 122420, 123120, 123220, 123520</t>
  </si>
  <si>
    <t>431920, 432020, 434920, 435220, 440720</t>
  </si>
  <si>
    <t>838220, 838420, 842820, 843120, 850820</t>
  </si>
  <si>
    <t>273658920, 273660620, 274620920, 274949220, 275463020</t>
  </si>
  <si>
    <t>2020-09-18 12:37:00</t>
  </si>
  <si>
    <t>PAGO SANCIÓN - DIAN</t>
  </si>
  <si>
    <t>60520</t>
  </si>
  <si>
    <t>Prestación de servicios profesionales para generación de código fuente y documentación en el desarrollo de software para el soporte de los proyectos de Sistemas de Información Geográfica que adelante la oficina CIAF.</t>
  </si>
  <si>
    <t>74620</t>
  </si>
  <si>
    <t>121520</t>
  </si>
  <si>
    <t>2020-09-23 09:03:00</t>
  </si>
  <si>
    <t>VIATICOS Y GASTOS DE COMISION PARA REALIZAR TOMA DE AEROFOTOGRAFÍA CON DRON EN LOS MUNICIPIOS DE RICAURTE, GACHANCIPA Y TENJO  EN EL DEPARTAMENTO DE CUNDINAMARCA; MAHATES, MARIA LA BAJA Y EL CARMEN DE BOLIVAR EN EL  DEPARTAMENTO DE BOLIVAR, NILO</t>
  </si>
  <si>
    <t>74920</t>
  </si>
  <si>
    <t>119320, 119420, 119520, 120520, 120620</t>
  </si>
  <si>
    <t>413220, 413320, 413720, 416020</t>
  </si>
  <si>
    <t>823320, 823420, 823720, 825720</t>
  </si>
  <si>
    <t>267473620, 267501520, 268662020, 268664820</t>
  </si>
  <si>
    <t>2020-09-23 09:09:00</t>
  </si>
  <si>
    <t>prestación de servicios para la publicación de una pauta digital</t>
  </si>
  <si>
    <t>74720</t>
  </si>
  <si>
    <t>125720</t>
  </si>
  <si>
    <t>2020-09-23 11:14:00</t>
  </si>
  <si>
    <t>75020</t>
  </si>
  <si>
    <t>117120, 117220</t>
  </si>
  <si>
    <t>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t>
  </si>
  <si>
    <t>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t>
  </si>
  <si>
    <t>2020-09-23 12:50:00</t>
  </si>
  <si>
    <t>117320</t>
  </si>
  <si>
    <t>818820, 818920, 819020, 819120, 819220, 819320, 819420, 819520, 819620, 819720, 819820, 819920, 820020, 820120, 820220, 820320, 820420, 820520, 820620, 820720, 820820, 820920, 821020</t>
  </si>
  <si>
    <t>263009520, 263009620, 263009720, 263009820, 263009920, 263010020, 263010120, 263010220, 263010320, 263010420, 263010520, 263010620, 263010720, 263010820, 263010920, 263011020, 263011120, 263011220, 263011320, 263011420, 263011520, 263011620, 263011720</t>
  </si>
  <si>
    <t>61020</t>
  </si>
  <si>
    <t>2020-09-24 17:36:00</t>
  </si>
  <si>
    <t>"VIATICOS Y GASTOS DE COMISION PARA REALIZAR DILIGENCIA DE CAMPO PROCESOS DE DESLINDE DEL MUNICIPIO DE CAMPAMENTO- YARUMAL
MUNICIPIOS DONDE SE REALIZARÁ EL TRABAJO DE CAMPO"</t>
  </si>
  <si>
    <t>75220</t>
  </si>
  <si>
    <t>120220, 120320</t>
  </si>
  <si>
    <t>417220, 417320</t>
  </si>
  <si>
    <t>827720, 827920</t>
  </si>
  <si>
    <t>269470220, 269974620</t>
  </si>
  <si>
    <t>2020-09-25 08:47:00</t>
  </si>
  <si>
    <t>74820</t>
  </si>
  <si>
    <t>2020-09-29 14:04:00</t>
  </si>
  <si>
    <t>Prestación de servicios  para realizar actividades de gestión requerida en el desarrollo del proyecto de inversión y actividades a cargo de la jefatura de la oficina CIAF.</t>
  </si>
  <si>
    <t>75420</t>
  </si>
  <si>
    <t>2020-09-30 15:14:00</t>
  </si>
  <si>
    <t>VIATICOS Y GASTOS DE COMISION PARA REALIZAR LA TOMA DE AEROFOTOGRAFIA EN EL TERRITORIO NACIONAL CON BASE DE OPERACIONES EN BOGOTÁ</t>
  </si>
  <si>
    <t>122120, 122220, 122520, 122620</t>
  </si>
  <si>
    <t>431720, 431820, 434720, 434820</t>
  </si>
  <si>
    <t>836720, 836820, 841920, 842020</t>
  </si>
  <si>
    <t>273602920, 273603920, 274409620, 274412020</t>
  </si>
  <si>
    <t>2020-09-30 16:08:00</t>
  </si>
  <si>
    <t>Adquisición de licencias Suite Adobe</t>
  </si>
  <si>
    <t>75520</t>
  </si>
  <si>
    <t>2020-09-30 16:10:00</t>
  </si>
  <si>
    <t>Prestación del Servicio mantenimiento preventivo y correctivo con suministro e instalación de repuestos para un (1) Montacarga marca Gutemberg-D'alzar en el Laboratorio Nacional de Suelos.</t>
  </si>
  <si>
    <t>75620</t>
  </si>
  <si>
    <t>2020-10-02 08:10:00</t>
  </si>
  <si>
    <t>76220</t>
  </si>
  <si>
    <t>122920, 123020, 123620, 123720, 123820, 123920, 124020, 124120, 124220, 124320, 124420, 124520</t>
  </si>
  <si>
    <t>2020-10-02 08:23:00</t>
  </si>
  <si>
    <t>Prestación de servicios de apoyo para ejecutar actividades de soporte técnico de primer nivel en la mesa de servicio del Sistema Nacional de Catastro.</t>
  </si>
  <si>
    <t>2020-10-02 08:34:00</t>
  </si>
  <si>
    <t>Prestación de servicios profesionales para realizar actividades de soporte técnico de segundo nivel en la mesa de servicio del Sistema Nacional de Catastro.</t>
  </si>
  <si>
    <t>75920</t>
  </si>
  <si>
    <t>61920</t>
  </si>
  <si>
    <t>2020-10-02 09:34:00</t>
  </si>
  <si>
    <t>Viaticos y gastos de comisión para realizar el apoyo  en campo  a los docentes en la fase presencial final del curso de Identificador predial Urbano Rural en la ciudad de Cúcuta, iniciado en el mes de mayo y suspendido por temas de pandemia.</t>
  </si>
  <si>
    <t>76320</t>
  </si>
  <si>
    <t>124720</t>
  </si>
  <si>
    <t>444420</t>
  </si>
  <si>
    <t>855320</t>
  </si>
  <si>
    <t>278186220</t>
  </si>
  <si>
    <t>62020</t>
  </si>
  <si>
    <t>2020-10-02 09:40:00</t>
  </si>
  <si>
    <t>Prestación de servicios profesionales para realización de actividades relacionadas con revisión, liquidación de convenios y contratos de transferencia de conocimiento , ciencia y tecnología a cargo de la oficina CIAF.</t>
  </si>
  <si>
    <t>76420</t>
  </si>
  <si>
    <t>128820</t>
  </si>
  <si>
    <t>2020-10-02 16:47:00</t>
  </si>
  <si>
    <t>Comisión segundo encuentro de directores territoriales programado por la directora general en la sede central el día 14 de octubre de 2020 en la ciudad de Bogotá</t>
  </si>
  <si>
    <t>76020</t>
  </si>
  <si>
    <t>453520</t>
  </si>
  <si>
    <t>862320</t>
  </si>
  <si>
    <t>281005020</t>
  </si>
  <si>
    <t>2020-10-06 08:30:00</t>
  </si>
  <si>
    <t>"VIATICOS Y GASTOS DE COMISION PARA REALIZAR DESLINDE ENTRE LOS MUNICIPIOS DE GRANADA Y SAN LUIS (ANTIOQUIA) 
MEDELLIN-GRANADA - SAN LUIS-SAN CARLOS- RIO NEGRO"</t>
  </si>
  <si>
    <t>76620</t>
  </si>
  <si>
    <t>125620, 125820, 125920</t>
  </si>
  <si>
    <t>453720, 453820</t>
  </si>
  <si>
    <t>862220, 862920</t>
  </si>
  <si>
    <t>281001620, 281021820</t>
  </si>
  <si>
    <t>2020-10-06 14:34:00</t>
  </si>
  <si>
    <t>Prestación de servicios para la vectorización de datos en 2 y 3 dimensiones, de conformidad con las especificaciones técnicas y en las escalas solicitadas.</t>
  </si>
  <si>
    <t>2020-10-06 14:36:00</t>
  </si>
  <si>
    <t>Prestación de servicios técnicos para la captura  de elementos vectoriales en  diferentes  dimensiones de conformidad con las especificaciones técnicas y rendimientos establecidos.</t>
  </si>
  <si>
    <t>2020-10-07 11:33:00</t>
  </si>
  <si>
    <t>Viáticos y gastos de comisión para la presentación de resultados Estudio de Suelos Cuenca del Río Amoyá</t>
  </si>
  <si>
    <t>76920</t>
  </si>
  <si>
    <t>126320, 126420, 127020, 127120, 127220</t>
  </si>
  <si>
    <t>453320, 453620, 454320, 454420, 454520</t>
  </si>
  <si>
    <t>862020, 862420, 862620, 862720, 862820</t>
  </si>
  <si>
    <t>280672720, 281017320, 281017820, 281020120, 281052620</t>
  </si>
  <si>
    <t>62620</t>
  </si>
  <si>
    <t>2020-10-07 11:39:00</t>
  </si>
  <si>
    <t>REALIZAR LA GRAVIMETRÍA EN LOS DEPARTAMENTOS DE CUNDINAMARCA Y META. MUNICIPIOS DONDE SE REALIZARÁ EL TRABAJO DE CAMPO</t>
  </si>
  <si>
    <t>77020</t>
  </si>
  <si>
    <t>126220, 126920</t>
  </si>
  <si>
    <t>453920, 454220</t>
  </si>
  <si>
    <t>862520, 863020</t>
  </si>
  <si>
    <t>281014320, 281022220</t>
  </si>
  <si>
    <t>2020-10-07 14:20:00</t>
  </si>
  <si>
    <t>VIATICOS Y GASTOS DE COMISIÓN PARA ADELANTAR ACTIVDADES RED PASIVA EN BUGA LOBOGUERRERO, DAGUA  ROLDANILLO-MEDIACANOA (VALLE DEL CAUCA) PEREIRA (RISARALDA) PASANDO POR PALMIRA Y CALI (VALLE DEL CAUCA), ARMENIA Y CALARCA (QUINDÍO)</t>
  </si>
  <si>
    <t>77220</t>
  </si>
  <si>
    <t>127320, 127420, 128020</t>
  </si>
  <si>
    <t>62820</t>
  </si>
  <si>
    <t>2020-10-07 14:21:00</t>
  </si>
  <si>
    <t>77320</t>
  </si>
  <si>
    <t>127520, 127620, 127720, 127820, 127920</t>
  </si>
  <si>
    <t>2020-10-08 16:58:00</t>
  </si>
  <si>
    <t>2020-10-09 14:39:00</t>
  </si>
  <si>
    <t>VIATICOS Y GASTOS DE COMISION PARA REALIZAR MATERIALIZACIÓN DE ESTACIONES CORS  y MANTENIMIENTO DE ESTACIONES PARA TOLIMA Y CAUCA</t>
  </si>
  <si>
    <t>77620</t>
  </si>
  <si>
    <t>2020-10-09 16:49:00</t>
  </si>
  <si>
    <t>2020-10-09 16:51:00</t>
  </si>
  <si>
    <t>77820</t>
  </si>
  <si>
    <t>2020-01-17 07:35:00</t>
  </si>
  <si>
    <t>020</t>
  </si>
  <si>
    <t>420, 520, 620, 720, 820, 920, 1020, 1120, 1220, 1320, 1420, 1520, 1620, 1720, 1820, 1920, 2020, 2120, 2220, 2320, 2420, 2520, 2620, 2720, 2820</t>
  </si>
  <si>
    <t>5752620, 5752720, 5752820, 5752920, 5753020, 5753120, 5753220, 5753320, 5753420, 5753520, 5753620, 5753720, 5753820, 5753920, 5754020, 5754120, 5754220, 5754320, 5754420, 5754520, 5769320, 5769420, 5769520, 5769620, 5769720</t>
  </si>
  <si>
    <t>2020-01-17 10:09:00</t>
  </si>
  <si>
    <t>2020-01-17 10:36:00</t>
  </si>
  <si>
    <t>220, 820, 1220, 1920, 4620, 5820, 6320</t>
  </si>
  <si>
    <t>320, 920, 2120, 4120, 6020, 7620</t>
  </si>
  <si>
    <t>2020-01-17 10:52:00</t>
  </si>
  <si>
    <t>2020-01-17 11:09:00</t>
  </si>
  <si>
    <t>TELEFONIA FIJA</t>
  </si>
  <si>
    <t>2020-01-23 15:01:00</t>
  </si>
  <si>
    <t>APORTES AL SISTEMA INTEGRAL DE SEGURIDAD SOCIAL Y APORTES PARAFISCALES, ENERO 2020</t>
  </si>
  <si>
    <t>9292420, 9292520, 9292620, 9292720, 9292820, 9292920, 9293020, 9293120, 9293220, 9293320, 9293420, 9293520, 9293620</t>
  </si>
  <si>
    <t>2020-02-04 15:36:00</t>
  </si>
  <si>
    <t>2020-02-11 09:01:00</t>
  </si>
  <si>
    <t>23496720, 23497320</t>
  </si>
  <si>
    <t>2020-02-19 10:25:00</t>
  </si>
  <si>
    <t>30859320, 30859420, 30859520, 30859620, 30859720, 30859820, 30859920, 30860020, 30860120, 30860220, 30860320, 30860420, 30860520, 30860620, 30860720, 30860820, 30860920, 30861020, 30861120, 30861220</t>
  </si>
  <si>
    <t>2020-02-20 09:39:00</t>
  </si>
  <si>
    <t>PARA APORTES PATRONALES AL SISTEMA INTEGRAL DE SEGURIDAD SOCIAL Y PARAFISCALES: NOMINA FEBRERO DEL 2020.</t>
  </si>
  <si>
    <t>6920, 7020, 7120, 7220, 7320, 7420, 7520, 7620, 7720, 7820, 7920, 8020, 8120</t>
  </si>
  <si>
    <t>33589520, 33589620, 33589720, 33589820, 33589920, 33590120, 33590220, 33590320, 33590420, 33590520, 33590620, 33590720, 33590820</t>
  </si>
  <si>
    <t>2020-02-20 10:16:00</t>
  </si>
  <si>
    <t>45282220, 45286820</t>
  </si>
  <si>
    <t>2020-02-24 16:08:00</t>
  </si>
  <si>
    <t>APROPIACIÓN COMPLEMENTARIA PARA APORTES PATRONALES, NOMINA FEBRERO</t>
  </si>
  <si>
    <t>34430120, 34430220</t>
  </si>
  <si>
    <t>2020-03-04 10:05:00</t>
  </si>
  <si>
    <t>VIÁTICOS - CONSERVACIÓN CATASTRAL</t>
  </si>
  <si>
    <t>2020-03-04 10:08:00</t>
  </si>
  <si>
    <t>CONTRATACIÓN DE PERSONAL - CONSERVACIÓN CATASTRAL</t>
  </si>
  <si>
    <t>2420, 2520, 2620, 2720, 2820, 3120, 3220</t>
  </si>
  <si>
    <t>2820, 2920, 3120, 3220, 3420, 3520, 3620</t>
  </si>
  <si>
    <t>2020-03-04 10:12:00</t>
  </si>
  <si>
    <t>PARA CONTRATACIÓN DE PRESTACIÓN DE SERVICIOS DEL PROCESO: POLÍTICA DE TIERRAS Y LEY DE VICTIMAS ( $ 27.500.000) Y MANUTENCIÓN ($ 2.000.000)</t>
  </si>
  <si>
    <t>2020-03-24 10:33:00</t>
  </si>
  <si>
    <t>9420, 9520, 9620, 9720, 9820, 9920, 10020, 10120, 10220, 10320, 10420, 10520, 10620, 10720, 10820, 10920, 11020, 11120, 11220, 11320, 11420, 11520, 11620, 11720, 11820, 11920, 12020, 12120, 12220, 12320, 12420, 12520, 12620, 12720, 12820</t>
  </si>
  <si>
    <t>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t>
  </si>
  <si>
    <t>2020-03-24 16:04:00</t>
  </si>
  <si>
    <t>12920, 13020, 13120, 13220, 13320, 13420, 13520, 13620, 13720, 13820, 13920, 14020, 14120</t>
  </si>
  <si>
    <t>67971720, 67971820, 67971920, 67972020, 67972120, 67972220, 67972320, 67972420, 67972520, 67972620, 67972720, 67972820, 67972920</t>
  </si>
  <si>
    <t>2020-04-01 19:45:00</t>
  </si>
  <si>
    <t>15520, 15620, 15720, 15820, 15920, 16020, 16120, 16220, 16320, 16420, 16520, 16620, 16720</t>
  </si>
  <si>
    <t>88572220, 88572320, 88572420, 88572520, 88572620, 88572720, 88572820, 88572920, 88573020, 88573120, 88573220, 88573320, 88573420</t>
  </si>
  <si>
    <t>2020-04-03 17:02:00</t>
  </si>
  <si>
    <t>PARA CONTRATACIÓN - PERITOS AVALÚOS COMERCIALES</t>
  </si>
  <si>
    <t>2020-04-03 17:24:00</t>
  </si>
  <si>
    <t>2020-04-13 11:43:00</t>
  </si>
  <si>
    <t>2020-04-22 14:41:00</t>
  </si>
  <si>
    <t>5220, 5320</t>
  </si>
  <si>
    <t>17820, 17920, 18020, 18120, 18220, 18320, 18420, 18520, 18620, 18720, 18820, 18920, 19020, 19120, 19220, 19320, 19420, 19520, 19620, 19720</t>
  </si>
  <si>
    <t>99435820, 99435920, 99436020, 99436120, 99436220, 99436320, 99436420, 99436520, 99436620, 99436720, 99436820, 99436920, 99437020, 99437120, 99437220, 99437320, 99437420, 99437520, 99437620, 99437720</t>
  </si>
  <si>
    <t>2020-04-28 13:02:00</t>
  </si>
  <si>
    <t>20320, 20420, 20520, 20620, 20720, 20820, 20920, 21020, 21120, 21220, 21320, 21420, 21520</t>
  </si>
  <si>
    <t>104612920, 104613020, 104613120, 104613220, 104613320, 104613420, 104613520, 104613620, 104613720, 104613820, 104613920, 104614020, 104614120</t>
  </si>
  <si>
    <t>2020-05-21 12:13:00</t>
  </si>
  <si>
    <t>6120, 6220</t>
  </si>
  <si>
    <t>22420, 22520, 22620, 22720, 22820, 22920, 23020, 23120, 23220, 23320, 23420, 23520, 23620, 23720, 23820, 23920, 24020, 24120, 24220, 24320, 24420</t>
  </si>
  <si>
    <t>125417720, 125417820, 125417920, 125418020, 125418120, 125418320, 125418520, 125418620, 125418720, 125418820, 125418920, 125419020, 125419120, 125419220, 125419320, 125419420, 125419520, 125419620, 125419720, 125441420, 125441520</t>
  </si>
  <si>
    <t>2020-05-26 10:19:00</t>
  </si>
  <si>
    <t>24520, 24620, 24720, 24820, 24920, 25020, 25120, 25220, 25320, 25420, 25520, 25620, 25720</t>
  </si>
  <si>
    <t>129079620, 129079720, 129079820, 129079920, 129080020, 129080120, 129080220, 129080320, 129080420, 129080520, 129080620, 129080720, 129080820</t>
  </si>
  <si>
    <t>2020-06-03 13:20:00</t>
  </si>
  <si>
    <t>26920, 27020, 27120, 27220, 27320, 27420, 27520, 27620, 27720, 27820, 27920, 28020, 28120, 28220, 28320, 28420, 28520, 28620</t>
  </si>
  <si>
    <t>142452920, 142453020, 142453120, 142453220, 142453320, 142453420, 142453520, 142453620, 142453720, 142453820, 142453920, 142454020, 142454120, 142454220, 142454320, 142454420, 142454520, 142454620</t>
  </si>
  <si>
    <t>2020-06-23 14:14:00</t>
  </si>
  <si>
    <t>29620, 29720, 29820, 29920, 30020, 30120, 30220, 30320, 30420, 30520, 30620, 30720, 30820, 30920, 31020, 31120, 31220, 31320, 31420</t>
  </si>
  <si>
    <t>160182620, 160453320, 160453420, 160453520, 160453620, 160453720, 160453820, 160453920, 160454020, 160454120, 160454220, 160454320, 160454420, 160454520, 160454620, 160454720, 160454820, 160454920, 160455020, 160585020</t>
  </si>
  <si>
    <t>2020-06-24 09:59:00</t>
  </si>
  <si>
    <t>32220, 32320, 32420, 32520, 32620, 32720, 32820, 32920, 33020, 33120, 33220, 33320, 33420</t>
  </si>
  <si>
    <t>164244320, 164244420, 164244520, 164244620, 164244720, 164244820, 164244920, 164245020, 164245120, 164245220, 164245320, 164245420, 164245520</t>
  </si>
  <si>
    <t>2020-07-21 16:22:00</t>
  </si>
  <si>
    <t>34920, 35020, 35120, 35220, 35320, 35420, 35520, 35620, 35720, 35820, 35920, 36020, 36120, 36220, 36320, 36420, 36520, 36620, 36720</t>
  </si>
  <si>
    <t>194769020, 194769120, 194769220, 194769320, 194769420, 194769520, 194769620, 194769720, 194769820, 194769920, 194770020, 194770120, 194770220, 194770320, 194770420, 194770520, 194770620, 194867620, 194867720</t>
  </si>
  <si>
    <t>2020-07-24 15:50:00</t>
  </si>
  <si>
    <t>37120, 37220, 37320, 37420, 37520, 37620, 37720, 37820, 37920, 38020, 38120, 38220, 38320</t>
  </si>
  <si>
    <t>195321420, 195321520, 195321620, 195321720, 195321820, 195321920, 195322020, 195322120, 195322220, 195322320, 195322420, 195322520, 195322620</t>
  </si>
  <si>
    <t>2020-08-18 09:38:00</t>
  </si>
  <si>
    <t>9020, 9120</t>
  </si>
  <si>
    <t>41620, 41720, 41820, 41920, 42020, 42120, 42220, 42320, 42420, 42520, 42620, 42720, 42820, 42920, 43020, 43120, 43220, 43320, 43420, 43520, 43620, 43720, 43820, 43920, 44020, 44120</t>
  </si>
  <si>
    <t>234277020, 234277120, 234277220, 234277320, 234277420, 234277520, 234277620, 234277720, 234277820, 234277920, 234278020, 234278120, 234278220, 234939620, 234939720, 234939820, 234939920, 234940020, 234940120, 234940220, 234940320, 234940420, 234940520, 234940620, 234940720, 234940820</t>
  </si>
  <si>
    <t>2020-08-19 19:54:00</t>
  </si>
  <si>
    <t>39320, 39420, 39520, 39620, 39720, 39820, 39920, 40020, 40120, 40220, 40320, 40420, 40520, 40620, 40720, 40820, 40920, 41020</t>
  </si>
  <si>
    <t>225921920, 225922020, 225922120, 225922220, 225922320, 225922420, 225922520, 225922620, 225922720, 225922820, 225922920, 225923020, 225923120, 225923220, 225923320, 225923420, 225923520, 225939220</t>
  </si>
  <si>
    <t>2020-09-21 15:29:00</t>
  </si>
  <si>
    <t>9820, 9920</t>
  </si>
  <si>
    <t>45820, 45920, 46020, 46120, 46220, 46320, 46420, 46520, 46620, 46720, 46820, 46920, 47020, 47120, 47220, 47320, 47420, 47520, 47620</t>
  </si>
  <si>
    <t>262212920, 262213020, 262213120, 262213220, 262213320, 262213420, 262213520, 262213620, 262213720, 262213820, 262213920, 262214020, 262214120, 262214220, 262214320, 262214420, 262214520, 262248920, 262249020</t>
  </si>
  <si>
    <t>48220, 48320, 48420, 48520, 48620, 48720, 48820, 48920, 49020, 49120, 49220, 49320, 49420</t>
  </si>
  <si>
    <t>266181420, 266181520, 266181620, 266181720, 266181820, 266181920, 266182020, 266182120, 266182220, 266182320, 266182420, 266182520, 266182620</t>
  </si>
  <si>
    <t>2020-10-05 12:03:00</t>
  </si>
  <si>
    <t>2020-10-05 12:06:00</t>
  </si>
  <si>
    <t>2020-10-08 10:01:00</t>
  </si>
  <si>
    <t>5320, 5420</t>
  </si>
  <si>
    <t>88820</t>
  </si>
  <si>
    <t>TERRITORIAL ATLANTICO</t>
  </si>
  <si>
    <t>TERRITORIAL BOYACA</t>
  </si>
  <si>
    <t>GENERACIÓN DE ESTUDIOS GEOGRÁFICOS E INVESTIGACIONES PARA LA CARACTERIZACIÓN, ANÁLISIS Y DELIMITACIÓN GEOGRÁFICA DEL TERRITORIO NACIONAL</t>
  </si>
  <si>
    <t>FORTALECIMIENTO DE LA GESTIÓN DEL CONOCIMIENTO Y LA INNOVACIÓN EN EL ÁMBITO GEOGRÁFICO DEL TERRITORIO NACIONAL</t>
  </si>
  <si>
    <t>FORTALECIMIENTO DE LOS PROCESOS DE DIFUSIÓN Y ACCESO A LA INFORMACIÓN GEOGRÁFICA A NIVEL NACIONAL</t>
  </si>
  <si>
    <t>282311920</t>
  </si>
  <si>
    <t>2020-10-16 00:00:00</t>
  </si>
  <si>
    <t>2020-10-16 11:17:00</t>
  </si>
  <si>
    <t>CONTRATACION PARA AUXILIARES DE GESTION DOCUMENTAL  Y TECONOLOGO DE GESTIOS DOCUMENTAL</t>
  </si>
  <si>
    <t>2020-10-16 11:45:00</t>
  </si>
  <si>
    <t>VALOR A PAGAR POR SUELDOS Y PRESTACIONES DEVENGADOS POR LOS FUNCIONARIOS DE LA DT.ATLANTICO, CORRESPONDIENTES AL MES DE OCTUBRE/2020</t>
  </si>
  <si>
    <t>2020-10-19 00:00:00</t>
  </si>
  <si>
    <t>2020-10-19 10:38:00</t>
  </si>
  <si>
    <t>VALOR APORTES PATRONALES Y PARAFISCALES, CORRESPONDIENTES AL MES DE OCTUBRE/2020, DE LA DT  ATLANTICO</t>
  </si>
  <si>
    <t>2020-10-19 12:00:00</t>
  </si>
  <si>
    <t>CONTRATACION DE AUXILIARES, LIDER DE RECONOCIMIENTO, RECONOCEDOR Y TECNICO</t>
  </si>
  <si>
    <t>2020-10-15 00:00:00</t>
  </si>
  <si>
    <t>2020-10-15 07:47:00</t>
  </si>
  <si>
    <t>Mantenimiento preventivo, correctivo y suministro e instalación de repuestos  de los vehículos de placas ODS 784 y OCJ 995  del Instituto Geográfico Agustín Codazzi  de la Territorial Caldas.</t>
  </si>
  <si>
    <t>2020-10-15 08:00:00</t>
  </si>
  <si>
    <t>Prestación de servicios personales para realizar actividades de reconocimiento predial rural y urbano de los procesos de gestión catastral en el marco de los proyectos que adelanta el instituto en la territorial Caldas.</t>
  </si>
  <si>
    <t>2020-10-15 08:06:00</t>
  </si>
  <si>
    <t>Prestación de servicios de apoyo a la gestión para realizar actividades de oficina y/o terreno dentro de los proyectos que adelanta la institución en la Territorial Caldas.</t>
  </si>
  <si>
    <t>2020-10-15 08:12:00</t>
  </si>
  <si>
    <t>Prestación de servicios personales para realizar las actividades de digitalización de información cartográfica Catastral  para  los proyectos que adelanta la institución en la Territorial Caldas.</t>
  </si>
  <si>
    <t>2020-10-15 08:19:00</t>
  </si>
  <si>
    <t>Prestación de servicios personales para realizar actividades de grabación de datos  para  los proyectos que adelanta el institución en la Territorial Caldas.</t>
  </si>
  <si>
    <t>40320, 40420</t>
  </si>
  <si>
    <t>283350120, 283351320</t>
  </si>
  <si>
    <t>2020-10-15 16:39:00</t>
  </si>
  <si>
    <t>PARA CONTRATO 866</t>
  </si>
  <si>
    <t>2920, 15520</t>
  </si>
  <si>
    <t>2020-10-16 13:25:00</t>
  </si>
  <si>
    <t>cpntratacion prestacion de servicio peritos de avaluos terr cesar</t>
  </si>
  <si>
    <t>2020-10-19 06:53:00</t>
  </si>
  <si>
    <t>Mantenimiwnto del vehiculo de la terr cesar</t>
  </si>
  <si>
    <t>2020-10-19 06:56:00</t>
  </si>
  <si>
    <t>contratacion auxiliar de titulacion terr cesar</t>
  </si>
  <si>
    <t>2020-10-15 16:59:00</t>
  </si>
  <si>
    <t>PRESTACIÓN DE SERVICIOS PERSONALES PARA REALIZAR ACTIVIDADES DE RECONOCIMIENTO PREDIAL, URBANO Y RURAL, APOYO TÉCNICO Y APOYO AUXILIAR DE LOS PROCESOS DE GESTIÓN CATASTRAL EN EL MARCO DE LOS PROYECTOS QUE ADELANTA EL INSTITUTO EN LA TERRITORIAL CÓRDO</t>
  </si>
  <si>
    <t>2020-10-15 20:48:00</t>
  </si>
  <si>
    <t>PROCESO DE ACTUALIZACION</t>
  </si>
  <si>
    <t>2020-10-15 20:50:00</t>
  </si>
  <si>
    <t>APOYO GESTION VENTANILLA</t>
  </si>
  <si>
    <t>2020-10-15 20:53:00</t>
  </si>
  <si>
    <t>LIDER DE APOYO</t>
  </si>
  <si>
    <t>2020-10-15 21:03:00</t>
  </si>
  <si>
    <t>ESTUDIO DE ZONAS FISICAS</t>
  </si>
  <si>
    <t>2020-10-15 21:06:00</t>
  </si>
  <si>
    <t>DIGITALIZACION PROCESO DE ACTUALIZACION</t>
  </si>
  <si>
    <t>2020-10-15 21:12:00</t>
  </si>
  <si>
    <t>SOCIALIZACIONES REQUERIDAS</t>
  </si>
  <si>
    <t>2020-10-15 22:11:00</t>
  </si>
  <si>
    <t>DEPURACION Y ANALISIS DE INFORMACION</t>
  </si>
  <si>
    <t>2020-10-15 22:15:00</t>
  </si>
  <si>
    <t>ARRIENDO SEDE GACHANCIPA</t>
  </si>
  <si>
    <t>2020-10-15 22:23:00</t>
  </si>
  <si>
    <t>VIATICOS Y GASTOS DE COMISION</t>
  </si>
  <si>
    <t>2020-10-15 22:32:00</t>
  </si>
  <si>
    <t>PRESTAC. DE SERVICIOS PARA
REALIZAR ACTIVIDADES DE
RECONOCIMIENTO PREDIAL RURAL Y
URBANO DE LOS PROCESOS DE
GESTIÓN CATASTRAL EN EL MARCO
DE LOS PROYECTOS QUE ADELANTA
EL INSTITUTO EN LA TERRITORIAL</t>
  </si>
  <si>
    <t>2020-10-15 22:35:00</t>
  </si>
  <si>
    <t>PRESTAC. DE SERVICIOS DE APOYO
EN LOS PROCESOS DE GESTIÓN
CATASTRAL EN EL MARCO DE LOS
PROYECTOS QUE ADELANTA EL
INSTITUTO EN LA TERRITORIAL
CUNDINAMARCA Y SUS UOC</t>
  </si>
  <si>
    <t>2020-10-14 00:00:00</t>
  </si>
  <si>
    <t>2020-10-14 15:46:00</t>
  </si>
  <si>
    <t>Prestación de servicios personales para realizar actividades de digitalización y generación de productos de la información catastral en la Dirección Territorial Huila y sus UOC.</t>
  </si>
  <si>
    <t>120, 15920</t>
  </si>
  <si>
    <t>2020-10-15 10:58:00</t>
  </si>
  <si>
    <t>2020-10-15 11:04:00</t>
  </si>
  <si>
    <t>AUXILIAR DE APOYO GESTION DOCUMENTAL</t>
  </si>
  <si>
    <t>2020-10-16 16:58:00</t>
  </si>
  <si>
    <t>NOMINA DEL MES DE OCTUBRE-2020</t>
  </si>
  <si>
    <t>2020-10-16 17:09:00</t>
  </si>
  <si>
    <t>SOI DEL MES DE OCTUBRE 2020</t>
  </si>
  <si>
    <t>2020-10-13 00:00:00</t>
  </si>
  <si>
    <t>2020-10-13 15:35:00</t>
  </si>
  <si>
    <t>VIATICOS DE FUNCIONARIOS</t>
  </si>
  <si>
    <t>2020-10-13 18:21:00</t>
  </si>
  <si>
    <t>Prestación de servicios profesionales para ejecutar la consulta previa en los resguardos que conformaron en la vigencia 2018 del municipio de cumaribo vichada, perteneciente a la Dt Meta.</t>
  </si>
  <si>
    <t>2020-10-13 18:22:00</t>
  </si>
  <si>
    <t>Prestación de servicios personales para efectuar actividades de digitalización en el proceso de formación catastral rural y centros poblados del municipio cumaribo vichada perteneciente a la Dt Meta</t>
  </si>
  <si>
    <t>2020-10-14 07:54:00</t>
  </si>
  <si>
    <t>Prestación de servicios personales para ejecutar acciones de reconocimiento predial en la zona rural del proceso de formación catastral y centros poblados del municipio de cumaribo vichada, perteneciente a la Dt Meta</t>
  </si>
  <si>
    <t>2020-10-14 14:42:00</t>
  </si>
  <si>
    <t>PRESTACIÓN DE SERVICIOS PROFESIONALES PARA LA ELABORACIÓN DEL ESTUDIO DE ZONAS FÍSICAS Y GEOECONÓMICAS DENTRO DEL PROCESO DE ACTUALIZACIÓN DE LA FORMACIÓN CATASTRAL DEL MUNICIPIO RESTREPO DE LA DIRECCION TERRITORIAL META</t>
  </si>
  <si>
    <t>2020-10-14 14:44:00</t>
  </si>
  <si>
    <t>PRESTACIÓN DE SERVICIOS DE APOYO A LA GESTIÓN DESARROLLADA EN PROCESOS DE GESTIÓN CATASTRAL EN EL MARCO DE LOS PROYECTOS QUE ADELANTA EL INSTITUTO EN LA TERRITORIAL META Y SUS UOC.</t>
  </si>
  <si>
    <t>2020-10-14 14:46:00</t>
  </si>
  <si>
    <t>PRESTACIÓN DE SERVICIOS PERSONALES PARA REALIZAR ACTIVIDADES DE DIGITALIZACIÓN Y GENERACIÓN DE PRODUCTOS DE LOS PROCESOS DE GESTIÓN CATASTRAL EN EL MARCO DE LOS PROYECTOS QUE ADELANTA EL INSTITUTO EN LA TERRITORIAL META Y SUS UOC</t>
  </si>
  <si>
    <t>2020-10-14 14:47:00</t>
  </si>
  <si>
    <t>PRESTACIÓN DE SERVICIOS PERSONALES PARA REALIZAR ACTIVIDADES DE RECONOCIMIENTO PREDIAL RURAL Y URBANO DE LOS PROCESOS DE GESTIÓN CATASTRAL EN EL MARCO DE LOS PROYECTOS QUE ADELANTA EL INSTITUTO EN LA TERRITORIAL META Y SUS UO</t>
  </si>
  <si>
    <t>2020-10-14 14:48:00</t>
  </si>
  <si>
    <t>PRESTACIÓN DE SERVICIOS PROFESIONALES COMO APOYO EN ZONAS FÍSICAS Y GEOECONÓMICAS DENTRO DEL PROCESO FORMACIÓN CATASTRAL DEL MUNICIPIO RESTREPO DE LA DIRECCIÓN TERRITORIAL META</t>
  </si>
  <si>
    <t>2020-10-14 14:50:00</t>
  </si>
  <si>
    <t>PRESTACIÓN DE SERVICIOS DE APOYO A LA GESTIÓN DESARROLLADA EN PROCESOS CATASTRALES DEL MUNICIPIO RESTREPO DE LA TERRITORIAL META</t>
  </si>
  <si>
    <t>2020-10-14 14:53:00</t>
  </si>
  <si>
    <t>PRESTACIÓN DE SERVICIOS PERSONALES PARA REALIZAR ACTIVIDADES DE  APOYO OPERATIVO EN LOS PROCESOS CATASTRALES DEL MUNICIPIO RESTREPO EN LA DIRECCIÓN TERRITORIAL MET</t>
  </si>
  <si>
    <t>2020-10-14 14:55:00</t>
  </si>
  <si>
    <t>PRESTACIÓN DE SERVICIOS PERSONALES PARA REALIZAR ACTIVIDADES DE DIGITALIZACIÓN Y GENERACIÓN DE PRODUCTOS DE LA INFORMACIÓN CATASTRAL DEL MUNICIPIO RESTREPO  DE LA DIRECCIÓN TERRITORIAL META</t>
  </si>
  <si>
    <t>2020-10-14 14:57:00</t>
  </si>
  <si>
    <t>PRESTACIÓN DE SERVICIOS PERSONALES PARA REALIZAR ACTIVIDADES DE RECONOCIMIENTO PREDIAL URBANO Y RURAL PARA LA ATENCIÓN DE TRÁMITES EN LOS PROCESOS CATASTRALES DEL MUNICIPIO RESTREPO DE LA DIRECCIÓN TERRITORIAL META</t>
  </si>
  <si>
    <t>PRESTACIÓN DE SERVICIOS PROFESIONALES PARA REALIZAR LAS ACTIVIDADES DE CONTROL Y APROBACIÓN A LA CALIDAD DE LA INFORMACIÓN CATASTRAL DEL MUNICIPIO RESTREPO EN LA DIRECCIÓN TERRITORIAL META</t>
  </si>
  <si>
    <t>2020-10-14 18:14:00</t>
  </si>
  <si>
    <t>Prestación de servicios personales para realizar actividades de apoyo en los procesos catastrales en la Dirección Territorial Meta y sus UOC</t>
  </si>
  <si>
    <t>2020-10-15 14:40:00</t>
  </si>
  <si>
    <t>Viáticos y gastos de comisión proceso titulación Minvivienda.</t>
  </si>
  <si>
    <t>2020-10-13 13:23:00</t>
  </si>
  <si>
    <t>Ejecutar procesos de conservacion catastral a nivel nacional.
Prestación de servicios personales para realizar actividades de reconocimiento predial rural y urbano de los procesos de gestión catastral en el marco de los proyectos que adelanta el Inst</t>
  </si>
  <si>
    <t>2020-10-13 18:48:00</t>
  </si>
  <si>
    <t>Prestación de servicios personales para realizar actividades de digitalización y generación de productos de la información catastral en el marco de los proyectos que adelanta el Instituto en la Terriotorial Nariño y sus UOC.</t>
  </si>
  <si>
    <t>2020-10-13 19:12:00</t>
  </si>
  <si>
    <t>Prestación de servicios de apoyo a la gestión en ventanilla para atención al público en los procesos catastrales en el marco de los proyectos que adelanta el Instituto en la Territorial Nariño y sus UOC</t>
  </si>
  <si>
    <t>2020-10-15 12:04:00</t>
  </si>
  <si>
    <t>Prestación de servicios personales para realizar actividades de reconocimiento predial rural y urbano de los procesos de gestión catastral en el marco de los proyectos que adelanta el Instituto en la Territorial Nariño y sus UOC</t>
  </si>
  <si>
    <t>2020-10-16 10:55:00</t>
  </si>
  <si>
    <t>PRESTACIÓN DE SERVICIOS PERSONALES PARA ADELANTAR LABORES DE SEGUIMIENTO Y CONTROL DE PROYECTOS DE GESTIÓN DOCUMENTAL Y DAR LÍNEA TÉCNICA PARA LOS PROCESOS ARCHIVÍSTICOS DE LOS DOCUMENTOS PRODUCIDOS POR LA DIRECCIÓN TERRITORIAL DE NORTE DE SANTANDER.</t>
  </si>
  <si>
    <t>2020-10-16 11:13:00</t>
  </si>
  <si>
    <t>PRESTACIÓN DE SERVICIOS PERSONALES PARA LA REALIZACIÓN DE LOS PROCESOS ARCHIVÍSTICOS EN ARCHIVOS DE GESTIÓN Y ARCHIVO CENTRAL DE LA DIRECCIÓN TERRITORIAL DE NORTE DE SANTANDER, DE ACUERDO A LAS DIRECTRICES DE LA ENTIDAD Y LAS NORMAS DEL ARCHIVO GENER</t>
  </si>
  <si>
    <t>2020-10-16 11:18:00</t>
  </si>
  <si>
    <t>PRESTACIÓN DE SERVICIOS PERSONALES PARA REALIZAR ACTIVIDADES DE APOYO OPERATIVO EN LOS PROCESOS CATASTRALES DE CONSERVACIÓN EN LA DIRECCIÓN TERRITORIAL NORTE DE SANTANDER Y SUS UOC</t>
  </si>
  <si>
    <t>2020-10-16 11:22:00</t>
  </si>
  <si>
    <t>PRESTACIÓN DE SERVICIOS PERSONALES PARA REALIZAR ACTIVIDADES DE RECONOCIMIENTO PREDIAL RURAL Y URBANO DE LOS PROCESOS DE GESTIÓN CATASTRAL EN EL MARCO DE LOS PROYECTOS QUE ADELANTA EL INSTITUTO EN LA TERRITORIAL NORTE DE SANTANDER Y SUS UOC.</t>
  </si>
  <si>
    <t>2020-10-16 11:25:00</t>
  </si>
  <si>
    <t>PRESTACIÓN DE SERVICIOS PERSONALES PARA REALIZAR LAS ACTIVIDADES DE CONTROL Y VERIFICACIÓN A LOS TRÁMITES DEL PROCESO DE CONSERVACIÓN CATASTRAL EN EL MARCO DE LOS PROYECTOS QUE ADELANTA EL INSTITUTO EN LA TERRITORIAL NORTE DE SANTANDER Y SUS UOC</t>
  </si>
  <si>
    <t>2020-10-16 11:29:00</t>
  </si>
  <si>
    <t>PRESTACIÓN DE SERVICIOS DE APOYO A LA GESTIÓN DESARROLLADA EN PROCESOS CATASTRALES EN EL MARCO DE LOS PROYECTOS QUE ADELANTA EL INSTITUTO EN LA TERRITORIAL NORTE DE SANTANDER Y SUS UOC.</t>
  </si>
  <si>
    <t>2020-10-16 11:32:00</t>
  </si>
  <si>
    <t>PRESTACIÓN DE SERVICIOS PERSONALES PARA REALIZAR ACTIVIDADES DE APOYO OPERATIVO EN LOS PROCESOS CATASTRALES EN EL MARCO DE LOS PROYECTOS QUE ADELANTA EL INSTITUTO EN LA TERRITORIAL NORTE DE SANTANDER Y SUS UOC.</t>
  </si>
  <si>
    <t>2020-10-19 11:24:00</t>
  </si>
  <si>
    <t>NOMINA MES DE OCTUBRE DEL 2020, DT NORTE DE SANTANDER.</t>
  </si>
  <si>
    <t>2020-10-19 11:33:00</t>
  </si>
  <si>
    <t>APORTES SEGURIDAD SOCIAL EN SALUD Y PARAFISCALES MES DE OCTUBRE DE  2020, DT. NORTE DE SANTANDER.</t>
  </si>
  <si>
    <t>2020-10-19 15:07:00</t>
  </si>
  <si>
    <t>PRESTACION DE SERVICIOS PERSONALES PARA LA REALIZACION DE LOS PROCESOS ARCHIVÍSTICOS EN ARCHIVOS DE GESTIÓN Y ARCHIVO CENTRAL DE LA DIRECCION TERRITORIAL DE NORTE DE SANTANDER, DE ACUERDO A LAS DIRECTRICES DE LA ENTIDAD Y LAS NORMAS DEL ARCHIVO GENER</t>
  </si>
  <si>
    <t>283065020</t>
  </si>
  <si>
    <t>27020, 27120, 27220, 27320, 27820, 27920</t>
  </si>
  <si>
    <t>44720, 44820, 44920, 45020, 45120, 45220</t>
  </si>
  <si>
    <t>90220, 90320, 90420, 90520, 90620, 90720</t>
  </si>
  <si>
    <t>2020-10-13 15:03:00</t>
  </si>
  <si>
    <t>PARA CONTRATOS PROCESO DE CONSERVACION T. RISARALDA Y U. O. CHOCO</t>
  </si>
  <si>
    <t>2020-10-13 15:08:00</t>
  </si>
  <si>
    <t>PARA VIATICOS PROCESO DE CONSERVACION T. RISARALDA Y U. O. CHOCO</t>
  </si>
  <si>
    <t>220, 320, 520, 620</t>
  </si>
  <si>
    <t>107520, 165620, 251320, 254320, 341320, 412620, 535820, 639920, 726020, 878220</t>
  </si>
  <si>
    <t>26025420, 44217320, 77182020, 113474820, 139000220, 173544220, 213657220, 243300120, 283382120</t>
  </si>
  <si>
    <t>169120, 259020, 340620, 459920, 552520, 643320, 750020, 879420</t>
  </si>
  <si>
    <t>44544420, 77912020, 112389120, 150051520, 180602920, 215954820, 248094420, 284355820</t>
  </si>
  <si>
    <t>112520, 132820</t>
  </si>
  <si>
    <t>396220, 487920</t>
  </si>
  <si>
    <t>868320, 871020</t>
  </si>
  <si>
    <t>282493720</t>
  </si>
  <si>
    <t>553720, 651920, 760620, 885720</t>
  </si>
  <si>
    <t>184356720, 218093520, 250532920, 284998520</t>
  </si>
  <si>
    <t>475820</t>
  </si>
  <si>
    <t>468520</t>
  </si>
  <si>
    <t>417620, 467820</t>
  </si>
  <si>
    <t>482820</t>
  </si>
  <si>
    <t>471220</t>
  </si>
  <si>
    <t>467620</t>
  </si>
  <si>
    <t>405720, 451920, 466120</t>
  </si>
  <si>
    <t>478520</t>
  </si>
  <si>
    <t>483220</t>
  </si>
  <si>
    <t>476120</t>
  </si>
  <si>
    <t>116220, 116320, 116420, 116520, 129020</t>
  </si>
  <si>
    <t>11620, 11920</t>
  </si>
  <si>
    <t>11320, 11420, 11520</t>
  </si>
  <si>
    <t>129620</t>
  </si>
  <si>
    <t>131320</t>
  </si>
  <si>
    <t>130920</t>
  </si>
  <si>
    <t>129320</t>
  </si>
  <si>
    <t>435020, 435120, 441420, 441520, 441620, 441720, 441820, 441920, 484120, 484220, 484320, 484420</t>
  </si>
  <si>
    <t>842920, 843020, 851220, 851320, 851520, 851820, 851920, 852020, 893420, 893520, 893620, 893720</t>
  </si>
  <si>
    <t>459520, 480620, 480720</t>
  </si>
  <si>
    <t>868520, 889420, 889520</t>
  </si>
  <si>
    <t>281702720, 285616420, 285904720</t>
  </si>
  <si>
    <t>459420, 464520, 464720, 464820, 464920</t>
  </si>
  <si>
    <t>868420, 878420, 878520, 878620, 878720</t>
  </si>
  <si>
    <t>281698620, 283383620, 283432320, 283433820, 283435420</t>
  </si>
  <si>
    <t>128520, 128620, 128920</t>
  </si>
  <si>
    <t>465220, 465320, 470220</t>
  </si>
  <si>
    <t>874220, 874320, 878820</t>
  </si>
  <si>
    <t>282930320, 282932020, 283391720</t>
  </si>
  <si>
    <t>2020-10-13 14:27:00</t>
  </si>
  <si>
    <t>Prestación de servicios profesionales para el acompañamiento y seguimiento a la ejecución de las actividades y proyectos a cargo de la Subdirección de Catastro</t>
  </si>
  <si>
    <t>2020-10-13 16:12:00</t>
  </si>
  <si>
    <t>Convenio Unión Internacional de Geodesia y Geofísica (IUGG), pago de las vigencias  2019 y 2020</t>
  </si>
  <si>
    <t>2020-10-14 09:26:00</t>
  </si>
  <si>
    <t>Prestación de servicios personales para  adelantar seguimiento, dar línea técnica y realizar control de calidad de los procesos archivísticos,  en los proyectos de gestión documental de la Sede Central y la Dirección Territorial Cundinamarca.</t>
  </si>
  <si>
    <t>2020-10-14 09:28:00</t>
  </si>
  <si>
    <t>Prestación de servicios personales para realizar procesos archivísticos en la Sede Central y la Dirección Territorial Cundinamarca, de acuerdo a las directrices de la entidad.</t>
  </si>
  <si>
    <t>78620</t>
  </si>
  <si>
    <t>63720</t>
  </si>
  <si>
    <t>2020-10-14 09:29:00</t>
  </si>
  <si>
    <t>Prestación de servicios profesionales para realizar, estructurar, implementar y aprobar metodologías para la actualización del componente económico en el marco de los procesos de gestión catastral.</t>
  </si>
  <si>
    <t>2020-10-14 09:31:00</t>
  </si>
  <si>
    <t>Prestación de servicios profesionales orientados a la realización de avalúos comerciales de bienes inmuebles a nivel nacional y ejercer como auxiliar de la justicia en los casos en los que sea requerido</t>
  </si>
  <si>
    <t>78920</t>
  </si>
  <si>
    <t>2020-10-14 09:33:00</t>
  </si>
  <si>
    <t>Prestación de servicios profesionales para efectuar control de calidad  y apoyar técnicamente los avalúos solicitados al instituto a nivel nacional</t>
  </si>
  <si>
    <t>2020-10-14 09:57:00</t>
  </si>
  <si>
    <t>Gastos de Manutención - Contratistas Control Disciplinarios</t>
  </si>
  <si>
    <t>129520</t>
  </si>
  <si>
    <t>471520</t>
  </si>
  <si>
    <t>878920</t>
  </si>
  <si>
    <t>283519420</t>
  </si>
  <si>
    <t>2020-10-14 15:58:00</t>
  </si>
  <si>
    <t>Tiquetes aéreos nacionales e internacionales para el Instituto Geográfico Agustín Codazzi - Vigencias Futuras</t>
  </si>
  <si>
    <t>2020-10-14 16:03:00</t>
  </si>
  <si>
    <t>Combustible para el funcionamiento de los vehículos del IGAC a nivel nacional - Vigencias Futuras</t>
  </si>
  <si>
    <t>78520</t>
  </si>
  <si>
    <t>2020-10-14 16:18:00</t>
  </si>
  <si>
    <t>Reajustes de viáticos de los funcionarios, en aplicación del Artículo 22 de la Resolución No 792 el 11 de septiembre de 2020</t>
  </si>
  <si>
    <t>2020-10-14 16:20:00</t>
  </si>
  <si>
    <t>2020-10-14 16:25:00</t>
  </si>
  <si>
    <t>Viáticos y gastos de comisión para asistir a reunión en la Gobernación el Cauca con el fin de definir convenio interadministrativo.</t>
  </si>
  <si>
    <t>80020</t>
  </si>
  <si>
    <t>132520, 132620, 132720</t>
  </si>
  <si>
    <t>487520, 487720, 487820</t>
  </si>
  <si>
    <t>2020-10-14 16:27:00</t>
  </si>
  <si>
    <t>Prestación del servicio de mantenimiento preventivo, calibración certificada y suministro de consumibles para los equipos marca METTLER – TOLEDO.</t>
  </si>
  <si>
    <t>79320</t>
  </si>
  <si>
    <t>2020-10-14 16:29:00</t>
  </si>
  <si>
    <t>Prestación del servicio de mantenimiento preventivo y correctivo, con suministro de consumibles para equipos marca Buehler.</t>
  </si>
  <si>
    <t>2020-10-14 16:30:00</t>
  </si>
  <si>
    <t>Prestación del servicio de mantenimiento preventivo, correctivo y calibración para cinco (5) Microscopios marca CARL ZEISS, dos (2) autoclaves electrónicas marca RAYPA- MATACHANA, tres (3) Sistemas de purificación de agua y dos (2) balanzas analítica</t>
  </si>
  <si>
    <t>79520</t>
  </si>
  <si>
    <t>2020-10-14 16:32:00</t>
  </si>
  <si>
    <t>Prestación del servicio de mantenimiento preventivo y correctivo, con suministro de consumibles e instalación de repuestos, calibración certificada y calificación de equipos marca METROHM. Mantenimiento preventivo Unidad de destilación marca BUCHI.</t>
  </si>
  <si>
    <t>79620</t>
  </si>
  <si>
    <t>2020-10-14 16:34:00</t>
  </si>
  <si>
    <t>Prestación del servicio de mantenimiento preventivo y correctivo con suministro e instalación de repuestos y consumibles para analizador de carbono, nitrógeno y azufre TRUC-MAC y mantenimiento preventivo con calibración certificada para balanza</t>
  </si>
  <si>
    <t>79720</t>
  </si>
  <si>
    <t>2020-10-14 16:47:00</t>
  </si>
  <si>
    <t>Prestación del servicio de mantenimiento preventivo, correctivo y calificación operacional con suministro de repuestos y consumibles para Digestor por microondas, marca: MILESTONE del Laboratorio Nacional de Suelos.</t>
  </si>
  <si>
    <t>2020-10-15 09:05:00</t>
  </si>
  <si>
    <t>VIATICOS Y GASTOS DE COMISION PARA REALIZAR MANTENIMIENTO CORRECTIVO EN DOS SITIOS, EN SU ORDEN, EN LA ESTACIÓN MAGNA-ECO EN LA CIUDAD DE BUCARAMANGA, Y LUEGO EN LA ISLA EL SANTUARIO DE FÚQUENE, CON APROVISIONAMIENTO DE INSUMOS PARA EL OBSERVATORIO G</t>
  </si>
  <si>
    <t>130020, 130520, 131620</t>
  </si>
  <si>
    <t>474620, 480320, 481920</t>
  </si>
  <si>
    <t>883420, 888220, 890920</t>
  </si>
  <si>
    <t>284447420, 285488620, 286343120</t>
  </si>
  <si>
    <t>2020-10-15 09:11:00</t>
  </si>
  <si>
    <t>130220, 130320, 130620, 130720</t>
  </si>
  <si>
    <t>480420, 480520, 481620, 481720</t>
  </si>
  <si>
    <t>888420, 888520, 890520, 890720</t>
  </si>
  <si>
    <t>285492420, 285493220, 286404320, 286405020</t>
  </si>
  <si>
    <t>2020-10-15 09:17:00</t>
  </si>
  <si>
    <t>"COMISIÓN DE SERVICIOS PARA LA TOMA DE MEDICIONES GNSS A PUNTOS DE CONTROL GRAVIMÉTRICO, EN LOS DEPARTAMENTOS DE CUNDINAMARCA Y BOYACÁ. MUNICIPIOS DONDE SE REALIZARÁ EL TRABAJO DE CAMPO CUNDINAMARCA (Subachoque, La Palma, Tausa, Macheta, Gachalá, Uba</t>
  </si>
  <si>
    <t>131820</t>
  </si>
  <si>
    <t>484820</t>
  </si>
  <si>
    <t>894120</t>
  </si>
  <si>
    <t>286682320</t>
  </si>
  <si>
    <t>2020-10-15 11:00:00</t>
  </si>
  <si>
    <t>Prestación de servicios personales para adelantar actividades relacionadas con el ingreso, egreso y baja de bienes del IGAC.</t>
  </si>
  <si>
    <t>131020, 131120, 131220</t>
  </si>
  <si>
    <t>2020-10-15 16:08:00</t>
  </si>
  <si>
    <t>VIATICOS Y GASTOS DE COMISION PARA REALIZAR EL LEVANTAMIENTO TOPOGRAFICO DE LA EXTENCION TOTAL DEL MUNICIPIO DE GACHANCIPA (CUNDINAMARCA)</t>
  </si>
  <si>
    <t>130820, 131520, 131920</t>
  </si>
  <si>
    <t>483120, 484520, 484620</t>
  </si>
  <si>
    <t>891020, 893820, 893920</t>
  </si>
  <si>
    <t>286351420, 286670820, 286679420</t>
  </si>
  <si>
    <t>2020-10-16 11:11:00</t>
  </si>
  <si>
    <t>Prestación de servicios para la calibración y mantenimiento preventivo de los equipos del laboratorio  de espectroradiometría  de la oficina CIAF.</t>
  </si>
  <si>
    <t>76520</t>
  </si>
  <si>
    <t>2020-10-16 11:12:00</t>
  </si>
  <si>
    <t>Prestación de servicios para la calibración y mantenimiento preventivo del equipo de laboratorio de Espectroradiometría ASD FieldSpec4 de la Oficina CIAF.</t>
  </si>
  <si>
    <t>82820</t>
  </si>
  <si>
    <t>Adquisición de intercomunicadores para la atención al público en las ventanillas del INSTITUTO GEOGRÁFICO AGUSTÍN CODAZZI – IGAC a nivel nacional.</t>
  </si>
  <si>
    <t>66020</t>
  </si>
  <si>
    <t>2020-10-16 12:50:00</t>
  </si>
  <si>
    <t>Prestación de servicios profesionales para la edición de la información geográfica requerida en el marco de los procesos de la gestión catastral</t>
  </si>
  <si>
    <t>82520</t>
  </si>
  <si>
    <t>2020-10-16 12:51:00</t>
  </si>
  <si>
    <t>Prestar servicios profesionales para la realización de avalúos en el marco de los procesos de actualización catastral adelantados por el Instituto.</t>
  </si>
  <si>
    <t>82620</t>
  </si>
  <si>
    <t>2020-10-16 12:52:00</t>
  </si>
  <si>
    <t>Prestación de servicios personales para adelantar actividades de campo u oficina relacionadas con la identificación de cambios en el territorio, en el marco de los proceso de la gestión catastral</t>
  </si>
  <si>
    <t>82420</t>
  </si>
  <si>
    <t>2020-10-16 12:53:00</t>
  </si>
  <si>
    <t>Prestación de servicios profesionales para la planeación, ejecución, seguimiento y control, desde el aspecto tecnológico en el marco de los  proyectos de Gestión Catastral que adelante el Instituto.</t>
  </si>
  <si>
    <t>2020-10-16 12:54:00</t>
  </si>
  <si>
    <t>Prestación de servicios profesionales para el apoyo jurídico requerido en el marco de los proyectos de Gestión Catastral que adelante el Instituto.</t>
  </si>
  <si>
    <t>2020-10-16 12:55:00</t>
  </si>
  <si>
    <t>Prestación de servicios de apoyo orientados a la consecución, consulta y enrutamiento de la información en el marco de los proyectos de Gestión Catastral que adelante el Instituto.</t>
  </si>
  <si>
    <t>2020-10-16 12:56:00</t>
  </si>
  <si>
    <t>Prestación de servicios profesionales para la elaboración de procedimientos, planeación, ejecución, seguimiento y control de las actividades relacionadas con la gestión, procesamiento y análisis de la información geografica requerida en todas las eta</t>
  </si>
  <si>
    <t>2020-10-16 12:57:00</t>
  </si>
  <si>
    <t>Prestación de servicios profesionales para realizar los análisis e informes estadísticos requeridos en el marco de los proyectos de Gestión Catastral que adelante el Instituto.</t>
  </si>
  <si>
    <t>2020-10-16 12:58:00</t>
  </si>
  <si>
    <t>Prestación de servicios profesionales para la elaboración de procedimientos, planeación, ejecución, seguimiento y control de las actividades relacionadas con la gestión, análisis y procesamientos de bases de datos requeridas en todas las etapas de la</t>
  </si>
  <si>
    <t>2020-10-16 12:59:00</t>
  </si>
  <si>
    <t>Prestación de servicios profesionales para realizar avalúos a nivel nacional requeridos en el marco de los proyectos de Gestión Catastral que adelante el Instituto.</t>
  </si>
  <si>
    <t>2020-10-16 13:00:00</t>
  </si>
  <si>
    <t>Prestación de servicios profesionales para orientar, soportar y ejecutar las tareas de apoyo tecnológico requerido para los procesos de gestión catastral .</t>
  </si>
  <si>
    <t>67120</t>
  </si>
  <si>
    <t>2020-10-16 13:10:00</t>
  </si>
  <si>
    <t>Prestación de servicios profesionales para la gestión, análisis y procesamiento de bases de datos en el marco del procesos de la gestión catastral</t>
  </si>
  <si>
    <t>82320</t>
  </si>
  <si>
    <t>2020-10-16 13:12:00</t>
  </si>
  <si>
    <t>Prestación de servicios profesionales orientados a la elaboración de avalúos comerciales de bienes inmuebles de acuerdo con los requerimientos realizados a la Subdirección de Catastro.</t>
  </si>
  <si>
    <t>2020-10-16 13:13:00</t>
  </si>
  <si>
    <t>Prestación de servicios profesionales para la elaboración y actualización de los presupuestos de obra de construcciones, anexos e infraestructura, insumo para la elaboración de avalúos</t>
  </si>
  <si>
    <t>2020-10-19 10:14:00</t>
  </si>
  <si>
    <t>Prestación de servicios profesionales para orientar el diseño de la arquitectura de solución e implementar componentes de software en el marco de la implementación de la política de catastro multipropósito</t>
  </si>
  <si>
    <t>82020</t>
  </si>
  <si>
    <t>2020-10-19 10:16:00</t>
  </si>
  <si>
    <t>Prestación de servicios profesionales para desarrollar, administrar y dar soporte a los componentes de los portales Web y micro sitios de la Entidad</t>
  </si>
  <si>
    <t>2020-10-19 10:18:00</t>
  </si>
  <si>
    <t>Prestación de servicios profesionales para documentar, diseñar e implementar los flujos de información requeridos en el marco de la implementación de la política de catastro multipropósito</t>
  </si>
  <si>
    <t>2020-10-19 10:19:00</t>
  </si>
  <si>
    <t>Prestación de servicios profesionales para elaborar las historias de usuarios y prototipado de las funcionalidades requeridas en el marco de la implementación de la política de catastro multipropósito</t>
  </si>
  <si>
    <t>81720</t>
  </si>
  <si>
    <t>2020-10-19 10:20:00</t>
  </si>
  <si>
    <t>Prestación de servicios profesionales para gestionar la infraestructura tecnológica, plataforma de inteligencia de negocios y bases de datos de la Entidad, en el marco de la implementación de la política de catastro multipropósito</t>
  </si>
  <si>
    <t>2020-10-19 10:22:00</t>
  </si>
  <si>
    <t>Prestación de servicios profesionales para orientar, mantener, analizar, diseñar, desarrollar e integrar componentes de software geográficos en el marco de la implementación de la política de catastro multipropósito</t>
  </si>
  <si>
    <t>2020-10-19 10:23:00</t>
  </si>
  <si>
    <t>Prestación de servicios profesionales para soportar, mantener, analizar, diseñar, desarrollar e integrar componentes de software en el marco de la implementación de la política de catastro multipropósito</t>
  </si>
  <si>
    <t>82120</t>
  </si>
  <si>
    <t>2020-10-19 10:24:00</t>
  </si>
  <si>
    <t>Prestación de servicios profesionales para soportar, mantener, analizar, diseñar, desarrollar e integrar componentes de software geográficos en el marco de la implementación de la política de catastro multipropósito.</t>
  </si>
  <si>
    <t>81920</t>
  </si>
  <si>
    <t>68220</t>
  </si>
  <si>
    <t>2020-10-19 16:32:00</t>
  </si>
  <si>
    <t>VIATICOS Y GASTOS DE COMISIÓN RED ACTIVA, EN LOS DEPARTAMENTOS DE ANTIOQUIA Y CAUCA</t>
  </si>
  <si>
    <t>84220</t>
  </si>
  <si>
    <t>TERITORIAL SUCRE</t>
  </si>
  <si>
    <t>50320, 50420</t>
  </si>
  <si>
    <t>283270420</t>
  </si>
  <si>
    <t>2020-10-14 22:17:00</t>
  </si>
  <si>
    <t>Para la contrataciónes aprobadas por la Subdirección de catastro para la realización de la labor de conservación en en los municipios de la Union y Buenavista.</t>
  </si>
  <si>
    <t>2020-10-14 22:26:00</t>
  </si>
  <si>
    <t>VIATICOS PARA BUENAVISTA Y LA UNION EN EL MARCO DE LA CONSERVACION CATASTRAL</t>
  </si>
  <si>
    <t>2020-10-15 13:56:00</t>
  </si>
  <si>
    <t>Para mantenimiento de vehiculo oficial de la territorial Sucre</t>
  </si>
  <si>
    <t>DIRECCION TERRITORIAL</t>
  </si>
  <si>
    <t>Sede Central - Bogotá</t>
  </si>
  <si>
    <t>Atlántico</t>
  </si>
  <si>
    <t>Bolívar</t>
  </si>
  <si>
    <t>Boyacá</t>
  </si>
  <si>
    <t>Caldas</t>
  </si>
  <si>
    <t>Caquetá</t>
  </si>
  <si>
    <t>Casanare</t>
  </si>
  <si>
    <t>Cauca</t>
  </si>
  <si>
    <t>Cesar</t>
  </si>
  <si>
    <t>Córdoba</t>
  </si>
  <si>
    <t>Cundinamarca</t>
  </si>
  <si>
    <t>Guajira</t>
  </si>
  <si>
    <t>Huila</t>
  </si>
  <si>
    <t>Magdalena</t>
  </si>
  <si>
    <t>Nariño</t>
  </si>
  <si>
    <t>N.Santander</t>
  </si>
  <si>
    <t>Quindío</t>
  </si>
  <si>
    <t>Risaralda</t>
  </si>
  <si>
    <t>Santander</t>
  </si>
  <si>
    <t xml:space="preserve">Sucre </t>
  </si>
  <si>
    <t>Tolima</t>
  </si>
  <si>
    <t xml:space="preserve">Valle del cauca </t>
  </si>
  <si>
    <t>TOTAL</t>
  </si>
  <si>
    <t>Meta Propuesta</t>
  </si>
  <si>
    <t>Recaudo Acumulado a Septiembre</t>
  </si>
  <si>
    <t>Cumplimiento Anual</t>
  </si>
  <si>
    <t>Meta Octubre</t>
  </si>
  <si>
    <t>Recaudo Octubre</t>
  </si>
  <si>
    <t>Meta Noviembre</t>
  </si>
  <si>
    <t>Recaudo Noviembre</t>
  </si>
  <si>
    <t>Meta Diciembre</t>
  </si>
  <si>
    <t>Recaudo Diciembre</t>
  </si>
  <si>
    <t>Avance Noviembre</t>
  </si>
  <si>
    <t>Avance Octubre</t>
  </si>
  <si>
    <t>Avance Diciembre</t>
  </si>
  <si>
    <t>Cumplimiento A Septiembre</t>
  </si>
  <si>
    <t>Recaudo Acumulado Año</t>
  </si>
  <si>
    <t>Dirección Mapa</t>
  </si>
  <si>
    <t>Cumplimiento acumulado octubre</t>
  </si>
  <si>
    <t>Cumplimiento acumulado Noviembre</t>
  </si>
  <si>
    <t>Cumplimiento acumulado Diciembre</t>
  </si>
  <si>
    <t>Bogotá</t>
  </si>
  <si>
    <t>Ventas de contado</t>
  </si>
  <si>
    <t>Convenios</t>
  </si>
  <si>
    <t>Cumplimiento Acumulado</t>
  </si>
  <si>
    <t>AREA</t>
  </si>
  <si>
    <t>TOTAL CONVENIOS</t>
  </si>
  <si>
    <t>Recaudo Total Acumulado Año</t>
  </si>
  <si>
    <t>Recaudo Total Vigencia Actual</t>
  </si>
  <si>
    <t>Recaudo Total Vigencias Anteriores</t>
  </si>
  <si>
    <t>Total Ingresos</t>
  </si>
  <si>
    <t>Ejecutado CDP</t>
  </si>
  <si>
    <t>Ejecutado Compromisos</t>
  </si>
  <si>
    <t>Ejecutado Obligaciones</t>
  </si>
  <si>
    <t>Giros</t>
  </si>
  <si>
    <t>Total Salidas</t>
  </si>
  <si>
    <t>Super Habit / Déficit</t>
  </si>
  <si>
    <t>% Salidas / Recaudo Acumulado</t>
  </si>
  <si>
    <t>Mes</t>
  </si>
  <si>
    <t>Ingresos</t>
  </si>
  <si>
    <t>Balance</t>
  </si>
  <si>
    <t>Corte Septiembre</t>
  </si>
  <si>
    <t>Disminución brecha</t>
  </si>
  <si>
    <t>Meta Ingresos</t>
  </si>
  <si>
    <t>Totales</t>
  </si>
  <si>
    <t>Faltante para cumplir meta</t>
  </si>
  <si>
    <t>Recaudo Acumulado</t>
  </si>
  <si>
    <t>CATASTRO</t>
  </si>
  <si>
    <t>GEOGRAFÍA Y CARTOGRAFÍA</t>
  </si>
  <si>
    <t>SECRETARÍA GENERAL</t>
  </si>
  <si>
    <t>DIFUSIÓN Y MERCADEO</t>
  </si>
  <si>
    <t>Proyección ingresos convenios 2020 - Corte septiembre</t>
  </si>
  <si>
    <t>Corte Octubre</t>
  </si>
  <si>
    <t>Corte Noviembre</t>
  </si>
  <si>
    <t>Corte Diciembre</t>
  </si>
  <si>
    <t>Recursos corrientes</t>
  </si>
  <si>
    <t>Otros recursos del tesoro</t>
  </si>
  <si>
    <t>Prestamos destinación específica</t>
  </si>
  <si>
    <t>Suma de Comprometido</t>
  </si>
  <si>
    <t>288856120</t>
  </si>
  <si>
    <t>68020, 68120, 68220, 68320, 68420, 68520, 68620, 68720, 68820, 68920, 69020, 69120, 69220, 69320, 69420, 69520, 69620, 69720, 69820, 69920, 70020, 70120, 70220, 70320, 70420, 70520, 70620, 70720, 70820, 70920, 71020, 71120, 71220, 71320, 71420, 71520, 71620</t>
  </si>
  <si>
    <t>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t>
  </si>
  <si>
    <t>66520, 66620, 66720, 66820, 66920, 67020, 67120, 67220, 67320, 67420, 67520, 67620, 67720, 67820</t>
  </si>
  <si>
    <t>293663820, 293663920, 293664020, 293664120, 293664220, 293664320, 293664420, 293664520, 293664620, 293664720, 293664820, 293664920, 293665020, 293665120</t>
  </si>
  <si>
    <t>288019320</t>
  </si>
  <si>
    <t>2020-10-20 00:00:00</t>
  </si>
  <si>
    <t>2020-10-20 12:15:00</t>
  </si>
  <si>
    <t>PRESTACION DE SERVICIOS PERSONALES PARA REALIZAR ACTIVIDADEES DE RECONOCIMIENTO PREDIAL RURAL Y URBANO DE LOS PROCESOS DE GESTIÓN CATASTRAL EN EL MARCO DE LOS PROCESOS DE ADELANTA EL INSTITUTO EN LA TERRITORIAL BOLIVAR Y SUS U.O.C.</t>
  </si>
  <si>
    <t>2020-10-20 12:27:00</t>
  </si>
  <si>
    <t>PRESTACION DE SERVICIOS PERSONALES PARA REALIZAR ACTIVIDADES DE APOYO OPERATIVO DE LOS PROCESOS DE GESTION CATASTRAL EN EL MARCO DE LOS PROYECTOS QUE ADELANTA EL INSTITUTO EN LA TERRITORIAL BOLIVAR Y SUS U.O.C.</t>
  </si>
  <si>
    <t>2020-10-20 14:13:00</t>
  </si>
  <si>
    <t>VIATICOS Y GASTOS DE COMISION PARA TRANSPORTE DE PERSONAL Y TRANSPORTE DE FICHAS</t>
  </si>
  <si>
    <t>2020-10-25 00:00:00</t>
  </si>
  <si>
    <t>2020-10-25 20:51:00</t>
  </si>
  <si>
    <t>NOMINA SUELDOS TERRITORIAL BOLIVAR MES OCTUBRE 2020</t>
  </si>
  <si>
    <t>11320, 11420</t>
  </si>
  <si>
    <t>58420, 58520, 58620, 58720, 58820, 58920, 59020, 59120, 59220, 59320, 59420, 59520, 59620, 59720, 59820, 59920, 60020, 60120, 60220, 60320, 60420, 60520, 60620, 60720, 60820, 60920, 61020, 61120, 61220</t>
  </si>
  <si>
    <t>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t>
  </si>
  <si>
    <t>2020-10-26 00:00:00</t>
  </si>
  <si>
    <t>2020-10-26 15:05:00</t>
  </si>
  <si>
    <t>CONTRATO ADQUISIÓN SERVICIO DE REVISIÓN TECNICOMECANICA Y DE EMISIÓN DE GASES DEL VEHICULO DE LA TERRITORIAL BOLIVAR</t>
  </si>
  <si>
    <t>2020-10-27 00:00:00</t>
  </si>
  <si>
    <t>2020-10-27 08:55:00</t>
  </si>
  <si>
    <t>APORTES PARAFISCALES EMPLEADOR NOMINA SUELDOS MES OCTUBRE 2020</t>
  </si>
  <si>
    <t>61320, 61420, 61520, 61620, 61720, 61820, 61920, 62020, 62120, 62220, 62320, 62420, 62520, 62620</t>
  </si>
  <si>
    <t>298496620, 298496720, 298496820, 298496920, 298497020, 298497120, 298497220, 298497320, 298497420, 298497520, 298497620, 298497720, 298497820, 298497920</t>
  </si>
  <si>
    <t>2020-10-22 00:00:00</t>
  </si>
  <si>
    <t>2020-10-22 10:11:00</t>
  </si>
  <si>
    <t>PARAFISCALES NOMINA MES OCTUBRE 2020 T. BOYACÁ</t>
  </si>
  <si>
    <t>98320, 98420, 98520, 98620, 98720, 98820, 98920, 99020, 99120, 99220, 99320, 99420, 99520</t>
  </si>
  <si>
    <t>294575220, 294575320, 294575420, 294575520, 294575620, 294575720, 294575820, 294575920, 294576020, 294576120, 294576220, 294576320, 294576420</t>
  </si>
  <si>
    <t>2020-10-22 10:33:00</t>
  </si>
  <si>
    <t>NOMINA MES OCTUBRE 2020 T. BOYACÁ</t>
  </si>
  <si>
    <t>15320, 15420</t>
  </si>
  <si>
    <t>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t>
  </si>
  <si>
    <t>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t>
  </si>
  <si>
    <t>520, 920, 1020, 2120, 2620, 4120, 4220, 6120, 7620, 9120, 9220, 10820, 12620, 14920, 18020</t>
  </si>
  <si>
    <t>520, 4520, 4620, 9020, 9320, 9420, 14420, 14520, 18620, 26520, 33920, 34020, 39320, 44420, 50520, 56620</t>
  </si>
  <si>
    <t>6360020, 10095920, 13245420, 33979520, 37155620, 41195820, 73029420, 73031220, 103105920, 130850320, 162923220, 170358520, 200358420, 237143920, 267849520, 298500920</t>
  </si>
  <si>
    <t>12620, 12820</t>
  </si>
  <si>
    <t>2020-10-23 00:00:00</t>
  </si>
  <si>
    <t>2020-10-23 10:53:00</t>
  </si>
  <si>
    <t>NOMINA MES DE OCTUBRE DE 2020.</t>
  </si>
  <si>
    <t>12120, 12220</t>
  </si>
  <si>
    <t>52920, 53020, 53120, 53220, 53320, 53420, 53520, 53620, 53720, 53820, 53920, 54020, 54120, 54220, 54320, 54420, 54520, 54620, 54720, 54820, 54920, 55020</t>
  </si>
  <si>
    <t>296052620, 296052720, 296052820, 296052920, 296053020, 296053120, 296053220, 296053420, 296053520, 296053620, 296053720, 296053820, 296053920, 296054020, 296054120, 296054220, 296054320, 296054420, 296054520, 296054620, 296054720, 296054820</t>
  </si>
  <si>
    <t>2020-10-23 17:43:00</t>
  </si>
  <si>
    <t>APORTES PATRONALES NOMINA MES DE OCTUBRE DE 2020.</t>
  </si>
  <si>
    <t>55220, 55320, 55420, 55520, 55620, 55720, 55820, 55920, 56020, 56120, 56220, 56320, 56420, 56520</t>
  </si>
  <si>
    <t>297060920, 297061020, 297061120, 297061220, 297061320, 297061420, 297061520, 297061620, 297061720, 297061820, 297061920, 297062020, 297062120, 297062220</t>
  </si>
  <si>
    <t>2020-10-21 00:00:00</t>
  </si>
  <si>
    <t>2020-10-21 21:31:00</t>
  </si>
  <si>
    <t>PAGO NOMINA MES DE OCT-2020</t>
  </si>
  <si>
    <t>40520, 40620, 40720, 40820, 40920, 41020, 41120, 41220, 41320, 41420, 41520, 41620, 41720, 41820, 41920, 42020, 42120</t>
  </si>
  <si>
    <t>293709420, 293709520, 293709620, 293709720, 293709820, 293709920, 293710020, 293710120, 293710220, 293710320, 293710420, 293710520, 293710620, 293710720, 293710820, 293710920, 293711020</t>
  </si>
  <si>
    <t>2020-10-21 21:35:00</t>
  </si>
  <si>
    <t>PAGO APORTES PATRONALES NOMINA OCT-20</t>
  </si>
  <si>
    <t>42220, 42320, 42420, 42520, 42620, 42720, 42820, 42920, 43020, 43120, 43220</t>
  </si>
  <si>
    <t>293923120, 293923220, 293923320, 293923420, 293923520, 293923720, 293923820, 293923920, 293924020, 293924120, 293924220</t>
  </si>
  <si>
    <t>9020, 9220</t>
  </si>
  <si>
    <t>280000020, 294845820</t>
  </si>
  <si>
    <t>2020-10-19 20:29:00</t>
  </si>
  <si>
    <t>NOMINA EMPLEADOS MES DE OCTUBRE</t>
  </si>
  <si>
    <t>55220, 55320, 55420, 55520, 55620, 55720, 55820, 55920, 56020, 56120, 56220, 56320, 56420, 56520, 56620, 56720, 56820, 56920, 57020, 57120, 57220, 57320, 57420</t>
  </si>
  <si>
    <t>294353920, 294354020, 294354120, 294354220, 294354320, 294354420, 294354520, 294354620, 294354720, 294354820, 294354920, 294355020, 294355120, 294355220, 294355320, 294355420, 294355520, 294355620, 294355720, 294355820, 294355920, 294356020, 294356120</t>
  </si>
  <si>
    <t>2020-10-20 21:01:00</t>
  </si>
  <si>
    <t>PAGO APORTES SOBRE NOMINA MES DE OCTUBRE</t>
  </si>
  <si>
    <t>57520, 57620, 57720, 57820, 57920, 58020, 58120, 58220, 58320, 58420, 58520, 58620, 58720</t>
  </si>
  <si>
    <t>294367920, 294368020, 294368120, 294368220, 294368320, 294368420, 294368520, 294368620, 294368720, 294368820, 294368920, 294369020, 294369120</t>
  </si>
  <si>
    <t>120, 220, 7120, 8120</t>
  </si>
  <si>
    <t>120, 320, 17220, 18020</t>
  </si>
  <si>
    <t>420, 7620</t>
  </si>
  <si>
    <t>420, 17720</t>
  </si>
  <si>
    <t>1620, 1720, 7420, 7520</t>
  </si>
  <si>
    <t>1320, 1420, 17320, 17420</t>
  </si>
  <si>
    <t>9620, 9720, 57420, 57520</t>
  </si>
  <si>
    <t>38298720, 38302020, 289716620, 289721520</t>
  </si>
  <si>
    <t>2020-10-20 09:20:00</t>
  </si>
  <si>
    <t>nomina octubre terr cesa</t>
  </si>
  <si>
    <t>7720, 7820</t>
  </si>
  <si>
    <t>57820, 57920, 58020, 58120, 58220, 58320, 58420, 58520, 58620, 58720, 58820, 58920, 59020, 59120, 59220, 59320, 59420, 59520, 59620, 59720, 59820, 59920, 60020, 60120, 60220, 60320, 60420, 60520, 60620</t>
  </si>
  <si>
    <t>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t>
  </si>
  <si>
    <t>2020-10-20 09:29:00</t>
  </si>
  <si>
    <t>aportes mes de octubre terr cesar</t>
  </si>
  <si>
    <t>60720, 60820, 60920, 61020, 61120, 61220, 61320, 61420, 61520, 61620, 61720, 61820, 61920</t>
  </si>
  <si>
    <t>294385120, 294385220, 294385320, 294385420, 294385520, 294385620, 294385720, 294385820, 294385920, 294386020, 294386120, 294386220, 294386320</t>
  </si>
  <si>
    <t>2020-10-22 18:59:00</t>
  </si>
  <si>
    <t>reajsute de viaticos</t>
  </si>
  <si>
    <t>297608920</t>
  </si>
  <si>
    <t>10120, 10220, 10320, 10420</t>
  </si>
  <si>
    <t>2020-10-23 15:17:00</t>
  </si>
  <si>
    <t>CDP NÓMINA DE SUELDOS MES DE OCTUBRE DE 2020, TERRITORIAL CÓRDOBA.</t>
  </si>
  <si>
    <t>59420, 59520, 59620, 59720, 59820, 59920, 60020, 60120, 60220, 60320, 60420, 60520, 60620, 60720, 60820, 60920, 61020, 61120, 61220, 61320, 61420, 61520, 61620, 61720, 61820, 61920, 62020, 62120, 62220, 62320, 62420</t>
  </si>
  <si>
    <t>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t>
  </si>
  <si>
    <t>2020-10-27 08:08:00</t>
  </si>
  <si>
    <t>CDP APORTES MES DE OCTUBRE DE 2020, TERRITORIAL CÓRDOBA.</t>
  </si>
  <si>
    <t>2020-10-27 11:23:00</t>
  </si>
  <si>
    <t>ADQUISICIÓN E INSTALACIÓN DE DIVISIONES 
DE VIDRIO LAMINA 3X3 INCOLORO, CON ESTRUCTURA DE ALUMINIO PARA LA ADECUACIÓN DE VENTANILLAS DE ATENCIÓN AL USUARIO PARA LA UOC SAN ANDRÉS.</t>
  </si>
  <si>
    <t>2020-10-27 12:28:00</t>
  </si>
  <si>
    <t>CDP MANTENIMIENTO PREVENTIVO Y CORRECTIVO AIRES ACONDICIONADOS, TERRITORIAL CÓRDOBA.</t>
  </si>
  <si>
    <t>13020, 13120, 13420, 13520, 13620, 13920, 14020, 14120, 14220, 14320, 14420, 14520, 15220, 15720, 15820, 15920, 16120, 17120, 19120, 19220, 22020, 22420, 25520, 36420</t>
  </si>
  <si>
    <t>14820, 14920, 18720</t>
  </si>
  <si>
    <t>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t>
  </si>
  <si>
    <t>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t>
  </si>
  <si>
    <t>2020-10-20 09:31:00</t>
  </si>
  <si>
    <t>18120, 18220</t>
  </si>
  <si>
    <t>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t>
  </si>
  <si>
    <t>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t>
  </si>
  <si>
    <t>2020-10-20 09:42:00</t>
  </si>
  <si>
    <t>APORTES SOBRE NOMINA MES DE OCTUBRE</t>
  </si>
  <si>
    <t>113120, 113220, 113320, 113420, 113520, 113620, 113720, 113820, 113920, 114020, 114120, 114220, 114320, 114420, 114520, 114620, 114720</t>
  </si>
  <si>
    <t>293879820, 293879920, 293880120, 293880220, 293880320, 293880420, 293880520, 293880620, 293880720, 293880820, 293880920, 293881020, 293881120, 293881220, 293881320, 293881420, 293881520</t>
  </si>
  <si>
    <t>2020-10-22 16:12:00</t>
  </si>
  <si>
    <t>NOMINA MES DE OCTUBRE DE 2020</t>
  </si>
  <si>
    <t>39720, 39820, 39920, 40020, 40120, 40220, 40320, 40420, 40520, 40620, 40720, 40820, 40920, 41020, 41120, 41220, 41320, 41420</t>
  </si>
  <si>
    <t>295710620, 295710720, 295710820, 295710920, 295711020, 295711120, 295711220, 295711320, 295711420, 295711520, 295711620, 295711720, 295711820, 295711920, 295712020, 295712320, 295712420, 295712520</t>
  </si>
  <si>
    <t>2020-10-22 16:16:00</t>
  </si>
  <si>
    <t>APORTES PATRONALES MES DE OCTUBRE DE 2020</t>
  </si>
  <si>
    <t>41520, 41620, 41720, 41820, 41920, 42020, 42120, 42220, 42320, 42420, 42520, 42620</t>
  </si>
  <si>
    <t>295725720, 295725820, 295725920, 295726020, 295726120, 295726220, 295726320, 295726420, 295726520, 295726620, 295726720, 295726820</t>
  </si>
  <si>
    <t>3720, 3820, 3920, 8420, 8520, 8620</t>
  </si>
  <si>
    <t>3120, 8720</t>
  </si>
  <si>
    <t>4120, 4220, 4320, 4420, 5520, 8920, 9020, 9120, 9220</t>
  </si>
  <si>
    <t>3020, 8820</t>
  </si>
  <si>
    <t>4620, 9320</t>
  </si>
  <si>
    <t>9520, 11720</t>
  </si>
  <si>
    <t>8320, 9420</t>
  </si>
  <si>
    <t>2020-10-23 09:57:00</t>
  </si>
  <si>
    <t>Sueldo nómina personal de planta del IGAC Huila, mes octubre de 2020</t>
  </si>
  <si>
    <t>56220, 56320, 56420, 56520, 56620, 56720, 56820, 56920, 57020, 57120, 57220, 57320, 57420, 57520, 57620, 57720, 57820, 57920, 58020, 58120, 58220, 58320, 58420, 58520, 58620, 58720, 58820, 58920, 59020, 59120</t>
  </si>
  <si>
    <t>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t>
  </si>
  <si>
    <t>2020-10-23 12:05:00</t>
  </si>
  <si>
    <t>Aportes a seguridad social sobre nómina del mes de octubre del año 2020 de la DT Huila.</t>
  </si>
  <si>
    <t>2020-10-27 11:43:00</t>
  </si>
  <si>
    <t>Mantenimiento preventivo, correctivo y suministro e instalación de repuestos del vehículo de la Dirección Territorial Huila.</t>
  </si>
  <si>
    <t>2020-10-27 11:49:00</t>
  </si>
  <si>
    <t>Prestación de servicios personales para realizar actividades de reconocimiento predial urbano y rural para trámites en los procesos catastrales con fines de titulación y entrega de productos según contrato No 866 de 2020 con el Ministerio de Vivienda</t>
  </si>
  <si>
    <t>2020-10-27 11:56:00</t>
  </si>
  <si>
    <t>Prestación de servicios personales para realizar actividades de digitalización y generación de productos de la información catastral con fines de titulación y entrega de productos según contrato No 866 de 2020 con el Ministerio de Vivienda Ciudad y T</t>
  </si>
  <si>
    <t>2020-10-27 11:59:00</t>
  </si>
  <si>
    <t>Prestación de servicios de apoyo a la gestión desarrollada en procesos catastrales  con fines de titulación y entrega de productos según contrato No 866 de 2020 con el Ministerio de Vivienda Ciudad y Territorio de la Dirección Territorial Huila y su</t>
  </si>
  <si>
    <t>2020-10-27 12:02:00</t>
  </si>
  <si>
    <t>Prestación de servicios personales para realizar actividades de apoyo operativo en los procesos catastrales con fines de titulación y entrega de productos según contrato No 866 de 2020 en el Ministerio de Vivienda Ciudad y Territorio de la Dirección</t>
  </si>
  <si>
    <t>1120, 7020</t>
  </si>
  <si>
    <t>1220, 17320</t>
  </si>
  <si>
    <t>5020, 58720, 58920</t>
  </si>
  <si>
    <t>28586720, 296977220</t>
  </si>
  <si>
    <t>1220, 1320, 1420, 7120</t>
  </si>
  <si>
    <t>1320, 1420, 1520, 17420</t>
  </si>
  <si>
    <t>5220, 5320, 5420, 5520, 58820</t>
  </si>
  <si>
    <t>29772820, 29774120, 36769020, 296972120</t>
  </si>
  <si>
    <t>6320, 6420, 6520, 6620, 7520, 7620</t>
  </si>
  <si>
    <t>54320, 54420, 54520, 54620, 54720, 54820, 54920, 55020, 55120, 55220, 55320, 55420, 55520, 55620, 55720, 55820, 55920, 56020, 56120, 56220, 56320, 56420, 56520, 56620, 56720, 56820</t>
  </si>
  <si>
    <t>294287420, 294287520, 294287620, 294287720, 294287820, 294287920, 294288020, 294288120, 294288220, 294288320, 294288420, 294288520, 294288620, 294288720, 294288820, 294288920, 294289020, 294289120, 294289320, 294289420, 294289520, 294289620, 294289720, 294296220, 294296320, 294296420</t>
  </si>
  <si>
    <t>57120, 57220, 57320, 57420, 57520, 57620, 57720, 57820, 57920, 58020, 58120</t>
  </si>
  <si>
    <t>294572120, 294572220, 294572320, 294572420, 294572520, 294572620, 294572720, 294572820, 294572920, 294573020, 294573120</t>
  </si>
  <si>
    <t>47120, 47220, 49020, 56820, 76320, 96320</t>
  </si>
  <si>
    <t>166849920, 166856620, 169764120, 208530520, 249652520, 290339820</t>
  </si>
  <si>
    <t>21720, 23720, 23820, 28320, 28420, 32520, 33320</t>
  </si>
  <si>
    <t>95420</t>
  </si>
  <si>
    <t>290350320</t>
  </si>
  <si>
    <t>32120, 32720</t>
  </si>
  <si>
    <t>34720, 34820</t>
  </si>
  <si>
    <t>33220, 33520</t>
  </si>
  <si>
    <t>2020-10-23 14:37:00</t>
  </si>
  <si>
    <t>NOMINA OCTUBRE</t>
  </si>
  <si>
    <t>35120, 35220</t>
  </si>
  <si>
    <t>96520, 96620, 96720, 96820, 96920, 97020, 97120, 97220, 97320, 97420, 97520, 97620, 97720, 97820, 97920, 98020, 98120, 98220, 98320, 98420, 98520, 98620, 98720, 98820, 98920, 99020, 99120, 99220</t>
  </si>
  <si>
    <t>296819020, 296819120, 296819220, 296819320, 296819420, 296819520, 296819620, 296819720, 296819820, 296819920, 296820020, 296820120, 296820220, 296820320, 296820420, 296820520, 296820620, 296820720, 296820820, 296820920, 296821020, 296821120, 296821220, 296821320, 296821420, 296821520, 296821620, 296902920</t>
  </si>
  <si>
    <t>2020-10-23 15:15:00</t>
  </si>
  <si>
    <t>APORTES OCTUBRE</t>
  </si>
  <si>
    <t>1320, 1820, 2920</t>
  </si>
  <si>
    <t>2020, 2120, 16620, 16720</t>
  </si>
  <si>
    <t>2520, 2620, 30820, 30920</t>
  </si>
  <si>
    <t>7620, 7720, 78720, 84620</t>
  </si>
  <si>
    <t>25905920, 25910220, 296703020, 300630120</t>
  </si>
  <si>
    <t>2020-10-22 16:24:00</t>
  </si>
  <si>
    <t>realizar las zonas homogéneas físicas y económicas para el proyecto
de actualización catastral en el marco del contrato interadministrativo 5223 suscrito con el Municipio de Gachancipa.
Ejecutar procesos de actualización
catastral a nivel nacional</t>
  </si>
  <si>
    <t>2020-10-23 13:05:00</t>
  </si>
  <si>
    <t>APORTES DEL EMPLEADOR SOPORTE DE LA NOMINA SUELDO MES OCTUBRE 2020.
RA 1521 DEL 2020APORTES DE NOMINA</t>
  </si>
  <si>
    <t>82920, 83020, 83120, 83220, 83320, 83420, 83520, 83620, 83720, 83820, 83920, 84020, 84120, 84220</t>
  </si>
  <si>
    <t>296524720, 296524820, 296525020, 296525120, 296525220, 296525320, 296525420, 296525520, 296525620, 296525720, 296525820, 296525920, 296526020, 296526220</t>
  </si>
  <si>
    <t>2020-10-23 13:25:00</t>
  </si>
  <si>
    <t>RA No. 1521 SUELDO FUNCIONARIOS SOPORTE DE NOMINA MES OCTUBRE DEL 2020</t>
  </si>
  <si>
    <t>17320, 17420</t>
  </si>
  <si>
    <t>78820, 78920, 79020, 79120, 79220, 79320, 79420, 79520, 79620, 79720, 79820, 79920, 80020, 80120, 80220, 80320, 80420, 80520, 80620, 80720, 80820, 80920, 81020, 81120, 81220, 81320, 81420, 81520, 81620, 81720, 81820, 81920, 82020, 82120, 82220, 82320, 82420, 82520, 82620, 82720, 82820</t>
  </si>
  <si>
    <t>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t>
  </si>
  <si>
    <t>2420, 2520, 2620, 10020, 10120, 10520, 10620</t>
  </si>
  <si>
    <t>3320, 3420, 3520, 18920, 19020, 21820, 22120</t>
  </si>
  <si>
    <t>18120, 18220, 18320, 64020, 64120, 66620, 71520</t>
  </si>
  <si>
    <t>74104920, 74105320, 74105520, 272650920, 272657820, 295941720, 295962620</t>
  </si>
  <si>
    <t>11320, 11420, 11520, 11620</t>
  </si>
  <si>
    <t>66720, 66820, 66920, 67020, 67120, 67220, 67320, 67420, 67520, 67620, 67720, 67820, 67920, 68020, 68120, 68220, 68320, 68420, 68520, 68620, 68720, 68820, 68920, 69020, 69120, 69220, 69320, 69420, 69520, 69620, 69720, 69820, 69920</t>
  </si>
  <si>
    <t>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t>
  </si>
  <si>
    <t>70020, 70120, 70220, 70320, 70420, 70520, 70620, 70720, 70820, 70920, 71020, 71120, 71220</t>
  </si>
  <si>
    <t>295615120, 295615220, 295615320, 295615420, 295615520, 295615620, 295615720, 295615820, 295615920, 295616020, 295616120, 295616220, 295616320</t>
  </si>
  <si>
    <t>11020, 11120</t>
  </si>
  <si>
    <t>1420, 1520, 1620, 6720, 7620, 9220, 9320, 9420</t>
  </si>
  <si>
    <t>1720, 1820, 1920, 7820, 9320, 12520, 12620, 12720</t>
  </si>
  <si>
    <t>8620, 8720, 8820, 35520, 40420, 46920, 47020, 47120</t>
  </si>
  <si>
    <t>42868720, 42871520, 42873620, 210578620, 242611920, 296746020, 296759220, 296765220</t>
  </si>
  <si>
    <t>294373620</t>
  </si>
  <si>
    <t>2020-10-22 15:17:00</t>
  </si>
  <si>
    <t>PRESTACION DE BIENES Y SERVICIOS PERSONALES PARA ADELANTAR LAS ACTIVIDADES DE APOYO CATASTRAL REQUERIDAS EN EL DESARROLLO DE LOS TRAMITES DE CONSERVACION Y TITULACION DEL MUNCIPIO DE ARMENIA EN LA DIRECCION TERRITORIAL QUINDIO  SEGUN EL PAA APROBADO</t>
  </si>
  <si>
    <t>2020-10-22 15:50:00</t>
  </si>
  <si>
    <t>PRESTACION DE SERVICIOS PERSONALES PARA REALIZAR ACTIVIDADES DE RECONOCIMIENTO PREDIAL URBANO Y RURAL PARA LA ATENCION DE TRAMITES EN EL PROCESO DE CONSERVACION Y TITULACION EN EL MUNICIPIO DE ARMENIA EN LA DT QUINDIO SEGUN PAA APROBADO</t>
  </si>
  <si>
    <t>2020-10-22 16:05:00</t>
  </si>
  <si>
    <t>PRESTACION DE SERVICIOS PERSONALES DE APOYO A LA GESTION DESARROLLADA EN PROCESO DE TITULACION DEL MUNICIPIO DE ARMENIA  EN LA DT QUINDIO SEGUN PAA APROBADO</t>
  </si>
  <si>
    <t>2020-10-26 12:42:00</t>
  </si>
  <si>
    <t>PAGO NOMINA OCTUBRE 2020 FUNCIONARIOS DT QUINDIO</t>
  </si>
  <si>
    <t>47220, 47320, 47420, 47520, 47620, 47720, 47820, 47920, 48020, 48120, 48220, 48320, 48420, 48520, 48620, 48720, 48820, 48920, 49020, 49120</t>
  </si>
  <si>
    <t>300733520, 300733620, 300733720, 300733820, 300733920, 300734020, 300734120, 300734220, 300734320, 300734420, 300734520, 300734620, 300734720, 300734820, 300734920, 300735020, 300735220, 300735320, 300952320, 300952420</t>
  </si>
  <si>
    <t>2020-10-26 13:08:00</t>
  </si>
  <si>
    <t>PAGO APORTES PARAFISCALES NOMINA OCTUBRE 2020 QT QUINDIO</t>
  </si>
  <si>
    <t>49220, 49320, 49420, 49520, 49620, 49720, 49820, 49920, 50020, 50120, 50220, 50320, 50420, 50520</t>
  </si>
  <si>
    <t>301263520, 301263620, 301263720, 301263820, 301263920, 301264020, 301264120, 301264220, 301264320, 301264420, 301264520, 301264620, 301264720, 301264820</t>
  </si>
  <si>
    <t>287995820, 287998220, 288002720, 288005620, 288006720, 288008320</t>
  </si>
  <si>
    <t>2020-10-21 10:15:00</t>
  </si>
  <si>
    <t>PARA PAGO NOMINA OCTUBRE 2020 T.RISARALDA</t>
  </si>
  <si>
    <t>28020, 28120</t>
  </si>
  <si>
    <t>90820, 90920, 91020, 91120, 91220, 91320, 91420, 91520, 91620, 91720, 91820, 91920, 92020, 92120, 92220, 92320, 92420, 92520, 92620, 92720, 92820, 92920, 93020, 93120, 93220, 93320, 93420, 93520, 93620, 93720, 93820</t>
  </si>
  <si>
    <t>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t>
  </si>
  <si>
    <t>2020-10-21 10:19:00</t>
  </si>
  <si>
    <t>APORTES PATRONALES NOMINA OCTUBRE 2020 T. RISARALDA</t>
  </si>
  <si>
    <t>93920, 94020, 94120, 94220, 94320, 94420, 94520, 94620, 94720, 94820, 94920, 95020, 95120, 95220, 95320, 95420, 95520</t>
  </si>
  <si>
    <t>290758720, 290758820, 290758920, 290759020, 290759120, 290759220, 290759320, 290759420, 290759520, 290759620, 290759720, 290759820, 290759920, 290760020, 290760120, 290760220, 290760320</t>
  </si>
  <si>
    <t>2020-10-22 10:42:00</t>
  </si>
  <si>
    <t>REAJUSTE VIATICOS SERGIO CARRILLO</t>
  </si>
  <si>
    <t>99320</t>
  </si>
  <si>
    <t>294808820</t>
  </si>
  <si>
    <t>2020-10-22 10:52:00</t>
  </si>
  <si>
    <t>19320, 19420</t>
  </si>
  <si>
    <t>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t>
  </si>
  <si>
    <t>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t>
  </si>
  <si>
    <t>2020-10-22 10:55:00</t>
  </si>
  <si>
    <t>APORTES NOMINA OCTUBRE DE 2020</t>
  </si>
  <si>
    <t>104320, 104420, 104520, 104620, 104720, 104820, 104920, 105020, 105120, 105220, 105320, 105420, 105520, 105620, 105720, 105820</t>
  </si>
  <si>
    <t>295696120, 295696220, 295696320, 295696420, 295696520, 295696620, 295696720, 295696820, 295696920, 295697020, 295697120, 295697220, 295697320, 295697420, 295697520, 295697620</t>
  </si>
  <si>
    <t>9020, 12420</t>
  </si>
  <si>
    <t>108920, 168520, 262920, 340220, 455420, 531020, 631320, 740320, 897020</t>
  </si>
  <si>
    <t>28194120, 44620020, 85830920, 112391320, 143796820, 173059020, 208424720, 246865120, 288002820</t>
  </si>
  <si>
    <t>175520, 262820, 330420, 404720, 529220, 614520, 718820, 842520, 896820</t>
  </si>
  <si>
    <t>52802620, 85854120, 112330320, 138108920, 172253620, 206740620, 242227020, 274616820, 288167920</t>
  </si>
  <si>
    <t>766620, 896220</t>
  </si>
  <si>
    <t>252165520, 287671920</t>
  </si>
  <si>
    <t>831720, 896320</t>
  </si>
  <si>
    <t>297600520</t>
  </si>
  <si>
    <t>345120, 349520, 349620, 349820, 355120, 355420, 372720, 500620</t>
  </si>
  <si>
    <t>335520, 393820, 499120</t>
  </si>
  <si>
    <t>104720, 104820, 104920, 105020, 112820, 134020</t>
  </si>
  <si>
    <t>333120, 333220, 333320, 395520, 492220</t>
  </si>
  <si>
    <t>705920, 706020, 706120, 766020, 898620</t>
  </si>
  <si>
    <t>235059120, 235065320, 235087320, 251513920, 289288120</t>
  </si>
  <si>
    <t>100120, 133720</t>
  </si>
  <si>
    <t>11820, 12120</t>
  </si>
  <si>
    <t>12520, 13220, 13320</t>
  </si>
  <si>
    <t>12720, 12920, 13020</t>
  </si>
  <si>
    <t>12320, 12620</t>
  </si>
  <si>
    <t>494820</t>
  </si>
  <si>
    <t>128420, 138720</t>
  </si>
  <si>
    <t>497720</t>
  </si>
  <si>
    <t>944420</t>
  </si>
  <si>
    <t>297598520</t>
  </si>
  <si>
    <t>499520</t>
  </si>
  <si>
    <t>135420</t>
  </si>
  <si>
    <t>274950620, 274951620, 277058920, 277060520, 277061820, 277063320, 277065520, 277075620, 287672520, 287673720, 287674020, 287674420</t>
  </si>
  <si>
    <t>134120</t>
  </si>
  <si>
    <t>134720, 134820, 135020</t>
  </si>
  <si>
    <t>138220</t>
  </si>
  <si>
    <t>135520</t>
  </si>
  <si>
    <t>133920</t>
  </si>
  <si>
    <t>134920</t>
  </si>
  <si>
    <t>895620, 895820, 895920</t>
  </si>
  <si>
    <t>287458220, 287670620, 287671220</t>
  </si>
  <si>
    <t>137220</t>
  </si>
  <si>
    <t>137320</t>
  </si>
  <si>
    <t>137420, 138320, 139220</t>
  </si>
  <si>
    <t>495220, 495620, 498720</t>
  </si>
  <si>
    <t>942620, 943020, 944920</t>
  </si>
  <si>
    <t>296924020, 297604420, 297616120</t>
  </si>
  <si>
    <t>2020-10-19 19:57:00</t>
  </si>
  <si>
    <t>Prestación de servicios para la integración de hojas cartográficas y generación de cartografía base de los municipios priorizados para la caracterización territorial con fines de catastro multipropósito.</t>
  </si>
  <si>
    <t>139820, 139920</t>
  </si>
  <si>
    <t>2020-10-19 19:59:00</t>
  </si>
  <si>
    <t>Prestación de servicios para la generación de salidas gráficas y cartografía temática de los municipios priorizados para la caracterización territorial con fines de catastro multipropósito.</t>
  </si>
  <si>
    <t>83020</t>
  </si>
  <si>
    <t>2020-10-19 20:00:00</t>
  </si>
  <si>
    <t>Prestación de servicios para analizar, elaborar y consolidar la caracterización territorial de los municipios priorizados desde el proceso biofísico y ambiental según asignación y de conformidad con la metodología establecida.</t>
  </si>
  <si>
    <t>2020-10-19 20:02:00</t>
  </si>
  <si>
    <t>Prestación de servicio para apoyar la organización y digitalización del archivo de los procesos liderados por la Subdirección de Geografía y Cartografía</t>
  </si>
  <si>
    <t>83220</t>
  </si>
  <si>
    <t>2020-10-19 20:03:00</t>
  </si>
  <si>
    <t>Prestación de servicios para realizar el monitoreo y control de calidad de las bases de datos vectoriales y demás procesos asociados a la producción cartográfica.</t>
  </si>
  <si>
    <t>83320</t>
  </si>
  <si>
    <t>2020-10-19 20:04:00</t>
  </si>
  <si>
    <t>Prestación de servicios para el robustecimiento de la base de datos de control terrestre que permita la generación y/o validación de productos cartográficos.</t>
  </si>
  <si>
    <t>83420</t>
  </si>
  <si>
    <t>2020-10-19 20:05:00</t>
  </si>
  <si>
    <t>Prestación de servicios para el robustecimiento de las aplicaciones de la Subdirección de Geografía y Cartografía</t>
  </si>
  <si>
    <t>2020-10-19 20:07:00</t>
  </si>
  <si>
    <t>Prestación de servicios para realizar actividades orientadas a la validación de los productos cartográficos, de conformidad con las especificaciones técnicos establecidos.</t>
  </si>
  <si>
    <t>2020-10-19 20:08:00</t>
  </si>
  <si>
    <t>Adquisición de estaciones de funcionamiento continua, con sus respectivos accesorios, sistemas de comunicación y de alimentación, para el fortalecimiento de la Red Geodésica Nacional.</t>
  </si>
  <si>
    <t>84120</t>
  </si>
  <si>
    <t>2020-10-19 20:10:00</t>
  </si>
  <si>
    <t>Capacitación de funcionarios en el manejo y operación técnica de las aeronaves no tripuladas tipo UAS, propiedad del IGAC</t>
  </si>
  <si>
    <t>69320</t>
  </si>
  <si>
    <t>2020-10-20 15:35:00</t>
  </si>
  <si>
    <t>VIATICOS Y GASTOS DE COMISION PARA REALIZAR FOTOCONTROL CARTOGRAFÍA VECTORIAL URBANA Y RURAL POPAYÁN,  CUENCA YAGUIRAL, AGRADO, GARZON, GIGANTE, LA ARGENTINA, LA PLATA, EL PITAL, POPAYAN, CAJIBIO, EL TAMBO, PURACE, TIMBIO, CAJIBIO, TOTORO</t>
  </si>
  <si>
    <t>137920, 138020, 138620</t>
  </si>
  <si>
    <t>495520, 496120, 496220</t>
  </si>
  <si>
    <t>942920, 943520, 943620</t>
  </si>
  <si>
    <t>296945620, 297621920, 297622920</t>
  </si>
  <si>
    <t>2020-10-20 15:40:00</t>
  </si>
  <si>
    <t>VIATICOS Y GASTOS DE COMISION PARA REALIZAR EXPLORACIÓN DE SITIOS PARA LA MATERIALIZACIÓN DE ESTACIONES DE FUNCIONAMIENTO CONTINUO GNSS DE LA RED MAGNA-ECO</t>
  </si>
  <si>
    <t>137520</t>
  </si>
  <si>
    <t>495720</t>
  </si>
  <si>
    <t>943120</t>
  </si>
  <si>
    <t>296751920</t>
  </si>
  <si>
    <t>2020-10-20 16:41:00</t>
  </si>
  <si>
    <t>"VIATICOS Y GASTOS DE COMISION PARA REALIZAR FOTOCONTROL EL TABLAZO Y CHAPARRAL TOLIMA 
CAJICA, COGUA, EL PE¥ON, LA VEGA, PACHO, PAIME, SAN CAYETANO, SAN FRANCISCO, SUPATA, TABIO, TOPAIPI, VERGARA, VILLAGOMEZ, SUBACHOQUE, TOCANCIPA, YACOPI, ZIPAQUIRA</t>
  </si>
  <si>
    <t>84420</t>
  </si>
  <si>
    <t>137620, 138420</t>
  </si>
  <si>
    <t>495320, 495820</t>
  </si>
  <si>
    <t>942720, 943220</t>
  </si>
  <si>
    <t>296929020, 297618920</t>
  </si>
  <si>
    <t>2020-10-20 18:02:00</t>
  </si>
  <si>
    <t>VIATICOS Y GASTOS DE COMISION PARA REALIZAR FOTOCONTROL CARTOGRAFÍA VECTORIAL URBANA Y RURAL EN EL MUNICIPIO DEVILLAVICENCIO, PUERTO LLERAS Y FUENTE DE ORO BOGOTÁ, CAQUEZA, CHIPAQUE, FOSCA, GRANADA, GUAMAL, GUAYABETAL, QUETAME, UNE, VILLAVICENCIO.</t>
  </si>
  <si>
    <t>84320</t>
  </si>
  <si>
    <t>137720, 137820, 138520</t>
  </si>
  <si>
    <t>495420, 495920, 496020</t>
  </si>
  <si>
    <t>942820, 943320, 943420</t>
  </si>
  <si>
    <t>296937720, 297616520, 297617420</t>
  </si>
  <si>
    <t>2020-10-20 18:08:00</t>
  </si>
  <si>
    <t>Pago membresia a La Sociedad Internacional de Fotogrametría y Sensores Remotos (ISPRS)</t>
  </si>
  <si>
    <t>79120</t>
  </si>
  <si>
    <t>69820</t>
  </si>
  <si>
    <t>2020-10-20 18:10:00</t>
  </si>
  <si>
    <t>79220</t>
  </si>
  <si>
    <t>2020-10-21 09:03:00</t>
  </si>
  <si>
    <t>Pago Membresía afiliación al Consorcio Abierto Geoespacial (OGC).</t>
  </si>
  <si>
    <t>2020-10-21 15:40:00</t>
  </si>
  <si>
    <t>138120</t>
  </si>
  <si>
    <t>940020, 940120, 940220, 940320, 940420, 940520, 940620, 940720, 940820, 940920, 941020, 941120, 941220, 941320, 941420, 941520, 941620, 941720, 941820, 941920, 942020, 942120, 942220, 942320</t>
  </si>
  <si>
    <t>296104220, 296104320, 296104420, 296104520, 296104620, 296104720, 296104820, 296104920, 296105020, 296105120, 296105220, 296105320, 296105420, 296105520, 296105620, 296105720, 296105820, 296105920, 296106020, 296106120, 296106220, 296106320, 296106420, 296106520</t>
  </si>
  <si>
    <t>2020-10-21 15:49:00</t>
  </si>
  <si>
    <t>Prestación de servicios para el fortalecimiento de los servicios de información geográfica, cartográfica y geodésica, promoviendo su descubrimiento y uso</t>
  </si>
  <si>
    <t>2020-10-21 15:51:00</t>
  </si>
  <si>
    <t>Prestación de servicios para apoyar la actualización de los procesos de la Subdirección de Geografía y Cartografía</t>
  </si>
  <si>
    <t>2020-10-21 17:29:00</t>
  </si>
  <si>
    <t>85120</t>
  </si>
  <si>
    <t>136120, 136220, 136320, 136420, 136520, 136620, 136720, 136820, 136920, 137020, 137120</t>
  </si>
  <si>
    <t>496520, 496620, 496720, 496820, 497020, 497120, 497220, 497320, 497420, 497520, 497620</t>
  </si>
  <si>
    <t>943920, 944020, 944120, 944220, 944320, 944520, 945020, 945120, 945220, 945320, 945420</t>
  </si>
  <si>
    <t>297596720, 297598320, 297601120, 297602220, 297605020, 297606320, 297607820, 297609020, 297610320, 297611220, 297612320</t>
  </si>
  <si>
    <t>2020-10-21 17:32:00</t>
  </si>
  <si>
    <t>Reajustes de viáticos de los funcionarios de Cartografía, en aplicación del Artículo 22 de la Resolución No 792 el 11 de septiembre de 2020</t>
  </si>
  <si>
    <t>85320</t>
  </si>
  <si>
    <t>135920, 136020</t>
  </si>
  <si>
    <t>496320, 496420</t>
  </si>
  <si>
    <t>943720, 943820</t>
  </si>
  <si>
    <t>297594820, 297596020</t>
  </si>
  <si>
    <t>2020-10-22 12:00:00</t>
  </si>
  <si>
    <t>Prestación de servicios para la realización de la auditoria de acreditación bajo la norma  ISO/IEC 17025:2017.</t>
  </si>
  <si>
    <t>2020-10-22 14:58:00</t>
  </si>
  <si>
    <t>85020</t>
  </si>
  <si>
    <t>135720, 135820</t>
  </si>
  <si>
    <t>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t>
  </si>
  <si>
    <t>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t>
  </si>
  <si>
    <t>2020-10-22 15:00:00</t>
  </si>
  <si>
    <t>Prestación de servicios profesionales para el acompañamiento y seguimiento a la ejecución de los  proyectos  de la Subdirección de Geografía y Cartografía.</t>
  </si>
  <si>
    <t>2020-10-22 15:07:00</t>
  </si>
  <si>
    <t>Prestación de servicios profesionales para brindar apoyo en la estrategia de fortalecimiento, gestión del conocimiento e innovación institucional, de acuerdo con los lineamientos de la Dirección General.</t>
  </si>
  <si>
    <t>2020-10-22 15:10:00</t>
  </si>
  <si>
    <t>Prestación de servicios profesionales para realizar actividades relacionadas con la etapa precontractual, de ejecución y cierre de los procesos de contratación, convenios y contratos Interadministrativos  requeridos en el desarrollo del proyecto</t>
  </si>
  <si>
    <t>2020-10-23 10:21:00</t>
  </si>
  <si>
    <t>Prestación de servicios de edición, producción y difusión de la información generada por la Subdirección de Agrología.</t>
  </si>
  <si>
    <t>2020-10-23 10:24:00</t>
  </si>
  <si>
    <t>Adquisición de dispositivos android para realizar navegación GPS y captura de información en campo referente a los proyectos que realiza la Subdirección de Agrología</t>
  </si>
  <si>
    <t>2020-10-23 12:03:00</t>
  </si>
  <si>
    <t>138820, 139020, 139120</t>
  </si>
  <si>
    <t>498520, 498620, 498820</t>
  </si>
  <si>
    <t>944720, 944820, 945620</t>
  </si>
  <si>
    <t>297592220, 297593520, 297620320</t>
  </si>
  <si>
    <t>2020-10-26 14:56:00</t>
  </si>
  <si>
    <t>VIATICOS Y GASTOS DE COMISION PARA REALIZAR INDUCCIÓN FUNCIONARIO CONTRATISTA PARA LA CAPTURA Y GESTIÓN DE DATOS DE GEOMAGNETISMO ASÍ COMO REALIZAR EL SEGUIMIENTO AL FUNCIONAMIENTO DE LOS EQUIPOS DEL OBSERVATORIO GEOMAGNÉTICO EN LA ISLA DE FÚQUENE</t>
  </si>
  <si>
    <t>2020-10-27 10:07:00</t>
  </si>
  <si>
    <t>Adquisición de imágenes para la generación nuevos servicios y productos geográficos para múltiples fines.</t>
  </si>
  <si>
    <t>2020-10-27 10:08:00</t>
  </si>
  <si>
    <t>Mantenimiento, patronamiento y verificación de los equipos geodésicos GNSS- NIVEL y ESTACIÓN TOTAL  para el mantenimiento de la red pasiva</t>
  </si>
  <si>
    <t>2020-10-27 11:05:00</t>
  </si>
  <si>
    <t>Viáticos y gastos de comisión para el seguimiento y control comisión de campo del complejo de Páramos Guargua-Laguna Verde en los municipios de Zipaquirá, Cogua, Tausa, San Cayetano, Ubaté, Carmen de Carupa en el departamento de Cundinamarca.</t>
  </si>
  <si>
    <t>2020-10-27 11:15:00</t>
  </si>
  <si>
    <t>Viáticos y gastos de comisión para realizar el levantamiento topográfico de extensión total de los municipios de Montería, Cotorra (Córdoba) y Sincelejo, Coveñas (Sucre)</t>
  </si>
  <si>
    <t>88020</t>
  </si>
  <si>
    <t>2020-10-27 11:22:00</t>
  </si>
  <si>
    <t>Prestación de servicios profesionales de gestión, estructuración, estandarización e interoperabilidad de información espacial y alfanumérica para el fortalecimiento de la capacidad técnica de la Federación Colombiana de Municipios y de los municipios</t>
  </si>
  <si>
    <t>2020-10-27 11:24:00</t>
  </si>
  <si>
    <t>Prestación de servicios profesionales para la estructuración y modelamiento del Sistema de Información Geográfica para la Planeación y el Ordenamiento Territorial – SIGOT en el marco del fortalecimiento de la capacidad técnica de la Federación Colomb</t>
  </si>
  <si>
    <t>2020-10-27 11:25:00</t>
  </si>
  <si>
    <t>Prestación de servicios profesionales para apoyar el fortalecimiento temático y modelamiento del Sistema de Información Geográfica para la Planeación y el Ordenamiento Territorial - SIGOT en el marco del fortalecimiento de la capacidad técnica.</t>
  </si>
  <si>
    <t>2020-10-27 11:26:00</t>
  </si>
  <si>
    <t>Prestación de servicios profesionales para la generación de cartografía temática, análisis y modelamiento SIG en el marco del fortalecimiento de la capacidad técnica de la Federación Colombiana de Municipios y de los municipios del país</t>
  </si>
  <si>
    <t>87220</t>
  </si>
  <si>
    <t>2020-10-27 11:28:00</t>
  </si>
  <si>
    <t>Prestación de servicios profesionales de levantamiento, evaluación y depuración de información geográfica, primaria y secundaria, en el marco del fortalecimiento de la capacidad técnica de la Federación Colombiana de Municipios y de los municipios</t>
  </si>
  <si>
    <t>87320</t>
  </si>
  <si>
    <t>2020-10-27 11:29:00</t>
  </si>
  <si>
    <t>Mantenimiento, patronamiento y verificación de equipos geodésicos  NIVEL DINI  y ESTACIÓN PERMANENTE CORS para el fortalecimiento de la red activa, red Magna ECO y red de nivelación nacional</t>
  </si>
  <si>
    <t>87620</t>
  </si>
  <si>
    <t>2020-10-27 11:31:00</t>
  </si>
  <si>
    <t>Mantenimiento, patronamiento y verificación de equipos geodésicos Hiper SR -Hiper V Y ESTACIÓN TOTAL OS 101 para dar cumplimiento a las labores de fotocontrol y rastreo de coordenadas para  el apoyo de levantamientos topográficos</t>
  </si>
  <si>
    <t>87820</t>
  </si>
  <si>
    <t>2020-10-27 11:32:00</t>
  </si>
  <si>
    <t>Adquisición de equipos GNSS GEODÉSICOS para la red geodésica y demás proyectos a cargo de la Subdirección de Geografía y cartografía</t>
  </si>
  <si>
    <t>87720</t>
  </si>
  <si>
    <t>2020-10-27 11:34:00</t>
  </si>
  <si>
    <t>Mantenimiento de gravímetro como apoyo a la densificación del marco de referencia gravimétrico.</t>
  </si>
  <si>
    <t>14620, 20120, 26420, 32120, 34720, 44620, 45020, 49920, 54020</t>
  </si>
  <si>
    <t>74153020, 101496820, 132550920, 162542920, 193295320, 247391320, 272583920, 297059620</t>
  </si>
  <si>
    <t>2020-10-22 16:04:00</t>
  </si>
  <si>
    <t>SUELDOS Y PRESTACIONES: NOMINA OCTUBRE DEL 2020</t>
  </si>
  <si>
    <t>50920, 51020, 51120, 51220, 51320, 51420, 51520, 51620, 51720, 51820, 51920, 52020, 52120, 52220, 52320, 52420, 52520, 52620, 52720, 52820, 52920, 53020</t>
  </si>
  <si>
    <t>294924220, 294924320, 294924420, 294924520, 294924620, 294924720, 294924820, 294924920, 294925020, 294925120, 294925220, 294925320, 294925420, 294925520, 294925720, 294925820, 294925920, 295068920, 295069020, 295069120, 295069220, 295069320</t>
  </si>
  <si>
    <t>2020-10-27 06:56:00</t>
  </si>
  <si>
    <t>PARA APORTES AL SISTEMA INTEGRADO DE SEGURIDAD SOCIAL EN SALUD Y PARAFISCALES: NOMINA OCTUBRE DEL 2020</t>
  </si>
  <si>
    <t>54620, 54720, 54820, 54920, 55020, 55120, 55220, 55320, 55420, 55520, 55620, 55720, 55820</t>
  </si>
  <si>
    <t>298445520, 298445620, 298445720, 298445820, 298445920, 298446020, 298446120, 298446220, 298446320, 298446420, 298446520, 298446620, 298446720</t>
  </si>
  <si>
    <t>89120</t>
  </si>
  <si>
    <t>14220, 14320</t>
  </si>
  <si>
    <t>Difrencia CDP - Compromisos</t>
  </si>
  <si>
    <t>Difrencia CDP - Obligaciones</t>
  </si>
  <si>
    <t>Difrencia CDP - Pagos</t>
  </si>
  <si>
    <t>% Ejecución Compromisos / CDP</t>
  </si>
  <si>
    <t>% Ejecución Obligaciones / CDP</t>
  </si>
  <si>
    <t>% Ejecución Pagos / CDP</t>
  </si>
  <si>
    <t>Brechas CDP</t>
  </si>
  <si>
    <t>Porcentajes de ejecución sobre CDP</t>
  </si>
  <si>
    <t>LEVANTAMIENTO, GENERACIÓN Y ACTUALIZACIÓN DE LA RED GEODÉSICA Y LA CARTOGRAFÍA BÁSICA A NIVEL NACIONAL</t>
  </si>
  <si>
    <t>320, 820, 1820, 3220, 4520, 5620, 6120, 6420, 7020, 8120, 9120, 11220, 11320</t>
  </si>
  <si>
    <t>120, 620, 1420, 2020, 4020, 6120, 7120, 7920, 10120, 11320, 13320, 13520</t>
  </si>
  <si>
    <t>120, 5820, 11320, 17920, 26420, 37120, 43220, 48920, 55920, 66020, 72920</t>
  </si>
  <si>
    <t>4474420, 20218620, 46112120, 83910720, 113442620, 148371320, 179292620, 208652120, 247679420, 247776620, 282327620, 314980820</t>
  </si>
  <si>
    <t>120, 220, 920, 2120, 4420, 4720, 4820, 5320, 5520, 6320, 7120, 7220, 8320, 9220, 11620</t>
  </si>
  <si>
    <t>220, 720, 1520, 3620, 4220, 4420, 5620, 6020, 7220, 8620, 8720, 10320, 11420, 13620</t>
  </si>
  <si>
    <t>220, 5920, 11420, 26020, 26820, 26920, 33420, 37020, 43320, 49620, 49720, 56120, 65720, 73020</t>
  </si>
  <si>
    <t>4486020, 20269120, 50571420, 104648720, 121317420, 121318220, 139198020, 143637420, 179415620, 217857820, 219258620, 251238520, 281108720, 322243020</t>
  </si>
  <si>
    <t>9520, 11020, 11520</t>
  </si>
  <si>
    <t>11920, 13420, 13820</t>
  </si>
  <si>
    <t>66320, 72820, 73220</t>
  </si>
  <si>
    <t>287220820, 314976120, 322246620</t>
  </si>
  <si>
    <t>25520, 25620, 25720, 26520, 27020, 33020, 33120, 33220, 33320, 42620, 42720, 42820, 42920, 49020, 49120, 49220, 49320, 55320, 55420, 55520, 55620, 65120, 65220, 65320, 65420, 72220, 72320, 72420, 72520, 73520</t>
  </si>
  <si>
    <t>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t>
  </si>
  <si>
    <t>18220, 18320, 25820, 25920, 32720, 32820, 42520, 43120, 48720, 48820, 55720, 55820, 66120, 66220, 72620, 72720</t>
  </si>
  <si>
    <t>91590420, 91593720, 104634820, 104641820, 137388420, 137402720, 173480920, 176592720, 206974720, 206981820, 247451020, 247452120, 284317120, 284319320, 311299820, 311315020</t>
  </si>
  <si>
    <t>2420, 11820</t>
  </si>
  <si>
    <t>18120, 25320, 32620, 43020, 49420, 55120, 65620, 72120</t>
  </si>
  <si>
    <t>90778520, 104609620, 137401620, 174670820, 215288720, 242393820, 276217720, 310048820</t>
  </si>
  <si>
    <t>25420, 32920, 42420, 49520, 55020, 65520, 72020</t>
  </si>
  <si>
    <t>104612420, 138615520, 171282420, 215269520, 241046820, 276120420, 310037020</t>
  </si>
  <si>
    <t>10020, 10120, 11420</t>
  </si>
  <si>
    <t>10220, 10320, 10420, 10520, 10620, 10720, 10920, 11120</t>
  </si>
  <si>
    <t>2020-10-28 00:00:00</t>
  </si>
  <si>
    <t>2020-10-28 10:38:00</t>
  </si>
  <si>
    <t>PAGO DE PRESTACIONES A LOS FUNCIONARIOS SAUL AROCHA Y JOSEPH  BARRERA</t>
  </si>
  <si>
    <t>71820, 71920</t>
  </si>
  <si>
    <t>303423720, 303423820</t>
  </si>
  <si>
    <t>2020-11-17 00:00:00</t>
  </si>
  <si>
    <t>2020-11-17 16:27:00</t>
  </si>
  <si>
    <t>VALOR  A PAGAR POR CONCEPTO DE AUTORETENCION DEL ICA CORRESPONDIENTE AL MES DE OCTUBRE DE 2020</t>
  </si>
  <si>
    <t>325961420</t>
  </si>
  <si>
    <t>2020-11-18 00:00:00</t>
  </si>
  <si>
    <t>2020-11-18 09:19:00</t>
  </si>
  <si>
    <t>VALOR A PAGAR POR CONCEPTO DE SUELDOS Y PRESTACIONES A LOS FUNCIONARIOS DEL IGAC TERRITORIAL ATLANTICO, CORRESPONDIENTES AL MES DE NOVIEMBRE DE 2020</t>
  </si>
  <si>
    <t>2020-11-18 15:12:00</t>
  </si>
  <si>
    <t>VALOR A PAGAR POR CONCEPTO DE APORTES PATARONALES Y PARAFISCALES, CORRESPONDIENTES AL MES DE NOVIEMBRE/2020, A LOS FUNCIONARIOS DE LA D.T. ATLANTICO</t>
  </si>
  <si>
    <t>120, 220, 320, 420, 520, 1220, 1320, 1520, 1620, 2920, 3020, 3120, 3320, 4120, 4220, 4620, 4720, 4820, 4920, 5320, 5420, 5620, 5720, 5820, 5920, 6020, 6120, 7020, 7120, 7220, 7320, 7420, 7520, 7720, 7820, 7920, 8020, 8120, 8220, 8720, 8820, 8920, 9020, 9120, 9520, 9620, 9720, 9820, 10620, 10720, 11020, 11120, 12620, 12720, 13020</t>
  </si>
  <si>
    <t>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t>
  </si>
  <si>
    <t>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t>
  </si>
  <si>
    <t>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t>
  </si>
  <si>
    <t>4720, 62820</t>
  </si>
  <si>
    <t>24216720, 304469920</t>
  </si>
  <si>
    <t>15720, 15920, 16020, 16420, 21720, 22320, 22420, 22520, 28820, 29420, 29520, 29720, 37720, 37820, 37920, 38020, 44220, 44520, 44720, 44820, 50520, 50620, 50720, 50820, 57120, 57220, 57320, 57420, 63820, 63920, 64020, 64120</t>
  </si>
  <si>
    <t>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t>
  </si>
  <si>
    <t>15520, 22120, 30020, 38220, 44420, 50220, 57020, 63120</t>
  </si>
  <si>
    <t>82819620, 110430220, 138285020, 172401620, 208487320, 242276220, 276040920, 311093220</t>
  </si>
  <si>
    <t>15320, 22220, 29320, 37620, 43720, 50120, 56520, 63720</t>
  </si>
  <si>
    <t>82814420, 110431420, 138264820, 172384420, 208445720, 242271720, 276032220, 311141720</t>
  </si>
  <si>
    <t>30120, 38420, 45220, 50920, 57620, 64320</t>
  </si>
  <si>
    <t>142919120, 177462220, 216149920, 242616020, 278895520, 311173720</t>
  </si>
  <si>
    <t>9920, 10820, 10920, 12820, 12920</t>
  </si>
  <si>
    <t>16020, 18020, 18120, 20520, 20620</t>
  </si>
  <si>
    <t>51520, 57920, 58020, 64620, 64720</t>
  </si>
  <si>
    <t>260025520, 285016720, 285019420, 321944120, 321952420</t>
  </si>
  <si>
    <t>11520, 11620, 11720, 11820, 12220</t>
  </si>
  <si>
    <t>12320, 12420, 12520</t>
  </si>
  <si>
    <t>302904920</t>
  </si>
  <si>
    <t>304477520</t>
  </si>
  <si>
    <t>2020-11-06 00:00:00</t>
  </si>
  <si>
    <t>2020-11-06 12:22:00</t>
  </si>
  <si>
    <t>CONTRATACION PRESTACION DE SERVICIOS PERSONALES PARA REALIZAR ACTIVIDADES DE APOYO OPERATIVO EN LOS PROCESOS CATASTRALES EN LA DT BOLIVAR Y SUS U.O.C.</t>
  </si>
  <si>
    <t>13120, 13220, 13320</t>
  </si>
  <si>
    <t>2020-11-06 12:27:00</t>
  </si>
  <si>
    <t>CONTRATACION PRESTACION DE SERVICIOS DE APOYO  A LA GESTION EN VENTANILLA PARA ATENCION AL PUBLICO EN LOS PROCESOS CATASTRALES DE LA DIRECCION TERRITORIAL BOLIVAR Y SUS U.O.C.</t>
  </si>
  <si>
    <t>2020-11-06 12:57:00</t>
  </si>
  <si>
    <t>CONTRATACION PRESTACION DE SERVICIOS PERSONALES COMO TECNICO DE APOYO  PARA REALIZAR LAS ACTIVIDADES DE APOYO AL RESPONBSABLE DE CONSERVACION CATASTRAL EN LA DT BOLIVAR Y SUS U.O.C.</t>
  </si>
  <si>
    <t>2020-11-06 13:04:00</t>
  </si>
  <si>
    <t>CONTRATACION PRESTACION DE SERVICIOS PERSONALES PARA REAIZAR ACTIVIDADES DE RECONOCIMIENTO PREDIAL URBANO Y RURAL, DE SERVICIOS PERSONALES PARA LA ATENCIÓN DE TRAMITES EN LOS PROCESOS CATASTRALES DE LA DT BOLIVAR Y SUS U.O.C.</t>
  </si>
  <si>
    <t>13620, 13720, 13820, 13920</t>
  </si>
  <si>
    <t>2020-11-06 13:09:00</t>
  </si>
  <si>
    <t>CONTRATACION MANTENIMIENTO PREVENTIVO Y CORRECTIVO DE IMPRESORAS Y SCANNERS DE LA DT BOLIVAR</t>
  </si>
  <si>
    <t>2020-11-12 00:00:00</t>
  </si>
  <si>
    <t>2020-11-12 19:59:00</t>
  </si>
  <si>
    <t>SERVICIO TELEFONICO FIJO DE LA TERRITORIAL</t>
  </si>
  <si>
    <t>2020-11-18 08:37:00</t>
  </si>
  <si>
    <t>PRESTAACION DE SERVICIOS PERSONALES PARA REALIZAR ACTIVIDADES DE RECONOCIMIENTO PREDIAL RURAL Y URBANO DE LOS PROCESOS DE GESTION CATASTRAL PARA RECTIFICACION DE CABIDAAS Y LINDEROS</t>
  </si>
  <si>
    <t>2020-11-18 08:43:00</t>
  </si>
  <si>
    <t>PRESTACION DE SERVICIOS PERSONALES PARA REALIZAR ACTIVIDADES DE TOPOGRAFIA EN LOS PROCESOS DE GESTION CATASTRAL PARA RECTIFICACION DE CABIDAS Y LINDEROS</t>
  </si>
  <si>
    <t>39020, 39120, 48320, 62120, 72020, 81020, 92020, 101620</t>
  </si>
  <si>
    <t>110987320, 110988820, 138891120, 172991120, 211023720, 242094620, 276443820, 309442820</t>
  </si>
  <si>
    <t>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t>
  </si>
  <si>
    <t>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t>
  </si>
  <si>
    <t>309443720</t>
  </si>
  <si>
    <t>53320, 62320, 72720, 82620, 92520, 102820</t>
  </si>
  <si>
    <t>152293320, 180096020, 217602920, 250809220, 283277620, 321012220</t>
  </si>
  <si>
    <t>2020-11-11 00:00:00</t>
  </si>
  <si>
    <t>2020-11-11 11:26:00</t>
  </si>
  <si>
    <t>MANTENIMIENTO DE REDES Y LAVADO DE TANQUES AGUA POTABLE TERRITORIAL BOYACÁ TUNJA</t>
  </si>
  <si>
    <t>2020-11-12 09:00:00</t>
  </si>
  <si>
    <t>CONTRATACIÓN PROCESO CONSERVACIÓN CATASTRAL TERRITORIAL BOYACÁ</t>
  </si>
  <si>
    <t>2020-11-18 08:46:00</t>
  </si>
  <si>
    <t>NOMINA MES NOVIEMBRE Y PRIMA DE NAVIDAD 2020 TERRITORIAL BOYACÁ</t>
  </si>
  <si>
    <t>2020-11-18 08:53:00</t>
  </si>
  <si>
    <t>PARAFISCALES NOMINA MES NOVIEMBRE 2020 T. BOYACÁ</t>
  </si>
  <si>
    <t>120, 920, 1820, 2020, 3620, 4120, 5620, 6920, 7820, 8820, 9820, 10820, 11920, 14120</t>
  </si>
  <si>
    <t>120, 720, 1620, 1720, 3520, 3620, 5720, 7420, 8920, 10620, 12420, 14620, 16920, 20420</t>
  </si>
  <si>
    <t>120, 620, 5220, 5320, 10020, 10120, 16020, 22620, 30020, 35420, 40920, 46520, 52520, 59020</t>
  </si>
  <si>
    <t>5542320, 6360520, 23879120, 26936820, 52530620, 53821620, 91150420, 120326320, 153369320, 185039320, 219490420, 256758920, 284161120, 322694120</t>
  </si>
  <si>
    <t>520, 620, 720, 1520, 1620, 1920, 3220, 3420, 3520, 5720, 5820, 5920, 6520, 6620, 6720, 7620, 7720, 7920, 8520, 8720, 9320, 9520, 9620, 9720, 10520, 10620, 10720, 11720, 11820, 12020, 13620, 13720, 13820</t>
  </si>
  <si>
    <t>220, 320, 420, 1120, 1220, 1520, 3220, 3320, 3420, 5820, 5920, 6020, 7120, 7220, 7320, 8720, 8820, 9020, 10320, 10520, 10920, 11920, 12220, 12320, 14320, 14420, 14520, 16520, 16720, 17720, 19420, 20020, 20220</t>
  </si>
  <si>
    <t>220, 320, 420, 4320, 4420, 4720, 4820, 5120, 9720, 9820, 9920, 16120, 16220, 16320, 22320, 22420, 22520, 29820, 29920, 30120, 35120, 35320, 39420, 40320, 40720, 40820, 46220, 46320, 46420, 52120, 52320, 52720, 58020, 58620, 58820</t>
  </si>
  <si>
    <t>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t>
  </si>
  <si>
    <t>2120, 2220, 2820, 2920, 3720, 3820, 3920, 4020, 11320, 11420, 11520, 12320, 12920, 13020, 13120</t>
  </si>
  <si>
    <t>1920, 2020, 2420, 2520, 3720, 3820, 3920, 4020, 16020, 16120, 16220, 17920, 18120, 19620, 19720</t>
  </si>
  <si>
    <t>5420, 5520, 9120, 9220, 14620, 14720, 14820, 14920, 51620, 51720, 51820, 55120, 56720, 58120, 58220</t>
  </si>
  <si>
    <t>28988920, 28997220, 37117220, 37128420, 73034420, 73037220, 73040620, 73063020, 274586220, 274587220, 274588020, 296605620, 303788620, 312514020, 312514920</t>
  </si>
  <si>
    <t>15820, 20620, 27520, 35220, 39520, 44620, 50620, 57520, 57720</t>
  </si>
  <si>
    <t>77871620, 108344020, 137880720, 174740720, 211619120, 243430920, 274136520, 309802720</t>
  </si>
  <si>
    <t>15020, 15120, 15220, 15720, 20420, 20520, 20720, 20820, 27220, 27320, 27420, 27620, 34320, 34420, 34620, 34720, 39620, 39720, 39820, 39920, 44720, 44820, 44920, 45020, 45420, 45520, 50720, 50820, 50920, 51020, 57220, 57320, 57420, 57620</t>
  </si>
  <si>
    <t>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t>
  </si>
  <si>
    <t>15320, 15420, 20920, 26420, 27120, 34120, 34220, 39220, 40020, 44520, 46020, 46620, 52220, 52620, 58720, 58920</t>
  </si>
  <si>
    <t>77864420, 77865320, 109736620, 129114220, 137866720, 170373020, 170383520, 198989620, 211657020, 243411620, 249769020, 260401120, 282295820, 291012520, 320853120, 322692820</t>
  </si>
  <si>
    <t>15520, 20320, 27020, 34820, 40420, 45820, 51120, 57120</t>
  </si>
  <si>
    <t>77866720, 107941620, 137863320, 170462620, 212222620, 243653220, 274177820, 309717020</t>
  </si>
  <si>
    <t>15620, 20220, 26920, 34920, 40120, 45920, 51220, 57020</t>
  </si>
  <si>
    <t>77867720, 107932720, 137859720, 170468720, 211660720, 243687820, 274185820, 309704920</t>
  </si>
  <si>
    <t>15920, 20120, 26820, 34520, 40220, 45120, 45620, 51320, 56920</t>
  </si>
  <si>
    <t>83209820, 107919020, 137856320, 170409420, 211666320, 243634220, 274188720, 309703220</t>
  </si>
  <si>
    <t>137887820, 171141920, 212517820, 243641620, 274194620, 311964920</t>
  </si>
  <si>
    <t>40620, 45320, 51520, 57920</t>
  </si>
  <si>
    <t>212520920, 243615720, 274199520, 310861120</t>
  </si>
  <si>
    <t>52020, 56820</t>
  </si>
  <si>
    <t>282270620, 309694520</t>
  </si>
  <si>
    <t>13220, 13320</t>
  </si>
  <si>
    <t>19520, 19820</t>
  </si>
  <si>
    <t>58320, 58420</t>
  </si>
  <si>
    <t>312780220, 312782020</t>
  </si>
  <si>
    <t>2020-11-11 12:27:00</t>
  </si>
  <si>
    <t>Prestación de servicios personales para realizar actividades de reconocimiento predial urbano en el proceso de gestión catastral a desarrollarse en el municipio de Supia Caldas.</t>
  </si>
  <si>
    <t>2020-11-11 12:32:00</t>
  </si>
  <si>
    <t>Prestación de servicios de apoyo a la gestión para realizar actividades de oficina y/o terreno  en el proceso de gestión catastral a desarrollarse en el municipio de Supia Caldas.</t>
  </si>
  <si>
    <t>2020-11-12 17:55:00</t>
  </si>
  <si>
    <t>Prestación de servicios  de apoyo a las actividades de oficina  en desarrollo de los procesos de Restitución de Tierras en la Territorial Caldas.</t>
  </si>
  <si>
    <t>14420, 14520</t>
  </si>
  <si>
    <t>2020-11-12 18:03:00</t>
  </si>
  <si>
    <t>Prestación de servicios de apoyo en oficina  en el proceso de gestión catastral de la Dirección Territorial Caldas</t>
  </si>
  <si>
    <t>2020-11-12 18:12:00</t>
  </si>
  <si>
    <t>Prestación de servicios personales para realizar actividades de reconocimiento predial en la Dirección territorial Caldas  en el proceso de gestión catastral.</t>
  </si>
  <si>
    <t>2020-11-12 18:24:00</t>
  </si>
  <si>
    <t>Prestación de servicios profesionales para apoyar jurídicamente la respuesta a peticiones en la  Dirección Territorial  Caldas.</t>
  </si>
  <si>
    <t>312628120</t>
  </si>
  <si>
    <t>1820, 1920, 2020, 2120, 3220, 10320</t>
  </si>
  <si>
    <t>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t>
  </si>
  <si>
    <t>2420, 8920, 10020</t>
  </si>
  <si>
    <t>11720, 15420, 20520, 27720, 31820, 35920, 40020, 43320, 43920, 44220</t>
  </si>
  <si>
    <t>85185320, 114406520, 142161220, 174668020, 212559120, 245080520, 276880320, 297086220, 312622920, 312625120</t>
  </si>
  <si>
    <t>20420, 27520, 31720, 35720, 39320, 44120</t>
  </si>
  <si>
    <t>138600520, 173687520, 209160720, 242805820, 273706720, 312629820</t>
  </si>
  <si>
    <t>2020-11-03 00:00:00</t>
  </si>
  <si>
    <t>2020-11-03 12:45:00</t>
  </si>
  <si>
    <t>pago servicio de energia</t>
  </si>
  <si>
    <t>307825220</t>
  </si>
  <si>
    <t>2020-11-10 00:00:00</t>
  </si>
  <si>
    <t>2020-11-10 10:57:00</t>
  </si>
  <si>
    <t>PAGO ANTICIPO DE COMISION EDWIN SUAREZ</t>
  </si>
  <si>
    <t>317663920</t>
  </si>
  <si>
    <t>2020-11-11 13:19:00</t>
  </si>
  <si>
    <t>PAGO PRESTACION DE SERVICIOS</t>
  </si>
  <si>
    <t>2020-11-17 11:20:00</t>
  </si>
  <si>
    <t>PAGO PRESTACION DE SERVICIO DE TOPOGRAFIA</t>
  </si>
  <si>
    <t>2020-11-17 13:16:00</t>
  </si>
  <si>
    <t>326018920</t>
  </si>
  <si>
    <t>2020-11-20 00:00:00</t>
  </si>
  <si>
    <t>2020-11-20 11:11:00</t>
  </si>
  <si>
    <t>MANTENIMIENTO INFRAESTRUCTURA IGAC CAQUETA</t>
  </si>
  <si>
    <t>2020-11-20 11:20:00</t>
  </si>
  <si>
    <t>PAGO NOMINA DE NOVIEMBRE Y PRIMA DE DICIEMBRE DE 2020</t>
  </si>
  <si>
    <t>2020-11-20 11:23:00</t>
  </si>
  <si>
    <t>APORTES PATRONALES NOMINA NOV-20</t>
  </si>
  <si>
    <t>120, 220, 420, 820, 920, 1220, 1720, 1920, 3020, 3420, 3620, 3720, 4620, 4720, 4920, 5320, 5620, 5720, 6120, 6320, 6420, 6820, 7020, 7220, 7320, 7820, 8020, 8220, 8720, 9120, 9320, 10320, 10420, 10620, 10720</t>
  </si>
  <si>
    <t>120, 220, 420, 720, 820, 1320, 1420, 1620, 1820, 2920, 3120, 3320, 4120, 4620, 4920, 5020, 6320, 6420, 7620, 7820, 7920, 8320, 9320, 9420, 9820, 10720, 10920, 12220, 12720, 12820, 14820, 14920, 15120, 15320</t>
  </si>
  <si>
    <t>120, 220, 420, 5120, 5220, 5620, 9620, 9820, 10020, 16420, 16720, 16820, 22820, 23320, 23620, 28020, 31820, 31920, 37220, 37720, 37820, 42220, 43220, 43420, 48820, 48920, 49120, 54520, 55020, 55120, 60520, 60620, 60820, 61020</t>
  </si>
  <si>
    <t>320, 1020, 2020, 3520, 4820, 5520, 6220, 6920, 7920, 8920, 10520</t>
  </si>
  <si>
    <t>320, 920, 1720, 3020, 4720, 6220, 7720, 9220, 10820, 12620, 15020</t>
  </si>
  <si>
    <t>320, 5320, 9920, 16520, 23420, 23520, 31720, 37620, 43120, 49020, 54920, 60720, 60920</t>
  </si>
  <si>
    <t>4581420, 23107720, 49066220, 89450820, 120950720, 157559320, 180005020, 215220620, 249673220, 285083720, 329924120</t>
  </si>
  <si>
    <t>10120, 16620, 22720, 28420, 37520, 43320, 48320, 54320, 60420</t>
  </si>
  <si>
    <t>58976820, 91343920, 116818120, 147164420, 177825120, 217405420, 248343920, 279232520, 316879020</t>
  </si>
  <si>
    <t>304854620, 304886420</t>
  </si>
  <si>
    <t>15720, 22220, 28220, 36420, 42320, 47720, 53420, 59120</t>
  </si>
  <si>
    <t>84082720, 113263720, 147139520, 172531420, 215268820, 248292820, 279190320, 316803820</t>
  </si>
  <si>
    <t>15520, 15620, 16320, 22520, 22620, 22920, 28120, 28620, 28720, 36720, 36820, 37320, 42120, 42520, 42720, 47620, 48020, 48120, 48420, 53720, 53820, 54220, 59520, 59720, 60220</t>
  </si>
  <si>
    <t>84070220, 84081720, 84836220, 113265120, 113269420, 116388720, 147129820, 147164920, 147179420, 172487120, 172499920, 175786620, 215240820, 215279820, 215288820, 248331920, 248339920, 249562720, 279208020, 279214320, 279230520, 316815120, 316856120, 316870520</t>
  </si>
  <si>
    <t>15920, 16120, 16220, 23020, 23120, 23220, 28820, 31420, 31520, 36920, 37020, 37120, 42820, 42920, 43020, 48520, 48620, 48720, 53920, 54020, 54120, 59620, 59820, 59920</t>
  </si>
  <si>
    <t>84090420, 84833120, 84834720, 116386220, 116387320, 116389920, 148097820, 148104620, 148114520, 172517820, 172522620, 172525820, 215294920, 215300320, 215303920, 249586720, 249594420, 249621720, 279219320, 279220920, 279222120, 316841620, 316858820, 316860420</t>
  </si>
  <si>
    <t>16020, 22320, 28320, 36520, 42420, 47820, 53520, 59320</t>
  </si>
  <si>
    <t>84829120, 113374320, 147144920, 172529320, 215276920, 248302820, 279196920, 316810620</t>
  </si>
  <si>
    <t>15820, 22420, 28520, 36620, 42620, 47920, 53620, 59420</t>
  </si>
  <si>
    <t>84089020, 113270620, 147163020, 172466320, 215286920, 248313620, 279197820, 316813520</t>
  </si>
  <si>
    <t>31620, 37420, 42020, 48220, 53320, 59220</t>
  </si>
  <si>
    <t>148108920, 175784920, 210526120, 248342720, 278517420, 316809120</t>
  </si>
  <si>
    <t>54620, 60120</t>
  </si>
  <si>
    <t>294871520, 316862920</t>
  </si>
  <si>
    <t>316875420</t>
  </si>
  <si>
    <t>9720, 9820, 10120</t>
  </si>
  <si>
    <t>2020-11-12 16:59:00</t>
  </si>
  <si>
    <t>Contratación de personal de apoyo al proceso de Conservación Catastral</t>
  </si>
  <si>
    <t>120, 220, 4720, 5020, 5220, 10520, 10620, 16320, 16520, 21020, 21120, 29320, 29420, 35020, 35420, 42520, 42720, 48920, 49020, 49120, 55920, 57220, 62220, 63320, 63620</t>
  </si>
  <si>
    <t>4659520, 4662520, 7564720, 21207220, 23607620, 48288220, 52536120, 87085420, 90848920, 115707420, 118609720, 150443920, 150539620, 181844920, 184226620, 217521520, 217727420, 248963820, 248969720, 249845920, 282661320, 286648620, 286655020, 298027520, 318187720, 322124120</t>
  </si>
  <si>
    <t>16420, 21720, 26720, 34920, 49220, 49320, 55520, 55620, 62620, 63420</t>
  </si>
  <si>
    <t>89204020, 121410420, 138970920, 178729420, 249846720, 249847520, 286642920, 286643920, 326824420</t>
  </si>
  <si>
    <t>42120, 48220, 48720, 49520, 50820, 55120, 55220, 62920, 63020, 63120</t>
  </si>
  <si>
    <t>208934120, 241093520, 245955120, 256795220, 272639920, 272640620, 313268220, 315297520, 315300620</t>
  </si>
  <si>
    <t>2020-11-14 00:00:00</t>
  </si>
  <si>
    <t>2020-11-14 18:12:00</t>
  </si>
  <si>
    <t>oara realizar tramitres catastrales de rectificacionde areas de la rsolucion 1732 terr cesar</t>
  </si>
  <si>
    <t>2020-11-19 00:00:00</t>
  </si>
  <si>
    <t>2020-11-19 07:46:00</t>
  </si>
  <si>
    <t>aportes planilla noviembre terr cesar</t>
  </si>
  <si>
    <t>120, 220, 320, 420, 1020, 1120, 1220, 1420, 1920, 2420, 3620, 3720, 3820, 3920, 4320, 4420, 4520, 5020, 5220, 5420, 5520, 5620, 5720, 6120, 6320, 6420, 6520, 6620, 6920, 7120, 7220, 7320, 7420, 7920, 8020, 8220, 8320, 8820, 8920, 9620, 9820, 9920, 10020, 10920, 11820, 11920, 12020</t>
  </si>
  <si>
    <t>120, 220, 320, 420, 520, 620, 720, 1220, 1620, 1920, 3120, 3220, 3420, 4320, 4420, 4720, 4820, 4920, 6020, 6220, 6320, 6420, 6520, 7420, 7720, 7820, 7920, 8020, 8120, 9220, 9320, 9420, 9520, 10620, 10720, 10820, 11120, 11420, 11520, 13220, 13420, 13520, 13620, 13920, 16120, 16320, 16520</t>
  </si>
  <si>
    <t>120, 220, 320, 420, 5220, 5320, 5420, 5920, 10520, 10720, 17220, 17320, 17420, 23320, 23420, 23520, 23620, 29520, 30520, 33520, 33620, 33720, 33820, 39620, 39820, 39920, 40020, 40120, 45220, 46320, 46420, 46520, 46620, 52520, 52620, 52720, 55920, 56020, 56120, 58920, 59120, 59220, 59320, 64120, 66020, 66220, 66420</t>
  </si>
  <si>
    <t>2020, 3220, 8420, 8520, 9420, 9520, 10720, 10820, 11120, 11220, 11320, 11420, 11520</t>
  </si>
  <si>
    <t>1720, 3020, 11220, 11320, 13020, 13120, 13720, 13820, 14020, 14120, 14220, 15920, 16020</t>
  </si>
  <si>
    <t>10620, 17120, 52920, 53020, 58720, 58820, 63920, 64020, 64220, 64320, 64420, 64920, 65820, 65920</t>
  </si>
  <si>
    <t>41266220, 78194720, 261831720, 261832520, 279872920, 279877220, 302691320, 302704820, 304560420, 304567720, 304584120, 305128520, 312395120, 312395520</t>
  </si>
  <si>
    <t>30420, 39720, 45320, 52420, 58520, 64820</t>
  </si>
  <si>
    <t>133456020, 173271720, 201375620, 241050520, 272858920, 305116120</t>
  </si>
  <si>
    <t>7820, 9720, 12220</t>
  </si>
  <si>
    <t>11020, 13320, 16420</t>
  </si>
  <si>
    <t>52820, 59020, 66320</t>
  </si>
  <si>
    <t>253190020, 282034420, 326662720</t>
  </si>
  <si>
    <t>304838020</t>
  </si>
  <si>
    <t>304824620</t>
  </si>
  <si>
    <t>62520, 62620, 62720, 62820, 62920, 63020, 63120, 63220, 63320, 63420, 63520, 63620, 63720, 63820</t>
  </si>
  <si>
    <t>302257020, 302257120, 302257220, 302257320, 302257420, 302257520, 302257620, 302257720, 302257820, 302257920, 302258020, 302258120, 302258220, 302258320</t>
  </si>
  <si>
    <t>2020-11-05 00:00:00</t>
  </si>
  <si>
    <t>2020-11-05 11:42:00</t>
  </si>
  <si>
    <t>SOLICITUD DE CDP , VIÁTICOS DEL FUNCIONARIO JOSE DAVID GARCÍA MONTES, PARA TRANSPORTAR FUNCIONARIOS DE FRONTERAS Y LÍMITES DE ENTIDADES TERRITORIALES, A LA ZONA RURAL DE COTORRA (CÓRDOBA), DURANTE LOS DÍAS 5, 6, 7 y 8 de NOVIEMBRE DE 2020.</t>
  </si>
  <si>
    <t>313817520</t>
  </si>
  <si>
    <t>2020-11-12 18:07:00</t>
  </si>
  <si>
    <t>PRESTACIÓN DE SERVICIOS PERSONALES PARA REALIZAR ACTIVIDADES DE TOPOGRAFÍA EN LOS PROCESOS DE GESTIÓN CATASTRAL PARA RECTIFICACIÓN DE CABIDAS Y LINDEROS EN LA TERRITORIAL CÓRDOBA.</t>
  </si>
  <si>
    <t>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t>
  </si>
  <si>
    <t>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t>
  </si>
  <si>
    <t>120, 320, 420, 520, 620, 720, 820, 920</t>
  </si>
  <si>
    <t>7220, 7320, 7420, 7520, 7620, 7720, 7820, 7920, 8020, 8120, 8220, 8320, 8420, 8520, 8620, 8720, 9420, 9520, 10820, 12120, 12320, 12420, 12520, 13920, 21820, 23120</t>
  </si>
  <si>
    <t>28620, 37220, 48320, 64220, 77920, 89620, 92620, 101920, 118120</t>
  </si>
  <si>
    <t>86288620, 111119420, 138990020, 172420720, 211196620, 244325620, 247657720, 277203920, 313872820</t>
  </si>
  <si>
    <t>3820, 4320, 4420, 4520, 4620, 5020, 5120, 5220, 5320, 7120, 10620, 13720, 21620, 23520</t>
  </si>
  <si>
    <t>66220, 66320, 67720, 77020, 77320, 80520, 90420, 90520, 91820, 104620, 104920, 105920, 120720, 121120, 121920</t>
  </si>
  <si>
    <t>174840520, 174844420, 177239320, 210656520, 210658520, 214534420, 245139120, 245141520, 246270820, 279332120, 279390120, 279982520, 320642220, 322153320, 322158820</t>
  </si>
  <si>
    <t>29020, 37320, 48820, 64320, 77120, 89720, 102120, 118420</t>
  </si>
  <si>
    <t>86303920, 111138220, 139041420, 172419720, 210658420, 244325220, 277243620, 314139420</t>
  </si>
  <si>
    <t>7420, 45420</t>
  </si>
  <si>
    <t>29220, 38020, 48720, 67520, 77720, 90620, 103520, 118520, 122420</t>
  </si>
  <si>
    <t>86349420, 112013620, 139027620, 177236020, 210619120, 245150820, 279538320, 314128320, 322874820</t>
  </si>
  <si>
    <t>28420, 28520, 37120, 48220, 64120, 77820, 89520, 101820, 118020</t>
  </si>
  <si>
    <t>86284420, 111065220, 138987820, 172409120, 211187320, 244327520, 277176420, 313879220</t>
  </si>
  <si>
    <t>67320, 77220, 89220, 104720, 122120</t>
  </si>
  <si>
    <t>175691020, 210657920, 242464720, 279386120, 322856320</t>
  </si>
  <si>
    <t>64920, 79020, 91320, 103220, 119720</t>
  </si>
  <si>
    <t>172406320, 214965120, 246264420, 277360020, 315412020</t>
  </si>
  <si>
    <t>37920, 48620, 66020, 76520, 76820, 88820, 103720, 117020, 117120</t>
  </si>
  <si>
    <t>112028420, 139023920, 173772120, 210658920, 242672420, 279532120, 308708120</t>
  </si>
  <si>
    <t>80220, 92920, 105220, 121320</t>
  </si>
  <si>
    <t>213588120, 249337220, 279313120, 322157720</t>
  </si>
  <si>
    <t>122020</t>
  </si>
  <si>
    <t>322147720</t>
  </si>
  <si>
    <t>17220, 19920</t>
  </si>
  <si>
    <t>320843420</t>
  </si>
  <si>
    <t>320638720</t>
  </si>
  <si>
    <t>2020-11-17 13:46:00</t>
  </si>
  <si>
    <t>PRESTACION DE SERVICIOS
RECONOCIMIENTO CABIDA Y LINDEROS</t>
  </si>
  <si>
    <t>2020-11-17 13:53:00</t>
  </si>
  <si>
    <t>PRESTACION DE SERVICIOS
TOPOGRAFO</t>
  </si>
  <si>
    <t>120, 220, 320, 6120, 6220, 6420</t>
  </si>
  <si>
    <t>120, 220, 320, 11920, 12320, 12620</t>
  </si>
  <si>
    <t>120, 220, 320, 3820, 4020, 4120, 7220, 7720, 7820, 12120, 12220, 12320, 16220, 17720, 17820, 23020, 23120, 23220, 27020, 27120, 27220, 30820, 30920, 31020, 34920, 35020, 35120, 38920, 39320, 39420, 43520, 43920, 44020, 44220</t>
  </si>
  <si>
    <t>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t>
  </si>
  <si>
    <t>3720, 7620, 16120, 17520, 26920, 34420, 42720</t>
  </si>
  <si>
    <t>20273520, 54160120, 111142620, 114383520, 117848920, 177618920, 241967520, 308923920</t>
  </si>
  <si>
    <t>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t>
  </si>
  <si>
    <t>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t>
  </si>
  <si>
    <t>2020-11-05 09:11:00</t>
  </si>
  <si>
    <t>ORDEN DE COMISION Y GASTOS DE TRANSPORTE A FUNCIONARIO</t>
  </si>
  <si>
    <t>312530620</t>
  </si>
  <si>
    <t>2020-11-19 09:59:00</t>
  </si>
  <si>
    <t>NOMINA MES DE NOVIEMBRE DE 2020 Y PRIMA DE NAVIDAD 2020</t>
  </si>
  <si>
    <t>2020-11-19 10:04:00</t>
  </si>
  <si>
    <t>APORTES PATRONALES MES DE NOVIEMBRE DE 2020</t>
  </si>
  <si>
    <t>4820, 4920, 5020, 12220, 12420, 13520</t>
  </si>
  <si>
    <t>32720, 32820, 32920, 37920, 38020, 38420, 43720, 43820, 48720, 49020, 49120, 49220, 55220, 55320, 55420, 56120, 60820, 60920, 61020, 61120, 62120, 62220</t>
  </si>
  <si>
    <t>153870720, 153872820, 153874720, 182869220, 182869320, 190783720, 217056620, 217060920, 255322620, 258593920, 258595020, 279765320, 279766220, 279769820, 295984320, 312946120, 312956520, 312963720, 312971020, 317666020, 317668920</t>
  </si>
  <si>
    <t>32620, 37820, 43620, 54420, 55120, 60720</t>
  </si>
  <si>
    <t>153860020, 182869020, 217054420, 275291220, 279762920, 312940920</t>
  </si>
  <si>
    <t>37520, 37620, 38220, 38320, 43120, 43220, 43320, 43420, 44120, 48220, 48320, 48420, 48520, 48620, 54620, 54720, 54820, 54920, 55020, 61220, 61320, 61420, 61520, 62020</t>
  </si>
  <si>
    <t>182868720, 182868820, 187520920, 187542320, 213516920, 213535420, 213564620, 213567020, 225408820, 244325720, 244326220, 244329220, 244329420, 244329520, 279750520, 279752720, 279755320, 279757820, 279759220, 312977020, 312987920, 312993420, 313005320, 317659920</t>
  </si>
  <si>
    <t>33020, 37720, 43520, 48920, 55520, 60620</t>
  </si>
  <si>
    <t>153877020, 182868920, 217048420, 258592020, 281073620, 312935220</t>
  </si>
  <si>
    <t>55820, 59220, 61920</t>
  </si>
  <si>
    <t>283578620, 295987620, 316179820</t>
  </si>
  <si>
    <t>314616520</t>
  </si>
  <si>
    <t>54320, 54520, 59320, 61620, 61720</t>
  </si>
  <si>
    <t>273278120, 279741620, 297728820, 313043920, 313048020</t>
  </si>
  <si>
    <t>322674920</t>
  </si>
  <si>
    <t>59420, 59520, 59620, 59720, 59820, 59920, 60020, 60120, 60220, 60320, 60420, 60520</t>
  </si>
  <si>
    <t>301974420, 301974520, 301974720, 301974820, 301974920, 301975020, 301975220, 301975320, 301975420, 301975520, 301975620, 301975720</t>
  </si>
  <si>
    <t>2020-10-28 11:46:00</t>
  </si>
  <si>
    <t>2020-11-05 14:27:00</t>
  </si>
  <si>
    <t>Viáticos y gastos de comisión al municipio de Palermo Huila, para cumplir con el contrato 866 de 2020, con el ministerio de vivienda.</t>
  </si>
  <si>
    <t>10520, 10620, 10720, 10820, 10920, 11020</t>
  </si>
  <si>
    <t>2020-11-11 13:59:00</t>
  </si>
  <si>
    <t>Prestación de servicios personales para realizar actividades de apoyo en los procesos catastrales con fines de titulación y entrega de productos según contrato No 866 de 2020 on el Ministerio de Vivienda Ciudad y Territorio de la Dirección Territoria</t>
  </si>
  <si>
    <t>120, 4620, 10020, 16320, 23120, 30920, 37620, 42220, 47720, 53620, 53720, 59720, 61020, 61120</t>
  </si>
  <si>
    <t>4491920, 21100220, 48322420, 86928220, 120846420, 151606620, 193861520, 212443620, 249251920, 282916320, 282918420, 315125720, 315462020, 321237220</t>
  </si>
  <si>
    <t>4420, 4720, 9920, 16520, 23020, 30820, 36420, 42320, 47620, 53320, 60020</t>
  </si>
  <si>
    <t>18669120, 21108820, 47413920, 88793720, 116318920, 149667820, 179427120, 214473820, 246866720, 276572720, 315146920</t>
  </si>
  <si>
    <t>7820, 7920, 8020</t>
  </si>
  <si>
    <t>19820, 19920, 20020</t>
  </si>
  <si>
    <t>61320, 61420, 61520</t>
  </si>
  <si>
    <t>323763020, 323763620, 323764820</t>
  </si>
  <si>
    <t>18220, 18320, 18520, 18720, 18820, 19120</t>
  </si>
  <si>
    <t>18920, 19020</t>
  </si>
  <si>
    <t>220, 1820, 6820, 8420, 10120, 11420, 13720, 20420, 26420, 31420, 42220</t>
  </si>
  <si>
    <t>420, 1220, 7020, 9620, 12220, 14520, 18220, 24420, 38520, 52420, 72120</t>
  </si>
  <si>
    <t>520, 6320, 15020, 23020, 30220, 41920, 50520, 61520, 78420, 94020, 113220</t>
  </si>
  <si>
    <t>4710920, 24881020, 60768020, 91106620, 123358620, 153985620, 184575620, 217154620, 259831220, 290146220, 326760020</t>
  </si>
  <si>
    <t>920, 2020, 5420, 7920, 9420, 11320, 13620, 21920, 25920, 30920, 39220</t>
  </si>
  <si>
    <t>520, 2120, 6120, 9120, 11320, 14220, 17820, 25920, 38620, 51920, 67820</t>
  </si>
  <si>
    <t>620, 7220, 14320, 22520, 29520, 41620, 50120, 62720, 82320, 93520, 111820</t>
  </si>
  <si>
    <t>4713120, 25183220, 51742520, 89695920, 118385620, 151787020, 183735320, 226356120, 264203120, 288015320, 322110920, 323420220</t>
  </si>
  <si>
    <t>120, 220, 720, 820</t>
  </si>
  <si>
    <t>29220, 38520, 48420, 57220, 72620, 90920, 108820</t>
  </si>
  <si>
    <t>106370020, 136173820, 169784020, 208532720, 243543120, 274668820, 312268020</t>
  </si>
  <si>
    <t>22020, 28120, 37120, 47520, 56520, 72520, 90720, 108420</t>
  </si>
  <si>
    <t>75288120, 105435520, 135616820, 169749120, 208515420, 243498920, 274658920, 312245520</t>
  </si>
  <si>
    <t>21920, 28220, 37020, 47620, 56420, 72320, 89820, 108520</t>
  </si>
  <si>
    <t>75285720, 105446120, 135613320, 169737420, 208498520, 243482820, 274602020, 312252720</t>
  </si>
  <si>
    <t>39620, 43620, 43820, 44020, 44220</t>
  </si>
  <si>
    <t>43720, 43920, 44320</t>
  </si>
  <si>
    <t>49320, 60120, 72720, 90520, 108920</t>
  </si>
  <si>
    <t>179594520, 210618920, 243500420, 274653320, 312268820</t>
  </si>
  <si>
    <t>21320, 21520, 21720, 21820, 28420, 28520, 28620, 28820, 37320, 37420, 37520, 37620, 47920, 48220, 48320, 48720, 57320, 57420, 57520, 59920, 73120, 75720, 75820, 75920, 89920, 90020, 90120, 90220, 108620, 109020, 109220, 109420</t>
  </si>
  <si>
    <t>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t>
  </si>
  <si>
    <t>38320, 48920, 56920, 73020, 91320, 109120</t>
  </si>
  <si>
    <t>135630520, 169712620, 208496920, 243506020, 274673220, 312270220</t>
  </si>
  <si>
    <t>179603720, 208917320, 242042020, 273016820, 310894220</t>
  </si>
  <si>
    <t>49520, 58720, 71320, 85520, 108320, 110820</t>
  </si>
  <si>
    <t>179568220, 208928820, 243207520, 273145720, 312241020</t>
  </si>
  <si>
    <t>60920, 69920, 86020, 105320</t>
  </si>
  <si>
    <t>216315720, 243205020, 273291220, 312131520</t>
  </si>
  <si>
    <t>179480620, 210603720, 243209120, 273003620, 312150920</t>
  </si>
  <si>
    <t>49420, 49720, 58820, 59520, 74520, 75420, 89120, 89220, 110120, 110220</t>
  </si>
  <si>
    <t>179575620, 179630820, 208891520, 210594420, 245566220, 245598720, 274553620, 274561620, 312314220, 312315020</t>
  </si>
  <si>
    <t>49620, 58620, 71220, 88520, 107120</t>
  </si>
  <si>
    <t>179638820, 208872320, 242016520, 273518820, 312191720</t>
  </si>
  <si>
    <t>60420, 73820, 88020, 110620</t>
  </si>
  <si>
    <t>216305720, 245587120, 273516620, 313816420</t>
  </si>
  <si>
    <t>242907920, 242941920, 273333220, 273335020, 310867220, 312115120</t>
  </si>
  <si>
    <t>242901920, 273141220, 310866820</t>
  </si>
  <si>
    <t>60620, 60720, 60820, 68720, 71420, 73720, 74420, 84120, 86820, 87620, 91820, 104420, 105720, 107320, 107420</t>
  </si>
  <si>
    <t>216087720, 216100920, 216115620, 242941620, 243227520, 245255620, 245266420, 272903720, 273361720, 273479820, 274674120, 310896220, 312148120, 312193920, 312195920</t>
  </si>
  <si>
    <t>74620, 88420, 105220</t>
  </si>
  <si>
    <t>245509120, 273518720, 312130020</t>
  </si>
  <si>
    <t>59420, 74320, 87520, 108020</t>
  </si>
  <si>
    <t>210599420, 245242020, 273479020, 312211320</t>
  </si>
  <si>
    <t>74020, 74120, 75520, 76020, 76120, 76220, 88620, 89320, 92520, 96420, 110320, 110420, 113820</t>
  </si>
  <si>
    <t>33420, 44820, 45720, 60420, 61920, 62520</t>
  </si>
  <si>
    <t>245553620, 273518420, 274552220, 277454020, 310896820, 312124720, 312129720, 312135820, 312175620, 312175820, 312192220, 326766820</t>
  </si>
  <si>
    <t>22920, 23020, 35220, 61820, 67620</t>
  </si>
  <si>
    <t>210587520, 210591620, 241997820, 242038820, 245675320, 273090720, 273117820, 277455820, 310825820, 310866620, 312175020, 312202420, 313818120, 320857020</t>
  </si>
  <si>
    <t>275970720, 310865120</t>
  </si>
  <si>
    <t>23920, 24020, 44420</t>
  </si>
  <si>
    <t>273519120, 273519220, 312173720, 313817720</t>
  </si>
  <si>
    <t>111220, 111320, 111420</t>
  </si>
  <si>
    <t>320856620, 320856820</t>
  </si>
  <si>
    <t>91220, 111720</t>
  </si>
  <si>
    <t>274672820, 320857120</t>
  </si>
  <si>
    <t>25520, 26620, 28520, 37120</t>
  </si>
  <si>
    <t>49520, 60220, 60320</t>
  </si>
  <si>
    <t>92620, 102420, 104920, 105020</t>
  </si>
  <si>
    <t>277451820, 310865220, 312128420, 312129220</t>
  </si>
  <si>
    <t>310865420</t>
  </si>
  <si>
    <t>103520</t>
  </si>
  <si>
    <t>310867120</t>
  </si>
  <si>
    <t>110920</t>
  </si>
  <si>
    <t>313817420</t>
  </si>
  <si>
    <t>32420, 32820, 37220</t>
  </si>
  <si>
    <t>32620, 37620</t>
  </si>
  <si>
    <t>33420, 33620, 33720, 33920, 34020, 34120, 34420, 36020, 37720, 37820, 41120</t>
  </si>
  <si>
    <t>99320, 99420, 99520, 99620, 99720, 99820, 99920, 100020, 100120, 100220, 100320, 100420, 100520, 100620, 100720, 100820</t>
  </si>
  <si>
    <t>301620420, 301620520, 301620620, 301620720, 301620820, 301620920, 301621020, 301621120, 301621220, 301621320, 301621420, 301621520, 301621620, 301621720, 301621820, 301621920</t>
  </si>
  <si>
    <t>2020-10-29 00:00:00</t>
  </si>
  <si>
    <t>2020-10-29 10:24:00</t>
  </si>
  <si>
    <t>REALIZAR ACERCAMIENTO Y ACTA DE CONSENTIMIENTO PARA CONSULTA PREVIA CON EL RESGUARDO COROCORO EN EL MUNICIPIO DE BARRANCOMINAS (GUIANIA).</t>
  </si>
  <si>
    <t>102020, 102120</t>
  </si>
  <si>
    <t>310861720, 310865020</t>
  </si>
  <si>
    <t>2020-11-09 00:00:00</t>
  </si>
  <si>
    <t>2020-11-09 08:20:00</t>
  </si>
  <si>
    <t>prestación de servicios personales para generar acciones de digitalización en el proceso de formación catastral rural y centros poblados del municipio cumaribo vichada perteneciente a la Dt Meta.</t>
  </si>
  <si>
    <t>39320, 39420, 42720</t>
  </si>
  <si>
    <t>2020-11-09 18:08:00</t>
  </si>
  <si>
    <t>GASTOS DE ALOJAMIENTO CATASTRO ACTUALIZACION</t>
  </si>
  <si>
    <t>111920</t>
  </si>
  <si>
    <t>322120020</t>
  </si>
  <si>
    <t>2020-11-11 15:44:00</t>
  </si>
  <si>
    <t>Prestación de servicios personales para realizar actividades de reconocimiento predial en el proceso de actualización catastral del municipio de Villavicencio- Meta</t>
  </si>
  <si>
    <t>2020-11-11 15:47:00</t>
  </si>
  <si>
    <t>Prestación de servicios técnicos de apoyo al seguimiento, planeación y gestión del reconocimiento predial  en el proceso de actualizacion catastral en el municipio de Villavicencio- Meta</t>
  </si>
  <si>
    <t>2020-11-11 15:49:00</t>
  </si>
  <si>
    <t>Prestacion de servicios profesionales  para realizar  la depuración y analisis  de información registral en las bases catastrales, para los procesos de actualización catastral del municipio de Villavicencio- Meta</t>
  </si>
  <si>
    <t>2020-11-11 15:50:00</t>
  </si>
  <si>
    <t>Prestacion de servicios personales para realizar actividades de digitalización y generacion de productos resultantes del proceso de actualización catastral  del municipio de Villavicencio- Meta</t>
  </si>
  <si>
    <t>43320, 43420</t>
  </si>
  <si>
    <t>2020-11-11 15:51:00</t>
  </si>
  <si>
    <t>prestación de servicios personales para realizar actividades de apoyo operativo  del proceso de actualización catastral  del municipio de Villavicencio- Meta</t>
  </si>
  <si>
    <t>2020-11-11 15:52:00</t>
  </si>
  <si>
    <t>Prestación de servicios de apoyo a la gestión para atención al público en el proceso de actualización catastral de Villavicencio- Meta</t>
  </si>
  <si>
    <t>2020-11-11 15:53:00</t>
  </si>
  <si>
    <t>Prestación de servicios profesionales para desarrollar e implementar los análisis económicos y financieros para establecer las mejores prácticas y fuente de información en el desarrollo de metodologías masivas de valoración de predios a partir de fue</t>
  </si>
  <si>
    <t>2020-11-11 15:54:00</t>
  </si>
  <si>
    <t>Prestación de servicios profesionales para realizar las socializaciones requeridas en el proceso de actualización catastral de Villavicencio- Meta</t>
  </si>
  <si>
    <t>2020-11-11 15:55:00</t>
  </si>
  <si>
    <t>Prestación de servicios para realizar la edición, depuración y consolidación de los productos cartográficos requeridos para el componente geográfico de los procesos de actualización o formación catastral,  Villavicencio- Meta</t>
  </si>
  <si>
    <t>43120, 43220</t>
  </si>
  <si>
    <t>2020-11-11 15:57:00</t>
  </si>
  <si>
    <t>Prestación de servicios para realizar el control calidad de los productos geográficos, alfanuméricos y documentales generados en los procesos de actualización o formación catastral,  Villavicencio- Meta</t>
  </si>
  <si>
    <t>2020-11-11 16:27:00</t>
  </si>
  <si>
    <t>Prestación de servicios como técnico operativo en el proceso catastral del municipio restrepo de la territorial meta</t>
  </si>
  <si>
    <t>2020-11-11 16:28:00</t>
  </si>
  <si>
    <t>Prestación de servicios personales para ejecutar acciones de digitalización y generación de productos de la información catastral del municipio restrepo de la dirección territorial meta</t>
  </si>
  <si>
    <t>42320, 44520</t>
  </si>
  <si>
    <t>2020-11-11 17:35:00</t>
  </si>
  <si>
    <t>Prestación de servicios personales para cumplir acciones de reconocimiento predial urbano y rural para la atención de trámites en los procesos catastrales del municipio restrepo de la dirección territorial meta</t>
  </si>
  <si>
    <t>2020-11-12 08:53:00</t>
  </si>
  <si>
    <t>Prestación de servicios profesionales para ejecutar la consulta previa en los resguardos Sikuani Iwiwi, Coro Coro del municipio de cumaribo vichada, perteneciente a la Dt Meta.</t>
  </si>
  <si>
    <t>41620, 41720</t>
  </si>
  <si>
    <t>2020-11-12 08:54:00</t>
  </si>
  <si>
    <t>Prestación de servicio técnico como guía de reconocimiento predial en los procesos catastrales de la dirección territorial meta para la actualización catastral en el municipio de cumaribo.</t>
  </si>
  <si>
    <t>43520, 44820</t>
  </si>
  <si>
    <t>2020-11-12 08:55:00</t>
  </si>
  <si>
    <t>Prestación de servicios personales para ejecutar acciones de reconocimiento predial en la zona rural del proceso de formación catastral y centros poblados del municipio de cumaribo vichada, perteneciente a la Dt Meta.</t>
  </si>
  <si>
    <t>41520, 42420</t>
  </si>
  <si>
    <t>2020-11-12 09:04:00</t>
  </si>
  <si>
    <t>Gastos de manutención, alojamiento y transporte para realizar Acercamiento   para la consulta previa  en los resguardos de selva mataven  corocoro en el Municipio de Barrancominas-Vichada</t>
  </si>
  <si>
    <t>40420, 40520, 40620, 40720, 40820, 40920</t>
  </si>
  <si>
    <t>68420, 68520, 68620, 68720, 68820, 68920</t>
  </si>
  <si>
    <t>112320, 112420, 112520, 112620, 112720, 112820</t>
  </si>
  <si>
    <t>323418520, 323418620, 323418720, 323418820, 323418920, 323419020</t>
  </si>
  <si>
    <t>2020-11-12 15:49:00</t>
  </si>
  <si>
    <t>Prestación de servicios personales para realizar actividades de reconocimiento predial urbano y rural para la atención de trámites de rectificaciones a cargo de la dirección territorial Meta</t>
  </si>
  <si>
    <t>2020-11-12 15:51:00</t>
  </si>
  <si>
    <t>Prestación de servicios profesionales de topografía para realizar los trabajos relacionados con la rectificacion de areas para fines registrales y catastrales  en la dirección territorial meta y sus uoc</t>
  </si>
  <si>
    <t>2020-11-12 15:52:00</t>
  </si>
  <si>
    <t>Prestación de servicios profesionales para atender desde el componente jurídico las actividades de los procesos catastrales en la dirección territorial meta</t>
  </si>
  <si>
    <t>320, 420, 820, 1520, 2120, 2420, 2820, 4420</t>
  </si>
  <si>
    <t>136249120, 136249420, 143781520, 175334120, 220984220, 246852920, 276333120, 322131520, 326563720</t>
  </si>
  <si>
    <t>120, 220, 620, 1420, 1720, 2320, 2920, 3520</t>
  </si>
  <si>
    <t>136247820, 136248320, 139370320, 174809020, 217406920, 245284220, 285937720, 313434520</t>
  </si>
  <si>
    <t>920, 1220, 1620, 2520, 2720, 4220</t>
  </si>
  <si>
    <t>145304520, 173791920, 217410320, 246858120, 276339420, 320743320, 326559120</t>
  </si>
  <si>
    <t>720, 1320, 1820, 2220, 2620, 3620</t>
  </si>
  <si>
    <t>143321120, 173795020, 217409120, 244117620, 274643320, 314428920</t>
  </si>
  <si>
    <t>3020, 3420</t>
  </si>
  <si>
    <t>296777520, 310804520</t>
  </si>
  <si>
    <t>3720, 4120</t>
  </si>
  <si>
    <t>1020, 2120, 4520</t>
  </si>
  <si>
    <t>3420, 4420</t>
  </si>
  <si>
    <t>3320, 3520, 5220</t>
  </si>
  <si>
    <t>3120, 3320, 3920, 4520</t>
  </si>
  <si>
    <t>303989020, 304006720, 315517720, 323528020</t>
  </si>
  <si>
    <t>2020, 4620</t>
  </si>
  <si>
    <t>320746120, 326561420</t>
  </si>
  <si>
    <t>316206020</t>
  </si>
  <si>
    <t>3020, 3520</t>
  </si>
  <si>
    <t>2020-11-10 09:18:00</t>
  </si>
  <si>
    <t>Adquisición de un sistema de análisis de partículas e identificación de minerales, compuesto por Microscopio Petrográfico con polarización, cámara de alta resolución, estación de trabajo y Software para análisis automático de
partículas Marca ZEISS</t>
  </si>
  <si>
    <t>2020-11-10 09:19:00</t>
  </si>
  <si>
    <t>Adquisición de equipo colilert-18 9223B-2004 y consumibles</t>
  </si>
  <si>
    <t>2020-11-10 15:04:00</t>
  </si>
  <si>
    <t>"Adquirir servicios y productos de infraestructura tecnológica por demanda en modalidad de Nube Privada o Pública que permitan alojar los contenidos y servicios que el IGAC requiera".</t>
  </si>
  <si>
    <t>720, 820, 1020, 2520, 3420, 5120, 6120, 7820, 8820, 10720, 11220, 12720, 13520, 14020, 14820, 15520, 17620, 17720, 19120, 19320</t>
  </si>
  <si>
    <t>220, 4020, 8020, 8520, 11020, 12420, 13920, 15420, 16120, 19820</t>
  </si>
  <si>
    <t>23220, 42520, 58420, 58520, 61620, 74920, 77720, 87720</t>
  </si>
  <si>
    <t>98591520, 147539820, 198407020, 202033520, 232703720, 267792120, 285048920, 330740920</t>
  </si>
  <si>
    <t>22620, 31620, 42820, 51920, 61920, 69320, 76020, 86820</t>
  </si>
  <si>
    <t>86541320, 120030320, 147542620, 187642320, 232720820, 258450320, 274930820, 322850620</t>
  </si>
  <si>
    <t>22520, 28620, 38120, 51120, 59320, 67620, 75920, 86720</t>
  </si>
  <si>
    <t>84771120, 114287420, 140021220, 185631520, 215563920, 247803720, 274617620, 322839020</t>
  </si>
  <si>
    <t>29820, 37820, 51320, 59820, 67320, 76320, 86120, 86420</t>
  </si>
  <si>
    <t>115347420, 140021420, 185645020, 215604120, 245113120, 276359320, 320674120</t>
  </si>
  <si>
    <t>28920, 37920, 50920, 59420, 66920, 76720, 87020</t>
  </si>
  <si>
    <t>114298920, 140021320, 176836720, 215580820, 245103320, 276365720, 322853220</t>
  </si>
  <si>
    <t>22720, 29120, 29720, 29920, 30020, 30120, 37620, 37720, 38920, 39020, 42320, 42420, 50020, 50120, 50720, 51520, 59520, 59920, 60020, 60420, 60620, 60720, 67120, 68020, 68220, 68320, 68820, 75720, 76620, 77120, 77320, 84820, 85820, 86220, 87120, 87320</t>
  </si>
  <si>
    <t>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t>
  </si>
  <si>
    <t>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t>
  </si>
  <si>
    <t>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t>
  </si>
  <si>
    <t>29620, 38420, 50520, 60120, 67820, 75420, 86620</t>
  </si>
  <si>
    <t>115340920, 140020520, 176809320, 216368220, 247813320, 273654620, 322837220</t>
  </si>
  <si>
    <t>28320, 38820, 50620, 60220, 68720, 76120, 86920</t>
  </si>
  <si>
    <t>110332020, 140018920, 176816420, 216369520, 249595220, 274943720, 322851820</t>
  </si>
  <si>
    <t>15920, 16020, 19020, 19420</t>
  </si>
  <si>
    <t>42720, 43220, 50820, 51420, 59120, 59620, 67020, 68620, 75520, 76420, 85920, 86320</t>
  </si>
  <si>
    <t>147541820, 151857220, 176832420, 185645320, 215543520, 215589320, 245107520, 249590120, 273655320, 276361320, 317974620, 317993720</t>
  </si>
  <si>
    <t>31320, 31720</t>
  </si>
  <si>
    <t>84720, 85020</t>
  </si>
  <si>
    <t>300640520, 312414020</t>
  </si>
  <si>
    <t>2020-11-11 14:31:00</t>
  </si>
  <si>
    <t>2020-11-11 20:23:00</t>
  </si>
  <si>
    <t>PRESTACION DE SERVICIOS PERSONALES PARA REALIZAR ACTIVIDADES DE RECONOCIMIENTO PREDIAL  EN EL PROCESO DE CONSERVACION CATASTRALDE CABIDADAS Y LINDEROS DE LA TERRITORIAL NARIÑO.</t>
  </si>
  <si>
    <t>2020-11-11 20:31:00</t>
  </si>
  <si>
    <t>PRESTACION DE SERVICIOS PROFESIONALES DE TOPOGRAFIA PARA REALIZAR TRABAJOS RELACIONADOS CON LA RECTIFICACION DE AREAS PARA FINES REGISTRALES Y CATASTRALES EN LA DIRECCION TERRITORIAL NARIÑO Y SUS UNIDADDES OPERATIVAS CATASTRALES.</t>
  </si>
  <si>
    <t>2020-11-11 20:37:00</t>
  </si>
  <si>
    <t>PRESTACION DE SERVICIOS PROFESIONALES PARA ATENDER DESDE EL COMPONENTE JURIDICO LAS ACTIVIDADES DE LOS PROCESOS CATASTRALES  EN LA DIRECCION TERITORIAL NARIÑO.</t>
  </si>
  <si>
    <t>2020-11-12 21:02:00</t>
  </si>
  <si>
    <t>PRESTACION DE SERVICIOS FPERSONALES PARA REALIZAR ACTIVIDADES DE DIGITALIZACION Y GENERACION DE PRODUCTOS DE LA INFORMACION CATASTRAL DENTRO DEL PROCESO GESTION CATASTRAL -CONSERVACION - EN EL MARCO DE LOS PROYECTOS QUE ADELANTA EL INSTITUTO EN LA TE</t>
  </si>
  <si>
    <t>2020-11-12 21:12:00</t>
  </si>
  <si>
    <t>PRESTAR SERVICIOS PERSONALES PARA REALIZAR ACTIVIDADES DE RECONOCCIMIENTO PREDIAL DENTRO DEL PROCESO DE GESTION CATASTRAL-CONSERVACION- EN LA ZONA URBANA DE LOS MUNIIPIO: PASTOS ,  IPIALES Y TUMACO EN EL MARCO DE LOS PROYECTOS QUE ADELANTAN  EL INSTI</t>
  </si>
  <si>
    <t>2020-11-12 21:14:00</t>
  </si>
  <si>
    <t>Prestación de servicios personales para realizar actividades de apoyo operativo dentro del proceso gestión catastral -conservación- en el marco de los proyectos que adelanta el Instituto en la Territorial Nariño y la UOC de Ipiales.</t>
  </si>
  <si>
    <t>2020-11-12 21:22:00</t>
  </si>
  <si>
    <t>Prestación de servicios personales para realizar las actividades de asignación, control y verificación dentro del proceso gestión catastral - conservación- en la zona urbana de los municipios de Pasto, Ipiales y Tumaco en el marco de los proyectos qu</t>
  </si>
  <si>
    <t>2020-11-12 21:26:00</t>
  </si>
  <si>
    <t>Prestación de servicios personales para realizar actividades de apoyo operativo -tramite de mutaciones- dentro del proceso gestión catastral -conservación- en el marco de los proyectos que adelanta el Instituto en la Territorial Nariño y la UOC de Ip</t>
  </si>
  <si>
    <t>120, 220, 1020, 1320, 3120, 3420, 4620, 4720, 5220, 5520, 6820, 6920, 7520, 7620, 8220, 8320, 9520, 9620, 10320, 10420, 12220</t>
  </si>
  <si>
    <t>220, 420, 1120, 1720, 2720, 2820, 5720, 5920, 7020, 7920, 9420, 10320, 12420, 12520, 14120, 14320, 18720, 18820, 21520, 21720, 25220</t>
  </si>
  <si>
    <t>220, 420, 5920, 6420, 11820, 11920, 19720, 19920, 25220, 27420, 36620, 37520, 44320, 44420, 50620, 50820, 59320, 59420, 66420, 66520, 74520</t>
  </si>
  <si>
    <t>4566720, 4573320, 20291920, 25753420, 58467720, 62697920, 90122220, 92352620, 114601120, 119999720, 149095820, 152828720, 184688020, 184690120, 212585920, 214452520, 253878820, 253880620, 283552320, 283558820, 322386620, 322400020</t>
  </si>
  <si>
    <t>120, 6120, 11320, 11420, 11520, 11620, 11720, 19020, 19820, 24320, 27020, 27120, 27220, 27320, 32520, 32920, 37420, 44520, 44620, 44720, 49920, 50520, 50920, 59020, 59120, 59220, 64820, 64920, 71320, 72120, 72320, 74420</t>
  </si>
  <si>
    <t>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t>
  </si>
  <si>
    <t>18820, 24420, 32620, 43020, 50420, 57020, 64320, 71820</t>
  </si>
  <si>
    <t>85449820, 109006220, 135664820, 179840220, 211130320, 242211820, 274047920, 309336220</t>
  </si>
  <si>
    <t>18920, 24520, 32820, 43120, 50220, 57220, 64420, 72020</t>
  </si>
  <si>
    <t>85454620, 109009420, 135675220, 179844320, 208016920, 242217720, 274051820, 309348320</t>
  </si>
  <si>
    <t>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t>
  </si>
  <si>
    <t>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t>
  </si>
  <si>
    <t>18620, 25020, 36020, 42820, 56720, 57420, 57520, 66120, 66320, 73620</t>
  </si>
  <si>
    <t>82912320, 112850720, 112855820, 143506320, 179848120, 226555720, 244150420, 244156620, 276365120, 281950320, 311246820</t>
  </si>
  <si>
    <t>19520, 25320, 36120, 42720, 52020, 58520, 71420, 73520</t>
  </si>
  <si>
    <t>87203320, 116051520, 147620620, 179832520, 216841420, 247035020, 295946320, 311177320</t>
  </si>
  <si>
    <t>19420, 25120, 36220, 42620, 51020, 57720, 65020, 72420</t>
  </si>
  <si>
    <t>87201620, 113565120, 147621920, 179829120, 216590120, 246995920, 275455320, 309704420</t>
  </si>
  <si>
    <t>33020, 43220, 50120, 58420, 64620, 73720</t>
  </si>
  <si>
    <t>138856820, 179821820, 208014620, 247030720, 275411220, 314196320</t>
  </si>
  <si>
    <t>36720, 36920, 44020, 44120, 51520, 52120, 58220, 58320, 65520, 65620, 72620, 73120</t>
  </si>
  <si>
    <t>149096620, 149097720, 180581020, 180587920, 216603920, 216844020, 247018820, 247027420, 275479720, 275486020, 309724420, 311170120</t>
  </si>
  <si>
    <t>44920, 45020, 45120, 52220, 59520, 64720, 71720, 73820</t>
  </si>
  <si>
    <t>195099420, 221646120, 257441320, 275424220, 307988820, 314200720</t>
  </si>
  <si>
    <t>65720, 65820, 65920, 66020, 72720, 72820, 72920, 73020</t>
  </si>
  <si>
    <t>275489620, 275498720, 275503020, 275506820, 309768220, 309779120, 311143920, 311149620</t>
  </si>
  <si>
    <t>24620, 24720, 24820, 24920</t>
  </si>
  <si>
    <t>73920, 74020, 74120, 74220</t>
  </si>
  <si>
    <t>316274020, 316274820, 316276120, 316280620</t>
  </si>
  <si>
    <t>316282220</t>
  </si>
  <si>
    <t>2020-11-12 09:16:00</t>
  </si>
  <si>
    <t>PRESTACIÓN DE SERVICIOS PERSONALES PARA REALIZAR ACTIVIDADES DE RECONOCIMIENTO PREDIAL EN EL PROCESO DE CONSERVACIÓN CATASTRAL DE CABIDAS Y LINDEROS DE LA TERRITORIAL NORTE DE SANTANDER</t>
  </si>
  <si>
    <t>2020-11-12 09:22:00</t>
  </si>
  <si>
    <t>PRESTACIÓN DE SERVICIOS PERSONALES PARA REALIZAR ACTIVIDADES APOYO OPERATIVO EN LOS PROCESOS CATASTRALES EN LA DIRECCIÓN TERRITORIAL NORTE DE SANTANDER</t>
  </si>
  <si>
    <t>2020-11-19 09:02:00</t>
  </si>
  <si>
    <t>NOMINA DE NOVIEMBRE Y PRIMA DE NAVIDAD 2020, TERRITORIAL NORTE DE SANTANDER.</t>
  </si>
  <si>
    <t>2020-11-19 09:10:00</t>
  </si>
  <si>
    <t>APORTES SEGURIDAD SOCIAL EN SALUD Y PARAFISCALES MES DE NOVIEMBRE DE 2020, TERRITORIAL NORTE DE SANTANDER.</t>
  </si>
  <si>
    <t>220, 420, 1320, 1720, 2920, 3320, 3820, 3920, 4520, 4720, 5320, 5820, 6120, 6320, 7020, 7220, 7720, 8020, 8120, 8920, 9120, 10320, 10520</t>
  </si>
  <si>
    <t>720, 920, 1420, 1520, 2820, 2920, 3920, 4020, 4920, 5120, 6220, 6520, 7520, 7720, 9020, 9220, 10120, 10420, 10620, 12220, 12320, 14120, 14320</t>
  </si>
  <si>
    <t>4320, 4520, 8320, 8420, 9320, 13320, 16320, 16420, 21120, 24120, 30620, 30920, 31820, 32020, 36420, 38920, 41220, 41420, 41620, 46620, 46720, 51720, 51920</t>
  </si>
  <si>
    <t>120, 920, 2120, 3520, 4820, 5520, 6020, 6920, 7820, 8820, 10220</t>
  </si>
  <si>
    <t>120, 1320, 2720, 3820, 5220, 6420, 7320, 8920, 10320, 11920, 14020</t>
  </si>
  <si>
    <t>120, 4820, 9220, 14220, 24220, 30820, 31720, 36320, 41320, 46420, 51620</t>
  </si>
  <si>
    <t>5762620, 30820620, 60107520, 95813120, 136193420, 165187720, 184382920, 217750420, 254226720, 283068020, 322830120</t>
  </si>
  <si>
    <t>320, 1820, 3420, 4020, 4620, 5420, 6220, 7120, 8220, 9020, 10420</t>
  </si>
  <si>
    <t>820, 1620, 3020, 4120, 5020, 6320, 7620, 9120, 10520, 12420, 14220</t>
  </si>
  <si>
    <t>4420, 8520, 13420, 16520, 21220, 30720, 31920, 36520, 41520, 46820, 51820</t>
  </si>
  <si>
    <t>16481520, 42866920, 77843620, 105668020, 129676920, 165163320, 192733220, 226795720, 260192020, 294389620, 329271920</t>
  </si>
  <si>
    <t>13820, 14020, 17020, 18620, 24820, 24920, 31220, 31320, 35720, 35920, 41020, 41120, 46020, 46120, 51320, 51420</t>
  </si>
  <si>
    <t>86565020, 86567420, 105697920, 117949020, 144156720, 144156920, 172495020, 173954920, 210589320, 213386820, 246290720, 247542220, 279699520, 281290320, 314000420, 317213420</t>
  </si>
  <si>
    <t>13520, 13620, 13720, 13920, 14120, 16620, 16720, 16820, 16920, 17120, 24320, 24420, 24520, 24620, 24720, 31020, 31120, 31420, 31520, 35620, 35820, 36020, 36120, 40520, 40620, 40820, 40920, 45220, 45320, 45420, 45520, 45620, 45720, 45920, 46220, 50620, 50720, 50820, 50920, 51020, 51120, 51220</t>
  </si>
  <si>
    <t>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t>
  </si>
  <si>
    <t>26820, 31620, 36220, 40720, 45820, 51520</t>
  </si>
  <si>
    <t>149112420, 178136320, 217272520, 246267820, 276024420, 317215320</t>
  </si>
  <si>
    <t>120, 520, 620, 720, 1720, 2020, 2120, 2220, 2420, 3620, 4020, 4120, 4720, 5920, 6120, 6320, 6420, 6520, 7320, 7820, 7920, 8120, 9920, 10720, 10820, 10920, 13520, 15220, 15320, 15520, 16520, 16620, 17720, 19020, 19120, 20020, 22620, 24120, 24320, 24420, 25420, 26820, 26920, 27420, 29620, 30620, 30820, 30920</t>
  </si>
  <si>
    <t>120, 320, 420, 520, 2220, 3020, 3120, 3220, 3420, 4720, 5320, 5420, 5520, 6220, 6420, 7520, 7620, 7820, 8620, 9220, 9320, 9520, 10520, 12520, 12720, 13420, 13620, 17520, 17620, 17820, 18920, 19020, 19420, 23820, 23920, 25020, 26720, 34520, 34820, 34920, 37020, 42620, 42720, 44320, 46220, 52920, 53120, 53220</t>
  </si>
  <si>
    <t>120, 320, 420, 520, 6820, 7520, 7620, 7720, 7920, 14120, 14520, 14620, 14720, 21320, 21520, 22320, 22420, 22620, 29620, 30220, 30320, 32220, 38220, 42620, 48720, 48820, 49020, 52120, 52220, 52420, 53120, 53220, 57920, 62120, 62220, 63320, 69020, 76320, 76620, 76720, 83120, 88020, 88120, 89720, 96420, 102320, 102520, 102620</t>
  </si>
  <si>
    <t>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t>
  </si>
  <si>
    <t>220, 820, 1820, 2320, 2520, 3720, 4820, 6020, 6220, 6620, 7420, 8220, 10020, 11020, 13620, 15620, 17820, 20120, 22720, 24220, 25520, 27520, 29720, 30720</t>
  </si>
  <si>
    <t>220, 620, 2320, 3320, 3520, 4820, 5620, 6320, 6520, 7920, 8720, 9620, 10620, 12620, 13720, 17920, 19520, 25120, 26820, 34620, 37120, 44420, 46320, 53020</t>
  </si>
  <si>
    <t>220, 620, 6920, 7820, 8020, 14220, 14820, 21420, 21620, 22720, 29720, 32320, 38320, 42720, 49120, 52520, 58020, 63420, 69120, 76420, 83220, 89820, 96520, 102420</t>
  </si>
  <si>
    <t>4495520, 5735920, 16733720, 25190620, 25901920, 48511820, 55026920, 77243920, 77248420, 94432920, 110413920, 120420320, 138720420, 155149020, 170164620, 186065720, 208649920, 219422420, 242970620, 254012020, 275362220, 286939220, 309734720, 326738620</t>
  </si>
  <si>
    <t>6720, 13620, 14020, 22520, 32120, 42120, 51420, 60520, 71020, 95920, 99120</t>
  </si>
  <si>
    <t>16730820, 40864120, 48508620, 91337420, 120015620, 147307520, 179039620, 215175120, 247664220, 297600120, 322806520</t>
  </si>
  <si>
    <t>22020, 29920, 32620, 42420, 52620, 63720, 73420, 87320, 103720</t>
  </si>
  <si>
    <t>21020, 29220, 38120, 50120, 58220, 69520, 82320, 98420</t>
  </si>
  <si>
    <t>76526320, 108723720, 137410820, 174717920, 208684520, 242974820, 273883820, 311471620</t>
  </si>
  <si>
    <t>23320, 30120</t>
  </si>
  <si>
    <t>22520, 29420, 29520</t>
  </si>
  <si>
    <t>89520, 99720</t>
  </si>
  <si>
    <t>285806720, 324532520</t>
  </si>
  <si>
    <t>2020-10-28 10:35:00</t>
  </si>
  <si>
    <t>PARA REAJUSTE DE VIATICOS FUNCIONARIOS DE LA TERRITORIAL RISARALDA AÑO 2020</t>
  </si>
  <si>
    <t>2020-11-12 09:36:00</t>
  </si>
  <si>
    <t>PARA CONTRATOS PROCESO DE CONSERVACION</t>
  </si>
  <si>
    <t>2020-11-12 09:39:00</t>
  </si>
  <si>
    <t>PARA AVALUOS JUZGADOS</t>
  </si>
  <si>
    <t>2020-11-12 10:57:00</t>
  </si>
  <si>
    <t>PARA ADICION CONTRATOS PERITOS</t>
  </si>
  <si>
    <t>2020-11-12 14:06:00</t>
  </si>
  <si>
    <t>INDUSTRIA Y COMERCIO SEPTIEMBRE OCTUBRE AÑO 2020 T. RISARALDA</t>
  </si>
  <si>
    <t>321987120</t>
  </si>
  <si>
    <t>320, 620, 720, 920, 1020, 1720, 2120, 2220, 2720, 2820, 3020, 3620, 3720, 4120, 5020, 5320, 5420, 7920, 8220, 8720, 8820, 8920, 9020, 9920, 10120, 10220, 10420, 11320, 11820, 11920, 12120, 12220, 12720, 13520, 15020, 15120, 15320, 15620, 15720, 16820, 17520, 17920, 18020, 18120, 18220, 19820, 20420, 20620, 20720</t>
  </si>
  <si>
    <t>120, 220, 520, 720, 820, 1520, 1720, 2020, 2820, 2920, 3420, 4120, 4220, 4420, 5320, 5720, 5820, 6120, 6720, 7520, 7620, 7820, 7920, 11520, 12520, 12620, 13220, 14520, 16720, 16820, 17520, 17620, 19020, 22220, 24420, 24520, 26920, 27820, 27920, 29520, 33820, 34920, 35020, 35120, 35220, 38220, 41120, 42620, 42720</t>
  </si>
  <si>
    <t>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t>
  </si>
  <si>
    <t>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t>
  </si>
  <si>
    <t>820, 2320, 4320, 5220, 8620, 10320, 12020, 13720, 15520, 18920, 20520</t>
  </si>
  <si>
    <t>620, 2620, 4520, 5920, 7420, 13120, 17320, 22320, 28020, 35920, 41020</t>
  </si>
  <si>
    <t>620, 8820, 16820, 26020, 35920, 52020, 62720, 74220, 74320, 86220, 99120, 110120</t>
  </si>
  <si>
    <t>5079120, 29196520, 63202220, 91470820, 119579720, 152358520, 184610620, 219518420, 252354820, 284615920, 322300920</t>
  </si>
  <si>
    <t>420, 520, 1620, 1820, 2920, 3320, 5120, 5520, 8320, 8520, 9720, 10020, 11420, 11620, 13420, 13620, 15420, 15820, 17620, 18320, 20320, 21320</t>
  </si>
  <si>
    <t>320, 420, 1220, 1420, 3120, 3820, 5420, 6020, 6820, 6920, 10120, 11620, 14420, 16320, 22020, 22120, 27220, 28120, 33920, 35320, 40820, 42120</t>
  </si>
  <si>
    <t>220, 320, 7820, 7920, 15420, 16120, 25520, 26120, 34420, 35420, 44820, 50520, 60020, 61620, 73920, 74020, 85720, 86320, 97420, 98520, 109820, 110920</t>
  </si>
  <si>
    <t>4560420, 4564320, 22114420, 22122720, 45169420, 52778120, 87071520, 91474320, 114886220, 116289220, 140092320, 148490320, 175811720, 178308720, 217821920, 217824320, 247830920, 252355920, 279432220, 283447520, 316315220, 329368120</t>
  </si>
  <si>
    <t>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t>
  </si>
  <si>
    <t>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t>
  </si>
  <si>
    <t>25120, 25220, 25620, 33820, 34020, 34220, 49820, 49920, 50020, 60920, 62020, 73420, 73720, 97620, 108820</t>
  </si>
  <si>
    <t>82974420, 82983620, 87074920, 109580220, 109587620, 109926020, 145743620, 145745820, 145746520, 177774120, 179806820, 215460020, 217004820, 279995520, 313130020</t>
  </si>
  <si>
    <t>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t>
  </si>
  <si>
    <t>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t>
  </si>
  <si>
    <t>36820, 44720, 59320, 72220, 84720, 95320, 108420</t>
  </si>
  <si>
    <t>120892620, 140090320, 173125120, 213887520, 246316520, 278597020, 311657820</t>
  </si>
  <si>
    <t>25320, 25720, 33920, 34120, 35720, 44320, 49720, 50620, 58920, 59120, 60520, 69920, 71620, 72920, 82220, 82320, 85520, 94720, 94820, 97820, 106520, 107420, 108320, 111120, 111220</t>
  </si>
  <si>
    <t>82986420, 88560620, 109585520, 109591120, 118997320, 138921420, 145741120, 148493220, 173109520, 173133120, 177771420, 211029920, 213873420, 214360120, 242980320, 242987120, 247819120, 278579220, 278581420, 280083520, 309944920, 311503320, 311624020, 329371820, 329374120</t>
  </si>
  <si>
    <t>35520, 50120, 61520, 71420, 82520, 96720, 107620</t>
  </si>
  <si>
    <t>116296720, 149907220, 178319920, 213864920, 242989520, 279201420, 311515820</t>
  </si>
  <si>
    <t>61320, 62620, 70820, 83420, 87620, 95820, 108020</t>
  </si>
  <si>
    <t>184608020, 184609420, 211040620, 246296820, 259410820, 278613920, 311604520</t>
  </si>
  <si>
    <t>81620, 84120, 97220, 109420</t>
  </si>
  <si>
    <t>240421720, 246305420, 279214920, 313187320</t>
  </si>
  <si>
    <t>73820, 82820, 106420</t>
  </si>
  <si>
    <t>217006720, 244840920, 304164520</t>
  </si>
  <si>
    <t>69720, 94620, 106320</t>
  </si>
  <si>
    <t>194668720, 274748420, 304156020</t>
  </si>
  <si>
    <t>62320, 62420, 70520, 71520, 83920, 84020, 95620, 95720, 108120, 108220</t>
  </si>
  <si>
    <t>184605320, 184606020, 211036920, 213870020, 246303220, 246304620, 278607420, 278609820, 311608220, 311617120</t>
  </si>
  <si>
    <t>72720, 84220, 98020, 107820</t>
  </si>
  <si>
    <t>213895720, 246307020, 283432020, 311525620</t>
  </si>
  <si>
    <t>73120, 83520, 95020, 107720</t>
  </si>
  <si>
    <t>214365120, 246298220, 278589120, 311521620</t>
  </si>
  <si>
    <t>2020-11-05 15:19:00</t>
  </si>
  <si>
    <t>GASTOS Y VIATICOS COMISION LUIS EDUARDO ARDILA NOVIEMBRE 8 AL 26 DE 2020</t>
  </si>
  <si>
    <t>109720</t>
  </si>
  <si>
    <t>313212120</t>
  </si>
  <si>
    <t>2020-11-13 00:00:00</t>
  </si>
  <si>
    <t>2020-11-13 16:08:00</t>
  </si>
  <si>
    <t>IE 5503 ASIGN. PPTAL. PREST. DE SERV. PERSONALES PARA REALIZAR ACTIVIDADES DE RECONOCIMIENTO PREDIAL RURAL Y URBANO PARA LA ATENCION A TRAMITES DE RECTIFICACIONES PERNDIENTES EN LOS PROCESOS CATASTRALES DE LA DIRECCION TERRITORIAL SANTANDER Y SUS OUC</t>
  </si>
  <si>
    <t>2020-11-13 16:09:00</t>
  </si>
  <si>
    <t>IE 5503 ASIGN. PPTAL. PREST. DE SERV. PROFESIONALES DE TOPOGRAFÍA PARA REALIZAR LOS TRABAJOS RELACIONADOS CON TRAMITES DE RECTIFICACIONES PENDIENTES, SOLICITUDES Y REQUERIMIENTOS DENTRO DEL PROCESO DE CONSERVACIÓN CATASTRAL EN LA DIRECCIÓN TERRITORIA</t>
  </si>
  <si>
    <t>2020-11-13 16:10:00</t>
  </si>
  <si>
    <t>IE 5503 ASIGN. PPTAL. PREST. DE SERV. PROFESIONALES PARA ATENDER DESDE EL COMPONENTE JURÍDICO LAS ACTIVIDADES REFERENTES A TRAMITES DE RECTIFICACIONES PENDIENTES  DENTRO DEL PROCESO CATASTRAL EN LA DIRECCIÓN TERRITORIAL SANTANDER</t>
  </si>
  <si>
    <t>271620, 271720, 326820, 391620, 509720, 611520, 705320, 822720, 945820, 1025720</t>
  </si>
  <si>
    <t>265220, 265320, 326920, 391720, 509820, 704520, 705420, 822820, 946020, 1025820</t>
  </si>
  <si>
    <t>164420, 262420, 327120, 347220, 518220, 642820, 704720, 776820, 949120, 1020820</t>
  </si>
  <si>
    <t>45358920, 85932620, 109407420, 132551520, 169391620, 216038020, 233343420, 259929420, 301931520, 329514420</t>
  </si>
  <si>
    <t>164520, 262320, 327020, 347120, 518020, 642720, 704620, 776720, 945720, 1020920</t>
  </si>
  <si>
    <t>154720, 259720, 313820, 387320, 513220, 612120, 657520, 773720, 952820, 1021020</t>
  </si>
  <si>
    <t>163520, 259120, 313920, 347320, 513120, 642920, 657620, 779020, 952920, 1021120</t>
  </si>
  <si>
    <t>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t>
  </si>
  <si>
    <t>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t>
  </si>
  <si>
    <t>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t>
  </si>
  <si>
    <t>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t>
  </si>
  <si>
    <t>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t>
  </si>
  <si>
    <t>174420, 252520, 272620, 395120, 519020, 604420, 710420, 835920, 1001920</t>
  </si>
  <si>
    <t>51703920, 75421420, 100966220, 135095820, 169393720, 199929420, 239479020, 272804820, 320756120</t>
  </si>
  <si>
    <t>67097520, 77454720, 85173420, 107973620, 110907320, 137470420, 139100720, 171116420, 171249520, 205348020, 205587120, 240968920, 242531120, 272819320, 273669720, 317707320, 321085020</t>
  </si>
  <si>
    <t>105120, 107420, 261920, 266620, 268820, 339720, 391320, 450620, 462120, 462420, 521420, 551920, 617920, 657020, 714320, 767720, 773920, 857220, 874620, 989420, 1018820</t>
  </si>
  <si>
    <t>24808520, 26031720, 85860520, 88556120, 92709320, 112385220, 132612920, 150570720, 151536120, 151564320, 170037720, 180075120, 211166020, 220625020, 240452320, 253203620, 255652920, 278686620, 283314020, 314710120, 329518920</t>
  </si>
  <si>
    <t>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t>
  </si>
  <si>
    <t>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t>
  </si>
  <si>
    <t>167820, 249320, 314820, 397820, 516420, 615320, 721320, 846520, 967420</t>
  </si>
  <si>
    <t>44496120, 73534620, 103632120, 135843420, 168398720, 205350820, 242133520, 274763420, 308462620</t>
  </si>
  <si>
    <t>106220, 162020, 255620, 324520, 411020, 528620, 617120, 720520, 845820, 971020</t>
  </si>
  <si>
    <t>24829020, 42117620, 77330220, 108056020, 138976120, 172284720, 205351920, 242042320, 274754620, 310128620</t>
  </si>
  <si>
    <t>105720, 161020, 255920, 324320, 410520, 528420, 617620, 720720, 847020, 969620</t>
  </si>
  <si>
    <t>24823120, 42164020, 77411120, 108248720, 138969920, 172347220, 206839120, 242266120, 276278720, 310105520</t>
  </si>
  <si>
    <t>106920, 161820, 256220, 342220, 411220, 528820, 618920, 720120, 847420, 968020</t>
  </si>
  <si>
    <t>25063220, 42166520, 77398920, 115078420, 138978720, 172288520, 207289820, 242217320, 275101520, 310119320</t>
  </si>
  <si>
    <t>105620, 158620, 161220, 255820, 324420, 410720, 528520, 617020, 716220, 844620, 970920</t>
  </si>
  <si>
    <t>24820620, 39407520, 42164520, 77419520, 108096020, 138973620, 172267320, 206838020, 241089220, 274909120, 310544620</t>
  </si>
  <si>
    <t>109920, 161720, 256320, 324120, 408520, 525220, 616320, 721120, 845420, 965620</t>
  </si>
  <si>
    <t>33931620, 42109220, 77353020, 107980320, 138825020, 171388320, 206763320, 242565020, 274932420, 310053920</t>
  </si>
  <si>
    <t>168820, 260620, 331820, 454720, 548820, 639320, 764120, 897520, 1020020</t>
  </si>
  <si>
    <t>44629420, 84775720, 112390620, 143602020, 178903920, 213268920, 251812620, 289151420, 326298220</t>
  </si>
  <si>
    <t>108120, 164220, 256720, 336720, 454920, 539220, 646920, 743120, 871620, 989520</t>
  </si>
  <si>
    <t>27905120, 42831620, 77919220, 113431020, 143868820, 174582820, 217369020, 247382820, 282609920, 315504720</t>
  </si>
  <si>
    <t>156220, 158020, 176020, 241320, 265420, 266520, 336620, 409420, 536220, 619220, 731620, 843320, 983420</t>
  </si>
  <si>
    <t>38151120, 38733220, 54148620, 67607120, 87286620, 88156720, 113436020, 138842220, 173742720, 207300420, 245211220, 274923220, 312701020</t>
  </si>
  <si>
    <t>162120, 246620, 317020, 406420, 539020, 612920, 756720, 841820, 993520</t>
  </si>
  <si>
    <t>42175020, 73800720, 104722720, 137810920, 174578220, 206616020, 249266520, 274602220, 316938820</t>
  </si>
  <si>
    <t>166220, 245220, 322820, 393620, 515720, 605120, 712120, 829320, 958920</t>
  </si>
  <si>
    <t>44182920, 71443320, 108795320, 134965220, 168396120, 200456020, 239883920, 270470020, 306894220</t>
  </si>
  <si>
    <t>44054120, 70177420, 105502020, 134899220, 169650520, 200452520, 239882020, 271373820, 307315920</t>
  </si>
  <si>
    <t>317320, 457420, 523720, 631420, 725020, 845720, 980820</t>
  </si>
  <si>
    <t>104584020, 145306720, 170540920, 208061220, 243241920, 274756620, 311849720</t>
  </si>
  <si>
    <t>161120, 161420, 180220, 254620, 255320, 324720, 405220, 529820, 654420, 731220, 836320, 961220</t>
  </si>
  <si>
    <t>42095120, 67101120, 77260620, 108108920, 137488920, 172313520, 218977120, 243959420, 272820620, 307757120</t>
  </si>
  <si>
    <t>161320, 180620, 248620, 314320, 390320, 519620, 651620, 749820, 887920, 1021920</t>
  </si>
  <si>
    <t>42066320, 67140020, 73466320, 103707220, 134873220, 171077120, 218087420, 248083320, 285615220, 329591720</t>
  </si>
  <si>
    <t>252420, 343820, 461520, 550420, 644020, 717820, 892320, 1015520</t>
  </si>
  <si>
    <t>75416820, 117969220, 153009520, 185202020, 219226820, 242098820, 287123920, 324825620</t>
  </si>
  <si>
    <t>265820, 330920, 513520, 523620, 614920, 724120, 841520, 996520</t>
  </si>
  <si>
    <t>87236820, 112319520, 169495720, 179871720, 206757620, 243337120, 274587720, 316779620</t>
  </si>
  <si>
    <t>53522720, 71446520, 104439920, 137770720, 172273820, 205353020, 241996820, 270926020, 305917620</t>
  </si>
  <si>
    <t>67062420, 72176620, 72901520, 101586620, 135798420, 171069320, 207336620, 242559220, 272846320, 311456820</t>
  </si>
  <si>
    <t>265620, 324820, 407220, 543620, 555020, 651820, 752720, 864220, 1004620</t>
  </si>
  <si>
    <t>87240420, 108126420, 137790920, 177028620, 187104120, 219230320, 248671820, 281448420, 320851420</t>
  </si>
  <si>
    <t>251920, 257320, 263220, 264820, 337020, 340920, 450120, 461420, 548620, 550220, 566120, 644820, 647120, 754520, 758720, 760920, 864420, 887120, 1005820, 1010520</t>
  </si>
  <si>
    <t>75408820, 77920220, 85867920, 86397920, 113078820, 113473420, 147720720, 158991720, 178875720, 184001820, 199948520, 219225420, 219226020, 250633720, 250641920, 281704820, 285401520, 322093320, 322601720</t>
  </si>
  <si>
    <t>259420, 331220, 407520, 522220, 618820, 720620, 942420, 962820</t>
  </si>
  <si>
    <t>80461420, 111236020, 138615120, 170066120, 206871120, 242229320, 296742920, 309084020</t>
  </si>
  <si>
    <t>163320, 252320, 312620, 397420, 518720, 616820, 716420, 846020, 967920</t>
  </si>
  <si>
    <t>42755020, 76544220, 102230620, 135762820, 169158220, 205351720, 241084320, 274758520, 308828120</t>
  </si>
  <si>
    <t>175220, 250920, 312720, 398120, 518820, 616920, 716320, 846420, 974620</t>
  </si>
  <si>
    <t>52725520, 75402320, 102230920, 135765220, 169159420, 205351820, 241081820, 274761820, 310631920</t>
  </si>
  <si>
    <t>180120, 255520, 328520, 403120, 525120, 613420, 716820, 844320, 1001620</t>
  </si>
  <si>
    <t>67098820, 77316720, 110909820, 137593020, 170499520, 205348720, 241113820, 274734520, 320753220</t>
  </si>
  <si>
    <t>163420, 255020, 324020, 408320, 525020, 615220, 717020, 842120, 967320</t>
  </si>
  <si>
    <t>42791120, 77276520, 107777220, 138220220, 170496820, 205350620, 241277820, 274416620, 308460120</t>
  </si>
  <si>
    <t>163620, 256120, 324620, 411120, 525720, 617320, 717120, 845120, 971220</t>
  </si>
  <si>
    <t>42734920, 77344720, 108086320, 138819220, 171231020, 205352120, 241233920, 274755120, 311011220</t>
  </si>
  <si>
    <t>178320, 254920, 323920, 408620, 524920, 613220, 722020, 847520, 970520</t>
  </si>
  <si>
    <t>66990320, 77267720, 107775420, 138198120, 170484720, 205348420, 242216520, 274930620, 309941920</t>
  </si>
  <si>
    <t>176420, 251020, 312820, 403620, 525420, 615720, 721720, 847720, 974920</t>
  </si>
  <si>
    <t>53524520, 75403020, 102231620, 137621720, 170549120, 205349420, 242264420, 275107520, 310786920</t>
  </si>
  <si>
    <t>178520, 259820, 329120, 410420, 525320, 616520, 716520, 847620, 967120</t>
  </si>
  <si>
    <t>67009120, 84436120, 110978120, 138817420, 170521820, 205351420, 241087520, 274935520, 308424920</t>
  </si>
  <si>
    <t>154620, 178620, 256020, 328720, 403920, 528720, 618120, 715920, 842420, 967520</t>
  </si>
  <si>
    <t>35345520, 67018520, 77333620, 110937320, 137624320, 172254520, 205352420, 241061020, 274470020, 308463520</t>
  </si>
  <si>
    <t>178420, 250820, 315020, 403420, 528220, 623120, 720920, 844220, 971520</t>
  </si>
  <si>
    <t>66992720, 75430120, 103689020, 137609620, 172245420, 205355720, 242071420, 274733820, 310088320</t>
  </si>
  <si>
    <t>166620, 258120, 338520, 402720, 529420, 625720, 734520, 866820, 995420</t>
  </si>
  <si>
    <t>44147820, 77691120, 112217720, 135951320, 172285520, 205597420, 244900020, 281483420, 316173120</t>
  </si>
  <si>
    <t>172320, 262220, 342920, 461820, 550720, 655520, 767320, 874120, 1003320</t>
  </si>
  <si>
    <t>47364020, 85857520, 116449620, 150212720, 179861420, 220326820, 252911920, 283515420, 320849720</t>
  </si>
  <si>
    <t>167920, 261120, 338620, 452020, 546520, 648220, 748320, 867820, 1001520</t>
  </si>
  <si>
    <t>44511720, 84812020, 112218520, 143399020, 177639020, 217359220, 247437620, 281583020, 320751720</t>
  </si>
  <si>
    <t>166720, 260420, 339020, 457120, 538720, 639820, 752520, 864320, 998720</t>
  </si>
  <si>
    <t>44186520, 84746020, 112232020, 145443420, 175798020, 213397920, 248666020, 281561420, 320525920</t>
  </si>
  <si>
    <t>162220, 242020, 316420, 390020, 536520, 638020, 715220, 861320, 960820</t>
  </si>
  <si>
    <t>42122920, 67792320, 104547520, 134868020, 173555020, 212574520, 240958020, 280665520, 307747520</t>
  </si>
  <si>
    <t>167720, 265120, 337520, 456120, 526520, 617520, 749220, 867320, 976720</t>
  </si>
  <si>
    <t>44491620, 86390720, 112166720, 143889620, 171101620, 205352220, 247602920, 281556920, 311032620</t>
  </si>
  <si>
    <t>167320, 167620, 260220, 264620, 331320, 335820, 405120, 465020, 525920, 530320, 619920, 631220, 734720, 737820, 872020, 886920, 979220, 1005520</t>
  </si>
  <si>
    <t>44463520, 44488420, 84660720, 86036020, 110715120, 111625120, 137487820, 154410220, 171086120, 172318020, 205353520, 208057320, 244904920, 245693720, 282457720, 285007220, 311573020, 320847220</t>
  </si>
  <si>
    <t>162420, 162520, 163220, 260520, 261220, 261320, 324920, 325620, 329920, 401720, 407920, 411620, 524220, 524720, 529020, 614420, 622320, 652820, 728320, 731920, 774720, 851020, 864720, 870620, 964620, 1010320, 1024320</t>
  </si>
  <si>
    <t>42145520, 42154320, 42725120, 84672320, 84816120, 84859620, 108128420, 109545820, 110999220, 135753820, 138152920, 139002620, 170250520, 170554220, 172350620, 205349320, 205355420, 218461820, 243506420, 244103820, 255613020, 275942820, 281443520, 282404720, 308201820, 322394820, 330137920</t>
  </si>
  <si>
    <t>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t>
  </si>
  <si>
    <t>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t>
  </si>
  <si>
    <t>172520, 259520, 333920, 457220, 538920, 649920, 763320, 893120, 1016420</t>
  </si>
  <si>
    <t>47610020, 80448920, 111332120, 145306520, 175199720, 217430520, 251188620, 286492320, 324877920</t>
  </si>
  <si>
    <t>170520, 170720, 170820, 170920, 251620, 251720, 256520, 256620, 320920, 322520, 332820, 336920, 398020, 402120, 448620, 457320, 520420, 536920, 540420, 547820, 648020, 648120, 649620, 650120, 734120, 739620, 746120, 746220, 860620, 860720, 877820, 884120, 979120, 1001120, 1003620, 1015720, 1017020</t>
  </si>
  <si>
    <t>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t>
  </si>
  <si>
    <t>182420, 260320, 335420, 406120, 522820, 632220, 743920, 884620, 1009720</t>
  </si>
  <si>
    <t>67327920, 84652520, 111593520, 137786820, 169861620, 208423820, 246925820, 284832120, 322376220</t>
  </si>
  <si>
    <t>182520, 182820, 260120, 263420, 329520, 330020, 335620, 401420, 405820, 522120, 522920, 628920, 632320, 741020, 741120, 866020, 871220, 1007620, 1009620</t>
  </si>
  <si>
    <t>67347620, 67351020, 84663320, 85875820, 110651220, 111599320, 137466220, 138604920, 169975520, 170563020, 207823820, 208446220, 246858520, 246859420, 281564620, 282408620, 322081620, 322375820</t>
  </si>
  <si>
    <t>181420, 259220, 329420, 411720, 521920, 628820, 740920, 866320, 1007820</t>
  </si>
  <si>
    <t>67283320, 81474720, 109878320, 139051420, 170043620, 207804720, 246857820, 281458420, 322083620</t>
  </si>
  <si>
    <t>176320, 181220, 183420, 248420, 248520, 250420, 311620, 314520, 314620, 405420, 405620, 412220, 522520, 523220, 523320, 615820, 616220, 616720, 723620, 723720, 724820, 853520, 861220, 881020, 968620, 976420, 980520</t>
  </si>
  <si>
    <t>53523520, 67281120, 67483320, 72914420, 72916720, 74434420, 102228220, 103571020, 103580620, 137491520, 137721720, 139048720, 169858520, 170232620, 170242020, 205351120, 205351320, 205351620, 242818120, 242821220, 243279420, 276889020, 280664720, 284009020, 309643620, 311074220, 311843820</t>
  </si>
  <si>
    <t>477320, 556420, 578320, 579920, 580020</t>
  </si>
  <si>
    <t>180820, 242220, 333720, 404820, 528920, 628620, 725120, 885020, 963020</t>
  </si>
  <si>
    <t>67274720, 67846920, 112325920, 138603720, 172312220, 208100920, 243350520, 284941120, 309078420</t>
  </si>
  <si>
    <t>180920, 242120, 321620, 404620, 523020, 618320, 722220, 889120, 964720</t>
  </si>
  <si>
    <t>67275620, 67810920, 105781520, 137479320, 169963420, 205352720, 242221220, 285567820, 308232220</t>
  </si>
  <si>
    <t>262520, 330220, 402420, 519420, 526720, 625120, 735020, 843620, 986820</t>
  </si>
  <si>
    <t>85849220, 112332520, 137493120, 171242320, 207334820, 244984420, 274917220, 314214820</t>
  </si>
  <si>
    <t>265920, 326220, 461620, 603220, 643220, 721620, 888920, 1015120</t>
  </si>
  <si>
    <t>87639520, 108592020, 150162520, 198940320, 215932320, 242539020, 285884220, 325175820</t>
  </si>
  <si>
    <t>252820, 317920, 412920, 524820, 622120, 725320, 840920, 967020</t>
  </si>
  <si>
    <t>75817020, 105497120, 139314020, 171319920, 207338220, 243466120, 274570720, 308489920</t>
  </si>
  <si>
    <t>183220, 183320, 252220, 256920, 322620, 329620, 398420, 404120, 519120, 526320, 621320, 632720, 724420, 735720, 840720, 843520, 994520, 994620</t>
  </si>
  <si>
    <t>67391220, 67480620, 75813420, 77382720, 105916720, 110984720, 137480420, 137710420, 169403820, 171100720, 205354520, 208818720, 243211020, 245221120, 273925620, 274722120, 316157920, 316161520</t>
  </si>
  <si>
    <t>252020, 262020, 316820, 317720, 398320, 404320, 516720, 529620, 613120, 618220, 722120, 724020, 837420, 840620, 966820, 970320</t>
  </si>
  <si>
    <t>75411320, 85173920, 104569620, 104939820, 135770220, 137440220, 168416920, 172311120, 205348120, 205352620, 242222120, 242830620, 273644620, 273923220, 308390720, 309940220</t>
  </si>
  <si>
    <t>180420, 262720, 339220, 458120, 535320, 643120, 739520, 880520, 1018520</t>
  </si>
  <si>
    <t>67117720, 85862320, 112364520, 145804820, 173546220, 215218120, 246219820, 284437220, 325652720</t>
  </si>
  <si>
    <t>262620, 341820, 448920, 524420, 630420, 724320, 854620, 1011120</t>
  </si>
  <si>
    <t>85530820, 114158420, 142112520, 173069220, 208649020, 243349120, 278443920, 322928220</t>
  </si>
  <si>
    <t>182320, 263320, 334020, 448420, 539420, 650820, 759520, 887720, 1016220</t>
  </si>
  <si>
    <t>67307420, 85889720, 112042420, 142509720, 174584220, 217647720, 250551320, 285602420, 325649220</t>
  </si>
  <si>
    <t>184220, 252720, 313120, 390920, 514920, 615120, 717220, 834320, 994320</t>
  </si>
  <si>
    <t>67487220, 75425120, 102232620, 134871120, 168233520, 205350420, 241286320, 272675120, 316155920</t>
  </si>
  <si>
    <t>180320, 257620, 331020, 402320, 521520, 624320, 724220, 870020, 1018920</t>
  </si>
  <si>
    <t>67115720, 77786320, 112301920, 137446120, 170557120, 207524020, 243328420, 282252420, 329520320</t>
  </si>
  <si>
    <t>449220, 555620, 707820, 713620, 769320, 846820, 1006820</t>
  </si>
  <si>
    <t>143401220, 185508820, 237282420, 239884720, 253726320, 275086420, 322059720</t>
  </si>
  <si>
    <t>341920, 447920, 543920, 635220, 737320, 848820, 1004520</t>
  </si>
  <si>
    <t>113913220, 142503820, 177053720, 210844120, 246145120, 275098520, 320501720</t>
  </si>
  <si>
    <t>458820, 556620, 708120, 708920, 771620, 846920, 1004420</t>
  </si>
  <si>
    <t>148967520, 186484820, 237321820, 238848220, 254255720, 275092420, 321087020</t>
  </si>
  <si>
    <t>240920, 257720, 331720, 452420, 530220, 632020, 777420, 878120, 1008820</t>
  </si>
  <si>
    <t>67521720, 77656420, 111541720, 143397420, 173044620, 208445820, 259553520, 283809020, 322396120</t>
  </si>
  <si>
    <t>253720, 332620, 406220, 548220, 649420, 774420, 894720, 993620</t>
  </si>
  <si>
    <t>76546620, 112073820, 137786220, 178873820, 217470120, 256769520, 288170820, 316944520</t>
  </si>
  <si>
    <t>68320, 117820, 181720, 210420, 238020, 284320, 391220, 433520, 533120</t>
  </si>
  <si>
    <t>108420, 109020, 252120, 402820, 462320, 530820, 611920, 761620, 840320, 969720</t>
  </si>
  <si>
    <t>33046520, 75790520, 138145320, 151756420, 172356120, 205599020, 250599320, 274603420, 309811520</t>
  </si>
  <si>
    <t>162620, 241920, 321420, 390120, 537020, 637720, 719420, 853620, 959920</t>
  </si>
  <si>
    <t>42155320, 67790920, 105771420, 134869320, 173746320, 212523020, 241987420, 276900420, 307293120</t>
  </si>
  <si>
    <t>167520, 261820, 331120, 450320, 527920, 623720, 774320, 881320, 979520</t>
  </si>
  <si>
    <t>44486120, 85174520, 110710120, 142521220, 171124120, 205356020, 255573420, 284280220, 311635220</t>
  </si>
  <si>
    <t>175720, 258820, 323720, 412520, 550020, 652320, 744020, 886420, 1002220</t>
  </si>
  <si>
    <t>52833120, 77891820, 107976320, 139323720, 180049820, 218742020, 247389520, 285485920, 320833420</t>
  </si>
  <si>
    <t>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t>
  </si>
  <si>
    <t>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t>
  </si>
  <si>
    <t>183120, 250720, 312120, 403320, 528120, 616420, 721020, 847220, 970220</t>
  </si>
  <si>
    <t>67385320, 74408620, 102230520, 137605620, 171928820, 205351220, 242138120, 274921220, 309938120</t>
  </si>
  <si>
    <t>181920, 248920, 311820, 402920, 527020, 629120, 721920, 845220, 967220</t>
  </si>
  <si>
    <t>67302120, 73412820, 102229020, 136003220, 171917420, 207830820, 242214120, 274742220, 308432920</t>
  </si>
  <si>
    <t>182220, 250620, 314720, 397720, 518520, 613320, 716920, 845620, 970820</t>
  </si>
  <si>
    <t>67304420, 74430120, 103601620, 135821220, 169148620, 205348520, 241210320, 274747020, 309965620</t>
  </si>
  <si>
    <t>181120, 249520, 314920, 397920, 518620, 615520, 716720, 844720, 965420</t>
  </si>
  <si>
    <t>67279820, 73583520, 103713320, 135761320, 169152920, 205351020, 241094320, 274735420, 308262520</t>
  </si>
  <si>
    <t>181720, 255120, 328620, 407620, 527820, 616120, 716620, 846220, 963920</t>
  </si>
  <si>
    <t>67301720, 77325520, 110924920, 138064120, 171927620, 205350020, 241092620, 274893020, 308181420</t>
  </si>
  <si>
    <t>16920, 26020, 26120, 26220, 35520, 35620, 145920</t>
  </si>
  <si>
    <t>63920, 71420, 71520, 71620, 89720, 89820, 528320</t>
  </si>
  <si>
    <t>104920, 109620, 109720, 109820, 169820, 169920, 967620</t>
  </si>
  <si>
    <t>23875820, 33034520, 33081920, 33087320, 44584520, 44587920, 308759620</t>
  </si>
  <si>
    <t>248720, 322320, 458220, 531620, 654520, 775320, 871420, 990020</t>
  </si>
  <si>
    <t>72978520, 105996920, 147440420, 171920820, 218983820, 258470520, 282419820, 314715820</t>
  </si>
  <si>
    <t>253220, 253320, 335320, 514220, 536320, 656820, 769220, 889920, 1024220</t>
  </si>
  <si>
    <t>76491020, 76524620, 111571620, 169623020, 173541620, 219461020, 253142620, 285860620, 329816920</t>
  </si>
  <si>
    <t>71270220, 105107220, 134871520, 169387020, 199949520, 239873620, 270387220, 306826520</t>
  </si>
  <si>
    <t>85778820, 111218820, 138116820, 172351420, 206744420, 242212220, 272955820, 320504920</t>
  </si>
  <si>
    <t>175620, 251520, 317620, 401620, 521720, 650020, 723120, 849620, 979320</t>
  </si>
  <si>
    <t>52825620, 75405020, 104746820, 135598320, 169837820, 217431620, 242505820, 275111620, 311611120</t>
  </si>
  <si>
    <t>257820, 326120, 408120, 528020, 638220, 772820, 821320, 883220, 1001720</t>
  </si>
  <si>
    <t>77808920, 108604820, 138255620, 171897120, 213412920, 254023520, 264440820, 284913820, 320770120</t>
  </si>
  <si>
    <t>175820, 175920, 256420, 263020, 325120, 325420, 405320, 450820, 526420, 527320, 634820, 653220, 722420, 726920, 844920, 845920, 991920, 998420</t>
  </si>
  <si>
    <t>52847220, 52887720, 77370420, 85773720, 108130020, 108144120, 138194820, 142532520, 171230220, 171892620, 210845020, 218574020, 242223020, 243327420, 274757420, 276277220, 314952520, 316339820</t>
  </si>
  <si>
    <t>157820, 247820, 247920, 314120, 392620, 510820, 601820, 718720, 842720, 974520</t>
  </si>
  <si>
    <t>40916120, 73613520, 102929720, 134936920, 166115020, 198204920, 242262120, 274620520, 311042120</t>
  </si>
  <si>
    <t>502920</t>
  </si>
  <si>
    <t>948920</t>
  </si>
  <si>
    <t>301909420</t>
  </si>
  <si>
    <t>266720, 323620, 411320, 524520, 625220, 715420, 838120, 1002520</t>
  </si>
  <si>
    <t>88785020, 107972020, 138986220, 171244120, 211730320, 241071620, 273667920, 320846320</t>
  </si>
  <si>
    <t>181020, 261020, 338120, 409520, 532220, 634420, 746920, 855620, 1023920</t>
  </si>
  <si>
    <t>67277920, 84790520, 112182420, 138812020, 172354920, 209048020, 247383720, 278191020, 329813720</t>
  </si>
  <si>
    <t>241020, 258420, 329720, 407720, 524120, 656920, 761720, 873420, 977120</t>
  </si>
  <si>
    <t>67535820, 77672020, 111461420, 145475820, 174764620, 220326420, 251177320, 283811420, 311698520</t>
  </si>
  <si>
    <t>39420, 39520, 157120, 157220</t>
  </si>
  <si>
    <t>254120, 334220, 410120, 535420, 631820, 743020, 860420, 1019820</t>
  </si>
  <si>
    <t>76541320, 111466720, 138814520, 173285720, 208099020, 246917620, 280284920, 326280220</t>
  </si>
  <si>
    <t>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t>
  </si>
  <si>
    <t>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t>
  </si>
  <si>
    <t>247720, 316620, 391120, 520220, 638320, 759620, 882820, 1026620</t>
  </si>
  <si>
    <t>249820, 272220, 398720, 520120, 705820, 757720, 886520, 1007720</t>
  </si>
  <si>
    <t>73990320, 102858820, 135856220, 171075920, 235108420, 250515620, 285486920, 324689720</t>
  </si>
  <si>
    <t>260820, 263920, 335720, 336420, 343620, 454820, 459320, 541420, 542620, 644620, 645120, 749320, 767220, 870820, 872820, 1001220, 1002920</t>
  </si>
  <si>
    <t>84731120, 85960920, 111609020, 112135920, 117971920, 143604320, 145800620, 175795020, 175799020, 215745220, 215829420, 247612320, 252303420, 282393620, 282565120, 317762420, 318362220</t>
  </si>
  <si>
    <t>261620, 335920, 449520, 542220, 648320, 747820, 897120, 1003420</t>
  </si>
  <si>
    <t>85175120, 111643720, 142227220, 175336120, 217369820, 247440320, 288063720, 320430620</t>
  </si>
  <si>
    <t>327220, 333120, 396720, 407420, 515420, 522720, 526920, 612720, 614120, 720220, 756520, 841420, 844120, 961920, 963820</t>
  </si>
  <si>
    <t>109400720, 112121820, 153004220, 168247220, 170551520, 183146420, 205593620, 211164520, 242701620, 249268620, 274583420, 274919020, 308234020, 310037220</t>
  </si>
  <si>
    <t>249720, 335020, 409120, 536020, 614720, 758520, 853220, 948120, 970120</t>
  </si>
  <si>
    <t>73825420, 112084320, 139150720, 173692620, 206748120, 249951820, 278750220, 301340320, 311056820</t>
  </si>
  <si>
    <t>250320, 329220, 453320, 537520, 547720, 647820, 762720, 876320, 947920, 969120</t>
  </si>
  <si>
    <t>73997820, 110707820, 143645520, 178965420, 217378120, 251566420, 283368120, 301667920, 310181720</t>
  </si>
  <si>
    <t>241220, 250020, 328920, 412420, 537620, 647720, 756220, 888020, 1026520</t>
  </si>
  <si>
    <t>458520, 544820, 646320, 761020, 852220, 990320</t>
  </si>
  <si>
    <t>147435520, 177503120, 216086220, 250532220, 276351920, 314722720</t>
  </si>
  <si>
    <t>265720, 340820, 460820, 556220, 650320, 757220, 852720, 990120</t>
  </si>
  <si>
    <t>87296220, 113437720, 150056020, 185748220, 217696120, 250465020, 277091120, 315505120</t>
  </si>
  <si>
    <t>266020, 343720, 557420, 557520, 649720, 761420, 887620, 992820</t>
  </si>
  <si>
    <t>87634620, 117970620, 189598620, 199959620, 219228320, 251168620, 285598720, 315516920</t>
  </si>
  <si>
    <t>456820, 545620, 645320, 767520, 852620, 989120</t>
  </si>
  <si>
    <t>145306120, 177634120, 216081020, 252921420, 276470420, 314436420</t>
  </si>
  <si>
    <t>268320, 338220, 449120, 546220, 658920, 757020, 879520, 989620</t>
  </si>
  <si>
    <t>92369220, 112184920, 142113220, 177637820, 221630520, 249189220, 283727320, 314434520</t>
  </si>
  <si>
    <t>261520, 341420, 452520, 534820, 625320, 739820, 838720, 1008720</t>
  </si>
  <si>
    <t>85776420, 113478820, 143600020, 173283620, 207464620, 246305820, 274420920, 322379720</t>
  </si>
  <si>
    <t>337320, 413120, 549920, 645920, 761320, 762620, 852420, 989320</t>
  </si>
  <si>
    <t>112178020, 139814420, 180072520, 216139920, 251395420, 276468420, 314448320</t>
  </si>
  <si>
    <t>776220, 829820, 889220, 989020</t>
  </si>
  <si>
    <t>258629920, 271979120, 285901420, 314432720</t>
  </si>
  <si>
    <t>246320, 316120, 396220, 516920, 654320, 756920, 841720, 991720</t>
  </si>
  <si>
    <t>72009320, 104504520, 135328920, 169661720, 218739020, 249256720, 274113220, 314930320</t>
  </si>
  <si>
    <t>252620, 315120, 398220, 519820, 617220, 720320, 847320, 967820</t>
  </si>
  <si>
    <t>76406620, 103703520, 135768220, 169518520, 205352020, 242041220, 274924520, 308826420</t>
  </si>
  <si>
    <t>251220, 313020, 403820, 525620, 617820, 716020, 845020, 971120</t>
  </si>
  <si>
    <t>75404120, 102561120, 137726520, 171232220, 206767420, 241496020, 274913220, 311708220</t>
  </si>
  <si>
    <t>41956820, 47905720, 51045020, 51066420, 52704220, 143642220, 259560820, 301299520, 324622420</t>
  </si>
  <si>
    <t>447420, 458020, 516220, 526820, 619720, 623520, 726820, 731520, 870220, 875620, 979420, 984220</t>
  </si>
  <si>
    <t>139513820, 145383020, 168387420, 171114520, 205353320, 205355920, 243298420, 244083520, 282217320, 283044920, 311619220, 312529920</t>
  </si>
  <si>
    <t>448520, 519920, 639220, 741520, 866420, 991620</t>
  </si>
  <si>
    <t>139818020, 169573220, 212588620, 246860520, 281459920, 314926320</t>
  </si>
  <si>
    <t>330820, 412120, 527720, 631120, 736020, 872520, 998020</t>
  </si>
  <si>
    <t>110700520, 139040520, 171123320, 208056420, 245234120, 283311220, 316320220</t>
  </si>
  <si>
    <t>343520, 397220, 566020, 630920, 732220, 858220, 965820</t>
  </si>
  <si>
    <t>117973120, 135767920, 195053620, 208051820, 244109120, 278565820, 308286620</t>
  </si>
  <si>
    <t>334620, 449020, 526620, 635120, 738020, 872420, 994720</t>
  </si>
  <si>
    <t>112052520, 142223320, 171243120, 220555720, 245907120, 283419620, 316327920</t>
  </si>
  <si>
    <t>332220, 455220, 545220, 652520, 750220, 864620, 984120</t>
  </si>
  <si>
    <t>111173220, 143897920, 177492820, 218097420, 247953920, 281050420, 312524220</t>
  </si>
  <si>
    <t>321920, 397120, 519220, 619120, 732020, 850420, 972920</t>
  </si>
  <si>
    <t>105782920, 137474520, 169406520, 207299220, 244918820, 276295520, 310551620</t>
  </si>
  <si>
    <t>321220, 395020, 538420, 645620, 743820, 860920, 993020</t>
  </si>
  <si>
    <t>105707920, 135010320, 174337720, 215902020, 246832020, 280398320, 315516220</t>
  </si>
  <si>
    <t>338820, 401120, 540720, 637920, 747120, 866720, 995820</t>
  </si>
  <si>
    <t>112221020, 135537020, 174741420, 212540320, 247390920, 281480020, 316175820</t>
  </si>
  <si>
    <t>322720, 448820, 535520, 636720, 763120, 867620, 995020</t>
  </si>
  <si>
    <t>106054820, 142093120, 173594920, 212380420, 251185020, 281570720, 316168320</t>
  </si>
  <si>
    <t>317420, 317820, 321320, 326720, 343320, 397020, 397620, 401520, 402020, 402220, 516820, 522420, 526220, 534020, 536820, 624220, 629920, 630520, 641320, 648720, 723420, 725420, 727420, 745320, 745520, 848020, 850120, 850320, 852320, 897420, 990820, 991320, 998820, 1004120, 1018720</t>
  </si>
  <si>
    <t>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t>
  </si>
  <si>
    <t>341020, 457020, 545320, 639120, 752320, 880720, 1019320</t>
  </si>
  <si>
    <t>113258220, 145306320, 177494820, 212951320, 248185720, 283794920, 326242920</t>
  </si>
  <si>
    <t>328020, 453220, 535220, 632820, 727320, 857920, 989720</t>
  </si>
  <si>
    <t>109760720, 143398320, 173282220, 208834820, 243376920, 278539520, 314435620</t>
  </si>
  <si>
    <t>326620, 336520, 338420, 397320, 451820, 462920, 530620, 532820, 558120, 622420, 636520, 638620, 727720, 736820, 741920, 863620, 865720, 871920, 976620, 979620, 988620</t>
  </si>
  <si>
    <t>108850820, 112137920, 112216220, 143396720, 143400320, 151560920, 172354320, 172487220, 194930220, 205356220, 212369620, 212580920, 243411720, 245636520, 246849820, 281030920, 281439620, 282453420, 311029420, 311690220, 314352220</t>
  </si>
  <si>
    <t>341620, 342620, 449720, 603620, 652420, 778120, 829920, 889720, 1002120</t>
  </si>
  <si>
    <t>114157520, 115847520, 143388320, 199942420, 218449820, 261316820, 271977120, 285908320, 320800720</t>
  </si>
  <si>
    <t>412720, 447820, 455920, 541020, 542720, 542820, 639420, 647020, 649320, 757820, 762420, 762520, 883520, 883620, 884320, 996120, 996820, 1005420</t>
  </si>
  <si>
    <t>138954820, 139637620, 143895120, 175198520, 175492420, 175493420, 212953320, 216175520, 217383520, 249252720, 250625820, 250626220, 284444720, 284445620, 284539220, 316180120, 316190920, 320845120</t>
  </si>
  <si>
    <t>759920, 884520, 884920, 1006720</t>
  </si>
  <si>
    <t>250424220, 284825520, 322048420</t>
  </si>
  <si>
    <t>410920, 452320, 538620, 541220, 639720, 649220, 755520, 755620, 890020, 890120, 995220, 998320</t>
  </si>
  <si>
    <t>138816320, 143394120, 174339020, 175201020, 212726620, 217379120, 248823020, 248824420, 285873520, 285877220, 316170320, 316331920</t>
  </si>
  <si>
    <t>254020, 334520, 458720, 533520, 627520, 769020, 860520, 986020</t>
  </si>
  <si>
    <t>76539820, 113083920, 148969520, 173074520, 208060120, 252928520, 280682220, 312735420</t>
  </si>
  <si>
    <t>342420, 461220, 555220, 659120, 774620, 888120, 1010620</t>
  </si>
  <si>
    <t>115400120, 150232320, 185746620, 222829620, 257173520, 285628120, 322602620</t>
  </si>
  <si>
    <t>508920</t>
  </si>
  <si>
    <t>953520, 953620, 1006220</t>
  </si>
  <si>
    <t>304857020, 304967720, 304969620, 322094220</t>
  </si>
  <si>
    <t>621820, 638720, 658020, 734620, 734920, 736520, 855120, 855220, 859020, 981120, 996720, 997020</t>
  </si>
  <si>
    <t>205355220, 212581720, 220910020, 244900720, 244916320, 245254520, 278161620, 278174420, 278690920, 311881220, 316186720, 316189320</t>
  </si>
  <si>
    <t>328120, 328220, 333320, 334420, 406720, 407120, 450020, 450220, 515620, 533220, 535720, 535920, 615920, 628520, 634920, 635020, 723520, 731120, 733320, 734020, 835320, 855520, 859120, 866220, 958520, 968220, 979720, 988820</t>
  </si>
  <si>
    <t>109754620, 109756420, 111335220, 111475320, 137765420, 137784420, 142517520, 142519320, 168250420, 172884620, 173557220, 173562620, 205349920, 207789620, 210846120, 210847320, 242817520, 244093820, 244859520, 244888220, 272856520, 278189420, 278704020, 281568920, 306827920, 310059720, 311700920, 314390220</t>
  </si>
  <si>
    <t>337720, 401320, 522320, 629020, 744120, 871120, 1022220</t>
  </si>
  <si>
    <t>112171920, 135584920, 169854520, 207828020, 246860220, 282407020, 329552320</t>
  </si>
  <si>
    <t>323020, 450420, 517120, 615420, 757120, 946820, 965720</t>
  </si>
  <si>
    <t>108777220, 142522620, 169683420, 205350920, 249194820, 301322320, 308282820</t>
  </si>
  <si>
    <t>315520, 405920, 523420, 614820, 718020, 837320, 968420</t>
  </si>
  <si>
    <t>104341020, 137754320, 170244020, 205350220, 242091420, 273644020, 309646620</t>
  </si>
  <si>
    <t>449320, 549820, 639620, 768820, 865320, 1026320</t>
  </si>
  <si>
    <t>342320, 450520, 548120, 645720, 759020, 881920, 1026420</t>
  </si>
  <si>
    <t>391520, 412320, 523920, 627920, 715720, 837920, 1000320</t>
  </si>
  <si>
    <t>131777620, 147714120, 174576620, 213403020, 241332420, 273664720, 318383020</t>
  </si>
  <si>
    <t>604220, 639520, 762320, 890320, 995320</t>
  </si>
  <si>
    <t>199892720, 212665820, 250625220, 285878720, 316171320</t>
  </si>
  <si>
    <t>312020, 324220, 403220, 403520, 516520, 527520, 613520, 616620, 720820, 721220, 842320, 844020, 958020, 958120, 972420</t>
  </si>
  <si>
    <t>102229620, 107968020, 137601020, 137610920, 168399920, 171919120, 205348820, 205351520, 242053420, 242246120, 274463320, 274729320, 306821620, 310104720</t>
  </si>
  <si>
    <t>327320, 332020, 332120, 339920, 341520, 412820, 447620, 448220, 456220, 456520, 537220, 538820, 541620, 551720, 602920, 643720, 644720, 644920, 645020, 645420, 742420, 742520, 745220, 745420, 762920, 833320, 833420, 836620, 837520, 891920, 975420, 981020, 981220, 997120, 1010220</t>
  </si>
  <si>
    <t>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t>
  </si>
  <si>
    <t>391420, 464020, 603420, 657820, 742620, 879920, 973220</t>
  </si>
  <si>
    <t>131769720, 152798220, 198837720, 220903520, 246909920, 283753220, 310265620</t>
  </si>
  <si>
    <t>332920, 457820, 541320, 625820, 714920, 868920, 993820</t>
  </si>
  <si>
    <t>110975220, 145446520, 175796020, 207471320, 240950920, 282398820, 316955320</t>
  </si>
  <si>
    <t>326520, 406320, 541520, 648820, 725920, 843420, 998620</t>
  </si>
  <si>
    <t>109551920, 137805520, 175796920, 217381920, 243453620, 274911420, 316814220</t>
  </si>
  <si>
    <t>327420, 408220, 524620, 629620, 730820, 856820, 992620</t>
  </si>
  <si>
    <t>109538320, 145467220, 174574920, 213393420, 244890320, 278505420, 315516720</t>
  </si>
  <si>
    <t>115740920, 150167720, 171119920, 207309320, 248092820, 284340720, 316197920</t>
  </si>
  <si>
    <t>339620, 412020, 552820, 623420, 746320, 848420, 988920</t>
  </si>
  <si>
    <t>112256220, 139036520, 180508520, 205356820, 247353720, 275096120, 314386420</t>
  </si>
  <si>
    <t>346720, 449820, 548420, 650220, 755120, 868620, 994420</t>
  </si>
  <si>
    <t>126863820, 143391020, 178986720, 217690120, 249964520, 282371520, 316316120</t>
  </si>
  <si>
    <t>341720, 410620, 546620, 640420, 755420, 879620, 1014920</t>
  </si>
  <si>
    <t>113842120, 138827920, 178137020, 213408020, 248952620, 284366820, 324805820</t>
  </si>
  <si>
    <t>458420, 538020, 635520, 752120, 870420, 1016120</t>
  </si>
  <si>
    <t>147439220, 174321820, 210901620, 248103120, 282218820, 323731720</t>
  </si>
  <si>
    <t>406020, 448720, 543220, 544020, 634220, 634320, 735420, 737420, 848920, 885820, 1006920, 1008220</t>
  </si>
  <si>
    <t>137783920, 139839420, 176290220, 177055320, 209008320, 209070620, 244977020, 245678020, 275099120, 284951420, 322050620, 322090820</t>
  </si>
  <si>
    <t>458620, 603820, 660820, 756320, 890620, 1021620</t>
  </si>
  <si>
    <t>147432820, 199877220, 224860520, 248963520, 286059320, 329516720</t>
  </si>
  <si>
    <t>460420, 461320, 552920, 660620, 762020, 874920, 1005920</t>
  </si>
  <si>
    <t>150133020, 150213420, 182910620, 225181220, 251179220, 283315720, 322099420</t>
  </si>
  <si>
    <t>463520, 550320, 658420, 772920, 884220, 1024820</t>
  </si>
  <si>
    <t>152732920, 179418520, 222174820, 254037020, 284869920, 330687920</t>
  </si>
  <si>
    <t>315620, 450920, 530020, 633920, 739720, 853020, 981520</t>
  </si>
  <si>
    <t>104358620, 142533620, 172317020, 209054120, 246168320, 276740220, 312312520</t>
  </si>
  <si>
    <t>316020, 397520, 519720, 628720, 726620, 841620, 983120</t>
  </si>
  <si>
    <t>104500420, 135776220, 169409120, 207800120, 243295020, 274105520, 312510520</t>
  </si>
  <si>
    <t>1006520</t>
  </si>
  <si>
    <t>325173720</t>
  </si>
  <si>
    <t>451320, 532720, 641420, 759220, 887020, 1027120</t>
  </si>
  <si>
    <t>323420, 327920, 330520, 394520, 394620, 394720, 517720, 519520, 520020, 632920, 633220, 633420, 755920, 756020, 758620, 831520, 831620, 840820, 958620, 959220, 964020</t>
  </si>
  <si>
    <t>108801320, 109872920, 110660220, 134972820, 134979620, 134985220, 169397120, 169694720, 169801920, 208952120, 208954620, 208973020, 248936920, 248955420, 249511620, 271370620, 271372320, 273927720, 306829120, 306911420, 308187220</t>
  </si>
  <si>
    <t>395620, 517620, 605020, 758820, 849420, 964920</t>
  </si>
  <si>
    <t>135122420, 169693420, 199943520, 249566920, 275101920, 308235220</t>
  </si>
  <si>
    <t>456020, 540620, 652720, 759120, 874720, 1004320</t>
  </si>
  <si>
    <t>143891820, 174739820, 218451220, 249927420, 283040820, 320519320</t>
  </si>
  <si>
    <t>622620, 751220, 868020, 1015920</t>
  </si>
  <si>
    <t>205356320, 247994620, 282014220, 324781420</t>
  </si>
  <si>
    <t>608720, 627020, 748920, 873120, 1014820</t>
  </si>
  <si>
    <t>200817120, 206838620, 247473020, 282585320, 323513020</t>
  </si>
  <si>
    <t>708520, 750420, 838620, 895420, 946220, 1015220, 1016520</t>
  </si>
  <si>
    <t>237314120, 247967420, 273663020, 287101720, 301303820, 323514120, 324924620</t>
  </si>
  <si>
    <t>775520, 895520, 997320</t>
  </si>
  <si>
    <t>258583720, 287117520, 316193620</t>
  </si>
  <si>
    <t>718120, 749020, 899120, 1011420</t>
  </si>
  <si>
    <t>242096920, 247481620, 293323220, 322776120</t>
  </si>
  <si>
    <t>622820, 750920, 868120, 1016020</t>
  </si>
  <si>
    <t>205356520, 247992920, 281695420, 324801520</t>
  </si>
  <si>
    <t>714720, 765420, 827820, 873320, 965320, 1014720, 1027220</t>
  </si>
  <si>
    <t>580920</t>
  </si>
  <si>
    <t>1022420</t>
  </si>
  <si>
    <t>329589120</t>
  </si>
  <si>
    <t>566820</t>
  </si>
  <si>
    <t>1006320</t>
  </si>
  <si>
    <t>322095020, 330604920</t>
  </si>
  <si>
    <t>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t>
  </si>
  <si>
    <t>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t>
  </si>
  <si>
    <t>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t>
  </si>
  <si>
    <t>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t>
  </si>
  <si>
    <t>539820, 607220, 608620, 609020, 609220, 637120, 712220, 712520, 715020, 715320, 715820, 751820, 830220, 832120, 834620, 834720, 1004920, 1005020, 1007220, 1007320, 1020220</t>
  </si>
  <si>
    <t>179870920, 201236120, 201283220, 201974820, 204790420, 239871920, 239885020, 241440620, 242092920, 242097820, 248068720, 271379420, 272726020, 272757820, 272825320, 320803720, 320805220, 322064820, 322080320, 326284320</t>
  </si>
  <si>
    <t>201247420, 207331620, 243457420, 281705120, 324672320</t>
  </si>
  <si>
    <t>717720, 746420, 848520, 988320</t>
  </si>
  <si>
    <t>242094720, 247362720, 275096420, 314338120</t>
  </si>
  <si>
    <t>717520, 743220, 848220, 1009920</t>
  </si>
  <si>
    <t>241500220, 246921120, 275093120, 322381220</t>
  </si>
  <si>
    <t>552420, 552620, 604020, 643920, 648420, 651320, 748020, 748120, 748820, 834220, 834820, 957220, 977220, 977320, 1019920</t>
  </si>
  <si>
    <t>180201620, 180205720, 198961620, 215221120, 217370620, 217470720, 247441920, 247442820, 247469920, 272829720, 272842820, 305927720, 311095120, 311120120, 326260820</t>
  </si>
  <si>
    <t>455020, 534520, 602720, 603920, 604920, 606020, 614320, 626020, 636920, 737720, 751720, 775220, 881520, 896420, 1010420, 1015320</t>
  </si>
  <si>
    <t>143681120, 173075320, 200509320, 206728120, 208830620, 213405820, 245686120, 248187820, 258468520, 284322820, 288093320, 322539520, 324861720</t>
  </si>
  <si>
    <t>607720, 633320, 633620, 633720, 654720, 654820, 715520, 743520, 744520, 745620, 760220, 873820, 876920, 877420, 883820, 973520, 985020, 987020, 987120</t>
  </si>
  <si>
    <t>200713220, 208988220, 208989520, 208991220, 218997820, 219000120, 240959020, 246924920, 246989720, 247402820, 250426420, 283334020, 283352020, 283360920, 284499120, 310512720, 312680620, 313343520, 313346620</t>
  </si>
  <si>
    <t>555820, 602520, 602820, 643820, 646120, 655220, 748520, 757920, 763820, 832320, 833920, 836520, 960220, 1018220, 1024520</t>
  </si>
  <si>
    <t>185350220, 198736020, 198739120, 215219920, 215913920, 219024820, 247468220, 249253820, 251438920, 272657420, 272821120, 272945620, 307625820, 325178120, 329908320</t>
  </si>
  <si>
    <t>514620, 553520, 659620, 756120, 880220, 969020</t>
  </si>
  <si>
    <t>169681620, 184043220, 224470420, 249270920, 284428220, 310143120</t>
  </si>
  <si>
    <t>604120, 609620, 620620, 706320, 727520, 742920, 848120, 882620, 1017420, 1024420</t>
  </si>
  <si>
    <t>199874820, 201264120, 205354120, 236002720, 243398520, 246911220, 275091820, 284427220, 324684720, 329900420</t>
  </si>
  <si>
    <t>653520, 746020, 957920, 990620</t>
  </si>
  <si>
    <t>218584120, 247048820, 307630620, 314726720</t>
  </si>
  <si>
    <t>515320, 534120, 536620, 627620, 631520, 637420, 726420, 730920, 731020, 832720, 833020, 898520, 1017820, 1017920</t>
  </si>
  <si>
    <t>168237920, 173062120, 173703120, 207325420, 208062220, 212539620, 243293820, 243912620, 243936820, 272818020, 272819620, 289122220, 324784520, 324947720</t>
  </si>
  <si>
    <t>610420, 657220, 726320, 837020, 966720</t>
  </si>
  <si>
    <t>201298920, 220327220, 243292520, 273608720, 308375320</t>
  </si>
  <si>
    <t>555320, 610220, 617420, 620520, 745920, 774820, 858820, 869920, 1008620, 1022020</t>
  </si>
  <si>
    <t>185223120, 201276520, 205352320, 205354020, 247036020, 255642220, 278683720, 282208820, 322102920, 329530720</t>
  </si>
  <si>
    <t>169004620, 201272720, 206714220, 222818020, 253178320, 265878420, 266641120, 283338420, 303441320, 316151720</t>
  </si>
  <si>
    <t>148492720, 173764420, 207837920, 247365020, 281049220, 308367220</t>
  </si>
  <si>
    <t>653420, 705020, 777820, 899320, 1020420</t>
  </si>
  <si>
    <t>218583520, 233232120, 260342820, 293325020, 326286620</t>
  </si>
  <si>
    <t>360920, 521120</t>
  </si>
  <si>
    <t>731820, 766920, 890820, 970020</t>
  </si>
  <si>
    <t>244098820, 252212320, 286406620, 309936120</t>
  </si>
  <si>
    <t>623620, 717420, 764720, 770220, 882720, 892020, 1011020, 1014220</t>
  </si>
  <si>
    <t>205356920, 241443420, 251390720, 253705020, 284429520, 286426420, 322526620, 323502120</t>
  </si>
  <si>
    <t>828520, 828920, 897720, 939920, 1019220, 1020720</t>
  </si>
  <si>
    <t>269888320, 269967220, 288178020, 296758620, 326238620, 326304520</t>
  </si>
  <si>
    <t>531520, 628020, 719820, 847820, 973020</t>
  </si>
  <si>
    <t>175985620, 208072020, 242126620, 275112720, 310626720</t>
  </si>
  <si>
    <t>449420, 543020, 624820, 727020, 877720, 969520</t>
  </si>
  <si>
    <t>142224920, 176270720, 205357620, 243350020, 283363120, 309678920</t>
  </si>
  <si>
    <t>539620, 645820, 729420, 873520, 976820</t>
  </si>
  <si>
    <t>174585320, 216116920, 244104920, 283451820, 311694920</t>
  </si>
  <si>
    <t>550620, 649520, 744920, 874420, 1016820</t>
  </si>
  <si>
    <t>179876520, 217427720, 247634720, 283049320, 324801020</t>
  </si>
  <si>
    <t>463020, 517820, 611220, 719320, 839620, 988720</t>
  </si>
  <si>
    <t>151571920, 169344120, 202449420, 241990220, 273682720, 314380820</t>
  </si>
  <si>
    <t>514520, 551020, 646020, 656220, 748620, 750620, 835720, 836420, 960620, 961420</t>
  </si>
  <si>
    <t>169676220, 179860520, 215906220, 219430420, 247468520, 247976520, 272763620, 272915620, 307746120, 307751120</t>
  </si>
  <si>
    <t>455620, 545520, 642420, 757420, 869420, 984320</t>
  </si>
  <si>
    <t>147301720, 177496520, 213978620, 249220920, 282180020, 312530920</t>
  </si>
  <si>
    <t>456720, 535620, 618620, 760320, 838820, 983720</t>
  </si>
  <si>
    <t>145305120, 174343520, 206869520, 250490520, 274423020, 312702220</t>
  </si>
  <si>
    <t>520520, 637320, 773220, 873620, 996420</t>
  </si>
  <si>
    <t>169827720, 212538820, 253774920, 282690120, 316183920</t>
  </si>
  <si>
    <t>518420, 520720, 527420, 627420, 650620, 653620, 734220, 748220, 773620, 873720, 875520, 893020, 992420, 1009820, 1017320</t>
  </si>
  <si>
    <t>169145920, 169832620, 171120720, 207306320, 218586820, 220628020, 244889320, 247443520, 255552920, 282700120, 282943820, 286491920, 315506020, 322377120, 324662520</t>
  </si>
  <si>
    <t>520820, 626220, 735820, 865620, 991420</t>
  </si>
  <si>
    <t>169834420, 206738420, 245232720, 281433020, 314891120</t>
  </si>
  <si>
    <t>607020, 625020, 744420, 854520, 992520</t>
  </si>
  <si>
    <t>200532320, 205574420, 246886820, 278123320, 315506520</t>
  </si>
  <si>
    <t>553820, 605620, 612820, 651220, 752420, 769520, 851120, 870520, 991520, 996620</t>
  </si>
  <si>
    <t>183574720, 200434020, 205596520, 217469420, 248197220, 253165420, 275944420, 282219520, 314904920, 316185320</t>
  </si>
  <si>
    <t>608220, 661120, 737920, 895320, 994820</t>
  </si>
  <si>
    <t>200724720, 226806320, 245712720, 287099420, 316163420</t>
  </si>
  <si>
    <t>542020, 646420, 744320, 863420, 995120</t>
  </si>
  <si>
    <t>175228020, 216094320, 246927020, 281025620, 316169420</t>
  </si>
  <si>
    <t>606120, 637620, 737120, 875320, 985620</t>
  </si>
  <si>
    <t>200499820, 212514920, 245674320, 282941720, 312684220</t>
  </si>
  <si>
    <t>621920, 660920, 732120, 858420, 966020</t>
  </si>
  <si>
    <t>205355320, 225525020, 244106720, 278580820, 308365720</t>
  </si>
  <si>
    <t>540320, 646820, 759420, 872320, 1000820</t>
  </si>
  <si>
    <t>174736720, 216167020, 250001920, 282504020, 317745520</t>
  </si>
  <si>
    <t>607620, 610620, 734320, 853920, 1017520</t>
  </si>
  <si>
    <t>200648420, 201303120, 244894120, 277031020, 324690420</t>
  </si>
  <si>
    <t>534620, 539720, 634120, 634720, 739320, 740020, 853120, 859420, 979020, 981720</t>
  </si>
  <si>
    <t>173173020, 174346020, 209066620, 210842720, 246161520, 246172920, 276743020, 278810420, 311541320, 312314520</t>
  </si>
  <si>
    <t>605920, 630320, 745020, 861020, 985420</t>
  </si>
  <si>
    <t>200496720, 208647420, 248116820, 280656120, 313283820</t>
  </si>
  <si>
    <t>609820, 612420, 729620, 873020, 963220</t>
  </si>
  <si>
    <t>201259220, 205347720, 243732820, 282572620, 308154420</t>
  </si>
  <si>
    <t>553220, 660720, 749420, 865020, 1000520</t>
  </si>
  <si>
    <t>180571720, 224855920, 247615520, 281060020, 317718820</t>
  </si>
  <si>
    <t>553120, 626320, 736620, 841020, 1007920</t>
  </si>
  <si>
    <t>180558520, 207532520, 245263920, 273931020, 322087620</t>
  </si>
  <si>
    <t>706520, 736120, 858920, 968320</t>
  </si>
  <si>
    <t>236647320, 245241120, 278688620, 310065320</t>
  </si>
  <si>
    <t>539320, 606320, 624420, 639020, 728920, 742220, 863520, 884720, 964220, 1011220</t>
  </si>
  <si>
    <t>174342420, 200458020, 205357320, 212585720, 243518320, 246856020, 281026620, 284854820, 308196720, 322773320</t>
  </si>
  <si>
    <t>537920, 645520, 740620, 869520, 993120</t>
  </si>
  <si>
    <t>174320920, 215894920, 246182520, 282181120, 316147120</t>
  </si>
  <si>
    <t>607520, 630220, 745720, 872220, 996220</t>
  </si>
  <si>
    <t>200565220, 208316420, 247482820, 283414620, 316313920</t>
  </si>
  <si>
    <t>711820, 729220, 860120, 965020</t>
  </si>
  <si>
    <t>239875420, 243624620, 280004220, 308236620</t>
  </si>
  <si>
    <t>605720, 605820, 619320, 621120, 729520, 730320, 834920, 835120, 961120, 998920</t>
  </si>
  <si>
    <t>200438920, 200475420, 205353120, 205354420, 243728920, 243801420, 272845220, 272847820, 307749420, 316809320</t>
  </si>
  <si>
    <t>607420, 634020, 708820, 736420, 875720, 889320, 939720, 983820, 985320</t>
  </si>
  <si>
    <t>200567120, 208998020, 237401120, 245252920, 283045920, 285587720, 296749320, 312517320, 312682820</t>
  </si>
  <si>
    <t>659020, 776920, 891320, 998220</t>
  </si>
  <si>
    <t>222823620, 259547220, 286669320, 316804220</t>
  </si>
  <si>
    <t>661220, 661320, 760820, 882120, 1003520</t>
  </si>
  <si>
    <t>226819920, 233362620, 250550420, 284898820, 320850420</t>
  </si>
  <si>
    <t>624520, 624620, 760720, 871720, 1010720</t>
  </si>
  <si>
    <t>205357420, 207567820, 250536320, 283407320, 322617220</t>
  </si>
  <si>
    <t>767020, 767120, 870720, 872920, 1002820</t>
  </si>
  <si>
    <t>252272920, 252907220, 282377020, 283431320, 321083320</t>
  </si>
  <si>
    <t>759720, 759820, 885420, 1002320</t>
  </si>
  <si>
    <t>250005520, 251848820, 284918820, 320758020</t>
  </si>
  <si>
    <t>629520, 637220, 732320, 735120, 864020, 872120, 995620, 996320</t>
  </si>
  <si>
    <t>207841020, 212482720, 244923620, 246244120, 281041020, 282514320, 316174620, 316181520</t>
  </si>
  <si>
    <t>648920, 740820, 863920, 995720</t>
  </si>
  <si>
    <t>217426220, 246221820, 281446320, 316352320</t>
  </si>
  <si>
    <t>635320, 635420, 765820, 884420, 999720</t>
  </si>
  <si>
    <t>210894820, 210897920, 251440020, 284828120, 317680220</t>
  </si>
  <si>
    <t>508620</t>
  </si>
  <si>
    <t>952720</t>
  </si>
  <si>
    <t>303713620</t>
  </si>
  <si>
    <t>609120, 656020, 737620, 876020, 1016720</t>
  </si>
  <si>
    <t>201239820, 220325920, 245759420, 283353620, 324724820</t>
  </si>
  <si>
    <t>760520, 764320, 765620, 871520, 881120, 896020, 998520, 1000420, 1002620</t>
  </si>
  <si>
    <t>250429420, 251317020, 251411620, 282426820, 284010520, 287671620, 316350820, 317715820, 320759220</t>
  </si>
  <si>
    <t>769120, 897320, 1008520</t>
  </si>
  <si>
    <t>253167620, 289132220, 322917720</t>
  </si>
  <si>
    <t>770920, 772120, 896520, 1006120</t>
  </si>
  <si>
    <t>253327320, 254254020, 288094220, 322102620</t>
  </si>
  <si>
    <t>764420, 869320, 1014020</t>
  </si>
  <si>
    <t>251404420, 282028320, 323501720</t>
  </si>
  <si>
    <t>755220, 880120, 1003820</t>
  </si>
  <si>
    <t>248819320, 283776920, 320766820</t>
  </si>
  <si>
    <t>768620, 768720, 879220, 1000920</t>
  </si>
  <si>
    <t>252924420, 253157220, 284284620, 319416020</t>
  </si>
  <si>
    <t>752620, 753520, 870320, 999120</t>
  </si>
  <si>
    <t>248684620, 248701820, 282258820, 320522020</t>
  </si>
  <si>
    <t>554220</t>
  </si>
  <si>
    <t>1026220</t>
  </si>
  <si>
    <t>712820, 712920, 713120, 715120, 718420, 719020, 735520, 737520, 740220, 740420, 742120, 769620, 777720, 847920, 848320, 849020, 849820, 861620, 899520, 939820, 950520, 1008020, 1014520, 1015020, 1016320, 1017220, 1018620, 1019120</t>
  </si>
  <si>
    <t>239878520, 239879020, 239880120, 240944220, 241982020, 242100420, 245218020, 245755820, 246175320, 246181620, 246851320, 253166320, 260338020, 275087820, 275097920, 275099920, 276291420, 280667620, 293332720, 296764520, 303437620, 322089120, 323513720, 324658220, 324741120, 324914720, 329527020, 330799920</t>
  </si>
  <si>
    <t>766820, 769420, 888320, 1009220</t>
  </si>
  <si>
    <t>252204620, 253733220, 285487720, 322373120</t>
  </si>
  <si>
    <t>762220, 767820, 879720, 1001320</t>
  </si>
  <si>
    <t>250624620, 253140720, 283738520, 317768520</t>
  </si>
  <si>
    <t>712720, 731720, 869820, 995920</t>
  </si>
  <si>
    <t>239876920, 244084820, 282194020, 316179420</t>
  </si>
  <si>
    <t>649820, 749120, 864920, 1000720</t>
  </si>
  <si>
    <t>217426920, 247593320, 281056320, 317721920</t>
  </si>
  <si>
    <t>652620, 763520, 883320, 1002420</t>
  </si>
  <si>
    <t>218454320, 251565420, 284930420, 320835120</t>
  </si>
  <si>
    <t>764920, 878020, 1015620</t>
  </si>
  <si>
    <t>251333620, 283365420, 323535420</t>
  </si>
  <si>
    <t>705120, 739120, 882420, 963120</t>
  </si>
  <si>
    <t>233380120, 246159120, 284426520, 311093920</t>
  </si>
  <si>
    <t>578220</t>
  </si>
  <si>
    <t>1017720</t>
  </si>
  <si>
    <t>325175120</t>
  </si>
  <si>
    <t>877920, 881820, 998120</t>
  </si>
  <si>
    <t>283364720, 284283220, 316324920</t>
  </si>
  <si>
    <t>768120, 773120, 947520, 1009420</t>
  </si>
  <si>
    <t>252639020, 253771020, 301334020, 322374320, 330603620</t>
  </si>
  <si>
    <t>769720, 769820, 946920, 1027020</t>
  </si>
  <si>
    <t>713020, 948320</t>
  </si>
  <si>
    <t>239885820, 301484620</t>
  </si>
  <si>
    <t>828220, 830320, 846320, 846620, 988420, 989220</t>
  </si>
  <si>
    <t>269847520, 270922220, 274761120, 274764320, 314340320, 314393120</t>
  </si>
  <si>
    <t>765520, 837820, 980920</t>
  </si>
  <si>
    <t>251319120, 273653720, 311860920</t>
  </si>
  <si>
    <t>742020, 863820, 993320</t>
  </si>
  <si>
    <t>246868620, 281040220, 316149320</t>
  </si>
  <si>
    <t>710520, 867720, 956520, 956620</t>
  </si>
  <si>
    <t>239455420, 281576820, 305885120</t>
  </si>
  <si>
    <t>755720, 874520, 1018420</t>
  </si>
  <si>
    <t>248864020, 282940820, 325179520</t>
  </si>
  <si>
    <t>763920, 892920, 1023820</t>
  </si>
  <si>
    <t>251435420, 286491420, 329790220</t>
  </si>
  <si>
    <t>739220, 743420, 869720, 875820, 981320, 981620</t>
  </si>
  <si>
    <t>246160120, 246924020, 282190620, 283046520, 312312120, 312313320</t>
  </si>
  <si>
    <t>751420, 754920, 895120, 895220, 969420, 985920</t>
  </si>
  <si>
    <t>248016720, 248815220, 287091920, 287097820, 310073520, 312697220</t>
  </si>
  <si>
    <t>880920, 882220, 1007120</t>
  </si>
  <si>
    <t>283813120, 284425520, 322062220</t>
  </si>
  <si>
    <t>877520, 884020, 1003720</t>
  </si>
  <si>
    <t>283361620, 284534220, 320447820</t>
  </si>
  <si>
    <t>775820, 828020, 829620, 836920, 853320, 869620, 963320, 980620, 983920</t>
  </si>
  <si>
    <t>258585120, 269899320, 271977720, 273607020, 276886720, 282189620, 308159120, 311846420, 312522420</t>
  </si>
  <si>
    <t>830420, 887320, 966220</t>
  </si>
  <si>
    <t>270923520, 285863020, 310056320</t>
  </si>
  <si>
    <t>888720, 1007420</t>
  </si>
  <si>
    <t>285881520, 322813620</t>
  </si>
  <si>
    <t>892720, 894820, 1003120</t>
  </si>
  <si>
    <t>286490520, 288042720, 320847620</t>
  </si>
  <si>
    <t>743620, 862120, 981420</t>
  </si>
  <si>
    <t>246837220, 280999620, 313276520</t>
  </si>
  <si>
    <t>571920</t>
  </si>
  <si>
    <t>584920</t>
  </si>
  <si>
    <t>503220</t>
  </si>
  <si>
    <t>949320</t>
  </si>
  <si>
    <t>301939520</t>
  </si>
  <si>
    <t>515420</t>
  </si>
  <si>
    <t>148920</t>
  </si>
  <si>
    <t>146520</t>
  </si>
  <si>
    <t>125520, 149120, 149220, 158420</t>
  </si>
  <si>
    <t>537320, 537420, 573920</t>
  </si>
  <si>
    <t>980220, 980320, 1011820</t>
  </si>
  <si>
    <t>311830520, 311836820, 323360320</t>
  </si>
  <si>
    <t>545420</t>
  </si>
  <si>
    <t>990920</t>
  </si>
  <si>
    <t>314859120</t>
  </si>
  <si>
    <t>511220</t>
  </si>
  <si>
    <t>559920</t>
  </si>
  <si>
    <t>163920</t>
  </si>
  <si>
    <t>502320</t>
  </si>
  <si>
    <t>950920</t>
  </si>
  <si>
    <t>303621320</t>
  </si>
  <si>
    <t>578720</t>
  </si>
  <si>
    <t>1020120</t>
  </si>
  <si>
    <t>326300820</t>
  </si>
  <si>
    <t>524020</t>
  </si>
  <si>
    <t>532920</t>
  </si>
  <si>
    <t>14620, 14720, 14820</t>
  </si>
  <si>
    <t>584420</t>
  </si>
  <si>
    <t>1025920</t>
  </si>
  <si>
    <t>330584120</t>
  </si>
  <si>
    <t>13720, 13820</t>
  </si>
  <si>
    <t>579220</t>
  </si>
  <si>
    <t>15120, 15220</t>
  </si>
  <si>
    <t>14920, 15020</t>
  </si>
  <si>
    <t>155520</t>
  </si>
  <si>
    <t>553620</t>
  </si>
  <si>
    <t>1001820</t>
  </si>
  <si>
    <t>320755020</t>
  </si>
  <si>
    <t>504220</t>
  </si>
  <si>
    <t>949620</t>
  </si>
  <si>
    <t>303648420</t>
  </si>
  <si>
    <t>528120</t>
  </si>
  <si>
    <t>966920</t>
  </si>
  <si>
    <t>308767720</t>
  </si>
  <si>
    <t>568720</t>
  </si>
  <si>
    <t>1027320</t>
  </si>
  <si>
    <t>151020</t>
  </si>
  <si>
    <t>545820</t>
  </si>
  <si>
    <t>986720</t>
  </si>
  <si>
    <t>313291520</t>
  </si>
  <si>
    <t>133520, 133620, 133820, 135220, 135320, 139720, 143220, 145420, 145520, 152220</t>
  </si>
  <si>
    <t>153820</t>
  </si>
  <si>
    <t>574220</t>
  </si>
  <si>
    <t>153920, 154020, 154120, 154220, 154320, 154420, 154520, 154620, 154720</t>
  </si>
  <si>
    <t>574020, 574120, 574320, 574420, 574520, 574620, 574720, 574820, 574920</t>
  </si>
  <si>
    <t>149520</t>
  </si>
  <si>
    <t>142620</t>
  </si>
  <si>
    <t>162720</t>
  </si>
  <si>
    <t>143320</t>
  </si>
  <si>
    <t>14120, 14220</t>
  </si>
  <si>
    <t>494520, 518720, 565120</t>
  </si>
  <si>
    <t>145820</t>
  </si>
  <si>
    <t>152520</t>
  </si>
  <si>
    <t>146020</t>
  </si>
  <si>
    <t>160520</t>
  </si>
  <si>
    <t>145620, 151420, 151520, 152020, 152120</t>
  </si>
  <si>
    <t>155920</t>
  </si>
  <si>
    <t>151620, 151720, 151820, 151920, 160120</t>
  </si>
  <si>
    <t>146620</t>
  </si>
  <si>
    <t>161120, 161220, 161320, 162520</t>
  </si>
  <si>
    <t>142920</t>
  </si>
  <si>
    <t>145020</t>
  </si>
  <si>
    <t>142320</t>
  </si>
  <si>
    <t>508020</t>
  </si>
  <si>
    <t>951720</t>
  </si>
  <si>
    <t>303701120</t>
  </si>
  <si>
    <t>142420</t>
  </si>
  <si>
    <t>508220</t>
  </si>
  <si>
    <t>951820</t>
  </si>
  <si>
    <t>303708520</t>
  </si>
  <si>
    <t>143020</t>
  </si>
  <si>
    <t>145120</t>
  </si>
  <si>
    <t>147020</t>
  </si>
  <si>
    <t>541720</t>
  </si>
  <si>
    <t>982820</t>
  </si>
  <si>
    <t>312565720</t>
  </si>
  <si>
    <t>145320</t>
  </si>
  <si>
    <t>145220</t>
  </si>
  <si>
    <t>141420</t>
  </si>
  <si>
    <t>505520</t>
  </si>
  <si>
    <t>951220</t>
  </si>
  <si>
    <t>303625020</t>
  </si>
  <si>
    <t>141720, 141820, 141920, 142020, 142120, 142520</t>
  </si>
  <si>
    <t>506020, 506220, 506320, 506420, 506520, 506720</t>
  </si>
  <si>
    <t>952120, 952220, 952320, 952420, 952520, 952620</t>
  </si>
  <si>
    <t>303684920, 304920220, 304947020, 304950320, 304954220, 304957520</t>
  </si>
  <si>
    <t>141220, 141320, 142220</t>
  </si>
  <si>
    <t>505720, 505820, 506620</t>
  </si>
  <si>
    <t>951420, 951520, 951920</t>
  </si>
  <si>
    <t>303628220, 303642720, 303643720</t>
  </si>
  <si>
    <t>2020-10-27 15:57:00</t>
  </si>
  <si>
    <t>IMPUESTO DE INDUSTRIA Y COMERCIO OCTUBRE 2O2O</t>
  </si>
  <si>
    <t>141520</t>
  </si>
  <si>
    <t>504020</t>
  </si>
  <si>
    <t>949520</t>
  </si>
  <si>
    <t>305068620</t>
  </si>
  <si>
    <t>2020-10-28 17:29:00</t>
  </si>
  <si>
    <t>ABONO APORTES FONDO NACIONAL DEL AHORRO OCTUBRE</t>
  </si>
  <si>
    <t>143620</t>
  </si>
  <si>
    <t>511820</t>
  </si>
  <si>
    <t>953820</t>
  </si>
  <si>
    <t>305073020</t>
  </si>
  <si>
    <t>2020-10-28 17:38:00</t>
  </si>
  <si>
    <t>Adquisición de morrales para llevar los elementos necesarios en los trabajos de campo de los funcionarios de la Subdirección de Agrología.</t>
  </si>
  <si>
    <t>2020-10-29 08:21:00</t>
  </si>
  <si>
    <t>Prestación de servicios profesionales para realizar actividades de análisis, levantamiento de requerimientos, estructuración y documentación de los proyectos en Tecnologias de Informacion Geográfica.</t>
  </si>
  <si>
    <t>88520</t>
  </si>
  <si>
    <t>155720</t>
  </si>
  <si>
    <t>2020-10-30 00:00:00</t>
  </si>
  <si>
    <t>2020-10-30 17:33:00</t>
  </si>
  <si>
    <t>Pago afiliación a la Sociedad Colombiana de la Ciencia del Suelo</t>
  </si>
  <si>
    <t>160820</t>
  </si>
  <si>
    <t>581120</t>
  </si>
  <si>
    <t>1021420</t>
  </si>
  <si>
    <t>329336120</t>
  </si>
  <si>
    <t>2020-10-30 17:35:00</t>
  </si>
  <si>
    <t>Prestación de servicios para realizar el mantenimiento preventivo para Biolog Sistema GEN III, Turbidimetro, Microestación con suministro de consumibles</t>
  </si>
  <si>
    <t>160920</t>
  </si>
  <si>
    <t>2020-11-03 17:09:00</t>
  </si>
  <si>
    <t>Adquisición de UPS y baterías para UPS</t>
  </si>
  <si>
    <t>2020-11-03 17:28:00</t>
  </si>
  <si>
    <t>89220</t>
  </si>
  <si>
    <t>149720, 149820, 149920, 150020</t>
  </si>
  <si>
    <t>541020, 541120, 541220, 541320</t>
  </si>
  <si>
    <t>981820, 982020, 982320, 982420</t>
  </si>
  <si>
    <t>312316820, 312319720, 312328420, 312328820</t>
  </si>
  <si>
    <t>2020-11-03 19:43:00</t>
  </si>
  <si>
    <t>149320</t>
  </si>
  <si>
    <t>971620, 971720, 971820, 971920, 972020, 972120, 972220, 972320</t>
  </si>
  <si>
    <t>310050620, 310050720, 310050820, 310050920, 310051120, 310051220, 310051320, 310051420</t>
  </si>
  <si>
    <t>2020-11-04 00:00:00</t>
  </si>
  <si>
    <t>2020-11-04 14:42:00</t>
  </si>
  <si>
    <t>Contratación de auditoría externa con fines de certificación de calidad bajo la norma ISO 9001:2015, gestión ambiental bajo la norma ISO 14001:2015</t>
  </si>
  <si>
    <t>89320</t>
  </si>
  <si>
    <t>2020-11-05 16:49:00</t>
  </si>
  <si>
    <t>A-02-02-01-004-007</t>
  </si>
  <si>
    <t>EQUIPO Y APARATOS DE RADIO, TELEVISIÓN Y COMUNICACIONES</t>
  </si>
  <si>
    <t>Adquisición certificados digitales para el proceso de facturación electrónica</t>
  </si>
  <si>
    <t>89620</t>
  </si>
  <si>
    <t>2020-11-05 16:51:00</t>
  </si>
  <si>
    <t>A-02-02-01-003-006</t>
  </si>
  <si>
    <t>PRODUCTOS DE CAUCHO Y PLÁSTICO</t>
  </si>
  <si>
    <t>Adquisición de llantas, accesorios y servicios complementarios para los vehículos pertenecientes al parque automotor de la entidad</t>
  </si>
  <si>
    <t>157920, 158020</t>
  </si>
  <si>
    <t>2020-11-05 16:53:00</t>
  </si>
  <si>
    <t>Prestación de servicios profesionales para apoyar a la coordinación en las actividades de seguimiento, ejecución, control y revisión de los procesos disciplinarios adelantados por el Grupo Interno de Trabajo</t>
  </si>
  <si>
    <t>153320</t>
  </si>
  <si>
    <t>2020-11-06 08:15:00</t>
  </si>
  <si>
    <t>Certificado de firma digital de persona jurídica para facturación electrónica</t>
  </si>
  <si>
    <t>2020-11-06 10:08:00</t>
  </si>
  <si>
    <t>Salida de campo exploratoria conjunta CGR-IGAC para realizar la verificación en terreno de la información analizada, en apoyo técnico para atender la denuncia ciudadana 2020-170889-82111 ante la Contraloría General de la República.</t>
  </si>
  <si>
    <t>2020-11-10 09:10:00</t>
  </si>
  <si>
    <t>VIATICOS Y GASTOS DE COMISION PARA REALIZAR TOMA DE AEROFOTOGRAFÍA CON DRON EN LOS MUNICIPIOS DE CORDOBA, GUAMO, SAN JACINTO,CARMEN DE BOLÍVAR, CARTAGENA EN EL  DEPARTAMENTO DE BOLIVAR,  VILLETA, GUADUAS EN EL DEPARTAMENTO CUNDINAMARCA, HONDA EN EL D</t>
  </si>
  <si>
    <t>153620, 153720</t>
  </si>
  <si>
    <t>564220, 564320</t>
  </si>
  <si>
    <t>1005120, 1005220</t>
  </si>
  <si>
    <t>320828920, 320830620</t>
  </si>
  <si>
    <t>2020-11-10 17:36:00</t>
  </si>
  <si>
    <t>Prestación de servicios de apoyo en las actividades de transporte y soporte operativo requerido para realizar las visitas técnicas de los procesos misionales del IGAC</t>
  </si>
  <si>
    <t>2020-11-11 14:21:00</t>
  </si>
  <si>
    <t>Adquisición de equipos tecnológicos y periféricos para el Instituto</t>
  </si>
  <si>
    <t>2020-11-11 16:47:00</t>
  </si>
  <si>
    <t>Prestación de servicios profesionales para realizar el desarrollo, ajustes e integración de funcionalidades de los  proyectos de Sistema de Información Geográfica que adelante la oficina CIAF</t>
  </si>
  <si>
    <t>91020</t>
  </si>
  <si>
    <t>2020-11-11 16:54:00</t>
  </si>
  <si>
    <t>Prestación de servicios profesionales para la realización de avalúos en el marco de los procesos de actualización catastral adelantados por la Subdirección de Catastro</t>
  </si>
  <si>
    <t>90620</t>
  </si>
  <si>
    <t>163820</t>
  </si>
  <si>
    <t>2020-11-11 16:56:00</t>
  </si>
  <si>
    <t>CONTRATACIÓN DEPRESTACIÓN DE SERVICIOS PERSONALES PARA REALIZAR ACTIVIDADES DE APOYO A LA GESTIÓN DENTRO DEL PROCESO DE CONSERVACIÓN CATASTRAL EN LA DIRECCIÓN TERRITORIAL
CASANARE Y SUS UOC.</t>
  </si>
  <si>
    <t>90720</t>
  </si>
  <si>
    <t>2020-11-11 16:58:00</t>
  </si>
  <si>
    <t>PRESTACIÓN DE SERVICIOS PERSONALES PARA REALIZAR ACTIVIDADES DE APOYO A LA GESTIÓN EN VENTANILLA VIRTUAL DENTRO DEL PROCESO DE CONSERVACIÓN CATASTRAL EN LA DIRECCIÓN
TERRITORIAL CASANARE Y SUS UOC</t>
  </si>
  <si>
    <t>90820</t>
  </si>
  <si>
    <t>2020-11-11 16:59:00</t>
  </si>
  <si>
    <t>Adquisición y calibración de citas métricas de topografía</t>
  </si>
  <si>
    <t>90920</t>
  </si>
  <si>
    <t>2020-11-11 17:11:00</t>
  </si>
  <si>
    <t>ADICION CONTRATO SUMINISTRO DE COMBUSTIBLE</t>
  </si>
  <si>
    <t>90320</t>
  </si>
  <si>
    <t>2020-11-11 17:20:00</t>
  </si>
  <si>
    <t>Gastos de viaje y comisión para Materialización de estaciones de funcionamiento continuo GNSS de la red MAGNA-ECO (1 CORS)</t>
  </si>
  <si>
    <t>91320</t>
  </si>
  <si>
    <t>156020, 157320, 157520</t>
  </si>
  <si>
    <t>570020, 573620, 573720</t>
  </si>
  <si>
    <t>1011520, 1011620, 1012520</t>
  </si>
  <si>
    <t>323357920, 323359320, 323497020</t>
  </si>
  <si>
    <t>2020-11-12 14:46:00</t>
  </si>
  <si>
    <t>Prestación de servicios de apoyo logístico, en la organización y ejecución de las actividades que sean necesarias para la conceptualización de talleres, reuniones, conversatorios, encuentros y actividades de socialización y divulgación</t>
  </si>
  <si>
    <t>91120</t>
  </si>
  <si>
    <t>163720</t>
  </si>
  <si>
    <t>75320</t>
  </si>
  <si>
    <t>2020-11-13 08:08:00</t>
  </si>
  <si>
    <t>PROGRAMACION DE VIATICOS Y GASTOS DE COMISIÓN DIEGO ANDRÉS GARCÍA CASTAÑEDA</t>
  </si>
  <si>
    <t>91420</t>
  </si>
  <si>
    <t>159920, 161920</t>
  </si>
  <si>
    <t>581020</t>
  </si>
  <si>
    <t>1021220</t>
  </si>
  <si>
    <t>326955120</t>
  </si>
  <si>
    <t>2020-11-17 08:49:00</t>
  </si>
  <si>
    <t>Adquisición de equipos GNSS GEODÉSICOS como apoyo al cumplimiento de los objetivos misionales y demás proyectos a cargo del Instituto Geográfico Agustín Codazzi.</t>
  </si>
  <si>
    <t>2020-11-17 10:33:00</t>
  </si>
  <si>
    <t>Viáticos y gastos de comisión para el reconocimiento de los suelos, descripción de calicatas y toma de muestras para análisis de laboratorio del levantamiento detallado a escala 1:10.000 de los complejos de páramos de Guerrero y
Distrito de Manejo.</t>
  </si>
  <si>
    <t>161520, 161620, 161720, 161820, 162020, 162120, 162220, 162320, 162420, 162920, 163020, 163120, 163420, 164120, 164220</t>
  </si>
  <si>
    <t>581220, 581320, 581820, 581920, 582020, 582120, 582220, 582320, 582420, 582620, 582820, 582920, 583020, 583920, 584620</t>
  </si>
  <si>
    <t>1021320, 1021520, 1022620, 1022720, 1022820, 1022920, 1023020, 1023120, 1023220, 1023320, 1023420, 1023520, 1023620, 1023720, 1025120</t>
  </si>
  <si>
    <t>326959220, 326962120, 329721720, 329737320, 329751820, 329762820, 329764820, 329772820, 329779820, 329848220, 329849920, 329902120, 329907020, 329909620, 330136420</t>
  </si>
  <si>
    <t>2020-11-17 10:38:00</t>
  </si>
  <si>
    <t>Adquisición de elementos para los trabajos de campo de la Subdirección de Agrología</t>
  </si>
  <si>
    <t>91820</t>
  </si>
  <si>
    <t>2020-11-17 10:43:00</t>
  </si>
  <si>
    <t>163520</t>
  </si>
  <si>
    <t>582720</t>
  </si>
  <si>
    <t>2020-11-17 14:09:00</t>
  </si>
  <si>
    <t>Prestación de servicios técnicos para la captura de elementos vectoriales de conformidad con las especificaciones técnicas y rendimientos establecidos.</t>
  </si>
  <si>
    <t>2020-11-17 14:10:00</t>
  </si>
  <si>
    <t>Prestación de servicios para apoyar la implementación de métodos estadísticos en la Subdirección</t>
  </si>
  <si>
    <t>2020-11-17 14:12:00</t>
  </si>
  <si>
    <t>Prestación de servicios de mantenimiento correctivo para el magnetómetro de protones Geométricos Modelo G-886 del IGAC</t>
  </si>
  <si>
    <t>2020-11-17 14:21:00</t>
  </si>
  <si>
    <t>ADQUISICIÓN DE LICENCIAS ADOBE</t>
  </si>
  <si>
    <t>2020-11-17 14:31:00</t>
  </si>
  <si>
    <t>Adquisición de licencias ERDAS</t>
  </si>
  <si>
    <t>92420</t>
  </si>
  <si>
    <t>2020-11-17 15:27:00</t>
  </si>
  <si>
    <t>Viáticos y gastos de comisión Presentación Estudio de Suelos Cuenca del Río Amoyá, en el municipio de Chaparral - Tolima</t>
  </si>
  <si>
    <t>92520</t>
  </si>
  <si>
    <t>163220, 163320, 163620</t>
  </si>
  <si>
    <t>581520, 581620</t>
  </si>
  <si>
    <t>1021720, 1021820</t>
  </si>
  <si>
    <t>327051320, 328407820</t>
  </si>
  <si>
    <t>2020-11-18 14:44:00</t>
  </si>
  <si>
    <t>Trasportar a funcionarios y contratistas de la Subdirección de Agrología a municipios de Cundinamarca del 23 de noviembre al 7 de diciembre, dentro del contrato suscrito con la CAR</t>
  </si>
  <si>
    <t>164620</t>
  </si>
  <si>
    <t>585120</t>
  </si>
  <si>
    <t>1025520, 1025620</t>
  </si>
  <si>
    <t>330145120</t>
  </si>
  <si>
    <t>2020-11-18 19:04:00</t>
  </si>
  <si>
    <t>Viáticos y gastos de comisión para transportar a funcionarios y contratistas de la Subdirección de Agrología a municipios de Cundinamarca del 23 de noviembre al 7 de diciembre, dentro del contrato suscrito con la CAR.</t>
  </si>
  <si>
    <t>164320, 164420, 164520</t>
  </si>
  <si>
    <t>584720, 584820, 585020</t>
  </si>
  <si>
    <t>1025220, 1025320, 1025420</t>
  </si>
  <si>
    <t>330138620, 330139120, 330140020</t>
  </si>
  <si>
    <t>2020-11-19 17:07:00</t>
  </si>
  <si>
    <t>Gastos de viaje y comisión para Levantamiento topográfico Camino Sapzurro - La Miel Fase 3</t>
  </si>
  <si>
    <t>2020-11-19 17:11:00</t>
  </si>
  <si>
    <t>VIÁTICOS Y GASTOS DE COMISIÓN, Sistema de Referencia Geodésico Nacional. RED GRAVIMETRICA RELATIVA</t>
  </si>
  <si>
    <t>120, 920, 2020, 2220, 3820, 4020, 4220, 4920, 5520, 5920, 6620, 6820, 7120, 7620, 7820, 8320, 8620, 9220, 9620, 10920, 12120, 13620, 14520, 15020</t>
  </si>
  <si>
    <t>220, 620, 2220, 2420, 3720, 3920, 4220, 4520, 5720, 6220, 7720, 8020, 8220, 9520, 11020, 11820, 13620, 13820, 15820, 17520, 18520, 20020, 20920</t>
  </si>
  <si>
    <t>220, 4320, 8820, 9020, 15120, 15320, 16920, 17220, 21620, 22220, 28920, 29220, 29420, 33920, 37020, 39120, 45420, 45620, 50520, 53420, 56020, 56820, 57220</t>
  </si>
  <si>
    <t>4516920, 22959620, 48357920, 48421220, 88446920, 88452820, 90614620, 91814820, 116773020, 122797320, 125884720, 152163420, 152169720, 153369820, 180517320, 198951520, 218581920, 257183020, 260818020, 287466420, 295957220, 304469220, 318013920, 330891920</t>
  </si>
  <si>
    <t>320, 4820, 8720, 16820, 22020, 28820, 34520, 36820, 39020, 45120, 56220</t>
  </si>
  <si>
    <t>4519820, 27609620, 46972720, 90605620, 120214920, 145340220, 193234820, 195136720, 218503720, 251332020, 304454820</t>
  </si>
  <si>
    <t>320, 1020, 1120, 2120, 2320, 3920, 4120, 4320, 4520, 4820, 5620, 6020, 6720, 6920, 7220, 7720, 8220, 8720, 9320, 9420, 9720, 11020, 12020, 13720, 14620, 15120</t>
  </si>
  <si>
    <t>120, 720, 820, 2320, 2520, 3820, 4020, 4320, 4420, 5820, 6320, 7820, 7920, 8320, 9620, 10920, 11920, 13420, 13520, 13920, 15920, 17420, 18620, 19920, 20820</t>
  </si>
  <si>
    <t>120, 4420, 4520, 8920, 9120, 15220, 15420, 17020, 17120, 21720, 22320, 29020, 29120, 29520, 34020, 36920, 39220, 45220, 45320, 45720, 50620, 53320, 56120, 56720, 57120</t>
  </si>
  <si>
    <t>4515520, 22961320, 23125620, 48361220, 48426420, 88450120, 88464320, 90624320, 91812720, 116775820, 122878420, 125895020, 152165520, 152167520, 153370820, 180521220, 198948420, 218583720, 257180420, 257182420, 260829820, 287468820, 295947420, 304471720, 318003720, 330890520</t>
  </si>
  <si>
    <t>420, 2920, 3020, 5720, 7020, 7920, 8520, 9520, 14720</t>
  </si>
  <si>
    <t>520, 2620, 2720, 6120, 8120, 9720, 11620, 13720, 20120</t>
  </si>
  <si>
    <t>2920, 9220, 9320, 22120, 29320, 34120, 38920, 45520, 56920</t>
  </si>
  <si>
    <t>7050420, 54585920, 56446020, 56457520, 120215020, 152889120, 184441620, 216655320, 218652120, 257177120, 321084120</t>
  </si>
  <si>
    <t>1820, 10120, 12720, 12820, 14420</t>
  </si>
  <si>
    <t>11520, 15120, 18120, 18220, 19820</t>
  </si>
  <si>
    <t>44920, 50120, 54320, 54420, 56620</t>
  </si>
  <si>
    <t>242331820, 279276520, 297434220, 297434520, 317993620</t>
  </si>
  <si>
    <t>4720, 10320, 15220</t>
  </si>
  <si>
    <t>10420, 10520, 10620, 10720, 10820, 12920, 14120, 14220, 14320, 14820</t>
  </si>
  <si>
    <t>16020, 16120, 16220, 18020, 19520, 19620, 19720, 20220</t>
  </si>
  <si>
    <t>50720, 50820, 54220, 55920, 56320, 56420, 56520, 57020</t>
  </si>
  <si>
    <t>287455520, 287459520, 297432620, 303724920, 317987720, 317989620, 317991620, 321085220</t>
  </si>
  <si>
    <t>2020-11-11 16:37:00</t>
  </si>
  <si>
    <t>ADICIÓN CONTRATO 1109-2020</t>
  </si>
  <si>
    <t>2020-11-18 09:41:00</t>
  </si>
  <si>
    <t>APORTES NOVIEMBRE</t>
  </si>
  <si>
    <t>2020-11-18 09:46:00</t>
  </si>
  <si>
    <t>NOMINA NOVIEMBRE</t>
  </si>
  <si>
    <t>Fuente dependencia</t>
  </si>
  <si>
    <t xml:space="preserve">Se generaron los reportes del tercer trimestre año 2020, estos se encuentran en la página web en el link: https://www.igac.gov.co/es/contenido/presupuesto </t>
  </si>
  <si>
    <t>Concepto Favorable</t>
  </si>
  <si>
    <t>Sin meta para el trimestre</t>
  </si>
  <si>
    <t>De acuerdo con los soportes que evidencian el avance de la actividad, se verifican reportes de seguimiento a las metas de lo planes del segundo trimestre , pero dichos reportes no muestran una fecha de corte.</t>
  </si>
  <si>
    <t>Se evidencia la publicación en el link https://www.igac.gov.co/es/contenido/presupuesto, de los informes de ejecución presupuestal de los meses de julio, agosto y septiembre de 2020 dando cumplimiento a la meta.</t>
  </si>
  <si>
    <t>Para el tercer trimetre se realizaron tres comités institucionales de gestión y desempeño, en los cuales se presentaron los avances en metas plan de desarrollo y metas de planes de acción.</t>
  </si>
  <si>
    <t>Se evidencian las actas de los dos comités institucionales de gestión y desempeño (abril y mayo), en los cuales se presentaron los avances en metas plan de desarrollo y metas de planes de acción, cumpliendo con la meta establecida.</t>
  </si>
  <si>
    <t>Se realizaron en el periodo tres comités institucionales de gestión y desempeño, en los cuales se presentaron los avances en metas plan de desarrollo y metas de planes de acción.</t>
  </si>
  <si>
    <t>Los reportes de seguimiento se publicaron en la página web de la entidad en el siguiente link: https://www.igac.gov.co/es/contenido/metas-objetivos-e-indicadores-de-gestion-yo-desempeno</t>
  </si>
  <si>
    <t>Se evidencian reportes en el aplicativo SPI del DPN en los meses de abril - mayo - junio pero no se pudo verificar cuales son los 2 reportes establecidos en la meta. Se debe especificar en el autoseguimiento del proceso cuales son los reportes para su posterior validación.</t>
  </si>
  <si>
    <t>El reportes de Seguimiento metas Plan Nacional de Desarrollo tercer trimestre 2020 se evidencia en la página web de la entidad en el siguiente link: https://www.igac.gov.co/es/contenido/metas-objetivos-e-indicadores-de-gestion-yo-desempeno.</t>
  </si>
  <si>
    <t>Sin meta asignada en el periodo</t>
  </si>
  <si>
    <t>Se elaboraron los formularios de Programación Anteproyecto 2021 y el  Formularios Planta Anteproyecto 2021 junto con justificación del anteproyecto 2021, por lo cual se da cumplimiento a la meta programada.</t>
  </si>
  <si>
    <t xml:space="preserve">Se remite el Anteproyecto de Presupuesto IGAC 2021 mediante correo del 28-03-2020  para revisión y aprobación por parte de los responsables de los procesos de Agrología y del CIAF._x000D_
</t>
  </si>
  <si>
    <t>La actividad se cumplió en el primer y segundo trimestre.</t>
  </si>
  <si>
    <t>De acuerdo con los documentos aportados, finalizando el mes de marzo de 2020 se cargó en el sistema SIIF el anteproyecto de presupuesto 2021.Se cumple con la meta establecida.</t>
  </si>
  <si>
    <t>De acuerdo con los documentos aportados, entre el 14 y 17 de abril se enviaron al DANE los proyectos de inversión de la Entidad para revisión, posterior envío al DNP e inclusión en el Plan Operativo Anual de Inversiones 2021. Se cumple con la meta establecida.</t>
  </si>
  <si>
    <t>Se elaboró el informe anual de gestión para el Congreso de la República, se envió a la cabeza del sector y fue publicado en el link: https://www.igac.gov.co/sites/igac.gov.co/files/informe_congreso_sector_estadisticas_2019-2020.pdf</t>
  </si>
  <si>
    <t>Se elaboró  informe de Gestión del IGAC 2019 el cual fue publicado en la página web del IGAC en la sección de Transparencia y Acceso a la Información Pública. Se cumple con la meta establecida.</t>
  </si>
  <si>
    <t>Se elaboró Informe de Gestión del Sector de_x000D_
Información Estadística, enviado a la cabeza del sector y fue publicado en el link: https://www.igac.gov.co/sites/igac.gov.co/files/informe_congreso_sector_estadisticas_2019-2020.pdf._x000D_
Se cumple la meta.</t>
  </si>
  <si>
    <t>Se evidencia el informe anual de gestión para el Congreso de la República, se envió a la cabeza del sector y fue publicado en el link: https://www.igac.gov.co/sites/igac.gov.co/files/informe_congreso_sector_estadisticas_2019-2020.pdf</t>
  </si>
  <si>
    <t xml:space="preserve">Para la actividad de ejecución presupuestal: 
Durante el trimestre se tuvo la siguiente ejecución: 
Julio
35% de ejecución en CDP30% de ejecución en compromiso18% de ejecución en obligación 18% de ejecución en pagos
Agosto 
37% de ejecución en CDP32% de ejecución en compromiso22% de ejecución en obligación 22% de ejecución en pagos
Septiembre
40% de ejecución en CDP36% de ejecución en compromiso25% estos se encuentran en la página web en el link: https://www.igac.gov.co/es/contenido/presupuesto </t>
  </si>
  <si>
    <t>Se evidencia la publicacion de los informes en el link https://www.igac.gov.co/es/contenido/presupuesto de los meses de ene-feb-mar de 2020, cumpliendo con la meta propuesta.</t>
  </si>
  <si>
    <t>Se evidencia la publicacion de los informes en el link https://www.igac.gov.co/es/contenido/presupuesto de los meses de abr-may-jun de 2020, cumpliendo con la meta propuesta.</t>
  </si>
  <si>
    <t xml:space="preserve">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t>
  </si>
  <si>
    <t xml:space="preserve">Se evidencia la publicación del informe enviado al Congreso de la República que se encuentra en el siguiente link: https://www.igac.gov.co/sites/igac.gov.co/files/informe_congreso_sector_estadisticas_2019-2020.pdf  de igual manera, y del avance metas del Plan Nacional de Desarrollo y de los Proyectos de Inversión en el link: https://www.igac.gov.co/es/contenido/metas-objetivos-e-indicadores-de-gestion-yo-desempeno   </t>
  </si>
  <si>
    <t>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t>
  </si>
  <si>
    <t>Se evidencia un informe de las acciones de mejora generadas durante el trimestre a corte 01-09-2020.</t>
  </si>
  <si>
    <t>Durante el tercer trimestre se actualizaron 6 procedimientos, 2 Instructivos y 9 formatos, para un total de 17 documentos así: Julio: 3 procedimientos, 1 instructivo y 5 formatos; Agosto: 2 procedimientos y 1 formato; Septiembre: 1 Procedimiento, 1 instructivo y 3 Formatos.
http://igacnet2.igac.gov.co/intranet/contenidos/sgc_listado_maestro.jsp?idDocumento=637</t>
  </si>
  <si>
    <t>Se verifica en el listado maestro de documentos. la actualización durante el tercer trimestre de 6 procedimientos, 2 Instructivos y 9 formatos, para un total de 17 documentos.</t>
  </si>
  <si>
    <t>Se genera matriz (informe) comparativa resultados encuesta FURAG y análisis resultados proyectados 2020</t>
  </si>
  <si>
    <t>Se genera matriz comparativa resultados encuesta FURAG año 2018 vs. 2019 y estrategias para aumentar el indice de resulto institucional proyectado para 2020.</t>
  </si>
  <si>
    <t>Se realiza acompañamiento a los procesos para la formulación de las actividades o acciones que se deban generar a partir de los resultados del FURAG 2019</t>
  </si>
  <si>
    <t>Se evidencian los acompañamientos a los procesos para la formulación de las actividades o acciones que se deban generar a partir de los resultados del FURAG 2019.</t>
  </si>
  <si>
    <t>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t>
  </si>
  <si>
    <t>Se realizaron sensibilizaciones acerca de los temas del SGI y MIPG por cada uno de los procesos, de acuerdo con las evidencias aportadas, dando cumplimiento a la meta proyectada.</t>
  </si>
  <si>
    <t>Se realizaron en el periodo 6 jornadas para las 22 territoriales de: sensibilización acerca de contexto MIPG, administración del riesgo, planes de acción e indicadores, actualización documental, plan anticorrupción, trámites y recertificación de calidad.</t>
  </si>
  <si>
    <t>La actividad se realizó en el segundo trimestre.</t>
  </si>
  <si>
    <t>Las Auditorías del SGI se llevarón a cabo entre el 08 y el 26 de junio de 2020 a 10 procesos de la Sede Central y 4 Direcciones Territoriales. Se da cumplimiento a la meta.</t>
  </si>
  <si>
    <t>En el Comité Institucional de Gestión y Desempeño realizado el 30 de junio 2020 y mediante Acta No.4 de 2020, se llevó a cabo la Revisión por la Direccion vigencia 2019, dando cumplimiento a la meta.</t>
  </si>
  <si>
    <t>Se realizó el acompañamiento en la presentación de la auditoria externa para mantener la certificación en los sistemas de gestión de calidad y ambiental</t>
  </si>
  <si>
    <t>Se evidencia una presentación de acompañamiento y un resumen del informe de auditoria de la visita de seguimiento de Bureau Veritas para mantener la certificación de los sistemas de gestión de calidad y ambiental.</t>
  </si>
  <si>
    <t>Durante el trimestre se actualizó la Tienda Virtual con 6 nuevas publicaciones, Mapas departamentales de Atlántico, Caldas, y Cauca, y Mapas Turisticos de  Cartagena, Pasto y Villavicencio.</t>
  </si>
  <si>
    <t>Se evidencian 6 nuevas publicaciones en la tienda virtual, como son: _x000D_
Mapas departamentales de Atlántico, Caldas, y Cauca_x000D_
Mapas Turisticos de  Cartagena, Pasto y Villavicencio.</t>
  </si>
  <si>
    <t xml:space="preserve">Campaña día del Turismo:_x000D_
Con motivo del día internacional del turismo se desarrollaron tres (3) piezas audiovisuales que presentan publicaciones relacionadas con el tema del turismo las cuales fueron publicadas en redes sociales _x000D_
</t>
  </si>
  <si>
    <t xml:space="preserve">Se evidencia la publicacion del catálogo digital de productos y servicios del IGAC, la cual se encuentra en la ruta _x000D_
https://issuu.com/agiraldo-igac.gov/docs/catalogo_bienes_2020._x000D_
</t>
  </si>
  <si>
    <t xml:space="preserve">Se crea Campaña “Día del Suelo” a través de la Tienda Virtual, de acuerdo con el documento Resumen del producto “Servicios de Información Implementados"_x000D_
</t>
  </si>
  <si>
    <t>Se evidencia la publicación en Instagram de la Campaña día del Turismo de 3 piezas audiovisuales que presentan publicaciones relacionadas con el tema del turismo.</t>
  </si>
  <si>
    <t>Se realizaron 115 piezas para contenidos  digitales y/o análogos sobre la información que genera el Igac,  Infografías (2 imágenes), Presentaciones para visitas guiadas del instituto (5 presentaciones), entre otras</t>
  </si>
  <si>
    <t>De acuerdo con la actividad se evidencia en el documento deniminado "Fortalecimiento de los procesos de difusión y acceso a la información geográfica a nivel Nacional" el diseño y divulgación de diferentes contenidos digitales y/o análogos sobre la información que genera el IGAC.</t>
  </si>
  <si>
    <t>De acuerdo con la actividad se evidencia en el documento deniminado "Resumen del producto, “Servicios de Información Implementados" el diseño y divulgación de diferentes contenidos digitales y/o análogos sobre la información que genera el IGAC.</t>
  </si>
  <si>
    <t>Se realizaron 115 piezas para contenidos  digitales y/o análogos sobre la información que genera el Igac,  Infografías, Presentaciones para visitas guiadas del instituto, entre otras.</t>
  </si>
  <si>
    <t>Se realizaron durante el trimestre 12 charlas virtuales ( Facebook live) sobre la información,  productos y servicios que genera el Igac.</t>
  </si>
  <si>
    <t>En el documento soporte se evidencia el reporte de la participación en 2 eventos a nivel nacional relacionados en el autodiagnostico del proceso.</t>
  </si>
  <si>
    <t>En el documento soporte se evidencia el reporte de la participación en 8 eventos virtuales relacionados en el autodiagnostico del proceso.</t>
  </si>
  <si>
    <t>Durante el trimestre se realizaron 12 facebook  live relacionadoscon la actividad.</t>
  </si>
  <si>
    <t xml:space="preserve">Durante el trimestre se realizaron 12 alianzas estratégicas con diferentes universidades a nivel nacional para intercambiar el conocimiento investigativo a través de la biblioteca virtual. </t>
  </si>
  <si>
    <t>De acuerdo con las evidencias aportadas se pueden verificar 8 cartas a diferentes entidades solicitando realizar alianzas estrategicas.</t>
  </si>
  <si>
    <t xml:space="preserve">Se evidencia la realización de 11 alianzas estratégicas con diferentes universidades a nivel nacional para intercambiar el conocimiento investigativo a través de la biblioteca virtual. </t>
  </si>
  <si>
    <t>Se evidencia una presentacion en Powerpoint donde de describe la Estrategia Comercial 2020, pero el Plan Comercial 2020 definitivo se presenta en abril de 2020.</t>
  </si>
  <si>
    <t>Se avanzó en la diagramación del Libro digital el cual se pasa al área técnica (CIAF) para revisión y aprobación.  Se avanzó en la fase de  prueba y consolidación del Sistema de Información Comercial  de la entidad.</t>
  </si>
  <si>
    <t>Concepto No Favorable</t>
  </si>
  <si>
    <t>Se puede verificar un documento denominado Plan de Mercadeo 2020 el cual contiene un Diagnostico de la situacion actual y algunas estrategias como Marketing Mix, Comercialización, Promoción, Producto y Estrategia Comercial.</t>
  </si>
  <si>
    <t>Las evidencias no son coherentes con la ejecución de la actividad.</t>
  </si>
  <si>
    <t>Se entregó el documento análisis estratégico de las publicaciones e investigaciones que genera la entidad. Documento disponible en la carpeta evidencias, tercer trimestre</t>
  </si>
  <si>
    <t>Se evidencia documento del análisis estratégico de las publicaciones e investigaciones que genera la entidad.</t>
  </si>
  <si>
    <t xml:space="preserve">Se obtuvieron ingresos en los meses de julio y agosto por valor de $141.667.436; Fuente SIIF; y en el mes de septiembre $133.162.097; Fuente: Sistema de Facturación. </t>
  </si>
  <si>
    <t>Se verifica un ingreso de ventas de $231.507.231, de acuerdo con los soportes aportados. Para el trimestre reportado se verifica un cumplimiento del 39,92% de cumplimiento de la meta.</t>
  </si>
  <si>
    <t>De acuerdo con las evidencias aportadas no se puede establecer el total de las ventas para el periodo evaluado.</t>
  </si>
  <si>
    <t>No se cumplió con la meta planificada en el periodo.</t>
  </si>
  <si>
    <t>Se obtuvieron ingresos en los meses de julio y agosto por de $388,391,744; Fuente SIIF, más el mes de septiembre $362,444,277</t>
  </si>
  <si>
    <t>De acuerdo con las evidencias aportadas no se puede establecer el total de las ventas para el periodo evaluado, se encuentra unicamente evidenciado el mes de Abril de 2020.</t>
  </si>
  <si>
    <t>No se cumple con la meta planificada en el periodo correspondiente.</t>
  </si>
  <si>
    <t>Los ingresos por convenios para los meses de julio y agosto fueron de  $1,706,720,856; Fuente SIIF</t>
  </si>
  <si>
    <t>Para el primer trimestre se determina una meta de $13.268.003.100,  se verifica un ingreso por Convenios por $4.024.232.392 de acuerdo con los documentos aportados. Se determina un cumplimiento del 30.33%</t>
  </si>
  <si>
    <t>Para el segundo trimestre se determina una meta de $15.302.554.300,  se verifica un ingreso por Convenios por $303.862.062 de acuerdo con los documentos aportados. Se determina un cumplimiento del 1.99%</t>
  </si>
  <si>
    <t>La meta para este trimestre  era el diseño del plan de comunicaciones de la Entidad para la vigencia 2020, pero no se reporta avance en el mismo.</t>
  </si>
  <si>
    <t>Se evidencia la presentacion del plan de comunicaciones._x000D_
Se deja la observacion que en el documento aportado no se evidencia la fecha de elaboracion y/o aprobación ni tampoco de que vigencia es el plan.</t>
  </si>
  <si>
    <t>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t>
  </si>
  <si>
    <t>De acuerdo con la evidencia aportada se observa que durante el segundo trimestre del año 2020 se han implementado 11 campañas de comunicación interna, 9 campañas en redes sociales. 2 publicaciones en los medios de comunicación, se realizaron 2 nuevos contenidos y se implementaron nuevas pestañas en la plataforma y al rededor de 49 noticias en diferentes medios de comunicación.</t>
  </si>
  <si>
    <t>Se evidencia la implementación del Plan de Comunicaciones, con la divulgación de contenidos a través de los diferentes canales de comunicación  internos y externos.</t>
  </si>
  <si>
    <t>La meta para este trimestre  era el diseño de la estrategia de divulgación instuticional de la política de catastro multipropósito, pero no se reporta avance en el mismo.</t>
  </si>
  <si>
    <t>Se evidencia la presentacion de la estrategia de divulgación instuticional de la política de catastro multipropósito, pero se deja la observacion que en el documento aportado no se evidencia la fecha de elaboracion y/o aprobación ni tampoco la vigencia de la misma.</t>
  </si>
  <si>
    <t>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t>
  </si>
  <si>
    <t>La meta para este trimestre  era el 25% de la implementación de la estrategia de divulgación instuticional de la política de catastro multipropósito, pero no se reporta avance de la misma.</t>
  </si>
  <si>
    <t>Se realizaron cinco conversatorios con mandatarios regionales, junto a la Consejería Presidencial para las Regiones, en los que se socializó la importancia de esta política pública, se ha participado en diversos espacios tanto públicos como privados para socializar los beneficios de adoptar esta política, y finalmente, el IGAC hace parte activa de la mesa de comunicaciones intersectorial sobre el Catastro Multipropósito para desarrollar acciones macro para posicionar el tema.</t>
  </si>
  <si>
    <t>De acuerdo con la evidencia aportada se establecieron estrategias de divulgación de la política de Catastro Multipropósito.</t>
  </si>
  <si>
    <t xml:space="preserve">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t>
  </si>
  <si>
    <t xml:space="preserve">Durante el III trimestre se realizó el seguimiento al Plan Anticorrupción a cargo del proceso. Disponible en:  https://www.igac.gov.co/es/node/498  </t>
  </si>
  <si>
    <t>La meta para este trimestre  era el 25% de ejecución de  las actividades contempladas en el plan anticorrupción, pero no se reporta avance de la misma.</t>
  </si>
  <si>
    <t>De acuerdo con el segumiento del primer cuatrimestre del el plan anticorrupción a cargo del proceso, se evidencia la ejecución de la actividad.</t>
  </si>
  <si>
    <t>Se realizó reporte de las actividades del Plan Anticorrupción a cargo del proceso en el cuatrimeswtre respectivo.</t>
  </si>
  <si>
    <t>De acuerdo con la actividad se evidenció  que no existen acciones relacionadas en el cumplimiento del FURAG que le apliquen al  proceso de Gestión de Comunicaciones y Mercadeo.</t>
  </si>
  <si>
    <t xml:space="preserve">Durante el III trimestre se actualizó el Mapa de Riesgos el cual se encuentra en la pag web del Igac - Transparencia-Planeación. Disponible en; https://www.igac.gov.co/es/noticias/participacion-en-la-actualizacion-del-mapa-de-riesgos-institucional-igac-2020-version-2 </t>
  </si>
  <si>
    <t>Se evidencia la actualización del Mapa de Riesgos del proceso en la pagina web institucional.</t>
  </si>
  <si>
    <t>No se programó ejecución de la actividad en este trimestre.</t>
  </si>
  <si>
    <t>No tiene meta para el período evaluado</t>
  </si>
  <si>
    <t>Se realizó el diagnostico integral de archivos</t>
  </si>
  <si>
    <t>No se encontró registrado documento de diagnóstico preliminar, por lo que no pudo evidenciarse.</t>
  </si>
  <si>
    <t>Se evidenció formulario de diagnóstico integral de archivos.</t>
  </si>
  <si>
    <t>Se evidencia Diagnóstico Integral de archivos</t>
  </si>
  <si>
    <t>No se programó la ejecución de la actividad en este trimestre.</t>
  </si>
  <si>
    <t>No se programó meta</t>
  </si>
  <si>
    <t>No está programada la ejecución de la actividad en este trimestre.</t>
  </si>
  <si>
    <t>Durante este trimestre se ha realizado la intervención documental a 94.35 metros lineales en archivos de gestión</t>
  </si>
  <si>
    <t>No se programó ejecución de la actividad para este trimestre.</t>
  </si>
  <si>
    <t>Se valida con el inventario único documental.</t>
  </si>
  <si>
    <t>Se ha venido realizando el levantamiento del inventario documental</t>
  </si>
  <si>
    <t>No se programó ejecución de la actividad para el trimestre.</t>
  </si>
  <si>
    <t xml:space="preserve">Se valida con el inventario único documental </t>
  </si>
  <si>
    <t>Durante el tercer trimestre se realizó el seguimiento a la aplicación de las tablas de retención documental</t>
  </si>
  <si>
    <t xml:space="preserve">Se realizó acompañamiento de tablas documentales a las siguientes dependencias:  Ciaf, Atención al ciudadano y las Territoriales: Bolívar, Casanare, Nte de Santander. </t>
  </si>
  <si>
    <t>Durante el tercer trimestre se realizó el acompañamiento a los procesos en las actividades de conservación documental</t>
  </si>
  <si>
    <t>No se programó ejecución de la actividad en el trimestre.</t>
  </si>
  <si>
    <t xml:space="preserve">Se evidencia acompañamiento a los procesos en las actividades de conservación:  Fronteras, Catastro, Ciaf, Avalúos, Contractual, Talento Humano. </t>
  </si>
  <si>
    <t>No se ha podido implementar el cronograma de transferencia ya que no se cuenta con espacio suficiente en el archivo central.</t>
  </si>
  <si>
    <t>Se realizó la actualización de los procedimientos los cuales estan en revisión y aprobación por la Oficina Asesora de Planeación.</t>
  </si>
  <si>
    <t>No se programó ejeución de la actividad para el trimestre.</t>
  </si>
  <si>
    <t>No se registró soporte que permita evidenciar ejecución de la meta programada para el trimestre.</t>
  </si>
  <si>
    <t xml:space="preserve">Los documentos no se han socializado por OAP, no obtante se puede validar el último trimestre como cumplimiento del 100% de la actividad. </t>
  </si>
  <si>
    <t>Se realizo el reporte del segundo cuatrimestre del Plan anticorrupción</t>
  </si>
  <si>
    <t xml:space="preserve">No se programó ejecución de la actividad para el trimestre. </t>
  </si>
  <si>
    <t>No se registró soporte que permitiera evidenciar ejecución de la actividad.</t>
  </si>
  <si>
    <t xml:space="preserve">Se evidencia cumplimiento del reporte del Plan Anticorrupción </t>
  </si>
  <si>
    <t>En el mes de julio se identificaron las acciones de mejora relacionadas al cumplimimento del FURAG</t>
  </si>
  <si>
    <t>Presentación FURAG 2019.</t>
  </si>
  <si>
    <t>Se evidencia FURAG 2020 con planificación.  OBSERVACIÓN:  De esta actividad se colgó evidencia, sin embargo, no se le colocó meta, no se si es algún error de dedo en la OAP con este desarrollo.</t>
  </si>
  <si>
    <t>En mesas de trabajo con la Oficina Asesora de Planeación el GIT de Gestión Documental se revisó y actualizó el mapa de riesgos del proceso</t>
  </si>
  <si>
    <t>Se revisó y actualizó el mapa de riesgos del proceso a julio de 2020</t>
  </si>
  <si>
    <t>Durante el tercer trimestre se realizaron 4 publicaciones del Plan Anual de Adquisiciones</t>
  </si>
  <si>
    <t>Se observó consolidación y publicación PAA corte 30/01/2020 asi como modificaciones en primer trimestre del 7 y 20 de febrero 2020.</t>
  </si>
  <si>
    <t>Se verifica ejecución de la actividad con las actualizaciones Plan Anual de Adquisiciones del 05/06/2020 y 19/06/2020.</t>
  </si>
  <si>
    <t>Se observa ejecución de la actividad con la publicación en SECOP el 03/07/2020 de la modificación del Plan Anual de Adquisiciones y documento elaboración y/o modificación del Plan Anual de Adquisiciones.</t>
  </si>
  <si>
    <t xml:space="preserve">Durante el tercer trimestre se realizaron los procesos de contratación solicitadas por las áreas de la Sede Central y Direcciones Territoriales.   </t>
  </si>
  <si>
    <t>Se observa ejecución con información procesos contractuales mes de enero y mes de febrero 2020.</t>
  </si>
  <si>
    <t>Se observa ejecución con Informe Contratos Segundo Trimestre Abril- Junio 2020.</t>
  </si>
  <si>
    <t>Se verifica ejecución de la actividad con los informes de gestión-plan de acción de los meses de julio, agosto y septiembre de 2020.</t>
  </si>
  <si>
    <t>Durante el tercer trimestre se prestó el apoyo contractual para el crédito de banca multilateral.</t>
  </si>
  <si>
    <t>Se observa ejecución de actividad con correo de verificación PAA.</t>
  </si>
  <si>
    <t>Se observa ejecución de la actividad con correo electrónico del 20/04/2020 sobre procedimiento procesos con Banca Multilateral, entre otros.</t>
  </si>
  <si>
    <t xml:space="preserve">Se observa ejecución de la actividad con pantallazos enlace reunión sobre Coordinación 26- Créditos Catastro Multipropósito del 01/09/2020, sobre reunión Adquisiciones IGAC-BID del 09/09/2020 y de la reunión de Seguimiento al Cronograma Precontractual IGAC-BID del 24/09/2020, entre otros. </t>
  </si>
  <si>
    <t>Se observó ejecución de la actividad con correo electrónico del 17/01/2020 sobre socialización Resolución 184 Honorarios.</t>
  </si>
  <si>
    <t>Se observa ejecución de la actividad con correo electrónico 29/04/2020  flexibilización practicas de adquisición durante el Covid, entre otros.</t>
  </si>
  <si>
    <t xml:space="preserve">Se verifica ejecución de la actividad con los correos electrónicos del 20/08/2020 sobre respuesta a Talento Humano del memorando IE3014 de 2020 y del 19/08/2020 envio instructivo SECOP y del registro en SIGEP a la DT Nariño, entre otros.  </t>
  </si>
  <si>
    <t>No se registró soporte que permita observar ejecución de la actividad en el trimestre.</t>
  </si>
  <si>
    <t>Se observa ejecución de la actividad con Informe de Contratos abril, mayo y junio 2020.</t>
  </si>
  <si>
    <t>Se verificaron los informes consolidados de contratación de los meses de juio, agosto y septiembre de 2020 así como correo electrónico de evidencia de publicación de los contratos en la página del IGAC en agosto y septiembre, entre otros.</t>
  </si>
  <si>
    <t xml:space="preserve">se observó ejecución de la actividad con soporte cierre mensual módulos SAE y SAI, entre otros. </t>
  </si>
  <si>
    <t>Se observó la ejecución de la actividad con soportes sobre modulo SAI y SAE.</t>
  </si>
  <si>
    <t>Durante el tercer trimestre se depuro el inventario, propiedad planta y equipo y se ha realizado el levantamiento del mismo</t>
  </si>
  <si>
    <t>Se observo ejecución de la actividad con los soportes registrados.</t>
  </si>
  <si>
    <t>Se observa ejecución de la actividad con Circular 41 de 2020, acta y registro asistencia inventario Oficina Difusión y Mercadeo de 25/06/2020.</t>
  </si>
  <si>
    <t>Se observó ejecución de la actividad con reporte de ingreso bienes devolutivos mes de febrero y marzo 2020, entre otros.</t>
  </si>
  <si>
    <t>Se observo la ejecución de esta actividad con reorte reintegro bienes devolutivos del 1 al 30 de abril de 2020, entre otros.</t>
  </si>
  <si>
    <t>Durante el tercer trimestre se ha adelantado el proceso de bajas de bienes</t>
  </si>
  <si>
    <t>No se programo actividad para el trimestre.</t>
  </si>
  <si>
    <t>No se programó actividad para el trimestre.</t>
  </si>
  <si>
    <t>No se publicaron tips en el tercer trimestre, se publicaran en la cuarto trimestre.</t>
  </si>
  <si>
    <t>No se programó actividad en el trimestre.</t>
  </si>
  <si>
    <t>Se observó ejecución de la actividad con los soportes registrados (tips ingreso, reintegro, traspaso, entre otros)</t>
  </si>
  <si>
    <t>Dureante el tercer trimestre se realizaron capacitaciones y acompañamiento a las Direcciones Territoriales en los temas de almacen</t>
  </si>
  <si>
    <t>No se programó ejecución de actividad en el trimestre.</t>
  </si>
  <si>
    <t xml:space="preserve">Se observo ejecución con capacitación almacenista y con registro asistencia capacitación 24/06/2020 temas almacén. </t>
  </si>
  <si>
    <t>Durante el tercer trimestre se realizó capacitaciones a funcionarios y contratistas</t>
  </si>
  <si>
    <t>No se registra soporte que permita evidenciar ejecución de la actividad en este trimestre.</t>
  </si>
  <si>
    <t>Se observa ejecución de la actividad con registro de asistencia capacitación temas de supervisión 23/06/2020 y tema contractual 26/05/2020.</t>
  </si>
  <si>
    <t xml:space="preserve">Se evidencia la ejecución de la actividad en el trimestre con el registro de asistencia del 20/08/2020 de la DT Nariño a la Capacitación sobre SECOP II y actividad de supervisores, y con el correo electrónico del 08/09/2020 de invitación a los contratistas a capacitación virtual sobre ejecución contractual. </t>
  </si>
  <si>
    <t xml:space="preserve">Se elaboraron y se publicaron tips en el tercer trimestre    </t>
  </si>
  <si>
    <t>Se observa ejecución de la actividad con los tips remitidos a los correos electrónicos.</t>
  </si>
  <si>
    <t>Se verifica ejecución de la actividad en este trimestre mediante los correos electrónicos del 18/09/2020 sobre tips trámites almacén (firma del paz y salvo del contratista) y del 29/07/2020 sobre tips de supervisión contractual, entre otros.</t>
  </si>
  <si>
    <t>Se ejecutó cronograma para la actualización de los documentos vigentes del proceso</t>
  </si>
  <si>
    <t xml:space="preserve">No se programó ejecución de actividades para el trimestre. </t>
  </si>
  <si>
    <t>No se registró soporte que permita evidenciar la ejecución de la actividad.</t>
  </si>
  <si>
    <t>Se realizó el reporte del segundo cuatrimestre del plan anticorrupción</t>
  </si>
  <si>
    <t>No se programaron actividades para este trimestre.</t>
  </si>
  <si>
    <t>No se registraron soportes que permitan evidenciar ejecución de la actividad.</t>
  </si>
  <si>
    <t>En mesa de trabajo con la Oficina Asesora de Planeación y el GIT de Gestión Contractual se identificaron las acciones de mejora para el cumplimiento del FURAG</t>
  </si>
  <si>
    <t>No se programaron actividades para el trimestre.</t>
  </si>
  <si>
    <t>Durante el tercer trimestre se han realizado las acciones mejora planteadas</t>
  </si>
  <si>
    <t>No se programaron actividades en el trimestre.</t>
  </si>
  <si>
    <t>En mesa de trabajo con la Oficina Asesora de Planeación y el GIT de Gestión Contractual se revisó y actualizó el mapa de riesgo</t>
  </si>
  <si>
    <t>Se evidenció documento del Plan Anual de vacantes y el Informe de Actividades del primer trimestre.</t>
  </si>
  <si>
    <t>Meta cumplida en el primer trimestre.</t>
  </si>
  <si>
    <t>Mediante resolucion N°612 del 01 de julio se adopta el plan anual de vacantes y el 10 de julio se publica a traves de comunicación interna</t>
  </si>
  <si>
    <t>No se programo actividad para el trimestre, no obstante se observó Informe de Actividades primer trimestre.</t>
  </si>
  <si>
    <t>No se registró soporte que permita observar la aprobación del Plan por parte del Comité de Evaluación.</t>
  </si>
  <si>
    <t>A pesar de que no se fijó meta para este trimestre, se reporta en este periodo el cumplimiento de la meta anual que es de 1. Se observa la ejecución de esta actividad mediante la comunicación interna del 10/07/2020 en la que se publica la Resolución 612 del 01/07/2020 por la cual se adopta el Plan de Vacantes.</t>
  </si>
  <si>
    <t>Se ha ejecutado el Plan de Trabajo y se reportó las vacantes definitivas y su variación</t>
  </si>
  <si>
    <t>Se observó el Informe de Actividades del primer Trimestre 2020.</t>
  </si>
  <si>
    <t xml:space="preserve">Se adjuntaron soportes de actividades como correo 07/05/202 reporte empleos vacantes definitivos en SIMO, correo del 02/04/2020 reporte PEC uso de lista de elegibles, correo del 22/04/2020 sobre proyecto circular vinculación laboral personas con discapacidad, entre otros. </t>
  </si>
  <si>
    <t xml:space="preserve">Se valida la ejecución de la actividad con los Informes de Gestión Plan Anual de Vacantes de julio, agosto y septiembre de 2020, cuadro exel sobre el estado del Plan Anual de Vacantes al 31/08/2020 y septiembre 30 de 2020 y de las vacantes reportadas en SIMO en agosto y septiembre 2020, entre otros soportes. </t>
  </si>
  <si>
    <t>Se evidenció el Plan de Previsión de Recursos Humanos 2020</t>
  </si>
  <si>
    <t xml:space="preserve"> </t>
  </si>
  <si>
    <t>Se publico y adopto  por comunicacion interna el 10 de julio mediante resolución 612 seevidencia con la resolución y el comunicado.</t>
  </si>
  <si>
    <t>Se observó documento sobre Vacantes Definitivas reportadas en SIMO en marzo de 2020.</t>
  </si>
  <si>
    <t>No se registró soporte que permita observar la aprobación del Plan por el Comité de Evaluación.</t>
  </si>
  <si>
    <t>Se observó ejecución de la actividad mediante comunicación interna del 10/07/2020 y Resoución 612 de 2020.</t>
  </si>
  <si>
    <t>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t>
  </si>
  <si>
    <t>No se registró soporte que permita evidenciar ejecución de actividad en el trimestre.</t>
  </si>
  <si>
    <t xml:space="preserve">Se observa ejecución con el Informe Mensual Seguimiento Plan de Previsión abril y junio 2020. </t>
  </si>
  <si>
    <t xml:space="preserve">Se verifica avance de la actividad mediante el informe mensual de seguimiento al Plan de Previsión del Recurso Humano de julio y agosto de 2020, cuadro excel de vacantes definitivas y temporales con corte 31/07/2020 y 31/08/2020 entre otros soportes registrados. </t>
  </si>
  <si>
    <t xml:space="preserve">Se evidenció ejecución de la actividad con documento de Plan Estratégico del Talento Humano </t>
  </si>
  <si>
    <t>No se programó actividad para este trimestre.</t>
  </si>
  <si>
    <t>Mediante resolucion 612  Se adopta el plan  y el  10 de julio se publico en comunicacíon interna</t>
  </si>
  <si>
    <t>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
Actividades adicionales  _x000D_
Se realizó asesorías personalizadas a diferentes coordinadores y funcionarios de la adopción del Sistema Tipo de Evaluación del Desempeño Laboral.   Se adjunta informe</t>
  </si>
  <si>
    <t>Se evidenciaron soportes de nómina enero, febrero y marzo 2020, Informe de seguimiento cetil marzo y febrero entre otros.</t>
  </si>
  <si>
    <t>Se evidencia ejecución de actividad con losl soportes  Informe seguimiento Cetil abril, mayo y junio, entre otros.</t>
  </si>
  <si>
    <t>En el tercer trimestre se socializó, se realizo acompañamiento técnio frente al tema de los acuerdos de gestión dando cumplimiento a las actividades pendientes del segundo trimestre</t>
  </si>
  <si>
    <t>Se observó ejecución de la actividad con borrador resolución Actualización Manual de Funciones y Competencias Laborales y competencias funcionales Manual Acuerdos de Gestión, entre otros.</t>
  </si>
  <si>
    <t xml:space="preserve">Se observó ejecución de la actividad con Resolución 482 del 18 de mayo de 2020 sobre la adopción de Metodología Acuerdos de Gestión. </t>
  </si>
  <si>
    <t>Se ejecutó el proceso de nomina en la entidad en el tercer trimestre 2020.</t>
  </si>
  <si>
    <t xml:space="preserve">Se observó ejecución de la actividad con soportes proceso de nómina de enero, febrero y marzo de 2020. </t>
  </si>
  <si>
    <t>Se evidenciaron soportes proceso de nómina del trimestre.</t>
  </si>
  <si>
    <t xml:space="preserve">Se realiza contrato No. 23816, con la Cja de Compensación Familiar Compensar, con el fin de desarrollar actividades en el marco del Plan Institucional de Capacitación , donde se desarrrollaran doce (12) cursos virtuales en la Plataforma de Telecentro. </t>
  </si>
  <si>
    <t>Durante el tercer trimestre se implementa cronograma y se realizan reuniones con la Caja de Compensación Familiar Compensar para verificar el avance de los esta programación.</t>
  </si>
  <si>
    <t xml:space="preserve">Se ha elaborado en un 95% el estudio técnico, elaboración de cargas de trabajo, escenarios financieros. Debido a que se encuentra en proceso y en validaciones no se reportan evidencias del proceso. </t>
  </si>
  <si>
    <t>No se registró soporte que permita observar ejecución de la actividad.</t>
  </si>
  <si>
    <t>Se observa ejecución de la actividad con el Plan Institucional de Capacitación 2020.</t>
  </si>
  <si>
    <t>No se programo actividad para el trimestre</t>
  </si>
  <si>
    <t>Mediante resolucion N° 615 del 1 de julio se adopta el plan de capaictacion y el 10 de julio se publica por comunicacion interna.</t>
  </si>
  <si>
    <t>Se observaron Informes sobre Plan Institucional de Capacitación del mes de febrero y marzo de 2020.</t>
  </si>
  <si>
    <t xml:space="preserve">No se establecio meta para el tercer trimestre, sinembargo, en este periodo se reporta el cumplimiento de la meta anual que es de 1. Se observa la ejecución de la actividad mediante comunicación interna del 10/07/2020 en la que se publica la Resolución 615 de 2020 y anexo por la cual se adopta el Plan de Capacitación.  </t>
  </si>
  <si>
    <t xml:space="preserve">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t>
  </si>
  <si>
    <t>Se verifica ejecución de la actividad con Informe Plan Institucional de capacitación de febrero y marzo 2020, entre otros.</t>
  </si>
  <si>
    <t xml:space="preserve">Se verifica ejecución con Informe Gestión segundo trimestre, correo electrónico capacitación EDL del 06/05/2020, entre otros. </t>
  </si>
  <si>
    <t xml:space="preserve">Se verifica ejecución de la actividad con el Informe de Gestión del Plan Institucional de Capacitación emitido el 07/09/2020. </t>
  </si>
  <si>
    <t>Se observó ejecución de la actividad con el Plan de Bienestar e Incentivos 2020.</t>
  </si>
  <si>
    <t>mediante Resolucion N° 613 del 1 de julioyse adopta el plan anual de Bienestar y estimulos y se publico el 10 de julio por comunicacion interna, se adjuntan evidencias</t>
  </si>
  <si>
    <t xml:space="preserve">No se fijó meta pero se observó Informe Plan de Incentivos Institucionales de febrero y marzo 2020. </t>
  </si>
  <si>
    <t>No se registró soporte que permita evidenciar aprobación del Plan por parte del Comité de Evaluación.</t>
  </si>
  <si>
    <t>No se logro ejecutar en su totalidad el Plan de trabajo establecido  para este trimestre (vacunación, prepensionados, biciusuarios)</t>
  </si>
  <si>
    <t>Se evidenció ejecución de la actividad con acta de reunión con Compensar sobre el Plan de Bienestar 2020, Informe Plan de Incentivos de febrero y marzo entre otros.</t>
  </si>
  <si>
    <t xml:space="preserve">Se observa ejecución de la actividad mediante los Informes Plan de Bienestar e Incentivos del 31/05/2020 y 30/06/2020, entre otros. </t>
  </si>
  <si>
    <t>Se evidenció ejecución de la actividad con documento Plan de Trabajo Anual en Seguridad y Salud en el Trabajo.</t>
  </si>
  <si>
    <t>No se programó actividad en este trimestre.</t>
  </si>
  <si>
    <t>Mediante resolucion N° 614 del 1 de julio se adoptael Plan anual en seguridad y salud en el trabajo y el 10 de julio se publico por comunicación interna, se adjunta evidencia.</t>
  </si>
  <si>
    <t>No se programó meta, sinembargo se observó soporte Informe Plan de Gestión de Seguridad y Salud en el Trabajo de los meses de febrero y marzo de 2020.</t>
  </si>
  <si>
    <t>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t>
  </si>
  <si>
    <t>Se observó ejecución de la actividad con los informes de febrero y marzo del Plan de Gestión de Seguridad y Salud en el Trabajo.</t>
  </si>
  <si>
    <t>Se observó ejecución de actividad con los soportes registrados.</t>
  </si>
  <si>
    <t>De 13 procedimientos se revisaron 5:  1. Accidentes, incidentes y enfermedades laborales. 2. PVE Psicosocial. 3. Provisión de Empleos y vinculación a Pasantes.  4. Plan Institrucional de capacitación. 5. Sistema de Evaluación y de LN (No Gerentes Publicos)"Nuevo".  6. Incentivos "Nuevo". Aprobado:   1 Plan de Bienestar</t>
  </si>
  <si>
    <t>Se realizó el reporte del segundo cuatremestre del plan anticorrupción</t>
  </si>
  <si>
    <t>No se programó actividad para el trimestre</t>
  </si>
  <si>
    <t>Se observó soporte de la actividad reportada.</t>
  </si>
  <si>
    <t>En mesas de trabajo realizadas con la Oficina Asesora de Planeación y el GIT de Gestión de Talento Humano se identificaron las acciones de mejora relacionadas al cumplimiento del FURAG</t>
  </si>
  <si>
    <t>Se implementaron lasa acciones de mejora identificadas para el cumplimiento del FURAG y se han realizado mesas de seguimiento frente esta implementación</t>
  </si>
  <si>
    <t>En mesas de trabajo realizadas con la Oficina Asesora de Planeación y el GIT de Gestión de Talento Humano se revisó y actualizó el mapa de riesgos del proceso</t>
  </si>
  <si>
    <t>Se expidieron lineamientos tendientes a  articular la gestión de defensa judicial de las Direcciones Territoriales. Como evidencia, se anexan seis documentos de reuniones, remision de lineamientos y circular 080 de 2020.</t>
  </si>
  <si>
    <t>Se evidenció cumplimiento de la actividad con CI030/2020.</t>
  </si>
  <si>
    <t>Se expidieron lineamientos tendientes a  articular la gestión de defensa judicial de las Direcciones Territoriales, mediante correo del 1 de julio de 2020 y circular 80.</t>
  </si>
  <si>
    <t>Se proyectaron y revisaron actos administrativos para la entidad de temas con incidencia jurídica. Como muestra, se anexan cuatro documentos referentes a circulares y resoluciones proyectadas y/o revisadas por la Oficina Asesora Jurídica.</t>
  </si>
  <si>
    <t>No se registró soporte que permita evidenciar ejecución de la actividad y cumplimiento de meta en el primer trimestre.</t>
  </si>
  <si>
    <t>Se evidenció cumplimiento con las CI037,055 y 056 de 2020.</t>
  </si>
  <si>
    <t xml:space="preserve">Se evidencia con Circular 076, 730 y 731 de 2020., </t>
  </si>
  <si>
    <t>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t>
  </si>
  <si>
    <t>No tiene fijada meta para el trimestre.</t>
  </si>
  <si>
    <t>Se evidencia con el Manual de Defensa Jurídica, circular 79 y circular 80.</t>
  </si>
  <si>
    <t>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t>
  </si>
  <si>
    <t>No se programó ejecución de actividades en el trimestre.</t>
  </si>
  <si>
    <t xml:space="preserve">Se evidenció ejecución de la actividad con el excel aplicativo PDDA IGAC 2020-2021 y proyecto acta 376 del 17/06/2020. </t>
  </si>
  <si>
    <t>Con correo electronico institucional se publica masivamente la Resolucion 752 de 2020.</t>
  </si>
  <si>
    <t>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t>
  </si>
  <si>
    <t>No se registran soportes que evidencien ejecución de actividades y meta.</t>
  </si>
  <si>
    <t>Se verifica cumplimiento de actividades y de la meta con la muestra conformada con: ce del 06/05/2020 relación documentos normograma, ce del 16/04/2020 publicación normograma y ce del 24/03/2020 Circulares y Resoluciones del COVID, entre otros.</t>
  </si>
  <si>
    <t>Se avidencia mediante Consolidado en excel de la acltualización del normograma, correo del 10 de julio del 2020.</t>
  </si>
  <si>
    <t>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t>
  </si>
  <si>
    <t>No se registraron soportes que evidencien ejecución de actividades y de meta.</t>
  </si>
  <si>
    <t>Se verifica ejecución de la actividad mediante CI040 de 2020, Resolución 431/2020 y documento Información Gestión Abril-Junio 2020, entre otros.</t>
  </si>
  <si>
    <t>Se evidencia con los correos: del 25 de junio, 9 y 27 de julio, 6 de agosto, de 2020.</t>
  </si>
  <si>
    <t>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t>
  </si>
  <si>
    <t>No se registraron soportes que permitieran verificar la ejecución de actividades y de la meta.</t>
  </si>
  <si>
    <t>Se evidencia ejecución de actividades con documento Control Estado Procesos Judiciales (2019-00178, 2019-00424) y el Informe de Procesos Judiciales del 1 de abril al 30 de junio de 2020, entre otros.</t>
  </si>
  <si>
    <t>Se evidencia con Inform,e de procesos judiciales de Financiera de julio a septiembre de 2020.</t>
  </si>
  <si>
    <t xml:space="preserve">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
</t>
  </si>
  <si>
    <t xml:space="preserve">Se verifica ejecución de la actividad con excel inventarios archivos contratos, convenios y procesos judiciales. </t>
  </si>
  <si>
    <t xml:space="preserve">Se evidencia con el formato del Inventario Unico Documental de procesos judiciales, </t>
  </si>
  <si>
    <t>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t>
  </si>
  <si>
    <t>No se registraron soportes que permitan verificar ejecución de la actividad en el trimestre.</t>
  </si>
  <si>
    <t>Se observa ejecución de la actividad con ce del 08/06/2020 actualización Ekogui y el Informe Trimestral Procesos Judiciales ce del 26/06/2020, entre otros.</t>
  </si>
  <si>
    <t xml:space="preserve">Se evidencia mediante correo del 13 y 31 de julio, 1 de septiembre de 2020. </t>
  </si>
  <si>
    <t>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t>
  </si>
  <si>
    <t>No se registró soporte que permita evidenciar ejecución de actividades y meta.</t>
  </si>
  <si>
    <t>Se observó ejecución de la actividad con las actas 372, 379 y 376 de comites realizados abril 1/2020, 24 junio/2020 y mayo 20/2020, entre otros.</t>
  </si>
  <si>
    <t>Se evidencia mediante Informe de Comité de Conciliación y defensa civiol de 2020.</t>
  </si>
  <si>
    <t xml:space="preserve">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t>
  </si>
  <si>
    <t>No se registraron soportes que permitan verificar ejecución de la actividad en este trimestre.</t>
  </si>
  <si>
    <t>Se verifica ejecución de la actividad con los correos a la D.T. Valle y la D.T. Casanare, entre otros.</t>
  </si>
  <si>
    <t xml:space="preserve">Se evidencia la coordinación que ejrció la Ofiocina Asesora Jurídica de Inducción Jurídica a Direcciones Territoriales, así como el envío de protocolo de notificaciones. </t>
  </si>
  <si>
    <t>Se llevó a cabo la recopilación física, consolidación de conceptos jurídicos, así como su escaneo y clasificación para publicación en la página web de la Entidad. Como soporte, conceptos consolidados y formato de solicitud de inclusión en normograma diligenciado.</t>
  </si>
  <si>
    <t>Se evidencia con escaneo de documentos tales como:  ie10640 del 5 de octubre de 2017. IE 11283 del 8 de noviembre de 2019.</t>
  </si>
  <si>
    <t>Se ha venido realizando las cotizaciones para el mantenimiento de los digiturnos, así como la consecución de los recursos para poder realizarlos, adicionalmente se ha realizado el seguimiento al funcionamiento de los asignadores de turno que cuenta la entidad</t>
  </si>
  <si>
    <t>Se evidencia con correo del 11 de junio de 2020.</t>
  </si>
  <si>
    <t>Se evidencia con correo del 23 de julio de 2020</t>
  </si>
  <si>
    <t>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t>
  </si>
  <si>
    <t>Se evidencia Circula 14 del 13 de febrero de 2020, se crea contactenos@igac.gov.co</t>
  </si>
  <si>
    <t>Se evidencia con enrutamiento del #367 de operador TIGO a la troncal Sip Virtual de ETB</t>
  </si>
  <si>
    <t>Se valida con Informe de personas atendidas durante el mes de septiembre de 2020.</t>
  </si>
  <si>
    <t>Se envía 24 de agosto Correo electrónico a funcionaria Departamento Nacional de Planeación para apoyo en la realización del Tercer encuentro de Servicio al Ciudadano.</t>
  </si>
  <si>
    <t xml:space="preserve">No se presenta meta para el trimestre </t>
  </si>
  <si>
    <t>Se evidencia con correo electrónico del 24 de agosto de 2020, a funcionaria Departamento Nacional de Planeación para apoyo en la realización del Tercer encuentro de Servicio al Ciudadano.</t>
  </si>
  <si>
    <t>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t>
  </si>
  <si>
    <t>Se evidencia mediante correo electrónico del 18 de agosto de 2020, propuesta del Banner de canales de Atención como parte de la actualización para los ciudadanos</t>
  </si>
  <si>
    <t>Durante el tercer trimestre se adelantaron reuniones con la Subdirección de Catastro, Geografía y Cartografía en donde se revisaron y actualizaron los tramites y OPAS institucionales.</t>
  </si>
  <si>
    <t>Mesas de trabajo trabajo realizadas con la Subdirección de Catastro 30/04-2020, Cartografía 27-04-2020 y Agrología 12-04-2020 y las respectivas presentaciones</t>
  </si>
  <si>
    <t xml:space="preserve">Se valida con correo electrónico del 7 de septeimbre de 2020, </t>
  </si>
  <si>
    <t>Esta actividad esta programada para el cuarto trimestre</t>
  </si>
  <si>
    <t>Durante el tercer trimestre del año 2020 se ha realizado el seguimiento mensual de las PQRDS con las Direcciones Territoriales.</t>
  </si>
  <si>
    <t>Se evidencia con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t>
  </si>
  <si>
    <t>Se evidencia con correos y mesas de trabajo con las direcciones territoriales: Caquetá, Boyacá y Cauca del 28-04-2020, frente al seguimiento de las PQR</t>
  </si>
  <si>
    <t>Durante el tercer trimestre del año 2020 se ha realizado el seguimiento mensual de las PQRDS con las Direcciones Territoriales.  Informe  del 7 de septiembre de 2020.</t>
  </si>
  <si>
    <t>Durante el tercer trimestre del año 2020 se ha realizado el seguimiento mensual de las PQRDS a la Directora General y el informe trimestral se remitio a la Oficina de Control Interno</t>
  </si>
  <si>
    <t>Se evidencia con informe del IV cuatrimestre de la vigencia 2019 con IE316 del 30 de enero de 2020 y se publica en la pagina web. https://www.igac.gov.co/es/contenido/informes-de-pqrd. Se realiza presentacion del GIT Servicio al ciudadano para el doctor Alvaro Fernando del mes de marzo con el estado consolidado de las PQRDS</t>
  </si>
  <si>
    <t>Se evidencia con publicación del Informe de las PQR del primer trimestre de 2020.</t>
  </si>
  <si>
    <t>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</si>
  <si>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Se evidencia con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</si>
  <si>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Esta actividad esta programada para el cuarto trimeste</t>
  </si>
  <si>
    <t>Esta actividad fue cumplida en el segundo trimestre</t>
  </si>
  <si>
    <t>Se evidencia con pantallazo en donde se generaba el espacio de participación de la ciudadanía en el cronograma de participación, así como el cronograma ya consolidado</t>
  </si>
  <si>
    <t>Durante el tercer trimestre se realizó el seguimiento al cronograma de Participación Ciudadana.</t>
  </si>
  <si>
    <t>Se evidencia con las solicitudes realizadas a las D.T.  de Caquetá y Bolívar y a la Oficina de Planeación y la Subdirección de Catastro, así como la matriz de seguimiento</t>
  </si>
  <si>
    <t>Se evidencia el seguimiento al cronograma de Participación Ciudadana.</t>
  </si>
  <si>
    <t>Se consolido el seguimiento de rendición de cuentas del tercer trimestre</t>
  </si>
  <si>
    <t>solicitudes realizadas a las Direcciones Territoriales participantes y al GIT Gestión Contractual, así como la matriz de seguimiento.</t>
  </si>
  <si>
    <t>Se realiza solicitud mediante correo electrónico enviado el 31 de agosto a MINCULTURA para la viabilizar la traducción de la misión del IGAC en una lengua nativa. El Ministerio de Cultura radica solicitud con oficio número: MC17424E2020.</t>
  </si>
  <si>
    <t xml:space="preserve">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t>
  </si>
  <si>
    <t>Se realizó el reporte del segundo cuatrimestre del Plan anticorrupción</t>
  </si>
  <si>
    <t>Se evidencia con el reporte del primer cuatrimestre del Plan anticorrupción</t>
  </si>
  <si>
    <t>Se evidencia con el Plan anticorrupción</t>
  </si>
  <si>
    <t>En mesas de trabajo con la Oficina Asesora de Planeación y el GIT de Servicio al Ciudadano y Participación realizadas en el mes de julio se identificaron las acciones de mejora frente al FURAG</t>
  </si>
  <si>
    <t>Citación mediatne para el 8 de julio de 2020.</t>
  </si>
  <si>
    <t>Se ralizaron las acciones de mejora para este trimestre</t>
  </si>
  <si>
    <t>Se evidencias acciones de mejora para FURAG, en la matriz.</t>
  </si>
  <si>
    <t>En mesa de trabajo con la Oficina Asesora de Planeación y el GIT de Servicio al Ciudadano se revisó y actualizó el mapa de riesgos del proceso</t>
  </si>
  <si>
    <t xml:space="preserve">En mesa de trabajo del 7 de julio de 2020 se acltualizó el Mapa de Riesgos del Proceso. </t>
  </si>
  <si>
    <t>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t>
  </si>
  <si>
    <t>Se evidencia la ejecución de (1) una de las de las 16 auditorias propuestas en la meta, lo anterior se debe a que la ejecución de las mismas se realizó hasta el 26-06-2020 y los informes en firme se generaron hasta el 10-07-2020.</t>
  </si>
  <si>
    <t>Se evidencia la ejecución de los veinte procesos de auditoria en el periodo evaluado.</t>
  </si>
  <si>
    <t>Se realizó la presentación de 23 informes y seguimientos</t>
  </si>
  <si>
    <t>Se evidencia la realizacion de 18 de los 19 informes propuestas en la meta, de acuerdo con el autoseguimiento del proceso y las evidencias aportadas.</t>
  </si>
  <si>
    <t>Se evidencia la realizacion de 16 de los 17 informes propuestas en la meta, de acuerdo con el autoseguimiento del proceso y las evidencias aportadas.</t>
  </si>
  <si>
    <t>Se evidencia la ejecución de 23 de los 20 informes planificados en el periodo evaluado.</t>
  </si>
  <si>
    <t>Bajo correo del 22 de septiembre se solicita al GIT Comunicaciones seguir transmitiendo las piezas de cultura de autocontrol y autoevaluación.</t>
  </si>
  <si>
    <t>Se evidencia la realizacion de la actividad, de acuerdo con el autoseguimiento del proceso y las evidencias aportadas.</t>
  </si>
  <si>
    <t>Se evidencia correo del 22 de septiembre donde se solicita al GIT Comunicaciones seguir publicando piezas comunicacionales de la cultura del autocontrol.</t>
  </si>
  <si>
    <t>Se cumple con lo programado realizando la actualización de los procedimientos de Auditorías internas al sistema de gestión integrado y de Auditorias internas de gestión. Pendiente de aprobación por parte de la Oficina Asesora de Planeación.</t>
  </si>
  <si>
    <t>Se evidencia el envío de la actualización de los procedimientos de Auditorías internas al sistema de gestión integrado y de Auditorias internas de gestión a la Oficina Asesora de Planeación.</t>
  </si>
  <si>
    <t>Bajo correo del 15-09-2020 se envía seguimiento a la Oficina de  Planeación y es publicado en la página WEB del IGAC.</t>
  </si>
  <si>
    <t>No se evidencian soportes que validen el avance de la meta en el primer trimestre.</t>
  </si>
  <si>
    <t>Se evidencia en la Pag. web el segumiento del Plan Anticorrupción por parte de la Oficina de Control Interno.</t>
  </si>
  <si>
    <t>Mediante correo del 15-09-2020 se envía seguimiento del PAAC del segundo cuatrimestre de 2020 a la Oficina de  Planeación y es publicado en la página WEB del IGAC.</t>
  </si>
  <si>
    <t>Se cumple la actividad y se envía correo a la Oficina Asesora de Planeación el 25 de agosto, informando la implementación de actividades de mejora</t>
  </si>
  <si>
    <t>Se evidencia el envío de correo electronico a la Oficina Asesora de Planeación del 25-08-2020, informando la implementación de actividades de mejora.</t>
  </si>
  <si>
    <t>Se ajustó el diagnóstico con el proceso para traslado sede Yopal,  intervención kiosko sede Riohacha y cielororaso territorial Tolima</t>
  </si>
  <si>
    <t>Se visitan y logra un diagnóstico de necesidades en planta física en 3 territoriales, de las cuales el estado de planta física es: 2 sedes en buen estado, con necesidad de reparaciones menores en planta y equipos y 1 sede con requerimiento de reforzamiento estructural.</t>
  </si>
  <si>
    <t xml:space="preserve">Aunque se reporta que se realizó un diagnóstico inicial para la intervención de las ventanillas de atención a nivel nacional, por ocasión al Covid-19, así como un diagnóstico de problemas eléctricos de U. O. de Buga, y el estudio y análisis frente al trasteo de la U. O. de Soacha, no se evidenican dichos diagnósticos y análisis realizados. Se presentan correos en los que se discuten los temas relacionados. </t>
  </si>
  <si>
    <t xml:space="preserve">Conforme a la meta propuesta para el tercer trimestre se evidencia el cumplimiento de avance de 0.28, así mismo documento para la contratación de adecuaciones locativas de la nueva sede de la dirección territorial Casanare, con reubicación de la misma y suministro e instalación del cableado estructurado. </t>
  </si>
  <si>
    <t>Durante el tercer trimestre no se logró generar en su totalidad el plan de infraestructura a corto y largo plazo se espera generar en el cuarto trimestre</t>
  </si>
  <si>
    <t>Aunque estaba previsto un avance para el trimestre no se presenta evidencia, ni se reporta algun avance.</t>
  </si>
  <si>
    <t xml:space="preserve">No se evidencia actidades de avance para este trimestre, ni se reporta avance </t>
  </si>
  <si>
    <t>Se realiza instalación Intercomunicadores y ventanillas en Caqueta, Guajira, Norte de Santander, Casanare, Bolivar, Santander y Valle. Estudio mantenimiento preventido y correctivo del sistema electrico de la territorial Atlántico</t>
  </si>
  <si>
    <t>No se presenta evidencia que permita verificar el avance reportado.</t>
  </si>
  <si>
    <t xml:space="preserve">Se evidencia informe de la intervención de las ventanillas de atención a nivel nacional con su respectivos intercomunicador de doble vía </t>
  </si>
  <si>
    <t xml:space="preserve">Conforme a la meta propuesta para el tercer trimestre Se evidencia el cumplimiento de avance de 0.21, se observa estudio mantenimiento preventivo y correctivo del sistema eléctrico de la territorial Atlántico; documento para la contratación de adecuaciones locativas de la nueva sede de la dirección territorial Casanare. </t>
  </si>
  <si>
    <t>No se presentan soportes que permitan evidenciar los avances reportados.</t>
  </si>
  <si>
    <t>No se presenta soporte del seguimiento realizado al pago del arriendo de la Dirección Territorial del Meta.</t>
  </si>
  <si>
    <t xml:space="preserve">Como soporte se evidencia trazabilidad de correos electronicos, para el traslado de la sede villavicencio manifestando que no se esta atendiendo de forma presencial </t>
  </si>
  <si>
    <t>Durante el tercer trimestre se realizó el traslado a la nueva sede del Meta</t>
  </si>
  <si>
    <t>A pesar de que estaba programado realizar un avance durante el trimestre, no se reporta avance.</t>
  </si>
  <si>
    <t xml:space="preserve">Como soporte se evidencia presentacion en power point , con el traslado a la nueva sede del meta en el barrio san benito, con avance de ejecucion del 075  </t>
  </si>
  <si>
    <t>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t>
  </si>
  <si>
    <t xml:space="preserve">Se menciona que se realizaron actividades relacionadas con los contratos transporte especial y de tiquetes aereos, pero no se reporta avance cuantitativo, ni se presentan soportes que permitan evidenciar la realización de las actividades. </t>
  </si>
  <si>
    <t xml:space="preserve">No se presentan soportes que permitan evidenciar el seguimiento de los contratos relacionados con el servicio de transporte y suministros del parque automotor de la entidad   </t>
  </si>
  <si>
    <t>No se presentan soportes que permitan evidenciar el seguimiento; solo se presenta como soporte Informe de ejecución contrato 23035 del 2020 de la supervisora, no hay comisiones, el contrato no ha tenido ejecución y la base de datos se mantuvo igual por ampliación de medidas de aislamiento para prevención Covid-19</t>
  </si>
  <si>
    <t xml:space="preserve">Se elaboró un plan de mantenimiento de vehículos. Se atendieron las solicitudes de transporte recibidas. Se actualizó la información de los vehículos en el archivo de seguimiento. </t>
  </si>
  <si>
    <t>Se reporta avence cualitativo de la actividad, pero no se reporta avance cuantitativo ( Ejecutado), ni se presentan soportes que evidencien el avance de la actividad.</t>
  </si>
  <si>
    <t>No se presentan soportes que permitan evidenciar el avance reportado</t>
  </si>
  <si>
    <t>Como avance de actividad se evidencia archivo excel seguimiento automoviles IGAC , de las direfentes territoriales , con fecha de 26-10-20 para el mantenimiento preventivo.; se evidencia memorando solicitando los costos preventivos para la ejecucion de la actividad.</t>
  </si>
  <si>
    <t xml:space="preserve">Se revisó y aprobó el documento del Plan Estratégico de Seguridad Vial durante la Sesión I del Comité de Seguridad Vial. También se aprobó el Plan de Trabajo de Seguridad Vial 2020 en el marco del mismo Comité. </t>
  </si>
  <si>
    <t>No se reporta avance cuantitativo ( Ejecutado), ni se presentan soportes que evidencien el avance de la actividad.</t>
  </si>
  <si>
    <t>No se presentan soportes que evidencien el avance de la actividad.</t>
  </si>
  <si>
    <t>Se avanzo en el  documento Plan estrategico seguridad vial 2020 - 2022; conforme al comite se seguridad vial se establecio realizar  algunos ajustes para su implementacion, hace falta la implementacion del mismo.</t>
  </si>
  <si>
    <t xml:space="preserve">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t>
  </si>
  <si>
    <t>Se evidencia avance en el seguimiento al cumplimiento de los programas de gestion ambiental a nivel naciona, tales  al consumo de agua y energía , residuos peligrosos , sin embargo se hace necesario el cumplimiento de los 5 programas que evidencien el avance total de la actividad.</t>
  </si>
  <si>
    <t xml:space="preserve">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t>
  </si>
  <si>
    <t>Se evidencia la actualizacion y seguimiento legal ambiental del IGAC ,con plan de trabajo ambiental para el 2020.</t>
  </si>
  <si>
    <t>Se realizó la actualización de los documentos del SIG</t>
  </si>
  <si>
    <t>No se presentan soportes que evidencien avance de la actividad.</t>
  </si>
  <si>
    <t>Aunque se reporta avance durante el trimestre, No se presentan soportes que evidencien el avance de la actividad.</t>
  </si>
  <si>
    <t>Se evidencia la elaboración de Plan de acción 2020 GIT gestión servicios administrativos Producto: MIPG que se está implementado con porcentaje de avance de 10% , para este trimestre.</t>
  </si>
  <si>
    <t xml:space="preserve">Se realizó el reporte del segundo cuatrimestre del plan anticorrupción a cargo del proceso, </t>
  </si>
  <si>
    <t>Aunque se reporta avance durante el trimestre, no se presentan soportes que evidencien el avance de la actividad.</t>
  </si>
  <si>
    <t>Mediante mesas de trabajo con la Oficina Asesora de Planeación y el GIT se identificaron las acciones de mejora relacionadas al cumplimiento del FURAG</t>
  </si>
  <si>
    <t xml:space="preserve">Se  evidencia la identificacion de acciones de mejora relacionadas al cumplimienyo de FURAG,  conforme a la meta propuesta. </t>
  </si>
  <si>
    <t>Conforme al seguimiento del tercer trimestre se evidencia que a pesar que el proceso establecio una meta 0.4 establecida no la cumplio , asi mismo se observa no hay autoseguimiento</t>
  </si>
  <si>
    <t>Mediante mesas de trabajo con la Oficina Asesora de Planeación y el GIT se revisó y actualizó el mapa de riesgos</t>
  </si>
  <si>
    <t>No se evidencia información reportada como evidencia</t>
  </si>
  <si>
    <t>Sin meta asignada en el período</t>
  </si>
  <si>
    <t>Se expidieron los CDP y RP solicitados al GIT de Gestión Financiera</t>
  </si>
  <si>
    <t>Se expidieron los certificados de disponibilidad y registros presupuestales de acuerdo a las necesidades de cada dependencia, así como, para atender los respectivos servicios públicos y demás obligaciones del instituto</t>
  </si>
  <si>
    <t xml:space="preserve">Se valida mediante relación de CDPS para Catastro Multipropósito. </t>
  </si>
  <si>
    <t>Se elaboraron las cuentas por pagar y las obligaciones derivadas de los compromisos del Instituto</t>
  </si>
  <si>
    <t>Se evidencia según ejecución desagregada de abril, mayo y junio de 2020.</t>
  </si>
  <si>
    <t>Se evidencia en listado de cuentas pagadas en SIIF NACION de agosto de 2020.</t>
  </si>
  <si>
    <t>Se realizaron los pagos de las obligaciones derivadas de los compromisos presupuestales.</t>
  </si>
  <si>
    <t xml:space="preserve">Ejecución de abril, mayo y junio de 2020.  </t>
  </si>
  <si>
    <t>Se valida con reintegro 9520 del 1 de septiembre de 2020.</t>
  </si>
  <si>
    <t>Se realizaron los reintegros presupuestales y  la depuración de los RP y CDP</t>
  </si>
  <si>
    <t xml:space="preserve">No se enacontró evidencia del primer trimestre. </t>
  </si>
  <si>
    <t>Se evidencia en Ejecución desagregada abril, mayo yj unio de 2020.</t>
  </si>
  <si>
    <t>Se valida listado de cuentas por pagar y reintegros de agosto de 2020.</t>
  </si>
  <si>
    <t>Se ha consolidado la ejecución presupuestal y se han dado las alertas de ejecución a la Secretaría General.</t>
  </si>
  <si>
    <t>Ejecución presupuestal a abril, mayo y junio 2020.  SUGERENCIA:  Generar otra clase de evidencia, un informe, correos, etc.  Estan evidenciando como 6 puntos con la misma evidencia.</t>
  </si>
  <si>
    <t>Se evidencia con consolidados de las ejecuciones presupuestales de julio y agosto de 2020.</t>
  </si>
  <si>
    <t>Se han realizado diferentes informes sobre la ejecución presupuestal.</t>
  </si>
  <si>
    <t>No se observa evidencia</t>
  </si>
  <si>
    <t>Ejecución presupuestal.  Generar otra clase de evidencia, reserva a 31-05-2020.</t>
  </si>
  <si>
    <t>Se valida con nformes mensuales de ejecución presupuestal de Catasstro, por decreto del 2 de septiembre de 2020, Reserva presupuestal del 15 de octubre de 2020.</t>
  </si>
  <si>
    <t>Durante el tercer trimestre se ha identificado y se ha realizado seguimiento a las partidas conciliatorias</t>
  </si>
  <si>
    <t xml:space="preserve">No se observa evidencia </t>
  </si>
  <si>
    <t>partidas conciliatorias de abril de 2020</t>
  </si>
  <si>
    <t>Durante el tercer trimestre se ha identificado y se ha realizado seguimiento a las partidas conciliatorias, mediante correos del 4 de agosto de 2020.</t>
  </si>
  <si>
    <t>En el tercer trimestre se consolido y registro en el SIIF las solicitudes de PAC</t>
  </si>
  <si>
    <t xml:space="preserve">No se encuentró evidencia. </t>
  </si>
  <si>
    <t>Pac por area de abril 2020</t>
  </si>
  <si>
    <t>Se evidencia con justificación PAC DE julio, agosto y septiembre de 2020.</t>
  </si>
  <si>
    <t>Se realizó informe de cartera del segundo trimestre por edades consolidado, frente al informe del tercer trimestre se encuentra en elaboración ya que se debe esperar la remisión de los extractos de los bancos y realizar cierrre contable.</t>
  </si>
  <si>
    <t>Informe cartera por edades</t>
  </si>
  <si>
    <t>Se evidencia Informe de cartera por edades a 16 de julio de 2020.</t>
  </si>
  <si>
    <t>Se realizaron las causaciones de los recaudos del tercer trimestre del año.</t>
  </si>
  <si>
    <t>Informe para identificar partidas para causar de marzo 2020</t>
  </si>
  <si>
    <t>Partidas por identificar en mayo 2020</t>
  </si>
  <si>
    <t>Se evidencia la realización e identificación de recaudos de agosto de 2020, mediante correos del 5 de agosto de 2020.</t>
  </si>
  <si>
    <t>Se realizó la depuración de los documentos de recaudo.</t>
  </si>
  <si>
    <t>Documentos de recaudo por causar de marzo 2020</t>
  </si>
  <si>
    <t>Documentos de recaudo por causar de abaril 2020</t>
  </si>
  <si>
    <t>Se valida la depuración de los documentos de recaudo por clasificar de junio, julio y agosto de 2020.</t>
  </si>
  <si>
    <t>El GIT de Gestión Financiera durante el tercer trimestre expidió los certificados factores salariales y tributarios solicitados.</t>
  </si>
  <si>
    <t>No se observa evidenica para el primer trimestre</t>
  </si>
  <si>
    <t>No se observa evidenica para el segundo trimestre.</t>
  </si>
  <si>
    <t>Se valida la Expedición de certificados factores salariales y tributarios-Bonos cetil de agosto de 2020.</t>
  </si>
  <si>
    <t>Durante el trimestre se realizaron 3 informes de ingresos de recursos propios</t>
  </si>
  <si>
    <t xml:space="preserve">No se observa evidencia para el primer trimestre. </t>
  </si>
  <si>
    <t>los informes de ejecución de PAC correspondiente a los meses de marzo, abril y mayo.</t>
  </si>
  <si>
    <t>Durante el trimestre se realizaron 3 informes de ingresos de recursos propios: junio, julio y agosto de 2020.</t>
  </si>
  <si>
    <t>Se evidencian ordenes de comisión según solicitud del ordenador del gasto a marzo de 2020</t>
  </si>
  <si>
    <t>Se evidencian ordenes de comisión según solicitud del ordenador del gasto a junio de2020.</t>
  </si>
  <si>
    <t>Se evidencia la elaboración de las ordenes de comisión según solicitud del ordenador del gasto de julio y agosto de 2020.</t>
  </si>
  <si>
    <t>Se da cumplimento del 100% del indicador para el tercer trimestre</t>
  </si>
  <si>
    <t>Se evidencia con lo programado en legalizaciones de ordenes de comisión Sede Central, efectivas en el mes de febrero y marzo 2020</t>
  </si>
  <si>
    <t>IInforme legalización de comisiones a junio 2020.</t>
  </si>
  <si>
    <t>Se valida la Legalización de las  órdenes de comisión Sede Central de julio, agosto y septiembre de 2020.</t>
  </si>
  <si>
    <t>Informes de viáticos de enero a marzo de 2020</t>
  </si>
  <si>
    <t>Informes de viáticos de abril a junio de 2020.</t>
  </si>
  <si>
    <t>Elaborar informes mensuales de viáticos legalizados (agosto de 2020)</t>
  </si>
  <si>
    <t>Se elaboraron las conciliaciones bancarias y contables de los meses de julio y agosto, en el mes de septiembre no se realizaron ya que no han generado los extractos bancarios.</t>
  </si>
  <si>
    <t>Conciliaciones de enero a marzo de 2020</t>
  </si>
  <si>
    <t>Se evidencia conciliaciones de abril a junio de 2020</t>
  </si>
  <si>
    <t>Elaborar las conciliaciones bancarias y contables de julio de 2020.</t>
  </si>
  <si>
    <t>Se realizó en el tercer trimestre la conciliación de las operaciones recíprocas</t>
  </si>
  <si>
    <t>No se observó evidencia</t>
  </si>
  <si>
    <t>Se valida realización de la conciliación de operaciones reciprocas mediante correos del 20 y 27 de agosto y 9 de septiembre de 2020.</t>
  </si>
  <si>
    <t>Se realizó los registros contables en el SIIF y SIIF extendidos</t>
  </si>
  <si>
    <t xml:space="preserve">No se observó evidencia </t>
  </si>
  <si>
    <t>Se valida con el comprobante contable 54347 del 30 de septiembre de 2020 y con el comprobante contable 48307 del 31 de agosto de 2020</t>
  </si>
  <si>
    <t>Durante el tercer trimestre se presentaron las declaraciones tributarias (Retefuente)</t>
  </si>
  <si>
    <t>Se evidencia que para enero se cumplió entregando a la DIAN las declaraciones del nivel nacional como son la Retención en la fuente e Iva y para las declaraciones municipales las de ICA y ReteICA correspondientes a diciembre 2019</t>
  </si>
  <si>
    <t>Se evidencia con la declaración a nivel nacional de Retención en la fuente de marzo, abril y mayo del 2020.</t>
  </si>
  <si>
    <t>Se valida la presentación de las declaraciones tributarias mensuales de Retefuente de junio. agosto y septiembre de 2020.</t>
  </si>
  <si>
    <t>Se presentó las declaraciones tributarias bimensuales.</t>
  </si>
  <si>
    <t xml:space="preserve">No se aportó evidencia </t>
  </si>
  <si>
    <t>Se evidencia con la declaracion del nivel nacional el Iva del segundo bimestre 2020 (marzo-abril) y para las declaraciones municipales las de ICA y ReteICA para el segundo bimestre del 2020 (marzo-abril).</t>
  </si>
  <si>
    <t>Presentar las declaraciones tributarias bimestral (IVA, cuarto período)</t>
  </si>
  <si>
    <t>Se elaboró el informe del mes de julio. El informe del mes de agosto y septiembre se encuentran en revisión y aprobación.</t>
  </si>
  <si>
    <t>Se evidencia la elaboración y presentación de los Informes y Estados Financieros y publicados, mediante acta del 30 de junioo de 2020.</t>
  </si>
  <si>
    <t>Se elaboró la actualización de 5 procedimientos de los cuales 4 ya fueron aprobado (viaticos, desagregación presupuestal, elaoración de CDP y RP, y traslados presupuestales)</t>
  </si>
  <si>
    <t xml:space="preserve">Se evidencia cronograma de acltualización de documentos. </t>
  </si>
  <si>
    <t>Actualizar la información documentada vigente del proceso • Procedimiento PC-GFI-03 Desagregación Presupuestal.</t>
  </si>
  <si>
    <t>Se cumplio en segundo trimestre al 100%</t>
  </si>
  <si>
    <t>No se encontró evidencia</t>
  </si>
  <si>
    <t>Se evidencia con Matriz Aspectos a mejorar FURAG 2020 Financiera</t>
  </si>
  <si>
    <t xml:space="preserve">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t>
  </si>
  <si>
    <t>Mediante reunión entre la Oficina Asesora de Planeación y el GIT de Gestión Financiero se revisó y actualizó el mapa de riesgos del proceso en PLANIGAC</t>
  </si>
  <si>
    <t>Mediante reunión y correos del 8 y 11 de septiembre de 2020, entre la Oficina Asesora de Planeación y el GIT de Gestión Financiero se revisó y actualizó el mapa de riesgos del proceso en PLANIGAC.</t>
  </si>
  <si>
    <t>Se atendieron 999  solicitudes distribuidas de la siguiente manera: 955 cerradas. 11 en espera. 29 en curso y 4 resueltas. Con un indice de cumplimiento del 98%</t>
  </si>
  <si>
    <t>Para el primer trimestre la meta de avance es del 25% del cual se reporta un avance del 0%.</t>
  </si>
  <si>
    <t>De acuerdo con el cuadro estadistico se evidencian las cifras reportadas en el autoseguimiento del proceso, pero no se pudo establecer como el mismo mide el avance de la meta vs. lo ejecutado.</t>
  </si>
  <si>
    <t>Se  evidencia   cuadro estadistico con  cifras reportadas en el autoseguimiento del proceso, pero no se pudo establecer como el mismo mide el avance de la meta.</t>
  </si>
  <si>
    <t>Se registraron  2067 solicitudes, del as cuales se atendieron 2304 solicitudes. Con un índice de cumplimiento del 90%</t>
  </si>
  <si>
    <t>Se solicita realizar cuadro estadistico consolidado junto con las evidencias de los reportes, con el fin de realizar la verificación de las cifras consolidadas. _x000D_
De acuerdo con la actividad "Atender solicitudes de manteniento a los  sistemas de información, aplicaciones y portales", se reporta un 90% de cumplimiento por lo cual el avance de lo ejecutado tendría que ser de un 22.5%</t>
  </si>
  <si>
    <t>De acuerdo con la actividad "Atender solicitudes de manteniendo a los sistemas de información, aplicaciones y portales", se reporta un 90% de cumplimiento de la meta por lo cual el avance de lo ejecutado coresponde a la meta.</t>
  </si>
  <si>
    <t>Se atendieron 2049 solicitudes, distribuidas de la siguiente manera: 1992 cerradas. 29 resueltas , 25 en espera y 3 en curso, con índice de cumplimiento del 98%</t>
  </si>
  <si>
    <t>De acuerdo con el cuadro estadistico se evidencian las cifras reportadas en el autoseguimiento del proceso.</t>
  </si>
  <si>
    <t>De acuerdo con la actividad "Atender solicitudes de manteniendo a los sistemas de información, aplicaciones y portales", con indice de cumplimiento del 98%, se evidencia el cumplimiento de la meta propuesta para este trimestre.</t>
  </si>
  <si>
    <t>Se revisó y actualizó y publicó la  siguiente  documentación:  Gestión Copias de Respaldo y Gestión Mesa de Servicios. Quedando pendiente por revisión técnica  los documdentos de  Custodia de contaseñas, Información geográfica.</t>
  </si>
  <si>
    <t>Se evidencia la actualizacion de los documentos Gestión Copias de Respaldo y Gestión Mesa de Servicios. Quedando pendiente por revisión técnica  los documdentos de  Custodia de contaseñas, Información geográfica.</t>
  </si>
  <si>
    <t>Se realizaron las actividades contempladas dentro del plan anticorrupción y se realizó el respectivo seguimiento en el mes de septiembre. Evidencia: Plan anticorrupción con seguimiento dispuesto en el drive</t>
  </si>
  <si>
    <t xml:space="preserve">Sin meta para el trimestre, sin embargo se avanzo Plan anticorrupción con seguimiento dispuesto en el drive </t>
  </si>
  <si>
    <t>Se realizó seguimiento a las preguntas asignadas en el formulario FURAG asignadas al proceso.</t>
  </si>
  <si>
    <t xml:space="preserve">Se evidencia excel identificando  las acciones de mejora relacionadas al cumplimiento del FURAG </t>
  </si>
  <si>
    <t xml:space="preserve">Sin meta para el trimestre </t>
  </si>
  <si>
    <t>Se actualizó el mapa de Riesgos de gestión y corrupción del proceso y se realizó el seguimiento.</t>
  </si>
  <si>
    <t>Conforme a la meta propuesta para el tercer trimestre se evidencia el cumplimiento de avance  con  actualizacion del mapa de riesgos de gestion y corrupcion y su respecivo seguimiento.</t>
  </si>
  <si>
    <t>Se realizaron dos sensibilizaciones a través de correos electrónicos del  27 de Julio y del 30 de Septiembre. Se realizó socialización  grupo focalizado: #EnCasaSeguro - #EnIgacSeguro el día 30 de septiembre.</t>
  </si>
  <si>
    <t>No se evidencia avance en el desarrollo de la actividad</t>
  </si>
  <si>
    <t>Se evidencian dos correos electronicos de sensibilización de Seguridad de la Información  enviados el 19 y del 25 de junio._x000D_
Tambien se evidencia convocatoria a capacitación de seguridad en el manejo del correo electronico.</t>
  </si>
  <si>
    <t xml:space="preserve">Se evidencias correos electronicos mediante el cual se realizo socializacion grupo focalizado- En casa Seguro dando cumplimiento a la meta propuesta para el trimestre. </t>
  </si>
  <si>
    <t xml:space="preserve">Se identificaron los  riesgos de seguridad digital de 10 procesos Institucionales. Apoyo  a la Oficina Asesora Jurídica en la validación del índice de información que se asocia a los activos de información.  </t>
  </si>
  <si>
    <t>Conforme a la meta propuesta para el tercer trimestre se evidencia el cumplimiento de avance en la idenfificacion de 10 riesgos de seguridad digital institucional, como avance ejecutado se evidencia 10.</t>
  </si>
  <si>
    <t xml:space="preserve">Asistencia a dos  capacitaciones dictadas por MINTIC para el diligenciamiento del instrumento PETIC. Se inició la revisión según la metodología propuesta. </t>
  </si>
  <si>
    <t xml:space="preserve">No se cuenta con la programacion de meta </t>
  </si>
  <si>
    <t>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t>
  </si>
  <si>
    <t>Aunque no estaba programado avance para el trimestre, se presenta evidencia de la implementación de servicios de integración con la Superintendencia de Notariado y Registro – SNR).  Se evidencia convenio con la Registraduria Nacional del Estado Civil, quel permite al IGAC  el acceso y consulta a la información del Archivo Nacional de Identificación - ANI.</t>
  </si>
  <si>
    <t>Se tiene como meta 1  para el trimestre,  elevar el nivel de los servicios presentados en el catálogo de la plataforma de interoperabilidad, se evidencia que se avanzo SNR Se instaló, configuró y probó el servidor X-ROAD en ambiente productivo en la versión Colombia liberado por la Agencia Nacional Digital, desplegando los servicios de exposición de información catastral y de consumo de la información registral con certificado Digital, sin embargo en el autoseguimiento no se observa lo ejecutado</t>
  </si>
  <si>
    <t xml:space="preserve">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
</t>
  </si>
  <si>
    <t xml:space="preserve">Para el segundo trimestre se presenta evidencia de Participación en la revisión de los trámites, servicios y OPAs que deben ser actualizados en el SUIT._x000D_
Verificación de proveedores para que realicen el proceso de arquitectura empresarial. Construcción de documento de monitoreo de uso del geoportal. Se presenta un archivo pptx sin información, no se puede verificar presentación de Gobierno Digital para Inducción. </t>
  </si>
  <si>
    <t xml:space="preserve">Para el tercer trimestre se presenta como evidencia  el  acompañamiento y proposición de  mejoras a la sección de Transparencia del portal web de la entidad. Asi mismo se han realizado revisiones, propuestas y actualizaciones  a los  tramites, servicios y OPAs  en el SUIT -&gt; GOV.CO._x000D_
</t>
  </si>
  <si>
    <t>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</si>
  <si>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Aunque no se tenia programado realizar algun avance, se presenta evidencia de apoyo en la de identificación de los activos de información asociados a los procesos de Gestión Jurídica y Regulación.</t>
  </si>
  <si>
    <t>Se evidencia la identificacion  de activos de informacion de 10 procesos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</si>
  <si>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t>
  </si>
  <si>
    <t>No tiene meta propuesta para este trimestre, sin embargo se evidencia el avance de la actividad por parte del proceso.</t>
  </si>
  <si>
    <t>Aunque no estaba programado avance para el trimestre, se presenta evidencia de la elaboración de un documento de la Construcción de la Arquitectura de Repositorio de Datos Maestros - RDM</t>
  </si>
  <si>
    <t xml:space="preserve">Como avance para el trimestre se evidencia documento de la construccion de la arquitectura de repositario de datos maestros RDM </t>
  </si>
  <si>
    <t xml:space="preserve">Se configuró e instaló 16 microservicios y dos servicios de base de datos para el sistema de información Catastro Multipropósito, el cual  cuenta con el módulo de insumos como parte de los servicios que presta. </t>
  </si>
  <si>
    <t>Aunque no estaba programado avance para el trimestre, se presenta el documento Guía práctica para la utilización del ETL para SNC", además, se evidencia un video instructivo ETL SNC, como instructivo para la realización de los ETL de extracción COBOL /SNC para la generación de insumos en el estándar LADM_COL.</t>
  </si>
  <si>
    <t xml:space="preserve">Conforme con lo ejecutado , se evidencia la base de datos para el sistema de información Catastro Multipropósito, el cual  cuenta con el módulo de insumos como parte de los servicios que presta el IGAC,  con ejecucion del 0,01 </t>
  </si>
  <si>
    <t xml:space="preserve">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t>
  </si>
  <si>
    <t>Aunque no estaba programado avance para el trimestre, se presenta primera versión de funcionalidades del aplicativo de captura de información en terreno CICA ajustado al modelo LADM COL</t>
  </si>
  <si>
    <t>Conforme al avance del trimestre se evidencia, la implementación del sistema  de información CICA de acuerdo a los requisitos de la Subdirección de Catastro y  al estándar LADM COL</t>
  </si>
  <si>
    <t>Se publicó en ambiente productivo la última versión del componente Web y móvil del sistema de captura en campo. Se encuentra publicada en la URL https://ui-snc-cica.igac.gov.co/#/login</t>
  </si>
  <si>
    <t>Aunque no estaba programado avance para el trimestre, se evidencia correo de entrega de la primera versión del aplicativo CICA que incorpora las variables el modelo de aplicación de levantamiento catastral LADM_COL (Captura de Información Catastral de Actualización) para inicio de la captura en campo de los municipios de Risaralda.</t>
  </si>
  <si>
    <t xml:space="preserve">Se evidencia documento en el que se hace alusion al la última versión del componente Web y móvil del sistema de captura en campo. Se encuentra publicada en la URL https://ui-snc-cica.igac.gov.co/#/login, </t>
  </si>
  <si>
    <t xml:space="preserve">Se evidencia documento protocolo NUPRE v 1.0 </t>
  </si>
  <si>
    <t>No se programo meta para este trimestre.</t>
  </si>
  <si>
    <t>Se documento el protocolo de adopción del NUPRE  - documento de  Gestores Catastrales. Se inició la implementación NUPRE en el SNC.</t>
  </si>
  <si>
    <t>Aunque no estaba programado avance para el trimestre, se evidencia documento de suscripción del "Convenio interadministrativo marco de cooperación entre la Unidad Administrativa Especial de Catastro Distritl - UAECD y el IGAC, para la entrega del algoritmo para  generar las series de los códigos NUPRE</t>
  </si>
  <si>
    <t>No se programo avance para el trimestre, se evidencia documento para la implementacion NUTRE cuyo objetivo es definir en  el  rol  de  regulador  en  materia  catastrallos  principios técnicos generales  para  la administración del NUPRE requerido en la gestión catastral</t>
  </si>
  <si>
    <t>Se ejecutaron las pruebas no funcionales sobre la infraestructura de Nube Privada</t>
  </si>
  <si>
    <t>Aunque no estaba programado avance para el trimestre, se evidencian imagenes de pruebas no funcionales del módulo de insumos sobre la plataforma SNR</t>
  </si>
  <si>
    <t xml:space="preserve">Para este trimestre se ejecutaron las pruebas no funcionales sobre la infraestructura de Nube Privada, sin embargo no se registro meta para el periodo </t>
  </si>
  <si>
    <t>Se entregó la versión final de las especificaciones técnicas  del repositorio de datos maestro RDM</t>
  </si>
  <si>
    <t>Aunque estaba programado realizar un avance del 70% de la actividad  no se presenta avance durante el trimestre.</t>
  </si>
  <si>
    <t xml:space="preserve">Conforme a la meta propuesta para el tercer trimestre se evidencia el cumplimiento de avance de 100%, Conforme a la evidencia se observa versión final de las especificaciones técnicas  del repositorio de datos maestro RDM. </t>
  </si>
  <si>
    <t xml:space="preserve">Se avanzó el análisis del flujo de información que se deberá implementar </t>
  </si>
  <si>
    <t xml:space="preserve">Sin meta establecida para este periodo, se evidencia se  avanzó el análisis del flujo de información que se deberá implementar </t>
  </si>
  <si>
    <t>No se presenta avance para este periodo de seguimiento</t>
  </si>
  <si>
    <t>Sin meta asignada para este periodo.</t>
  </si>
  <si>
    <t xml:space="preserve">Sin meta asignada para este periodo </t>
  </si>
  <si>
    <t xml:space="preserve">Se culminó el desarrollo de la calculadora para determinar costos de Catastro Multipropósito. Se generó reportes SNC. Preparación de datos  IVP 2020 – DANE.  Reportes CICA. Reportes de notariado y registro (Se adelantó análisis en un 30% de lo requerido) _x000D_
</t>
  </si>
  <si>
    <t>Aunque no estaba programado avance para el trimestre, se evidencian imagenes de archivos sql que dicen ser el desarrollo de la calculadora de costos de Catastro Multipropósito.  y de desarrollo para la generación de reportes de Seguimiento a Trámites de las territoriales que operan en el SNC</t>
  </si>
  <si>
    <t xml:space="preserve">Sin meta asignada para este periodo, sin embargo se  generó reportes SNC. Preparación de datos  IVP 2020 – DANE.  Reportes CICA. Reportes de notariado y registro (Se adelantó análisis en un 30% de lo requerido) _x000D_
</t>
  </si>
  <si>
    <t xml:space="preserve">1 Aplicación Calculadora Catastro Multipropósito: Se elaboró el instructivo la calculadora de catastro multipropósito._x000D_
2. Reportes SNC: Socialización para todas las territoriales de la nueva herramienta para generar de reportes consolidados y detallados por cada territorial. Se elaboró el instructivo sobre la generación de reportes del SNC._x000D_
3.Preparación de datos  IVP 2020 – DANE: Se finalizó el proceso de actualización del IVP 2020, donde se actualizó los datos de 22 bases de datos._x000D_
</t>
  </si>
  <si>
    <t xml:space="preserve">Sin meta asignada para este periodo, sin embargo  Se elaboró el instructivo la calculadora de catastro multipropósito. se realizaron  reportes SNC: Socialización para todas las territoriales de la nueva herramienta para generar de reportes consolidados y detallados por cada territorial.  y se elaboró el instructivo sobre la generación de reportes del SNC._x000D_
</t>
  </si>
  <si>
    <t>Se realizaron pruebas de pruebas de 24 escenarios de Liquidación de Avalúos catastrales casos de Rectificación de área de terreno y se prepararon 10 escenarios, de los cuales se aprobaron 16 escenarios y se rechazaron 10</t>
  </si>
  <si>
    <t>Se informa que se inició la preparación del ambiente de desarrollo y de pruebas para la liquidación de avaluos catastrales. Se evidencia archivo imagen la preparación del ambiente necesario.</t>
  </si>
  <si>
    <t>Se evidencia los patallazos de las  pruebas de 24 escenarios de Liquidación de Avalúos catastrales casos de Rectificación de área de terreno, y archivos imagen .</t>
  </si>
  <si>
    <t xml:space="preserve">Sin meta asignada para este trimestre </t>
  </si>
  <si>
    <t>Se presentan archivos jpg con imagenes que soportan ajustes a la funcionalidad de trámites de notificación.</t>
  </si>
  <si>
    <t xml:space="preserve">Sin meta asignada para este trimestre , y sin autoseguimiento </t>
  </si>
  <si>
    <t xml:space="preserve">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t>
  </si>
  <si>
    <t>Aunque no tiene programado avance para la actividad, se reporta avance en el desarrollo de la actividad, pero no hay evidencia que permita avalar la información reportada.</t>
  </si>
  <si>
    <t xml:space="preserve">Como actividad se establece realizar la puesta en producción de notificación de actos administrativos en el SNC, como avance se observa el  ajuste sobre los trámites que renuncian a los recursos en la actividad de registrar </t>
  </si>
  <si>
    <t>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t>
  </si>
  <si>
    <t>Aunque no estaba programado avance para el trimestre, se reporta avance y se evidencian archivos de imagen jpg como soporte.</t>
  </si>
  <si>
    <t>Aunque no estaba programado avance para el trimestre, se reporta avance y se evidencian archivos referentes a la implementacion del cargue SNC .</t>
  </si>
  <si>
    <t>_x000D_
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t>
  </si>
  <si>
    <t xml:space="preserve">Aunque no estaba programado avance para el trimestre, se reporta avance de la actividad. Se evidencian correos del 2 de junio, 13 de junio y 23 de junio, en los que se reporta el despliegue en producción del ajuste en la de finalización de trámites cancelados. </t>
  </si>
  <si>
    <t xml:space="preserve">Aunque no estaba programado avance para el trimestre, se reporta avance de la actividad. Se evidencian ajuste en las actividades de Generar Resolución/Aplicar cambios </t>
  </si>
  <si>
    <t>No se presenta evidencia que permita verificar avance para la actividad</t>
  </si>
  <si>
    <t>Sin meta asignada y sin autoseguimiento</t>
  </si>
  <si>
    <t>No se reporta avance en la actividad.</t>
  </si>
  <si>
    <t>Sin meta asignada y sin autoseguimiento.</t>
  </si>
  <si>
    <t>De 54 servidores se han  migrado 30 servidores COBOL.</t>
  </si>
  <si>
    <t>Se evidencia archivo con foto de pantallazo de servidores en funcionamiento.</t>
  </si>
  <si>
    <t>Conforme a la meta propuesta para el tercer trimestre se evidencia el cumplimiento de avance de 06 %, se evidencia documento Detalle de las 30 territoriales a las cuales se les ha realizado la migración de servidores COBOL, y pantallazo de servidores</t>
  </si>
  <si>
    <t>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t>
  </si>
  <si>
    <t xml:space="preserve">Aunque no estaba programado avance para el trimestre, se evidencian borradores de ajustes tecnicos a los siguientes documentos: Desarrollo de software, gestión de activos de seguridad, gestión de incidentes de seguridad de la información y aprobación de compras de servicios TICS. </t>
  </si>
  <si>
    <t>Se evidencia el ajuste y actualizacion de la documentacion gestión de activos de seguridad, gestión de incidentes de seguridad de la información y aprobación de compras de servicios TICS.</t>
  </si>
  <si>
    <t>Se realizaron las actividades contempladas dentro del plan anticorrupcíón y se realizó el respectivo seguimiento en el mes de septiembre. Evidencia: Plan anticorrupción con seguimiento dispuesto en el drive</t>
  </si>
  <si>
    <t>Aunque no estaba programado avance para el trimestre, se evidencia Plan anticorrupción con seguimiento.</t>
  </si>
  <si>
    <t xml:space="preserve">Aunque no se estaba programado avance para el trimestre , se evidencia plan anticorrupcion con el seguimiento en drive </t>
  </si>
  <si>
    <t xml:space="preserve">Se realizó seguimiento a las preguntas asignadas en el formulario FURAG asigandas al proceso </t>
  </si>
  <si>
    <t xml:space="preserve">Se evidencia el  seguimiento a las preguntas asignadas en el formulario FURAG asigandas al proceso, conforme a la meta propuesta  </t>
  </si>
  <si>
    <t>No se evidencia reporte de avance para este trimestre</t>
  </si>
  <si>
    <t>Se actualizó  el mapa de Riesgos de gestión y corrupción del proceso y se realizó el seguimiento.</t>
  </si>
  <si>
    <t>Se evidencia la actualizacion del mapa de riesgos y corrupcion con su respectivo seguimiento.conforme a la meta propuesta.</t>
  </si>
  <si>
    <t>Aunque estaba programado realizar 4600 análisis químicos de suelos, aguas y tejido vegetal, durante el trimestre, sereporta la ejecución de 876. No hay soportes que evidencien el avance.</t>
  </si>
  <si>
    <t>Se reporta la ejecución de 762 análisis químicos de suelos, aguas y tejido vegetal, vlorque es inferior a los 13.750 análisis programados para el trimestre. como evidencia se presenta un documento pdf Reporte Avance Plan Anual de Acción, de una hoja, sin firmas y sin datos específicos que permitan evidenciar el avance reportado.</t>
  </si>
  <si>
    <t>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t>
  </si>
  <si>
    <t>Se recibio muestras de clientes por ventanilla</t>
  </si>
  <si>
    <t>Aunque estaba programado realizar 680 análisis físicos de suelos durante el trimestre, se reporta la ejecución de 244. No hay soportes que evidencien el avance.</t>
  </si>
  <si>
    <t>Se reporta la ejecución de 6 análisis físicos de suelos,  valor que es inferior a los 1.520 análisis programados para el trimestre. Como evidencia se presenta un documento pdf Reporte Avance Plan Anual de Acción, de una hoja, sin firmas y sin datos específicos que permitan evidenciar el avance reportado.</t>
  </si>
  <si>
    <t>Aunque estaba programado realizar 270 análisis mineralógicos y micro morfológicos de suelos durante el trimestre, se reporta la ejecución de 92. No hay soportes que evidencien el avance.</t>
  </si>
  <si>
    <t>Se reporta la ejecución de 52 análisis mineralógicos y micro morfológicos de suelos,  valor que es inferior a los 405 análisis programados para el trimestre. Como evidencia se presenta un documento pdf Reporte Avance Plan Anual de Acción, de una hoja, sin firmas y sin datos específicos que no permiten evidenciar el avance reportado.</t>
  </si>
  <si>
    <t>Se recibieron muestras de clientes por ventanilla.  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 Además se reporta la ejecución de  192 análisis mineralógicos y micro morfológicos de suelos, valor inferior a los 605 análisis programados para este trimestre</t>
  </si>
  <si>
    <t>Aunque estaba programado realizar 260 análisis biológicos de suelos durante el trimestre, no se reporta la ejecución de ningún análisis biológicos de suelos. No hay soportes que evidencien el avance.</t>
  </si>
  <si>
    <t>Se reporta la ejecución de 124 análisis biológicos de suelos,  valor que es inferior a los 371 análisis programados para el trimestre. Como evidencia se presenta un documento pdf Reporte Avance Plan Anual de Acción, de una hoja, sin firmas y sin datos específicos que no permiten evidenciar el avance reportado.</t>
  </si>
  <si>
    <t>Se reporta la ejecución de 141 análisis biológicos de suelos, valor que es inferior a los 356 análisis programados para el trimestre. Como evidencia se presenta un documento pdf Reporte Avance Plan Anual de Acción, de una hoja, sin firmas y sin datos específicos que no permiten evidenciar el avance reportado.</t>
  </si>
  <si>
    <t>Aunque estaba programado realizar 4800 análisis químico de suelos, aguas y tejido vegetal durante el trimestre, se reporta la ejecución de 940. No hay soportes que evidencien el avance.</t>
  </si>
  <si>
    <t>Se reporta la ejecución de 89 análisis químico de suelos, aguas y tejido vegetal,  valor que es inferior a los 13600 análisis programados para el trimestre. Como evidencia se presenta un documento pdf Reporte Avance Plan Anual de Acción, de una hoja, sin firmas y sin datos específicos que no permiten evidenciar el avance reportado.</t>
  </si>
  <si>
    <t>Se reporta la ejecución de 10.581 análisis químico de suelos, aguas y tejido vegetal, valor que es inferior a los 21.600 análisis programados para el trimestre.  Como evidencia se presenta un documento pdf Reporte Avance Plan Anual de Acción, de una hoja, sin firmas y sin datos específicos que no permiten evidenciar el avance reportado.</t>
  </si>
  <si>
    <t>Aunque estaba programado realizar 1300 análisis físicos de suelos durante el trimestre, se reporta la ejecución de 142. No hay soportes que evidencien el avance.</t>
  </si>
  <si>
    <t>Se reporta la ejecución de 221 análisis físicos de suelos,   valor que es inferior a los 2660 análisis programados para el trimestre. No se presentan soportes que permitan evidenciar el avance reportado.</t>
  </si>
  <si>
    <t>Se reporta la ejecución de 665 análisis físicos de suelos, valor que es inferior a los 4.040 análisis programados para el trimestre.  No se presentan soportes que permitan evidenciar el avance reportado.</t>
  </si>
  <si>
    <t>Aunque estaba programado realizar 530 análisis mineralógicos y micro morfológicos de suelos durante el trimestre, se reporta la ejecución de 45. No hay soportes que evidencien el avance.</t>
  </si>
  <si>
    <t>Se reporta la ejecución de 20 análisis mineralógicos y micro morfológicos de suelos, valor que es inferior a los 1.340 análisis programados para el trimestre. No se presentan soportes que permitan evidenciar el avance reportado.</t>
  </si>
  <si>
    <t>Se reporta la ejecución de 134 análisis mineralógicos y micro morfológicos de suelos, valor que es inferior a los 2.130 análisis programados para el trimestre.  No se presentan soportes que permitan evidenciar el avance reportado.</t>
  </si>
  <si>
    <t>Aunque estaba programado realizar 80 análisis biológicos de suelos durante el trimestre, no se reporta la ejecución de estos análisis durante el trimestre. No hay soportes que evidencien el avance.</t>
  </si>
  <si>
    <t>Se reporta la ejecución de 12 análisis biológicos de suelos, valor que es inferior a los 1.430 análisis programados para el trimestre. No se presentan soportes que permitan evidenciar el avance reportado.</t>
  </si>
  <si>
    <t>Se reporta la ejecución de 1.053 análisis biológicos de suelos, de 250 análisis programados para el trimestre.  Pero no se presentan soportes que permitan evidenciar el avance reportado.</t>
  </si>
  <si>
    <t>Se actualizaron las Áreas Homogéneas de Tierras de 9 municipios</t>
  </si>
  <si>
    <t>Se reporta el cumplimiento de la meta programada para el trimestre (0,15), pero no se reporta avance cualitativo, ni se presentan soportes que permitan validar el avance.</t>
  </si>
  <si>
    <t>No se cumplió con la meta programada de correlacionar o actualizar las áreas homogéneas de tierras de 0,3 AHT, se reporta la ejecución de 0,2984. Se presenta como soporte un documento de una hoja, sin firmas, que dice que se actualizaron Areas Homogeneas de Tierras en 8 municipios.</t>
  </si>
  <si>
    <t>Según la información suministrada por el GIT, se evidencia que para el mes de julio se actualizaron 6 municipios, para agosto se actualizaron 3 municipio y para el mes de septiembre 4 municipios, para un total de 720.443,46 ha actualizadas.  Se presenta como soporte un documento de una hoja, sin firmas, que valida la información anterior.</t>
  </si>
  <si>
    <t>Se reporta el cumplimiento en la atención de las solicitudes realizadas. Se presenta como soporte un documento de dos hojas, sin firmas, que dice que se atendieron 8 solicitudes durante el trimestre.</t>
  </si>
  <si>
    <t>Para el III trimestre del año, se atendieron dos (2) solicitudes de Información de Clases Agrológicas, una (1) solicitud de Clases Agrológicas a nivel municipal de usuarios externos, se atendieron diez (10) solicitudes de Información de Clases Agrológicas de usuarios externos y una (1) solicitudes de usuario externo referente a uso del suelo.  Se presenta como soporte un documento de dos hojas, sin firmas que describe la anterior información.</t>
  </si>
  <si>
    <t>Se realizo la estructuración cartografica de 18 municipios</t>
  </si>
  <si>
    <t>Se reporta avance de 0,0384 inferior a lo programado para el trimestre (0,15). No se presenta avance cualitativo, ni soportes que evidencien lo reportado.</t>
  </si>
  <si>
    <t>Se reporta un avance de 0,6362, que es superior a lo programado para el trimestre. Se presenta como soporte un documento de dos hojas, sin firmas, que dice que se realizó la estructuración cartográfica de 16 municipios durante el trimestre.</t>
  </si>
  <si>
    <t>Se reporta un avance ejecutado del 0.3113, el cual es superior al programado, sin embargo, para este producto se realizó la revisión de la documentación suministrada, donde se evidencia que el informe soportado corresponde al avance del II trimestre del año, por lo tanto, no se valida el avance correspondiente para el III trimestre de 2020.</t>
  </si>
  <si>
    <t>Se solicitaron y prepararon insumos cartográficos para la actualización de 20 municipios</t>
  </si>
  <si>
    <t>Aunque estaba programado avanzar en 0,15 en la preparación de insumos cartográficos para la actualización, se reporta avance de 0,0857. No hay soportes que evidencien el avance.</t>
  </si>
  <si>
    <t>No se reporta avance para el trimestre. Se presenta como soporte un documento de una hoja, sin firmas, que dice que no se solicitaron o prepararon insumos cartográficos durante el trimestre.</t>
  </si>
  <si>
    <t>Para el III trimestre de 2020, se solicitaron y prepararon insumos cartográficos para la actualización de 18 municipios.  Así mismo se reporta un avance ejecutado de 0.7242, con respecto al programado de 0.3.</t>
  </si>
  <si>
    <t xml:space="preserve">Se realizó el control de calidad digital final y entrega de la información cartográfica correspondiente a 19 municipios </t>
  </si>
  <si>
    <t>Se reporta un avance inferior a lo programdo paara el trimestre.(programado = 0,15, ejecutado= 0,0857). No hay soportes que evidencien el avance.</t>
  </si>
  <si>
    <t>No se cumplió con la meta programada de Consolidar y elaborar la cartografía temática de acuerdo a estándares cartográficos de 0,3 AHT, se reporta la ejecución de 0,1405. Se presenta como soporte un documento de dos hojas, sin firmas, que dice que se realizó el control de calidad digital final y entrega en 13 municipios.</t>
  </si>
  <si>
    <t xml:space="preserve">Se evidencia que para esta actividad la meta es de 0.3, con un avance de ejecución de 0.5522.  Así mismo, _x000D_
de acuerdo a la información suministrada se evidencia que para el III trimestre se realizó el control de calidad digital final y entrega de la información cartográfica correspondiente a 19 municipios, con un total de 1’282.583 ha._x000D_
</t>
  </si>
  <si>
    <t>Se adelantó el ajuste a la interpretación de geomorfología para suelos de  387.244,14 ha</t>
  </si>
  <si>
    <t>Se reporta un avance de 0,125%  del área de Estudio de suelos realizados, que es superior a lo programdo. No hay soportes que evidencien el avance.</t>
  </si>
  <si>
    <t>Se reporta que se adelantó el ajuste a la interpretación de geomorfología para suelos al 0,4139% del total. Este valor es superior a lo planeado para el trimestre. Se presenta como soporte un documento de cinco hojas, sin firmas.</t>
  </si>
  <si>
    <t>Se suministra el avance correspondiente al III trimestre donde se adelantó el ajuste a la interpretación de geomorfología para suelos de 387.244,14 ha.  Por lo anterior se valida el cumplimiento a dicha actividad.</t>
  </si>
  <si>
    <t>Se avanzó en la correlación y elaboración de la cartografía preliminar de suelos del área de estudio de los departamentos de Cesar y Magdalena</t>
  </si>
  <si>
    <t>Aunque estaba programado avanzar en 0,1 en el levantamiento de suelosn, se reporta avance de 0,0462. No hay soportes que evidencien el avance.</t>
  </si>
  <si>
    <t>No se cumplió con la meta programada de realizar 0,4 del total de estudios de levantamiento de suelos, , se reporta la ejecución de 0,3249. Se presenta como soporte un documento de seis hojas, sin firmas.</t>
  </si>
  <si>
    <t>En la revisión de la información suministrada se observa el avance en la correlación y elaboración de la cartografía preliminar de suelos para los Departamentos de Cesar y Magdalena. Sin embargo, no se cumplió la meta programada.</t>
  </si>
  <si>
    <t>Se aelantó interpretación escala 1:25.000 del departamento del Cesar y 1:10.000 en el complejo de Paramos</t>
  </si>
  <si>
    <t>Aunque estaba programado avanzar en 0,1 en la elaboración de estudios de interpretación de cobertura y uso de las tierras, se reporta avance de 0,0262. No hay soportes que evidencien el avance.</t>
  </si>
  <si>
    <t>No se cumplió con la meta programada de aanzar en 0,36 del total de estudios de interpretación de cobertura y uso de las tierras, se reporta la ejecución de 0,1192. Se presenta como soporte un documento de dos hojas, sin firmas. En el que se reporta un avance de 11,92%</t>
  </si>
  <si>
    <t>Se evidencia que se realizó la interpretación a escala 1:25.000 en el Departamento de César y 1:10.000 en el Complejo de Páramos del Departamento de Cundinamarca en cobertura de las tierras, para un total de 278.909,3 ha. Sin embargo, no se cumplió con la meta programada de 0.3 para este trimestre.</t>
  </si>
  <si>
    <t>Como no hay mapa de suelos no se cuenta con el tema de capacidad de las tierras</t>
  </si>
  <si>
    <t>Se reporta la realización de 0,13 del total de la clasificación de capacidad de uso de las tierras, que es superior a lo programdo. No hay soportes que evidencien el avance.</t>
  </si>
  <si>
    <t>No se reporta avance en el desarrollo de la actividad durante el trimestre.</t>
  </si>
  <si>
    <t>No se encuentra un avance para esta actividad, dado a que no existe un mapa de suelos.</t>
  </si>
  <si>
    <t>Se reporta el cumplimiento de la meta programada para el trimestre. No hay soportes que evidencien el avance.</t>
  </si>
  <si>
    <t>Se reporta un avance de 0,3174 en la realización del ajuste cartográfico y depuración de polígonos con área menor al área mínima cartografiable, asignación de símbolos de preliminares, elaboración de mapas para_x000D_
presentaciones e informes y generación de estadísticas resultado de cruces y depuración de capas.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</si>
  <si>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actividades que representan el 22.5%.  En el proyecto POLÍTICA_TIERRAS_25K se ajustó la cartografía temática en aproximadamente, 292,5 ha. sin embargo, no se cumplió con la meta programada para este trimestre.</t>
  </si>
  <si>
    <t>Se reporta el cumplimiento de la meta programada para el trimestre (0,35), pero no se reporta avance cualitativo, ni se presentan soportes que permitan validar el avance.</t>
  </si>
  <si>
    <t>Se reporta el cumplimiento de la revisión bibliográfica, elaboración y actualización de la documentación. . Se presenta como soporte un documento de una hoja, sin firmas.</t>
  </si>
  <si>
    <t>No existe meta programada para el III trimestre.</t>
  </si>
  <si>
    <t>Se ha trabajado en las validaciones, contemplada como la evaluación de criterios de calidad del método a trabajar</t>
  </si>
  <si>
    <t>Aunque estaba programado avanzar en 0,4 en la planificación de la ejecución por determinación analítica, se reporta avance de 0,2. No hay soportes que evidencien el avance.</t>
  </si>
  <si>
    <t>Se reporta un cumplimiento del 0,5 en en la planificación de la ejecución por determinación analítica, valor inferior a lo programado del 0,6. No se presentan soportes que evidencien el avance.</t>
  </si>
  <si>
    <t>En el documento soporte se informa que para el mes de julio no se avanzó en dicha actividad, para el mes de agosto se avanzó en la planificación para el inicio de las validaciones, no se evidencia avance en el mes de septiembre.  Se recomienda reportar la información completa para las actividades con el respectivo soporte, si no se realizó avance sobre la actividad por favor informar el motivo.</t>
  </si>
  <si>
    <t>Se reporta un avance inferior a lo programado para el trimestre. No se presenta avance cualitativo, ni soportes que evidencien lo reportado.</t>
  </si>
  <si>
    <t>No se reporta avance durante el trimestre.</t>
  </si>
  <si>
    <t>Se inicia la preparación de reactivos para las pruebas preliminares a las validaciones de las determinaciones a acreditar.  Así mismo, se adelantan las lecturas del analito de interés, usando blancos de proceso, estándares de concentración conocida y muestras. Información descrita en el informe entregado por la Subdirección.</t>
  </si>
  <si>
    <t>Aunque estaba programado realizar avance durante el trimestre no se reporta avance. No hay soportes que evidencien el avance.</t>
  </si>
  <si>
    <t>No se reporta avance en la actividad durante el trimestre.</t>
  </si>
  <si>
    <t>Se evidencia un avance para esta actividad.</t>
  </si>
  <si>
    <t>No se reporta avance de la actividad durante el trimestre.</t>
  </si>
  <si>
    <t>No se programó meta para el III trimestre del año 2020.</t>
  </si>
  <si>
    <t>Se inicio el proceso co n el ente acreditador</t>
  </si>
  <si>
    <t>En el informe suministrado por la Subdirección, se informa que se entregó ante el IDEAM el formulario de inscripción para solicitar la visita de Acreditación con respuesta positiva. Sin embargo se reporta un avance del 0.2 ejecutado, sobre el 0.6 de meta programada, lo que demuestra que fue inferior.</t>
  </si>
  <si>
    <t>No existe soporte para validar el avance a de esta actividad.</t>
  </si>
  <si>
    <t xml:space="preserve">Avance de 113.053.629 ha </t>
  </si>
  <si>
    <t>Se reporta la realización de la actualización y correlación de la interpretación de geomorfología, cumpliendo con la meta programada. Se presenta como soporte un documento de dos hojas, sin firmas.</t>
  </si>
  <si>
    <t>Según la información suministrada se observa en el informe que para la interpretar y correlacionar la geomorfología del territorio nacional se presenta un avance de 113.053.629 ha, las cuales corresponden al 98,16% del área nacional.</t>
  </si>
  <si>
    <t>Se ha avanzado en un 75%</t>
  </si>
  <si>
    <t>Se reporta un avance de 0,32 en la revisión y control de calidad de las bases de datos de perfiles y resultados de laboratorio, valor inferior al 0,4 programdo. Se presenta como soporte un documento de dos hojas, sin firmas.</t>
  </si>
  <si>
    <t>Para el III trimestre se observa un avance del 75,5%, presentando en el mes de septiembre una disminución en las actividades, debido a la falta de compromiso de algunos contratistas y la disminución de personal para el proyecto.</t>
  </si>
  <si>
    <t>Se ha correlacionado y realizado ajuste cartográfico a 63.721.690 ha</t>
  </si>
  <si>
    <t xml:space="preserve">Se presenta avance de 0,2 en los levantamientos de correlación generales. No se cumple con lo programado para el trimestre. </t>
  </si>
  <si>
    <t>Se ha correlacionado y realizado ajuste cartográfico a 63.721.690 ha, correspondiente al 56% a nivel nacional, teniendo en cuenta un avance en la región Amazonía – Orinoquía.  Por otro lado, se debe tener presente que la actividad de Suelos, contempla las actividades relacionadas de correlación de la capa, ajuste de la leyenda y memoria técnica, para la meta propuesta en el PAA, se observa que el avance está por debajo de lo proyectado. Sin embargo no se cumple con la meta programada.</t>
  </si>
  <si>
    <t xml:space="preserve">El proceso cartográfico corresponde a todos los ajustes sobre el mapa de Correlación de Suelos, </t>
  </si>
  <si>
    <t>Se reporta un avance de 2% en la consolidacion y elaboracion de la cartografía temática de acuerdo a estándares cartográficos. No se cumple con lo progrmado. . Se presenta como soporte un documento de una hoja sin firmas.</t>
  </si>
  <si>
    <t xml:space="preserve">El proceso cartográfico corresponde a todos los ajustes sobre el mapa de Correlación de Suelos, el cual depende del avance temático de revisión y el ajuste de las líneas a los límites departamentales y nacionales, por lo cual se encuentra atrasado el proceso con respecto a lo estimado en el PAA para esta fecha, pues se reporta el 23,5% del 70% que se debería tener al momento. </t>
  </si>
  <si>
    <t>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t>
  </si>
  <si>
    <t xml:space="preserve">Aunque no estaba programado realizar avance durante el trimestre, se reporta avance en el desarrollo de un proyecto de innovación en cartografía llamado “Obtención de información vectorial para escalas pequeñas usando algoritmos de aprendizaje de máquina y procesamiento en la nube caso de estudio: municipio de Cumaribo, Vichada”. Se evidencian documentos de "Planteamiento de la idea de investigación", "Formulación de la propuesta" y "Presentación final Cumaribo" firmados </t>
  </si>
  <si>
    <t xml:space="preserve">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t>
  </si>
  <si>
    <t>Aunque no estaba programado realizar avance durante el trimestre, se avanza en la generación de un proyecto innovador para la generación de cartografía temática enfocado en el catastro usando imágenes del satélite peruano PerúSAT -1. Se presenta evidencia de  proceso de capacitación dictado por la Agencia Espacial Peruana CONIDA.</t>
  </si>
  <si>
    <t>En el trimestre se realizaron 4 jornadas técnico científicas virtuales, relacionadas con  proyectos de investigación, desarrollo e Innovación. Agrología,  participacion de Planet 1 y 2;  y la Comixta Colombia_México.</t>
  </si>
  <si>
    <t>Se evidencia la preparacion de la primera jornada técnico cientifica virtual enmarcada en la comixta de Perú durante el mes de junio 2020. Se evidencia Listado de invitaciones, agenda Comixta COL_PERU, presentaciones de las charlas de preprocesamiento de imagenes satelitales, taller manejo y uso de imagenes PERUSAT-1 para la gestion del territorio.</t>
  </si>
  <si>
    <t>Se llevaron a cabo Jornadas Técnico científicas relacionadas con: Necesidades de proyectos de I+D+I y la Subdirección de Agrologia. "Soluciones de Alta Resolución". se realizaron las conferencias con planet: A-Soluciones de Monitoreo Satelital y Soluciones de Mapas Bases y satelitales. Comixta Colombia México "Metodología para caracterizar el bosque de Manglar usando imágenes satelitales Sentinel 1 y  Metodología en el monitoreo de ecosistemas marinos con Sentinel 2 y GEE". Se agrega la anterior</t>
  </si>
  <si>
    <t>Aunque no se registra avance cuantitativo, se evidencian soportes de la realización de la primera jornada técnico cientifica denominada "Manejo y uso de imágenes PeruSAT-1 para la Gestión del Territorio”. Entre los documentos presentados se encuentra el listado de inscritos al evento, la lista de asistencia de los dos dias, informe de los talleres realizados y el informe técnico.</t>
  </si>
  <si>
    <t>Se modificó el programa académico 2020</t>
  </si>
  <si>
    <t>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t>
  </si>
  <si>
    <t>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t>
  </si>
  <si>
    <t xml:space="preserve">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t>
  </si>
  <si>
    <t>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t>
  </si>
  <si>
    <t>Se evidencia documento de formulación del proyecto Consolidaciòn IDE-IGAC.</t>
  </si>
  <si>
    <t>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t>
  </si>
  <si>
    <t>Aunque no estaba programado avance para el trimestre se reportan avances en el estudio y plan de trabajo de los Documentos Normativos sobre el Modelo de Gobernanza de Modelos Extendidos LADM_COL y del Documento Normativo de Gobernanza de la Infraestructura Colombiana de DatosEspaciales - ICDE. No se presentan soportes que permitan evidenciar el avance.</t>
  </si>
  <si>
    <t xml:space="preserve">Se realizó la incorporación de 51 geoservicios nuevos en el portal geográfico nacional de acuerdo a la gestión de información geográfica con las diferentes entidades como: IAVH, INVEMAR, IDESC, UPRA, UAEPNN, UPRA y Alcaldía de Medellín. </t>
  </si>
  <si>
    <t xml:space="preserve">Se evidencia archivo Excel en el que se reporta la incorporación de 15 geoservicios nuevos  publicados y disponiblesen el Portal Geográfico Nacional ICDE. _x000D_
</t>
  </si>
  <si>
    <t xml:space="preserve">Se realizó disposición y monitoreo de 262 geoservicios del Portal Geográfico Nacional mediante la herramienta libre GeoHealthCheck optimizando su seguimiento </t>
  </si>
  <si>
    <t>Aunque no estaba programado realizar avances durante el trimestre, se reporta el monitoreo automático de los geoservicios del Portal Geográfico Nacional mediante la herramienta libre GeoHealthChec. Se evidencia archivo Excel con las url monitoreadas y los tiempos de respuesta y el estado del sitio.</t>
  </si>
  <si>
    <t>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t>
  </si>
  <si>
    <t>Aunque no estaba programado avance para el trimestre, se reporta la elaboración y entrega del  catálogo de objetos geográficos de la gestión catestral con enfoque multipropósito version 3.0.</t>
  </si>
  <si>
    <t>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t>
  </si>
  <si>
    <t>Aunque estaba programado realizar avances duranate el trimestre no se reporta avance. No se presenta evidencia que soporte algun avance.</t>
  </si>
  <si>
    <t>Aunque no estaba pregramado realizar avance durante el trimestre, se reporta el estudio de 8 propuestas técnico económicas con diferentes entidades, de las cuales se han aprobado 2 propuestas (Empresa Promotora la Roca e ICBF).</t>
  </si>
  <si>
    <t xml:space="preserve">Se avanzo en las siguientes consultorias: ICBF: etapa de análisis, diseño, desarrollo, implementación, seguimiento, control y mantenimiento. del Sistema de Información Geográfico. </t>
  </si>
  <si>
    <t>Aunque no estaba pregramado realizar avance durante el trimestre, se reporta la ejecución de asesoría con la empresa Promotora la Roca S.A.S y avances en la asesoría con el Instituo de Bienestar Famiiar ICBF.</t>
  </si>
  <si>
    <t xml:space="preserve">Se avanzo en las siguientes consultorias: ICBF: Se construyó y presentó el informe de avance de actividades del proyecto para el mes de  julio, agosto y septiembre de  2020. </t>
  </si>
  <si>
    <t>Aunque no estaba pregramado realizar avance durante el trimestre, se reporta la elaboración del informe final de resultados del "Estudio multitemporaldel predio El_x000D_
Difícil, ubicado en el municipio de Quípama, Departamento de Boyacá".</t>
  </si>
  <si>
    <t>Se realizo, la socialización y entrega final del estudio multitemporal realizado con la empresa PROMOTORA LA ROCA.</t>
  </si>
  <si>
    <t>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t>
  </si>
  <si>
    <t>Aunque no estaba programado realizar avances durante el periodo se evidencia borrador para la actualización del procedimiento de metadatos Geográficos y borrador del procedimiento de Estudios Multitemporales.</t>
  </si>
  <si>
    <t xml:space="preserve">Se realizo revisión de las preguntas asignadas al proceso FURAG y se identificaron las acciones que se estan realizando para dar cumpimiento a dichos requisitos.  </t>
  </si>
  <si>
    <t>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t>
  </si>
  <si>
    <t>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t>
  </si>
  <si>
    <t>Se observa documentos caracterización territorial del municipio de Gámeza, Boyacá. Así mismo, se puede observar en un documento donde se continuó con el procesamiento de la información secundaria del segundo grupo de 11 municipios de los 100 municipios.</t>
  </si>
  <si>
    <t>Se evidencia documentos de la caracterización territorial de los municipios  de Socha, Socotá, Tasco, Sativasur, Betéitiva, y Cerinza (Boyacá), Mahates, María La Baja (Bolívar) y, Morales y Piendamó (Cauca) correspondiente a 286.956,227 ha. Asi mismo, se puede observar en un documento donde se continuó con el procesamiento de la información secundaria del segundo grupo de 11 municipios de los 100 municipios priorizados y, se continuó con el procesamiento para los restantes 78 municipios.</t>
  </si>
  <si>
    <t xml:space="preserve">Se evidencia documentos de la caracterización territorial de los municipios  de Marsella, Guática, Santuario, Balboa, Belén de Umbría, La Celia, Pueblo Rico, Apia (Risaral), San Carlos(Ant) y Cumaribo(Vich), y no se encuentra evidencia de los restantes dados en la descripción._x000D_
Se debe dar una relación de los documentos realizados y firmados por el coordinador del proceso._x000D_
</t>
  </si>
  <si>
    <t>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</si>
  <si>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Se evidencia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</si>
  <si>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 xml:space="preserve">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
 </t>
  </si>
  <si>
    <t>Se observa documento ajuste teórico y conceptual del capítulo 2 del documento Atlas del funcionamiento espacial del territorio en Colombia y, también un documento preliminar a partir de la información existente año 2019, del documento Geografía de Casanare.</t>
  </si>
  <si>
    <t>Se observa documento, Atlas Colombia: Funcionamiento Espacial del Territorio en sus capítulos 2 y 3, también se observa los mapas temáticos de los capítulos 3 y 4 y el avance en el capítulo de Contexto Legal del Territorio: Determinantes de Ordenamiento Territorial del documento Geografía Departamental de Casanare.</t>
  </si>
  <si>
    <t>Se evidencia el Capítulo 2:“Funcionamiento espacial: perspectiva geográfica” y el Capítulo 3:“Colombia en el contexto global” del Documento: Atlas Colombia: Funcionamiento espacial del territorio. Se observa documentos de avance de los Biofísico, de Ocupación y Apropiación y Socioeconómico.</t>
  </si>
  <si>
    <t>Se gestionaron y actualizaron 30.000 topónimos de la Base Nacional de Nombres Geográficos: plantillas de demografía, movilidad, economía, social1, social2, áreas protegidas y  asignación del código PK_CUE a topónimos sencillos.</t>
  </si>
  <si>
    <t>Se observa archivo con listado de topónimos actualizados.</t>
  </si>
  <si>
    <t>Se valida la actualización 30.000 topónimos de la Base Nacional de Nombres Geográficos: plantillas de demografía, movilidad, economía, social1, social2, áreas protegidas con listado Excel de cada una de las temáticas.</t>
  </si>
  <si>
    <t>Se realizó primera versión de historia de usuario para la implementación de herramienta de colaboración para el levantamiento y actualización de topónimos.</t>
  </si>
  <si>
    <t>Se valida el documento la primera versión de historia de usuario para la implementación de herramienta de colaboración para el levantamiento y actualización de topónimos.</t>
  </si>
  <si>
    <t xml:space="preserve">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
</t>
  </si>
  <si>
    <t>Se valida documentos como el modelo de datos preliminar de Nombres Geográficos para la nueva BNNG y las nuevas tablas que van a formar parte de ésta. Así mismo, se verica documento  de Especificación Técnica del CUE. Se elaboraron ejemplos en BNNG_V1 para procesos de construcción de textos de topónimos, las funciones en la base de datos DICCIO y se cargaron datos del esquema DICCIO al BNNG_V1 de la información de textos de topónimos del Diccionario.</t>
  </si>
  <si>
    <t>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t>
  </si>
  <si>
    <t>Se observa documentos  de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</si>
  <si>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verifica el documento la segunda versión de recomendaciones para procesos de revisión y ajuste de POT de acuerdo con lo revisado en los estudios de caracterización territorial, específicamente lo referente a clasificación del suelo y zonificación de usos.</t>
  </si>
  <si>
    <t>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t>
  </si>
  <si>
    <t>Se observa documento,  una primera versión del esquema de gestión de  información de variables de ordenamiento territorial con las entidades del nivel nacional y territorial. Así mismo, se observa  la matriz de Procesos Geográficos para la depuración de variables alfanuméricas y espaciales (geoservicios internos y externos) del SIGOT.</t>
  </si>
  <si>
    <t xml:space="preserve">Se valida con archivos Excel la actualización 88 variables temáticas del SIGOT, así: revisión variables existentes 16 URL y, 16 POT municipales, 34 variables alfanuméricas y 22 variables espaciales. </t>
  </si>
  <si>
    <t>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t>
  </si>
  <si>
    <t>Se observan correos electrónicos, oficios y soportes de reuniones con respecto a las gestiones para concluir el trazado del límite Colombia - Brasil y Colombia – Venezuela.</t>
  </si>
  <si>
    <t>Se evidencia con pantallazos la estructuración y actualización de los datos de líneas limítrofes, así como la generación del servicio web geográfico para su publicación. De igual forma, se generó servicio web de resguardos indígenas y tierras de comunidades negros de conformidad con los datos suministrados por la ANT. Se observó documento donde se realiza el diagnóstico de la capa de Territorios Indígenas de la ANT para corroborar la información cartográfica y jurídica</t>
  </si>
  <si>
    <t>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t>
  </si>
  <si>
    <t>Se observa documento técnico donde se presenta el proceso de análisis y diseño de una solución de geovisor de servicios, para la Subdireccion Geografía y Cartografía del Instituto Geográfico Agustín Codazzi</t>
  </si>
  <si>
    <t>Se valida con pantallazos la realización de diferentes iteraciones de la plataforma, que incluyó definición de temáticas, ajuste de la interfaz, implementación de funcionalidades, estructuración y adición de nuevos datos, ayudas para el usuario y afinación del diseño en la plataforma Colombia en mapas, la cual fue desplegado en ambiente de producción, bajo el dominio https://www.colombiaenmapas.gov.co/</t>
  </si>
  <si>
    <t xml:space="preserve">Se elaboraron 217 informes de diagnóstico de líneas limítrofes de 45 municipios de los departamentos de Bolívar, César,Córdoba, Nariño, Boyacá, Cauca, Caquetá, Magdalena, Sucre, La Guajira, Cundinamarca, Valle del Cauca y Putumayo._x000D_
</t>
  </si>
  <si>
    <t xml:space="preserve">Se adelantaron en promedio actividades para 21 procesos de deslinde de los municipios: Vijes con Restrepo, La Cumbre,Yotoco,Yumbo,Yarumal,Campamento,Barrancominas,_x000D_
Fredonia-Venecia,Cundinamarca - Boyacá,Antioquia Cordoba,Corpouraba  Corantioquia,San Luis-Granada,Toledo- San Andres,Cesar Norte de Santander,Boyacá-Norte de Santander,El Retiro-Envigado,Segovia Remedios,Santuario Cocorná,Bogotá y los límites de Concepción._x000D_
</t>
  </si>
  <si>
    <t>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t>
  </si>
  <si>
    <t xml:space="preserve">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
</t>
  </si>
  <si>
    <t>Se elaboró la versión final concertada del procedimiento de asuntos étnicos, incluido el instructivo de asesoría técnica y el correspondiente diagrama de actividades actualizado.</t>
  </si>
  <si>
    <t>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t>
  </si>
  <si>
    <t>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</si>
  <si>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Matriz de Partes Interesadas.</t>
  </si>
  <si>
    <t>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</si>
  <si>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t>
  </si>
  <si>
    <t>De acuerdo a las evidencias suministradas, se observa los esquemas de las áreas geográficas de producción cartográfica programadas de los diferentes municipios, con sus respectivos avances.</t>
  </si>
  <si>
    <t>De acuerdo a los insumos suministrados por el GIT respectivo, se evidencia el avance según los informes realizados para el trimestre, donde se describen la cantidad de hectáreas generadas para los productos cartográficos sobre los diferentes departamentos.</t>
  </si>
  <si>
    <t>Se  generaron datos vectoriales de 700.524,80 ha a escala 1:50.000 sobre imágenes de satelite de alta resolución, en los munIcipios de la cruz, remolino, sitio nuevo, Sabanalarga, Piñon, Campo de la Cruz, Algarrobo, Sabanas de San Angel, Chivolo y Pedraza(Magdalena).</t>
  </si>
  <si>
    <t>De acuerdo a las evidencias suministradas, se observa los esquemas de las áreas geográficas donde se  generaron datos vectoriales de 385.284 ha a escala 1:50.000 sobre imágenes de satelite de alta resolución, en el municipio de Cumario (Vichada).</t>
  </si>
  <si>
    <t>Al hacer la revisión de la información suministrada por el GIT, se valida que para este trimestre se generaron 700.524,80 hectáreas de datos vectoriales a escala 1:50.000 sobre las imágenes de alta resolución, sin embargo la meta programada no se cumplió en el trimestre.</t>
  </si>
  <si>
    <t>Se realizó la edición del modelo digital de elevación de 3.588.300 ha cubriendo  los municipios de Necoclí, San Juan de Urabá y Arboletes (Antioquia) y Los Córdoba y Monteria (Córdoba), Meta, César y La Guajira.</t>
  </si>
  <si>
    <t>No se subió información para evidenciar esta actividad.</t>
  </si>
  <si>
    <t>Para este trimestre el GIT responsable realizó la edición digital de elevación de 3.588.300 ha para diferentes municipios, por lo anterior se evidencia que no se cumplió con la meta programada para el III trimetre.</t>
  </si>
  <si>
    <t xml:space="preserve">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t>
  </si>
  <si>
    <t xml:space="preserve">La información subida no corresponde a la  actividad reportada. </t>
  </si>
  <si>
    <t>De acuerdo a las evidencias suministradas, se observa los oficios de solicitud de información geográfica y cartográfica, a la fuerza militares y la federación nacional de cafeteros, al igual de los esquemas de información cartográfica levantada por el IGAC.</t>
  </si>
  <si>
    <t>Se evidencia los productos finales correspondientes a información cartográfica sobre diferentes municipios, así mismo se evidencia el informe sobre el Diagnóstico de inventario de la cartografía básica para la producción de precisión.  Por otro lado, se suministran como soportes para esta actividad correos electrónicos enviados al IDEAM sobre solicitud de información geográfica.  Por lo anterior se valida el avance para este trimestre.</t>
  </si>
  <si>
    <t>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t>
  </si>
  <si>
    <t>De acuerdo a las evidencias suministradas, se observa el análisis inicial del cubrimiento de las imágenes planet dentro de los limites nacionales, se hicieron los ajustes radiométricos necesarios para la generación de un único mosaico.</t>
  </si>
  <si>
    <t>Según la información suministrada se evidencia la estructuración de los datos ráster y vector para la generación del mapa base hibrido, así mismo se observa la simbología implementada para los elementos cartográficos, pero el avance programado es inferior al ejecutado.</t>
  </si>
  <si>
    <t>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t>
  </si>
  <si>
    <t>De acuerdo a las evidencias suministradas, se observa  el anexo técnico para el proceso de cotización de 57 municipios priorizados.</t>
  </si>
  <si>
    <t>De acuerdo a las evidencias suministradas, se observa el ajuste de anexo técnico y solicitud de cotización a 12 empresas.</t>
  </si>
  <si>
    <t>De acuerdo a la información suministrada por GIT, se evidencian los informes donde se describen las especificaciones técnicas para la generación de productos cartográficos y documentos Estándares de Licitaciones públicas para adquirir productos como: modelos digitales, imágenes y generación de ortoimágenes y bases vectoriales enviados al Banco Mundial y al Banco Interamericano de Desarrollo.  Por lo tanto, se valida el avance a dicha actividad.</t>
  </si>
  <si>
    <t>Esta meta se cumplió al 100% en el trimestre anterior.</t>
  </si>
  <si>
    <t>De acuerdo a las evidencias suministradas, se observa la resolución  No. 471 de 2020 donde se establecen de especificaciones técnicas para productos cartográficos. Así mismo, se realizaron aclaraciones a la resolución 471 de 2020,  con lo que se observa la resolución 529 de 2020.</t>
  </si>
  <si>
    <t>Se informa que esta actividad se cumplió en II trimestre, sin embargo se evidencia que para este III trimestre se programó una meta, la cual no se ejecutó, por lo anterior no se valida esta actividad.</t>
  </si>
  <si>
    <t>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t>
  </si>
  <si>
    <t>De acuerdo a las evidencias suministradas, se observa informe de validación de la base de datos, modelo digital de terreno y ortofotomosaico del municipio de Monterrey, Casanare, zona rural 72.624 ha escala 1:10.000 y zona urbana 5.574,51 ha escala 1:2.000.</t>
  </si>
  <si>
    <t>Se verifica la información suministrada por el GIT responsable donde se evidencia el modelo digital de terreno y Ortofotomosaico del municipio de Monterrey (Casanare) tanto para la zona rural y urbana a escala 1:2.000 de 78.198,51 ha y el terreno de la cabecera municipal de Arauca (Arauca) en 1.757 ha.  Sin embargo no se cumplió con la meta programada.</t>
  </si>
  <si>
    <t>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t>
  </si>
  <si>
    <t>De acuerdo a las evidencias suministradas, se observa  la propuesta de actualización del catálogo de indicadores asociados a la Subdirección de Geografía y Cartografía.</t>
  </si>
  <si>
    <t>De acuerdo a la información suministrada se evidencian los documentos sobre Producción de Cartografía Básica Oficial, Diagnóstico de Información Generada por Terceros y el reporte sobre Esquema de Estrategias (matriz).  Por lo anterior se valida el avance para este trimestre por parte de la OCI.</t>
  </si>
  <si>
    <t>Se dispusieron 5.646 datos Rinex, correspondientes a los meses de enero, febrero, marzo, agosto y septiembre.Así mismo, estos datos fueron integrados a la plataforma Colombia en Mapas para su disposición a través de esta.</t>
  </si>
  <si>
    <t>De acuerdo a las evidencias suministradas, se observa reporte donde se dispusieron  2.423  datos Rinex  en el geoportal del IGAC, de 25 Estaciones activas en promedio.</t>
  </si>
  <si>
    <t>Al hacer la revisión de los insumos suministrados se observa que se dispusieron 5.646 datos rinex, para los meses de enero, febrero, marzo, agosto y septiembre. Por lo anterior se valida el avance a esta actividad.</t>
  </si>
  <si>
    <t>Se definió estructura para información cartográfica  de  cartográficos: Imágenes, Modelos Digitales y Bases de datos vectoriales, y se inició su identificación, estandarización y consolidación.</t>
  </si>
  <si>
    <t xml:space="preserve">No se subió información para evidenciar esta actividad. </t>
  </si>
  <si>
    <t xml:space="preserve">Se realiza la revisión, verificación y validación de la información suministrada por el GIT, donde se definió la estructura para la información cartográfica como imágenes, modelos digitales y bases de datos vectoriales. </t>
  </si>
  <si>
    <t>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t>
  </si>
  <si>
    <t>De acuerdo a las evidencias suministradas, se observa informe donde se recibe solicitudes y se dispone información a los usuarios. El reporte dado por el área no está de acuerdo a la actividad.</t>
  </si>
  <si>
    <t>De acuerdo a la información suministrada se valida el cumplimiento de dicha actividad, donde se atendieron 176 solicitudes y se compartieron 10.732 productos como imágenes, mapas, ortofotos, entre otros; a escalas 1:500.000, 1:100.000 y 1:25.000.</t>
  </si>
  <si>
    <t>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t>
  </si>
  <si>
    <t>De acuerdo a las evidencias suministradas, se observa informe documento de diagnóstico del aplicativo GEOCARTO, estructura actual y principales debilidades que presenta.</t>
  </si>
  <si>
    <t>Se observa que se dispusieron varios documentos como el cronograma de actividades actualizadas a diciembre, historias de usuarios para la actualización de Geocarto de Áreas de Ortofotomosaico y vuelos, además se evidencia la lista de chequeo sobre ortofotomosaicos y el documento “Propuesta para la actualización de Geocarto”.  Por lo anterior la OCI valida el avance a esta actividad.</t>
  </si>
  <si>
    <t>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t>
  </si>
  <si>
    <t>Se revisa el reporte consolidado donde se describen las 16.990 imágenes organizadas y dispuestas las cuales corresponden a 463.648.910 ha de diferentes sensores que se encuentran en el Banco Nacional de Imágenes.  Así mismo, se evidencian productos finales de imágenes Cosmo Skimed, el mapa de catalogación de Aerofotografias, visor WV-Rapideye, entre otros. Se valida el avance.</t>
  </si>
  <si>
    <t>La meta se cumplió en el segundo trimestre.</t>
  </si>
  <si>
    <t>De acuerdo a las evidencias suministradas, se observa documento técnico sobre conversión y transformación de coordenadas al sistema de proyección para Colombia origen único con sus respectivas urls.</t>
  </si>
  <si>
    <t>Para está actividad no se suministraron evidencias, ya que se describe en el segundo trimestre que esta actividad fue cumplida al 100%.</t>
  </si>
  <si>
    <t>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t>
  </si>
  <si>
    <t>De acuerdo a las evidencias suministradas, se observa reporte de 1.514 imágenes escaneadas entre enero y abril de 2020 y cargadas en Geocarto y el escaneo y disposición de 69 imágenes en formato .TIFF suministradas por la FAC en el servidor .</t>
  </si>
  <si>
    <t>En la revisión de la información suministra por el GIT, se consolidaron 5.647 imágenes escaneadas, también se observa el reporte sobre 76 cuadrángulos georreferenciados desde los años 1930 a 2010. Sin embargo no se cumplió la meta programada para el III trimestre.</t>
  </si>
  <si>
    <t>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t>
  </si>
  <si>
    <t>Se evidencia el correo electrónico del 07/06/2020 donde se solicita a la oficina de planeación la eliminación de (5 documentos, 2 instructivos y 3 formatos), correspondientes al Proceso de Gestión Cartográfica. Así mismo se observa el continuó seguimiento en la revisión y actualización de documentos para la respectiva aprobación, pero no se cumplió con la meta programada.</t>
  </si>
  <si>
    <t>Se realizó la revisión de la información suministrada por el GIT, donde se observan los correos electrónicos del 31/08/2020 y 17/09/2020, enviado a la Oficina de Planeación sobre el seguimiento a la Actualización de la página de Transparencia y acceso a la información pública y la Matriz de análisis de partes interesadas, la cual fue revisada por la Subdirección de Geografía y Cartografía. Así mismo, se enviaron los documentos de Glosarios, revisión página Web, preguntas y respuestas.</t>
  </si>
  <si>
    <t>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</si>
  <si>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De acuerdo a esta actividad se evidencia el seguimiento y la actualización en la matriz del mapa de riesgos sobre el proceso de Gestión Cartográfica, así mismo, se observa un correo electrónico del 10/09/2020 donde se envía a la Oficina de Planeación el avance correspondiente al II cuatrimestre sobre el seguimiento de riesgos y acciones, realizados en la herramienta de PLANIGAC.</t>
  </si>
  <si>
    <t>No se programó avance para el trimestre. No se presenta avance.</t>
  </si>
  <si>
    <t>Se evidencia la Resolucion 481 de 18 de mayo de 2020 "Por la cual se fijan los precios unitarios de venta de los productos y servicios a cargo del Instituto Geografico "Agustin Codazzi" - IGAC y se dictan otras disposiciones", mediante la cual se regulan los precios unitarios de venta de los productos y servicios a cargo de la Entidad.</t>
  </si>
  <si>
    <t>Ya se completó la meta en el segundo trimestre.</t>
  </si>
  <si>
    <t>No se evidencia avance en la actividad.</t>
  </si>
  <si>
    <t>No se programó avance para el trimestre.</t>
  </si>
  <si>
    <t>Se llevó a cabo la gestión necesaria encaminada a generar el proyecto de Resolución "Por la cual se actualiza la reglamentación técnica de la formación, actualización, conservación y difusión catastral con enfoque multipropósito” (070). Se anexa muestra de 9 evidencias relacionadas a dicha gestión, incluyendo el proyecto de resolucion en revision.</t>
  </si>
  <si>
    <t>Se evidencia los diferentes documentos de la gestión necesaria encaminada a generar el proyecto de Resolución "Por la cual se actualiza la reglamentación técnica de la formación, actualización, conservación y difusión catastral con enfoque multipropósito” (070). Se observa las 9 evidencias relacionadas a dicha gestión, incluyendo el proyecto de resolución en revisión.</t>
  </si>
  <si>
    <t>Se evidencia caracterización del proceso de Regulación del 22/05/2020 - Versión 1.</t>
  </si>
  <si>
    <t>Se llevó a cabo la propuesta de procedimiento de regulación, el cual se encuentra disponible para su correspondiente revisión tecnica. Se anexan evidencias asociadas a mesas de trabajo para creación del procedimiento, así como la propuesta del mismo.</t>
  </si>
  <si>
    <t>Se valida documento propuesta de procedimiento de regulación, el cual se encuentra disponible para su correspondiente revisión técnica. Se evidencia correos convocadas para mesas de trabajo para creación del procedimiento, así como la propuesta del mismo.</t>
  </si>
  <si>
    <t>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t>
  </si>
  <si>
    <t>Se evidencian correos electronicos en los que se da respuesta a solicitudes de asesorias a proyectos de actos administrativos de regulacion.</t>
  </si>
  <si>
    <t>Se evidencia 19  documentos, PDF, y correos electrónicos que responden a solicitudes de asesorías a proyectos de actos administrativos de regulación. Se valida reporte del avance del primer trimestre dado que en la creación del plan de acción se programó por error dicho porcentaje retroactivamente.</t>
  </si>
  <si>
    <t>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t>
  </si>
  <si>
    <t>Aunque estaba programado realizar avances durante el trimestre no se evidencia avance en la actividad.</t>
  </si>
  <si>
    <t>Se evidencia publicación de la respuesta a los comentarios realizados por la ciudadania a la Resolucion 130 de 27 de enero de 2020 en el link https://igac.gov.co/es/noticias.</t>
  </si>
  <si>
    <t>Se valida puesto que la actividad es a demanda y para el tercer trimestre no se presento ninguna.</t>
  </si>
  <si>
    <t>El presente es un indicador que depende de las solicitudes efectuadas por las areas misionales que generan regulacion En el segundo trimestre de 2020 no se evidencio requerimiento alguno, por loque no hubo forma de socializar regulación, no teniendo nada pendiente.</t>
  </si>
  <si>
    <t>No se evidenica avance en la actividad durante el trimestre</t>
  </si>
  <si>
    <t>Se evidencia publicación de  la Resolucion 388 del 13 de abril de 2020 "Por la cual se establecen las especificaciones tecnicas para los productos de informacion generados por los procesos de formacion y actualizacion catastral con enfoque multiproposito" en el link https://www.igac.gov.co/sites/igac.gov.co/files/normograma/resolucion_388_de_2020.pdf.</t>
  </si>
  <si>
    <t>Se valida puesto que la actividad es de acuerdo a las solicitudes y para el tercer trimestre no se presentó ninguna.</t>
  </si>
  <si>
    <t>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 (1) por DT Cundinamarca</t>
  </si>
  <si>
    <t>Las evidencias reportadas por la Subdirección de Catastro en el repositorio dispuesto por la Oficina de Planeación, muestra un cuadro consolidado mensual de los avalúos realizados por cada Dirección Territorial llamado “avalúos 2020”, este cuadro presenta las siguientes cifras:En sede central 91 avaluos, 3 en DT Meta, 1 en DT Nariño y DT Tolima para un total de 96 avalúos.</t>
  </si>
  <si>
    <t>Las evidencias reportadas por la Subdirección de Catastro en el repositorio dispuesto por la Oficina de Planeación, muestra un reporte en cuadros Excel para los meses siguientes:_x000D_
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t>
  </si>
  <si>
    <t>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t>
  </si>
  <si>
    <t>No se programó avance de esta actividad para este trimestre.</t>
  </si>
  <si>
    <t>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t>
  </si>
  <si>
    <t>Las evidencias reportadas por la Subdirección de Catastro en el repositorio dispuesto por la Oficina de Planeación, muestra un cuadro consolidado recibidas de solicitudes de modificación de estudios de ZHF y ZHG y que son atendidas.</t>
  </si>
  <si>
    <t>Las evidencias reportadas por la Subdirección de Catastro para los meses de: julio, 4 ajustes de zonas, 3 en Ibagué-Tolima y 1 en Belén de los Andaquies-Caquetá. En Agosto: Se hicieron 2 ajustes de zonas en Ibagué-Tolima, se adelantó estudio de modificación ZH Samana Caldas. En Septiembre: Se hicieron 3 conceptos favorables para modificación de zonas 1 en DT Huila,1 en DT Córdoba y 1 en DT Cundinamarca, se recibieron ajustes de zonas Valencia-Córdoba, Puerto Rico-Caquetá y La Merced-Caldas.</t>
  </si>
  <si>
    <t xml:space="preserve">En Julio: Se atendió 1 avalúo de impugnación	_x000D_
En Agosto: Se tuvo pendiente una impugnación de avalúo por la situación de confinamiento _x000D_
En Septiembre: Sin novedades de impugnaciones a la fecha._x000D_
</t>
  </si>
  <si>
    <t>Las evidencias reportadas por la Subdirección de Catastro en el repositorio dispuesto por la Oficina de Planeación, muestra un cuadro consolidado impugnaciones.</t>
  </si>
  <si>
    <t>Las evidencias reportadas por la Subdirección de Catastro donde se atendió 1 avalúo de impugnación.</t>
  </si>
  <si>
    <t>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t>
  </si>
  <si>
    <t>Las evidencias aportadas por la Subdirección de Catastro muestran correos, teleconferencias  de mesas técnicas de socialización de necesidades de información y estructura de datos con proveedores. Se verifica avance especificación técnica para el diseño del observatorio, la cual está siendo revisada por el CIAF para determinar el alcance para este año. Se observa reuniones para la especificación de la herramienta de recepción y validación de información.</t>
  </si>
  <si>
    <t xml:space="preserve">En Julio:Se continuó con el proceso de recepción de la información: A la fecha de corte se cuentan con 180.000 registros aprox _x000D_
En Agosto:Se continuó con el proceso de recepción de la información: A la fecha de corte se cuentan con 10.901.956 registros aprox 	_x000D_
En Septiembre:Se realizó seguimiento a Convenio con Superservicios: 1.- Información satelital de sitios disposición final de residuos. 2.- Soporte legal para suministro de información previo convenio. 3.- Pilotos asignación NUPRE_x000D_
</t>
  </si>
  <si>
    <t>No se programó avance de esta actividad para este trimestre</t>
  </si>
  <si>
    <t>Se evidencia recepción de la información por medio de correos, en Julio: Se lleva un registro de recepción de la información de 180.000 registros aprox. En Agosto: Se continuó con el proceso de recepción: A la fecha se cuentan con 10.901.956 registros aprox. En Septiembre: Se realizó seguimiento a Convenio con Superservicios: 1.- Información satelital de sitios disposición final de residuos. 2.- Soporte legal para suministro de información previo convenio. 3.- Pilotos asignación NUPRE.</t>
  </si>
  <si>
    <t>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t>
  </si>
  <si>
    <t xml:space="preserve">Se evidencia reuniones y correos donde 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 Se trabajó y realizó reunión de la definición jurídica y alcance de resolución para la regulación de entrega de información </t>
  </si>
  <si>
    <t>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t>
  </si>
  <si>
    <t xml:space="preserve">Se llevará a cabo cuando se cuente con tolerancias, resolución conjunta, es decir, una vez se cuente con el procedimiento, se procederá con las jornadas de capacitación._x000D_
</t>
  </si>
  <si>
    <t>Se definieron las especificaciones y se inició el desarrollo. Finalizada.</t>
  </si>
  <si>
    <t>Se procederá con las pruebas una vez se cuente con el desarrollo.</t>
  </si>
  <si>
    <t>Cumplida al 100%</t>
  </si>
  <si>
    <t xml:space="preserve">Se concertó con el CIAF la fecha para realizar la capacitación el día 11 de agosto.	_x000D_
En el mes de agosto se llevó a cabo la capacitación a los funcionarios que quisieron participar en cuanto a la resolución 388 de 2020,  relacionada con las especificaciones técnicas de los productos catastrales bajo el esquema de catastro multipropósito._x000D_
Finalizada._x000D_
</t>
  </si>
  <si>
    <t>No se han iniciado aún las pruebas pues la funcionalidad se encuentra en desarrollo.</t>
  </si>
  <si>
    <t>Se elaboraron las especificaciones técnicas para la identificación masiva de predios segregados Finalizada</t>
  </si>
  <si>
    <t>Una vez se cuente con el desarrollo, se procederá con las pruebas</t>
  </si>
  <si>
    <t>N.A</t>
  </si>
  <si>
    <t xml:space="preserve">Se superaron las pruebas y ajustes producto de la segunda fase de implementación. _x000D_
Finalizada	_x000D_
</t>
  </si>
  <si>
    <t>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t>
  </si>
  <si>
    <t>Se elaboró el procedimiento y se encuentra en revisión para aprobación.</t>
  </si>
  <si>
    <t xml:space="preserve">En Julio se contestaron una totalidad de 20 oficios	_x000D_
En agosto se contestaron 38 oficios correspondientes a procesos de pertenencia en los tiempos establecidos.	_x000D_
En septiembre se contestaron 95 oficios correspondientes a procesos de pertenencia en los tiempos establecidos_x000D_
</t>
  </si>
  <si>
    <t xml:space="preserve">En Julio de 201 solicitudes de información allegadas se atendieron 168 lo que equivale al 83%	_x000D_
En agosto de 167 solicitudes que llegaron se atendieron 140, las restricciones de acceso a las DT han sido causal de que no se hayan podido atender todas las solicitudes allegadas en el mes. 	_x000D_
En septiembre de 187 solicitudes se atendieron 187 en los tiempos establecidos_x000D_
</t>
  </si>
  <si>
    <t>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t>
  </si>
  <si>
    <t xml:space="preserve">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t>
  </si>
  <si>
    <t>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t>
  </si>
  <si>
    <t>La subdirección de catastro reporta, que el trabajo de campo en los 8 municipios de Risaralda a septiembre se ha efectuado reconocimiento a 8.571 predios. La actualización catastral de Cumaribo entró a la fase operativa, se ha realizado la recolección de información de 1,2 millones ha de 16 veredas, el Parque Nacional Natural el Tuparro, Resguardos Santa Teresita del Tuparro, Comunidad Cumariana (perteneciente al Resguardo Selva de Matavén), Muco Mayoragua, Merey, La Veraita y San Luis del Tomo.</t>
  </si>
  <si>
    <t xml:space="preserve">Julio:Se avanzó 16,4% del total de la meta de terreno prevista para la vigencia. Se presentaron dificultades en el trabajo de campo por la situación de emergencia sanitaria. 	_x000D_
Agosto:Se realizaron 12.838 trámites de terreno, para un acumulado de 56.863 en el año	_x000D_
Septiembre:Se realizaron 17.360 trámites de terreno, para un acumulado de 74.223 en el año_x000D_
</t>
  </si>
  <si>
    <t xml:space="preserve">Julio:Se avanzó 118% del total de la meta de oficina prevista para la vigencia. 	_x000D_
Agosto:Se realizaron 42.711 trámites de oficina, para un acumulado de 248.353 en el año	_x000D_
Septiembre:Se realizaron 37.371 trámites de oficina, para un acumulado de 285.724 en el año_x000D_
</t>
  </si>
  <si>
    <t xml:space="preserve">Agosto:Se empezó a trabajar en el cruce masivo, una vez se evidencie que funciona, correremos la actualización Jurídica masiva del país	_x000D_
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
</t>
  </si>
  <si>
    <t>Este indicador será reportado al final de año.</t>
  </si>
  <si>
    <t xml:space="preserve">Para los meses de julio, agosto y septiembre se actualizó la información del geoportal y datos abiertos, con la información correspondiente al mes respectivo, de acuerdo con la meta establecida.	</t>
  </si>
  <si>
    <t xml:space="preserve">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	</t>
  </si>
  <si>
    <t>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t>
  </si>
  <si>
    <t>Se evidencia la atención de solicitudes de Habilitación: Valle de Aburrá, Fusagasugá, Sesquilé, Rionegro, Ibagué. Emitieron Resoluciones de inicio de trámite de habilitación: Valle de Aburrá, Fusagasugá. Emitieron las comunicaciones de Resoluciones 602/2020 y 585/2020. Respondieron a interesados en habilitación San Gil, Juan de Acosta, Asociación Mpios Magdalena Medio, Mpios Provincia Vélez, Gobernaciones Córdoba y Caldas, Sibaté, entre otros.</t>
  </si>
  <si>
    <t>No se tuvo en cuenta en la medición el mes de Junio:  Habilitación  AMB: Resolución No. 602 del 25-06-2020 " Por medio de la cual habilita como gestor catastral al Área Metropolitana de Barranquilla - AMB
"Se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t>
  </si>
  <si>
    <t>No se programó avance de esta actividad para este trimestre.Mas sin embargo se encuentra la habilitacion por medio de resolucion n° 307 a MASORA.</t>
  </si>
  <si>
    <t>Se habilita  AMB: Resolución No. 602 del 25-06-2020 " Por medio de la cual habilita como gestor catastral al Área Metropolitana de Barranquilla - AMB"; Se habilita a Soacha : Resolución No. 307  del 2-04-2020 " Por medio de la cual habilita como gestor catastral municipio de Soacha"</t>
  </si>
  <si>
    <t>Se evidencia acto administrativo de Habilitación Distrito Santa Marta Res.766 del 28/08/2020,  municipio San José de Cúcuta Res.787 del 7/09/2020, Área Metropolitana del Valle de Aburra Res.800 del 15/09/2020, Departamento Cundinamarca Res.727 del 12/08/2020 y  municipio Fusagasugá Res.765 del 27/08/2020.</t>
  </si>
  <si>
    <t>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</si>
  <si>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Se evidencia documentos como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</si>
  <si>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t>
  </si>
  <si>
    <t>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t>
  </si>
  <si>
    <t>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t>
  </si>
  <si>
    <t>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t>
  </si>
  <si>
    <t>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t>
  </si>
  <si>
    <t>Se capturó y procesó 520 medidas de valores de gravedad en 35 puntos. Cubriendo el 48% del área total de la Comisión completa para establecimiento del IHRF del 50%.</t>
  </si>
  <si>
    <t>Se realiza la verificación de soportes suministrados donde se observa el informe de primera comisión para el establecimiento del IHRF. Así mismo, los documentos que validan el cumplimiento de la actividad como el circuito de calibración de los equipos y los productos finales sobre las mediciones estaciones IHRF Regional realizados día a día.</t>
  </si>
  <si>
    <t>Se realizó la consolidación y estructuración de datos  de gravedad correspondiente al periodo de 2003 a 2017 para la conformación de la Base de Gravimetría, obteniendo un registro de 3.813 datos de estaciones medidas.</t>
  </si>
  <si>
    <t>De acuerdo a las evidencias suministradas, se observa  mapa con vértices  geo-referenciados  y con el estado de estos.</t>
  </si>
  <si>
    <t>Se observa el documento sobre la Revisión de la base de datos de gravimetría 2011 – 2013 y 2014 – 2017, realizando la toma de datos de 1.871 estaciones para la conformación de la Base de Gravimetría, con sus respectivos soportes.  Por lo anterior se valida el cumplimiento correspondiente a esta actividad.</t>
  </si>
  <si>
    <t>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t>
  </si>
  <si>
    <t>Se evidencian los reportes de actividades de campo donde se materializaron 10 estaciones de operación continua en diferentes municipios.  Así mismo, se evidencia el documento resumen de los sitios visitados en exploración para la instalación de la antena permanente CORS, por lo tanto, se valida el avance a dicha actividad.</t>
  </si>
  <si>
    <t>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t>
  </si>
  <si>
    <t>De acuerdo a las evidencias suministradas, se observa minuta enviada al servicio geologico para la suscripción de un convenio específico que permita la integración de las estaciones geodesicas de GEORED a la Red Nacional. Se ajustó minuta, estudios previos y matriz de riesgos del convenio específico a suscribir.</t>
  </si>
  <si>
    <t xml:space="preserve">Se observa el documento Convenio Específico No. 2 al Convenio Interadministrativo Marco de Cooperación No. SGC 05/2018 – IGAC 4965/2018 suscrito entre el Servicio Geológico Colombiano (numeración 020 de 2020) y el Instituto Geográfico Agustín Codazzi – IGAC, con el objetivo de realizar la exploración y materialización de nuevas estaciones a la Red Geodésica Nacional. </t>
  </si>
  <si>
    <t>Se realizó  el mantenimiento en campo de las estaciones AGCA (Aguachica -Cesar), BECE (Becerril -Cesar), VALL (Valledupar-Cesar), BOSC (Bosconia -Cesar), BQLA (Barranquilla-Atlántico) y nuevamente OVEJ (Ovejas-Sucre), logrando con corte a 30 de septiembre 29 estaciones activas.</t>
  </si>
  <si>
    <t>De acuerdo a las evidencias suministradas, se observa reporte de actividades de la  Red Magna ECO donde se  observa el monitoreo de las estaciones continuas de la Red Magna ECO.</t>
  </si>
  <si>
    <t>Se realizó el mantenimiento a la Red Magna – ECO, donde se encuentra descrita la matriz de archivos publicados de 726 archivos en formato Rinex.  Por lo anterior, se valida el avance y cumplimiento a esta actividad.</t>
  </si>
  <si>
    <t>Se procesaron 2.895 datos rinex de las estaciones activas, para un total acumulado de 8.069 datos procesados.</t>
  </si>
  <si>
    <t>De acuerdo a las evidencias suministradas, se observa reporte de datos obtenidos de las estaciones de la red Magna ECO (datos Rinex).</t>
  </si>
  <si>
    <t>En la revisión de la documentación suministrada por el GIT, se evidencia en las estadísticas mensuales que se procesaron datos rinex, para un total a la fecha (septiembre) de 8.069 datos procesados.</t>
  </si>
  <si>
    <t>Se procesaron 1.398 coordenadas de estaciones IGA (en promedio 99 estaciones semanales) resultado de 8.736 observaciones.</t>
  </si>
  <si>
    <t>De acuerdo a las evidencias suministradas, se observa archivo de procesamiento de las coordenadas de las estaciones del Centro IGA del Sistema de Referencia Geocéntrico.</t>
  </si>
  <si>
    <t>De acuerdo a la revisión realizada a la documentación suministrada por el GIT, se evidencian las matrices por meses (julio, agosto y septiembre), donde se procesaron las coordenadas de estaciones IGA, para un total a la fecha de 8.736 observaciones.  Sin embargo, no se cumplió con la meta programada para este trimestre.</t>
  </si>
  <si>
    <t>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t>
  </si>
  <si>
    <t>De acuerdo a las evidencias suministradas, se observa archivo con los datos de coordenadas de la red pasiva del país y se encuentra archivo  shape con la georeferenciacion de estas coordenadas.</t>
  </si>
  <si>
    <t>Para el cumplimiento de esta actividad se evidencian los informes correspondientes a los meses de julio, donde se realizó la revisión y aprobación de (68) vértices geodésicos de la red pasiva dispuestos para el uso de los usuarios externos por medio del visor, para el mes de agosto la revisión y aprobación de (105) vértices geodésicos de la red pasiva dispuestos en el visor y para el mes de septiembre la revisión y aprobación de (165) vértices geodésicos de la red pasiva.</t>
  </si>
  <si>
    <t xml:space="preserve">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t>
  </si>
  <si>
    <t>Se observa documento con el diagnóstico e identificación de la información de las líneas de nivelación.</t>
  </si>
  <si>
    <t>Según la información suministrada por el GIT, se realiza la verificación y validación del cumplimiento de dicha actividad, donde se evidencian los informes de avance correspondiente a los meses de agosto y septiembre, en las diferentes líneas de nivelación como: (línea 3, 4, 9, 10, 11 y 15).</t>
  </si>
  <si>
    <t>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t>
  </si>
  <si>
    <t>Se observa documentos elaborados de los capítulos IV y VII y el anexo técnico para el estudio de mercado en conjunto con el Servicio Geológico Colombiano y se observa documentos de solicitud de cotizaciones a 12 empresas.</t>
  </si>
  <si>
    <t>Se observa el documento de licitación para el establecimiento y puesta en operación de Estaciones de Referencia de Operación Continua CORS, el cual fue publicado.  Se valida la información suministrada por la OCI.</t>
  </si>
  <si>
    <t>Se revisó y ajustó el plan de fortalecimiento, en cuanto a  líneas de acción, ejes principales, actualización de los mapas y alcance de metas</t>
  </si>
  <si>
    <t>Se observa documento plan de fortalecimiento infraestructura geodésica nacional.</t>
  </si>
  <si>
    <t>Se evidencia el documento borrador sobre el Plan de Fortalecimiento de la Infraestructura Geodésica Nacional de las líneas de acción, ejes principales, actualización de los mapas y alcance de las metas, así mismo se observa que se suministró el Plan Nacional de Geodesia 2020 – 2024.  Pero no se cumplió con la meta programada para el trimestre.</t>
  </si>
  <si>
    <t>Se capturó 61 magnetogramas. Así mismo, se está analizando y consolidando la información desde 1986-2015.</t>
  </si>
  <si>
    <t>Se realiza la revisión de los informes correspondientes a los meses de julio, agosto y septiembre.  Sin embargo la ejecucicón fue inferior a la meta programada para este III trimestre.</t>
  </si>
  <si>
    <t>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t>
  </si>
  <si>
    <t>Se evidencia que para el tercer trimestre se realizó la Propuesta de Modernización del Observatorio Geomagnético de Fúquene, el cual se encuentra en constante actualización y corrección.</t>
  </si>
  <si>
    <t>Se entregó a la Oficina Asesora de Planeación 4 formatos actualizados, 2 nuevos formatos y se solicitó la eliminación de 1 instructivo y de 1 metodología  en el Sistema Integrado de Gestión.Así mismo, se cuenta con 2 procedimientos ajustados para  ser aprobados.</t>
  </si>
  <si>
    <t>Se observa el correo electrónico de fecha 31/07/2020, donde se hace envío a la Oficina de Planeación sobre la eliminación de dos (2) documentos de instructivo y metodología, así mismo se realiza la actualización de cuatro (4) formatos.  Sin embargo, se evidencia que no se cumplió el avance programado para el III trimestre.</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</si>
  <si>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t>
  </si>
  <si>
    <t>Para la revisión de información correspondiente al tercer trimestre se observa la matriz de análisis de partes interesadas, la actualización de Datos Abiertos de la Página web de Transparencia y acceso a la información pública, estrategias racionalización de trámites y documentos sobre las preguntas frecuentes de Geodesia.  Así como los documentos de glosario con conceptos correspondientes a la Subdirección de Geografía y Cartografía.</t>
  </si>
  <si>
    <t>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</si>
  <si>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realizó la verificación de la información sobre la Matriz de riesgos del Proceso de Gestión Geodésica y el seguimiento sobre el II Cuatrimestre de Riesgos y Acciones descritas en la herramienta de PLANIGAC.</t>
  </si>
  <si>
    <t xml:space="preserve">Cuadro resumen de los procesos disciplinarios en curso </t>
  </si>
  <si>
    <t>En el tercer Trimestre se profirieron actos administrativos como aparecen en las evidencias</t>
  </si>
  <si>
    <t>De acuerdo con las evidencias aportadas, se puede verificar el avance y cumplimiento de la actividad definidas para proferir los actos administrativos.  Resultado: Con corte al 31 de Marzo de 2019, existe un total de 609 procesos disciplinarios en curso, de los cuales 602 fueron tramitados en la Sede Central y los 7 restante en las Direcciones Territoriales._x000D_
La medición de la meta por trimestre no se puede verificar de acuerdo con la actividad planteada.</t>
  </si>
  <si>
    <t xml:space="preserve">Con corte a 30 de junio se encuentran 601 procesos disciplinarios en curso, de los cuales 595 fueron tramitados en la Sede Central y los 6 restante en las Direcciones Territoriales._x000D_
La medición de la meta por trimestre no se puede verificar de acuerdo con la actividad planteada._x000D_
</t>
  </si>
  <si>
    <t xml:space="preserve">Según las evidencias registradas (Cuadros estado de procesos disciplinarios en curso de julio 31 de 2020, agosto 31 de 2020 y septiembre 30 de 2020) se observa ejecución de la actividad. Con corte septiembre 30 de 2020 del total de 613 procesos en curso, 5 de ellos en ejecución de sanción, 29 cierre de invesigación y en tramite de ejecutoria 98.    </t>
  </si>
  <si>
    <t>Cuadro resumen de pruebas practicadas, según el expediente</t>
  </si>
  <si>
    <t>Durante el tercer trimestre se practicaron las pruebas a los procesos de competencia de este GIT</t>
  </si>
  <si>
    <t xml:space="preserve">De acuerdo con el Autoseguimiento realizado por el proceso a corte 31-03-2020, se afirma que se realizaron la práctica de 2 inspecciones administrativas, pero no se aporta evidencia en la herramienta dispuesta para tal fin._x000D_
La meta porcentual de la actividad por trimestre no se puede validar de acuerdo con los datos reportados en el autoseguimiento. </t>
  </si>
  <si>
    <t xml:space="preserve">Se observa ejecución de la actividad con la relación de pruebas practicadas corte 31/08/2020 (expedientes 002986-19, 002290-16, 002994-19 entre otros) y del 30/09/2020 (expedientes 002134-15, 002984-19, 002959-19, entre otros). </t>
  </si>
  <si>
    <t xml:space="preserve">Correos electrónicos de verificación del seguimiento mensual a los procesos disciplinarios. </t>
  </si>
  <si>
    <t>Se realizó el seguimiento mensual a los procesos que se tienen en las Direcciones Territoriales</t>
  </si>
  <si>
    <t>Resultado: 7 procesos disciplinarios adelantados en las Direcciones Territoriales de acuerdo con los correos electronicos de seguimiento._x000D_
No se puede verificar el avance porcentual ya que no se conoce el metodo mediante el cual se detemina la meta y su respectivo avance.</t>
  </si>
  <si>
    <t>Resultado: 6 procesos disciplinarios adelantados en las Direcciones Territoriales de acuerdo con los correos electronicos de seguimiento._x000D_
No se puede verificar el avance porcentual ya que no se conoce el metodo mediante el cual se detemina la meta y su respectivo avance.</t>
  </si>
  <si>
    <t xml:space="preserve">Se registró el cuadro sobre el estado de los procesos disciplinarios en curso tanto de la Sede Central como de las Direcciones Territoriales en el que se observa que en el informe del 31/07/2020 se reportan 611 procesos en curso en sede central y 6 en D.T., en el del 31/08/2020 hay 606 en sede central y 7 en DT y para el de 30/09/2020 hay 606 en sede central y 7 en DT. </t>
  </si>
  <si>
    <t xml:space="preserve">Registros de asistencia, convocatoria a reunión y/o correos electrónicos enviados con información sobre normatividad disciplinaria vigente y el Código de Integridad </t>
  </si>
  <si>
    <t>Se han realizado las Sensibiliazaciones frente a la normatividad disciplinaria</t>
  </si>
  <si>
    <t>De acuerdo con el avance del I trimestre, se pudo evidenciar que el documento soporte es un registro de asistencia al primer y segundo comite de mejoramiento del proceso, y no soporta la realización de la actividad._x000D_
_x000D_
No se puede verificar el avance porcentual ya que no se conoce el metodo mediante el cual se detemina la meta y su respectivo avance.</t>
  </si>
  <si>
    <t>De acuerdo con el avance del II trimestre, se pudo evidenciar que el documento soporte es coherente con la socializacion de la normatividad disciplinaria y Código de Integridad del Servicio Público colombiano, realizada el 23-06-2020 a las Direcciones Teritoriales de Santander y Cordoba. _x000D_
_x000D_
No se puede verificar el avance porcentual ya que no se conoce el metodo mediante el cual se detemina la meta y su respectivo avance.</t>
  </si>
  <si>
    <t xml:space="preserve">Se evidenciaron el correo de invitación del 02/07/2020 a la socialización y sensibilización de la norma disciplinaria y el código de ética, correos del 24/07/2020 y 09/09/2020 sobre tips normatividad disciplinaria y código de ética y correo de 09/09/2020 reiteración de solicitud publicación tips informativos sobre normatividad disciplinaria vigente y código de ética.    </t>
  </si>
  <si>
    <t xml:space="preserve">Documentos en el Listado Maestro Actualizados, conforme a los lineamientos del 2020. </t>
  </si>
  <si>
    <t>Se realizó la eliminación de un formato y se encuentra en revisión la actualización del Manual de Procedimiento Control Disciplinario, por parte de la Oficina Asesora de Planeación y del GIT de Control Disciplinario</t>
  </si>
  <si>
    <t xml:space="preserve">Correo electrónico con el seguimiento realizado al PAAC en el periodo correspondiente </t>
  </si>
  <si>
    <t xml:space="preserve">Se realizó el reporte del segundo cuatrimestre del Plan Anticorrupción </t>
  </si>
  <si>
    <t>No se encuentra el documento soporte que evidencie la realizacion de la activadad en la herramienta dispuesta para tal fin._x000D_
No se puede verificar el avance porcentual ya que no se conoce el metodo mediante el cual se detemina la meta y su respectivo avance. Sí el reporte es cuatrimestral se debe expresar en valor absoluto (3 reportes)</t>
  </si>
  <si>
    <t xml:space="preserve">Acta de reunión, registro de asistencia y/o cuadro de identificación de acciones de mejora. </t>
  </si>
  <si>
    <t>Se realizó mesa de trabajo el día 30 de junio de 2020 con la Oficina Asesora de Planeación y el GIT de Control Disciplinaria en donde se identifico que el proceso no tenia a cargo ninguna pregunta del FURAG ( se adjunta acta de reunión)</t>
  </si>
  <si>
    <t xml:space="preserve">Registros de asistencia o correos electrónicos de la revisión y actualización del mapa de riesgos. </t>
  </si>
  <si>
    <t>En mesas de trabajo realizado con la Oficina Asesora de Planeación y GIT de Control Disciplinario se revisó y actualizó el mapa de riesgos</t>
  </si>
  <si>
    <t>Aprobación OAP 1</t>
  </si>
  <si>
    <t>Aprobación OAP 2</t>
  </si>
  <si>
    <t>Aprobación OAP 3</t>
  </si>
  <si>
    <t>Aprobación OAP 4</t>
  </si>
  <si>
    <t>Aprobación OCI 1</t>
  </si>
  <si>
    <t>Aprobación OCI 2</t>
  </si>
  <si>
    <t>Aprobación OCI 3</t>
  </si>
  <si>
    <t>Aprobación OCI 4</t>
  </si>
  <si>
    <t>Observación OCI 1</t>
  </si>
  <si>
    <t>Observación OCI 2</t>
  </si>
  <si>
    <t>Observación OCI 3</t>
  </si>
  <si>
    <t>Observación OCI 4</t>
  </si>
  <si>
    <t>Apropiación - bloqueo</t>
  </si>
  <si>
    <t>NO</t>
  </si>
  <si>
    <t>vigente</t>
  </si>
  <si>
    <t>compromisos</t>
  </si>
  <si>
    <t>obligado</t>
  </si>
  <si>
    <t>Pagos</t>
  </si>
  <si>
    <t>vigente - bloqueo</t>
  </si>
  <si>
    <t>26120, 26220, 26320, 36720, 36820, 36920, 43520, 43620, 43720, 49820, 54820, 54920, 56220, 64920, 65020, 67920, 71720, 73320, 81620, 81920</t>
  </si>
  <si>
    <t>111668820, 111677520, 111686520, 140074920, 140077120, 140079320, 186034220, 186050920, 186057220, 220876120, 226731620, 226736720, 252892320, 276098120, 276104620, 294565220, 301506820, 322247420, 340873520, 341867920</t>
  </si>
  <si>
    <t>14220, 14720</t>
  </si>
  <si>
    <t>73620, 82020</t>
  </si>
  <si>
    <t>329728920, 342408920</t>
  </si>
  <si>
    <t>13720, 14320, 15020</t>
  </si>
  <si>
    <t>73120, 81520, 82120, 82220</t>
  </si>
  <si>
    <t>322243820, 340860920, 347069820, 347078120</t>
  </si>
  <si>
    <t>14520, 14620</t>
  </si>
  <si>
    <t>81720, 81820</t>
  </si>
  <si>
    <t>341314820, 341421120</t>
  </si>
  <si>
    <t>12020, 12120</t>
  </si>
  <si>
    <t>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t>
  </si>
  <si>
    <t>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t>
  </si>
  <si>
    <t>73720, 73820, 73920, 74020, 74120, 74220, 74320, 74420, 74520, 74620, 74720, 74820, 74920, 75020</t>
  </si>
  <si>
    <t>333046720, 333046820, 333046920, 333047020, 333047120, 333047220, 333047320, 333047420, 333047520, 333047620, 333047720, 333047820, 333047920, 333048020</t>
  </si>
  <si>
    <t>21220, 22620, 22720, 28720, 36920, 43320, 49620, 63020, 70020, 72220, 72320</t>
  </si>
  <si>
    <t>105799220, 114100720, 114105620, 132507920, 167228420, 201979420, 237857820, 304973020, 337340920, 342588220, 342594120</t>
  </si>
  <si>
    <t>16220, 22020, 29620, 38120, 44620, 50320, 56320, 64220, 71520</t>
  </si>
  <si>
    <t>84329420, 110428120, 138276220, 172389320, 208489820, 242277620, 276030920, 311172020, 340212420</t>
  </si>
  <si>
    <t>15420, 15820, 16120, 16520, 21320, 21420, 21520, 21620, 29120, 29220, 29820, 29920, 37020, 37120, 37220, 37320, 43920, 44020, 44120, 44320, 49720, 49820, 49920, 50020, 56620, 56720, 56820, 56920, 63220, 63320, 63420, 63520, 65020, 65120, 65220, 65320</t>
  </si>
  <si>
    <t>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t>
  </si>
  <si>
    <t>16320, 21920, 29020, 37520, 43820, 50420, 56420, 63620, 71620</t>
  </si>
  <si>
    <t>84334820, 110426620, 138253020, 172380620, 208446920, 242279420, 276031420, 311109820, 340221520</t>
  </si>
  <si>
    <t>342566420</t>
  </si>
  <si>
    <t>12020, 14920</t>
  </si>
  <si>
    <t>331659220</t>
  </si>
  <si>
    <t>2020-11-23 00:00:00</t>
  </si>
  <si>
    <t>2020-11-23 08:15:00</t>
  </si>
  <si>
    <t>334822220</t>
  </si>
  <si>
    <t>2020-11-23 18:50:00</t>
  </si>
  <si>
    <t>NOMINA SUELDOS MES NOVIEMBRE DE 2020 TERRITORIAL BOLIVAR</t>
  </si>
  <si>
    <t>14220, 14320, 14820</t>
  </si>
  <si>
    <t>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t>
  </si>
  <si>
    <t>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t>
  </si>
  <si>
    <t>2020-11-24 00:00:00</t>
  </si>
  <si>
    <t>2020-11-24 17:59:00</t>
  </si>
  <si>
    <t>RA No. 322 APORTES PARAFISCALES EMPLEADOR NOMINA SUELDOS MES NOVIEMBRE DE 2020</t>
  </si>
  <si>
    <t>70120, 70220, 70320, 70420, 70520, 70620, 70720, 70820, 70920, 71020, 71120, 71220, 71320, 71420</t>
  </si>
  <si>
    <t>337684120, 337684220, 337684320, 337684420, 337684520, 337684620, 337684720, 337684820, 337684920, 337685020, 337685120, 337685220, 337685320, 337685420</t>
  </si>
  <si>
    <t>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t>
  </si>
  <si>
    <t>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t>
  </si>
  <si>
    <t>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t>
  </si>
  <si>
    <t>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t>
  </si>
  <si>
    <t>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t>
  </si>
  <si>
    <t>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t>
  </si>
  <si>
    <t>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t>
  </si>
  <si>
    <t>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t>
  </si>
  <si>
    <t>17020, 17120, 17220, 17320, 17420, 17520, 18220</t>
  </si>
  <si>
    <t>17720, 17820</t>
  </si>
  <si>
    <t>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t>
  </si>
  <si>
    <t>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t>
  </si>
  <si>
    <t>112420, 112520, 112620, 112720, 112820, 112920, 113020, 113120, 113220, 113320, 113420, 113520, 113620</t>
  </si>
  <si>
    <t>333210520, 333210620, 333210720, 333210820, 333210920, 333211020, 333211120, 333211220, 333211320, 333211420, 333211520, 333211620, 333211720</t>
  </si>
  <si>
    <t>2020-11-23 07:53:00</t>
  </si>
  <si>
    <t>VIATICOS Y GASTOS DE COMISIÓN DE FUNCIONARIOS TERRITORIAL BOYACA A VILLAVICENCIO ATENDER PROCESOS CATASTRALES</t>
  </si>
  <si>
    <t>820, 1220, 1420, 2620, 3020, 5420, 5520, 6220, 7320, 8320, 8420, 9220, 10220, 11220, 12520, 15420</t>
  </si>
  <si>
    <t>27720, 35020, 40520, 45220, 45720, 51420, 57820, 64820</t>
  </si>
  <si>
    <t>50420, 52420, 52820, 58520, 59120, 64620</t>
  </si>
  <si>
    <t>264495020, 282308520, 297617020, 297647720, 312784620, 331590420, 338656420</t>
  </si>
  <si>
    <t>2020-11-23 11:30:00</t>
  </si>
  <si>
    <t>NOMINA MES DE NOVIEMBRE/2020 Y PRIMA DE NAVIDAD SEGUN DECRETO 1422 DEL 04/11/2020.</t>
  </si>
  <si>
    <t>14620, 14720</t>
  </si>
  <si>
    <t>59220, 59320, 59420, 59520, 59620, 59720, 59820, 59920, 60020, 60120, 60220, 60320, 60420, 60520, 60620, 60720, 60820, 60920, 61020, 61120, 61220, 61320, 61420, 61520, 61620, 61720, 61820, 61920, 62020, 62120, 62220, 62320, 62420, 62520, 62620, 62720, 62820, 62920, 63020, 63120</t>
  </si>
  <si>
    <t>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t>
  </si>
  <si>
    <t>2020-11-23 16:36:00</t>
  </si>
  <si>
    <t>Prestación de servicios personales para realizar actividades de reconocimientos predial urbano y rural para la atención de trámites en los procesos catastrales de la Dirección territorial Caldas.</t>
  </si>
  <si>
    <t>15020, 15120, 15320</t>
  </si>
  <si>
    <t>2020-11-23 16:37:00</t>
  </si>
  <si>
    <t>Prestación de servicios personales para realizar las actividades de control y verificación a los tramites proceso de conservación catastral Dirección territorial Caldas.</t>
  </si>
  <si>
    <t>2020-11-24 08:11:00</t>
  </si>
  <si>
    <t>Prestación de servicios personales para realizar actividades de apoyo operativo en los procesos catastrales en la dirección territorial caldas y sus UOC.</t>
  </si>
  <si>
    <t>2020-11-24 08:27:00</t>
  </si>
  <si>
    <t>APORTES PATRONALES NÓMINA MES DE NOVIEMBRE DE 2020.</t>
  </si>
  <si>
    <t>63220, 63320, 63420, 63520, 63620, 63720, 63820, 63920, 64020, 64120, 64220, 64320, 64420, 64520</t>
  </si>
  <si>
    <t>336202420, 336202520, 336202620, 336202720, 336202820, 336202920, 336203020, 336203120, 336203220, 336203320, 336203420, 336203520, 336203620, 336203720</t>
  </si>
  <si>
    <t>1720, 1820, 1920, 2020, 2620, 7520, 8320, 9020</t>
  </si>
  <si>
    <t>11120, 11220, 11320, 11420, 14920, 15020, 15120, 15220, 15320, 19920, 20020, 20120, 20220, 20320, 27120, 27220, 27320, 27420, 31320, 31420, 31520, 31620, 35120, 35220, 35320, 35420, 35520, 39520, 39620, 39720, 39820, 39920, 40220, 43520, 43620, 43720, 43820, 44520, 49120, 49220, 49320</t>
  </si>
  <si>
    <t>2120, 7820, 8120, 9120</t>
  </si>
  <si>
    <t>44620, 44720, 44820, 44920, 45020, 45120, 45220, 45320, 45420, 45520, 45620, 45720, 45820, 45920, 46020, 46120, 46220, 46320, 46420, 46520, 46620, 46720, 46820, 46920, 47020, 47120, 47220, 47320, 47420, 47520, 47620, 47720, 47820, 47920</t>
  </si>
  <si>
    <t>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t>
  </si>
  <si>
    <t>2020-11-23 18:27:00</t>
  </si>
  <si>
    <t>PAGO APORTES PATRONALES NOMINA NOV-20</t>
  </si>
  <si>
    <t>48020, 48120, 48220, 48320, 48420, 48520, 48620, 48720, 48820, 48920, 49020</t>
  </si>
  <si>
    <t>335346820, 335346920, 335347020, 335347120, 335347220, 335347320, 335347420, 335347520, 335347620, 335347820, 335347920</t>
  </si>
  <si>
    <t>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t>
  </si>
  <si>
    <t>59020, 65720</t>
  </si>
  <si>
    <t>316801120, 341565220</t>
  </si>
  <si>
    <t>346613520</t>
  </si>
  <si>
    <t>54820, 60020, 61120</t>
  </si>
  <si>
    <t>284619820, 316861720, 338744420</t>
  </si>
  <si>
    <t>11020, 11220</t>
  </si>
  <si>
    <t>2020-11-25 00:00:00</t>
  </si>
  <si>
    <t>2020-11-25 08:07:00</t>
  </si>
  <si>
    <t>NOMINA Y PRESTACIONES NOVIEEMBRE</t>
  </si>
  <si>
    <t>61220, 61320, 61420, 61520, 61620, 61720, 61820, 61920, 62020, 62120, 62220, 62320, 62420, 62520, 62620, 62720, 62820, 62920, 63020, 63120, 63220, 63320, 63420, 63520, 63620, 63720, 63820, 63920, 64020, 64120, 64220, 64320, 64420, 64520, 64620, 64720, 64820, 64920, 65020, 65120, 65220, 65320, 65420, 65520, 65620</t>
  </si>
  <si>
    <t>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t>
  </si>
  <si>
    <t>2020-11-26 00:00:00</t>
  </si>
  <si>
    <t>2020-11-26 10:53:00</t>
  </si>
  <si>
    <t>65820, 65920, 66020, 66120, 66220, 66320, 66420, 66520, 66620, 66720, 66820, 66920, 67020</t>
  </si>
  <si>
    <t>341451120, 341451220, 341451320, 341451420, 341451520, 341451620, 341451720, 341451820, 341451920, 341452020, 341452120, 341452220, 341452320</t>
  </si>
  <si>
    <t>4820, 5320, 10720, 57720, 70920</t>
  </si>
  <si>
    <t>7567620, 26147120, 53680320, 289744720, 333466420</t>
  </si>
  <si>
    <t>20820, 20920, 26320, 26620, 29620, 29920, 35320, 35620, 42220, 42920, 48820, 50620, 57320, 57620, 71020, 71420</t>
  </si>
  <si>
    <t>103043720, 103052220, 130049920, 132366520, 153143820, 154419920, 184473420, 184914020, 216630720, 219207420, 245955820, 255497620, 289714320, 289736520, 333469720, 340223920</t>
  </si>
  <si>
    <t>1820, 1920, 7220, 7320, 8220, 8620</t>
  </si>
  <si>
    <t>2120, 2220, 16220, 16320, 19020, 20620</t>
  </si>
  <si>
    <t>10220, 10320, 56220, 56320, 63220, 71120</t>
  </si>
  <si>
    <t>42348120, 42351420, 283986820, 283987620, 318196420, 335495020</t>
  </si>
  <si>
    <t>2620, 2720, 2820, 8720</t>
  </si>
  <si>
    <t>3620, 4320, 5020, 20820</t>
  </si>
  <si>
    <t>21320, 22020, 26520, 29520, 30420, 34520, 36020, 36120, 42020, 42420, 48320, 48420, 50020, 50720, 54820, 56420, 56520, 62020, 63720, 64220, 71220, 71520</t>
  </si>
  <si>
    <t>119457920, 122310020, 130056720, 152715020, 154410320, 165658820, 185617420, 185624320, 201213720, 217726320, 241094920, 241097220, 255475720, 255498820, 263293320, 283989320, 283989920, 295404720, 323390220, 326826220, 335496420, 341781020</t>
  </si>
  <si>
    <t>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t>
  </si>
  <si>
    <t>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t>
  </si>
  <si>
    <t>36920, 47820, 47920, 54920, 56920, 71620</t>
  </si>
  <si>
    <t>193016520, 234936720, 234937720, 272637020, 286645620, 341789620</t>
  </si>
  <si>
    <t>8920, 9020, 9120</t>
  </si>
  <si>
    <t>69620, 69720, 69820, 69920, 70020, 70120, 70220, 70320, 70420, 70520, 70620, 70720, 70820</t>
  </si>
  <si>
    <t>333123320, 333123420, 333123520, 333123620, 333123720, 333123820, 333123920, 333124020, 333124120, 333124220, 333124320, 333124420, 333124520</t>
  </si>
  <si>
    <t>2020-11-23 11:00:00</t>
  </si>
  <si>
    <t>pago de nomina y primas de navidad mes de noviembre terr cesar</t>
  </si>
  <si>
    <t>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t>
  </si>
  <si>
    <t>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t>
  </si>
  <si>
    <t>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t>
  </si>
  <si>
    <t>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t>
  </si>
  <si>
    <t>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t>
  </si>
  <si>
    <t>16320, 16420, 21220, 22620, 29920, 30220, 39020, 39220, 45720, 45820, 51720, 51920, 57820, 58320, 65120, 65620, 73620, 73820</t>
  </si>
  <si>
    <t>77377220, 77380220, 105455020, 105465520, 132066520, 132154220, 166554120, 166586220, 201807720, 201930320, 239968220, 240055920, 272799920, 272852420, 309186120, 309205420, 347234320, 347255920</t>
  </si>
  <si>
    <t>46220, 52320, 57620, 64720, 73220</t>
  </si>
  <si>
    <t>206808820, 240098620, 269001420, 305081720, 341152320</t>
  </si>
  <si>
    <t>346759320</t>
  </si>
  <si>
    <t>2020-11-23 10:34:00</t>
  </si>
  <si>
    <t>CDP PAGO NÓMINA MES DE NOVIEMBRE DE 2020 y PRIMA DE NAVIDAD, TERRITORIAL CÓRDOBA.</t>
  </si>
  <si>
    <t>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t>
  </si>
  <si>
    <t>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t>
  </si>
  <si>
    <t>2020-11-24 20:38:00</t>
  </si>
  <si>
    <t>CDP APORTES MES DE NOVIEMBRE DE 2020, TERRITORIAL CÓRDOBA.</t>
  </si>
  <si>
    <t>71820, 71920, 72020, 72120, 72220, 72320, 72420, 72520, 72620, 72720, 72820, 72920, 73020, 73120</t>
  </si>
  <si>
    <t>338120020, 338120120, 338120220, 338120320, 338120420, 338120520, 338120620, 338120720, 338120820, 338120920, 338121020, 338121120, 338121220, 338121320</t>
  </si>
  <si>
    <t>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t>
  </si>
  <si>
    <t>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t>
  </si>
  <si>
    <t>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t>
  </si>
  <si>
    <t>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t>
  </si>
  <si>
    <t>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t>
  </si>
  <si>
    <t>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t>
  </si>
  <si>
    <t>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t>
  </si>
  <si>
    <t>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t>
  </si>
  <si>
    <t>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t>
  </si>
  <si>
    <t>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t>
  </si>
  <si>
    <t>18620, 19220, 19420, 19820, 20020, 20120, 20220, 20320, 20420, 20520, 20620, 21720, 21920, 24920</t>
  </si>
  <si>
    <t>134620</t>
  </si>
  <si>
    <t>343070120</t>
  </si>
  <si>
    <t>2020-11-20 18:44:00</t>
  </si>
  <si>
    <t>Prestación de servicios Profesionales para realizar avalúos a nivel nacional requeridos en el marco de los proyectos de la gestión catastral que adelanta el instituto</t>
  </si>
  <si>
    <t>2020-11-20 19:07:00</t>
  </si>
  <si>
    <t>PAGO DE PRIMA Y NOMINA MES DE NOVIEMBRE</t>
  </si>
  <si>
    <t>23620, 23720</t>
  </si>
  <si>
    <t>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t>
  </si>
  <si>
    <t>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t>
  </si>
  <si>
    <t>2020-11-20 19:23:00</t>
  </si>
  <si>
    <t>APORTES SOBRE NOMINA DE NOVIEMBRE</t>
  </si>
  <si>
    <t>132520, 132620, 132720, 132820, 132920, 133020, 133120, 133220, 133320, 133420, 133520, 133620, 133720, 133820, 133920, 134020, 134120</t>
  </si>
  <si>
    <t>333372820, 333372920, 333373020, 333373120, 333373220, 333373320, 333373420, 333373520, 333373620, 333373720, 333373820, 333373920, 333374020, 333374120, 333374220, 333374320, 333374420</t>
  </si>
  <si>
    <t>2020-11-23 20:25:00</t>
  </si>
  <si>
    <t>RECONOCEDOR INTEGRAL ( MUNICIPIO DE COGUA)</t>
  </si>
  <si>
    <t>24120, 24220, 24520, 24620</t>
  </si>
  <si>
    <t>2020-11-23 20:27:00</t>
  </si>
  <si>
    <t>LIDER- COORDINADOR (MUNICIPIO COGUA)</t>
  </si>
  <si>
    <t>2020-11-23 20:31:00</t>
  </si>
  <si>
    <t>DIGITALIZACIÓN MUNICIPIO COGUA)</t>
  </si>
  <si>
    <t>2020-11-23 20:34:00</t>
  </si>
  <si>
    <t>TECNICOS DE APOYO</t>
  </si>
  <si>
    <t>25020, 25120</t>
  </si>
  <si>
    <t>2020-11-23 20:36:00</t>
  </si>
  <si>
    <t>AUXILIAR DE APOYO</t>
  </si>
  <si>
    <t>2020-11-23 20:38:00</t>
  </si>
  <si>
    <t>RECONOCEDOR INTEGRAL (MUNICIPIO DE CHIA)</t>
  </si>
  <si>
    <t>2020-11-23 20:40:00</t>
  </si>
  <si>
    <t>DIGITALIZADOR (MUNICIPIO DE CHIA)</t>
  </si>
  <si>
    <t>2020-11-27 00:00:00</t>
  </si>
  <si>
    <t>2020-11-27 09:36:00</t>
  </si>
  <si>
    <t>MANTENIMIENTO ELECTRICO UOC LETICIA</t>
  </si>
  <si>
    <t>1220, 1320, 4820, 4920, 5120, 5220, 5720, 5820, 5920, 6320, 6520, 6620, 7120</t>
  </si>
  <si>
    <t>1120, 1220, 9920, 10020, 10420, 10520, 11820, 12020, 12120, 12520, 12720, 12820, 13020</t>
  </si>
  <si>
    <t>7020, 7120, 39020, 39120, 39520, 39620, 43420, 43720, 43820, 44120, 44320, 44420, 48620</t>
  </si>
  <si>
    <t>46860820, 46861920, 279529620, 279531120, 294781620, 294785720, 309349320, 312648220, 312649820, 321179420, 330669120, 330670420, 341049220</t>
  </si>
  <si>
    <t>17620, 22920, 26820, 30720, 34620, 38420, 48520</t>
  </si>
  <si>
    <t>117850020, 143406220, 175977320, 212462320, 241965320, 274818220, 336019120</t>
  </si>
  <si>
    <t>6920, 7020</t>
  </si>
  <si>
    <t>45720, 45820, 45920, 46020, 46120, 46220, 46320, 46420, 46520, 46620, 46720, 46820, 46920, 47020, 47120, 47220, 47320, 47420, 47520, 47620, 47720, 47820, 47920, 48020, 48120, 48220, 48320, 48420</t>
  </si>
  <si>
    <t>332690720, 332690820, 332690920, 332691020, 332691120, 332691220, 332691320, 332691420, 332691520, 332691620, 332691720, 332691820, 332691920, 332692120, 332737220, 332737320, 332737420, 332737520, 332737620, 332737720, 332737820, 332737920, 332738020, 332738120, 332738220, 332738320, 332738420, 332738520</t>
  </si>
  <si>
    <t>44520, 44620, 44720, 44820, 44920, 45020, 45120, 45220, 45320, 45420, 45520, 45620</t>
  </si>
  <si>
    <t>332266520, 332266620, 332266720, 332266820, 332266920, 332267020, 332267120, 332267220, 332267320, 332267420, 332267520, 332267620</t>
  </si>
  <si>
    <t>2020-11-24 09:15:00</t>
  </si>
  <si>
    <t>PROYECTO DE CONSERVACION CATASTRAL PARA EL MUNICIPIO DE EL MOLINO</t>
  </si>
  <si>
    <t>7220, 7320, 7420, 7520, 7620</t>
  </si>
  <si>
    <t>2020-11-25 11:52:00</t>
  </si>
  <si>
    <t>PROYECTO DE CONSERVACION CATASTRAL MUNICIPIO DE SAN JUAN DEL CESAR</t>
  </si>
  <si>
    <t>120, 220, 320, 720, 920, 1020, 1820, 2320, 2420, 2520, 3220, 3320, 4020, 4720, 5020, 5420, 5620, 5720, 5820, 6520, 6620, 6920, 7220, 7320, 7720, 8020, 8120, 8220, 10220, 11320</t>
  </si>
  <si>
    <t>220, 320, 420, 2220, 2420, 2520, 3420, 3620, 3720, 3820, 4120, 4220, 4320, 4420, 4620, 5220, 5420, 6320, 6620, 7620, 7720, 7920, 8620, 9120, 9320, 11020, 11220, 11420, 13620, 14320</t>
  </si>
  <si>
    <t>120, 220, 320, 7320, 7520, 7620, 12520, 20120, 20220, 20320, 24820, 24920, 29420, 32220, 32520, 37320, 38120, 38620, 38720, 43920, 44020, 48120, 48820, 49320, 53020, 55720, 55920, 56020, 62320, 68420</t>
  </si>
  <si>
    <t>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t>
  </si>
  <si>
    <t>13720, 13920, 14020, 14120, 14220</t>
  </si>
  <si>
    <t>62520, 62620, 62720, 62820, 62920</t>
  </si>
  <si>
    <t>331069720, 331075420, 331079620, 331082020, 331125220</t>
  </si>
  <si>
    <t>2020-11-23 18:21:00</t>
  </si>
  <si>
    <t>Sueldo mes noviembre y prima de navidad para los funcionarios del IGAC DT Huila</t>
  </si>
  <si>
    <t>11120, 11220</t>
  </si>
  <si>
    <t>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</si>
  <si>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t>
  </si>
  <si>
    <t>2020-11-25 16:38:00</t>
  </si>
  <si>
    <t>Aportes patronales de ley sobre nomina de noviembre de 2020 del IGAC Huila.</t>
  </si>
  <si>
    <t>68520, 68620, 68720, 68820, 68920, 69020, 69120, 69220, 69320, 69420, 69520, 69620</t>
  </si>
  <si>
    <t>339740020, 339740120, 339740220, 339740320, 339740420, 339740520, 339740620, 339740720, 339740920, 339741020, 339741120, 339741220</t>
  </si>
  <si>
    <t>4220, 4320, 4520, 9520, 9620, 10120, 16620, 22820, 22920, 27320, 28420, 36220, 36320, 42120, 47420, 47520, 53220, 59520, 60220, 61220, 66920, 68820</t>
  </si>
  <si>
    <t>18643720, 18655820, 18677220, 37002720, 37023720, 63062320, 102886820, 114481520, 114485720, 129743920, 138066620, 179420120, 179423220, 201916120, 241677920, 241683120, 274718120, 304565320, 315156220, 321240120, 336013720, 341277420</t>
  </si>
  <si>
    <t>220, 4920, 5120, 16720, 23220, 36520, 59220, 59420, 68920</t>
  </si>
  <si>
    <t>5652520, 28587620, 101782020, 132006220, 190698620, 304551420, 341284620</t>
  </si>
  <si>
    <t>16120, 21920, 27520, 34320, 37720, 42820, 48020, 56920, 57020, 69020</t>
  </si>
  <si>
    <t>84159520, 102957420, 129754920, 161290120, 193949720, 227857520, 261757520, 295318020, 295321320, 341293920</t>
  </si>
  <si>
    <t>15720, 15820, 15920, 16020, 22120, 22220, 22320, 22420, 28020, 28120, 28220, 28320, 35620, 35720, 35820, 35920, 36920, 37020, 37220, 41820, 43120, 46820, 46920, 47120, 48220, 48320, 48420, 51720, 58220, 58320, 58420, 58620, 66420, 66520, 66620, 66720</t>
  </si>
  <si>
    <t>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t>
  </si>
  <si>
    <t>15420, 21820, 27820, 31320, 37120, 43020, 48520, 54220, 68320</t>
  </si>
  <si>
    <t>77941820, 102939520, 131168020, 162092520, 192685520, 226950620, 263515620, 293548120, 336676720</t>
  </si>
  <si>
    <t>2120, 2220, 2320, 2420, 8520</t>
  </si>
  <si>
    <t>15220, 15320, 15620, 16420, 21420, 21520, 21720, 22020, 26920, 27020, 27220, 27420, 31120, 31220, 31420, 31620, 36620, 37320, 37420, 41920, 42520, 42620, 42720, 42920, 47920, 48120, 51520, 53120, 54120, 58520, 59020, 59620, 66220, 69220, 69820</t>
  </si>
  <si>
    <t>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t>
  </si>
  <si>
    <t>16220, 21620, 27120, 31520, 36720, 42420, 51620, 54020, 66820</t>
  </si>
  <si>
    <t>84433420, 101801020, 129135720, 162097620, 190733520, 223853720, 264263720, 293294720, 336001120</t>
  </si>
  <si>
    <t>15120, 22620, 27920, 36020, 42020, 47320, 52920, 59120, 68520</t>
  </si>
  <si>
    <t>76830520, 103662520, 131894120, 166782520, 199152220, 238740920, 265568420, 297713120, 339527420</t>
  </si>
  <si>
    <t>15520, 22520, 27720, 35520, 36820, 47020, 53020, 53920, 66320</t>
  </si>
  <si>
    <t>77949120, 103465820, 131164120, 166783120, 192652220, 227816220, 266165920, 293290620, 335973520</t>
  </si>
  <si>
    <t>22720, 27620, 31020, 37520, 46720, 47820, 53820, 68120</t>
  </si>
  <si>
    <t>103682820, 131149620, 156522520, 192715320, 227804120, 261755120, 293285120, 336680320</t>
  </si>
  <si>
    <t>59320, 68420</t>
  </si>
  <si>
    <t>303195720, 339502920</t>
  </si>
  <si>
    <t>59820, 59920, 60120, 60320, 60420, 60720, 68220, 68620, 68720, 69520, 69720, 69920</t>
  </si>
  <si>
    <t>315131120, 315141520, 315151520, 315422020, 315422520, 315438520, 336669020, 336759720, 340932920, 341269320, 347167020, 347196220</t>
  </si>
  <si>
    <t>60920, 69120</t>
  </si>
  <si>
    <t>315445520, 341990920</t>
  </si>
  <si>
    <t>60820, 69620</t>
  </si>
  <si>
    <t>315443220, 347182620</t>
  </si>
  <si>
    <t>60520, 60620, 69320, 69420</t>
  </si>
  <si>
    <t>315426120, 315427420, 347068920, 347077020</t>
  </si>
  <si>
    <t>2020-11-20 16:38:00</t>
  </si>
  <si>
    <t>NOMINA MES DE NOVIEMBRE</t>
  </si>
  <si>
    <t>61620, 61720, 61820, 61920, 62020, 62120, 62220, 62320, 62420, 62520, 62620, 62720, 62820, 62920, 63020, 63120, 63220, 63320, 63420, 63520, 63620, 63720, 63820, 63920, 64020, 64120, 64220, 64320, 64420, 64520, 64620, 64720, 64820, 64920, 65020, 65120, 65220, 65320, 65420, 65520, 65620, 65720, 65820, 65920, 66020, 66120</t>
  </si>
  <si>
    <t>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t>
  </si>
  <si>
    <t>2020-11-23 17:14:00</t>
  </si>
  <si>
    <t>APORTES PATRONALES Y PARAFISCALES CORRESPONDIENTES AL MES DE NOVIEMBRE /2020, DE LA DT MAGDALENA</t>
  </si>
  <si>
    <t>67020, 67120, 67220, 67320, 67420, 67520, 67620, 67720, 67820, 67920, 68020</t>
  </si>
  <si>
    <t>336071020, 336071120, 336071220, 336071320, 336071420, 336071520, 336071620, 336071720, 336071820, 336071920, 336072120</t>
  </si>
  <si>
    <t>420, 620, 820, 1520, 1720, 2420, 5620, 5820, 6720, 8120, 8320, 9620, 9820, 10020, 11220, 11620, 12320, 13520, 14020, 15120, 15620, 20320, 20720, 21320, 24720, 25420, 26720, 30220, 31320, 31620, 42120, 42820, 45520, 45820</t>
  </si>
  <si>
    <t>320, 820, 1120, 1420, 2020, 5820, 6020, 6920, 9320, 9520, 11720, 11920, 12120, 14120, 14420, 14920, 18020, 18420, 18920, 19120, 24320, 24720, 25120, 37220, 37820, 39120, 51620, 52120, 52320, 71920, 72820, 74520, 74820</t>
  </si>
  <si>
    <t>320, 420, 6220, 6520, 7020, 14020, 14220, 14920, 22720, 22920, 29920, 30120, 30420, 41520, 41820, 47020, 50320, 50720, 56020, 56220, 61420, 61820, 62020, 77320, 77920, 82220, 93420, 93720, 93920, 113320, 117720, 118020, 118220</t>
  </si>
  <si>
    <t>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t>
  </si>
  <si>
    <t>320, 1620, 5520, 8220, 9520, 12220, 15020, 15520, 20620, 25320, 31220, 42020, 45720</t>
  </si>
  <si>
    <t>220, 1020, 5920, 9220, 11620, 14820, 18820, 19020, 24620, 37720, 52020, 72020, 74720</t>
  </si>
  <si>
    <t>220, 6120, 14120, 22620, 30020, 46920, 55920, 56120, 61720, 77820, 93620, 113420, 117920</t>
  </si>
  <si>
    <t>4705620, 24881520, 54267620, 91099920, 121065320, 166770920, 201371820, 201501220, 218981920, 254129420, 290077620, 326764620, 335712820</t>
  </si>
  <si>
    <t>720, 1420, 2320, 4120, 5720, 6620, 8020, 9720, 9920, 11120, 11520, 13420, 13920, 20220, 21220, 24620, 26520, 30120, 31520, 41920, 45620</t>
  </si>
  <si>
    <t>120, 1320, 1920, 3920, 5720, 6820, 9420, 11820, 12020, 14020, 14320, 17920, 18320, 24220, 25020, 37120, 39020, 51520, 52220, 72720, 74620</t>
  </si>
  <si>
    <t>120, 6420, 6920, 13920, 14820, 22820, 29820, 30320, 41420, 41720, 50220, 50620, 61320, 61920, 77220, 82120, 93320, 93820, 117820, 118120</t>
  </si>
  <si>
    <t>4698220, 24887520, 25177220, 54273120, 60759020, 91090520, 121055320, 123357520, 150941420, 153947520, 183724820, 195110820, 217095520, 221681820, 252189120, 264239420, 280424120, 289919120, 335706020, 335737220</t>
  </si>
  <si>
    <t>2820, 2920, 3020, 3120, 3220, 3320, 3420, 3520, 3920, 4020, 4520, 4620, 4720, 4820, 4920, 5020, 5120, 5220, 14220, 20520, 24120, 24920, 25020, 25220, 27720, 27820, 27920, 28620, 28720, 29020, 29220, 29320, 29420, 35320, 35420, 35520, 36920, 37320, 37420, 40120, 40220, 40320, 41420, 44920, 45020, 45120, 45320</t>
  </si>
  <si>
    <t>2920, 3020, 3120, 3220, 3320, 3420, 3520, 3620, 3720, 3820, 4120, 4220, 5120, 6220, 6520, 7120, 7220, 7320, 18520, 24520, 36520, 37320, 37420, 37520, 48120, 48220, 48320, 48520, 48620, 50420, 50620, 50720, 50820, 56020, 56320, 56420, 56520, 56920, 57020, 67920, 68020, 68120, 73920, 74020, 74120, 74220</t>
  </si>
  <si>
    <t>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t>
  </si>
  <si>
    <t>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t>
  </si>
  <si>
    <t>68220, 73120, 73320, 73520, 73720</t>
  </si>
  <si>
    <t>112920, 114120, 114320, 114520, 114720</t>
  </si>
  <si>
    <t>323419120, 332156220, 332156520, 332156720, 332157120</t>
  </si>
  <si>
    <t>73220, 73420, 73820</t>
  </si>
  <si>
    <t>114220, 114420, 114820</t>
  </si>
  <si>
    <t>332156420, 332156620, 332157220</t>
  </si>
  <si>
    <t>21420, 22120, 27920, 28320, 28720, 29020, 37720, 37820, 37920, 38020, 47720, 48020, 48120, 48520, 56620, 56720, 57620, 58520, 60220, 72120, 72220, 72820, 73220, 90320, 90420, 90620, 91420, 108720, 109320, 109520, 109620, 125220</t>
  </si>
  <si>
    <t>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t>
  </si>
  <si>
    <t>50020, 61020, 61220, 76420, 91020, 114920</t>
  </si>
  <si>
    <t>179644120, 216316920, 249649420, 274669220, 332157320</t>
  </si>
  <si>
    <t>38620, 49220, 61120, 76520, 90820, 115020</t>
  </si>
  <si>
    <t>137710820, 171601920, 216314220, 249651020, 274660020, 332157620</t>
  </si>
  <si>
    <t>14120, 21820, 24220, 25120, 28920, 36420, 37020, 39520, 44120, 45220</t>
  </si>
  <si>
    <t>18620, 25820, 36620, 37620, 50320, 56120, 68320, 73620, 74420</t>
  </si>
  <si>
    <t>50820, 62620, 76720, 94120, 94220, 101120, 113020, 114620, 117620</t>
  </si>
  <si>
    <t>196416020, 225600420, 249639420, 290859020, 290872020, 303980320, 323419220, 332156920, 335695920</t>
  </si>
  <si>
    <t>49820, 58920, 71720, 84920, 104320, 129820</t>
  </si>
  <si>
    <t>59020, 59120, 59220, 59620, 60320, 73320, 73420, 73520, 73920, 77120, 85720, 85820, 85920, 86420, 86520, 107920, 110720, 113620, 113720, 113920, 117520</t>
  </si>
  <si>
    <t>208882720, 208920120, 208933820, 210609120, 212906720, 245228520, 245231320, 245276220, 245579120, 250499620, 273161620, 273181420, 273187020, 273336520, 273337520, 312210820, 313816720, 326768420, 326769820, 332677320, 335694620</t>
  </si>
  <si>
    <t>49920, 59320, 68620, 84820, 105920, 129620</t>
  </si>
  <si>
    <t>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t>
  </si>
  <si>
    <t>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t>
  </si>
  <si>
    <t>69820, 71620, 86220, 86320, 103620, 104720, 129220, 130120</t>
  </si>
  <si>
    <t>69720, 85420, 103420, 130220</t>
  </si>
  <si>
    <t>246314420, 246321220, 246329120, 273518920, 274563820, 276022420, 290339120, 312315620, 312316320, 332153720</t>
  </si>
  <si>
    <t>73620, 88120, 89020, 92820, 104620, 104820, 105120, 105520, 106620, 106720, 107220, 113520, 129420, 131120</t>
  </si>
  <si>
    <t>59720, 59820, 69220, 70320, 75620, 85020, 85220, 92920, 102220, 103320, 106520, 107620, 111120, 111620, 129320, 129920</t>
  </si>
  <si>
    <t>92220, 102320, 129520</t>
  </si>
  <si>
    <t>88820, 88920, 106420, 111020, 129720</t>
  </si>
  <si>
    <t>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t>
  </si>
  <si>
    <t>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t>
  </si>
  <si>
    <t>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t>
  </si>
  <si>
    <t>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t>
  </si>
  <si>
    <t>320, 420, 520, 920, 1020</t>
  </si>
  <si>
    <t>111520, 124320</t>
  </si>
  <si>
    <t>320856920, 340290520</t>
  </si>
  <si>
    <t>30420, 30520, 30620, 30720, 30820, 32920, 33020, 33120, 36520, 36620, 36720, 36820, 37920, 38020, 38120, 38720, 39020, 39720, 39820, 39920, 40020, 41220, 41320, 46320, 46420, 46520, 46620</t>
  </si>
  <si>
    <t>52820, 52920, 53020, 53120, 53220, 69820, 69920, 70020, 70120, 70220, 70320, 70420, 70520, 70720, 70820, 71020, 71120, 71220, 71320, 71420, 71520, 71620, 71720, 76320, 76420, 76520, 76620</t>
  </si>
  <si>
    <t>95520, 95620, 95720, 95820, 95920, 115120, 115220, 115320, 115420, 115520, 115620, 115720, 115820, 116020, 116120, 116320, 116420, 116520, 116620, 116720, 116820, 116920, 117020, 124820, 124920, 125020, 125120</t>
  </si>
  <si>
    <t>290344820, 290346420, 290347520, 290348120, 290349220, 332157720, 332157920, 332158020, 332158220, 332158720, 332158920, 332159320, 332159520, 332160620, 332160720, 332161020, 332161120, 332161220, 332161520, 332161720, 332161920, 332162020, 332162220, 340322320, 340323520, 340325020, 340328220</t>
  </si>
  <si>
    <t>80120, 83420</t>
  </si>
  <si>
    <t>128420</t>
  </si>
  <si>
    <t>342877820</t>
  </si>
  <si>
    <t>124420</t>
  </si>
  <si>
    <t>340292920</t>
  </si>
  <si>
    <t>124220</t>
  </si>
  <si>
    <t>340287220</t>
  </si>
  <si>
    <t>75020, 75220, 75320, 75420, 75520, 75720, 76220, 79720, 83120, 84720</t>
  </si>
  <si>
    <t>123620, 123820, 123920, 124020, 124120, 124720, 127620, 128020</t>
  </si>
  <si>
    <t>340266220, 340268620, 340281520, 340283720, 340311420, 340463520, 342438120, 342531020</t>
  </si>
  <si>
    <t>75120, 83220</t>
  </si>
  <si>
    <t>123720</t>
  </si>
  <si>
    <t>340253420</t>
  </si>
  <si>
    <t>33820, 34220, 34320, 34520, 34620, 34920, 35020, 35620, 35920, 48320</t>
  </si>
  <si>
    <t>79420, 79520, 79620, 79820, 79920, 80220, 80320, 80420, 80520</t>
  </si>
  <si>
    <t>127720, 127820, 127920, 128120, 128220, 128520, 128620, 128720, 128820</t>
  </si>
  <si>
    <t>342443820, 342451920, 342523120, 342542320, 342554020, 342881020, 342883220, 343017420, 343019920</t>
  </si>
  <si>
    <t>124620, 128320</t>
  </si>
  <si>
    <t>340309020, 342875520</t>
  </si>
  <si>
    <t>31720, 31820, 31920, 38220, 38820, 46720</t>
  </si>
  <si>
    <t>53320, 53420, 53520, 70620, 70920, 79220</t>
  </si>
  <si>
    <t>96020, 96120, 96220, 115920, 116220, 127520</t>
  </si>
  <si>
    <t>290340520, 290341020, 290343820, 332159820, 332160920, 342435820</t>
  </si>
  <si>
    <t>44620, 44720, 45420, 47820, 47920, 48020, 48120</t>
  </si>
  <si>
    <t>47620, 47720</t>
  </si>
  <si>
    <t>41820, 42520, 42620, 43020, 46220</t>
  </si>
  <si>
    <t>128920</t>
  </si>
  <si>
    <t>343026420</t>
  </si>
  <si>
    <t>81820, 82720</t>
  </si>
  <si>
    <t>130020, 130920</t>
  </si>
  <si>
    <t>82320, 82420</t>
  </si>
  <si>
    <t>130520, 130620</t>
  </si>
  <si>
    <t>2020-11-23 11:54:00</t>
  </si>
  <si>
    <t>45920, 46020</t>
  </si>
  <si>
    <t>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t>
  </si>
  <si>
    <t>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t>
  </si>
  <si>
    <t>2020-11-23 11:57:00</t>
  </si>
  <si>
    <t>125320, 125420, 125520, 125620, 125720, 125820, 125920, 126020, 126120, 126220, 126320, 126420, 126520, 126620, 126720, 126820</t>
  </si>
  <si>
    <t>340406620, 340406720, 340406820, 340406920, 340407020, 340407120, 340407220, 340407320, 340407420, 340407520, 340407620, 340407720, 340407820, 340407920, 340408020, 340408120</t>
  </si>
  <si>
    <t>1020, 5920</t>
  </si>
  <si>
    <t>1020, 4820</t>
  </si>
  <si>
    <t>151797020, 343020420</t>
  </si>
  <si>
    <t>3820, 5020, 5220, 5320</t>
  </si>
  <si>
    <t>3220, 3820, 5020, 5520</t>
  </si>
  <si>
    <t>303991220, 314424620, 343028920</t>
  </si>
  <si>
    <t>2520, 4920</t>
  </si>
  <si>
    <t>343065620</t>
  </si>
  <si>
    <t>2220, 3920, 4820, 5120</t>
  </si>
  <si>
    <t>345593120, 345594620</t>
  </si>
  <si>
    <t>4720, 5220</t>
  </si>
  <si>
    <t>420, 520, 620, 920, 1620, 1720, 1920, 3320, 3720, 4920, 7720, 8620, 8720, 9720, 11120, 11420, 12320, 12520, 12620, 13720, 13820, 14320, 14620, 15120, 15220, 16420, 17820, 18920, 21920</t>
  </si>
  <si>
    <t>120, 220, 420, 1720, 1820, 2420, 4620, 4720, 5520, 9020, 11020, 11120, 12120, 15220, 15720, 18420, 18520, 18620, 21520, 21720, 22620, 24920, 25120, 26020, 29220, 31020, 34620, 35720</t>
  </si>
  <si>
    <t>120, 220, 420, 6920, 7020, 7520, 13720, 13820, 14420, 22920, 29320, 29420, 31720, 43120, 43520, 52020, 52120, 52320, 60920, 61120, 66620, 68920, 69220, 69920, 77820, 84320, 87620, 96820</t>
  </si>
  <si>
    <t>4686020, 4691220, 5230420, 23394820, 23398320, 25609220, 42903520, 42928320, 57773020, 92917220, 115479320, 115482520, 124532320, 149009420, 155318320, 187542420, 190532320, 192960620, 218850420, 219055620, 237444020, 251084120, 258446120, 261638420, 284819120, 301512620, 322924820, 342805020</t>
  </si>
  <si>
    <t>520, 620, 720, 3320, 4820, 5620, 7220, 9120, 10920, 15120, 15820, 18720, 21620, 22320, 25820, 26420, 31120, 31220, 34920, 35320</t>
  </si>
  <si>
    <t>520, 620, 720, 8220, 13920, 14520, 22420, 23020, 29220, 42920, 43620, 52220, 61020, 61720, 69720, 75020, 84420, 84520, 94520, 96420</t>
  </si>
  <si>
    <t>5278620, 5283020, 6676420, 30868820, 42891520, 60899120, 86542320, 95180720, 115461620, 149006820, 155321720, 190534220, 219057820, 233406620, 258744920, 267784020, 301569920, 301586520, 334550120, 334821620</t>
  </si>
  <si>
    <t>320, 1420, 1520, 3620, 4220, 5220, 5320, 5420, 5520, 7620, 7920, 9820, 9920, 10020, 10120, 10220, 10320, 11320, 11820, 11920, 12820, 12920, 13420, 13620, 14720, 15320, 16520, 18820, 19220, 22020</t>
  </si>
  <si>
    <t>320, 2020, 2120, 5320, 5720, 5820, 5920, 6020, 8920, 9220, 12220, 12320, 12420, 12520, 12620, 12720, 15920, 16020, 16120, 18820, 18920, 21820, 21920, 25220, 26120, 29120, 34520, 35020, 35820</t>
  </si>
  <si>
    <t>320, 7120, 7220, 7320, 14220, 14620, 14720, 14820, 14920, 22820, 23120, 31820, 31920, 32020, 32120, 32220, 32320, 43720, 49620, 49720, 52420, 52520, 61220, 61320, 69120, 70020, 70120, 77620, 87520, 94620, 96920</t>
  </si>
  <si>
    <t>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t>
  </si>
  <si>
    <t>1920, 5220, 9520, 11220, 15320, 18320, 21420, 25920, 28320, 35620</t>
  </si>
  <si>
    <t>6820, 7820, 14120, 23320, 29520, 43020, 51720, 60820, 69820, 76920, 96720</t>
  </si>
  <si>
    <t>25939220, 45965820, 98636720, 114304820, 149008020, 187523720, 218844620, 261617220, 276377720, 334990120</t>
  </si>
  <si>
    <t>2220, 2320, 2420, 2920, 3020, 3120, 3220, 3520, 3820, 3920, 4320, 4520, 4620, 4720, 14420, 14520, 14920, 15020, 16220, 16820, 16920, 17020, 17120, 17220, 18220, 18320, 18420, 18520, 19520, 19620, 19720, 22120, 22420, 22520</t>
  </si>
  <si>
    <t>2920, 3020, 3120, 3820, 3920, 4020, 4920, 5020, 6220, 6320, 6420, 6520, 6620, 6720, 22720, 22820, 25620, 25720, 28420, 30320, 30420, 30520, 30620, 30720, 31820, 31920, 32020, 32120, 34720, 34820, 35120</t>
  </si>
  <si>
    <t>7920, 8020, 8120, 13420, 13520, 13620, 21620, 21720, 21820, 21920, 22020, 22120, 22220, 22320, 66720, 66820, 69520, 69620, 77020, 78220, 78320, 78420, 78520, 78620, 85120, 85220, 85320, 85420, 94320, 94420, 96220</t>
  </si>
  <si>
    <t>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t>
  </si>
  <si>
    <t>120, 220, 320, 420, 520, 620, 820</t>
  </si>
  <si>
    <t>58620, 58720, 61820, 69420, 78020, 94720</t>
  </si>
  <si>
    <t>202051820, 202589620, 236958520, 258468320, 293614920, 335046720</t>
  </si>
  <si>
    <t>42620, 43420, 51020, 61420, 68120, 78120, 97020</t>
  </si>
  <si>
    <t>147541220, 153443920, 185631020, 218846220, 249563620, 293615120, 342765920</t>
  </si>
  <si>
    <t>27220, 28220, 35220, 35520</t>
  </si>
  <si>
    <t>75820, 76820, 96320, 96620</t>
  </si>
  <si>
    <t>274617420, 276367720, 334703320, 334705720</t>
  </si>
  <si>
    <t>31420, 35420</t>
  </si>
  <si>
    <t>84920, 96520</t>
  </si>
  <si>
    <t>300716720, 334707520</t>
  </si>
  <si>
    <t>43320, 51820, 61520, 69020, 77920, 94220</t>
  </si>
  <si>
    <t>153436020, 187640720, 232671720, 257240120, 285047520, 335022820</t>
  </si>
  <si>
    <t>17920, 18120, 22220</t>
  </si>
  <si>
    <t>20220, 20320, 20420</t>
  </si>
  <si>
    <t>20620, 20720, 20820, 21020, 21120, 21320, 21620</t>
  </si>
  <si>
    <t>20520, 21520, 21720, 21820</t>
  </si>
  <si>
    <t>2020-11-23 11:42:00</t>
  </si>
  <si>
    <t>NOMINA  NOVIEMBRE Y PRIMA DE NAVIDAD 2020</t>
  </si>
  <si>
    <t>19920, 20020</t>
  </si>
  <si>
    <t>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t>
  </si>
  <si>
    <t>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t>
  </si>
  <si>
    <t>2020-11-23 15:03:00</t>
  </si>
  <si>
    <t>APORTES DE FUNCIONARIOS POR DESCUENTOS DE SALUD Y PENSION.NOMINA DE NOVIEMBRE 2020</t>
  </si>
  <si>
    <t>94820, 94920, 95020, 95120, 95220, 95320, 95420, 95520, 95620, 95720, 95820, 95920, 96020, 96120</t>
  </si>
  <si>
    <t>333973620, 333973720, 333973820, 333973920, 333974020, 333974120, 333974220, 333974320, 333974420, 333974520, 333974620, 333974720, 333974820, 333974920</t>
  </si>
  <si>
    <t>520, 920, 1820, 4520, 5120, 6520, 7420, 8120, 8920, 10220, 11820, 13020</t>
  </si>
  <si>
    <t>320, 1020, 1920, 2920, 6020, 8020, 10420, 13420, 15920, 19120, 22320, 25520</t>
  </si>
  <si>
    <t>320, 5820, 11220, 17720, 24220, 32420, 42420, 50020, 56820, 64220, 71620, 81520</t>
  </si>
  <si>
    <t>4571420, 16832920, 34330520, 74102620, 108986320, 135657920, 169804120, 208011720, 240432420, 272661520, 307542720, 346427620</t>
  </si>
  <si>
    <t>1420, 2120, 2220, 2320, 2920, 3020, 8820, 9420, 12720, 12820, 12920</t>
  </si>
  <si>
    <t>1820, 3020, 3120, 3220, 3620, 3720, 16020, 16720, 25320, 25420</t>
  </si>
  <si>
    <t>6520, 17820, 17920, 18020, 18420, 18520, 56920, 57620, 81320, 81420</t>
  </si>
  <si>
    <t>31009420, 74103220, 74103620, 74104220, 74105620, 74105920, 240442620, 246994220, 338636920, 338652620</t>
  </si>
  <si>
    <t>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t>
  </si>
  <si>
    <t>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t>
  </si>
  <si>
    <t>80020, 80120, 80220, 80320, 80420, 80520, 80620, 80720, 80820, 80920, 81020, 81120, 81220</t>
  </si>
  <si>
    <t>333038220, 333038320, 333038420, 333038520, 333038620, 333038720, 333038820, 333038920, 333039020, 333039120, 333039220, 333039320, 333039420</t>
  </si>
  <si>
    <t>16476220, 17163520, 42854620, 42861020, 62726420, 77840020, 105656920, 105664620, 129656120, 136180420, 165129820, 165135220, 192725320, 192757220, 226786320, 233985320, 252102820, 260189020, 260199320, 294377820, 294383320, 329269520, 331225120</t>
  </si>
  <si>
    <t>2220, 2320, 2420, 2520, 2620, 6820, 7920, 10620</t>
  </si>
  <si>
    <t>2020-11-23 20:21:00</t>
  </si>
  <si>
    <t>NOMINA Y PRIMA DE NAVIDAD FUNCIONARIOS DT QUINDIO NOVIEMBRE 2020</t>
  </si>
  <si>
    <t>52020, 52120, 52220, 52320, 52420, 52520, 52620, 52720, 52820, 52920, 53020, 53120, 53220, 53320, 53420, 53520, 53620, 53720, 53820, 53920, 54020, 54120, 54220, 54320, 54420, 54520, 54620, 54720, 54820, 54920, 55020, 55120, 55220, 55320, 55420, 55520</t>
  </si>
  <si>
    <t>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t>
  </si>
  <si>
    <t>2020-11-23 20:33:00</t>
  </si>
  <si>
    <t>PAGO APORTES PARAFISCALES NOMINA NOVIEMBRE 2020 DT QUINDIO</t>
  </si>
  <si>
    <t>55620, 55720, 55820, 55920, 56020, 56120, 56220, 56320, 56420, 56520, 56620, 56720, 56820, 56920</t>
  </si>
  <si>
    <t>336566020, 336566120, 336566220, 336566320, 336566420, 336566520, 336566620, 336566720, 336566820, 336566920, 336567020, 336567120, 336567220, 336567320</t>
  </si>
  <si>
    <t>2020-11-26 15:33:00</t>
  </si>
  <si>
    <t>REVISION TECNO MECANICA CAMIONETA MAZDA ODS 779 DT QUINDIO</t>
  </si>
  <si>
    <t>1020, 1120, 1220, 2620, 2720, 2820, 5120, 5220, 7020, 7120, 7720, 8320, 8420, 8520, 11120, 11220, 13720, 15920, 16020, 17920, 19820, 19920, 23420, 24520, 24620, 25320, 27620, 27720, 28620, 31020, 31120, 32920</t>
  </si>
  <si>
    <t>720, 820, 920, 3920, 4020, 4120, 5720, 5820, 8020, 8120, 9120, 9720, 9820, 10020, 12820, 12920, 13520, 18320, 18420, 19620, 25220, 25320, 29220, 35020, 35120, 36920, 44520, 44620, 45520, 53320, 53420, 58020</t>
  </si>
  <si>
    <t>720, 820, 920, 8320, 8420, 8520, 14920, 15020, 27320, 27420, 30120, 32420, 32520, 32720, 42820, 42920, 48920, 52920, 53020, 58120, 63520, 63620, 70420, 76820, 76920, 83020, 89920, 90020, 90120, 95720, 102720, 102820, 113920</t>
  </si>
  <si>
    <t>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t>
  </si>
  <si>
    <t>85580120, 110968420, 123239220, 147641420, 186924020, 219766720, 250142520, 282333320, 331432920</t>
  </si>
  <si>
    <t>21120, 21220, 22120, 22220, 29320, 29420, 29520, 29820, 37920, 38020, 38420, 38520, 49220, 49520, 49620, 49720, 58320, 58420, 58520, 58620, 69620, 71120, 71420, 71520, 82220, 85920, 96220, 96320, 96620, 96720, 96820, 96920, 114820</t>
  </si>
  <si>
    <t>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t>
  </si>
  <si>
    <t>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t>
  </si>
  <si>
    <t>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t>
  </si>
  <si>
    <t>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t>
  </si>
  <si>
    <t>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t>
  </si>
  <si>
    <t>32520, 32620, 32720, 32820, 33220, 33420</t>
  </si>
  <si>
    <t>28320, 28420, 28520, 28820, 28920, 29020, 29120, 29820, 29920, 30020, 30220, 30320, 30420, 33020, 33120</t>
  </si>
  <si>
    <t>45620, 45820, 45920, 47020, 47120, 47220, 47320, 47420, 48820, 48920, 49820, 49920, 50020, 58720, 58820</t>
  </si>
  <si>
    <t>95820, 96020, 96120, 97020, 97120, 97220, 97320, 97420, 98820, 98920, 99220, 99320, 99420, 114620, 114720</t>
  </si>
  <si>
    <t>295697820, 297603920, 297608720, 311368920, 311370920, 311373120, 311376120, 311380220, 312869820, 312873020, 324435320, 324438320, 324470020, 339718320, 339726520</t>
  </si>
  <si>
    <t>31320, 31420, 31520</t>
  </si>
  <si>
    <t>56520, 56620, 56720</t>
  </si>
  <si>
    <t>105920, 106020, 106120</t>
  </si>
  <si>
    <t>334165320, 334170020, 334173220</t>
  </si>
  <si>
    <t>2020-11-23 10:11:00</t>
  </si>
  <si>
    <t>NOMINA SUELDOS NOVIEMBRE 2020 Y PRIMA NAVIDAD AÑO 2020 FUNCIONARIO TERRITORIAL RISARALDA</t>
  </si>
  <si>
    <t>32220, 32320</t>
  </si>
  <si>
    <t>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t>
  </si>
  <si>
    <t>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t>
  </si>
  <si>
    <t>2020-11-23 10:16:00</t>
  </si>
  <si>
    <t>APORTES PATRONALE NOMINA SUELDOS NOVIEMBRE 2020</t>
  </si>
  <si>
    <t>111620, 111720, 111820, 111920, 112020, 112120, 112220, 112320, 112420, 112520, 112620, 112720, 112820, 112920, 113020, 113120, 113220</t>
  </si>
  <si>
    <t>334325820, 334325920, 334326020, 334326120, 334326220, 334326320, 334326420, 334326520, 334326620, 334326720, 334326820, 334326920, 334327020, 334327120, 334327220, 334327320, 334327420</t>
  </si>
  <si>
    <t>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t>
  </si>
  <si>
    <t>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t>
  </si>
  <si>
    <t>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t>
  </si>
  <si>
    <t>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t>
  </si>
  <si>
    <t>99220, 111020, 121720</t>
  </si>
  <si>
    <t>294803120, 329369320, 333571820</t>
  </si>
  <si>
    <t>2020-11-23 09:12:00</t>
  </si>
  <si>
    <t>NOMINA NOVIEMBRE Y PRIMA DE NAVIDAD</t>
  </si>
  <si>
    <t>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t>
  </si>
  <si>
    <t>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t>
  </si>
  <si>
    <t>2020-11-23 09:17:00</t>
  </si>
  <si>
    <t>APORTES NOMINA NOVIEMBRE DE 2020</t>
  </si>
  <si>
    <t>120120, 120220, 120320, 120420, 120520, 120620, 120720, 120820, 120920, 121020, 121120, 121220, 121320, 121420, 121520, 121620</t>
  </si>
  <si>
    <t>332878320, 332878420, 332878520, 332878620, 332878720, 332878820, 332878920, 332879020, 332879120, 332879220, 332879320, 332879420, 332879520, 332879620, 332879720, 332879820</t>
  </si>
  <si>
    <t>2020-11-25 15:59:00</t>
  </si>
  <si>
    <t>IE 5884 ASIGN. COMISION CONDUCTOR P/FOTOCONTROL Y PUNTOS DE VERIFICACION</t>
  </si>
  <si>
    <t>122220</t>
  </si>
  <si>
    <t>342098420</t>
  </si>
  <si>
    <t>107220, 154520, 271120, 321020, 346320, 511520, 557320, 656120, 778820, 898720, 1101820</t>
  </si>
  <si>
    <t>35866820, 99293420, 105770420, 125587120, 166707420, 187044420, 220843820, 262941620, 290545320, 338430420</t>
  </si>
  <si>
    <t>107120, 245320, 321120, 389920, 510020, 611420, 742720, 775920, 899820, 1028920</t>
  </si>
  <si>
    <t>38343020, 70392920, 105779920, 132562520, 182910720, 205590620, 246640520, 258475720, 293370020, 333405720</t>
  </si>
  <si>
    <t>100092820, 100120020, 109415420, 132544920, 164530620, 208717520, 235159820, 268851220, 301309220, 330932620</t>
  </si>
  <si>
    <t>87632120, 87633320, 109416320, 132546820, 164519420, 233532920, 235163420, 268861320, 301315720, 330931820</t>
  </si>
  <si>
    <t>45362220, 85934820, 109404720, 132559920, 169389320, 216039020, 233345420, 259941420, 301921620, 343368720</t>
  </si>
  <si>
    <t>163020, 252920, 313720, 346820, 510120, 557820, 656320, 766420, 767920, 899220, 1029620</t>
  </si>
  <si>
    <t>45288620, 83896920, 105017620, 129079420, 166783420, 193471320, 220829120, 257174820, 293355220, 334052720</t>
  </si>
  <si>
    <t>35872120, 83434120, 103604420, 130215820, 166761520, 216092920, 221396920, 258471220, 304824020, 334014020</t>
  </si>
  <si>
    <t>154420, 253020, 313620, 346920, 510420, 600620, 656520, 766520, 768020, 899420, 1029720</t>
  </si>
  <si>
    <t>35857220, 81494320, 105026520, 129077420, 166981720, 196710620, 220827520, 257176620, 293359420, 334077420</t>
  </si>
  <si>
    <t>45290720, 83421820, 103625520, 129177220, 166760320, 216091620, 221393920, 265169120, 304826020, 334015720</t>
  </si>
  <si>
    <t>164120, 259620, 314020, 347020, 512920, 652220, 705220, 779120, 953020, 1029020</t>
  </si>
  <si>
    <t>45353920, 83894520, 103693320, 129101720, 166758720, 222353720, 235176220, 265171820, 304821320, 333408920</t>
  </si>
  <si>
    <t>162820, 170620, 179820, 181320, 181520, 269220, 323120, 323220, 452620, 642620, 710220, 827220, 827420, 959120, 959320, 1101920</t>
  </si>
  <si>
    <t>45391320, 67562020, 67569220, 93951320, 106438920, 106444920, 143760820, 215926220, 239449720, 271982320, 271983520, 307312320, 307314020, 338427920</t>
  </si>
  <si>
    <t>109120, 109220, 110020, 110120, 159420, 241720, 327520, 557220, 659520, 859620, 1101720</t>
  </si>
  <si>
    <t>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t>
  </si>
  <si>
    <t>4420, 30120, 44420, 46820, 53620, 78620, 121420, 142720, 148820, 174420, 174520</t>
  </si>
  <si>
    <t>57120, 78920, 109920, 137820, 219120, 425720, 508320, 604320, 604720</t>
  </si>
  <si>
    <t>97420, 159320, 245420, 313220, 511820, 832020, 952020, 1111820, 1111920</t>
  </si>
  <si>
    <t>23885920, 40934020, 70246420, 102555520, 166563020, 272642520, 303653520, 343349220, 343350720</t>
  </si>
  <si>
    <t>7620, 10420, 10520, 15620, 15720, 15820, 15920, 16620, 16720, 39320, 40220, 40320, 97820, 129120, 129220, 134320, 134420, 134520, 134620, 168420, 175620, 176020</t>
  </si>
  <si>
    <t>59620, 60020, 60420, 63020, 63120, 63320, 98120, 100220, 100320, 304820, 465920, 466020, 493720, 501320, 501420, 501520, 593320, 614620, 615020</t>
  </si>
  <si>
    <t>100920, 101520, 101820, 104420, 104520, 104620, 173720, 176520, 176620, 636420, 875020, 875220, 900020, 947220, 947320, 947420, 1105720, 1123620, 1124020</t>
  </si>
  <si>
    <t>21236320, 21299520, 21367320, 22480620, 23447220, 23453120, 50733320, 53834920, 53836420, 212017620, 282918120, 282919420, 293371720, 301330020, 301331220, 301332620, 337918920, 346945420, 347070620</t>
  </si>
  <si>
    <t>3020, 3120, 3220, 17420, 17520, 17620, 17720, 34720, 34820, 34920, 35020, 39120, 50520, 50620, 50720, 50820, 59820, 59920, 60020, 60120, 61920, 143520, 143720, 143820, 143920, 144020, 144120, 144220, 144320, 144420, 144520, 144620, 144720, 144820, 144920, 169020, 169120, 174920, 175020</t>
  </si>
  <si>
    <t>58220, 58520, 58620, 64120, 64220, 64420, 65620, 88920, 89120, 89220, 89420, 98220, 134220, 134320, 134420, 134520, 169220, 169420, 169520, 169620, 171420, 511920, 512020, 512120, 512420, 512520, 512620, 512720, 512820, 512920, 513020, 513120, 513220, 513320, 513520, 594920, 595820, 609420, 609520</t>
  </si>
  <si>
    <t>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t>
  </si>
  <si>
    <t>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t>
  </si>
  <si>
    <t>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t>
  </si>
  <si>
    <t>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t>
  </si>
  <si>
    <t>6220, 31120, 31220, 31620, 32020, 36320, 69020, 69120, 87620, 87720, 87820, 97120, 97720, 110220, 110320, 110420, 110520, 111820, 119920, 120020, 120120, 120420, 120720, 139620, 150120, 150220, 150320, 153420, 167820, 167920, 168020, 168120, 168220, 168320, 175720, 175820, 175920, 176420</t>
  </si>
  <si>
    <t>61020, 82620, 82820, 91120, 202420, 202520, 261520, 261620, 261720, 304520, 304620, 377620, 377720, 377820, 377920, 391020, 414020, 414120, 414220, 414320, 420520, 503020, 541420, 541520, 541620, 558920, 593420, 593520, 593620, 593720, 593820, 593920, 614720, 614820, 614920, 615720</t>
  </si>
  <si>
    <t>102320, 159720, 159920, 171320, 453820, 454020, 554220, 554320, 554420, 636120, 636220, 747220, 747320, 747520, 747620, 761120, 824020, 824120, 824220, 824320, 830020, 949020, 982520, 982620, 982720, 999520, 1105820, 1105920, 1106020, 1106120, 1106220, 1106320, 1123720, 1123820, 1123920, 1126220</t>
  </si>
  <si>
    <t>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t>
  </si>
  <si>
    <t>249020, 323320, 343920, 513420, 606920, 713720, 948520, 1028720</t>
  </si>
  <si>
    <t>73598520, 114965620, 118546320, 166763120, 206632720, 240422420, 301892320, 333202920</t>
  </si>
  <si>
    <t>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t>
  </si>
  <si>
    <t>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t>
  </si>
  <si>
    <t>179020, 256820, 262120, 323820, 328420, 404020, 411820, 523520, 524320, 612520, 612620, 715620, 719620, 836120, 838320, 1000220, 1005320, 1126820</t>
  </si>
  <si>
    <t>168720, 254220, 345920, 460120, 551220, 655320, 750520, 885520, 1019620, 1121220</t>
  </si>
  <si>
    <t>44532920, 76542420, 122326820, 148549120, 179862920, 219221920, 247974120, 284935620, 326258920, 346756020</t>
  </si>
  <si>
    <t>166120, 245020, 320720, 393920, 515220, 606220, 712020, 831420, 956820, 1122420</t>
  </si>
  <si>
    <t>44103820, 70164420, 105583620, 134970220, 168244820, 200515820, 239879820, 271377820, 305941420, 347178520</t>
  </si>
  <si>
    <t>321720, 321820, 394220, 517220, 610820, 711020, 831320, 958320, 1123420</t>
  </si>
  <si>
    <t>105784920, 105785720, 134991520, 169696120, 201803320, 240399020, 271376320, 306830020, 346743420</t>
  </si>
  <si>
    <t>165820, 245120, 322920, 393120, 515920, 606420, 710820, 831220, 958220, 1121620</t>
  </si>
  <si>
    <t>44013220, 71450920, 108766420, 134922120, 169646020, 200525220, 239468420, 271367920, 306822820, 346773920</t>
  </si>
  <si>
    <t>165920, 246220, 318220, 393520, 517320, 610320, 710620, 829120, 958720, 1121720</t>
  </si>
  <si>
    <t>44031620, 71997020, 105153820, 134944920, 169698720, 201294720, 239459720, 270356820, 307317420, 346940320</t>
  </si>
  <si>
    <t>246020, 321520, 395720, 515820, 610720, 710720, 829220, 956920, 1122020</t>
  </si>
  <si>
    <t>71305020, 105779520, 135175520, 169642420, 201797720, 239465420, 270469620, 305898520, 346741620</t>
  </si>
  <si>
    <t>166020, 244920, 320620, 392020, 516020, 605220, 712420, 831120, 958820, 1121820</t>
  </si>
  <si>
    <t>178220, 245720, 273020, 391020, 516320, 630020, 723920, 833520, 960920, 1120520</t>
  </si>
  <si>
    <t>66934520, 71342620, 100976920, 134875820, 168397820, 208038920, 242829820, 272644120, 307749920, 346729520</t>
  </si>
  <si>
    <t>241120, 246120, 272420, 396620, 521020, 614020, 721820, 834020, 976320, 1118820</t>
  </si>
  <si>
    <t>67536920, 71987920, 101568620, 143401020, 174819420, 207294220, 242540520, 272722220, 311681620, 346780020</t>
  </si>
  <si>
    <t>176220, 245520, 315820, 406820, 529120, 618720, 720020, 830620, 957120, 1122220</t>
  </si>
  <si>
    <t>178820, 246520, 272920, 401820, 521820, 622020, 723220, 832820, 975920, 1118920</t>
  </si>
  <si>
    <t>180520, 180720, 253620, 265020, 273120, 328320, 394820, 394920, 514720, 515120, 613820, 619020, 719720, 724720, 833620, 836220, 959620, 959720, 1119220, 1119920</t>
  </si>
  <si>
    <t>67130920, 67273820, 76528220, 86379320, 100982620, 110903020, 135006520, 135008420, 168231820, 168235020, 205349220, 207291520, 241991620, 243218420, 272644720, 272818520, 307295320, 307306220, 345664020, 346695720</t>
  </si>
  <si>
    <t>178120, 245820, 272520, 396520, 521120, 613920, 722520, 834120, 973120, 1118620</t>
  </si>
  <si>
    <t>66932420, 71343920, 100966920, 143399820, 174812520, 211167320, 242225420, 272672420, 310243020, 345656820</t>
  </si>
  <si>
    <t>178920, 246720, 314420, 396820, 521220, 628120, 722620, 847120, 974120, 1119420</t>
  </si>
  <si>
    <t>67083920, 72236820, 103710720, 143399120, 174766120, 213400720, 242563620, 276281920, 311038120, 346705820</t>
  </si>
  <si>
    <t>163920, 258320, 333220, 454620, 546920, 636620, 752920, 860220, 1029220</t>
  </si>
  <si>
    <t>42745020, 77869220, 111445120, 143647520, 178300120, 213298620, 248694620, 280322220, 335350520</t>
  </si>
  <si>
    <t>168020, 258620, 335220, 448320, 538520, 651120, 750320, 871320, 1107820</t>
  </si>
  <si>
    <t>44519120, 77666220, 111559320, 142507320, 174338220, 217466620, 247955720, 282415120, 338967720</t>
  </si>
  <si>
    <t>168220, 168320, 260720, 260920, 325520, 325720, 406520, 407320, 532620, 535020, 623220, 630120, 722720, 735320, 854020, 854220, 987520, 1011320, 1120020, 1120220</t>
  </si>
  <si>
    <t>44526120, 44529720, 84723120, 84770520, 108162620, 108167020, 137568420, 137986020, 172889820, 173585020, 205356720, 208042520, 242238920, 245229220, 277042920, 277093720, 313379920, 322774520, 346700120, 346713920</t>
  </si>
  <si>
    <t>168420, 263820, 325220, 451120, 533720, 627120, 723020, 844520, 963720, 1118520</t>
  </si>
  <si>
    <t>44615720, 86414720, 108315020, 143399620, 173197520, 207569720, 242546320, 276275420, 310047620, 345644920</t>
  </si>
  <si>
    <t>9620, 14420, 15920</t>
  </si>
  <si>
    <t>183620, 183920, 248320, 254420, 311720, 325020, 398620, 405720, 515520, 522620, 615620, 616020, 718320, 727220, 882520, 887820, 965120, 1007520, 1102620</t>
  </si>
  <si>
    <t>67353420, 67485620, 73479220, 77255220, 102562420, 108264320, 137477620, 138133020, 168394720, 170158720, 206768920, 206776220, 242117320, 243403220, 284836120, 285605720, 308240120, 322777720, 337109220</t>
  </si>
  <si>
    <t>886320, 1000620, 1022520, 1024620, 1024720, 1026920, 1109120</t>
  </si>
  <si>
    <t>285582920, 318345520, 329756920, 330953220, 330957820, 341622420</t>
  </si>
  <si>
    <t>267820, 267920, 340720, 460920, 602420, 651420, 773820, 894920, 1108620</t>
  </si>
  <si>
    <t>91296320, 91313620, 112383120, 153011220, 206863020, 219227520, 255611820, 288050320, 340686220</t>
  </si>
  <si>
    <t>171420, 181620, 184420, 264220, 264320, 333520, 338020, 409620, 453020, 529920, 531320, 634520, 634620, 744220, 747020, 855820, 866920, 1024020, 1028320</t>
  </si>
  <si>
    <t>67289020, 67490120, 86438220, 86466720, 111024020, 112242520, 138843820, 143402420, 171907920, 173062620, 210904220, 210913320, 247395220, 247741220, 278444920, 281705620, 330132920, 331251920</t>
  </si>
  <si>
    <t>182020, 264020, 333620, 452920, 526020, 631020, 730020, 861720, 1028120</t>
  </si>
  <si>
    <t>67303420, 85946920, 111630320, 143394820, 171087320, 208054820, 243755120, 280667920, 331058220</t>
  </si>
  <si>
    <t>333420, 391820, 550120, 945920, 946420, 946520, 1108120, 1108320</t>
  </si>
  <si>
    <t>110992420, 132537020, 189596720, 302338320, 302352320, 302361020, 339112120, 339386620</t>
  </si>
  <si>
    <t>182920, 183020, 263620, 263720, 322120, 338720, 398520, 455720, 525820, 544620, 613720, 615020, 723820, 732720, 830720, 856920, 956720, 963420, 1121320</t>
  </si>
  <si>
    <t>67354820, 67375420, 85877820, 85885720, 105783620, 112219320, 135774920, 143896720, 170643520, 177196620, 205349120, 205350320, 242822820, 244148420, 270926720, 278467920, 305886120, 308166420, 346758220</t>
  </si>
  <si>
    <t>9920, 12220, 15720, 16020</t>
  </si>
  <si>
    <t>831820, 894420, 894620, 1025020, 1109620</t>
  </si>
  <si>
    <t>287113120, 287114020, 287115720, 330924520, 341625320</t>
  </si>
  <si>
    <t>9820, 15620, 16120</t>
  </si>
  <si>
    <t>22820, 44920, 64820, 74020, 79720, 94820, 111520, 121820, 146220, 177020</t>
  </si>
  <si>
    <t>167420, 264720, 336320, 411920, 545820, 627220, 739920, 880020, 1028520</t>
  </si>
  <si>
    <t>44470320, 86045320, 112133720, 139033520, 177498720, 206845220, 246169920, 283769720, 331795520</t>
  </si>
  <si>
    <t>160820, 171020, 171220, 240720, 258220, 273220, 396920, 518120, 637020, 722320, 834520, 962320, 1123120</t>
  </si>
  <si>
    <t>41972020, 45395320, 67518520, 77798020, 101622720, 137732620, 169848020, 212510820, 242548520, 272931320, 310042620, 346780920</t>
  </si>
  <si>
    <t>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t>
  </si>
  <si>
    <t>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t>
  </si>
  <si>
    <t>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t>
  </si>
  <si>
    <t>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t>
  </si>
  <si>
    <t>245920, 318020, 391220, 518320, 605320, 712320, 829420, 958420, 1121920</t>
  </si>
  <si>
    <t>263120, 328820, 404920, 529320, 614620, 719920, 836020, 999220, 1125420</t>
  </si>
  <si>
    <t>242420, 313520, 393720, 511920, 601320, 709220, 824820, 955920, 957020, 1116020</t>
  </si>
  <si>
    <t>67818920, 102857220, 134969520, 166421520, 197914320, 199887520, 238865920, 268857420, 305916520, 346283120</t>
  </si>
  <si>
    <t>167120, 241820, 272720, 393820, 512320, 611820, 709920, 830920, 955720, 1115920</t>
  </si>
  <si>
    <t>44209120, 67696520, 100941620, 134920820, 166458920, 205347520, 238865520, 271104120, 305877920, 346327720</t>
  </si>
  <si>
    <t>241520, 271820, 393420, 511720, 601220, 710120, 824720, 956120, 956220, 1109320, 1109920</t>
  </si>
  <si>
    <t>67685020, 100047320, 134919420, 166373420, 197895220, 199886420, 238867520, 268660720, 305881920, 346337420</t>
  </si>
  <si>
    <t>774920, 822920, 823020, 1103120, 1103220</t>
  </si>
  <si>
    <t>261322720, 267416220, 267418920, 338438220, 338441220</t>
  </si>
  <si>
    <t>111820, 112620, 591420, 601320</t>
  </si>
  <si>
    <t>247320, 248120, 315720, 339420, 392720, 394320, 407020, 513020, 530720, 601420, 603320, 622720, 756420, 758920, 839020, 948220, 983220, 1117820, 1122520</t>
  </si>
  <si>
    <t>72912020, 72934120, 104445220, 112384120, 134940820, 137890920, 166708320, 173046320, 197953820, 208065720, 249955020, 250447620, 273681220, 301356320, 312700220, 346060920</t>
  </si>
  <si>
    <t>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t>
  </si>
  <si>
    <t>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t>
  </si>
  <si>
    <t>248220, 316520, 392820, 520320, 638120, 757520, 889820, 1027720</t>
  </si>
  <si>
    <t>72910720, 104467420, 134907720, 169824920, 212575320, 249238220, 285632420, 330959420</t>
  </si>
  <si>
    <t>72897920, 104718220, 134876620, 169420720, 213415420, 250559820, 284430720, 330955220</t>
  </si>
  <si>
    <t>4220, 17420</t>
  </si>
  <si>
    <t>272120, 340520, 459120, 547220, 655820, 772020, 893220, 1027420</t>
  </si>
  <si>
    <t>100176620, 112386620, 147901020, 177968920, 220325620, 254210520, 287461720, 330980720</t>
  </si>
  <si>
    <t>67722020, 73995720, 110706820, 139020620, 175215120, 217361320, 249995520, 285626520, 330898320</t>
  </si>
  <si>
    <t>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t>
  </si>
  <si>
    <t>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t>
  </si>
  <si>
    <t>29620, 38020, 38120, 39220, 40020, 68620, 115920, 132420, 157720, 176320</t>
  </si>
  <si>
    <t>77620, 96820, 98420, 98720, 99720, 202120, 407620, 487420, 576120, 615620</t>
  </si>
  <si>
    <t>160320, 173020, 173920, 174120, 175420, 453620, 777520, 945520, 1013620, 1126020</t>
  </si>
  <si>
    <t>257120, 346020, 514820, 603720, 659720, 821120, 891620, 1109020</t>
  </si>
  <si>
    <t>77882820, 122318520, 168239220, 199939920, 224473320, 264442020, 287452720, 341616320</t>
  </si>
  <si>
    <t>409720, 462820, 516620, 517020, 619820, 623020, 728720, 735920, 863720, 872620, 983320, 1022320, 1029120</t>
  </si>
  <si>
    <t>138813120, 151557320, 168407720, 168419820, 205353420, 205356620, 243510320, 245224620, 281031820, 282521520, 312511820, 333394320</t>
  </si>
  <si>
    <t>31720, 31920, 84020, 138920, 149420, 153020, 176120</t>
  </si>
  <si>
    <t>82520, 82720, 250620, 498420, 537520, 559320, 615120</t>
  </si>
  <si>
    <t>159620, 159820, 160120, 543320, 545920, 944620, 980420, 999920, 1124220</t>
  </si>
  <si>
    <t>41663020, 41664320, 177004220, 177628320, 297585120, 311842020, 317703520, 347072220</t>
  </si>
  <si>
    <t>37720, 37820, 82420, 111920, 167520</t>
  </si>
  <si>
    <t>96520, 96720, 247420, 391120, 594720</t>
  </si>
  <si>
    <t>172720, 172920, 540020, 761220, 1107020</t>
  </si>
  <si>
    <t>47894520, 47897220, 174588520, 250560620, 338637420</t>
  </si>
  <si>
    <t>456620, 542920, 650420, 762820, 771820, 890220, 897620, 951320, 1019420, 1108920</t>
  </si>
  <si>
    <t>147439820, 175791520, 217435520, 251181020, 253343620, 285877720, 288166920, 303334320, 326244720, 341599320</t>
  </si>
  <si>
    <t>346420, 461920, 557020, 653820, 778320, 887520, 1027620</t>
  </si>
  <si>
    <t>125587820, 154772420, 199946920, 223757720, 261738620, 285588720, 331212920</t>
  </si>
  <si>
    <t>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t>
  </si>
  <si>
    <t>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t>
  </si>
  <si>
    <t>143387520, 179869820, 216186420, 253159520, 281465920, 330891520</t>
  </si>
  <si>
    <t>115101020, 150578120, 185205520, 217642220, 249961420, 284891920, 330893620</t>
  </si>
  <si>
    <t>707020, 1108020</t>
  </si>
  <si>
    <t>236890720, 339195820</t>
  </si>
  <si>
    <t>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t>
  </si>
  <si>
    <t>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t>
  </si>
  <si>
    <t>344720, 460520, 546820, 648620, 748420, 867020, 1028020</t>
  </si>
  <si>
    <t>119699820, 150053120, 177912420, 217373020, 247464620, 281492220, 331039220</t>
  </si>
  <si>
    <t>344620, 345020, 460020, 460220, 548920, 553620, 644120, 654120, 753120, 777620, 875920, 896920, 1109520, 1116620</t>
  </si>
  <si>
    <t>119701920, 120433920, 148526320, 148992620, 178687620, 183563220, 215716420, 218606420, 248544720, 260336520, 283047620, 287999020, 341603420, 346026720</t>
  </si>
  <si>
    <t>342520, 461720, 524020, 619420, 751920, 881720, 994220, 1121520</t>
  </si>
  <si>
    <t>336220, 408720, 533620, 632520, 725520, 835220, 961320, 1121120</t>
  </si>
  <si>
    <t>112065720, 138221620, 172895220, 208444620, 243243120, 272851220, 307756120, 346748420</t>
  </si>
  <si>
    <t>336120, 339520, 340320, 340420, 451520, 451620, 451720, 452120, 531820, 532320, 532420, 545720, 629220, 632420, 632620, 637520, 722820, 724620, 724920, 725720, 835620, 835820, 837220, 837620, 837720, 960020, 962020, 962620, 972520, 1123320, 1125020</t>
  </si>
  <si>
    <t>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t>
  </si>
  <si>
    <t>334320, 334720, 334820, 335520, 336820, 408420, 408820, 409020, 410320, 452220, 531720, 532520, 534320, 538320, 553020, 618020, 618420, 618520, 621720, 640620, 724520, 726220, 729320, 732820, 753220, 835420, 837120, 838020, 846120, 876720, 960320, 963520, 965520, 965920, 1015420, 1121420</t>
  </si>
  <si>
    <t>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t>
  </si>
  <si>
    <t>603220</t>
  </si>
  <si>
    <t>1109820</t>
  </si>
  <si>
    <t>342796520</t>
  </si>
  <si>
    <t>394420, 534220, 613620, 756820, 833120, 961820, 1124720</t>
  </si>
  <si>
    <t>134971620, 173066720, 205349020, 249171820, 272816720, 307776620, 346791420</t>
  </si>
  <si>
    <t>142537620, 172486120, 213218420, 249929120, 285008920, 330948920</t>
  </si>
  <si>
    <t>462520, 550520, 656620, 770820, 1009520, 1029820</t>
  </si>
  <si>
    <t>151539220, 179875620, 220326120, 254086120, 322530320, 335836220</t>
  </si>
  <si>
    <t>408920, 449920, 545420, 546720, 646520, 660020, 736720, 739020, 848620, 865420, 957320, 957420, 964820, 1125720</t>
  </si>
  <si>
    <t>138259220, 142511920, 177495320, 177910820, 216101620, 224468220, 245265420, 246158020, 275097220, 281419420, 305936720, 308232920, 347195320</t>
  </si>
  <si>
    <t>240935720, 251846220, 269462020, 282594320, 308243320, 323512520, 330979320</t>
  </si>
  <si>
    <t>605520, 608320, 608420, 609720, 636820, 653020, 661020, 706420, 708220, 713420, 717920, 746720, 760420, 771520, 775620, 822320, 832220, 877220, 883920, 895020, 898820, 899620, 959520, 985220, 1102920, 1108820</t>
  </si>
  <si>
    <t>200419920, 200726020, 201256620, 201301720, 212381420, 219005220, 226797220, 236644020, 237334020, 239881620, 242096020, 247381420, 250516320, 254120620, 258472220, 265872720, 272856020, 283353320, 284500620, 288070720, 290538120, 293353420, 311153520, 312682220, 337706620, 340684720</t>
  </si>
  <si>
    <t>542120, 607820, 609320, 609420, 621420, 625420, 625520, 628420, 711720, 729820, 729920, 732920, 733120, 735620, 828320, 841120, 841220, 841320, 843720, 843820, 843920, 961520, 962120, 962220, 964320, 964420, 992920, 1124320, 1124520, 1125620, 1125920, 1126120</t>
  </si>
  <si>
    <t>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t>
  </si>
  <si>
    <t>459520, 460720, 514020, 514420, 539520, 544120, 544220, 624720, 630620, 630720, 636020, 717620, 741620, 741820, 744620, 832420, 877120, 882920, 883720, 939420, 960120, 983620, 984620, 984720, 1108520</t>
  </si>
  <si>
    <t>147293020, 150055120, 169608120, 171391320, 174345120, 177086020, 177135020, 205357520, 208044520, 208045820, 211144620, 242089420, 246847620, 246863720, 246888420, 272637120, 283353020, 284439120, 284489620, 307601020, 312517920, 312537120, 312544620, 340685420</t>
  </si>
  <si>
    <t>607320, 620920, 725620, 866620, 1014320, 1121020</t>
  </si>
  <si>
    <t>534920, 539120, 540820, 541120, 551320, 607120, 609520, 621220, 630820, 635720, 655720, 736220, 744720, 765220, 773320, 776120, 777120, 777220, 876120, 876220, 880420, 880620, 885620, 983520, 992720, 993920, 994120, 1005620, 1125320</t>
  </si>
  <si>
    <t>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t>
  </si>
  <si>
    <t>655420, 655620, 656720, 708620, 708720, 718520, 749920, 750820, 754720, 755320, 763220, 765020, 768220, 828720, 830520, 849320, 849520, 855920, 856020, 856120, 857120, 867120, 867520, 880820, 979820, 979920, 984420, 991820, 992020, 992120, 992220, 993420, 1014620, 1124920, 1125120, 1126320, 1126520</t>
  </si>
  <si>
    <t>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t>
  </si>
  <si>
    <t>462620, 463920, 548020, 549120, 610020, 657920, 658520, 703120, 771120, 774120, 776620, 888620, 888820, 896620, 1022120, 1031420, 1102520</t>
  </si>
  <si>
    <t>151547420, 152734520, 177965520, 178693220, 201269620, 220904420, 220913520, 232907920, 253341320, 255574920, 258637920, 285495220, 285495720, 287675420, 329533320, 335446420, 336682120</t>
  </si>
  <si>
    <t>514120, 603120, 655120, 754820, 884820, 1030820</t>
  </si>
  <si>
    <t>169610220, 199930120, 220326620, 248862520, 284969420, 335838220</t>
  </si>
  <si>
    <t>517920, 610120, 626120, 659220, 770120, 822420, 822520, 876420, 950720, 993720, 1123220</t>
  </si>
  <si>
    <t>459820, 536420, 629420, 746620, 864520, 966120, 1122720</t>
  </si>
  <si>
    <t>654620, 708320, 714820, 748720, 753020, 764820, 769920, 770020, 773020, 773520, 839220, 886020, 886120, 886220, 892120, 892220, 892820, 1010120, 1010820, 1010920, 1014120, 1017120, 1102120</t>
  </si>
  <si>
    <t>218993820, 237295920, 240937120, 247469120, 248534220, 251382420, 253172620, 253173820, 253769620, 255369120, 273668820, 284999620, 285001920, 285634520, 287090820, 287105920, 287455720, 322383520, 322399220, 322400520, 323501820, 324654820, 336530220</t>
  </si>
  <si>
    <t>828620, 828820, 833220, 835020, 1009320, 1010020, 1119620, 1122120</t>
  </si>
  <si>
    <t>269896420, 269900520, 272751520, 272815520, 322373520, 322382820, 346671620</t>
  </si>
  <si>
    <t>608920, 622920, 752220, 849120, 964520, 1125520</t>
  </si>
  <si>
    <t>201228120, 205355620, 248122120, 275100620, 308201120, 347183420</t>
  </si>
  <si>
    <t>596320</t>
  </si>
  <si>
    <t>1107720</t>
  </si>
  <si>
    <t>339140020</t>
  </si>
  <si>
    <t>536720, 538220, 542520, 641120, 641520, 641620, 749520, 749620, 749720, 882020, 889020, 891820, 1016620, 1018320, 1102020</t>
  </si>
  <si>
    <t>173705020, 174325920, 175359520, 213227720, 213243120, 213245020, 247630120, 247636320, 247637820, 284363520, 285497220, 286414520, 324851520, 325178820, 336529020</t>
  </si>
  <si>
    <t>534720, 537820, 540220, 541720, 541820, 620220, 623820, 624020, 644320, 657120, 729020, 729120, 732420, 733620, 733720, 844820, 850520, 850620, 850720, 852520, 984020, 984820, 985120, 985520, 994920, 1125220, 1126720</t>
  </si>
  <si>
    <t>173193720, 174320020, 174735620, 175218120, 175219120, 205353720, 205357020, 205357120, 215720620, 220626720, 243609820, 243615320, 244112520, 244878020, 244878920, 274745320, 275323520, 275457320, 275460120, 276394120, 312528720, 312546620, 312681520, 312683520, 316167220, 347176320</t>
  </si>
  <si>
    <t>647920, 753320, 896720, 1031220</t>
  </si>
  <si>
    <t>217366220, 248558820, 287676120, 336527520</t>
  </si>
  <si>
    <t>602120, 653920, 778220, 897220, 1031020</t>
  </si>
  <si>
    <t>198694120, 218953520, 261318720, 289126320, 335416220</t>
  </si>
  <si>
    <t>713820, 823220, 953320, 1118220</t>
  </si>
  <si>
    <t>240420720, 267545620, 304797420, 346695820</t>
  </si>
  <si>
    <t>643520, 643620, 651520, 655920, 658220, 703220, 760020, 760120, 764220, 873920, 877320, 877620, 1001020, 1006620, 1028220</t>
  </si>
  <si>
    <t>215121320, 216053220, 217678820, 219428020, 221064320, 233526820, 250636920, 250637220, 251815320, 283378820, 283466520, 283525620, 320438620, 322055420, 331217020</t>
  </si>
  <si>
    <t>706720, 718620, 752020, 776020, 857420, 869020, 966420, 966620, 1122920, 1124820</t>
  </si>
  <si>
    <t>236651920, 242115120, 248096220, 258586320, 278524920, 282015020, 308372420, 308373920, 347078620</t>
  </si>
  <si>
    <t>79220, 79320, 92120, 106520, 111420, 112420, 121320, 149020, 174620</t>
  </si>
  <si>
    <t>239520, 239620, 266020, 348120, 389020, 430720, 534820, 604820</t>
  </si>
  <si>
    <t>543720, 543820, 600520, 709120, 759320, 832620, 974320, 1112120</t>
  </si>
  <si>
    <t>177158620, 177176620, 196679420, 238855820, 249933820, 272640220, 311003820, 343346020</t>
  </si>
  <si>
    <t>887220, 947620, 1117720</t>
  </si>
  <si>
    <t>285010420, 301426320, 346750420</t>
  </si>
  <si>
    <t>330950020</t>
  </si>
  <si>
    <t>708420, 742320, 764520, 764620, 864120, 864820, 870920, 946320, 996020, 997420, 1117020</t>
  </si>
  <si>
    <t>237307520, 246920120, 251400120, 251512220, 281565720, 282538420, 301305520, 316773720, 316789620, 346745920</t>
  </si>
  <si>
    <t>84120, 116820, 132320, 141620, 148620, 148720, 155420, 173320, 173420, 175420</t>
  </si>
  <si>
    <t>251320, 408620, 487620, 505920, 537120, 537220, 569920, 611120, 611220, 613620</t>
  </si>
  <si>
    <t>543420, 778520, 895720, 951620, 980020, 980120, 1012320, 1114320, 1114420, 1116720</t>
  </si>
  <si>
    <t>176997720, 261583720, 287670120, 303625920, 311817620, 311819720, 323496220, 345859820, 345862220, 346009020</t>
  </si>
  <si>
    <t>11720, 14020, 16220, 16320</t>
  </si>
  <si>
    <t>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t>
  </si>
  <si>
    <t>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t>
  </si>
  <si>
    <t>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t>
  </si>
  <si>
    <t>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t>
  </si>
  <si>
    <t>831920, 957820, 1107920</t>
  </si>
  <si>
    <t>272658420, 306738320, 339390120</t>
  </si>
  <si>
    <t>770320, 770420, 885920, 1024920, 1027920</t>
  </si>
  <si>
    <t>253187820, 256767620, 285005320, 331056420</t>
  </si>
  <si>
    <t>253169420, 253735720, 301324120, 330944120</t>
  </si>
  <si>
    <t>613820</t>
  </si>
  <si>
    <t>1118120</t>
  </si>
  <si>
    <t>346682820</t>
  </si>
  <si>
    <t>734420, 845520, 984920, 1120320</t>
  </si>
  <si>
    <t>244898520, 274755820, 312679820, 346715720</t>
  </si>
  <si>
    <t>828420, 878320, 899720, 899920, 1102420, 1106520</t>
  </si>
  <si>
    <t>269858220, 283396320, 293363220, 293387320, 336595220, 339123920</t>
  </si>
  <si>
    <t>736320, 876620, 1002720, 1124620</t>
  </si>
  <si>
    <t>245246520, 283348920, 318416920, 346768620</t>
  </si>
  <si>
    <t>892420, 947120, 1116920</t>
  </si>
  <si>
    <t>286483220, 301328920, 346250920</t>
  </si>
  <si>
    <t>596920</t>
  </si>
  <si>
    <t>1108220</t>
  </si>
  <si>
    <t>339381920</t>
  </si>
  <si>
    <t>158520, 158620, 158720, 158820, 158920, 159020, 159120, 159220, 159320, 159420, 159520, 159620, 159720, 159820, 169320</t>
  </si>
  <si>
    <t>859820, 898420, 1107520</t>
  </si>
  <si>
    <t>280123620, 296724120, 338830720</t>
  </si>
  <si>
    <t>828120, 829720, 853420, 853820, 859320, 861120, 968720, 974220, 976520, 1027520</t>
  </si>
  <si>
    <t>269841920, 271974920, 278081820, 278787220, 279504420, 281002520, 309698420, 311039920, 311623620, 330982720</t>
  </si>
  <si>
    <t>775720, 859520, 863320, 875120, 948620, 948720, 975220, 1119120, 1120620</t>
  </si>
  <si>
    <t>258473220, 278821520, 281023920, 283043720, 301371720, 301378220, 310787920, 345661520, 346732820</t>
  </si>
  <si>
    <t>104620, 119820, 135120, 165320</t>
  </si>
  <si>
    <t>332120, 413920, 494020, 587120</t>
  </si>
  <si>
    <t>705520, 823920, 900120, 1028820</t>
  </si>
  <si>
    <t>235200820, 267540020, 294465320, 333208920</t>
  </si>
  <si>
    <t>13520, 13620, 17020</t>
  </si>
  <si>
    <t>887420, 947820, 1120920</t>
  </si>
  <si>
    <t>285112420, 301457720, 346942020</t>
  </si>
  <si>
    <t>597720</t>
  </si>
  <si>
    <t>1108420</t>
  </si>
  <si>
    <t>339393620</t>
  </si>
  <si>
    <t>1018020, 1018120, 1122820</t>
  </si>
  <si>
    <t>325177020, 325180120, 346776120</t>
  </si>
  <si>
    <t>499220, 499320, 499620, 501820, 592320</t>
  </si>
  <si>
    <t>946620, 946720, 947720, 950820, 1103020, 1117420, 1117920, 1118020, 1119320, 1119520</t>
  </si>
  <si>
    <t>301300820, 301302620, 301336220, 303613520, 337200420, 346038320, 346052620, 346241920, 346661220, 346665520</t>
  </si>
  <si>
    <t>107520, 112120, 112220, 112320, 113120, 114020, 114120, 114220, 114320, 114420, 114520, 116120, 116620, 119620, 124920, 140020, 151120, 151220, 151320, 152320, 152420, 153220, 154920, 161420, 162820, 166120, 166220, 166320, 166420, 167320, 167420</t>
  </si>
  <si>
    <t>368220, 393020, 393120, 393220, 396320, 402020, 402120, 402720, 403920, 404020, 404220, 408720, 409720, 413520, 444620, 503120, 546820, 546920, 547020, 555020, 555220, 558820, 564820, 581720, 582520, 590520, 590620, 594420, 594520, 601420, 605420</t>
  </si>
  <si>
    <t>738120, 763620, 763720, 764020, 766720, 771720, 771920, 772220, 774020, 774220, 774520, 778620, 821420, 823620, 855720, 949220, 987820, 987920, 988020, 997520, 997620, 999420, 1005720, 1031520, 1031620, 1101420, 1101520, 1106820, 1106920, 1109720, 1113120</t>
  </si>
  <si>
    <t>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t>
  </si>
  <si>
    <t>1029320</t>
  </si>
  <si>
    <t>333396520</t>
  </si>
  <si>
    <t>959020, 1117520</t>
  </si>
  <si>
    <t>306893220, 346229820</t>
  </si>
  <si>
    <t>962520, 1116220</t>
  </si>
  <si>
    <t>308131620, 346292720</t>
  </si>
  <si>
    <t>1007020, 1119020</t>
  </si>
  <si>
    <t>322051920, 345660520</t>
  </si>
  <si>
    <t>968120, 1123020</t>
  </si>
  <si>
    <t>310130820, 346935520</t>
  </si>
  <si>
    <t>1008320, 1027820</t>
  </si>
  <si>
    <t>322096520, 330970620</t>
  </si>
  <si>
    <t>939620, 1102220</t>
  </si>
  <si>
    <t>296731720, 336685320</t>
  </si>
  <si>
    <t>1102720, 1117620</t>
  </si>
  <si>
    <t>337070220, 346227020</t>
  </si>
  <si>
    <t>948020, 1117220</t>
  </si>
  <si>
    <t>301337320, 346245320</t>
  </si>
  <si>
    <t>540720, 563720, 599520</t>
  </si>
  <si>
    <t>1008120, 1029520, 1109420</t>
  </si>
  <si>
    <t>322880820, 333411420, 342034820</t>
  </si>
  <si>
    <t>16620, 17120, 17220</t>
  </si>
  <si>
    <t>330950920</t>
  </si>
  <si>
    <t>612220, 612420</t>
  </si>
  <si>
    <t>595720</t>
  </si>
  <si>
    <t>1118320</t>
  </si>
  <si>
    <t>346769820</t>
  </si>
  <si>
    <t>139320, 139420, 175120</t>
  </si>
  <si>
    <t>594620, 597120</t>
  </si>
  <si>
    <t>1120120, 1120820</t>
  </si>
  <si>
    <t>346701420, 346742620</t>
  </si>
  <si>
    <t>152820, 167620</t>
  </si>
  <si>
    <t>1030120</t>
  </si>
  <si>
    <t>335107820</t>
  </si>
  <si>
    <t>1029920, 1030020, 1030220, 1030320, 1030420, 1030520, 1030620, 1030720, 1030920</t>
  </si>
  <si>
    <t>335081520, 335091220, 335133820, 335139320, 335144020, 335148420, 335150420, 335152520, 335153820</t>
  </si>
  <si>
    <t>946120, 964120, 1102820, 1117320, 1118420</t>
  </si>
  <si>
    <t>297672020, 308192020, 337106320, 345630920, 346243520</t>
  </si>
  <si>
    <t>176220</t>
  </si>
  <si>
    <t>612820</t>
  </si>
  <si>
    <t>589620, 597020, 601220</t>
  </si>
  <si>
    <t>1117120, 1120720, 1124420</t>
  </si>
  <si>
    <t>346248320, 346735620, 346758620</t>
  </si>
  <si>
    <t>601020, 613120</t>
  </si>
  <si>
    <t>1124120</t>
  </si>
  <si>
    <t>346739520</t>
  </si>
  <si>
    <t>594120</t>
  </si>
  <si>
    <t>1119720</t>
  </si>
  <si>
    <t>346678120</t>
  </si>
  <si>
    <t>599620</t>
  </si>
  <si>
    <t>1122620</t>
  </si>
  <si>
    <t>176520</t>
  </si>
  <si>
    <t>175220</t>
  </si>
  <si>
    <t>174720</t>
  </si>
  <si>
    <t>165520</t>
  </si>
  <si>
    <t>174820</t>
  </si>
  <si>
    <t>152620, 152720, 168820, 168920</t>
  </si>
  <si>
    <t>554620, 554720, 595220, 595320</t>
  </si>
  <si>
    <t>997820, 997920, 1107320, 1107420</t>
  </si>
  <si>
    <t>338701620, 338703620</t>
  </si>
  <si>
    <t>157820, 160220, 160320, 160420, 162620, 164020, 164720, 164920, 165020, 165120, 165220</t>
  </si>
  <si>
    <t>604220, 604420, 604520, 604620</t>
  </si>
  <si>
    <t>1112020, 1112220, 1112320, 1112420</t>
  </si>
  <si>
    <t>342952420, 342970920, 342977920, 342981620</t>
  </si>
  <si>
    <t>165420</t>
  </si>
  <si>
    <t>172020, 172120, 172220, 172320, 172420</t>
  </si>
  <si>
    <t>166720, 167020</t>
  </si>
  <si>
    <t>589120</t>
  </si>
  <si>
    <t>1066220</t>
  </si>
  <si>
    <t>335480620</t>
  </si>
  <si>
    <t>166520, 166820, 166920</t>
  </si>
  <si>
    <t>589220, 589320, 590420</t>
  </si>
  <si>
    <t>1066320, 1066420, 1101320</t>
  </si>
  <si>
    <t>335482620, 335488620, 336172820</t>
  </si>
  <si>
    <t>2020-11-20 14:56:00</t>
  </si>
  <si>
    <t>Abono aportes al Fondo Nacional del Ahorro – octubre / 2020</t>
  </si>
  <si>
    <t>164820</t>
  </si>
  <si>
    <t>586620</t>
  </si>
  <si>
    <t>1028420</t>
  </si>
  <si>
    <t>331244420</t>
  </si>
  <si>
    <t>2020-11-23 11:20:00</t>
  </si>
  <si>
    <t>prestación de servicios profesionales para realizar las socializaciones requeridas en el marco de los procesos de actualización catastral que adelante el instituto</t>
  </si>
  <si>
    <t>93020</t>
  </si>
  <si>
    <t>2020-11-23 12:15:00</t>
  </si>
  <si>
    <t>93420</t>
  </si>
  <si>
    <t>167120, 167220</t>
  </si>
  <si>
    <t>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t>
  </si>
  <si>
    <t>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t>
  </si>
  <si>
    <t>77120</t>
  </si>
  <si>
    <t>2020-11-23 17:57:00</t>
  </si>
  <si>
    <t>Viáticos para revisión clases agrológicas del municipio de Pereira en el departamento de Risaralda.</t>
  </si>
  <si>
    <t>168620, 168720</t>
  </si>
  <si>
    <t>594820, 595020</t>
  </si>
  <si>
    <t>1107120, 1107220</t>
  </si>
  <si>
    <t>338648420, 338652020</t>
  </si>
  <si>
    <t>2020-11-24 15:19:00</t>
  </si>
  <si>
    <t>IMPUESTO DE INDUSTRIA Y COMERCIO - ICA</t>
  </si>
  <si>
    <t>594020</t>
  </si>
  <si>
    <t>1106420</t>
  </si>
  <si>
    <t>338459220</t>
  </si>
  <si>
    <t>2020-11-24 17:57:00</t>
  </si>
  <si>
    <t>PARAFISCALES NOVIEMBRE</t>
  </si>
  <si>
    <t>94720</t>
  </si>
  <si>
    <t>168520</t>
  </si>
  <si>
    <t>1103320, 1103420, 1103520, 1103620, 1103720, 1103820, 1103920, 1104020, 1104120, 1104220, 1104320, 1104420, 1104520, 1104620, 1104720, 1104820, 1104920, 1105020, 1105120, 1105220, 1105320, 1105420, 1105520, 1105620</t>
  </si>
  <si>
    <t>337765320, 337765420, 337765520, 337765620, 337765720, 337765820, 337765920, 337766020, 337766120, 337766220, 337766320, 337766420, 337766520, 337766620, 337766720, 337766820, 337766920, 337767020, 337767120, 337767220, 337767320, 337767420, 337767520, 337767620</t>
  </si>
  <si>
    <t>2020-11-25 08:52:00</t>
  </si>
  <si>
    <t>Viáticos para recolección y traslado de muestras de suelo desde los municipios de Ubaté y Zipaquirá en el departamento de Cundinamarca a la ciudad de Bogotá, dentro del contrato suscrito con la Corporación Autónoma Regional de
Cundinamarca - CAR</t>
  </si>
  <si>
    <t>170820, 170920, 171020, 171120</t>
  </si>
  <si>
    <t>602620, 602720, 602820</t>
  </si>
  <si>
    <t>1111220, 1111320, 1111420</t>
  </si>
  <si>
    <t>342832520, 342835120, 342842120</t>
  </si>
  <si>
    <t>2020-11-25 08:59:00</t>
  </si>
  <si>
    <t>VIATICOS Y GASTOS DE COMISIÓN, RED ACTIVA MAGNA-ECO</t>
  </si>
  <si>
    <t>170120, 171220</t>
  </si>
  <si>
    <t>602220, 602920</t>
  </si>
  <si>
    <t>1110820, 1111520</t>
  </si>
  <si>
    <t>342848120, 342886620</t>
  </si>
  <si>
    <t>2020-11-25 09:10:00</t>
  </si>
  <si>
    <t>GASTOS DE VIAJE Y COMISIÓN PARA LEVANTAMIENTO DE INFORMACIÓN TOPOGRÁFICA EN CAMPO, FREDONIA VENECIA</t>
  </si>
  <si>
    <t>172520</t>
  </si>
  <si>
    <t>605920</t>
  </si>
  <si>
    <t>1113720</t>
  </si>
  <si>
    <t>345853920</t>
  </si>
  <si>
    <t>2020-11-25 09:11:00</t>
  </si>
  <si>
    <t>VIATICOS Y GASTOS DE COMISION PARA REALIZAR DILIGENCIA DE CAMPO PROCESOS DE DESLINDE DE LOS MUNICIPIOS FREDONIA Y VENECIA</t>
  </si>
  <si>
    <t>170020</t>
  </si>
  <si>
    <t>602120</t>
  </si>
  <si>
    <t>1110720</t>
  </si>
  <si>
    <t>342178120</t>
  </si>
  <si>
    <t>2020-11-25 09:19:00</t>
  </si>
  <si>
    <t>VIATICOS Y GASTOS DE COMISION PARA REALIZAR FOTOCONTROL Y PUNTOS DE VERIFICACÓN PARA ELABORACIONDE CARTOGRAFÍA VECTORIAL RURAL EN LOS DEPARTAMENTOS DE CAUCA NARIÑO
PUTUMAYO Y CAQUETA</t>
  </si>
  <si>
    <t>93820</t>
  </si>
  <si>
    <t>170220, 170320, 170420, 172920, 173020, 173120, 175320, 175520</t>
  </si>
  <si>
    <t>602320, 602420, 602520, 605520, 605620, 605720, 613720</t>
  </si>
  <si>
    <t>1110920, 1111020, 1111120, 1113220, 1113320, 1113420, 1116820</t>
  </si>
  <si>
    <t>342940120, 345848220, 345850820, 346018720</t>
  </si>
  <si>
    <t>2020-11-25 09:21:00</t>
  </si>
  <si>
    <t>VIATICOS Y GASTOS DE COMISION CONDUCTORES, PARA REALIZAR FOTOCONTROL Y PUNTOS DE VERIFICACÓN PARA ELABORACIONDE CARTOGRAFÍA VECTORIAL RURAL EN LOS DEPARTAMENTOS DE CAUCA
NARIÑO PUTUMAYO Y CAQUETA</t>
  </si>
  <si>
    <t>94620</t>
  </si>
  <si>
    <t>170520, 170620, 170720, 171320, 172720, 172820, 176720</t>
  </si>
  <si>
    <t>603020, 605820, 606020, 610320, 610420, 610520, 615520</t>
  </si>
  <si>
    <t>1111620, 1113520, 1113620, 1114520, 1114620, 1125820</t>
  </si>
  <si>
    <t>342892020, 345663320, 345668220, 345851820, 345853020</t>
  </si>
  <si>
    <t>2020-11-25 11:13:00</t>
  </si>
  <si>
    <t>VIÁTICOS Y GASTOS DE COMISIÓN, PROYECTO AMCO (Area Metropolitana Centro-Occidente)</t>
  </si>
  <si>
    <t>169520, 169620, 169720, 169820, 169920, 172620</t>
  </si>
  <si>
    <t>601620, 601720, 601820, 601920, 602020, 606120</t>
  </si>
  <si>
    <t>1110220, 1110320, 1110420, 1110520, 1110620, 1113820</t>
  </si>
  <si>
    <t>342866520, 342874320, 342876420, 342879020, 342882420, 345855620</t>
  </si>
  <si>
    <t>2020-11-25 15:51:00</t>
  </si>
  <si>
    <t>VIATICOS Y GASTOS DE VIAJE PARA INTEGRAR LA COMISIÓN DE CONSULTA PREVIA EN EL MUNICIPIO DE CUMARIBO VICHADA
TRAYECTO VILLAVICENCIO CUMARIBO VILLAVICENCIO</t>
  </si>
  <si>
    <t>606520</t>
  </si>
  <si>
    <t>1113920</t>
  </si>
  <si>
    <t>2020-11-26 15:20:00</t>
  </si>
  <si>
    <t>Recarga de extintores del Instituto Geográfico Agustín Codazzi sede central</t>
  </si>
  <si>
    <t>94920</t>
  </si>
  <si>
    <t>2020-11-26 17:40:00</t>
  </si>
  <si>
    <t>APORTES FNA DEL MES DE NOVIEMBRE</t>
  </si>
  <si>
    <t>95020</t>
  </si>
  <si>
    <t>174320</t>
  </si>
  <si>
    <t>604120</t>
  </si>
  <si>
    <t>1112520</t>
  </si>
  <si>
    <t>343328220</t>
  </si>
  <si>
    <t>19820, 20220, 26720, 33520, 34820, 41120, 48120, 54120, 64820</t>
  </si>
  <si>
    <t>100776020, 103833020, 137456320, 172551620, 194916420, 232239420, 266181020, 297059420, 339600320</t>
  </si>
  <si>
    <t>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t>
  </si>
  <si>
    <t>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t>
  </si>
  <si>
    <t>33820, 41420, 47820, 63620</t>
  </si>
  <si>
    <t>172551320, 233447820, 262426820, 339302720</t>
  </si>
  <si>
    <t>5620, 18320, 21320</t>
  </si>
  <si>
    <t>21920, 26620, 33720, 38420, 41520, 47720, 53120, 54520, 62920, 63020</t>
  </si>
  <si>
    <t>120214820, 133786320, 172551420, 199273320, 233497920, 262393920, 295878720, 297434720, 339365820, 339369620</t>
  </si>
  <si>
    <t>26820, 28720, 33620, 38720, 44720, 50220, 62720</t>
  </si>
  <si>
    <t>137457720, 145337920, 172551520, 211169020, 241917120, 279274620, 337626420</t>
  </si>
  <si>
    <t>11120, 11220, 11320, 11420, 11520, 11620, 11720, 11820, 11920, 12220, 12520, 12620, 13020, 13220, 13320, 13420, 13520, 13820, 13920, 14020, 15620</t>
  </si>
  <si>
    <t>21420, 21520, 21620, 21720, 21820, 21920, 22020, 22120, 22220, 22320, 22420, 22520, 22620, 22720, 22820, 22920, 23020, 23120</t>
  </si>
  <si>
    <t>63120, 63220, 63320, 63420, 63720, 63820, 63920, 64020, 64120, 64220, 64320, 64420, 64520, 64620, 64720, 64920, 65020</t>
  </si>
  <si>
    <t>339235320, 339238820, 339243020, 339253220, 339255620, 339260520, 339271920, 339275720, 339297220, 339300820, 339340320, 339343020, 339346520, 339362320, 339597520, 345746320, 345747720</t>
  </si>
  <si>
    <t>61420, 61520, 61620, 61720, 61820, 61920, 62020, 62120, 62220, 62320, 62420, 62520, 62620</t>
  </si>
  <si>
    <t>337050620, 337050720, 337050820, 337050920, 337051020, 337051120, 337051220, 337051320, 337051420, 337051520, 337051620, 337051720, 337051820</t>
  </si>
  <si>
    <t>57420, 57520, 57620, 57720, 57820, 57920, 58020, 58120, 58220, 58320, 58420, 58520, 58620, 58720, 58820, 58920, 59020, 59120, 59220, 59320, 59420, 59520, 59620, 59720, 59820, 59920, 60020, 60120, 60220, 60320, 60420, 60520, 60620, 60720, 60820, 60920, 61020, 61120, 61220, 61320</t>
  </si>
  <si>
    <t>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t>
  </si>
  <si>
    <t>2020-11-30 00:00:00</t>
  </si>
  <si>
    <t>2020-11-30 15:16:00</t>
  </si>
  <si>
    <t>PAGO SERVICIO INMOBILIARIO</t>
  </si>
  <si>
    <t xml:space="preserve">En el cuarto trimestre se profirieron actos administrativos como aparecen en las evidencias </t>
  </si>
  <si>
    <t>Durante el cuarto trimestre se practicaron las pruebas a los procesos de competencia de este GIT como se evidencia en el archivo de evidencias</t>
  </si>
  <si>
    <t>Se realizó el seguimiento en el mes de octubre a los procesos que se tienen en las Direcciones Territoriales</t>
  </si>
  <si>
    <t>Durante el mes de noviembre se publicaron 5 tips frente  a la normatividad disciplinaria vigente</t>
  </si>
  <si>
    <t>Se realizó la actualización de la información documentada vigente del proceso (http://igacnet2.igac.gov.co/intranet/contenidos/sgc_listado_maestro.jsp?idDocumento=637)</t>
  </si>
  <si>
    <t xml:space="preserve">Se realizó el reporte del tercer cuatrimestre del Plan Anticorrupción </t>
  </si>
  <si>
    <t xml:space="preserve">Se generaron los reportes de los meses de octubre y noviembre del año 2020 (el del mes de diciembre se publica en el mes de enero de 2021), estos se encuentran en la página web en el link: https://www.igac.gov.co/es/contenido/presupuesto </t>
  </si>
  <si>
    <t>Para el cuarto trimetre se realizaron dos comités institucionales de gestión y desempeño, en los cuales se presentaron los avances en metas plan de desarrollo y metas de planes de acción, el del mes de diciembre se carga en enero de 2021</t>
  </si>
  <si>
    <t>Los reportes de octubre y noviembre de seguimiento se publicaron en la página web de la entidad en el siguiente link: https://www.igac.gov.co/es/contenido/metas-objetivos-e-indicadores-de-gestion-yo-desempeno (pendiente el del mes de diciembre que se carga en enero de 2021)</t>
  </si>
  <si>
    <t>La actividad se cumplió en el primer y tercer trimestre.</t>
  </si>
  <si>
    <t>La actividad se cumplió en el tercer trimestre.</t>
  </si>
  <si>
    <t xml:space="preserve">Hasta el 7 de diciembre se tiene la siguiente ejecución presupuestal:
Obligacion: 44%
Compromiso: 36%
Pago: 36% </t>
  </si>
  <si>
    <t>Se realizó reporte del total de acciones en el aplicativo Planner al mes de diciembre, con lo cual se realiza el resumen del estado de las actividades cargadas hasta el 10 de diciembre</t>
  </si>
  <si>
    <t>La actividad se cumplió en el segundo y tercer trimestre.</t>
  </si>
  <si>
    <t>La actividad se termina en el mes de diciembre, por lo cual, se presentara en el seguimiento de enero de 2021</t>
  </si>
  <si>
    <t>Se procesaron analisis de muestras del convenio CAR-IGAC</t>
  </si>
  <si>
    <t>Se incremento el recibo de muestras por ventanilla</t>
  </si>
  <si>
    <t>Se actualizaron las Áreas Homogéneas de Tierras de 8 municipios</t>
  </si>
  <si>
    <t>Se realizo la estructuración cartografica de 4 municipios</t>
  </si>
  <si>
    <t xml:space="preserve">No se solicitaron y prepararon insumos cartográficos </t>
  </si>
  <si>
    <t xml:space="preserve">Se realizó el control de calidad digital final y entrega de la información cartográfica correspondiente a 13 municipios </t>
  </si>
  <si>
    <t>Se adelantó el ajuste a la interpretación de geomorfología para suelos de  136.879 ha</t>
  </si>
  <si>
    <t>Se realizo el trabajo de campo de observaciones y de calicateo de los parámos de Guerrero y Guachal</t>
  </si>
  <si>
    <t>Se adelanto capacidad de campo de algunos municipios del departamento de Cesar</t>
  </si>
  <si>
    <t>Se a avanzado en la ejecución de las validaciones.</t>
  </si>
  <si>
    <t>Preparados los reactivos necesarios</t>
  </si>
  <si>
    <t>Se avanza en la validaciones e informes</t>
  </si>
  <si>
    <t>No se ha podido iniciar ya que debe cumplirse previamente con requerimientos y mediciones establecidas</t>
  </si>
  <si>
    <t xml:space="preserve">El Instituto fue notificado por el IDEAM que la visita se realizara durante el primer semestre del 2021 </t>
  </si>
  <si>
    <t>Corresponde a la consolidación de reportes e indicadores que se tienen en el SIGA relacionados con el tema</t>
  </si>
  <si>
    <t xml:space="preserve">Se realizó la  entrega completa de la capa interpretada de geomorfología </t>
  </si>
  <si>
    <t>Se lleva un avance acumulado del 80,25</t>
  </si>
  <si>
    <t>Se ha correlacionado y realizado ajuste cartográfico a 68.351.327,4 ha</t>
  </si>
  <si>
    <t xml:space="preserve">Se avanzó en el proceso cartográfico corresponde a todos los ajustes sobre el mapa de Correlación de Suelos, </t>
  </si>
  <si>
    <t>Se generó un total de 502.820,64 ha de productos cartográficos en los departamentos de  Tolima, Cauca, Bolivar, Norte de Santander, Nariño, Caquetá, Cordoba; Cesar,  Cauca, así: ortoimágenes de 354.291,86 hectáreas, Modelo Digital del Terreno para 51.530 hectáreas y Bases de datos vectoriales de 96.998,78 hectáreas.</t>
  </si>
  <si>
    <t>Se generaron datos vectoriales de 413.116,4 hectáreas a escala 1:50.000 sobre imágenes de satélite de alta resolución, en los municipios de Barranquilla, Galapa, Sabanas grande, Pueblo viejo, Ciénaga, Zona bananera (Magdalena), y Cumaribo (Vichada).</t>
  </si>
  <si>
    <t>Se se realizó la edición del modelo digital de elevación de 1.351.800 hectáreas localizadas en los departamentos de Meta y Antioquia.</t>
  </si>
  <si>
    <t>La meta se cumplió al 100% en el III Trimestre.  Sin embargo, se gestionaron 1.055.714 ha de insumos cartográficos con la  FAC de los departamentos de Guaviare, Vaupés y Meta;  toma efectuada con Dron del IGAC de 1.548 ha de los municipios de Guamo, Cordoba y San jacinto en el departamento de Bolívar; y toma efectuada con el Avión del IGAC de 694,455 ha de los departamentos de Vichada, Arauca Cundinamarca, Tolima. Huila, Meta y Cauca.</t>
  </si>
  <si>
    <t>En el mes de noviembre se adicionaron las etiquetas de países para la escala más pequeña de visualización y se realizó la corrección de la batimetría en las zonas costeras con base en el límite aportado por el GIT de Límites y Fronteras. Se ajustaron las fronteras terrestres internacionales. Se ajustaron las líneas geodésicas de conformidad con lo hablado con Cancillería, sobre las fronteras con Brasil y Venezuela.</t>
  </si>
  <si>
    <t>Se realizó seguimiento  los tres procesos: : 1. Adquisición de imágenes, 2. Adquisición de modelos digitales, y 3. Generación de ortoimágenes y bases vectoriales formulados aprobados y remitidos al Banco Mundial y BID para su no objeción.</t>
  </si>
  <si>
    <t>Se realiza la inspeccion 1 en el proceso de validación a las ortofotos de páramo Cruz Verde de Sumapáz CON 76,440 ha, entregado a validación por la Subdirección de Agrologia, generado por tercero para la CAR.</t>
  </si>
  <si>
    <t>Se ajustó el documento " Diagnóstico de informacion generada por terceros", se adicionaron puntos estrategicos y estadisticas,  se creó el anexo "Listado de identificacion de terceros de orden nacional" y el anexo "Informe de solicitudes de informacion Geocarto 2019-2020"</t>
  </si>
  <si>
    <t xml:space="preserve">Para el mes de noviembre se dispusieron 1407 archivos RINEX, conformados por: se concatenaron 950 archivos RINEX de noviembre y se recuperaron 457 de meses anteriores, el número de estaciones activas en promedio para el mes es de 32.    Se dispusieron en: en https://geoportal.igac.gov.co/contenido/datos-abiertos-geodesia_x000D_
</t>
  </si>
  <si>
    <t>Se actualizo el modelo de la base de datos para cartografía y el de modelos digitales, se hicieron cambios en la estructura y estandarización de la información</t>
  </si>
  <si>
    <t xml:space="preserve">Durante el mes de noviembre , se atendieron 79 solicitudes y se compartieron 18.840 productos entre aerofotografías, Imágenes, Mapas, Ortofotos y modelos digitales de terreno.Se reproyecto y republico 1769 geodatabases de planchas escala 1:25.000. Se publicaron 25 nuevos servicios en ArcGIS server. Se actualizaron los servicios base carto y hibrido, así como el servicio de límites. Se migraron 4272 hojas 25k por año entregadas por GEOCARTO a la nueva estructura.                                  </t>
  </si>
  <si>
    <t>En el mes de noviembre se realizaron 2 entrevistas a usuarios temáticos y 8 historias de usuario.                                                               _x000D_
Se realizó la verificación de 4 entregas de productos al Git Administración de la Información por parte del Grupo de Calidad: 3 de municipios de Boyacá y otra del municipio de Gachancipá.</t>
  </si>
  <si>
    <t xml:space="preserve">Durante el mes de noviembre se organizaron, catalogaron y dispusieron el cargue a la base de datos del visor "Colombia en Mapas"de 914 imágenes, correspondientes a 115,668,867 Has, asi: 858 Landsat, 30 Ortoimagenes y 26 Modelos digitales de superficie.  Tambien se realizó el cargue de 2,324 Bases de datos de cartografia. El total de Imagenes cargadas a la base de datos del visor "Colombia en </t>
  </si>
  <si>
    <t xml:space="preserve">Durante el mes de noviembre se consolidaron.  2.263  imágenes escaneadas entre el 1 y 30 de noviembre de 2020, se les efectuó compresión y fueron cargadas en Geocarto.  Se realizaron 173 ploteos que se atendieron al area de difusion y mercadeo.                                                           </t>
  </si>
  <si>
    <t>Se entregó a la Oficina Asesora de Planeación los documentos actualizados por los profesionales del GIT de Producción Cartográfica para su revisión metodológica.</t>
  </si>
  <si>
    <t>Se envió a la Oficina Jurídica la revisión del Normograma del proceso para su correspondiente actualización en la página web.</t>
  </si>
  <si>
    <t>La meta se cumplió en el mes de julio, sin embargo, se realizó la actualización de los riesgos en el mes de noviembre/2020.</t>
  </si>
  <si>
    <t>Durante el cuarto trimestre se realizarón 3 publicaciones del Plan Anual de Adquisiciones (https://www.igac.gov.co/es/plan-anual-de-adquisiciones)</t>
  </si>
  <si>
    <t>Durante el cuarto trimestre se realizaron los procesos de contratación solicitadas por las áreas de la Sede Central y Direcciones Territoriales.</t>
  </si>
  <si>
    <t>Durante el cuarto trimestre se prestó el apoyo contractual para el crédito de banca multilateral.</t>
  </si>
  <si>
    <t>Se realizó el informe consolidado mensual de contratación. El informe del mes de diciembre se subira en el mes de enero de 2021</t>
  </si>
  <si>
    <t>Durante los meses de octubre y noviembre depuró el inventario, propiedad planta y equipo y se ha realizado el levantamiento del mismo, en el mes de Enero de 2021 se subiran las evidencias de la actividad realizadas en el mes de diciembre</t>
  </si>
  <si>
    <t>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t>
  </si>
  <si>
    <t>En el mes de enero de 2021 se realizará el reporte final de esta actividad.</t>
  </si>
  <si>
    <t>En el cuarto trimestre se elaboraron y publicaron los tips.</t>
  </si>
  <si>
    <t>Durante el cuarto trimestre se realizaron capacitaciones y acompañamiento a las Direcciones Territoriales en los temas de almacen</t>
  </si>
  <si>
    <t>Durante el cuarto trimestre se realizarón capacitaciones a los funcionarios y contratistas sobre la actualización de los manuales de Contratación</t>
  </si>
  <si>
    <t xml:space="preserve">Se elaboraron y se publicaron tips en el cuarto trimestre    </t>
  </si>
  <si>
    <t>Se realizó el reporte del tercer cuatrimestre del plan anticorrupción</t>
  </si>
  <si>
    <t>Durante el cuarto trimestre se han realizado las acciones mejora planteadas</t>
  </si>
  <si>
    <t xml:space="preserve">Se ajustó el diagnóstico con las nuevas intervenciones que se deben realizar </t>
  </si>
  <si>
    <t>No se realizó esta actividad en esta vigencia</t>
  </si>
  <si>
    <t>Durante el cuarto trimestre se desarrollaron las actividades de Mantenimiento</t>
  </si>
  <si>
    <t>Se realizó seguimiento a las adecuaciones</t>
  </si>
  <si>
    <t>Durante el cuarto trimestre se realizó el seguimiento a los contratos relacionados con el servicio de transporte y suministro del parque automotor</t>
  </si>
  <si>
    <t>Durante el cuarto trimestre se brindó el soporte administrativo del parque automotor propio.</t>
  </si>
  <si>
    <t xml:space="preserve">Durante el cuarto trimestre se actualizó el Plan Estrategico de Seguridad Vial </t>
  </si>
  <si>
    <t xml:space="preserve">Se ha realizado el seguimiento al cumplimiento de los cinco programas del sistema de gestión ambiental a nivel nacional  </t>
  </si>
  <si>
    <t>Se actualizó y pubico la matriz de cumplimiento legal</t>
  </si>
  <si>
    <t>Se siguió actualizando los documentos del SIG del proceso</t>
  </si>
  <si>
    <t xml:space="preserve">Se realizó el reporte del tercer cuatrimestre del plan anticorrupción a cargo del proceso, </t>
  </si>
  <si>
    <t>Se adelantó el proceso de intercomunicadores para las Direcciones territoriales y Sede Central y se encuentra en proceso la construcción de rampa de corrección de desnivel en la entrada principal a la oficina de correspondencia</t>
  </si>
  <si>
    <t xml:space="preserve">Remisión correo con fecha 3 de diciembre:  Tema Creación de Contraseñas seguras. Se realizó diseño  de la pieza  publicitaria comunicaciones Suplantación de identidad. Capacitación Realizada el 11 de Noviembre (Seguridad de la Información ). </t>
  </si>
  <si>
    <t>Esta actividad se cumplió en el trimestre anterior</t>
  </si>
  <si>
    <t xml:space="preserve">Se realiza ajustes al documento,  se le incorporaron nuevos  proyectos planteados para el año 2021 </t>
  </si>
  <si>
    <t>Se solicitó la notificación de los servicios de interoperabilidad con las entidades del gobierno bajo X-Road</t>
  </si>
  <si>
    <t>se ajustó y se publicó la Encuesta de Satisfacción y percepción portal web. Se continua con  acciones para la mejora de la experiencia de usuario frente a las aplicaciones de la entidad,  razón por la cual se ha venido realizando ajustes a las páginas internas (Subidirección de Geografía y Cartografía)   y a Igacnet (Sección MIPG). Así mismo, se continua con el  acompañamiento y proponiendo mejoras a la sección de Transparencia del portal web de la entidad.</t>
  </si>
  <si>
    <t xml:space="preserve">Esta actividad se cumplió en el trimestre anterior </t>
  </si>
  <si>
    <t xml:space="preserve">Se continua con la instrumentalización de controles que estan en proceso de implementación: _x000D_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
</t>
  </si>
  <si>
    <t xml:space="preserve">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t>
  </si>
  <si>
    <t xml:space="preserve">Esta actividad se cumplió en el trimestre anterior. </t>
  </si>
  <si>
    <t>Se implementó  sobre el componente de JBPM el flujo del proceso que  permitirá la automatización de la mutación de primera de la actualización juridica masiva de propietarios.</t>
  </si>
  <si>
    <t xml:space="preserve">Se configuró instaló y parametrizó el componente de JBPM. El producto final se presenta en en el mes de enero 2021 </t>
  </si>
  <si>
    <t>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t>
  </si>
  <si>
    <t>Se configuró instaló y parametrizó el componente</t>
  </si>
  <si>
    <t xml:space="preserve">Se realizaron los siguientes: Reporte SNC : Se desarrolló el reporte de Sisges. Reportes CICA:Se elaboró Historias de Usuario. Evidencia: Reporte APEX.docx.Se desarrollaron los reportes solicitados. Captura en Campo. Datos Predio. Datos Unidad Constructiva. Datos Usuario. Seguimiento Semanal. Unidad de Construcción. Datos Propietarios. Datos Contacto. Justificación.Datos predio – Derecho . Reportes de notariado y registro:  Implementación reporte para notariado y registro. </t>
  </si>
  <si>
    <t>Se realiza la puesta de producción reportes CICA</t>
  </si>
  <si>
    <t>Se realizaron pruebas de pruebas de 39 escenarios de Liquidación de Avalúos catastrales, 30 casos de Rectificación de área de terreno par predios NPH y en PH y condominio y 9 escenarios de rectificación de año de construcción, de los cuales se aprobaron 32 escenarios.</t>
  </si>
  <si>
    <t>Se realiza el despliegue en producción de la funcionalidad de liquidación de avalúo de rectificación área de terreno para predios NPH y el  despliegue en producción de la funcionalidad liquidación de avalúo de rectificación área de terreno para predios NPH, PH y Condominio.</t>
  </si>
  <si>
    <t xml:space="preserve">Se cumplió con la actividad en el segundo trimestre del año </t>
  </si>
  <si>
    <t xml:space="preserve">Se cumplió con la actividad en el trimestre anterior </t>
  </si>
  <si>
    <t xml:space="preserve">Se realizaron ajustes del modelo SNC a modelo LADM-COL, en las funcionalidades del cargue de CICA web al SNC y en la proyección de trámites de actualización. El producto final se presenta en el mes de enero 2021 _x000D_
</t>
  </si>
  <si>
    <t>Esta actividad se repora en el mes de enero 2021</t>
  </si>
  <si>
    <t>A la fecha se han migrado 49 servidores COBOL. El producto se presenta en enero 2021.</t>
  </si>
  <si>
    <t xml:space="preserve">Se actualizó los procedimientos correspondientes al proceso. </t>
  </si>
  <si>
    <t>Se realizaron las actividades contempladas dentro del plan anticorrupcíón y se realizó el respectivo seguimiento en el mes de diciembre . Evidencia: Plan anticorrupción con seguimiento dispuesto en el drive</t>
  </si>
  <si>
    <t xml:space="preserve">Esta actividad se presenta en el mes de enero 2021 </t>
  </si>
  <si>
    <t>Esta actividad se  cumplió en el trimestre anterior.</t>
  </si>
  <si>
    <t>Proyecto de innovación en cartografía 2 documento final de la propuesta de innovación metodológica en el post procesamiento de los datos - GNSS/INS NOTA: En el mes de diciembre se reportaran los proyectos restantes.</t>
  </si>
  <si>
    <t>PROYECTO DE IINOVACIÓN CATASTRO 1 Deep learning, se avanzo en las actividades de exploración de las imagenes de Risaralda  PROYECTO DE INNOVACIÓN CATASTRO 2 Se descargaron y se analizaron los datos de finca raiz para el desarrollo del proyecto. NOTA: Los proyectos se terminan en el mes de diciembre.</t>
  </si>
  <si>
    <t>La meta se cumplio en el segundo y tercer trimestre, adicionalmente para este trimestre se realizo el evento de la octava versión de la semana Geomática en el mes de noviembre.</t>
  </si>
  <si>
    <t xml:space="preserve">Se llevo acabo la realización de 7 talleres y 9 conferencias en diferentes temáticas, dentro del evento de la octava versión de la semana geomática. </t>
  </si>
  <si>
    <t>La meta de esta actividad se cumplio en el tercer trimestre de la vigencia 2020</t>
  </si>
  <si>
    <t>Se avanzo en los contenidos de los cursos Marchine learning, cloud computing y en el diseño grafico de los cursos de fundamentos de Infraestructura de datos espaciales y aplicaciones del estandar 19152 LADM, Y se avanzo en contenido y diseño gráfico del curso Cartografía digital. NOTA: Este avance es hasta el mes de Noviembre.</t>
  </si>
  <si>
    <t>Se realizo el ajuste pedagógico y diseño grafico de los cursos: "Como ser gestor catastral", "Marco normativo de catastro multipropósito", "Procesos catastrales con enfoque multipropósito", "estandares para la implementación del catastro multipropósito", "Especificaciones técnicas para la implementación del catastro multipropósito" y "Gestión de calidad de información del catastro multipropósito". Este avance es a Noviembre.</t>
  </si>
  <si>
    <t>Se cargan los cursos de fundamentos IDE, aplicaciones de estandares 19152 LADM y se inicia el cargue de los cursos de Talento Humano en la plataforma de Telecentro Regional. Se realiza la instalación y configuración del modulo certificados en linea. Nota: Este avance es hasta el mes de Noviembre.</t>
  </si>
  <si>
    <t>Se culmino el curso de "IDENTIFICADOR PREDIAL" en la ciudad de Cucuta, el curso "Fundamentos de sistemas de información SIG para ICBF", curso "Analsis y modelamiento SIG, para Corpo Boyaca". curso Proceso catastrales con enfoque multipropósito, curso Modelo LADM  y se inicio el curso de Cartografía digital. asi mismo se presento cotización de cursos para la ESAP. y cotizaión para Corpo Macarena NOTA: Avance hasta el mes de Noviembre.</t>
  </si>
  <si>
    <t>La meta establecida se cumplio en el segundo trimestre de la vigencia 2020</t>
  </si>
  <si>
    <t>Documento Normativo Modelo de gobernanza de modelos extendidos LADM: Se avanza en propuesta de acto administrativo y en una propuesta de metodología de gestión de modelos nucleo y modelos extendidos LADM. Documento Normativo de gobernanza para la ICDE: Se termino  el documento de diseño y formulación de un modelo operativo de gobernanza de datos geoespaciales para la ICDE, se avanzo en la identificación de los modelos de evaluación de gobierno de datNOTA: Este avance es hasta el mes de Noviembre</t>
  </si>
  <si>
    <t>Se realizo la incorporación de 56 geoservicios nuevos en el portal geográfico, de acuerdo a la gestión de información de diferentes entidades y se reactivaron 17 geoservicios de años anteriores. NOTA: Avance hasta el mes de Noviembre.</t>
  </si>
  <si>
    <t>Se realizó disposición y monitoreo de 335 geoservicios del Portal Geográfico Nacional mediante la herramienta libre Geo HealthCheck optimizando su seguimiento. Nota: Este avance es hasta Noviembre.</t>
  </si>
  <si>
    <t>Se avanzo en el 14% del plan de armonización de datos fundamentales, de la sub dirección de Agrología. Se vanzo en el 56% del plan de gestión de metadatos del GIT de Geodesia. Se avanzo en el 33% del plan de fortalecimiento de la IDE Marítima, Fluvial y Costera de Colombia. Se actualizo en inventario de información geográfica del IGAC incluyendo los datos no fundamentales. NOTA: Este avance hasta el mes de Noviembre.</t>
  </si>
  <si>
    <t>Se presento propuesta tecnico económica, para la construcción de un Sistema de Información geográfico, para las siguientes empresas, Campos Terremoto, Empresa GIZ, CAR NARIÑO, Alcaldía de Tumaco, Alcaldía de puetrto Boyacá, asi mismo propuesta Tecnico económica para el soporte y mantenimiento del SIG Corpoguajiraifase 2 Corpoguajira y se ajusto la propuesta técnico económica del Sistema RENARE para Min Ambiente e IDEAM.</t>
  </si>
  <si>
    <t>Se avanzo en las siguientes consultorias ICBF: Se finalizo la etapa de analisis y diseño, y se avanza en la etapa de desarrollo, implementación, seguimiento y control del Sistema de Información ICBF. Risaralda se genero el proyecto qugis, para el municipio de la celia, Balvoa y santuario del departamento de Risaralda; y se elaboro material didactico para capacitación en temas de cartografía,SIG, y analisis espacial en el marco de la actualización catastral para 9 municipios de Risaralda. Noviemb</t>
  </si>
  <si>
    <t>Se avanzo en las siguientes consultorias: ICBF: Se construyó y presentó el informe de avance de actividades del proyecto para el mes de Octubre  de 2020. NOTA: Este avance es hasta el mes de Noviembre.</t>
  </si>
  <si>
    <t>Las Socializaciones de los proyectos de realizaran a finales del mes de Diciembre.</t>
  </si>
  <si>
    <t>Se realizo actualización de los siguientes procedimientos 1) Investigación y Desarrollo 2) Formación y transferencia tecnológica de conocimientos, El instructivo para la elaboración del Material didáctico. y se Derogaron 17 documentos asociados a los anteriores procedimientos.</t>
  </si>
  <si>
    <t>Con el fin de dar cumplimiento a la actividad 4.4.8 del plan Anticorrupción, se remite informe del evemto de la octava edición de la semana geomática a la Oficina Asesora de Planeación.</t>
  </si>
  <si>
    <t>Esta meta se cumplio en el tercer trimestre de la vigencia 2020.</t>
  </si>
  <si>
    <t>Se realizaron las acciones de mejora para cada una de las preguntas analizadas del FURAG.</t>
  </si>
  <si>
    <t>Durante los meses de octubre y novimebre se dio cumplimiento del 100% del Plan de trabajo</t>
  </si>
  <si>
    <t>Durante los meses de octubre y noviembre se dio cumplimiento del 100% del Plan de trabajo</t>
  </si>
  <si>
    <t>Durante los meses de octubre y noviembre se dio cumplimiento del 100% del Plan de trabajo para estos meses</t>
  </si>
  <si>
    <t>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t>
  </si>
  <si>
    <t>Se ejecutó el proceso de nomina en la entidad en el cuarto trimestre 2020.</t>
  </si>
  <si>
    <t>Durante los meses de octubre y noviembre se desarrollaron y cargaron contenidos en la plataforma TELECENTRO</t>
  </si>
  <si>
    <t>Durante el cuarto trimestre se implementa cronograma y se realizan reuniones con la Caja de Compensación Familiar Compensar, se recibieron cursos que se han cargado en TELECENTRO</t>
  </si>
  <si>
    <t>Se desarrollo el estudio técnico, el cual esta en ultima revisión para ser radicado con los anexos solicitados</t>
  </si>
  <si>
    <t>En los meses de octubre y noviembre se desarrollaron 17 capacitaciones de 10 programadas</t>
  </si>
  <si>
    <t>Durante los meses de octubre y noviembre se ejecutaron 15 de 16 actividades programadas</t>
  </si>
  <si>
    <t>Durante los meses de octubre y noviembre de 52 actividades programadas no se ejecutaron 9</t>
  </si>
  <si>
    <t>Se adelantaron las actualizaciones de los procesos vigentes</t>
  </si>
  <si>
    <t xml:space="preserve">De conformidad con el plan de trabajo del GIT de Gestión Documental, se logro la actualización de las Tablas de Retención Documental, como resultado se elaboro y actualizo los siguientes anexos:_x000D_
*Cuadro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
</t>
  </si>
  <si>
    <t xml:space="preserve">ejectuda en los trimestres anteriores </t>
  </si>
  <si>
    <t>Se actualizo el Programa de Gestión Documental conforme lo identificado en el diagnóstico integral de archivos y según los lineamientos establecido por el Archivo General de la Nación.</t>
  </si>
  <si>
    <t>Se actualizo el Plan Institucional de Archivos (PINAR) conforme lo identificado en el diagnóstico integral de archivos y según los lineamientos establecido por el Archivo General de la Nación.</t>
  </si>
  <si>
    <t>Se elaboro el plan de preservación digital a largo plazo, el cual hace parte del Sistema Integrado de Conservación</t>
  </si>
  <si>
    <t>Durante este trimestre se ha realizado la intervención documental a 90.65 metros lineales en archivos de gestión</t>
  </si>
  <si>
    <t>Se realizo el levantamiento del inventario documental</t>
  </si>
  <si>
    <t xml:space="preserve">Durante el cuarto trimestre, se realizó el seguimiento a la aplicación de las tablas de retención documental </t>
  </si>
  <si>
    <t>De acuerdo con la programación de acompañamientos técnicos establecido por el GIT de Gestión Documental, se realizo seguimiento a las unidades administrativas, con el objetivo de brindar asistencia técnica en la implementación de los lineamientos definidos en conservación</t>
  </si>
  <si>
    <t>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t>
  </si>
  <si>
    <t>Se realizo el reporte del tercer cuatrimestre del Plan anticorrupción</t>
  </si>
  <si>
    <t xml:space="preserve">la actividad fue ejecutada en el trimestre anterior </t>
  </si>
  <si>
    <t>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t>
  </si>
  <si>
    <t xml:space="preserve">actividad ejecutada ene el trimestre anterior </t>
  </si>
  <si>
    <t>Durante el cuarto trimestre se ha identificado y se ha realizado seguimiento a las partidas conciliatorias</t>
  </si>
  <si>
    <t>En el cuarto trimestre se consolido y registro en el SIIF las solicitudes de PAC</t>
  </si>
  <si>
    <t>Se consolido el informe de cartera del tercer trimestre por edades consolidado, y el informe del cuarto trimestre se encuentra en elaboración.</t>
  </si>
  <si>
    <t>Se realizaron las causaciones de los recaudos del cuarto trimestre del año.</t>
  </si>
  <si>
    <t>El GIT de Gestión Financiera durante el cuarto trimestre expidió los certificados factores salariales y tributarios solicitados.</t>
  </si>
  <si>
    <t>Durante los meses de octubre y noviembre se han realizado 2 informes</t>
  </si>
  <si>
    <t>En los meses de octubre y noviembre se elaboró el 100% de las ordenes de comisión según solicitud del ordenador del gasto.</t>
  </si>
  <si>
    <t xml:space="preserve">En el mes de octubre y noviembre se da cumplimineto del 100% del indicador </t>
  </si>
  <si>
    <t>Se realizaron los informes del mes de octubre y noviembre quedando pendiente por reportar el mes de diciembre</t>
  </si>
  <si>
    <t>Para el mes de noviembre se capturó y procesó 446 lecturas de valores de gravedad en 28 puntos. Cubriendo el 100% del área total de la Comisión completa para establecimiento del IHRF del 50%. Con un total de 421  mediciones.</t>
  </si>
  <si>
    <t>Se realizó terminó la consolidación de datos del total de 16 años (2003 a 2018) que conforman la Base de Gravimetría.  Además se entrega el avance de datos calculados de 2019. En formato shape, base de datos y mxd.</t>
  </si>
  <si>
    <t>Durante el mes de Noviembre, se realizó la exploración en San Andrés de Tumaco-Nariño, Sardinata y Tibú -Norte de Santander, se validó SGC a Socha-Boyacá. Se Materializaron 4 estaciones nuevas: SILP (Silvia-Cauca), SUES (Suárez-Cauca), EBPT (El Bagre-Antioquia) y TARZ (Tarazá-Antioquia).</t>
  </si>
  <si>
    <t>Durante el mes de noviembre se avanzó en el Convenio N.2 SGC-IGAC, continuando los trabajos conjuntos de campo. Además se envían los documentos preliminares para convenio interadministrativo IGAC-SENA e integrar las nueve estaciones SENA CORS.</t>
  </si>
  <si>
    <t>En el mes de noviembre, se realizaron trabajos de campo de manteniemiento en las estaciones POPA (Popayán-Cauca),AECH (Chaparral-Tolima), AEGU (Bogotá D.C). Logrando mantener en promedio 32 estaciones activas.</t>
  </si>
  <si>
    <t>Para el mes de noviembre se procesaron 1407 datos Rinex de 32 estaciones activas del IGAC en promedio. Conformados por 950 archivos de noviembre y se recuperaron 457 archivos de meses anteriores. Dichos archivos RINEX han sido publicados en el ftp dispuesto para ello, la información concatenada se detalla en el archivo adjunto "2.4.Matriz Red MAGNA-ECO noviembre 2020".</t>
  </si>
  <si>
    <t>En el mes de Noviembre se procesaron 434 coordenadas de estaciones IGA (en promedio 108 estaciones semanales), resultado de 2863 observaciones.</t>
  </si>
  <si>
    <t xml:space="preserve">La meta se cumplió al 100% en el III Trimestre, sin embargo, la Subdirección, realizó la revisión y aprobación de (62) vértices geodésicos de la red pasiva, éstos correspondientes a los proyectos de SRG LINEA 5_TRAMO LA YE-PLANETA RICA-GPS y CBV_ORT_CHAPARRAL_URBANO_2020. </t>
  </si>
  <si>
    <t>La meta se cumplió al 100% en el III Trimestre, sin embargo, se continuó el avance de consolidación de la base de datos de nivelación, estructurando 2591 observaciones: Línea 7 (838), Línea 8 (218), Línea 14 (244), Línea 17 (725), línea 22 (328) y línea 24 (238).</t>
  </si>
  <si>
    <t>Durante el mes de noviembre, se publica el documento estándar de adquisiciones CO-IGAC-179625-NC. Para el Establecimiento y puesta en operación de Estaciones de Referencia de Operación Continua CORS (Continuously Operating Reference Station) y fortalecimiento del Centro de Control de la Red geodésica de la República de Colombia y se avanzó en el proceso.</t>
  </si>
  <si>
    <t>En el mes de Noviembre se realizaron los ajustes correspondientes a la versión del Plan de Fortalecimiento "Infraestructura del Marco de Referencia Geodésico Nacional .</t>
  </si>
  <si>
    <t>A noviembre se desarrollaron las siguientes actividades:• Revelado registro fotográfico: 31 registros_x000D_
• Finalización de 19 magnetogramas, retoques y leyendas._x000D_
• Medición de los escalamientos horarios de componentes relativas D, H, Z : 36 datos_x000D_
• Obtención del índice K: 80 datos_x000D_
• Datos en formatos digitales_x000D_
* Datos consolidados del 2017: 216</t>
  </si>
  <si>
    <t>Se avanzó en el documento de propuesta del observatorio corrigiendo observaciones realizadas por la subdirectora y entregando la versión final para revisión.</t>
  </si>
  <si>
    <t>Se finalizó la revisión técnica de dos documentos del Proceso Gestión Geodésica, los cuales se encuentran en proceso de validación.</t>
  </si>
  <si>
    <t>Se envió a la Oficina Asesora Jurídica la actulaización del Normograma del Proceso de Gestión Geodésica, para su correspondiente actualización en la página web.</t>
  </si>
  <si>
    <t>Se cumplió la meta en el II trimestre. Sin embargo se actualizaron los riesgos del proceso.</t>
  </si>
  <si>
    <t>Se finalizó la caracterización territorial de diez (10) municipios: Guachené, Inzá, Padilla, Santa Rosa y Florencia en el Departamento del Cauca; Mocoa, San Miguel, Valle del Guamuez y Villagarzón en Putumayo y Topaipí en Cundinamarca, correspondiente a 878.651,99 ha, para un total acumulado a la fecha de cincuenta  y dos (52) caracterizaciones territoriales correspondiente a 8.784.660,17 ha.</t>
  </si>
  <si>
    <t>Se avanzó en el ajuste de la diagramación de los documentos sobre lineamientos y caracterizaciones territoriales(municipios), debido a que se tuvo que agregar la información de Geodesia, de Autorreconocimiento y de Actores Sociales</t>
  </si>
  <si>
    <t>Documento: Atlas Colombia: Funcionamiento espacial del territorio, se avanzó en el desarrollo de los estudios de caso del capítulo 5  y en la elaboración de la cartografía temática de funcionamiento espacial para las áreas metropolitanas y los estudios de caso del capítulo 5.Documento: Geografía del departamento de Casanare, se avanzó con el documento final para revisión y ajustes y con la elaboración de la cartografía temática del documento.</t>
  </si>
  <si>
    <t>Se gestionaron 9.000 registros así:_x000D_
 - Se asignó código PK_CUE a topónimos sencillos, correspondiente a sitios (6.900 registros)._x000D_
- Se procesaron topónimos nuevos de sitios (2.100 registros)</t>
  </si>
  <si>
    <t>Se asignaron coordenadas a elementos del DGC que tienen PK_CUE. Se revisaron y corrigieron topónimos del DGC. Se revisó la plantilla de áreas protegidas (Reservas Naturales de la Sociedad Civil).Se cargaron en la base de datos Oracle del DGC las plantillas municipales y departamentales</t>
  </si>
  <si>
    <t>Se modificó el diagrama del Modelo Conceptu... by GINA POPAYAN (Invitado)_x000D_
Se modificó el diagrama del Modelo Conceptual y el Modelo E-R de la BNNG_V1. Se empezó el proceso de revisión de datos entre Compilación Toponímica y Nombres Geográficos para determinar actividades a seguir para los 250.0000 registros que no tienen correspondencia en la base de Nombres Geográficos.</t>
  </si>
  <si>
    <t>Se elaboró versión final para revisión del documento de recomendaciones para proceso de revisión y ajuste de los planes de ordenamiento territorial estructurado por las etapas de diagnóstico, formulación, Implementación, seguimiento y evaluación y documentos e instancias de concertación.</t>
  </si>
  <si>
    <t>Se actualizaron 42 variables alfanuméricas: Cobertura de acueducto, alcantarillado, energía, internet (año 2018), NBI (año 2018), Participación promedio en el PIB total Departamental (años 2014 a 2018), Población según género, población rural y población urbana (años 2018 a 2020).Se gestiona y actualiza información de EOT y PBOT de 11 municipios</t>
  </si>
  <si>
    <t>Se realizo la entrega de la capa fronteriza para aprobación de la Cancilleria bajo radicado No. EE9190 del 17 de noviembre de 2020.</t>
  </si>
  <si>
    <t>Se completo el desarrolló de la plataforma y se realizó su puesta en producción. Sin embargo, se reprogramó su lanzamiento.</t>
  </si>
  <si>
    <t>En el mes de Noviembre se realizaron 92  informes de diagnósticos de líneas limítrofes para 14 municipios:Magangué (11), Córdoba (8), El Carmen De Bolívar (7),Arenal (3), Cantagallo (4), San Benito Abad (9), Fuente De Oro (4),Puerto Lleras (6), Puerto López (10), Rioblanco (9),San Juan Del Cesar (7), Fonseca (4), Valle Del Guamuéz (4),y Santander De Quilichao (6)</t>
  </si>
  <si>
    <t>Se realizaron actividades para 12 procesos de deslinde:Barrancominas - Inirida;Guainia - Guaviare;Guainia - Vichada;Antioquia Cordoba (TRAMO 1,2, 3 y 4),Santander - Norte de Sanander,Norte de Santander -Boyaca,Cesar - Norte de Santander (Ocaña - Rio de Oro),Segovia - Remedios, Bogota y La Calera. Y se realizaron 4 informes finales para los deslindes:Vijes - Yotoco,Vijes - Restrepo,Vijes - La Cumbre,San Adres de Cuerquia - Toledo</t>
  </si>
  <si>
    <t>Se realizó la comisión para verificar el área de los municipios de Coveñas y Cotorra (Cordoba). Adicionalmente se realizaron 6 informes de diagnósticos de areas de los municipios:Andalucia (Valle del Cauca),Buenavista (Sucre),Contratacion (Santander),Labateca (Norte de Santander),Samaniego (Nariño),Sevilla (Valle del Cauca).</t>
  </si>
  <si>
    <t>Se atendieron los requerimientos remitidos por entidades, organizaciones indígenas y autoridades judiciales respecto a los asuntos étnicos.Se participó en diferentes espacios de interlocución institucional y comunitaria</t>
  </si>
  <si>
    <t>Se continuó con la revisión de documentación relacionada al asunto, y con base en ello, se elaboró la versión 1.0 de las especificaciones técnicas para la información cartográfica de territorios colectivos (resguardos indígenas y tierras de comunidades negras), para revisión interna.</t>
  </si>
  <si>
    <t>Se respondieron 6 solicitudes a Cancilleria en los siguientes temas: Plan Binacional de integracion fronteriza, Col-Panama, limites fronterizos de Colombia, proyecto SALB</t>
  </si>
  <si>
    <t>Se realizó la revisión de un procedimiento por parte de la Subdirectora, el cual se encuentra en revisión y ajuste técnico.</t>
  </si>
  <si>
    <t>Se envió el normograma actualizado a la Oficina Asesora de Planeación para su correspndiente actualizaciónen la página web.</t>
  </si>
  <si>
    <t>Se cumplió el 100% de la meta programada en el II Trimes, sin embargo, se realizó la actualización de los riesgos del proceso.</t>
  </si>
  <si>
    <t>Se atendieron 821  solicitudes distribuidas de la siguiente manera: 750 cerrado. 3 en esperas. 11 en curso y 57 resueltas. Con un índice de cumplimiento del 98%</t>
  </si>
  <si>
    <t>Se atendieron 3286 de 3619  de solicitudes registradas, donde se evidencia un índice de cumplimiento del 90%</t>
  </si>
  <si>
    <t>Se atendieron 2006 solicitudes, distribuidas de la siguiente manera: 1917 cerradas. 45 resueltas , 42 en espera y 2 en curso, con índice de cumplimiento del 97%</t>
  </si>
  <si>
    <t xml:space="preserve">Se actualizaron y publicaron los siguientes procedimientos:_x000D_
Entrega de Información Geográfica_x000D_
Procedimiento Custodia de Contraseñas de administrador_x000D_
</t>
  </si>
  <si>
    <t>Se realizaron las actividades contempladas dentro del plan anticorrupción y se realizó el respectivo seguimiento en el mes de diciembre. Evidencia: Plan anticorrupción con seguimiento dispuesto en el drive</t>
  </si>
  <si>
    <t xml:space="preserve">El avance se realizará en año 2021, una vez se finalice el seguimiento correspondiente. </t>
  </si>
  <si>
    <t xml:space="preserve">La meta se cumplio en el tercer trimestres </t>
  </si>
  <si>
    <t>Se expidieron tres lineamientos y cinco reuniones tendientes a  articular la gestión de defensa judicial de las Direcciones Territoriales. Como evidencia, se anexan ocho documentos de reuniones, remisión de lineamientos.</t>
  </si>
  <si>
    <t>Se proyectaron y revisaron actos administrativos para la entidad de temas con incidencia jurídica. Como muestra, se anexan cinco documentos referentes a circulares y resoluciones proyectadas y/o revisadas por la Oficina Asesora Jurídica.</t>
  </si>
  <si>
    <t>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t>
  </si>
  <si>
    <t>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t>
  </si>
  <si>
    <t>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t>
  </si>
  <si>
    <t>Se realizó el seguimiento a la defensa judicial de los procesos en los que la Entidad asume la representación judicial. Como soporte, muestra de 10 formatos de Control de Estado Procesos Judiciales código F11000-01/18. v4 diligenciados con los respectivos seguimientos a las actuaciones judiciales correspondientes a los meses de septiembre a noviembre. Muestra de 41 correos electrónicos de seguimiento a los procesos judiciales.</t>
  </si>
  <si>
    <t>Se llevaron a cabo las actividades requeridas para controlar y mantener actualizada la gestión documental de los procesos de la dependencia. Como soporte se anexa muestra de veinte correos electrónicos mediante los cuales se evidencia el control en los préstamos.</t>
  </si>
  <si>
    <t>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t>
  </si>
  <si>
    <t>Se llevaron a cabo los comités de conciliación requeridos para someter a decisión los asuntos de su competencia. Como anexo, se aportan siete actas, en  las cuales obran las sesiones realizadas en la vigencia 2020 a 30 de noviembre.</t>
  </si>
  <si>
    <t>Se llevaron a cabo reuniones y se emitieron comunicaciones tendientes a  articular la gestión de defensa judicial de las Direcciones Territoriales. Se anexa muestra de 8 anexos de correos electrónicos de lineamientos y reuniones realizadas para concretar dicha articulación.</t>
  </si>
  <si>
    <t>Se llevó a cabo la recopilación física, consolidación de conceptos jurídicos, así como su escaneo y clasificación para publicación en la página web de la Entidad. Como soporte, formato de solicitud de inclusión en normograma diligenciado, y conceptos publicados en el link https://www.igac.gov.co/es/normograma</t>
  </si>
  <si>
    <t>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t>
  </si>
  <si>
    <t>Se llevó a cabo la gestión necesaria encaminada a generar el proyecto de Resolución "Por la cual se actualiza la reglamentación técnica de la formación, actualización, conservación y difusión catastral con enfoque multipropósito” (070). Se anexa muestra de 1 correo electrónico remisorio de dicha resolución para visto bueno final.</t>
  </si>
  <si>
    <t>Se llevó a cabo la remisión de procedimiento de regulación, el cual se encuentra en correspondiente revisión metodológica por parte de Planeación. Se anexa correo electrónico remisorio, así como versión final del mismo. Listo para oficializar.</t>
  </si>
  <si>
    <t>La Oficina Asesora Jurídica dio respuesta a las solicitudes de revisión de proyecto de actos administrativos de regulación entre los meses de octubre a noviembre. Como evidencia se adjuntan en 15  documentos, PDF, y correos electrónicos que responden a solicitudes de asesorías a proyectos de actos administrativos de regulación. Se reporta el avance del primer trimestre dado que en la creación del plan de acción se programó por error dicho porcentaje retroactivamente.</t>
  </si>
  <si>
    <t>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t>
  </si>
  <si>
    <t>El presente es un indicador que depende de las solicitudes efectuadas por las áreas misionales que generan regulación. En el cuarto trimestre de 2020 no se evidencio requerimiento alguno, por lo que no hubo forma de socializar regulación, no teniendo nada pendiente.</t>
  </si>
  <si>
    <t>Se adelantó reunión con la Oficina de Informatica y el Operador, para identificar los costos del mantenimiento y el soporte de los digiturnos.</t>
  </si>
  <si>
    <t>Se reporta la medición del canal telefonico del mes de octubre y noviembre de las llamadas contestadas por el GIT Servicio al Ciudadano. Se generá un informe de Octubre y Noviembre y de las personas atendidas por el GIT de Servicio al Ciudadano de la Sede Central</t>
  </si>
  <si>
    <t>El Tercer Encuentro Nacional de Servicio al Ciudadano se realiza el 7, 9, 10 y 11 de diciembre de 2020, teniendo la participación de entidades como el DNP, INSOR, INCI, CIDCCA</t>
  </si>
  <si>
    <t>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t>
  </si>
  <si>
    <t>Durante el cuarto trimestre se realizó seguimiento, actualización y cambios en el SUIT (Sistema Único de Información de Trámites)</t>
  </si>
  <si>
    <t>Se realiza formulario y fichas técnicas de encuestas de satisfacción para el canal presencial, telefónico y virtual. Las encuestas presenciales se enviaron a nivel nacional el día 6 de noviembre de 2020. Realización de Informe y Publicacion del mismo diciembre 31 de 2020.</t>
  </si>
  <si>
    <t>Durante los meses de octubre y noviembre del año 2020 se ha realizado el seguimiento mensual de las PQRDS con las Direcciones Territoriales. En el mes de Enero de 2021 se reporta el seguimiento del mes de diciembre</t>
  </si>
  <si>
    <t>Durante el mes de octubre y noviembre se realizó el seguimiento mensual mensual de las PQRDS a la Directora General y mediante radicado No. IE5311 se radicó el informe del tercer trimestre de las PQRDS</t>
  </si>
  <si>
    <t>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t>
  </si>
  <si>
    <t>La Publicación se realizará en el mes de Diciembre, por lo tanto se reportará esta actividad en el mes de enero de 2021</t>
  </si>
  <si>
    <t>Durante el cuarto trimestre se realizó el seguimiento  al segundo cuatrimestre del cronograma de Participación Ciudadana</t>
  </si>
  <si>
    <t>Se consolida y se solicita la publicación del seguimiento de rendición de cuentas permanentes del segundo cuatrimestre</t>
  </si>
  <si>
    <t>Esta actividad se reportará en el mes de enero de 2021.</t>
  </si>
  <si>
    <t>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t>
  </si>
  <si>
    <t xml:space="preserve">Se han adelantado la actualización de la documentación vigente del proceso y se espera que a finales del mes de diciembre salgan actualizados </t>
  </si>
  <si>
    <t>Se realizó el reporte del tercer cuatrimestre del Plan anticorrupción</t>
  </si>
  <si>
    <t>Se ralizaron las acciones de mejora para este trimestre, en el cual con el Tercer Encuentro Nacional de Servicio al Ciudadano se fortaleceran muchas de las preguntas realizadas en FURAG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</si>
</sst>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Red]\-&quot;$&quot;\ #,##0"/>
    <numFmt numFmtId="165" formatCode="&quot;$&quot;\ #,##0.00;\-&quot;$&quot;\ #,##0.00"/>
    <numFmt numFmtId="166" formatCode="[$-1240A]&quot;$&quot;\ #,##0.00;\(&quot;$&quot;\ #,##0.00\)"/>
    <numFmt numFmtId="167" formatCode="&quot;$&quot;\ #,##0"/>
    <numFmt numFmtId="168" formatCode="&quot;$&quot;\ #,##0.00"/>
    <numFmt numFmtId="169" formatCode="0.0%"/>
    <numFmt numFmtId="170" formatCode="[$-1240A]&quot;$&quot;\ #,##0.00;\-&quot;$&quot;\ #,##0.00"/>
  </numFmts>
  <fonts count="20"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8"/>
      <color rgb="FF000000"/>
      <name val="Times New Roman"/>
    </font>
  </fonts>
  <fills count="17">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9" tint="-0.499984740745262"/>
        <bgColor indexed="64"/>
      </patternFill>
    </fill>
    <fill>
      <patternFill patternType="solid">
        <fgColor theme="5" tint="0.59999389629810485"/>
        <bgColor indexed="64"/>
      </patternFill>
    </fill>
    <fill>
      <patternFill patternType="solid">
        <fgColor theme="4"/>
        <bgColor indexed="64"/>
      </patternFill>
    </fill>
  </fills>
  <borders count="25">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s>
  <cellStyleXfs count="2">
    <xf numFmtId="0" fontId="0" fillId="0" borderId="0"/>
    <xf numFmtId="0" fontId="2" fillId="0" borderId="0"/>
  </cellStyleXfs>
  <cellXfs count="155">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7" fontId="0" fillId="0" borderId="0" xfId="0" applyNumberFormat="1"/>
    <xf numFmtId="0" fontId="0" fillId="0" borderId="0" xfId="0" pivotButton="1"/>
    <xf numFmtId="0" fontId="0" fillId="0" borderId="0" xfId="0" applyAlignment="1">
      <alignment horizontal="left"/>
    </xf>
    <xf numFmtId="168"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Font="1" applyBorder="1"/>
    <xf numFmtId="10" fontId="0" fillId="0" borderId="0" xfId="0" applyNumberFormat="1" applyFont="1" applyBorder="1"/>
    <xf numFmtId="0" fontId="0" fillId="0" borderId="0" xfId="0" applyFont="1" applyBorder="1"/>
    <xf numFmtId="0" fontId="1" fillId="2" borderId="0" xfId="0" applyFont="1" applyFill="1" applyAlignment="1">
      <alignment horizontal="center" vertical="center"/>
    </xf>
    <xf numFmtId="0" fontId="4" fillId="0" borderId="0" xfId="1" applyFont="1" applyFill="1" applyBorder="1"/>
    <xf numFmtId="0" fontId="3" fillId="0" borderId="1" xfId="1" applyNumberFormat="1" applyFont="1" applyFill="1" applyBorder="1" applyAlignment="1">
      <alignment horizontal="center" vertical="center" wrapText="1" readingOrder="1"/>
    </xf>
    <xf numFmtId="0" fontId="3" fillId="0" borderId="0" xfId="1" applyNumberFormat="1" applyFont="1" applyFill="1" applyBorder="1" applyAlignment="1">
      <alignment horizontal="center" vertical="center" wrapText="1" readingOrder="1"/>
    </xf>
    <xf numFmtId="0" fontId="6"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8" fillId="3" borderId="0" xfId="0" applyFont="1" applyFill="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10" fontId="0" fillId="0" borderId="0" xfId="0" applyNumberFormat="1"/>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0" fillId="0" borderId="0" xfId="0" applyBorder="1"/>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69"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6" fontId="5" fillId="0" borderId="1" xfId="0" applyNumberFormat="1" applyFont="1" applyBorder="1" applyAlignment="1">
      <alignment horizontal="right" vertical="center" wrapText="1" readingOrder="1"/>
    </xf>
    <xf numFmtId="0" fontId="3" fillId="0" borderId="1" xfId="0" applyFont="1" applyBorder="1" applyAlignment="1">
      <alignment horizontal="center" vertical="center" wrapText="1" readingOrder="1"/>
    </xf>
    <xf numFmtId="0" fontId="0" fillId="0" borderId="0" xfId="0" applyAlignment="1">
      <alignment horizontal="center"/>
    </xf>
    <xf numFmtId="0" fontId="1" fillId="0" borderId="0" xfId="0" applyFont="1"/>
    <xf numFmtId="0" fontId="13" fillId="0" borderId="0" xfId="1" applyFont="1" applyFill="1" applyBorder="1"/>
    <xf numFmtId="167" fontId="13" fillId="0" borderId="0" xfId="1" applyNumberFormat="1" applyFont="1" applyFill="1" applyBorder="1"/>
    <xf numFmtId="0" fontId="1" fillId="0" borderId="0" xfId="1" applyFont="1" applyFill="1" applyBorder="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70" fontId="5" fillId="0" borderId="1" xfId="0" applyNumberFormat="1" applyFont="1" applyBorder="1" applyAlignment="1">
      <alignment horizontal="right"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4" fillId="0" borderId="9" xfId="1" applyFont="1" applyFill="1" applyBorder="1"/>
    <xf numFmtId="0" fontId="4" fillId="0" borderId="10" xfId="1" applyFont="1" applyFill="1" applyBorder="1"/>
    <xf numFmtId="0" fontId="4" fillId="0" borderId="11" xfId="1" applyFont="1" applyFill="1" applyBorder="1"/>
    <xf numFmtId="0" fontId="4" fillId="0" borderId="12" xfId="1" applyFont="1" applyFill="1" applyBorder="1"/>
    <xf numFmtId="0" fontId="1" fillId="0" borderId="0" xfId="0" applyFont="1" applyBorder="1"/>
    <xf numFmtId="10" fontId="1" fillId="0" borderId="0" xfId="0" applyNumberFormat="1" applyFont="1" applyBorder="1"/>
    <xf numFmtId="0" fontId="16" fillId="0" borderId="0" xfId="0" applyFont="1"/>
    <xf numFmtId="10" fontId="16" fillId="0" borderId="0" xfId="0" applyNumberFormat="1" applyFont="1"/>
    <xf numFmtId="167" fontId="16" fillId="0" borderId="0" xfId="0" applyNumberFormat="1" applyFont="1"/>
    <xf numFmtId="10" fontId="0" fillId="0" borderId="0" xfId="0" applyNumberFormat="1" applyAlignment="1">
      <alignment horizontal="center"/>
    </xf>
    <xf numFmtId="0" fontId="0" fillId="0" borderId="13" xfId="0" applyNumberFormat="1" applyBorder="1"/>
    <xf numFmtId="0" fontId="0" fillId="0" borderId="0" xfId="0" applyNumberFormat="1" applyBorder="1"/>
    <xf numFmtId="0" fontId="1" fillId="2" borderId="0" xfId="0" applyFont="1" applyFill="1" applyAlignment="1">
      <alignment horizontal="center" vertical="center" wrapText="1"/>
    </xf>
    <xf numFmtId="0" fontId="1" fillId="2" borderId="0" xfId="0" applyFont="1" applyFill="1"/>
    <xf numFmtId="0" fontId="15" fillId="0" borderId="14" xfId="0" applyFont="1" applyBorder="1"/>
    <xf numFmtId="167" fontId="15" fillId="0" borderId="14" xfId="0" applyNumberFormat="1" applyFont="1" applyBorder="1"/>
    <xf numFmtId="0" fontId="17" fillId="0" borderId="14" xfId="0" applyFont="1" applyFill="1" applyBorder="1"/>
    <xf numFmtId="164" fontId="15" fillId="0" borderId="14" xfId="0" applyNumberFormat="1" applyFont="1" applyBorder="1"/>
    <xf numFmtId="10" fontId="15" fillId="0" borderId="14" xfId="0" applyNumberFormat="1" applyFont="1" applyBorder="1" applyAlignment="1">
      <alignment horizontal="center"/>
    </xf>
    <xf numFmtId="0" fontId="15" fillId="0" borderId="0" xfId="0" applyFont="1" applyBorder="1"/>
    <xf numFmtId="167" fontId="15" fillId="0" borderId="0" xfId="0" applyNumberFormat="1" applyFont="1" applyBorder="1"/>
    <xf numFmtId="10" fontId="15" fillId="0" borderId="0" xfId="0" applyNumberFormat="1" applyFont="1" applyBorder="1" applyAlignment="1">
      <alignment horizontal="center"/>
    </xf>
    <xf numFmtId="0" fontId="1" fillId="2" borderId="0" xfId="0" applyFont="1" applyFill="1" applyAlignment="1">
      <alignment horizontal="center"/>
    </xf>
    <xf numFmtId="164" fontId="0" fillId="0" borderId="0" xfId="0" applyNumberFormat="1"/>
    <xf numFmtId="0" fontId="0" fillId="0" borderId="0" xfId="0" applyAlignment="1">
      <alignment horizontal="right"/>
    </xf>
    <xf numFmtId="164" fontId="0" fillId="0" borderId="0" xfId="0" applyNumberFormat="1" applyFill="1"/>
    <xf numFmtId="0" fontId="15" fillId="8" borderId="0" xfId="0" applyFont="1" applyFill="1"/>
    <xf numFmtId="164" fontId="15" fillId="8" borderId="0" xfId="0" applyNumberFormat="1" applyFont="1" applyFill="1"/>
    <xf numFmtId="167" fontId="0" fillId="0" borderId="0" xfId="0" applyNumberFormat="1" applyFill="1"/>
    <xf numFmtId="10" fontId="0" fillId="0" borderId="0" xfId="0" applyNumberFormat="1" applyFill="1" applyAlignment="1">
      <alignment horizontal="center"/>
    </xf>
    <xf numFmtId="0" fontId="0" fillId="0" borderId="15" xfId="0" applyBorder="1"/>
    <xf numFmtId="0" fontId="0" fillId="0" borderId="16" xfId="0" applyBorder="1"/>
    <xf numFmtId="0" fontId="0" fillId="0" borderId="17" xfId="0" applyBorder="1"/>
    <xf numFmtId="0" fontId="0" fillId="0" borderId="2" xfId="0" applyBorder="1"/>
    <xf numFmtId="0" fontId="0" fillId="0" borderId="18" xfId="0" applyBorder="1"/>
    <xf numFmtId="0" fontId="0" fillId="0" borderId="19" xfId="0" applyBorder="1"/>
    <xf numFmtId="0" fontId="0" fillId="0" borderId="20" xfId="0" applyBorder="1"/>
    <xf numFmtId="0" fontId="0" fillId="0" borderId="21" xfId="0" applyBorder="1"/>
    <xf numFmtId="0" fontId="15" fillId="0" borderId="0" xfId="0" applyFont="1"/>
    <xf numFmtId="10" fontId="0" fillId="0" borderId="0" xfId="0" applyNumberFormat="1" applyFont="1"/>
    <xf numFmtId="4" fontId="0" fillId="0" borderId="0" xfId="0" applyNumberFormat="1" applyAlignment="1">
      <alignment wrapText="1"/>
    </xf>
    <xf numFmtId="0" fontId="14" fillId="14" borderId="0" xfId="0" applyFont="1" applyFill="1" applyAlignment="1">
      <alignment horizontal="center" vertical="center" wrapText="1"/>
    </xf>
    <xf numFmtId="0" fontId="0" fillId="15" borderId="0" xfId="0" applyFill="1" applyAlignment="1">
      <alignment horizontal="center" vertical="center" wrapText="1"/>
    </xf>
    <xf numFmtId="165" fontId="4" fillId="0" borderId="0" xfId="1" applyNumberFormat="1" applyFont="1"/>
    <xf numFmtId="0" fontId="0" fillId="0" borderId="9" xfId="0" applyBorder="1"/>
    <xf numFmtId="0" fontId="0" fillId="0" borderId="24" xfId="0" applyBorder="1"/>
    <xf numFmtId="0" fontId="1" fillId="2" borderId="0" xfId="0" applyFont="1" applyFill="1" applyAlignment="1">
      <alignment horizontal="center"/>
    </xf>
    <xf numFmtId="0" fontId="1" fillId="2" borderId="0" xfId="0" applyFont="1" applyFill="1" applyAlignment="1">
      <alignment horizontal="center" vertical="center"/>
    </xf>
    <xf numFmtId="0" fontId="18" fillId="13" borderId="0" xfId="0" applyFont="1" applyFill="1" applyAlignment="1">
      <alignment horizontal="center" vertical="center"/>
    </xf>
    <xf numFmtId="0" fontId="1" fillId="16" borderId="22" xfId="0" applyFont="1" applyFill="1" applyBorder="1" applyAlignment="1">
      <alignment horizontal="center" vertical="center"/>
    </xf>
    <xf numFmtId="0" fontId="1" fillId="16" borderId="23" xfId="0" applyFont="1" applyFill="1" applyBorder="1" applyAlignment="1">
      <alignment horizontal="center" vertical="center"/>
    </xf>
    <xf numFmtId="0" fontId="19" fillId="0" borderId="1" xfId="0" applyFont="1" applyBorder="1" applyAlignment="1">
      <alignment horizontal="center" vertical="center" wrapText="1" readingOrder="1"/>
    </xf>
    <xf numFmtId="0" fontId="19" fillId="0" borderId="1" xfId="0" applyFont="1" applyBorder="1" applyAlignment="1">
      <alignment horizontal="left" vertical="center" wrapText="1" readingOrder="1"/>
    </xf>
    <xf numFmtId="0" fontId="19" fillId="0" borderId="1" xfId="0" applyFont="1" applyBorder="1" applyAlignment="1">
      <alignment vertical="center" wrapText="1" readingOrder="1"/>
    </xf>
    <xf numFmtId="170" fontId="19" fillId="0" borderId="1" xfId="0" applyNumberFormat="1" applyFont="1" applyBorder="1" applyAlignment="1">
      <alignment horizontal="right" vertical="center" wrapText="1" readingOrder="1"/>
    </xf>
  </cellXfs>
  <cellStyles count="2">
    <cellStyle name="Normal" xfId="0" builtinId="0"/>
    <cellStyle name="Normal 2" xfId="1" xr:uid="{00000000-0005-0000-0000-000001000000}"/>
  </cellStyles>
  <dxfs count="57">
    <dxf>
      <alignment horizontal="center" readingOrder="0"/>
    </dxf>
    <dxf>
      <font>
        <color theme="0"/>
      </font>
    </dxf>
    <dxf>
      <alignment horizontal="center" readingOrder="0"/>
    </dxf>
    <dxf>
      <font>
        <color theme="0"/>
      </font>
    </dxf>
    <dxf>
      <alignment horizontal="center" readingOrder="0"/>
    </dxf>
    <dxf>
      <numFmt numFmtId="167" formatCode="&quot;$&quot;\ #,##0"/>
    </dxf>
    <dxf>
      <numFmt numFmtId="167" formatCode="&quot;$&quot;\ #,##0"/>
    </dxf>
    <dxf>
      <numFmt numFmtId="167" formatCode="&quot;$&quot;\ #,##0"/>
    </dxf>
    <dxf>
      <numFmt numFmtId="167" formatCode="&quot;$&quot;\ #,##0"/>
    </dxf>
    <dxf>
      <numFmt numFmtId="167" formatCode="&quot;$&quot;\ #,##0"/>
    </dxf>
    <dxf>
      <numFmt numFmtId="167" formatCode="&quot;$&quot;\ #,##0"/>
    </dxf>
    <dxf>
      <numFmt numFmtId="167" formatCode="&quot;$&quot;\ #,##0"/>
    </dxf>
    <dxf>
      <numFmt numFmtId="167" formatCode="&quot;$&quot;\ #,##0"/>
    </dxf>
    <dxf>
      <numFmt numFmtId="167" formatCode="&quot;$&quot;\ #,##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numFmt numFmtId="14" formatCode="0.00%"/>
    </dxf>
    <dxf>
      <numFmt numFmtId="3" formatCode="#,##0"/>
    </dxf>
    <dxf>
      <numFmt numFmtId="14" formatCode="0.00%"/>
    </dxf>
    <dxf>
      <numFmt numFmtId="3" formatCode="#,##0"/>
    </dxf>
    <dxf>
      <alignment horizontal="center"/>
    </dxf>
    <dxf>
      <alignment horizontal="center"/>
    </dxf>
    <dxf>
      <alignment vertical="center"/>
    </dxf>
    <dxf>
      <alignment vertical="center"/>
    </dxf>
    <dxf>
      <alignment horizontal="center"/>
    </dxf>
    <dxf>
      <alignment horizontal="center"/>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8.xml"/><Relationship Id="rId39" Type="http://schemas.microsoft.com/office/2007/relationships/slicerCache" Target="slicerCaches/slicerCache13.xml"/><Relationship Id="rId21" Type="http://schemas.openxmlformats.org/officeDocument/2006/relationships/pivotCacheDefinition" Target="pivotCache/pivotCacheDefinition3.xml"/><Relationship Id="rId34" Type="http://schemas.microsoft.com/office/2007/relationships/slicerCache" Target="slicerCaches/slicerCache8.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microsoft.com/office/2007/relationships/slicerCache" Target="slicerCaches/slicerCache3.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32" Type="http://schemas.microsoft.com/office/2007/relationships/slicerCache" Target="slicerCaches/slicerCache6.xml"/><Relationship Id="rId37" Type="http://schemas.microsoft.com/office/2007/relationships/slicerCache" Target="slicerCaches/slicerCache11.xml"/><Relationship Id="rId40" Type="http://schemas.microsoft.com/office/2007/relationships/slicerCache" Target="slicerCaches/slicerCache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microsoft.com/office/2007/relationships/slicerCache" Target="slicerCaches/slicerCache2.xml"/><Relationship Id="rId36" Type="http://schemas.microsoft.com/office/2007/relationships/slicerCache" Target="slicerCaches/slicerCache10.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microsoft.com/office/2007/relationships/slicerCache" Target="slicerCaches/slicerCache5.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microsoft.com/office/2007/relationships/slicerCache" Target="slicerCaches/slicerCache1.xml"/><Relationship Id="rId30" Type="http://schemas.microsoft.com/office/2007/relationships/slicerCache" Target="slicerCaches/slicerCache4.xml"/><Relationship Id="rId35" Type="http://schemas.microsoft.com/office/2007/relationships/slicerCache" Target="slicerCaches/slicerCache9.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7.xml"/><Relationship Id="rId33" Type="http://schemas.microsoft.com/office/2007/relationships/slicerCache" Target="slicerCaches/slicerCache7.xml"/><Relationship Id="rId38"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5172634652.1800003</c:v>
                </c:pt>
                <c:pt idx="1">
                  <c:v>5121807699.9000006</c:v>
                </c:pt>
                <c:pt idx="2">
                  <c:v>4607080623.71</c:v>
                </c:pt>
                <c:pt idx="3">
                  <c:v>4598525153.71</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10030729025.73</c:v>
                </c:pt>
                <c:pt idx="1">
                  <c:v>10004770711.73</c:v>
                </c:pt>
                <c:pt idx="2">
                  <c:v>7983183963.8699999</c:v>
                </c:pt>
                <c:pt idx="3">
                  <c:v>7730354278.8699999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2.7730872372205839E-2</c:v>
                </c:pt>
                <c:pt idx="1">
                  <c:v>0.97226912762779416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2.8094885836809858E-2</c:v>
                </c:pt>
                <c:pt idx="1">
                  <c:v>0.97190511416319014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Reservas!$B$23:$C$23</c:f>
              <c:strCache>
                <c:ptCount val="2"/>
                <c:pt idx="0">
                  <c:v>Funcionamiento</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Reservas!$D$23:$F$23</c:f>
              <c:numCache>
                <c:formatCode>"$"\ #,##0</c:formatCode>
                <c:ptCount val="3"/>
                <c:pt idx="0">
                  <c:v>462772758.63</c:v>
                </c:pt>
                <c:pt idx="1">
                  <c:v>460924758.63</c:v>
                </c:pt>
                <c:pt idx="2">
                  <c:v>460402758.63</c:v>
                </c:pt>
              </c:numCache>
            </c:numRef>
          </c:val>
          <c:extLst>
            <c:ext xmlns:c16="http://schemas.microsoft.com/office/drawing/2014/chart" uri="{C3380CC4-5D6E-409C-BE32-E72D297353CC}">
              <c16:uniqueId val="{00000000-CB77-4CC1-951B-9C774AD7954B}"/>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Reservas!$B$24:$C$24</c:f>
              <c:strCache>
                <c:ptCount val="2"/>
                <c:pt idx="0">
                  <c:v>Funcionamiento</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Reservas!$D$24:$F$24</c:f>
              <c:numCache>
                <c:formatCode>"$"\ #,##0</c:formatCode>
                <c:ptCount val="3"/>
                <c:pt idx="0">
                  <c:v>6315620</c:v>
                </c:pt>
                <c:pt idx="1">
                  <c:v>6315620</c:v>
                </c:pt>
                <c:pt idx="2">
                  <c:v>6315620</c:v>
                </c:pt>
              </c:numCache>
            </c:numRef>
          </c:val>
          <c:extLst>
            <c:ext xmlns:c16="http://schemas.microsoft.com/office/drawing/2014/chart" uri="{C3380CC4-5D6E-409C-BE32-E72D297353CC}">
              <c16:uniqueId val="{00000000-4D82-4B53-992F-FCD04648FD2C}"/>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Reservas!$B$25:$C$25</c:f>
              <c:strCache>
                <c:ptCount val="2"/>
                <c:pt idx="0">
                  <c:v>Inversión</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44-4262-AA22-5AA62CD4A8D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44-4262-AA22-5AA62CD4A8D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44-4262-AA22-5AA62CD4A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Reservas!$D$25:$F$25</c:f>
              <c:numCache>
                <c:formatCode>"$"\ #,##0</c:formatCode>
                <c:ptCount val="3"/>
                <c:pt idx="0">
                  <c:v>14249910601.049999</c:v>
                </c:pt>
                <c:pt idx="1">
                  <c:v>10531011481.309999</c:v>
                </c:pt>
                <c:pt idx="2">
                  <c:v>10518426420.309999</c:v>
                </c:pt>
              </c:numCache>
            </c:numRef>
          </c:val>
          <c:extLst>
            <c:ext xmlns:c16="http://schemas.microsoft.com/office/drawing/2014/chart" uri="{C3380CC4-5D6E-409C-BE32-E72D297353CC}">
              <c16:uniqueId val="{00000000-A144-4262-AA22-5AA62CD4A8DE}"/>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Reservas!$B$26:$C$26</c:f>
              <c:strCache>
                <c:ptCount val="2"/>
                <c:pt idx="0">
                  <c:v>Inversión</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Reservas!$D$26:$F$26</c:f>
              <c:numCache>
                <c:formatCode>"$"\ #,##0</c:formatCode>
                <c:ptCount val="3"/>
                <c:pt idx="0">
                  <c:v>9221845519.3600006</c:v>
                </c:pt>
                <c:pt idx="1">
                  <c:v>7525363404.0699997</c:v>
                </c:pt>
                <c:pt idx="2">
                  <c:v>7525363404.0699997</c:v>
                </c:pt>
              </c:numCache>
            </c:numRef>
          </c:val>
          <c:extLst>
            <c:ext xmlns:c16="http://schemas.microsoft.com/office/drawing/2014/chart" uri="{C3380CC4-5D6E-409C-BE32-E72D297353CC}">
              <c16:uniqueId val="{00000000-45A9-49AB-B9A3-72695A6B4606}"/>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 #,##0;[Red]\-"$"\ #,##0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 #,##0;[Red]\-"$"\ #,##0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 #,##0;[Red]\-"$"\ #,##0</c:formatCode>
                <c:ptCount val="4"/>
                <c:pt idx="0">
                  <c:v>7861134725.3800001</c:v>
                </c:pt>
                <c:pt idx="1">
                  <c:v>2143635986.3500004</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Red]\-&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2.0586849571533339E-2</c:v>
                </c:pt>
                <c:pt idx="1">
                  <c:v>0.97941315042846666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6.3521327298658448E-2</c:v>
                </c:pt>
                <c:pt idx="1">
                  <c:v>0.93647867270134155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0.18445169342615042</c:v>
                </c:pt>
                <c:pt idx="1">
                  <c:v>0.81554830657384958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0.19091522014819073</c:v>
                </c:pt>
                <c:pt idx="1">
                  <c:v>0.80908477985180927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1.6664416706849705E-2</c:v>
                </c:pt>
                <c:pt idx="1">
                  <c:v>0.98333558329315029</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1.7054333296815716E-2</c:v>
                </c:pt>
                <c:pt idx="1">
                  <c:v>0.98294566670318428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PAA!A1"/><Relationship Id="rId3" Type="http://schemas.openxmlformats.org/officeDocument/2006/relationships/hyperlink" Target="#'Metas G&amp;P'!A1"/><Relationship Id="rId7" Type="http://schemas.openxmlformats.org/officeDocument/2006/relationships/hyperlink" Target="#CDP!A1"/><Relationship Id="rId2" Type="http://schemas.openxmlformats.org/officeDocument/2006/relationships/hyperlink" Target="#Territoriales!A1"/><Relationship Id="rId1" Type="http://schemas.openxmlformats.org/officeDocument/2006/relationships/hyperlink" Target="#Proyectos!A1"/><Relationship Id="rId6" Type="http://schemas.openxmlformats.org/officeDocument/2006/relationships/hyperlink" Target="#Reservas!A1"/><Relationship Id="rId5" Type="http://schemas.openxmlformats.org/officeDocument/2006/relationships/hyperlink" Target="#Productos!A1"/><Relationship Id="rId10" Type="http://schemas.openxmlformats.org/officeDocument/2006/relationships/hyperlink" Target="#'Resumen Ingresos'!A1"/><Relationship Id="rId4" Type="http://schemas.openxmlformats.org/officeDocument/2006/relationships/hyperlink" Target="#'Metas PDN'!A1"/><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absolute">
    <xdr:from>
      <xdr:col>6</xdr:col>
      <xdr:colOff>186797</xdr:colOff>
      <xdr:row>1</xdr:row>
      <xdr:rowOff>140762</xdr:rowOff>
    </xdr:from>
    <xdr:to>
      <xdr:col>10</xdr:col>
      <xdr:colOff>641880</xdr:colOff>
      <xdr:row>3</xdr:row>
      <xdr:rowOff>153462</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5203297" y="341845"/>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Proyectos</a:t>
          </a:r>
        </a:p>
      </xdr:txBody>
    </xdr:sp>
    <xdr:clientData/>
  </xdr:twoCellAnchor>
  <xdr:twoCellAnchor editAs="absolute">
    <xdr:from>
      <xdr:col>6</xdr:col>
      <xdr:colOff>186797</xdr:colOff>
      <xdr:row>4</xdr:row>
      <xdr:rowOff>49217</xdr:rowOff>
    </xdr:from>
    <xdr:to>
      <xdr:col>10</xdr:col>
      <xdr:colOff>641880</xdr:colOff>
      <xdr:row>6</xdr:row>
      <xdr:rowOff>61916</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5203297" y="853550"/>
          <a:ext cx="3799416"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Territoriales</a:t>
          </a:r>
        </a:p>
      </xdr:txBody>
    </xdr:sp>
    <xdr:clientData/>
  </xdr:twoCellAnchor>
  <xdr:twoCellAnchor editAs="absolute">
    <xdr:from>
      <xdr:col>6</xdr:col>
      <xdr:colOff>185739</xdr:colOff>
      <xdr:row>19</xdr:row>
      <xdr:rowOff>183096</xdr:rowOff>
    </xdr:from>
    <xdr:to>
      <xdr:col>10</xdr:col>
      <xdr:colOff>642938</xdr:colOff>
      <xdr:row>21</xdr:row>
      <xdr:rowOff>195796</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5202239" y="4003679"/>
          <a:ext cx="3801532"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Gestión y</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Productos</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22</xdr:row>
      <xdr:rowOff>91551</xdr:rowOff>
    </xdr:from>
    <xdr:to>
      <xdr:col>10</xdr:col>
      <xdr:colOff>642938</xdr:colOff>
      <xdr:row>24</xdr:row>
      <xdr:rowOff>104250</xdr:rowOff>
    </xdr:to>
    <xdr:sp macro="" textlink="">
      <xdr:nvSpPr>
        <xdr:cNvPr id="7" name="Rectángulo 6">
          <a:hlinkClick xmlns:r="http://schemas.openxmlformats.org/officeDocument/2006/relationships" r:id="rId4"/>
          <a:extLst>
            <a:ext uri="{FF2B5EF4-FFF2-40B4-BE49-F238E27FC236}">
              <a16:creationId xmlns:a16="http://schemas.microsoft.com/office/drawing/2014/main" id="{00000000-0008-0000-0400-000007000000}"/>
            </a:ext>
          </a:extLst>
        </xdr:cNvPr>
        <xdr:cNvSpPr/>
      </xdr:nvSpPr>
      <xdr:spPr>
        <a:xfrm>
          <a:off x="5202239" y="4515384"/>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PDN</a:t>
          </a:r>
        </a:p>
      </xdr:txBody>
    </xdr:sp>
    <xdr:clientData/>
  </xdr:twoCellAnchor>
  <xdr:twoCellAnchor editAs="absolute">
    <xdr:from>
      <xdr:col>6</xdr:col>
      <xdr:colOff>186797</xdr:colOff>
      <xdr:row>6</xdr:row>
      <xdr:rowOff>158754</xdr:rowOff>
    </xdr:from>
    <xdr:to>
      <xdr:col>10</xdr:col>
      <xdr:colOff>641880</xdr:colOff>
      <xdr:row>8</xdr:row>
      <xdr:rowOff>171454</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5203297" y="1365254"/>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Productos</a:t>
          </a:r>
        </a:p>
      </xdr:txBody>
    </xdr:sp>
    <xdr:clientData/>
  </xdr:twoCellAnchor>
  <xdr:twoCellAnchor editAs="absolute">
    <xdr:from>
      <xdr:col>6</xdr:col>
      <xdr:colOff>186797</xdr:colOff>
      <xdr:row>9</xdr:row>
      <xdr:rowOff>67209</xdr:rowOff>
    </xdr:from>
    <xdr:to>
      <xdr:col>10</xdr:col>
      <xdr:colOff>641880</xdr:colOff>
      <xdr:row>11</xdr:row>
      <xdr:rowOff>79909</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A4D4B829-6986-470E-BF8C-9C98587F2C86}"/>
            </a:ext>
          </a:extLst>
        </xdr:cNvPr>
        <xdr:cNvSpPr/>
      </xdr:nvSpPr>
      <xdr:spPr>
        <a:xfrm>
          <a:off x="5203297" y="1876959"/>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 de Reservas</a:t>
          </a:r>
        </a:p>
      </xdr:txBody>
    </xdr:sp>
    <xdr:clientData/>
  </xdr:twoCellAnchor>
  <xdr:twoCellAnchor editAs="absolute">
    <xdr:from>
      <xdr:col>6</xdr:col>
      <xdr:colOff>186797</xdr:colOff>
      <xdr:row>11</xdr:row>
      <xdr:rowOff>176745</xdr:rowOff>
    </xdr:from>
    <xdr:to>
      <xdr:col>10</xdr:col>
      <xdr:colOff>641880</xdr:colOff>
      <xdr:row>13</xdr:row>
      <xdr:rowOff>189446</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D0034A48-E9DE-48F2-90CF-D4EFF9C275ED}"/>
            </a:ext>
          </a:extLst>
        </xdr:cNvPr>
        <xdr:cNvSpPr/>
      </xdr:nvSpPr>
      <xdr:spPr>
        <a:xfrm>
          <a:off x="5203297" y="2388662"/>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CDP Por Comprometer</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25</xdr:row>
      <xdr:rowOff>5</xdr:rowOff>
    </xdr:from>
    <xdr:to>
      <xdr:col>10</xdr:col>
      <xdr:colOff>642938</xdr:colOff>
      <xdr:row>27</xdr:row>
      <xdr:rowOff>12704</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F760C141-E0C2-4443-9F46-DF6A95DE4C1F}"/>
            </a:ext>
          </a:extLst>
        </xdr:cNvPr>
        <xdr:cNvSpPr/>
      </xdr:nvSpPr>
      <xdr:spPr>
        <a:xfrm>
          <a:off x="5202239" y="5027088"/>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Plan</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Anual de Acción</a:t>
          </a:r>
        </a:p>
      </xdr:txBody>
    </xdr:sp>
    <xdr:clientData/>
  </xdr:twoCellAnchor>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twoCellAnchor editAs="absolute">
    <xdr:from>
      <xdr:col>10</xdr:col>
      <xdr:colOff>720198</xdr:colOff>
      <xdr:row>1</xdr:row>
      <xdr:rowOff>134412</xdr:rowOff>
    </xdr:from>
    <xdr:to>
      <xdr:col>15</xdr:col>
      <xdr:colOff>339197</xdr:colOff>
      <xdr:row>3</xdr:row>
      <xdr:rowOff>147112</xdr:rowOff>
    </xdr:to>
    <xdr:sp macro="" textlink="">
      <xdr:nvSpPr>
        <xdr:cNvPr id="13" name="Rectángulo 12">
          <a:hlinkClick xmlns:r="http://schemas.openxmlformats.org/officeDocument/2006/relationships" r:id="rId10"/>
          <a:extLst>
            <a:ext uri="{FF2B5EF4-FFF2-40B4-BE49-F238E27FC236}">
              <a16:creationId xmlns:a16="http://schemas.microsoft.com/office/drawing/2014/main" id="{D719E6B3-3656-4DFB-B286-5AA6F2AADB28}"/>
            </a:ext>
          </a:extLst>
        </xdr:cNvPr>
        <xdr:cNvSpPr/>
      </xdr:nvSpPr>
      <xdr:spPr>
        <a:xfrm>
          <a:off x="9081031" y="335495"/>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Ingresos</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8</xdr:col>
      <xdr:colOff>217613</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655941</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652837</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6</xdr:col>
      <xdr:colOff>-1</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4</xdr:col>
      <xdr:colOff>415690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4</xdr:col>
      <xdr:colOff>590550</xdr:colOff>
      <xdr:row>0</xdr:row>
      <xdr:rowOff>9525</xdr:rowOff>
    </xdr:from>
    <xdr:to>
      <xdr:col>11</xdr:col>
      <xdr:colOff>257175</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11</xdr:col>
      <xdr:colOff>600075</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absolute">
    <xdr:from>
      <xdr:col>0</xdr:col>
      <xdr:colOff>571499</xdr:colOff>
      <xdr:row>15</xdr:row>
      <xdr:rowOff>57150</xdr:rowOff>
    </xdr:from>
    <xdr:to>
      <xdr:col>5</xdr:col>
      <xdr:colOff>314325</xdr:colOff>
      <xdr:row>29</xdr:row>
      <xdr:rowOff>28575</xdr:rowOff>
    </xdr:to>
    <xdr:graphicFrame macro="">
      <xdr:nvGraphicFramePr>
        <xdr:cNvPr id="10" name="Gráfico 9">
          <a:extLst>
            <a:ext uri="{FF2B5EF4-FFF2-40B4-BE49-F238E27FC236}">
              <a16:creationId xmlns:a16="http://schemas.microsoft.com/office/drawing/2014/main" id="{F82FDC30-6064-462E-9A50-CDB9B06A0F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571499</xdr:colOff>
      <xdr:row>30</xdr:row>
      <xdr:rowOff>28575</xdr:rowOff>
    </xdr:from>
    <xdr:to>
      <xdr:col>5</xdr:col>
      <xdr:colOff>314325</xdr:colOff>
      <xdr:row>44</xdr:row>
      <xdr:rowOff>47625</xdr:rowOff>
    </xdr:to>
    <xdr:graphicFrame macro="">
      <xdr:nvGraphicFramePr>
        <xdr:cNvPr id="11" name="Gráfico 10">
          <a:extLst>
            <a:ext uri="{FF2B5EF4-FFF2-40B4-BE49-F238E27FC236}">
              <a16:creationId xmlns:a16="http://schemas.microsoft.com/office/drawing/2014/main" id="{067E7230-2E75-41B9-874C-A649E8A8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857249</xdr:colOff>
      <xdr:row>15</xdr:row>
      <xdr:rowOff>57150</xdr:rowOff>
    </xdr:from>
    <xdr:to>
      <xdr:col>11</xdr:col>
      <xdr:colOff>142875</xdr:colOff>
      <xdr:row>29</xdr:row>
      <xdr:rowOff>28575</xdr:rowOff>
    </xdr:to>
    <xdr:graphicFrame macro="">
      <xdr:nvGraphicFramePr>
        <xdr:cNvPr id="12" name="Gráfico 11">
          <a:extLst>
            <a:ext uri="{FF2B5EF4-FFF2-40B4-BE49-F238E27FC236}">
              <a16:creationId xmlns:a16="http://schemas.microsoft.com/office/drawing/2014/main" id="{9168A4BB-38D4-4158-BB03-FB289A582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857249</xdr:colOff>
      <xdr:row>30</xdr:row>
      <xdr:rowOff>28575</xdr:rowOff>
    </xdr:from>
    <xdr:to>
      <xdr:col>11</xdr:col>
      <xdr:colOff>153591</xdr:colOff>
      <xdr:row>44</xdr:row>
      <xdr:rowOff>47625</xdr:rowOff>
    </xdr:to>
    <xdr:graphicFrame macro="">
      <xdr:nvGraphicFramePr>
        <xdr:cNvPr id="13" name="Gráfico 12">
          <a:extLst>
            <a:ext uri="{FF2B5EF4-FFF2-40B4-BE49-F238E27FC236}">
              <a16:creationId xmlns:a16="http://schemas.microsoft.com/office/drawing/2014/main" id="{0C5F8A00-7C7D-484C-8ED0-88F4AD597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16384</xdr:col>
      <xdr:colOff>47625</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16384</xdr:col>
      <xdr:colOff>307975</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16384</xdr:col>
      <xdr:colOff>777875</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245272</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504062</xdr:colOff>
      <xdr:row>0</xdr:row>
      <xdr:rowOff>127000</xdr:rowOff>
    </xdr:from>
    <xdr:to>
      <xdr:col>7</xdr:col>
      <xdr:colOff>1524000</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3</xdr:col>
      <xdr:colOff>364335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588397</xdr:colOff>
      <xdr:row>0</xdr:row>
      <xdr:rowOff>38100</xdr:rowOff>
    </xdr:from>
    <xdr:to>
      <xdr:col>10</xdr:col>
      <xdr:colOff>647700</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$ 125.844.947.500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$ 123.254.196.496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$ 2.590.751.004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$ 117.851.109.401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$ 5.403.087.096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$ 102.632.633.825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$ 101.819.231.644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138441</xdr:colOff>
      <xdr:row>38</xdr:row>
      <xdr:rowOff>161925</xdr:rowOff>
    </xdr:from>
    <xdr:to>
      <xdr:col>8</xdr:col>
      <xdr:colOff>252105</xdr:colOff>
      <xdr:row>40</xdr:row>
      <xdr:rowOff>167307</xdr:rowOff>
    </xdr:to>
    <xdr:sp macro="" textlink="$E$53">
      <xdr:nvSpPr>
        <xdr:cNvPr id="71" name="Rectángulo 70">
          <a:extLst>
            <a:ext uri="{FF2B5EF4-FFF2-40B4-BE49-F238E27FC236}">
              <a16:creationId xmlns:a16="http://schemas.microsoft.com/office/drawing/2014/main" id="{00000000-0008-0000-0500-000047000000}"/>
            </a:ext>
          </a:extLst>
        </xdr:cNvPr>
        <xdr:cNvSpPr/>
      </xdr:nvSpPr>
      <xdr:spPr>
        <a:xfrm>
          <a:off x="5270035" y="7484269"/>
          <a:ext cx="947101" cy="410194"/>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93,65%</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628955</xdr:colOff>
      <xdr:row>38</xdr:row>
      <xdr:rowOff>161925</xdr:rowOff>
    </xdr:from>
    <xdr:to>
      <xdr:col>12</xdr:col>
      <xdr:colOff>742619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Lst>
        </xdr:cNvPr>
        <xdr:cNvSpPr/>
      </xdr:nvSpPr>
      <xdr:spPr>
        <a:xfrm>
          <a:off x="8963330" y="7472363"/>
          <a:ext cx="947102" cy="410194"/>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81,55%</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820633</xdr:colOff>
      <xdr:row>38</xdr:row>
      <xdr:rowOff>161925</xdr:rowOff>
    </xdr:from>
    <xdr:to>
      <xdr:col>17</xdr:col>
      <xdr:colOff>939059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Lst>
        </xdr:cNvPr>
        <xdr:cNvSpPr/>
      </xdr:nvSpPr>
      <xdr:spPr>
        <a:xfrm>
          <a:off x="12929289" y="7484269"/>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80,91%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166689</xdr:colOff>
      <xdr:row>5</xdr:row>
      <xdr:rowOff>190501</xdr:rowOff>
    </xdr:from>
    <xdr:to>
      <xdr:col>3</xdr:col>
      <xdr:colOff>95251</xdr:colOff>
      <xdr:row>10</xdr:row>
      <xdr:rowOff>142875</xdr:rowOff>
    </xdr:to>
    <mc:AlternateContent xmlns:mc="http://schemas.openxmlformats.org/markup-compatibility/2006" xmlns:a14="http://schemas.microsoft.com/office/drawing/2010/main">
      <mc:Choice Requires="a14">
        <xdr:graphicFrame macro="">
          <xdr:nvGraphicFramePr>
            <xdr:cNvPr id="46" name="DESCRIPCION4">
              <a:extLst>
                <a:ext uri="{FF2B5EF4-FFF2-40B4-BE49-F238E27FC236}">
                  <a16:creationId xmlns:a16="http://schemas.microsoft.com/office/drawing/2014/main" id="{EFB8BB40-FD16-4A9F-B1A0-3D5322C22C7F}"/>
                </a:ext>
              </a:extLst>
            </xdr:cNvPr>
            <xdr:cNvGraphicFramePr/>
          </xdr:nvGraphicFramePr>
          <xdr:xfrm>
            <a:off x="0" y="0"/>
            <a:ext cx="0" cy="0"/>
          </xdr:xfrm>
          <a:graphic>
            <a:graphicData uri="http://schemas.microsoft.com/office/drawing/2010/slicer">
              <sle:slicer xmlns:sle="http://schemas.microsoft.com/office/drawing/2010/slicer" name="DESCRIPCION4"/>
            </a:graphicData>
          </a:graphic>
        </xdr:graphicFrame>
      </mc:Choice>
      <mc:Fallback xmlns="">
        <xdr:sp macro="" textlink="">
          <xdr:nvSpPr>
            <xdr:cNvPr id="0" name=""/>
            <xdr:cNvSpPr>
              <a:spLocks noTextEdit="1"/>
            </xdr:cNvSpPr>
          </xdr:nvSpPr>
          <xdr:spPr>
            <a:xfrm>
              <a:off x="166689" y="1214439"/>
              <a:ext cx="1726406" cy="96440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$ 125.844.947.500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0.36633</cdr:x>
      <cdr:y>0.43641</cdr:y>
    </cdr:from>
    <cdr:to>
      <cdr:x>0.64508</cdr:x>
      <cdr:y>0.58951</cdr:y>
    </cdr:to>
    <cdr:sp macro="" textlink="Proyectos!$E$5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1250950" y="1155700"/>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5A82E6-21E4-4DA4-A015-A8D0E1903D5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97,94%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$ 23.662.842.903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$ 17.033.495.044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$ 2.156.780.035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$ 38.539.557.912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$ 37.897.318.660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$ 642.239.253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$ 37.882.291.447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$ 37.470.822.351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$ 37.456.793.433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98,33%</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98,29%</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97,23%</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97,19%</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0.882519212966" createdVersion="6" refreshedVersion="6" minRefreshableVersion="3" recordCount="50" xr:uid="{BE6541ED-5AA7-47C4-A697-480D767156D4}">
  <cacheSource type="worksheet">
    <worksheetSource ref="A1:S51" sheet="archivo_reserva"/>
  </cacheSource>
  <cacheFields count="22">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6">
      <sharedItems containsSemiMixedTypes="0" containsString="0" containsNumber="1" minValue="622995" maxValue="5187379514.2700005"/>
    </cacheField>
    <cacheField name="OBLIGACION" numFmtId="166">
      <sharedItems containsSemiMixedTypes="0" containsString="0" containsNumber="1" minValue="622995" maxValue="3274316122"/>
    </cacheField>
    <cacheField name="PAGOS" numFmtId="166">
      <sharedItems containsSemiMixedTypes="0" containsString="0" containsNumber="1" minValue="622995" maxValue="3274316122"/>
    </cacheField>
    <cacheField name="% ejecución" numFmtId="0" formula="OBLIGACION/COMPROMISO" databaseField="0"/>
    <cacheField name="% pag" numFmtId="0" formula="PAGOS/COMPROMISO" databaseField="0"/>
    <cacheField name="Sald" numFmtId="0" formula="COMPROMISO-PAGO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67.371807407406" createdVersion="6" refreshedVersion="6" minRefreshableVersion="3" recordCount="5106" xr:uid="{3C41D5BD-6A3A-48D5-BD6F-E8E57417A0D2}">
  <cacheSource type="worksheet">
    <worksheetSource ref="A1:Y5107" sheet="archivo_CDP"/>
  </cacheSource>
  <cacheFields count="31">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7">
        <s v="TERRITORIAL ATLANTICO"/>
        <s v="TERRITORIAL BOLIVAR"/>
        <s v="TERRITORIAL BOYACA"/>
        <s v="TERRITORIAL CALDAS"/>
        <s v="TERRITORIAL CAQUET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SECRETARIA GENERAL"/>
        <s v="AGROLOGIA"/>
        <s v="CIAF"/>
        <s v="CATASTRO ACTUALIZACION"/>
        <s v="CARTOGRAFIA"/>
        <s v="MERCADEO"/>
        <s v="CATASTRO AVALUOS"/>
        <s v="TERITORIAL SUCRE"/>
      </sharedItems>
    </cacheField>
    <cacheField name="Rubro" numFmtId="0">
      <sharedItems count="92">
        <s v="A-02-02-02-006-009"/>
        <s v="A-02-02-02-008-004"/>
        <s v="A-02-02-02-009-004"/>
        <s v="A-01-01-01-001-005"/>
        <s v="A-01-01-01-001-010"/>
        <s v="A-01-01-03-002"/>
        <s v="A-01-01-01-001-004"/>
        <s v="A-01-01-03-001-001"/>
        <s v="A-01-01-03-001-003"/>
        <s v="A-01-01-01-001-001"/>
        <s v="A-01-01-01-001-007"/>
        <s v="A-01-01-02-001"/>
        <s v="A-01-01-02-005"/>
        <s v="A-01-01-02-006"/>
        <s v="A-01-01-02-004"/>
        <s v="A-01-01-02-002"/>
        <s v="A-01-01-02-007"/>
        <s v="A-02-02-02-008-003"/>
        <s v="A-02-02-02-006-004"/>
        <s v="A-02-02-02-010"/>
        <s v="A-08-01-02-003"/>
        <s v="A-03-04-02-012-001"/>
        <s v="C-0404-1003-2-0-0404004-02"/>
        <s v="C-0404-1003-2-0-0404007-02"/>
        <s v="A-08-01-02-001"/>
        <s v="C-0499-1003-5-0-0499060-02"/>
        <s v="A-01-01-01-001-006"/>
        <s v="C-0499-1003-6-0-0499016-02"/>
        <s v="A-01-01-01-001-012"/>
        <s v="C-0499-1003-7-0-0499052-02"/>
        <s v="A-01-01-01-001-009"/>
        <s v="A-02-02-02-007-002"/>
        <s v="A-02-02-02-007-001"/>
        <s v="A-03-04-02-012-002"/>
        <s v="A-02-02-01-003-003"/>
        <s v="A-02-02-02-006-005"/>
        <s v="A-01-01-03-001-002"/>
        <s v="C-0402-1003-8-0-0402014-02"/>
        <s v="A-03-10-01-001"/>
        <s v="C-0499-1003-6-0-0499011-02"/>
        <s v="C-0402-1003-7-0-0402012-02"/>
        <s v="A-01-01-03-016"/>
        <s v="A-03-10-01-002"/>
        <s v="C-0404-1003-2-0-0404004-04022"/>
        <s v="C-0404-1003-2-0-0404004-04021"/>
        <s v="C-0404-1003-2-0-0404004-01022"/>
        <s v="C-0404-1003-2-0-0404004-02011"/>
        <s v="C-0404-1003-2-0-0404004-03022"/>
        <s v="C-0404-1003-2-0-0404004-03021"/>
        <s v="C-0404-1003-2-0-0404004-02012"/>
        <s v="C-0404-1003-2-0-0404004-02042"/>
        <s v="C-0404-1003-2-0-0404004-02041"/>
        <s v="A-01-01-01-001-003"/>
        <s v="C-0402-1003-8-0-0402016-02"/>
        <s v="A-01-01-01-001-008"/>
        <s v="C-0499-1003-5-0-0499065-02"/>
        <s v="A-02-02-02-008-005"/>
        <s v="A-02-02-02-006-003"/>
        <s v="A-02-02-02-008-008"/>
        <s v="A-02-02-02-005-004"/>
        <s v="A-02-02-02-008-009"/>
        <s v="A-02-02-01-003-002"/>
        <s v="A-02-02-02-008-002"/>
        <s v="C-0499-1003-6-0-0499010-02"/>
        <s v="C-0403-1003-2-0-0403002-02"/>
        <s v="C-0405-1003-4-0-0405006-02"/>
        <s v="A-02-02-02-006-008"/>
        <s v="C-0402-1003-7-0-0402011-02"/>
        <s v="C-0499-1003-8-0-0499063-02"/>
        <s v="C-0499-1003-5-0-0499054-02"/>
        <s v="A-01-01-02-003"/>
        <s v="C-0499-1003-8-0-0499053-02"/>
        <s v="C-0405-1003-4-0-0405005-02"/>
        <s v="C-0405-1003-4-0-0405007-02"/>
        <s v="C-0403-1003-2-0-0403005-02"/>
        <s v="C-0402-1003-7-0-0402009-02"/>
        <s v="A-02-02-02-008-007"/>
        <s v="C-0402-1003-8-0-0402003-02"/>
        <s v="C-0402-1003-7-0-0402020-02"/>
        <s v="A-02-02-01-004-005"/>
        <s v="C-0499-1003-7-0-0499063-02"/>
        <s v="A-02-02-01-002-008"/>
        <s v="A-02-02-02-009-006"/>
        <s v="C-0499-1003-5-0-0499058-02"/>
        <s v="C-0402-1003-7-0-0402017-02"/>
        <s v="C-0402-1003-7-0-0402008-02"/>
        <s v="C-0402-1003-7-0-0402003-02"/>
        <s v="A-08-01-02-006"/>
        <s v="A-01-01-03-030"/>
        <s v="A-08-05-01-003"/>
        <s v="A-02-02-01-004-007"/>
        <s v="A-02-02-01-003-006"/>
      </sharedItems>
      <fieldGroup par="26"/>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800000000" maxValue="572477574.57000005"/>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3000000000"/>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acheField>
    <cacheField name="Tipo de gasto" numFmtId="0">
      <sharedItems count="2">
        <s v="Funcionamiento"/>
        <s v="Inversión"/>
      </sharedItems>
    </cacheField>
    <cacheField name="Fuente dependencia" numFmtId="0">
      <sharedItems count="27">
        <s v="TERRITORIAL ATLANTICO"/>
        <s v="CATASTRO ACTUALIZACION"/>
        <s v="CATASTRO AVALUOS"/>
        <s v="SECRETARIA GENERAL"/>
        <s v="TERRITORIAL BOLIVAR"/>
        <s v="TERRITORIAL BOYACA"/>
        <s v="TERRITORIAL CALDAS"/>
        <s v="TERRITORIAL CAQUETA"/>
        <s v="CARTOGRAFI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AGROLOGIA"/>
        <s v="CIAF"/>
        <s v="MERCADEO"/>
        <s v="TERITORIAL SUCRE"/>
      </sharedItems>
    </cacheField>
    <cacheField name="% ejec" numFmtId="0" formula="('Saldo por Comprometer'/'Valor Actual')" databaseField="0"/>
    <cacheField name="Rubro2" numFmtId="0" databaseField="0">
      <fieldGroup par="27" base="7">
        <discretePr count="92">
          <x v="1"/>
          <x v="1"/>
          <x v="1"/>
          <x v="0"/>
          <x v="0"/>
          <x v="0"/>
          <x v="0"/>
          <x v="0"/>
          <x v="0"/>
          <x v="0"/>
          <x v="0"/>
          <x v="0"/>
          <x v="0"/>
          <x v="0"/>
          <x v="0"/>
          <x v="0"/>
          <x v="0"/>
          <x v="1"/>
          <x v="1"/>
          <x v="1"/>
          <x v="3"/>
          <x v="2"/>
          <x v="10"/>
          <x v="10"/>
          <x v="13"/>
          <x v="6"/>
          <x v="0"/>
          <x v="7"/>
          <x v="0"/>
          <x v="8"/>
          <x v="20"/>
          <x v="1"/>
          <x v="1"/>
          <x v="2"/>
          <x v="1"/>
          <x v="17"/>
          <x v="0"/>
          <x v="12"/>
          <x v="18"/>
          <x v="7"/>
          <x v="11"/>
          <x v="0"/>
          <x v="19"/>
          <x v="10"/>
          <x v="14"/>
          <x v="15"/>
          <x v="16"/>
          <x v="21"/>
          <x v="22"/>
          <x v="23"/>
          <x v="24"/>
          <x v="25"/>
          <x v="0"/>
          <x v="12"/>
          <x v="0"/>
          <x v="6"/>
          <x v="1"/>
          <x v="1"/>
          <x v="1"/>
          <x v="1"/>
          <x v="1"/>
          <x v="1"/>
          <x v="1"/>
          <x v="7"/>
          <x v="9"/>
          <x v="4"/>
          <x v="1"/>
          <x v="11"/>
          <x v="5"/>
          <x v="6"/>
          <x v="0"/>
          <x v="5"/>
          <x v="4"/>
          <x v="4"/>
          <x v="9"/>
          <x v="11"/>
          <x v="1"/>
          <x v="12"/>
          <x v="11"/>
          <x v="1"/>
          <x v="8"/>
          <x v="1"/>
          <x v="1"/>
          <x v="6"/>
          <x v="11"/>
          <x v="11"/>
          <x v="11"/>
          <x v="3"/>
          <x v="0"/>
          <x v="26"/>
          <x v="27"/>
          <x v="28"/>
        </discretePr>
        <groupItems count="29">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groupItems>
      </fieldGroup>
    </cacheField>
    <cacheField name="Rubro3" numFmtId="0" databaseField="0">
      <fieldGroup par="28" base="7">
        <discretePr count="92">
          <x v="9"/>
          <x v="9"/>
          <x v="9"/>
          <x v="8"/>
          <x v="8"/>
          <x v="8"/>
          <x v="8"/>
          <x v="8"/>
          <x v="8"/>
          <x v="8"/>
          <x v="8"/>
          <x v="8"/>
          <x v="8"/>
          <x v="8"/>
          <x v="8"/>
          <x v="8"/>
          <x v="8"/>
          <x v="9"/>
          <x v="9"/>
          <x v="9"/>
          <x v="11"/>
          <x v="10"/>
          <x v="12"/>
          <x v="12"/>
          <x v="11"/>
          <x v="2"/>
          <x v="8"/>
          <x v="3"/>
          <x v="8"/>
          <x v="4"/>
          <x v="8"/>
          <x v="9"/>
          <x v="9"/>
          <x v="10"/>
          <x v="9"/>
          <x v="9"/>
          <x v="8"/>
          <x v="7"/>
          <x v="10"/>
          <x v="3"/>
          <x v="6"/>
          <x v="8"/>
          <x v="10"/>
          <x v="12"/>
          <x v="12"/>
          <x v="12"/>
          <x v="12"/>
          <x v="13"/>
          <x v="14"/>
          <x v="15"/>
          <x v="16"/>
          <x v="17"/>
          <x v="8"/>
          <x v="7"/>
          <x v="8"/>
          <x v="2"/>
          <x v="9"/>
          <x v="9"/>
          <x v="9"/>
          <x v="9"/>
          <x v="9"/>
          <x v="9"/>
          <x v="9"/>
          <x v="3"/>
          <x v="5"/>
          <x v="0"/>
          <x v="9"/>
          <x v="6"/>
          <x v="1"/>
          <x v="2"/>
          <x v="8"/>
          <x v="1"/>
          <x v="0"/>
          <x v="0"/>
          <x v="5"/>
          <x v="6"/>
          <x v="9"/>
          <x v="7"/>
          <x v="6"/>
          <x v="9"/>
          <x v="4"/>
          <x v="9"/>
          <x v="9"/>
          <x v="2"/>
          <x v="6"/>
          <x v="6"/>
          <x v="6"/>
          <x v="11"/>
          <x v="8"/>
          <x v="18"/>
          <x v="19"/>
          <x v="20"/>
        </discretePr>
        <groupItems count="21">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groupItems>
      </fieldGroup>
    </cacheField>
    <cacheField name="Rubro4" numFmtId="0" databaseField="0">
      <fieldGroup par="29" base="7">
        <discretePr count="92">
          <x v="9"/>
          <x v="9"/>
          <x v="9"/>
          <x v="8"/>
          <x v="8"/>
          <x v="8"/>
          <x v="8"/>
          <x v="8"/>
          <x v="8"/>
          <x v="8"/>
          <x v="8"/>
          <x v="8"/>
          <x v="8"/>
          <x v="8"/>
          <x v="8"/>
          <x v="8"/>
          <x v="8"/>
          <x v="9"/>
          <x v="9"/>
          <x v="9"/>
          <x v="16"/>
          <x v="10"/>
          <x v="11"/>
          <x v="11"/>
          <x v="16"/>
          <x v="2"/>
          <x v="8"/>
          <x v="3"/>
          <x v="8"/>
          <x v="4"/>
          <x v="8"/>
          <x v="9"/>
          <x v="9"/>
          <x v="10"/>
          <x v="9"/>
          <x v="9"/>
          <x v="8"/>
          <x v="7"/>
          <x v="10"/>
          <x v="3"/>
          <x v="6"/>
          <x v="8"/>
          <x v="10"/>
          <x v="11"/>
          <x v="11"/>
          <x v="11"/>
          <x v="11"/>
          <x v="11"/>
          <x v="12"/>
          <x v="13"/>
          <x v="14"/>
          <x v="15"/>
          <x v="8"/>
          <x v="7"/>
          <x v="8"/>
          <x v="2"/>
          <x v="9"/>
          <x v="9"/>
          <x v="9"/>
          <x v="9"/>
          <x v="9"/>
          <x v="9"/>
          <x v="9"/>
          <x v="3"/>
          <x v="5"/>
          <x v="0"/>
          <x v="9"/>
          <x v="6"/>
          <x v="1"/>
          <x v="2"/>
          <x v="8"/>
          <x v="1"/>
          <x v="0"/>
          <x v="0"/>
          <x v="5"/>
          <x v="6"/>
          <x v="9"/>
          <x v="7"/>
          <x v="6"/>
          <x v="9"/>
          <x v="4"/>
          <x v="9"/>
          <x v="9"/>
          <x v="2"/>
          <x v="6"/>
          <x v="6"/>
          <x v="6"/>
          <x v="16"/>
          <x v="8"/>
          <x v="16"/>
          <x v="17"/>
          <x v="18"/>
        </discretePr>
        <groupItems count="19">
          <s v="Grupo5"/>
          <s v="Grupo6"/>
          <s v="Grupo7"/>
          <s v="Grupo8"/>
          <s v="Grupo9"/>
          <s v="Grupo10"/>
          <s v="Grupo12"/>
          <s v="Grupo13"/>
          <s v="Grupo1"/>
          <s v="Grupo2"/>
          <s v="Grupo3"/>
          <s v="Grupo11"/>
          <s v="C-0404-1003-2-0-0404004-03021"/>
          <s v="C-0404-1003-2-0-0404004-02012"/>
          <s v="C-0404-1003-2-0-0404004-02042"/>
          <s v="C-0404-1003-2-0-0404004-02041"/>
          <s v="Grupo4"/>
          <s v="A-02-02-01-004-007"/>
          <s v="A-02-02-01-003-006"/>
        </groupItems>
      </fieldGroup>
    </cacheField>
    <cacheField name="Rubro5" numFmtId="0" databaseField="0">
      <fieldGroup base="7">
        <discretePr count="92">
          <x v="12"/>
          <x v="12"/>
          <x v="12"/>
          <x v="8"/>
          <x v="8"/>
          <x v="8"/>
          <x v="8"/>
          <x v="8"/>
          <x v="8"/>
          <x v="8"/>
          <x v="8"/>
          <x v="8"/>
          <x v="8"/>
          <x v="8"/>
          <x v="8"/>
          <x v="8"/>
          <x v="8"/>
          <x v="12"/>
          <x v="12"/>
          <x v="12"/>
          <x v="10"/>
          <x v="9"/>
          <x v="11"/>
          <x v="11"/>
          <x v="10"/>
          <x v="2"/>
          <x v="8"/>
          <x v="3"/>
          <x v="8"/>
          <x v="4"/>
          <x v="8"/>
          <x v="12"/>
          <x v="12"/>
          <x v="9"/>
          <x v="12"/>
          <x v="12"/>
          <x v="8"/>
          <x v="7"/>
          <x v="9"/>
          <x v="3"/>
          <x v="6"/>
          <x v="8"/>
          <x v="9"/>
          <x v="11"/>
          <x v="11"/>
          <x v="11"/>
          <x v="11"/>
          <x v="11"/>
          <x v="11"/>
          <x v="11"/>
          <x v="11"/>
          <x v="11"/>
          <x v="8"/>
          <x v="7"/>
          <x v="8"/>
          <x v="2"/>
          <x v="12"/>
          <x v="12"/>
          <x v="12"/>
          <x v="12"/>
          <x v="12"/>
          <x v="12"/>
          <x v="12"/>
          <x v="3"/>
          <x v="5"/>
          <x v="0"/>
          <x v="12"/>
          <x v="6"/>
          <x v="1"/>
          <x v="2"/>
          <x v="8"/>
          <x v="1"/>
          <x v="0"/>
          <x v="0"/>
          <x v="5"/>
          <x v="6"/>
          <x v="12"/>
          <x v="7"/>
          <x v="6"/>
          <x v="12"/>
          <x v="4"/>
          <x v="12"/>
          <x v="12"/>
          <x v="2"/>
          <x v="6"/>
          <x v="6"/>
          <x v="6"/>
          <x v="10"/>
          <x v="8"/>
          <x v="10"/>
          <x v="12"/>
          <x v="12"/>
        </discretePr>
        <groupItems count="13">
          <s v="Grupo5"/>
          <s v="Grupo6"/>
          <s v="Grupo7"/>
          <s v="Grupo8"/>
          <s v="Grupo9"/>
          <s v="Grupo10"/>
          <s v="Grupo12"/>
          <s v="Grupo13"/>
          <s v="Grupo1"/>
          <s v="Grupo3"/>
          <s v="Grupo4"/>
          <s v="Grupo11"/>
          <s v="Grupo2"/>
        </groupItems>
      </fieldGroup>
    </cacheField>
    <cacheField name="Comprometido" numFmtId="0" formula="'Valor Actual'-'Saldo por Comprometer'" databaseField="0"/>
  </cacheFields>
  <extLst>
    <ext xmlns:x14="http://schemas.microsoft.com/office/spreadsheetml/2009/9/main" uri="{725AE2AE-9491-48be-B2B4-4EB974FC3084}">
      <x14:pivotCacheDefinition pivotCacheId="759796509"/>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85.919491550929" createdVersion="6" refreshedVersion="6" minRefreshableVersion="3" recordCount="396" xr:uid="{E0608C2B-5A7B-4232-ACD3-DF11FD8F8784}">
  <cacheSource type="worksheet">
    <worksheetSource ref="A1:AL397" sheet="archivo_PAA"/>
  </cacheSource>
  <cacheFields count="38">
    <cacheField name="N°" numFmtId="0">
      <sharedItems containsSemiMixedTypes="0" containsString="0" containsNumber="1" containsInteger="1" minValue="1" maxValue="51"/>
    </cacheField>
    <cacheField name="Proceso" numFmtId="0">
      <sharedItems count="20">
        <s v="Control Disciplinario"/>
        <s v="Direccionamiento Estratégico y Planeación"/>
        <s v="Gestión Agrológica"/>
        <s v="Gestión Cartográfica"/>
        <s v="Gestión Catastral"/>
        <s v="Gestión Contractual"/>
        <s v="Gestión de Comunicaciones y Mercadeo"/>
        <s v="Gestión de Servicios Administrativos"/>
        <s v="Gestión de Tecnologías de la Información"/>
        <s v="Gestión del conocimiento, investigación e innovación "/>
        <s v="Gestión del Talento Humano"/>
        <s v="Gestión Documental"/>
        <s v="Gestión Financiera"/>
        <s v="Gestión Geodésica"/>
        <s v="Gestión Geográfica"/>
        <s v="Gestión Informática de Soporte"/>
        <s v="Gestión Jurídica"/>
        <s v="Regulación"/>
        <s v="Seguimiento y Evaluación Institucional"/>
        <s v="Servicio al Ciudadano y Participación"/>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62029000000"/>
    </cacheField>
    <cacheField name="META I P" numFmtId="0">
      <sharedItems containsSemiMixedTypes="0" containsString="0" containsNumber="1" minValue="0" maxValue="13268003100"/>
    </cacheField>
    <cacheField name="META II P" numFmtId="0">
      <sharedItems containsSemiMixedTypes="0" containsString="0" containsNumber="1" minValue="0" maxValue="15302554300"/>
    </cacheField>
    <cacheField name="META III P" numFmtId="0">
      <sharedItems containsSemiMixedTypes="0" containsString="0" containsNumber="1" minValue="0" maxValue="16816061900"/>
    </cacheField>
    <cacheField name="META IV P" numFmtId="0">
      <sharedItems containsSemiMixedTypes="0" containsString="0" containsNumber="1" minValue="0" maxValue="16642380700"/>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minValue="0" maxValue="2902144978"/>
    </cacheField>
    <cacheField name="Observación IIIP" numFmtId="0">
      <sharedItems containsBlank="1" longText="1"/>
    </cacheField>
    <cacheField name="EJECUTADO _x000a_IV P" numFmtId="0">
      <sharedItems containsString="0" containsBlank="1" containsNumber="1" minValue="0" maxValue="10628"/>
    </cacheField>
    <cacheField name="Observación IVP" numFmtId="0">
      <sharedItems containsBlank="1" longText="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Date="1" containsString="0" containsBlank="1" minDate="2020-10-02T00:00:00" maxDate="2020-10-22T00:00:00"/>
    </cacheField>
    <cacheField name="Fecha _x000a_IV P" numFmtId="0">
      <sharedItems containsNonDate="0" containsDate="1" containsString="0" containsBlank="1" minDate="2020-10-15T00:00:00" maxDate="2020-12-15T00:00:00"/>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MixedTypes="1" containsNumber="1" minValue="0" maxValue="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00.680817361113" createdVersion="6" refreshedVersion="6" minRefreshableVersion="3" recordCount="33" xr:uid="{173BBA8B-C28C-48B3-955A-73C4D0AA92B8}">
  <cacheSource type="worksheet">
    <worksheetSource ref="A4:AA37" sheet="archivo_ejec"/>
  </cacheSource>
  <cacheFields count="31">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19">
        <s v="SALARIO"/>
        <s v="CONTRIBUCIONES INHERENTES A LA NÓMINA"/>
        <s v="REMUNERACIONES NO CONSTITUTIVAS DE FACTOR SALARIAL"/>
        <s v="ADQUISICIONES DIFERENTES DE ACTIVOS"/>
        <s v="INCAPACIDADES Y LICENCIAS DE MATERNIDAD Y PATERNIDAD (NO DE PENSIONES)"/>
        <s v="SENTENCIAS"/>
        <s v="CONCILIACIONES"/>
        <s v="IMPUESTOS"/>
        <s v="CUOTA DE FISCALIZACIÓN Y AUDITAJE"/>
        <s v="MULTAS, SANCIONES E INTERESES DE MORA"/>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haredItems>
      <fieldGroup par="27"/>
    </cacheField>
    <cacheField name="APR. INICIAL" numFmtId="170">
      <sharedItems containsSemiMixedTypes="0" containsString="0" containsNumber="1" containsInteger="1" minValue="0" maxValue="56125588920"/>
    </cacheField>
    <cacheField name="APR. ADICIONADA" numFmtId="170">
      <sharedItems containsSemiMixedTypes="0" containsString="0" containsNumber="1" containsInteger="1" minValue="0" maxValue="2020000000"/>
    </cacheField>
    <cacheField name="APR. REDUCIDA" numFmtId="170">
      <sharedItems containsSemiMixedTypes="0" containsString="0" containsNumber="1" containsInteger="1" minValue="0" maxValue="44529214183"/>
    </cacheField>
    <cacheField name="APR. VIGENTE" numFmtId="170">
      <sharedItems containsSemiMixedTypes="0" containsString="0" containsNumber="1" containsInteger="1" minValue="0" maxValue="32024591087"/>
    </cacheField>
    <cacheField name="APR BLOQUEADA" numFmtId="170">
      <sharedItems containsSemiMixedTypes="0" containsString="0" containsNumber="1" containsInteger="1" minValue="0" maxValue="0"/>
    </cacheField>
    <cacheField name="CDP" numFmtId="170">
      <sharedItems containsSemiMixedTypes="0" containsString="0" containsNumber="1" minValue="0" maxValue="31626174899"/>
    </cacheField>
    <cacheField name="APR. DISPONIBLE" numFmtId="170">
      <sharedItems containsSemiMixedTypes="0" containsString="0" containsNumber="1" minValue="0" maxValue="540250006.29999995"/>
    </cacheField>
    <cacheField name="COMPROMISO" numFmtId="170">
      <sharedItems containsSemiMixedTypes="0" containsString="0" containsNumber="1" minValue="0" maxValue="31625878140"/>
    </cacheField>
    <cacheField name="OBLIGACION" numFmtId="170">
      <sharedItems containsSemiMixedTypes="0" containsString="0" containsNumber="1" minValue="0" maxValue="31622290142"/>
    </cacheField>
    <cacheField name="ORDEN PAGO" numFmtId="170">
      <sharedItems containsSemiMixedTypes="0" containsString="0" containsNumber="1" minValue="0" maxValue="31621082532"/>
    </cacheField>
    <cacheField name="PAGOS" numFmtId="170">
      <sharedItems containsSemiMixedTypes="0" containsString="0" containsNumber="1" minValue="0" maxValue="31621082532"/>
    </cacheField>
    <cacheField name="DESCRIPCION2" numFmtId="0" databaseField="0">
      <fieldGroup par="28" base="15">
        <discretePr count="19">
          <x v="5"/>
          <x v="5"/>
          <x v="5"/>
          <x v="0"/>
          <x v="6"/>
          <x v="6"/>
          <x v="6"/>
          <x v="9"/>
          <x v="9"/>
          <x v="9"/>
          <x v="7"/>
          <x v="7"/>
          <x v="1"/>
          <x v="2"/>
          <x v="3"/>
          <x v="8"/>
          <x v="8"/>
          <x v="8"/>
          <x v="4"/>
        </discretePr>
        <groupItems count="10">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groupItems>
      </fieldGroup>
    </cacheField>
    <cacheField name="DESCRIPCION3" numFmtId="0" databaseField="0">
      <fieldGroup par="30" base="15">
        <discretePr count="19">
          <x v="0"/>
          <x v="0"/>
          <x v="0"/>
          <x v="0"/>
          <x v="0"/>
          <x v="0"/>
          <x v="0"/>
          <x v="0"/>
          <x v="0"/>
          <x v="2"/>
          <x v="1"/>
          <x v="1"/>
          <x v="1"/>
          <x v="1"/>
          <x v="1"/>
          <x v="1"/>
          <x v="1"/>
          <x v="1"/>
          <x v="1"/>
        </discretePr>
        <groupItems count="3">
          <s v="Grupo1"/>
          <s v="Grupo2"/>
          <s v="MULTAS, SANCIONES E INTERESES DE MORA"/>
        </groupItems>
      </fieldGroup>
    </cacheField>
    <cacheField name="Campo1" numFmtId="0" formula="CDP-COMPROMISO" databaseField="0"/>
    <cacheField name="DESCRIPCION4" numFmtId="0" databaseField="0">
      <fieldGroup base="15">
        <discretePr count="19">
          <x v="1"/>
          <x v="1"/>
          <x v="1"/>
          <x v="1"/>
          <x v="1"/>
          <x v="1"/>
          <x v="1"/>
          <x v="1"/>
          <x v="1"/>
          <x v="1"/>
          <x v="0"/>
          <x v="0"/>
          <x v="0"/>
          <x v="0"/>
          <x v="0"/>
          <x v="0"/>
          <x v="0"/>
          <x v="0"/>
          <x v="0"/>
        </discretePr>
        <groupItems count="2">
          <s v="Grupo2"/>
          <s v="Grupo1"/>
        </groupItems>
      </fieldGroup>
    </cacheField>
  </cacheFields>
  <extLst>
    <ext xmlns:x14="http://schemas.microsoft.com/office/spreadsheetml/2009/9/main" uri="{725AE2AE-9491-48be-B2B4-4EB974FC3084}">
      <x14:pivotCacheDefinition pivotCacheId="1888057774"/>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00.685822453706" createdVersion="6" refreshedVersion="6" minRefreshableVersion="3" recordCount="60" xr:uid="{8F89F0AA-C889-4885-AD20-074997C11095}">
  <cacheSource type="worksheet">
    <worksheetSource ref="A4:AB64"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unt="4">
        <s v="10"/>
        <s v="20"/>
        <s v="11"/>
        <s v="14"/>
      </sharedItems>
    </cacheField>
    <cacheField name="SIT" numFmtId="0">
      <sharedItems/>
    </cacheField>
    <cacheField name="DESCRIPCION" numFmtId="0">
      <sharedItems count="28">
        <s v=" SERVICIO DE INFORMACIÓN GEOGRÁFICA, GEODÉSICA Y CARTOGRÁFICA "/>
        <s v=" SERVICIO DE APOYO TÉCNICO A LAS SOLICITUDES RECIBIDAS POR LA CANCILLERÍA EN TEMAS FRONTERIZOS "/>
        <s v=" DOCUMENTOS METODOLÓGICOS "/>
        <s v=" DOCUMENTOS DE INVESTIGACIÓN "/>
        <s v=" DOCUMENTOS DE ESTUDIOS TÉCNICOS DE DESLINDES Y DE TERRITORIOS INDÍGENAS "/>
        <s v=" BASE DE DATOS DEL DICCIONARIO GEOGRÁFICO "/>
        <s v=" DOCUMENTOS DE ESTUDIOS TÉCNICOS SOBRE GEOGRAFÍA "/>
        <s v=" SERVICIO DE INFORMACIÓN CARTOGRÁFICA ACTUALIZADO "/>
        <s v=" SERVICIOS DE INFORMACIÓN GEODÉSICA ACTUALIZADO "/>
        <s v=" SERVICIO DE INFORMACIÓN AGROLÓGICA "/>
        <s v=" SERVICIO DE ANÁLISIS QUÍMICOS, FÍSICOS, MINERALÓGICOS Y BIOLÓGICOS DE SUELOS "/>
        <s v=" SERVICIO DE INFORMACIÓN CATASTRAL "/>
        <s v=" SERVICIO DE AVALÚOS "/>
        <s v=" BM"/>
        <s v=" BID"/>
        <s v=" DOCUMENTOS NORMATIVOS "/>
        <s v=" SERVICIO DE GESTIÓN DEL CONOCIMIENTO E INNOVACIÓN GEOGRÁFICA "/>
        <s v=" SERVICIO DE ASISTENCIA TÉCNICA PARA LA GESTIÓN DE LOS RECURSOS GEOGRÁFICOS "/>
        <s v=" DOCUMENTOS DE PLANEACIÓN "/>
        <s v=" SERVICIO DE IMPLEMENTACIÓN SISTEMAS DE GESTIÓN "/>
        <s v=" SERVICIO DE EDUCACIÓN INFORMAL PARA LA GESTIÓN ADMINISTRATIVA "/>
        <s v=" SERVICIOS TECNOLÓGICOS "/>
        <s v=" SEDES AMPLIADAS "/>
        <s v=" SEDES ADECUADAS "/>
        <s v=" SEDES MANTENIDAS "/>
        <s v=" SERVICIOS DE INFORMACIÓN IMPLEMENTADOS "/>
        <s v=" SERVICIO DE GESTIÓN DOCUMENTAL "/>
        <s v=" DOCUMENTOS DE LINEAMIENTOS TÉCNICOS "/>
      </sharedItems>
    </cacheField>
    <cacheField name="Proyecto" numFmtId="0">
      <sharedItems containsBlank="1" count="12">
        <s v=" GENERACIÓN DE ESTUDIOS GEOGRÁFICOS E INVESTIGACIONES PARA LA CARACTERIZACIÓN, ANÁLISIS Y DELIMITACIÓN GEOGRÁFICA DEL TERRITORIO  NACIONAL"/>
        <s v=" GENERACIÓN DE ESTUDIOS GEOGRÁFICOS E INVESTIGACIONES PARA LA CARACTERIZACIÓN, ANÁLISIS Y DELIMITACIÓN GEOGRÁFICA DEL T"/>
        <s v=" LEVANTAMIENTO , GENERACIÓN Y ACTUALIZACIÓN DE LA RED GEODÉSICA Y LA CARTOGRAFÍA BÁSICA A NIVEL   NACIONAL"/>
        <s v=" GENERACIÓN DE ESTUDIOS DE SUELOS, TIERRAS Y APLICACIONES AGROLÓGICAS COMO INSUMO PARA EL ORDENAMIENTO INTEGRAL Y EL MANEJO SOSTENIBLE DEL TERRITORIO A NIVEL  NACIONAL"/>
        <s v=" GENERACIÓN DE ESTUDIOS DE SUELOS, TIERRAS Y APLICACIONES AGROLÓGICAS COMO INSUMO PARA EL ORDENAMIENTO INTEGRAL Y EL MANEJO SOSTENIBLE D"/>
        <s v=" ACTUALIZACIÓN  Y GESTIÓN CATASTRAL  NACIONAL"/>
        <m/>
        <s v=" FORTALECIMIENTO DE LA GESTIÓN DEL CONOCIMIENTO Y LA INNOVACIÓN EN EL ÁMBITO GEOGRÁFICO DEL  TERRITORIO   NACIONAL"/>
        <s v=" FORTALECIMIENTO DE LA GESTIÓN INSTITUCIONAL DEL IGAC A NIVEL   NACIONAL"/>
        <s v=" FORTALECIMIENTO DE LA INFRAESTRUCTURA FÍSICA DEL IGAC A NIVEL  NACIONAL"/>
        <s v=" IMPLEMENTACIÓN DE UN SISTEMA DE GESTIÓN DOCUMENTAL EN EL IGAC A NIVEL   NACIONAL"/>
        <s v=" FORTALECIMIENTO DE LOS PROCESOS DE DIFUSIÓN Y ACCESO A LA INFORMACIÓN GEOGRÁFICA A NIVEL   NACIONAL"/>
      </sharedItems>
    </cacheField>
    <cacheField name="APR. INICIAL" numFmtId="170">
      <sharedItems containsSemiMixedTypes="0" containsString="0" containsNumber="1" containsInteger="1" minValue="2587280" maxValue="56125588920"/>
    </cacheField>
    <cacheField name="APR. ADICIONADA" numFmtId="170">
      <sharedItems containsSemiMixedTypes="0" containsString="0" containsNumber="1" minValue="0" maxValue="4102365247"/>
    </cacheField>
    <cacheField name="APR. REDUCIDA" numFmtId="170">
      <sharedItems containsSemiMixedTypes="0" containsString="0" containsNumber="1" minValue="0" maxValue="56125588920"/>
    </cacheField>
    <cacheField name="APR. VIGENTE" numFmtId="170">
      <sharedItems containsSemiMixedTypes="0" containsString="0" containsNumber="1" minValue="0" maxValue="7631526901"/>
    </cacheField>
    <cacheField name="APR BLOQUEADA" numFmtId="170">
      <sharedItems containsSemiMixedTypes="0" containsString="0" containsNumber="1" containsInteger="1" minValue="0" maxValue="0"/>
    </cacheField>
    <cacheField name="CDP" numFmtId="170">
      <sharedItems containsSemiMixedTypes="0" containsString="0" containsNumber="1" minValue="0" maxValue="7540715576"/>
    </cacheField>
    <cacheField name="APR. DISPONIBLE" numFmtId="170">
      <sharedItems containsSemiMixedTypes="0" containsString="0" containsNumber="1" minValue="0" maxValue="255299031.30000001"/>
    </cacheField>
    <cacheField name="COMPROMISO" numFmtId="170">
      <sharedItems containsSemiMixedTypes="0" containsString="0" containsNumber="1" minValue="0" maxValue="7539695393.3000002"/>
    </cacheField>
    <cacheField name="OBLIGACION" numFmtId="170">
      <sharedItems containsSemiMixedTypes="0" containsString="0" containsNumber="1" minValue="0" maxValue="7326704689.3000002"/>
    </cacheField>
    <cacheField name="ORDEN PAGO" numFmtId="170">
      <sharedItems containsSemiMixedTypes="0" containsString="0" containsNumber="1" minValue="0" maxValue="7321749613.3000002"/>
    </cacheField>
    <cacheField name="PAGOS" numFmtId="170">
      <sharedItems containsSemiMixedTypes="0" containsString="0" containsNumber="1" minValue="0" maxValue="7321749613.3000002"/>
    </cacheField>
  </cacheFields>
  <extLst>
    <ext xmlns:x14="http://schemas.microsoft.com/office/spreadsheetml/2009/9/main" uri="{725AE2AE-9491-48be-B2B4-4EB974FC3084}">
      <x14:pivotCacheDefinition pivotCacheId="71702821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00.686836805558" createdVersion="6" refreshedVersion="6" minRefreshableVersion="3" recordCount="788" xr:uid="{2CB44D00-87CA-4362-BCB3-F1E4D3F512B1}">
  <cacheSource type="worksheet">
    <worksheetSource ref="A4:AA792" sheet="Archivo_terri"/>
  </cacheSource>
  <cacheFields count="27">
    <cacheField name="UEJ" numFmtId="0">
      <sharedItems/>
    </cacheField>
    <cacheField name="NOMBRE UEJ" numFmtId="0">
      <sharedItems count="21">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DESCRIPCION" numFmtId="0">
      <sharedItems/>
    </cacheField>
    <cacheField name="APR. INICIAL" numFmtId="170">
      <sharedItems containsSemiMixedTypes="0" containsString="0" containsNumber="1" containsInteger="1" minValue="0" maxValue="907874000"/>
    </cacheField>
    <cacheField name="APR. ADICIONADA" numFmtId="170">
      <sharedItems containsSemiMixedTypes="0" containsString="0" containsNumber="1" minValue="0" maxValue="1693631766"/>
    </cacheField>
    <cacheField name="APR. REDUCIDA" numFmtId="170">
      <sharedItems containsSemiMixedTypes="0" containsString="0" containsNumber="1" minValue="0" maxValue="81227793"/>
    </cacheField>
    <cacheField name="APR. VIGENTE" numFmtId="170">
      <sharedItems containsSemiMixedTypes="0" containsString="0" containsNumber="1" minValue="0" maxValue="1693631766"/>
    </cacheField>
    <cacheField name="APR BLOQUEADA" numFmtId="170">
      <sharedItems containsSemiMixedTypes="0" containsString="0" containsNumber="1" containsInteger="1" minValue="0" maxValue="0"/>
    </cacheField>
    <cacheField name="CDP" numFmtId="170">
      <sharedItems containsSemiMixedTypes="0" containsString="0" containsNumber="1" minValue="0" maxValue="1647978081"/>
    </cacheField>
    <cacheField name="APR. DISPONIBLE" numFmtId="170">
      <sharedItems containsSemiMixedTypes="0" containsString="0" containsNumber="1" minValue="0" maxValue="68128539"/>
    </cacheField>
    <cacheField name="COMPROMISO" numFmtId="170">
      <sharedItems containsSemiMixedTypes="0" containsString="0" containsNumber="1" minValue="0" maxValue="1647978081"/>
    </cacheField>
    <cacheField name="OBLIGACION" numFmtId="170">
      <sharedItems containsSemiMixedTypes="0" containsString="0" containsNumber="1" minValue="0" maxValue="1447211568"/>
    </cacheField>
    <cacheField name="ORDEN PAGO" numFmtId="170">
      <sharedItems containsSemiMixedTypes="0" containsString="0" containsNumber="1" minValue="0" maxValue="1443710535"/>
    </cacheField>
    <cacheField name="PAGOS" numFmtId="170">
      <sharedItems containsSemiMixedTypes="0" containsString="0" containsNumber="1" minValue="0" maxValue="1443710535"/>
    </cacheField>
  </cacheFields>
  <extLst>
    <ext xmlns:x14="http://schemas.microsoft.com/office/spreadsheetml/2009/9/main" uri="{725AE2AE-9491-48be-B2B4-4EB974FC3084}">
      <x14:pivotCacheDefinition pivotCacheId="12630664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s v="04-03-00"/>
    <s v="INSTITUTO GEOGRAFICO AGUSTIN CODAZZI - IGAC"/>
    <s v="A-02-02-01-003"/>
    <x v="0"/>
    <s v="02"/>
    <s v="02"/>
    <s v="01"/>
    <s v="003"/>
    <m/>
    <m/>
    <m/>
    <m/>
    <x v="0"/>
    <s v="10"/>
    <s v="CSF"/>
    <s v="OTROS BIENES TRANSPORTABLES (EXCEPTO PRODUCTOS METÁLICOS, MAQUINARIA Y EQUIPO)"/>
    <n v="622995"/>
    <n v="622995"/>
    <n v="622995"/>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898143"/>
    <n v="898143"/>
    <n v="898143"/>
  </r>
  <r>
    <s v="04-03-00"/>
    <s v="INSTITUTO GEOGRAFICO AGUSTIN CODAZZI - IGAC"/>
    <s v="C-0405-1003-4-0-0405007-02"/>
    <x v="1"/>
    <s v="0405"/>
    <s v="1003"/>
    <s v="4"/>
    <s v="0"/>
    <s v="0405007"/>
    <s v="02"/>
    <m/>
    <m/>
    <x v="0"/>
    <s v="11"/>
    <s v="CSF"/>
    <s v="ADQUISICIÓN DE BIENES Y SERVICIOS - DOCUMENTOS NORMATIVOS - FORTALECIMIENTO DE LA GESTIÓN DEL CONOCIMIENTO Y LA INNOVACIÓN EN EL ÁMBITO GEOGRÁFICO DEL  TERRITORIO   NACIONAL"/>
    <n v="5691827"/>
    <n v="5691827"/>
    <n v="5691827"/>
  </r>
  <r>
    <s v="04-03-00"/>
    <s v="INSTITUTO GEOGRAFICO AGUSTIN CODAZZI - IGAC"/>
    <s v="C-0405-1003-4-0-0405005-02"/>
    <x v="1"/>
    <s v="0405"/>
    <s v="1003"/>
    <s v="4"/>
    <s v="0"/>
    <s v="0405005"/>
    <s v="02"/>
    <m/>
    <m/>
    <x v="0"/>
    <s v="11"/>
    <s v="CSF"/>
    <s v="ADQUISICIÓN DE BIENES Y SERVICIOS - SERVICIO DE GESTIÓN DEL CONOCIMIENTO E INNOVACIÓN GEOGRÁFICA - FORTALECIMIENTO DE LA GESTIÓN DEL CONOCIMIENTO Y LA INNOVACIÓN EN EL ÁMBITO GEOGRÁFICO DEL  TERRITORIO   NACIONAL"/>
    <n v="6204672"/>
    <n v="6204672"/>
    <n v="6204672"/>
  </r>
  <r>
    <s v="04-03-00"/>
    <s v="INSTITUTO GEOGRAFICO AGUSTIN CODAZZI - IGAC"/>
    <s v="A-02-02-02-008"/>
    <x v="0"/>
    <s v="02"/>
    <s v="02"/>
    <s v="02"/>
    <s v="008"/>
    <m/>
    <m/>
    <m/>
    <m/>
    <x v="1"/>
    <s v="20"/>
    <s v="CSF"/>
    <s v="SERVICIOS PRESTADOS A LAS EMPRESAS Y SERVICIOS DE PRODUCCIÓN"/>
    <n v="6315620"/>
    <n v="6315620"/>
    <n v="6315620"/>
  </r>
  <r>
    <s v="04-03-00"/>
    <s v="INSTITUTO GEOGRAFICO AGUSTIN CODAZZI - IGAC"/>
    <s v="C-0499-1003-7-0-0499063-02"/>
    <x v="1"/>
    <s v="0499"/>
    <s v="1003"/>
    <s v="7"/>
    <s v="0"/>
    <s v="0499063"/>
    <s v="02"/>
    <m/>
    <m/>
    <x v="1"/>
    <s v="20"/>
    <s v="CSF"/>
    <s v="ADQUISICIÓN DE BIENES Y SERVICIOS - SERVICIOS DE INFORMACIÓN IMPLEMENTADOS - IMPLEMENTACIÓN DE UN SISTEMA DE GESTIÓN DOCUMENTAL EN EL IGAC A NIVEL   NACIONAL"/>
    <n v="7700000"/>
    <n v="7700000"/>
    <n v="7700000"/>
  </r>
  <r>
    <s v="04-03-00"/>
    <s v="INSTITUTO GEOGRAFICO AGUSTIN CODAZZI - IGAC"/>
    <s v="C-0499-1003-8-0-0499053-02"/>
    <x v="1"/>
    <s v="0499"/>
    <s v="1003"/>
    <s v="8"/>
    <s v="0"/>
    <s v="0499053"/>
    <s v="02"/>
    <m/>
    <m/>
    <x v="0"/>
    <s v="11"/>
    <s v="CSF"/>
    <s v="ADQUISICIÓN DE BIENES Y SERVICIOS - DOCUMENTOS DE LINEAMIENTOS TÉCNICOS - FORTALECIMIENTO DE LOS PROCESOS DE DIFUSIÓN Y ACCESO A LA INFORMACIÓN GEOGRÁFICA A NIVEL   NACIONAL"/>
    <n v="11001360"/>
    <n v="8500272"/>
    <n v="8500272"/>
  </r>
  <r>
    <s v="04-03-00"/>
    <s v="INSTITUTO GEOGRAFICO AGUSTIN CODAZZI - IGAC"/>
    <s v="C-0404-1003-2-0-0404007-02"/>
    <x v="1"/>
    <s v="0404"/>
    <s v="1003"/>
    <s v="2"/>
    <s v="0"/>
    <s v="0404007"/>
    <s v="02"/>
    <m/>
    <m/>
    <x v="0"/>
    <s v="11"/>
    <s v="CSF"/>
    <s v="ADQUISICIÓN DE BIENES Y SERVICIOS - SERVICIO DE AVALÚOS - ACTUALIZACIÓN  Y GESTIÓN CATASTRAL  NACIONAL"/>
    <n v="11502650"/>
    <n v="11502650"/>
    <n v="11502650"/>
  </r>
  <r>
    <s v="04-03-00"/>
    <s v="INSTITUTO GEOGRAFICO AGUSTIN CODAZZI - IGAC"/>
    <s v="A-02-02-02-006"/>
    <x v="0"/>
    <s v="02"/>
    <s v="02"/>
    <s v="02"/>
    <s v="006"/>
    <m/>
    <m/>
    <m/>
    <m/>
    <x v="0"/>
    <s v="10"/>
    <s v="CSF"/>
    <s v="SERVICIOS DE ALOJAMIENTO; SERVICIOS DE SUMINISTRO DE COMIDAS Y BEBIDAS; SERVICIOS DE TRANSPORTE; Y SERVICIOS DE DISTRIBUCIÓN DE ELECTRICIDAD, GAS Y AGUA"/>
    <n v="12739156.77"/>
    <n v="12739156.77"/>
    <n v="12739156.77"/>
  </r>
  <r>
    <s v="04-03-00"/>
    <s v="INSTITUTO GEOGRAFICO AGUSTIN CODAZZI - IGAC"/>
    <s v="C-0404-1003-2-0-0404007-02"/>
    <x v="1"/>
    <s v="0404"/>
    <s v="1003"/>
    <s v="2"/>
    <s v="0"/>
    <s v="0404007"/>
    <s v="02"/>
    <m/>
    <m/>
    <x v="1"/>
    <s v="20"/>
    <s v="CSF"/>
    <s v="ADQUISICIÓN DE BIENES Y SERVICIOS - SERVICIO DE AVALÚOS - ACTUALIZACIÓN  Y GESTIÓN CATASTRAL  NACIONAL"/>
    <n v="14769066"/>
    <n v="14769066"/>
    <n v="14769066"/>
  </r>
  <r>
    <s v="04-03-00"/>
    <s v="INSTITUTO GEOGRAFICO AGUSTIN CODAZZI - IGAC"/>
    <s v="C-0499-1003-5-0-0499058-02"/>
    <x v="1"/>
    <s v="0499"/>
    <s v="1003"/>
    <s v="5"/>
    <s v="0"/>
    <s v="0499058"/>
    <s v="02"/>
    <m/>
    <m/>
    <x v="0"/>
    <s v="11"/>
    <s v="CSF"/>
    <s v="ADQUISICIÓN DE BIENES Y SERVICIOS - SERVICIO DE EDUCACIÓN INFORMAL PARA LA GESTIÓN ADMINISTRATIVA - FORTALECIMIENTO DE LA GESTIÓN INSTITUCIONAL DEL IGAC A NIVEL   NACIONAL"/>
    <n v="26349155"/>
    <n v="26349155"/>
    <n v="26349155"/>
  </r>
  <r>
    <s v="04-03-00"/>
    <s v="INSTITUTO GEOGRAFICO AGUSTIN CODAZZI - IGAC"/>
    <s v="C-0499-1003-5-0-0499054-02"/>
    <x v="1"/>
    <s v="0499"/>
    <s v="1003"/>
    <s v="5"/>
    <s v="0"/>
    <s v="0499054"/>
    <s v="02"/>
    <m/>
    <m/>
    <x v="0"/>
    <s v="11"/>
    <s v="CSF"/>
    <s v="ADQUISICIÓN DE BIENES Y SERVICIOS - DOCUMENTOS DE PLANEACIÓN - FORTALECIMIENTO DE LA GESTIÓN INSTITUCIONAL DEL IGAC A NIVEL   NACIONAL"/>
    <n v="26983366"/>
    <n v="26983366"/>
    <n v="26983366"/>
  </r>
  <r>
    <s v="04-03-00"/>
    <s v="INSTITUTO GEOGRAFICO AGUSTIN CODAZZI - IGAC"/>
    <s v="C-0404-1003-2-0-0404007-02"/>
    <x v="1"/>
    <s v="0404"/>
    <s v="1003"/>
    <s v="2"/>
    <s v="0"/>
    <s v="0404007"/>
    <s v="02"/>
    <m/>
    <m/>
    <x v="0"/>
    <s v="13"/>
    <s v="CSF"/>
    <s v="ADQUISICIÓN DE BIENES Y SERVICIOS - SERVICIO DE AVALÚOS - ACTUALIZACIÓN  Y GESTIÓN CATASTRAL  NACIONAL"/>
    <n v="26985304"/>
    <n v="26985304"/>
    <n v="26985304"/>
  </r>
  <r>
    <s v="04-03-00"/>
    <s v="INSTITUTO GEOGRAFICO AGUSTIN CODAZZI - IGAC"/>
    <s v="C-0499-1003-8-0-0499063-02"/>
    <x v="1"/>
    <s v="0499"/>
    <s v="1003"/>
    <s v="8"/>
    <s v="0"/>
    <s v="0499063"/>
    <s v="02"/>
    <m/>
    <m/>
    <x v="0"/>
    <s v="11"/>
    <s v="CSF"/>
    <s v="ADQUISICIÓN DE BIENES Y SERVICIOS - SERVICIOS DE INFORMACIÓN IMPLEMENTADOS - FORTALECIMIENTO DE LOS PROCESOS DE DIFUSIÓN Y ACCESO A LA INFORMACIÓN GEOGRÁFICA A NIVEL   NACIONAL"/>
    <n v="33136287.800000001"/>
    <n v="33136287.800000001"/>
    <n v="33136287.800000001"/>
  </r>
  <r>
    <s v="04-03-00"/>
    <s v="INSTITUTO GEOGRAFICO AGUSTIN CODAZZI - IGAC"/>
    <s v="C-0402-1003-7-0-0402012-02"/>
    <x v="1"/>
    <s v="0402"/>
    <s v="1003"/>
    <s v="7"/>
    <s v="0"/>
    <s v="0402012"/>
    <s v="02"/>
    <m/>
    <m/>
    <x v="0"/>
    <s v="11"/>
    <s v="CSF"/>
    <s v="ADQUISICIÓN DE BIENES Y SERVICIOS - SERVICIO DE APOYO TÉCNICO A LAS SOLICITUDES RECIBIDAS POR LA CANCILLERÍA EN TEMAS FRONTERIZOS - GENERACIÓN DE ESTUDIOS GEOGRÁFICOS E INVESTIGACIONES PARA LA CARACTERIZACIÓN, ANÁLISIS Y DELIMITACIÓN GEOGRÁFICA DEL T"/>
    <n v="41657575"/>
    <n v="41657575"/>
    <n v="41657575"/>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50000000"/>
    <n v="50000000"/>
    <n v="50000000"/>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50539666"/>
    <n v="50539666"/>
    <n v="50539666"/>
  </r>
  <r>
    <s v="04-03-00"/>
    <s v="INSTITUTO GEOGRAFICO AGUSTIN CODAZZI - IGAC"/>
    <s v="C-0402-1003-7-0-0402008-02"/>
    <x v="1"/>
    <s v="0402"/>
    <s v="1003"/>
    <s v="7"/>
    <s v="0"/>
    <s v="0402008"/>
    <s v="02"/>
    <m/>
    <m/>
    <x v="0"/>
    <s v="11"/>
    <s v="CSF"/>
    <s v="ADQUISICIÓN DE BIENES Y SERVICIOS - BASE DE DATOS DEL DICCIONARIO GEOGRÁFICO - GENERACIÓN DE ESTUDIOS GEOGRÁFICOS E INVESTIGACIONES PARA LA CARACTERIZACIÓN, ANÁLISIS Y DELIMITACIÓN GEOGRÁFICA DEL TERRITORIO  NACIONAL"/>
    <n v="55460914"/>
    <n v="55460914"/>
    <n v="55460914"/>
  </r>
  <r>
    <s v="04-03-00"/>
    <s v="INSTITUTO GEOGRAFICO AGUSTIN CODAZZI - IGAC"/>
    <s v="C-0499-1003-5-0-0499060-02"/>
    <x v="1"/>
    <s v="0499"/>
    <s v="1003"/>
    <s v="5"/>
    <s v="0"/>
    <s v="0499060"/>
    <s v="02"/>
    <m/>
    <m/>
    <x v="0"/>
    <s v="11"/>
    <s v="CSF"/>
    <s v="ADQUISICIÓN DE BIENES Y SERVICIOS - SERVICIO DE IMPLEMENTACIÓN SISTEMAS DE GESTIÓN - FORTALECIMIENTO DE LA GESTIÓN INSTITUCIONAL DEL IGAC A NIVEL   NACIONAL"/>
    <n v="66201275"/>
    <n v="66201275"/>
    <n v="66201275"/>
  </r>
  <r>
    <s v="04-03-00"/>
    <s v="INSTITUTO GEOGRAFICO AGUSTIN CODAZZI - IGAC"/>
    <s v="A-02-02-02-007"/>
    <x v="0"/>
    <s v="02"/>
    <s v="02"/>
    <s v="02"/>
    <s v="007"/>
    <m/>
    <m/>
    <m/>
    <m/>
    <x v="0"/>
    <s v="10"/>
    <s v="CSF"/>
    <s v="SERVICIOS FINANCIEROS Y SERVICIOS CONEXOS, SERVICIOS INMOBILIARIOS Y SERVICIOS DE LEASING"/>
    <n v="74670731"/>
    <n v="72822731"/>
    <n v="72300731"/>
  </r>
  <r>
    <s v="04-03-00"/>
    <s v="INSTITUTO GEOGRAFICO AGUSTIN CODAZZI - IGAC"/>
    <s v="C-0403-1003-2-0-0403002-02"/>
    <x v="1"/>
    <s v="0403"/>
    <s v="1003"/>
    <s v="2"/>
    <s v="0"/>
    <s v="0403002"/>
    <s v="02"/>
    <m/>
    <m/>
    <x v="0"/>
    <s v="11"/>
    <s v="CSF"/>
    <s v="ADQUISICIÓN DE BIENES Y SERVICIOS - SERVICIO DE ANÁLISIS QUÍMICOS, FÍSICOS, MINERALÓGICOS Y BIOLÓGICOS DE SUELOS - GENERACIÓN DE ESTUDIOS DE SUELOS, TIERRAS Y APLICACIONES AGROLÓGICAS COMO INSUMO PARA EL ORDENAMIENTO INTEGRAL Y EL MANEJO SOSTENIBLE D"/>
    <n v="85978028"/>
    <n v="84036884"/>
    <n v="84036884"/>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119363149"/>
    <n v="119363149"/>
    <n v="119363149"/>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137322204"/>
    <n v="137322204"/>
    <n v="137322204"/>
  </r>
  <r>
    <s v="04-03-00"/>
    <s v="INSTITUTO GEOGRAFICO AGUSTIN CODAZZI - IGAC"/>
    <s v="C-0402-1003-7-0-0402020-02"/>
    <x v="1"/>
    <s v="0402"/>
    <s v="1003"/>
    <s v="7"/>
    <s v="0"/>
    <s v="0402020"/>
    <s v="02"/>
    <m/>
    <m/>
    <x v="0"/>
    <s v="11"/>
    <s v="CSF"/>
    <s v="ADQUISICIÓN DE BIENES Y SERVICIOS - DOCUMENTOS METODOLÓGICOS - GENERACIÓN DE ESTUDIOS GEOGRÁFICOS E INVESTIGACIONES PARA LA CARACTERIZACIÓN, ANÁLISIS Y DELIMITACIÓN GEOGRÁFICA DEL TERRITORIO  NACIONAL"/>
    <n v="158543055"/>
    <n v="158543055"/>
    <n v="158543055"/>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183568328"/>
    <n v="118206118"/>
    <n v="118206118"/>
  </r>
  <r>
    <s v="04-03-00"/>
    <s v="INSTITUTO GEOGRAFICO AGUSTIN CODAZZI - IGAC"/>
    <s v="C-0404-1003-2-0-0404004-02"/>
    <x v="1"/>
    <s v="0404"/>
    <s v="1003"/>
    <s v="2"/>
    <s v="0"/>
    <s v="0404004"/>
    <s v="02"/>
    <m/>
    <m/>
    <x v="0"/>
    <s v="11"/>
    <s v="CSF"/>
    <s v="ADQUISICIÓN DE BIENES Y SERVICIOS - SERVICIO DE INFORMACIÓN CATASTRAL - ACTUALIZACIÓN  Y GESTIÓN CATASTRAL  NACIONAL"/>
    <n v="186503539"/>
    <n v="182219988"/>
    <n v="182219988"/>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198121789"/>
    <n v="198121789"/>
    <n v="198121789"/>
  </r>
  <r>
    <s v="04-03-00"/>
    <s v="INSTITUTO GEOGRAFICO AGUSTIN CODAZZI - IGAC"/>
    <s v="C-0403-1003-2-0-0403005-02"/>
    <x v="1"/>
    <s v="0403"/>
    <s v="1003"/>
    <s v="2"/>
    <s v="0"/>
    <s v="0403005"/>
    <s v="02"/>
    <m/>
    <m/>
    <x v="0"/>
    <s v="11"/>
    <s v="CSF"/>
    <s v="ADQUISICIÓN DE BIENES Y SERVICIOS - SERVICIO DE INFORMACIÓN AGROLÓGICA - GENERACIÓN DE ESTUDIOS DE SUELOS, TIERRAS Y APLICACIONES AGROLÓGICAS COMO INSUMO PARA EL ORDENAMIENTO INTEGRAL Y EL MANEJO SOSTENIBLE DEL TERRITORIO A NIVEL  NACIONAL"/>
    <n v="220466472"/>
    <n v="147124623"/>
    <n v="147124623"/>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224911367"/>
    <n v="41368470"/>
    <n v="41368470"/>
  </r>
  <r>
    <s v="04-03-00"/>
    <s v="INSTITUTO GEOGRAFICO AGUSTIN CODAZZI - IGAC"/>
    <s v="C-0402-1003-7-0-0402011-02"/>
    <x v="1"/>
    <s v="0402"/>
    <s v="1003"/>
    <s v="7"/>
    <s v="0"/>
    <s v="0402011"/>
    <s v="02"/>
    <m/>
    <m/>
    <x v="0"/>
    <s v="11"/>
    <s v="CSF"/>
    <s v="ADQUISICIÓN DE BIENES Y SERVICIOS - DOCUMENTOS DE ESTUDIOS TÉCNICOS DE DESLINDES Y DE TERRITORIOS INDÍGENAS - GENERACIÓN DE ESTUDIOS GEOGRÁFICOS E INVESTIGACIONES PARA LA CARACTERIZACIÓN, ANÁLISIS Y DELIMITACIÓN GEOGRÁFICA DEL TERRITORIO  NACIONAL"/>
    <n v="244916571"/>
    <n v="244916571"/>
    <n v="244916571"/>
  </r>
  <r>
    <s v="04-03-00"/>
    <s v="INSTITUTO GEOGRAFICO AGUSTIN CODAZZI - IGAC"/>
    <s v="C-0499-1003-5-0-0499065-02"/>
    <x v="1"/>
    <s v="0499"/>
    <s v="1003"/>
    <s v="5"/>
    <s v="0"/>
    <s v="0499065"/>
    <s v="02"/>
    <m/>
    <m/>
    <x v="0"/>
    <s v="11"/>
    <s v="CSF"/>
    <s v="ADQUISICIÓN DE BIENES Y SERVICIOS - SERVICIOS TECNOLÓGICOS - FORTALECIMIENTO DE LA GESTIÓN INSTITUCIONAL DEL IGAC A NIVEL   NACIONAL"/>
    <n v="252885006.53"/>
    <n v="252885006.53"/>
    <n v="252885006.53"/>
  </r>
  <r>
    <s v="04-03-00"/>
    <s v="INSTITUTO GEOGRAFICO AGUSTIN CODAZZI - IGAC"/>
    <s v="C-0499-1003-7-0-0499052-02"/>
    <x v="1"/>
    <s v="0499"/>
    <s v="1003"/>
    <s v="7"/>
    <s v="0"/>
    <s v="0499052"/>
    <s v="02"/>
    <m/>
    <m/>
    <x v="0"/>
    <s v="11"/>
    <s v="CSF"/>
    <s v="ADQUISICIÓN DE BIENES Y SERVICIOS - SERVICIO DE GESTIÓN DOCUMENTAL - IMPLEMENTACIÓN DE UN SISTEMA DE GESTIÓN DOCUMENTAL EN EL IGAC A NIVEL   NACIONAL"/>
    <n v="260978950"/>
    <n v="260978950"/>
    <n v="26097895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87793103"/>
    <n v="13462160"/>
    <n v="13462160"/>
  </r>
  <r>
    <s v="04-03-00"/>
    <s v="INSTITUTO GEOGRAFICO AGUSTIN CODAZZI - IGAC"/>
    <s v="C-0402-1003-7-0-0402017-02"/>
    <x v="1"/>
    <s v="0402"/>
    <s v="1003"/>
    <s v="7"/>
    <s v="0"/>
    <s v="0402017"/>
    <s v="02"/>
    <m/>
    <m/>
    <x v="0"/>
    <s v="11"/>
    <s v="CSF"/>
    <s v="ADQUISICIÓN DE BIENES Y SERVICIOS - DOCUMENTOS DE INVESTIGACIÓN - GENERACIÓN DE ESTUDIOS GEOGRÁFICOS E INVESTIGACIONES PARA LA CARACTERIZACIÓN, ANÁLISIS Y DELIMITACIÓN GEOGRÁFICA DEL TERRITORIO  NACIONAL"/>
    <n v="297543411"/>
    <n v="297380287"/>
    <n v="294933426"/>
  </r>
  <r>
    <s v="04-03-00"/>
    <s v="INSTITUTO GEOGRAFICO AGUSTIN CODAZZI - IGAC"/>
    <s v="C-0499-1003-6-0-0499011-02"/>
    <x v="1"/>
    <s v="0499"/>
    <s v="1003"/>
    <s v="6"/>
    <s v="0"/>
    <s v="0499011"/>
    <s v="02"/>
    <m/>
    <m/>
    <x v="0"/>
    <s v="11"/>
    <s v="CSF"/>
    <s v="ADQUISICIÓN DE BIENES Y SERVICIOS - SEDES ADECUADAS - FORTALECIMIENTO DE LA INFRAESTRUCTURA FÍSICA DEL IGAC A NIVEL  NACIONAL"/>
    <n v="337715483.44999999"/>
    <n v="299267934.29000002"/>
    <n v="299267934.29000002"/>
  </r>
  <r>
    <s v="04-03-00"/>
    <s v="INSTITUTO GEOGRAFICO AGUSTIN CODAZZI - IGAC"/>
    <s v="A-02-02-02-008"/>
    <x v="0"/>
    <s v="02"/>
    <s v="02"/>
    <s v="02"/>
    <s v="008"/>
    <m/>
    <m/>
    <m/>
    <m/>
    <x v="0"/>
    <s v="10"/>
    <s v="CSF"/>
    <s v="SERVICIOS PRESTADOS A LAS EMPRESAS Y SERVICIOS DE PRODUCCIÓN"/>
    <n v="374739875.86000001"/>
    <n v="374739875.86000001"/>
    <n v="374739875.86000001"/>
  </r>
  <r>
    <s v="04-03-00"/>
    <s v="INSTITUTO GEOGRAFICO AGUSTIN CODAZZI - IGAC"/>
    <s v="C-0402-1003-7-0-0402009-02"/>
    <x v="1"/>
    <s v="0402"/>
    <s v="1003"/>
    <s v="7"/>
    <s v="0"/>
    <s v="0402009"/>
    <s v="02"/>
    <m/>
    <m/>
    <x v="0"/>
    <s v="11"/>
    <s v="CSF"/>
    <s v="ADQUISICIÓN DE BIENES Y SERVICIOS - DOCUMENTOS DE ESTUDIOS TÉCNICOS SOBRE GEOGRAFÍA - GENERACIÓN DE ESTUDIOS GEOGRÁFICOS E INVESTIGACIONES PARA LA CARACTERIZACIÓN, ANÁLISIS Y DELIMITACIÓN GEOGRÁFICA DEL TERRITORIO  NACIONAL"/>
    <n v="396832081"/>
    <n v="396832081"/>
    <n v="396832081"/>
  </r>
  <r>
    <s v="04-03-00"/>
    <s v="INSTITUTO GEOGRAFICO AGUSTIN CODAZZI - IGAC"/>
    <s v="C-0499-1003-8-0-0499053-02"/>
    <x v="1"/>
    <s v="0499"/>
    <s v="1003"/>
    <s v="8"/>
    <s v="0"/>
    <s v="0499053"/>
    <s v="02"/>
    <m/>
    <m/>
    <x v="1"/>
    <s v="20"/>
    <s v="CSF"/>
    <s v="ADQUISICIÓN DE BIENES Y SERVICIOS - DOCUMENTOS DE LINEAMIENTOS TÉCNICOS - FORTALECIMIENTO DE LOS PROCESOS DE DIFUSIÓN Y ACCESO A LA INFORMACIÓN GEOGRÁFICA A NIVEL   NACIONAL"/>
    <n v="425358691"/>
    <n v="36386460"/>
    <n v="36386460"/>
  </r>
  <r>
    <s v="04-03-00"/>
    <s v="INSTITUTO GEOGRAFICO AGUSTIN CODAZZI - IGAC"/>
    <s v="C-0402-1003-7-0-0402003-02"/>
    <x v="1"/>
    <s v="0402"/>
    <s v="1003"/>
    <s v="7"/>
    <s v="0"/>
    <s v="0402003"/>
    <s v="02"/>
    <m/>
    <m/>
    <x v="0"/>
    <s v="11"/>
    <s v="CSF"/>
    <s v="ADQUISICIÓN DE BIENES Y SERVICIOS - SERVICIO DE INFORMACIÓN GEOGRÁFICA, GEODÉSICA Y CARTOGRÁFICA - GENERACIÓN DE ESTUDIOS GEOGRÁFICOS E INVESTIGACIONES PARA LA CARACTERIZACIÓN, ANÁLISIS Y DELIMITACIÓN GEOGRÁFICA DEL TERRITORIO  NACIONAL"/>
    <n v="558305594"/>
    <n v="558305594"/>
    <n v="558305594"/>
  </r>
  <r>
    <s v="04-03-00"/>
    <s v="INSTITUTO GEOGRAFICO AGUSTIN CODAZZI - IGAC"/>
    <s v="C-0403-1003-2-0-0403005-02"/>
    <x v="1"/>
    <s v="0403"/>
    <s v="1003"/>
    <s v="2"/>
    <s v="0"/>
    <s v="0403005"/>
    <s v="02"/>
    <m/>
    <m/>
    <x v="0"/>
    <s v="11"/>
    <s v="SSF"/>
    <s v="ADQUISICIÓN DE BIENES Y SERVICIOS - SERVICIO DE INFORMACIÓN AGROLÓGICA - GENERACIÓN DE ESTUDIOS DE SUELOS, TIERRAS Y APLICACIONES AGROLÓGICAS COMO INSUMO PARA EL ORDENAMIENTO INTEGRAL Y EL MANEJO SOSTENIBLE DEL TERRITORIO A NIVEL  NACIONAL"/>
    <n v="581026887"/>
    <n v="472014387"/>
    <n v="472014387"/>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694637003"/>
    <n v="691920796"/>
    <n v="691920796"/>
  </r>
  <r>
    <s v="04-03-00"/>
    <s v="INSTITUTO GEOGRAFICO AGUSTIN CODAZZI - IGAC"/>
    <s v="C-0499-1003-6-0-0499016-02"/>
    <x v="1"/>
    <s v="0499"/>
    <s v="1003"/>
    <s v="6"/>
    <s v="0"/>
    <s v="0499016"/>
    <s v="02"/>
    <m/>
    <m/>
    <x v="0"/>
    <s v="11"/>
    <s v="CSF"/>
    <s v="ADQUISICIÓN DE BIENES Y SERVICIOS - SEDES MANTENIDAS - FORTALECIMIENTO DE LA INFRAESTRUCTURA FÍSICA DEL IGAC A NIVEL  NACIONAL"/>
    <n v="731964465"/>
    <n v="642182528"/>
    <n v="637251628"/>
  </r>
  <r>
    <s v="04-03-00"/>
    <s v="INSTITUTO GEOGRAFICO AGUSTIN CODAZZI - IGAC"/>
    <s v="C-0402-1003-8-0-0402003-02"/>
    <x v="1"/>
    <s v="0402"/>
    <s v="1003"/>
    <s v="8"/>
    <s v="0"/>
    <s v="0402003"/>
    <s v="02"/>
    <m/>
    <m/>
    <x v="0"/>
    <s v="11"/>
    <s v="CSF"/>
    <s v="ADQUISICIÓN DE BIENES Y SERVICIOS - SERVICIO DE INFORMACIÓN GEOGRÁFICA, GEODÉSICA Y CARTOGRÁFICA - LEVANTAMIENTO , GENERACIÓN Y ACTUALIZACIÓN DE LA RED GEODÉSICA Y LA CARTOGRAFÍA BÁSICA A NIVEL   NACIONAL"/>
    <n v="768097547"/>
    <n v="768097547"/>
    <n v="768097547"/>
  </r>
  <r>
    <s v="04-03-00"/>
    <s v="INSTITUTO GEOGRAFICO AGUSTIN CODAZZI - IGAC"/>
    <s v="C-0404-1003-2-0-0404004-02"/>
    <x v="1"/>
    <s v="0404"/>
    <s v="1003"/>
    <s v="2"/>
    <s v="0"/>
    <s v="0404004"/>
    <s v="02"/>
    <m/>
    <m/>
    <x v="0"/>
    <s v="13"/>
    <s v="CSF"/>
    <s v="ADQUISICIÓN DE BIENES Y SERVICIOS - SERVICIO DE INFORMACIÓN CATASTRAL - ACTUALIZACIÓN  Y GESTIÓN CATASTRAL  NACIONAL"/>
    <n v="838475575"/>
    <n v="664448385.10000002"/>
    <n v="659241085.10000002"/>
  </r>
  <r>
    <s v="04-03-00"/>
    <s v="INSTITUTO GEOGRAFICO AGUSTIN CODAZZI - IGAC"/>
    <s v="C-0402-1003-8-0-0402016-02"/>
    <x v="1"/>
    <s v="0402"/>
    <s v="1003"/>
    <s v="8"/>
    <s v="0"/>
    <s v="0402016"/>
    <s v="02"/>
    <m/>
    <m/>
    <x v="0"/>
    <s v="11"/>
    <s v="CSF"/>
    <s v="ADQUISICIÓN DE BIENES Y SERVICIOS - SERVICIOS DE INFORMACIÓN GEODÉSICA ACTUALIZADO - LEVANTAMIENTO , GENERACIÓN Y ACTUALIZACIÓN DE LA RED GEODÉSICA Y LA CARTOGRAFÍA BÁSICA A NIVEL   NACIONAL"/>
    <n v="1189678042"/>
    <n v="1189678042"/>
    <n v="1189678042"/>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1391395909"/>
    <n v="757546182"/>
    <n v="757546182"/>
  </r>
  <r>
    <s v="04-03-00"/>
    <s v="INSTITUTO GEOGRAFICO AGUSTIN CODAZZI - IGAC"/>
    <s v="C-0402-1003-8-0-0402014-02"/>
    <x v="1"/>
    <s v="0402"/>
    <s v="1003"/>
    <s v="8"/>
    <s v="0"/>
    <s v="0402014"/>
    <s v="02"/>
    <m/>
    <m/>
    <x v="0"/>
    <s v="11"/>
    <s v="CSF"/>
    <s v="ADQUISICIÓN DE BIENES Y SERVICIOS - SERVICIO DE INFORMACIÓN CARTOGRÁFICA ACTUALIZADO - LEVANTAMIENTO , GENERACIÓN Y ACTUALIZACIÓN DE LA RED GEODÉSICA Y LA CARTOGRAFÍA BÁSICA A NIVEL   NACIONAL"/>
    <n v="1641445994"/>
    <n v="1573604965"/>
    <n v="1573604965"/>
  </r>
  <r>
    <s v="04-03-00"/>
    <s v="INSTITUTO GEOGRAFICO AGUSTIN CODAZZI - IGAC"/>
    <s v="C-0404-1003-2-0-0404004-02"/>
    <x v="1"/>
    <s v="0404"/>
    <s v="1003"/>
    <s v="2"/>
    <s v="0"/>
    <s v="0404004"/>
    <s v="02"/>
    <m/>
    <m/>
    <x v="1"/>
    <s v="20"/>
    <s v="CSF"/>
    <s v="ADQUISICIÓN DE BIENES Y SERVICIOS - SERVICIO DE INFORMACIÓN CATASTRAL - ACTUALIZACIÓN  Y GESTIÓN CATASTRAL  NACIONAL"/>
    <n v="2161150979.3600001"/>
    <n v="2013443079.0699999"/>
    <n v="2013443079.0699999"/>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3274316122"/>
    <n v="3274316122"/>
    <n v="3274316122"/>
  </r>
  <r>
    <s v="04-03-00"/>
    <s v="INSTITUTO GEOGRAFICO AGUSTIN CODAZZI - IGAC"/>
    <s v="C-0499-1003-6-0-0499010-02"/>
    <x v="1"/>
    <s v="0499"/>
    <s v="1003"/>
    <s v="6"/>
    <s v="0"/>
    <s v="0499010"/>
    <s v="02"/>
    <m/>
    <m/>
    <x v="0"/>
    <s v="11"/>
    <s v="CSF"/>
    <s v="ADQUISICIÓN DE BIENES Y SERVICIOS - SEDES AMPLIADAS - FORTALECIMIENTO DE LA INFRAESTRUCTURA FÍSICA DEL IGAC A NIVEL  NACIONAL"/>
    <n v="5187379514.2700005"/>
    <n v="2029821355.5899999"/>
    <n v="2029821355.58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06">
  <r>
    <s v="120"/>
    <s v="2020-01-07 00:00:00"/>
    <s v="2020-01-07 08:43:00"/>
    <s v="Gasto"/>
    <s v="Con Compromiso"/>
    <s v="002"/>
    <x v="0"/>
    <x v="0"/>
    <s v="SERVICIOS DE DISTRIBUCIÓN DE ELECTRICIDAD, GAS Y AGUA (POR CUENTA PROPIA)"/>
    <s v="Nación"/>
    <x v="0"/>
    <s v="CSF"/>
    <n v="90000000"/>
    <n v="-2579330"/>
    <n v="87420670"/>
    <n v="1189960"/>
    <s v="VR, SERVICIO DE ENERGIA, DE LAS DOS SEDES DE LA TERRITORIAL ATLANTICO VIGENCIA 2020"/>
    <s v="120"/>
    <s v="320, 820, 1820, 3220, 4520, 5620, 6120, 6420, 7020, 8120, 9120, 11220, 11320"/>
    <s v="120, 620, 1420, 2020, 4020, 6120, 7120, 7920, 10120, 11320, 13320, 13520"/>
    <s v="120, 5820, 11320, 17920, 26420, 37120, 43220, 48920, 55920, 66020, 72920"/>
    <s v="4474420, 20218620, 46112120, 83910720, 113442620, 148371320, 179292620, 208652120, 247679420, 247776620, 282327620, 314980820"/>
    <s v="-0"/>
    <x v="0"/>
    <x v="0"/>
  </r>
  <r>
    <s v="220"/>
    <s v="2020-01-07 00:00:00"/>
    <s v="2020-01-07 08:46:00"/>
    <s v="Gasto"/>
    <s v="Con Compromiso"/>
    <s v="002"/>
    <x v="0"/>
    <x v="1"/>
    <s v="SERVICIOS DE TELECOMUNICACIONES, TRANSMISIÓN Y SUMINISTRO DE INFORMACIÓN"/>
    <s v="Nación"/>
    <x v="0"/>
    <s v="CSF"/>
    <n v="1200000"/>
    <n v="-704532"/>
    <n v="495468"/>
    <n v="0"/>
    <s v="VR, SERVICIO DE TELEFONIA OFICINA TERRITORIAL ATLANTICO, VIGENCIA 2020"/>
    <s v="220"/>
    <s v="1020, 1620, 4620, 6220, 8020"/>
    <s v="820, 1320, 4120"/>
    <s v="6020, 11220, 18420, 26620"/>
    <s v="20802320, 22784620, 45843220, 94714520, 116044020"/>
    <s v="-0"/>
    <x v="0"/>
    <x v="0"/>
  </r>
  <r>
    <s v="320"/>
    <s v="2020-01-07 00:00:00"/>
    <s v="2020-01-07 08:50:00"/>
    <s v="Gasto"/>
    <s v="Con Compromiso"/>
    <s v="002"/>
    <x v="0"/>
    <x v="2"/>
    <s v="SERVICIOS DE ALCANTARILLADO, RECOLECCIÓN, TRATAMIENTO Y DISPOSICIÓN DE DESECHOS Y OTROS SERVICIOS DE SANEAMIENTO AMBIENTAL"/>
    <s v="Nación"/>
    <x v="0"/>
    <s v="CSF"/>
    <n v="2600000"/>
    <n v="320000"/>
    <n v="2920000"/>
    <n v="3588"/>
    <s v="VR, SERVICIO DE ACUEDUCTO, ALCANTARILLADO Y ASEO, DE LAS DOS SEDES DE LA TERRITORIAL ATLANTICO, VIGENCIA 2020"/>
    <s v="320"/>
    <s v="120, 220, 920, 2120, 4420, 4720, 4820, 5320, 5520, 6320, 7120, 7220, 8320, 9220, 11620"/>
    <s v="220, 720, 1520, 3620, 4220, 4420, 5620, 6020, 7220, 8620, 8720, 10320, 11420, 13620"/>
    <s v="220, 5920, 11420, 26020, 26820, 26920, 33420, 37020, 43320, 49620, 49720, 56120, 65720, 73020"/>
    <s v="4486020, 20269120, 50571420, 104648720, 121317420, 121318220, 139198020, 143637420, 179415620, 217857820, 219258620, 251238520, 281108720, 322243020"/>
    <s v="-0"/>
    <x v="0"/>
    <x v="0"/>
  </r>
  <r>
    <s v="320"/>
    <s v="2020-01-07 00:00:00"/>
    <s v="2020-01-07 08:50:00"/>
    <s v="Gasto"/>
    <s v="Con Compromiso"/>
    <s v="002"/>
    <x v="0"/>
    <x v="0"/>
    <s v="SERVICIOS DE DISTRIBUCIÓN DE ELECTRICIDAD, GAS Y AGUA (POR CUENTA PROPIA)"/>
    <s v="Nación"/>
    <x v="0"/>
    <s v="CSF"/>
    <n v="0"/>
    <n v="2579330"/>
    <n v="2579330"/>
    <n v="629595"/>
    <s v="VR, SERVICIO DE ACUEDUCTO, ALCANTARILLADO Y ASEO, DE LAS DOS SEDES DE LA TERRITORIAL ATLANTICO, VIGENCIA 2020"/>
    <s v="320"/>
    <s v="120, 220, 920, 2120, 4420, 4720, 4820, 5320, 5520, 6320, 7120, 7220, 8320, 9220, 11620"/>
    <s v="220, 720, 1520, 3620, 4220, 4420, 5620, 6020, 7220, 8620, 8720, 10320, 11420, 13620"/>
    <s v="220, 5920, 11420, 26020, 26820, 26920, 33420, 37020, 43320, 49620, 49720, 56120, 65720, 73020"/>
    <s v="4486020, 20269120, 50571420, 104648720, 121317420, 121318220, 139198020, 143637420, 179415620, 217857820, 219258620, 251238520, 281108720, 322243020"/>
    <s v="-0"/>
    <x v="0"/>
    <x v="0"/>
  </r>
  <r>
    <s v="420"/>
    <s v="2020-01-20 00:00:00"/>
    <s v="2020-01-20 13:51:00"/>
    <s v="Gasto"/>
    <s v="Con Compromiso"/>
    <s v="002"/>
    <x v="0"/>
    <x v="3"/>
    <s v="AUXILIO DE TRANSPORTE"/>
    <s v="Nación"/>
    <x v="0"/>
    <s v="CSF"/>
    <n v="1501669"/>
    <n v="0"/>
    <n v="150166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4"/>
    <s v="PRIMA DE VACACIONES"/>
    <s v="Nación"/>
    <x v="0"/>
    <s v="CSF"/>
    <n v="1724051"/>
    <n v="0"/>
    <n v="1724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5"/>
    <s v="PRIMA TÉCNICA NO SALARIAL"/>
    <s v="Nación"/>
    <x v="0"/>
    <s v="CSF"/>
    <n v="2240265"/>
    <n v="0"/>
    <n v="2240265"/>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6"/>
    <s v="SUBSIDIO DE ALIMENTACIÓN"/>
    <s v="Nación"/>
    <x v="0"/>
    <s v="CSF"/>
    <n v="1106651"/>
    <n v="0"/>
    <n v="11066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7"/>
    <s v="SUELDO DE VACACIONES"/>
    <s v="Nación"/>
    <x v="0"/>
    <s v="CSF"/>
    <n v="2178559"/>
    <n v="0"/>
    <n v="217855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8"/>
    <s v="BONIFICACIÓN ESPECIAL DE RECREACIÓN"/>
    <s v="Nación"/>
    <x v="0"/>
    <s v="CSF"/>
    <n v="203683"/>
    <n v="0"/>
    <n v="203683"/>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9"/>
    <s v="SUELDO BÁSICO"/>
    <s v="Nación"/>
    <x v="0"/>
    <s v="CSF"/>
    <n v="51799051"/>
    <n v="0"/>
    <n v="51799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10"/>
    <s v="BONIFICACIÓN POR SERVICIOS PRESTADOS"/>
    <s v="Nación"/>
    <x v="0"/>
    <s v="CSF"/>
    <n v="1435897"/>
    <n v="0"/>
    <n v="1435897"/>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520"/>
    <s v="2020-01-22 00:00:00"/>
    <s v="2020-01-22 08:03:00"/>
    <s v="Gasto"/>
    <s v="Con Compromiso"/>
    <s v="002"/>
    <x v="0"/>
    <x v="11"/>
    <s v="PENSIONES"/>
    <s v="Nación"/>
    <x v="0"/>
    <s v="CSF"/>
    <n v="7041300"/>
    <n v="0"/>
    <n v="70413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2"/>
    <s v="APORTES GENERALES AL SISTEMA DE RIESGOS LABORALES"/>
    <s v="Nación"/>
    <x v="0"/>
    <s v="CSF"/>
    <n v="475200"/>
    <n v="0"/>
    <n v="475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3"/>
    <s v="APORTES AL ICBF"/>
    <s v="Nación"/>
    <x v="0"/>
    <s v="CSF"/>
    <n v="1921000"/>
    <n v="0"/>
    <n v="19210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4"/>
    <s v="CAJAS DE COMPENSACIÓN FAMILIAR"/>
    <s v="Nación"/>
    <x v="0"/>
    <s v="CSF"/>
    <n v="2560700"/>
    <n v="0"/>
    <n v="25607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5"/>
    <s v="SALUD"/>
    <s v="Nación"/>
    <x v="0"/>
    <s v="CSF"/>
    <n v="5070400"/>
    <n v="0"/>
    <n v="50704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6"/>
    <s v="APORTES AL SENA"/>
    <s v="Nación"/>
    <x v="0"/>
    <s v="CSF"/>
    <n v="1281200"/>
    <n v="0"/>
    <n v="1281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620"/>
    <s v="2020-01-22 00:00:00"/>
    <s v="2020-01-22 13:45:00"/>
    <s v="Gasto"/>
    <s v="Con Compromiso"/>
    <s v="002"/>
    <x v="0"/>
    <x v="17"/>
    <s v="OTROS SERVICIOS PROFESIONALES, CIENTÍFICOS Y TÉCNICOS"/>
    <s v="Propios"/>
    <x v="1"/>
    <s v="CSF"/>
    <n v="209945"/>
    <n v="0"/>
    <n v="209945"/>
    <n v="0"/>
    <s v="VR, SERVICIO DE REVISION TECNOMECANICA, PARA EL VEHICULO DE PLACAS ODS792, DE PROPIEDAD DEL IGAC, ASIGNADO A LA TERRITORIAL ATLANTICO"/>
    <s v="620"/>
    <s v="720"/>
    <s v="520"/>
    <s v="5720"/>
    <s v="17112320"/>
    <s v="-0"/>
    <x v="0"/>
    <x v="0"/>
  </r>
  <r>
    <s v="720"/>
    <s v="2020-02-11 00:00:00"/>
    <s v="2020-02-11 09:33:00"/>
    <s v="Gasto"/>
    <s v="Con Compromiso"/>
    <s v="002"/>
    <x v="0"/>
    <x v="18"/>
    <s v="SERVICIOS DE TRANSPORTE DE PASAJEROS"/>
    <s v="Nación"/>
    <x v="0"/>
    <s v="CSF"/>
    <n v="78400"/>
    <n v="0"/>
    <n v="78400"/>
    <n v="0"/>
    <s v="VR, COMISION DE SERVICIOS DE LOS DIRECTORES TERRITORIALES A BOGOTA-SEDE CENTRAL LOS DIAS 12 Y 13 DE FEBRERO/2020"/>
    <s v="720"/>
    <s v="1120"/>
    <s v="920"/>
    <s v="6120"/>
    <s v="25033420"/>
    <s v="-0"/>
    <x v="0"/>
    <x v="0"/>
  </r>
  <r>
    <s v="720"/>
    <s v="2020-02-11 00:00:00"/>
    <s v="2020-02-11 09:33:00"/>
    <s v="Gasto"/>
    <s v="Con Compromiso"/>
    <s v="002"/>
    <x v="0"/>
    <x v="19"/>
    <s v="VIÁTICOS DE LOS FUNCIONARIOS EN COMISIÓN"/>
    <s v="Nación"/>
    <x v="0"/>
    <s v="CSF"/>
    <n v="258320"/>
    <n v="0"/>
    <n v="258320"/>
    <n v="0"/>
    <s v="VR, COMISION DE SERVICIOS DE LOS DIRECTORES TERRITORIALES A BOGOTA-SEDE CENTRAL LOS DIAS 12 Y 13 DE FEBRERO/2020"/>
    <s v="720"/>
    <s v="1120"/>
    <s v="920"/>
    <s v="6120"/>
    <s v="25033420"/>
    <s v="-0"/>
    <x v="0"/>
    <x v="0"/>
  </r>
  <r>
    <s v="820"/>
    <s v="2020-02-14 00:00:00"/>
    <s v="2020-02-14 14:17:00"/>
    <s v="Gasto"/>
    <s v="Con Compromiso"/>
    <s v="002"/>
    <x v="0"/>
    <x v="20"/>
    <s v="IMPUESTO DE INDUSTRIA Y COMERCIO"/>
    <s v="Propios"/>
    <x v="1"/>
    <s v="CSF"/>
    <n v="1100000"/>
    <n v="0"/>
    <n v="1100000"/>
    <n v="0"/>
    <s v="VR, PAGO DE INDUSTRIA Y COMERCIO ANUAL. Y DEL EMS DE ENERO /2020"/>
    <s v="920"/>
    <s v="1220"/>
    <s v="1020"/>
    <s v="6220"/>
    <s v="26919420"/>
    <s v="-0"/>
    <x v="0"/>
    <x v="0"/>
  </r>
  <r>
    <s v="920"/>
    <s v="2020-02-17 00:00:00"/>
    <s v="2020-02-17 09:33:00"/>
    <s v="Gasto"/>
    <s v="Con Compromiso"/>
    <s v="002"/>
    <x v="0"/>
    <x v="6"/>
    <s v="SUBSIDIO DE ALIMENTACIÓN"/>
    <s v="Nación"/>
    <x v="0"/>
    <s v="CSF"/>
    <n v="1255464"/>
    <n v="0"/>
    <n v="1255464"/>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8"/>
    <s v="BONIFICACIÓN ESPECIAL DE RECREACIÓN"/>
    <s v="Nación"/>
    <x v="0"/>
    <s v="CSF"/>
    <n v="72960"/>
    <n v="0"/>
    <n v="7296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7"/>
    <s v="SUELDO DE VACACIONES"/>
    <s v="Nación"/>
    <x v="0"/>
    <s v="CSF"/>
    <n v="897978"/>
    <n v="0"/>
    <n v="897978"/>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9"/>
    <s v="SUELDO BÁSICO"/>
    <s v="Nación"/>
    <x v="0"/>
    <s v="CSF"/>
    <n v="54552245"/>
    <n v="0"/>
    <n v="5455224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3"/>
    <s v="AUXILIO DE TRANSPORTE"/>
    <s v="Nación"/>
    <x v="0"/>
    <s v="CSF"/>
    <n v="1841087"/>
    <n v="0"/>
    <n v="1841087"/>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10"/>
    <s v="BONIFICACIÓN POR SERVICIOS PRESTADOS"/>
    <s v="Nación"/>
    <x v="0"/>
    <s v="CSF"/>
    <n v="701795"/>
    <n v="0"/>
    <n v="7017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21"/>
    <s v="INCAPACIDADES (NO DE PENSIONES)"/>
    <s v="Nación"/>
    <x v="0"/>
    <s v="CSF"/>
    <n v="97240"/>
    <n v="0"/>
    <n v="9724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4"/>
    <s v="PRIMA DE VACACIONES"/>
    <s v="Nación"/>
    <x v="0"/>
    <s v="CSF"/>
    <n v="1063395"/>
    <n v="0"/>
    <n v="10633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5"/>
    <s v="PRIMA TÉCNICA NO SALARIAL"/>
    <s v="Nación"/>
    <x v="0"/>
    <s v="CSF"/>
    <n v="2240265"/>
    <n v="0"/>
    <n v="224026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1020"/>
    <s v="2020-02-20 00:00:00"/>
    <s v="2020-02-20 13:23:00"/>
    <s v="Gasto"/>
    <s v="Con Compromiso"/>
    <s v="002"/>
    <x v="0"/>
    <x v="16"/>
    <s v="APORTES AL SENA"/>
    <s v="Nación"/>
    <x v="0"/>
    <s v="CSF"/>
    <n v="1226400"/>
    <n v="0"/>
    <n v="12264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3"/>
    <s v="APORTES AL ICBF"/>
    <s v="Nación"/>
    <x v="0"/>
    <s v="CSF"/>
    <n v="1839800"/>
    <n v="0"/>
    <n v="18398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2"/>
    <s v="APORTES GENERALES AL SISTEMA DE RIESGOS LABORALES"/>
    <s v="Nación"/>
    <x v="0"/>
    <s v="CSF"/>
    <n v="586300"/>
    <n v="0"/>
    <n v="5863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4"/>
    <s v="CAJAS DE COMPENSACIÓN FAMILIAR"/>
    <s v="Nación"/>
    <x v="0"/>
    <s v="CSF"/>
    <n v="2451900"/>
    <n v="0"/>
    <n v="24519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5"/>
    <s v="SALUD"/>
    <s v="Nación"/>
    <x v="0"/>
    <s v="CSF"/>
    <n v="5031200"/>
    <n v="0"/>
    <n v="50312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1"/>
    <s v="PENSIONES"/>
    <s v="Nación"/>
    <x v="0"/>
    <s v="CSF"/>
    <n v="6976500"/>
    <n v="0"/>
    <n v="69765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120"/>
    <s v="2020-03-03 00:00:00"/>
    <s v="2020-03-03 09:12:00"/>
    <s v="Gasto"/>
    <s v="Con Compromiso"/>
    <s v="0500"/>
    <x v="0"/>
    <x v="22"/>
    <s v="ADQUISICIÓN DE BIENES Y SERVICIOS - SERVICIO DE INFORMACIÓN CATASTRAL - ACTUALIZACIÓN  Y GESTIÓN CATASTRAL  NACIONAL"/>
    <s v="Nación"/>
    <x v="2"/>
    <s v="CSF"/>
    <n v="7404302"/>
    <n v="0"/>
    <n v="7404302"/>
    <n v="4932870"/>
    <s v="VR, VIATICOS Y GASTOS DE COMISION  PARA FUNCIONARIOS DE PLANTA DE LA TERRITORIAL ATLANTICO, VIGENCIA 2020"/>
    <s v="1320"/>
    <s v="9520, 11020, 11520"/>
    <s v="11920, 13420, 13820"/>
    <s v="66320, 72820, 73220"/>
    <s v="287220820, 314976120, 322246620"/>
    <s v="-0"/>
    <x v="1"/>
    <x v="1"/>
  </r>
  <r>
    <s v="1220"/>
    <s v="2020-03-03 00:00:00"/>
    <s v="2020-03-03 09:15:00"/>
    <s v="Gasto"/>
    <s v="Con Compromiso"/>
    <s v="0510"/>
    <x v="0"/>
    <x v="23"/>
    <s v="ADQUISICIÓN DE BIENES Y SERVICIOS - SERVICIO DE AVALÚOS - ACTUALIZACIÓN  Y GESTIÓN CATASTRAL  NACIONAL"/>
    <s v="Propios"/>
    <x v="1"/>
    <s v="CSF"/>
    <n v="2000000"/>
    <n v="-1202776"/>
    <n v="797224"/>
    <n v="0"/>
    <s v="VR, VIATICOS Y GASTOS DE COMISION, PARA EL PROFESIONAL DE AVALUOS Y MERCADO, VIGENCIA 2020"/>
    <s v="1420"/>
    <s v="2220, 2320"/>
    <s v="1820, 1920"/>
    <s v="11720, 11820"/>
    <s v="58383220"/>
    <s v="-0"/>
    <x v="1"/>
    <x v="2"/>
  </r>
  <r>
    <s v="1320"/>
    <s v="2020-03-03 00:00:00"/>
    <s v="2020-03-03 09:21:00"/>
    <s v="Gasto"/>
    <s v="Con Compromiso"/>
    <s v="002"/>
    <x v="0"/>
    <x v="24"/>
    <s v="IMPUESTO PREDIAL Y SOBRETASA AMBIENTAL"/>
    <s v="Nación"/>
    <x v="0"/>
    <s v="CSF"/>
    <n v="19725500"/>
    <n v="-1972550"/>
    <n v="17752950"/>
    <n v="0"/>
    <s v="VR, IMPUESTO PREDIAL UNIFICADO VIGENCIA 2020, SEDES TERRITORIAL ATLANTICO NORTE Y CENTRO"/>
    <s v="1520"/>
    <s v="1720"/>
    <s v="1220"/>
    <s v="11120"/>
    <s v="45881920"/>
    <s v="-0"/>
    <x v="0"/>
    <x v="0"/>
  </r>
  <r>
    <s v="1420"/>
    <s v="2020-03-05 00:00:00"/>
    <s v="2020-03-05 09:57:00"/>
    <s v="Gasto"/>
    <s v="Con Compromiso"/>
    <s v="002"/>
    <x v="0"/>
    <x v="18"/>
    <s v="SERVICIOS DE TRANSPORTE DE PASAJEROS"/>
    <s v="Propios"/>
    <x v="1"/>
    <s v="CSF"/>
    <n v="50000"/>
    <n v="-50000"/>
    <n v="0"/>
    <n v="0"/>
    <s v="VR, VIATICOS Y GASTOS DE COMISION  PARA EL DESPLAZAMIENTO DE LA ABOGADA A LA TERRITORIAL MAGDALENA, A CUMPLIR CON LO ESTIPULADO EN EL MEMORANDO IE820-01"/>
    <s v="1620"/>
    <s v="2020"/>
    <s v="1720"/>
    <s v="11620"/>
    <s v="-0"/>
    <s v="-0"/>
    <x v="0"/>
    <x v="0"/>
  </r>
  <r>
    <s v="1420"/>
    <s v="2020-03-05 00:00:00"/>
    <s v="2020-03-05 09:57:00"/>
    <s v="Gasto"/>
    <s v="Con Compromiso"/>
    <s v="002"/>
    <x v="0"/>
    <x v="19"/>
    <s v="VIÁTICOS DE LOS FUNCIONARIOS EN COMISIÓN"/>
    <s v="Propios"/>
    <x v="1"/>
    <s v="CSF"/>
    <n v="114433"/>
    <n v="-114433"/>
    <n v="0"/>
    <n v="0"/>
    <s v="VR, VIATICOS Y GASTOS DE COMISION  PARA EL DESPLAZAMIENTO DE LA ABOGADA A LA TERRITORIAL MAGDALENA, A CUMPLIR CON LO ESTIPULADO EN EL MEMORANDO IE820-01"/>
    <s v="1620"/>
    <s v="2020"/>
    <s v="1720"/>
    <s v="11620"/>
    <s v="-0"/>
    <s v="-0"/>
    <x v="0"/>
    <x v="0"/>
  </r>
  <r>
    <s v="1520"/>
    <s v="2020-03-06 00:00:00"/>
    <s v="2020-03-06 13:56:00"/>
    <s v="Gasto"/>
    <s v="Con Compromiso"/>
    <s v="0500"/>
    <x v="0"/>
    <x v="22"/>
    <s v="ADQUISICIÓN DE BIENES Y SERVICIOS - SERVICIO DE INFORMACIÓN CATASTRAL - ACTUALIZACIÓN  Y GESTIÓN CATASTRAL  NACIONAL"/>
    <s v="Nación"/>
    <x v="0"/>
    <s v="CSF"/>
    <n v="59460912"/>
    <n v="0"/>
    <n v="59460912"/>
    <n v="0"/>
    <s v="VR, PRESTACION DE SERVICIOS PERSONALES, PARA REALIZAR ACTIVIDADES DE APOYO OPERATIVO EN LOS PROCESOS CATASTRALES DE LA TERRITORIAL ATLANTICO"/>
    <s v="1720"/>
    <s v="3320, 3620, 3720, 3820"/>
    <s v="3020, 3120, 3220, 3320"/>
    <s v="25520, 25620, 25720, 26520, 27020, 33020, 33120, 33220, 33320, 42620, 42720, 42820, 42920, 49020, 49120, 49220, 49320, 55320, 55420, 55520, 55620, 65120, 65220, 65320, 65420, 72220, 72320, 72420, 72520, 73520"/>
    <s v="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s v="-0"/>
    <x v="1"/>
    <x v="1"/>
  </r>
  <r>
    <s v="1620"/>
    <s v="2020-03-06 00:00:00"/>
    <s v="2020-03-06 14:07:00"/>
    <s v="Gasto"/>
    <s v="Con Compromiso"/>
    <s v="0500"/>
    <x v="0"/>
    <x v="22"/>
    <s v="ADQUISICIÓN DE BIENES Y SERVICIOS - SERVICIO DE INFORMACIÓN CATASTRAL - ACTUALIZACIÓN  Y GESTIÓN CATASTRAL  NACIONAL"/>
    <s v="Nación"/>
    <x v="0"/>
    <s v="CSF"/>
    <n v="36667836"/>
    <n v="0"/>
    <n v="36667836"/>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s v="91590420, 91593720, 104634820, 104641820, 137388420, 137402720, 173480920, 176592720, 206974720, 206981820, 247451020, 247452120, 284317120, 284319320, 311299820, 311315020"/>
    <s v="-0"/>
    <x v="1"/>
    <x v="1"/>
  </r>
  <r>
    <s v="1720"/>
    <s v="2020-03-06 00:00:00"/>
    <s v="2020-03-06 14:12:00"/>
    <s v="Gasto"/>
    <s v="Con Compromiso"/>
    <s v="0500"/>
    <x v="0"/>
    <x v="22"/>
    <s v="ADQUISICIÓN DE BIENES Y SERVICIOS - SERVICIO DE INFORMACIÓN CATASTRAL - ACTUALIZACIÓN  Y GESTIÓN CATASTRAL  NACIONAL"/>
    <s v="Nación"/>
    <x v="0"/>
    <s v="CSF"/>
    <n v="81910440"/>
    <n v="0"/>
    <n v="81910440"/>
    <n v="0"/>
    <s v="VR, PRESTACION DE SERVICIOS PARA REALIZAR ACTIVIDADES DE RECONOCIMIENTO PREDIAL URBANO Y RURAL PARA LA ATENCION DE  TRAMITES EN LOS PROCESOS CATASTRALES DE LA DIRECCION TERRITORIAL DEL ATLANTICO"/>
    <s v="1920"/>
    <s v="3020, 3120, 3420"/>
    <s v="3720, 3820, 3920"/>
    <s v="26120, 26220, 26320, 36720, 36820, 36920, 43520, 43620, 43720, 49820, 54820, 54920, 56220, 64920, 65020, 67920, 71720, 73320, 81620, 81920"/>
    <s v="111668820, 111677520, 111686520, 140074920, 140077120, 140079320, 186034220, 186050920, 186057220, 220876120, 226731620, 226736720, 252892320, 276098120, 276104620, 294565220, 301506820, 322247420, 340873520, 341867920"/>
    <s v="-0"/>
    <x v="1"/>
    <x v="1"/>
  </r>
  <r>
    <s v="1820"/>
    <s v="2020-03-06 00:00:00"/>
    <s v="2020-03-06 14:15:00"/>
    <s v="Gasto"/>
    <s v="Con Compromiso"/>
    <s v="0500"/>
    <x v="0"/>
    <x v="22"/>
    <s v="ADQUISICIÓN DE BIENES Y SERVICIOS - SERVICIO DE INFORMACIÓN CATASTRAL - ACTUALIZACIÓN  Y GESTIÓN CATASTRAL  NACIONAL"/>
    <s v="Nación"/>
    <x v="0"/>
    <s v="CSF"/>
    <n v="18333918"/>
    <n v="746937"/>
    <n v="19080855"/>
    <n v="0"/>
    <s v="VR, PRESTACION DE SERVICIOS DE APOYO A LA GESTION DESARROLLADA EN PROCESOS CATASTRALES DE LA TERRITORIAL ATLANTICO"/>
    <s v="2020"/>
    <s v="2420, 11820"/>
    <s v="2320"/>
    <s v="18120, 25320, 32620, 43020, 49420, 55120, 65620, 72120"/>
    <s v="90778520, 104609620, 137401620, 174670820, 215288720, 242393820, 276217720, 310048820"/>
    <s v="-0"/>
    <x v="1"/>
    <x v="1"/>
  </r>
  <r>
    <s v="1920"/>
    <s v="2020-03-09 00:00:00"/>
    <s v="2020-03-09 13:47:00"/>
    <s v="Gasto"/>
    <s v="Con Compromiso"/>
    <s v="002"/>
    <x v="0"/>
    <x v="20"/>
    <s v="IMPUESTO DE INDUSTRIA Y COMERCIO"/>
    <s v="Propios"/>
    <x v="1"/>
    <s v="CSF"/>
    <n v="108000"/>
    <n v="0"/>
    <n v="108000"/>
    <n v="0"/>
    <s v="VR, PAGO  DE INDUSTRIA Y COMERCIO MES DE FEBRERO /2020"/>
    <s v="2120"/>
    <s v="1920"/>
    <s v="1620"/>
    <s v="11520"/>
    <s v="50587620"/>
    <s v="-0"/>
    <x v="0"/>
    <x v="0"/>
  </r>
  <r>
    <s v="2020"/>
    <s v="2020-03-18 00:00:00"/>
    <s v="2020-03-18 08:32:00"/>
    <s v="Gasto"/>
    <s v="Con Compromiso"/>
    <s v="002"/>
    <x v="0"/>
    <x v="9"/>
    <s v="SUELDO BÁSICO"/>
    <s v="Nación"/>
    <x v="0"/>
    <s v="CSF"/>
    <n v="63453164"/>
    <n v="0"/>
    <n v="6345316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10"/>
    <s v="BONIFICACIÓN POR SERVICIOS PRESTADOS"/>
    <s v="Nación"/>
    <x v="0"/>
    <s v="CSF"/>
    <n v="2483426"/>
    <n v="0"/>
    <n v="2483426"/>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7"/>
    <s v="SUELDO DE VACACIONES"/>
    <s v="Nación"/>
    <x v="0"/>
    <s v="CSF"/>
    <n v="476054"/>
    <n v="0"/>
    <n v="47605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8"/>
    <s v="BONIFICACIÓN ESPECIAL DE RECREACIÓN"/>
    <s v="Nación"/>
    <x v="0"/>
    <s v="CSF"/>
    <n v="43825"/>
    <n v="0"/>
    <n v="43825"/>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3"/>
    <s v="AUXILIO DE TRANSPORTE"/>
    <s v="Nación"/>
    <x v="0"/>
    <s v="CSF"/>
    <n v="1786231"/>
    <n v="0"/>
    <n v="178623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4"/>
    <s v="PRIMA DE VACACIONES"/>
    <s v="Nación"/>
    <x v="0"/>
    <s v="CSF"/>
    <n v="463220"/>
    <n v="0"/>
    <n v="463220"/>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21"/>
    <s v="INCAPACIDADES (NO DE PENSIONES)"/>
    <s v="Nación"/>
    <x v="0"/>
    <s v="CSF"/>
    <n v="701533"/>
    <n v="-533035"/>
    <n v="168498"/>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6"/>
    <s v="SUBSIDIO DE ALIMENTACIÓN"/>
    <s v="Nación"/>
    <x v="0"/>
    <s v="CSF"/>
    <n v="1372744"/>
    <n v="0"/>
    <n v="137274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5"/>
    <s v="PRIMA TÉCNICA NO SALARIAL"/>
    <s v="Nación"/>
    <x v="0"/>
    <s v="CSF"/>
    <n v="2584371"/>
    <n v="0"/>
    <n v="258437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120"/>
    <s v="2020-03-19 00:00:00"/>
    <s v="2020-03-19 10:10:00"/>
    <s v="Gasto"/>
    <s v="Con Compromiso"/>
    <s v="002"/>
    <x v="0"/>
    <x v="14"/>
    <s v="CAJAS DE COMPENSACIÓN FAMILIAR"/>
    <s v="Nación"/>
    <x v="0"/>
    <s v="CSF"/>
    <n v="2602900"/>
    <n v="0"/>
    <n v="260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1"/>
    <s v="PENSIONES"/>
    <s v="Nación"/>
    <x v="0"/>
    <s v="CSF"/>
    <n v="7240100"/>
    <n v="0"/>
    <n v="7240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5"/>
    <s v="SALUD"/>
    <s v="Nación"/>
    <x v="0"/>
    <s v="CSF"/>
    <n v="5259100"/>
    <n v="0"/>
    <n v="5259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2"/>
    <s v="APORTES GENERALES AL SISTEMA DE RIESGOS LABORALES"/>
    <s v="Nación"/>
    <x v="0"/>
    <s v="CSF"/>
    <n v="598001"/>
    <n v="0"/>
    <n v="598001"/>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3"/>
    <s v="APORTES AL ICBF"/>
    <s v="Nación"/>
    <x v="0"/>
    <s v="CSF"/>
    <n v="1952900"/>
    <n v="0"/>
    <n v="195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6"/>
    <s v="APORTES AL SENA"/>
    <s v="Nación"/>
    <x v="0"/>
    <s v="CSF"/>
    <n v="1302100"/>
    <n v="0"/>
    <n v="1302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220"/>
    <s v="2020-04-06 00:00:00"/>
    <s v="2020-04-06 08:36:00"/>
    <s v="Gasto"/>
    <s v="Con Compromiso"/>
    <s v="002"/>
    <x v="0"/>
    <x v="20"/>
    <s v="IMPUESTO DE INDUSTRIA Y COMERCIO"/>
    <s v="Propios"/>
    <x v="1"/>
    <s v="CSF"/>
    <n v="62000"/>
    <n v="268"/>
    <n v="62268"/>
    <n v="0"/>
    <s v="VR, ICA CORRESPONDIENTE AL MES DE MARZO/2020"/>
    <s v="2520"/>
    <s v="3520"/>
    <s v="2120"/>
    <s v="18020, 26720"/>
    <s v="89718920, 120434520"/>
    <s v="-0"/>
    <x v="0"/>
    <x v="0"/>
  </r>
  <r>
    <s v="2320"/>
    <s v="2020-04-13 00:00:00"/>
    <s v="2020-04-13 16:04:00"/>
    <s v="Gasto"/>
    <s v="Con Compromiso"/>
    <s v="0200"/>
    <x v="0"/>
    <x v="25"/>
    <s v="ADQUISICIÓN DE BIENES Y SERVICIOS - SERVICIO DE IMPLEMENTACIÓN SISTEMAS DE GESTIÓN - FORTALECIMIENTO DE LA GESTIÓN INSTITUCIONAL DEL IGAC A NIVEL   NACIONAL"/>
    <s v="Propios"/>
    <x v="1"/>
    <s v="CSF"/>
    <n v="24269760"/>
    <n v="0"/>
    <n v="24269760"/>
    <n v="0"/>
    <s v="PRESTACDION_x000a__x000a__x000a_PRESTACION DE SERVICIOS PROFESIONALES PARA REALIZAR LOS PROCESOS DE PLANEACION Y SEGUIMIENTO AL PLAN DE ACCION DE LA DIRECCION TERRITORIAL ATLANTICOEN EL MARCO DE LOS LINEAMIENTOS INSTITUCIONALES VIGENTES"/>
    <s v="2620"/>
    <s v="3920"/>
    <s v="2920"/>
    <s v="25420, 32920, 42420, 49520, 55020, 65520, 72020"/>
    <s v="104612420, 138615520, 171282420, 215269520, 241046820, 276120420, 310037020"/>
    <s v="-0"/>
    <x v="1"/>
    <x v="3"/>
  </r>
  <r>
    <s v="2420"/>
    <s v="2020-04-15 00:00:00"/>
    <s v="2020-04-15 16:35:00"/>
    <s v="Gasto"/>
    <s v="Con Compromiso"/>
    <s v="002"/>
    <x v="0"/>
    <x v="11"/>
    <s v="PENSIONES"/>
    <s v="Nación"/>
    <x v="0"/>
    <s v="CSF"/>
    <n v="849800"/>
    <n v="283200"/>
    <n v="1133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4"/>
    <s v="CAJAS DE COMPENSACIÓN FAMILIAR"/>
    <s v="Nación"/>
    <x v="0"/>
    <s v="CSF"/>
    <n v="286400"/>
    <n v="0"/>
    <n v="2864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2"/>
    <s v="APORTES GENERALES AL SISTEMA DE RIESGOS LABORALES"/>
    <s v="Nación"/>
    <x v="0"/>
    <s v="CSF"/>
    <n v="66000"/>
    <n v="0"/>
    <n v="66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3"/>
    <s v="APORTES AL ICBF"/>
    <s v="Nación"/>
    <x v="0"/>
    <s v="CSF"/>
    <n v="214200"/>
    <n v="0"/>
    <n v="2142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6"/>
    <s v="APORTES AL SENA"/>
    <s v="Nación"/>
    <x v="0"/>
    <s v="CSF"/>
    <n v="144000"/>
    <n v="0"/>
    <n v="144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5"/>
    <s v="SALUD"/>
    <s v="Nación"/>
    <x v="0"/>
    <s v="CSF"/>
    <n v="626400"/>
    <n v="268300"/>
    <n v="8947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520"/>
    <s v="2020-04-16 00:00:00"/>
    <s v="2020-04-16 12:19:00"/>
    <s v="Gasto"/>
    <s v="Con Compromiso"/>
    <s v="002"/>
    <x v="0"/>
    <x v="6"/>
    <s v="SUBSIDIO DE ALIMENTACIÓN"/>
    <s v="Nación"/>
    <x v="0"/>
    <s v="CSF"/>
    <n v="1321960"/>
    <n v="0"/>
    <n v="132196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8"/>
    <s v="BONIFICACIÓN ESPECIAL DE RECREACIÓN"/>
    <s v="Nación"/>
    <x v="0"/>
    <s v="CSF"/>
    <n v="476343"/>
    <n v="0"/>
    <n v="47634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10"/>
    <s v="BONIFICACIÓN POR SERVICIOS PRESTADOS"/>
    <s v="Nación"/>
    <x v="0"/>
    <s v="CSF"/>
    <n v="4511304"/>
    <n v="0"/>
    <n v="4511304"/>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4"/>
    <s v="PRIMA DE VACACIONES"/>
    <s v="Nación"/>
    <x v="0"/>
    <s v="CSF"/>
    <n v="6256248"/>
    <n v="0"/>
    <n v="6256248"/>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7"/>
    <s v="SUELDO DE VACACIONES"/>
    <s v="Nación"/>
    <x v="0"/>
    <s v="CSF"/>
    <n v="5455173"/>
    <n v="0"/>
    <n v="545517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9"/>
    <s v="SUELDO BÁSICO"/>
    <s v="Nación"/>
    <x v="0"/>
    <s v="CSF"/>
    <n v="58753300"/>
    <n v="0"/>
    <n v="5875330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5"/>
    <s v="PRIMA TÉCNICA NO SALARIAL"/>
    <s v="Nación"/>
    <x v="0"/>
    <s v="CSF"/>
    <n v="2354967"/>
    <n v="0"/>
    <n v="2354967"/>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3"/>
    <s v="AUXILIO DE TRANSPORTE"/>
    <s v="Nación"/>
    <x v="0"/>
    <s v="CSF"/>
    <n v="1851372"/>
    <n v="0"/>
    <n v="1851372"/>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620"/>
    <s v="2020-04-16 00:00:00"/>
    <s v="2020-04-16 13:39:00"/>
    <s v="Gasto"/>
    <s v="Con Compromiso"/>
    <s v="002"/>
    <x v="0"/>
    <x v="13"/>
    <s v="APORTES AL ICBF"/>
    <s v="Nación"/>
    <x v="0"/>
    <s v="CSF"/>
    <n v="2182200"/>
    <n v="0"/>
    <n v="21822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6"/>
    <s v="APORTES AL SENA"/>
    <s v="Nación"/>
    <x v="0"/>
    <s v="CSF"/>
    <n v="1455300"/>
    <n v="0"/>
    <n v="1455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5"/>
    <s v="SALUD"/>
    <s v="Nación"/>
    <x v="0"/>
    <s v="CSF"/>
    <n v="5377900"/>
    <n v="0"/>
    <n v="53779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1"/>
    <s v="PENSIONES"/>
    <s v="Nación"/>
    <x v="0"/>
    <s v="CSF"/>
    <n v="7469100"/>
    <n v="-6068300"/>
    <n v="14008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4"/>
    <s v="CAJAS DE COMPENSACIÓN FAMILIAR"/>
    <s v="Nación"/>
    <x v="0"/>
    <s v="CSF"/>
    <n v="2909000"/>
    <n v="0"/>
    <n v="29090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2"/>
    <s v="APORTES GENERALES AL SISTEMA DE RIESGOS LABORALES"/>
    <s v="Nación"/>
    <x v="0"/>
    <s v="CSF"/>
    <n v="629300"/>
    <n v="0"/>
    <n v="629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720"/>
    <s v="2020-05-19 00:00:00"/>
    <s v="2020-05-19 08:21:00"/>
    <s v="Gasto"/>
    <s v="Con Compromiso"/>
    <s v="002"/>
    <x v="0"/>
    <x v="20"/>
    <s v="IMPUESTO DE INDUSTRIA Y COMERCIO"/>
    <s v="Propios"/>
    <x v="1"/>
    <s v="CSF"/>
    <n v="5000"/>
    <n v="0"/>
    <n v="5000"/>
    <n v="0"/>
    <s v="VR, PAGO POR CONCEPTO DEL ICA CORRESPONDIENTE AL MES DE ABRIL / 2020"/>
    <s v="3220"/>
    <s v="4920"/>
    <s v="4720"/>
    <s v="27120"/>
    <s v="122888420"/>
    <s v="-0"/>
    <x v="0"/>
    <x v="0"/>
  </r>
  <r>
    <s v="2820"/>
    <s v="2020-05-19 00:00:00"/>
    <s v="2020-05-19 12:25:00"/>
    <s v="Gasto"/>
    <s v="Con Compromiso"/>
    <s v="002"/>
    <x v="0"/>
    <x v="6"/>
    <s v="SUBSIDIO DE ALIMENTACIÓN"/>
    <s v="Nación"/>
    <x v="0"/>
    <s v="CSF"/>
    <n v="1260269"/>
    <n v="0"/>
    <n v="126026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4"/>
    <s v="PRIMA DE VACACIONES"/>
    <s v="Nación"/>
    <x v="0"/>
    <s v="CSF"/>
    <n v="10239909"/>
    <n v="0"/>
    <n v="1023990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5"/>
    <s v="PRIMA TÉCNICA NO SALARIAL"/>
    <s v="Nación"/>
    <x v="0"/>
    <s v="CSF"/>
    <n v="2354967"/>
    <n v="0"/>
    <n v="2354967"/>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3"/>
    <s v="AUXILIO DE TRANSPORTE"/>
    <s v="Nación"/>
    <x v="0"/>
    <s v="CSF"/>
    <n v="1755375"/>
    <n v="0"/>
    <n v="1755375"/>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9"/>
    <s v="SUELDO BÁSICO"/>
    <s v="Nación"/>
    <x v="0"/>
    <s v="CSF"/>
    <n v="54682984"/>
    <n v="0"/>
    <n v="54682984"/>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8"/>
    <s v="BONIFICACIÓN ESPECIAL DE RECREACIÓN"/>
    <s v="Nación"/>
    <x v="0"/>
    <s v="CSF"/>
    <n v="750873"/>
    <n v="0"/>
    <n v="750873"/>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10"/>
    <s v="BONIFICACIÓN POR SERVICIOS PRESTADOS"/>
    <s v="Nación"/>
    <x v="0"/>
    <s v="CSF"/>
    <n v="4110558"/>
    <n v="0"/>
    <n v="4110558"/>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7"/>
    <s v="SUELDO DE VACACIONES"/>
    <s v="Nación"/>
    <x v="0"/>
    <s v="CSF"/>
    <n v="11255812"/>
    <n v="0"/>
    <n v="11255812"/>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920"/>
    <s v="2020-05-21 00:00:00"/>
    <s v="2020-05-21 14:45:00"/>
    <s v="Gasto"/>
    <s v="Con Compromiso"/>
    <s v="002"/>
    <x v="0"/>
    <x v="12"/>
    <s v="APORTES GENERALES AL SISTEMA DE RIESGOS LABORALES"/>
    <s v="Nación"/>
    <x v="0"/>
    <s v="CSF"/>
    <n v="576700"/>
    <n v="0"/>
    <n v="57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6"/>
    <s v="APORTES AL SENA"/>
    <s v="Nación"/>
    <x v="0"/>
    <s v="CSF"/>
    <n v="1504700"/>
    <n v="0"/>
    <n v="1504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1"/>
    <s v="PENSIONES"/>
    <s v="Nación"/>
    <x v="0"/>
    <s v="CSF"/>
    <n v="7429000"/>
    <n v="-36400"/>
    <n v="73926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5"/>
    <s v="SALUD"/>
    <s v="Nación"/>
    <x v="0"/>
    <s v="CSF"/>
    <n v="5262900"/>
    <n v="-138600"/>
    <n v="51243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3"/>
    <s v="APORTES AL ICBF"/>
    <s v="Nación"/>
    <x v="0"/>
    <s v="CSF"/>
    <n v="2256700"/>
    <n v="0"/>
    <n v="225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4"/>
    <s v="CAJAS DE COMPENSACIÓN FAMILIAR"/>
    <s v="Nación"/>
    <x v="0"/>
    <s v="CSF"/>
    <n v="3008000"/>
    <n v="0"/>
    <n v="30080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3020"/>
    <s v="2020-06-02 00:00:00"/>
    <s v="2020-06-02 09:57:00"/>
    <s v="Gasto"/>
    <s v="Con Compromiso"/>
    <s v="002"/>
    <x v="0"/>
    <x v="26"/>
    <s v="PRIMA DE SERVICIO"/>
    <s v="Nación"/>
    <x v="0"/>
    <s v="CSF"/>
    <n v="66298945"/>
    <n v="0"/>
    <n v="66298945"/>
    <n v="0"/>
    <s v="VR, POR CONCEPTO DEL PAGO DE LA PRIMA DE SERVICIOS, AL PERSONAL DE PLANTA DE LA DIRECCION TERRITORIAL ATLANTICO VIG.2020"/>
    <s v="3520"/>
    <s v="5420"/>
    <s v="-0"/>
    <s v="33520, 33620, 33720, 33820, 33920, 34020, 34120, 34220, 34320, 34420, 34520, 34620, 34720, 34820, 34920, 35020, 35120, 35220, 35320, 35420, 35520, 35620, 35720, 35820, 35920, 36020, 36120, 36220, 36320, 36420, 36520, 36620"/>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s v="-0"/>
    <x v="0"/>
    <x v="0"/>
  </r>
  <r>
    <s v="3120"/>
    <s v="2020-06-10 00:00:00"/>
    <s v="2020-06-10 09:27:00"/>
    <s v="Gasto"/>
    <s v="Con Compromiso"/>
    <s v="002"/>
    <x v="0"/>
    <x v="20"/>
    <s v="IMPUESTO DE INDUSTRIA Y COMERCIO"/>
    <s v="Propios"/>
    <x v="1"/>
    <s v="CSF"/>
    <n v="6000"/>
    <n v="0"/>
    <n v="6000"/>
    <n v="0"/>
    <s v="VALOR PARA PAGO DE ICA DEL MES DE MAYO/2020"/>
    <s v="3620"/>
    <s v="5720"/>
    <s v="6220"/>
    <s v="37220"/>
    <s v="150124020"/>
    <s v="-0"/>
    <x v="0"/>
    <x v="0"/>
  </r>
  <r>
    <s v="3220"/>
    <s v="2020-06-10 00:00:00"/>
    <s v="2020-06-10 15:22:00"/>
    <s v="Gasto"/>
    <s v="Con Compromiso"/>
    <s v="002"/>
    <x v="0"/>
    <x v="7"/>
    <s v="SUELDO DE VACACIONES"/>
    <s v="Nación"/>
    <x v="0"/>
    <s v="CSF"/>
    <n v="2454803"/>
    <n v="0"/>
    <n v="245480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8"/>
    <s v="BONIFICACIÓN ESPECIAL DE RECREACIÓN"/>
    <s v="Nación"/>
    <x v="0"/>
    <s v="CSF"/>
    <n v="167083"/>
    <n v="0"/>
    <n v="16708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5"/>
    <s v="PRIMA TÉCNICA NO SALARIAL"/>
    <s v="Nación"/>
    <x v="0"/>
    <s v="CSF"/>
    <n v="2354967"/>
    <n v="0"/>
    <n v="2354967"/>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9"/>
    <s v="SUELDO BÁSICO"/>
    <s v="Nación"/>
    <x v="0"/>
    <s v="CSF"/>
    <n v="49757428"/>
    <n v="0"/>
    <n v="49757428"/>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6"/>
    <s v="SUBSIDIO DE ALIMENTACIÓN"/>
    <s v="Nación"/>
    <x v="0"/>
    <s v="CSF"/>
    <n v="1002486"/>
    <n v="0"/>
    <n v="1002486"/>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3"/>
    <s v="AUXILIO DE TRANSPORTE"/>
    <s v="Nación"/>
    <x v="0"/>
    <s v="CSF"/>
    <n v="1429670"/>
    <n v="0"/>
    <n v="142967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4"/>
    <s v="PRIMA DE VACACIONES"/>
    <s v="Nación"/>
    <x v="0"/>
    <s v="CSF"/>
    <n v="2113090"/>
    <n v="0"/>
    <n v="211309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320"/>
    <s v="2020-06-19 00:00:00"/>
    <s v="2020-06-19 15:17:00"/>
    <s v="Gasto"/>
    <s v="Con Compromiso"/>
    <s v="002"/>
    <x v="0"/>
    <x v="15"/>
    <s v="SALUD"/>
    <s v="Nación"/>
    <x v="0"/>
    <s v="CSF"/>
    <n v="4994500"/>
    <n v="0"/>
    <n v="49945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4"/>
    <s v="CAJAS DE COMPENSACIÓN FAMILIAR"/>
    <s v="Nación"/>
    <x v="0"/>
    <s v="CSF"/>
    <n v="5171600"/>
    <n v="0"/>
    <n v="51716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3"/>
    <s v="APORTES AL ICBF"/>
    <s v="Nación"/>
    <x v="0"/>
    <s v="CSF"/>
    <n v="3879300"/>
    <n v="0"/>
    <n v="38793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6"/>
    <s v="APORTES AL SENA"/>
    <s v="Nación"/>
    <x v="0"/>
    <s v="CSF"/>
    <n v="2586800"/>
    <n v="0"/>
    <n v="25868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1"/>
    <s v="PENSIONES"/>
    <s v="Nación"/>
    <x v="0"/>
    <s v="CSF"/>
    <n v="7050400"/>
    <n v="0"/>
    <n v="70504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2"/>
    <s v="APORTES GENERALES AL SISTEMA DE RIESGOS LABORALES"/>
    <s v="Nación"/>
    <x v="0"/>
    <s v="CSF"/>
    <n v="539200"/>
    <n v="0"/>
    <n v="5392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420"/>
    <s v="2020-06-26 00:00:00"/>
    <s v="2020-06-26 11:35:00"/>
    <s v="Gasto"/>
    <s v="Con Compromiso"/>
    <s v="0200"/>
    <x v="0"/>
    <x v="27"/>
    <s v="ADQUISICIÓN DE BIENES Y SERVICIOS - SEDES MANTENIDAS - FORTALECIMIENTO DE LA INFRAESTRUCTURA FÍSICA DEL IGAC A NIVEL  NACIONAL"/>
    <s v="Nación"/>
    <x v="0"/>
    <s v="CSF"/>
    <n v="5005625"/>
    <n v="0"/>
    <n v="5005625"/>
    <n v="0"/>
    <s v="Instalación de Ventanillas en atencion al publico"/>
    <s v="3920"/>
    <s v="6620"/>
    <s v="9420"/>
    <s v="55220"/>
    <s v="243442320"/>
    <s v="-0"/>
    <x v="1"/>
    <x v="3"/>
  </r>
  <r>
    <s v="3520"/>
    <s v="2020-06-26 00:00:00"/>
    <s v="2020-06-26 11:39:00"/>
    <s v="Gasto"/>
    <s v="Con Compromiso"/>
    <s v="0200"/>
    <x v="0"/>
    <x v="27"/>
    <s v="ADQUISICIÓN DE BIENES Y SERVICIOS - SEDES MANTENIDAS - FORTALECIMIENTO DE LA INFRAESTRUCTURA FÍSICA DEL IGAC A NIVEL  NACIONAL"/>
    <s v="Nación"/>
    <x v="0"/>
    <s v="CSF"/>
    <n v="2479960"/>
    <n v="-17196"/>
    <n v="2462764"/>
    <n v="0"/>
    <s v="compra gas refrigerante 4410, para el sistema de aire acondicionado"/>
    <s v="4020"/>
    <s v="7320"/>
    <s v="12020"/>
    <s v="66420"/>
    <s v="288856120"/>
    <s v="-0"/>
    <x v="1"/>
    <x v="3"/>
  </r>
  <r>
    <s v="3620"/>
    <s v="2020-07-14 00:00:00"/>
    <s v="2020-07-14 16:23:00"/>
    <s v="Gasto"/>
    <s v="Con Compromiso"/>
    <s v="002"/>
    <x v="0"/>
    <x v="20"/>
    <s v="IMPUESTO DE INDUSTRIA Y COMERCIO"/>
    <s v="Propios"/>
    <x v="1"/>
    <s v="CSF"/>
    <n v="3000"/>
    <n v="0"/>
    <n v="3000"/>
    <n v="0"/>
    <s v="VALOR POR CONCEPTO DE ICA CORRESPONDIENTE AL MES DE JUNIO/2020"/>
    <s v="4120"/>
    <s v="6520"/>
    <s v="7320"/>
    <s v="43420"/>
    <s v="184993020"/>
    <s v="-0"/>
    <x v="0"/>
    <x v="0"/>
  </r>
  <r>
    <s v="3720"/>
    <s v="2020-07-17 00:00:00"/>
    <s v="2020-07-17 10:55:00"/>
    <s v="Gasto"/>
    <s v="Anulado"/>
    <s v="002"/>
    <x v="0"/>
    <x v="6"/>
    <s v="SUBSIDIO DE ALIMENTACIÓN"/>
    <s v="Nación"/>
    <x v="0"/>
    <s v="CSF"/>
    <n v="1284503"/>
    <n v="-1284503"/>
    <n v="0"/>
    <n v="0"/>
    <s v="VALOR CORRESPONDIENTE A LA NOMINA DE SUELDOS DEL MES DE JULIO/2020 DE LA TERRITORIAL ATLANTICO"/>
    <s v="4320"/>
    <s v="-0"/>
    <s v="-0"/>
    <s v="-0"/>
    <s v="-0"/>
    <s v="-0"/>
    <x v="0"/>
    <x v="0"/>
  </r>
  <r>
    <s v="3720"/>
    <s v="2020-07-17 00:00:00"/>
    <s v="2020-07-17 10:55:00"/>
    <s v="Gasto"/>
    <s v="Anulado"/>
    <s v="002"/>
    <x v="0"/>
    <x v="10"/>
    <s v="BONIFICACIÓN POR SERVICIOS PRESTADOS"/>
    <s v="Nación"/>
    <x v="0"/>
    <s v="CSF"/>
    <n v="737727"/>
    <n v="-737727"/>
    <n v="0"/>
    <n v="0"/>
    <s v="VALOR CORRESPONDIENTE A LA NOMINA DE SUELDOS DEL MES DE JULIO/2020 DE LA TERRITORIAL ATLANTICO"/>
    <s v="4320"/>
    <s v="-0"/>
    <s v="-0"/>
    <s v="-0"/>
    <s v="-0"/>
    <s v="-0"/>
    <x v="0"/>
    <x v="0"/>
  </r>
  <r>
    <s v="3720"/>
    <s v="2020-07-17 00:00:00"/>
    <s v="2020-07-17 10:55:00"/>
    <s v="Gasto"/>
    <s v="Anulado"/>
    <s v="002"/>
    <x v="0"/>
    <x v="4"/>
    <s v="PRIMA DE VACACIONES"/>
    <s v="Nación"/>
    <x v="0"/>
    <s v="CSF"/>
    <n v="27171"/>
    <n v="-27171"/>
    <n v="0"/>
    <n v="0"/>
    <s v="VALOR CORRESPONDIENTE A LA NOMINA DE SUELDOS DEL MES DE JULIO/2020 DE LA TERRITORIAL ATLANTICO"/>
    <s v="4320"/>
    <s v="-0"/>
    <s v="-0"/>
    <s v="-0"/>
    <s v="-0"/>
    <s v="-0"/>
    <x v="0"/>
    <x v="0"/>
  </r>
  <r>
    <s v="3720"/>
    <s v="2020-07-17 00:00:00"/>
    <s v="2020-07-17 10:55:00"/>
    <s v="Gasto"/>
    <s v="Anulado"/>
    <s v="002"/>
    <x v="0"/>
    <x v="28"/>
    <s v="AUXILIO DE CONECTIVIDAD DIGITAL"/>
    <s v="Nación"/>
    <x v="0"/>
    <s v="CSF"/>
    <n v="1799946"/>
    <n v="-1799946"/>
    <n v="0"/>
    <n v="0"/>
    <s v="VALOR CORRESPONDIENTE A LA NOMINA DE SUELDOS DEL MES DE JULIO/2020 DE LA TERRITORIAL ATLANTICO"/>
    <s v="4320"/>
    <s v="-0"/>
    <s v="-0"/>
    <s v="-0"/>
    <s v="-0"/>
    <s v="-0"/>
    <x v="0"/>
    <x v="0"/>
  </r>
  <r>
    <s v="3720"/>
    <s v="2020-07-17 00:00:00"/>
    <s v="2020-07-17 10:55:00"/>
    <s v="Gasto"/>
    <s v="Anulado"/>
    <s v="002"/>
    <x v="0"/>
    <x v="5"/>
    <s v="PRIMA TÉCNICA NO SALARIAL"/>
    <s v="Nación"/>
    <x v="0"/>
    <s v="CSF"/>
    <n v="2354967"/>
    <n v="-2354967"/>
    <n v="0"/>
    <n v="0"/>
    <s v="VALOR CORRESPONDIENTE A LA NOMINA DE SUELDOS DEL MES DE JULIO/2020 DE LA TERRITORIAL ATLANTICO"/>
    <s v="4320"/>
    <s v="-0"/>
    <s v="-0"/>
    <s v="-0"/>
    <s v="-0"/>
    <s v="-0"/>
    <x v="0"/>
    <x v="0"/>
  </r>
  <r>
    <s v="3720"/>
    <s v="2020-07-17 00:00:00"/>
    <s v="2020-07-17 10:55:00"/>
    <s v="Gasto"/>
    <s v="Anulado"/>
    <s v="002"/>
    <x v="0"/>
    <x v="9"/>
    <s v="SUELDO BÁSICO"/>
    <s v="Nación"/>
    <x v="0"/>
    <s v="CSF"/>
    <n v="55588584"/>
    <n v="-55588584"/>
    <n v="0"/>
    <n v="0"/>
    <s v="VALOR CORRESPONDIENTE A LA NOMINA DE SUELDOS DEL MES DE JULIO/2020 DE LA TERRITORIAL ATLANTICO"/>
    <s v="4320"/>
    <s v="-0"/>
    <s v="-0"/>
    <s v="-0"/>
    <s v="-0"/>
    <s v="-0"/>
    <x v="0"/>
    <x v="0"/>
  </r>
  <r>
    <s v="3720"/>
    <s v="2020-07-17 00:00:00"/>
    <s v="2020-07-17 10:55:00"/>
    <s v="Gasto"/>
    <s v="Anulado"/>
    <s v="002"/>
    <x v="0"/>
    <x v="21"/>
    <s v="INCAPACIDADES (NO DE PENSIONES)"/>
    <s v="Nación"/>
    <x v="0"/>
    <s v="CSF"/>
    <n v="122860"/>
    <n v="-122860"/>
    <n v="0"/>
    <n v="0"/>
    <s v="VALOR CORRESPONDIENTE A LA NOMINA DE SUELDOS DEL MES DE JULIO/2020 DE LA TERRITORIAL ATLANTICO"/>
    <s v="4320"/>
    <s v="-0"/>
    <s v="-0"/>
    <s v="-0"/>
    <s v="-0"/>
    <s v="-0"/>
    <x v="0"/>
    <x v="0"/>
  </r>
  <r>
    <s v="3820"/>
    <s v="2020-07-17 00:00:00"/>
    <s v="2020-07-17 17:40:00"/>
    <s v="Gasto"/>
    <s v="Con Compromiso"/>
    <s v="002"/>
    <x v="0"/>
    <x v="9"/>
    <s v="SUELDO BÁSICO"/>
    <s v="Nación"/>
    <x v="0"/>
    <s v="CSF"/>
    <n v="55945832"/>
    <n v="-349718"/>
    <n v="55596114"/>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10"/>
    <s v="BONIFICACIÓN POR SERVICIOS PRESTADOS"/>
    <s v="Nación"/>
    <x v="0"/>
    <s v="CSF"/>
    <n v="737727"/>
    <n v="0"/>
    <n v="73772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8"/>
    <s v="AUXILIO DE CONECTIVIDAD DIGITAL"/>
    <s v="Nación"/>
    <x v="0"/>
    <s v="CSF"/>
    <n v="1799946"/>
    <n v="0"/>
    <n v="179994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6"/>
    <s v="SUBSIDIO DE ALIMENTACIÓN"/>
    <s v="Nación"/>
    <x v="0"/>
    <s v="CSF"/>
    <n v="1284503"/>
    <n v="0"/>
    <n v="1284503"/>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5"/>
    <s v="PRIMA TÉCNICA NO SALARIAL"/>
    <s v="Nación"/>
    <x v="0"/>
    <s v="CSF"/>
    <n v="2354967"/>
    <n v="0"/>
    <n v="235496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4"/>
    <s v="PRIMA DE VACACIONES"/>
    <s v="Nación"/>
    <x v="0"/>
    <s v="CSF"/>
    <n v="1928004"/>
    <n v="-17746"/>
    <n v="1910258"/>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7"/>
    <s v="SUELDO DE VACACIONES"/>
    <s v="Nación"/>
    <x v="0"/>
    <s v="CSF"/>
    <n v="2303918"/>
    <n v="620908"/>
    <n v="292482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8"/>
    <s v="BONIFICACIÓN ESPECIAL DE RECREACIÓN"/>
    <s v="Nación"/>
    <x v="0"/>
    <s v="CSF"/>
    <n v="227161"/>
    <n v="0"/>
    <n v="227161"/>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1"/>
    <s v="INCAPACIDADES (NO DE PENSIONES)"/>
    <s v="Nación"/>
    <x v="0"/>
    <s v="CSF"/>
    <n v="122860"/>
    <n v="0"/>
    <n v="122860"/>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920"/>
    <s v="2020-07-22 00:00:00"/>
    <s v="2020-07-22 11:53:00"/>
    <s v="Gasto"/>
    <s v="Con Compromiso"/>
    <s v="002"/>
    <x v="0"/>
    <x v="13"/>
    <s v="APORTES AL ICBF"/>
    <s v="Nación"/>
    <x v="0"/>
    <s v="CSF"/>
    <n v="1929000"/>
    <n v="0"/>
    <n v="1929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5"/>
    <s v="SALUD"/>
    <s v="Nación"/>
    <x v="0"/>
    <s v="CSF"/>
    <n v="5056700"/>
    <n v="0"/>
    <n v="50567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2"/>
    <s v="APORTES GENERALES AL SISTEMA DE RIESGOS LABORALES"/>
    <s v="Nación"/>
    <x v="0"/>
    <s v="CSF"/>
    <n v="606000"/>
    <n v="0"/>
    <n v="606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1"/>
    <s v="PENSIONES"/>
    <s v="Nación"/>
    <x v="0"/>
    <s v="CSF"/>
    <n v="7138400"/>
    <n v="0"/>
    <n v="71384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4"/>
    <s v="CAJAS DE COMPENSACIÓN FAMILIAR"/>
    <s v="Nación"/>
    <x v="0"/>
    <s v="CSF"/>
    <n v="2571300"/>
    <n v="0"/>
    <n v="25713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6"/>
    <s v="APORTES AL SENA"/>
    <s v="Nación"/>
    <x v="0"/>
    <s v="CSF"/>
    <n v="1286500"/>
    <n v="0"/>
    <n v="12865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4020"/>
    <s v="2020-08-18 00:00:00"/>
    <s v="2020-08-18 08:03:00"/>
    <s v="Gasto"/>
    <s v="Con Compromiso"/>
    <s v="0500"/>
    <x v="0"/>
    <x v="22"/>
    <s v="ADQUISICIÓN DE BIENES Y SERVICIOS - SERVICIO DE INFORMACIÓN CATASTRAL - ACTUALIZACIÓN  Y GESTIÓN CATASTRAL  NACIONAL"/>
    <s v="Propios"/>
    <x v="1"/>
    <s v="CSF"/>
    <n v="17322223"/>
    <n v="0"/>
    <n v="17322223"/>
    <n v="0"/>
    <s v="VALOR ASIGNADO PARA CONTRATAR A UN RECONOCEDOR PREDIAL  Y A UN DIGITALIZADOR"/>
    <s v="4620"/>
    <s v="7820, 7920"/>
    <s v="14220, 14720"/>
    <s v="73620, 82020"/>
    <s v="329728920, 342408920"/>
    <s v="-0"/>
    <x v="1"/>
    <x v="1"/>
  </r>
  <r>
    <s v="4120"/>
    <s v="2020-08-19 00:00:00"/>
    <s v="2020-08-19 08:48:00"/>
    <s v="Gasto"/>
    <s v="Con Compromiso"/>
    <s v="002"/>
    <x v="0"/>
    <x v="20"/>
    <s v="IMPUESTO DE INDUSTRIA Y COMERCIO"/>
    <s v="Propios"/>
    <x v="1"/>
    <s v="CSF"/>
    <n v="197000"/>
    <n v="0"/>
    <n v="197000"/>
    <n v="0"/>
    <s v="VALOR A PAGAR POR CONCEPTO DE ICA CORRESPONDIENTE AL MES DE JULIO2020"/>
    <s v="4720"/>
    <s v="7420"/>
    <s v="8920"/>
    <s v="49920"/>
    <s v="222367920"/>
    <s v="-0"/>
    <x v="0"/>
    <x v="0"/>
  </r>
  <r>
    <s v="4220"/>
    <s v="2020-08-20 00:00:00"/>
    <s v="2020-08-20 08:23:00"/>
    <s v="Gasto"/>
    <s v="Con Compromiso"/>
    <s v="002"/>
    <x v="0"/>
    <x v="9"/>
    <s v="SUELDO BÁSICO"/>
    <s v="Nación"/>
    <x v="0"/>
    <s v="CSF"/>
    <n v="56140948"/>
    <n v="0"/>
    <n v="5614094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10"/>
    <s v="BONIFICACIÓN POR SERVICIOS PRESTADOS"/>
    <s v="Nación"/>
    <x v="0"/>
    <s v="CSF"/>
    <n v="2412518"/>
    <n v="0"/>
    <n v="241251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4"/>
    <s v="PRIMA DE VACACIONES"/>
    <s v="Nación"/>
    <x v="0"/>
    <s v="CSF"/>
    <n v="926332"/>
    <n v="0"/>
    <n v="92633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7"/>
    <s v="SUELDO DE VACACIONES"/>
    <s v="Nación"/>
    <x v="0"/>
    <s v="CSF"/>
    <n v="1173354"/>
    <n v="0"/>
    <n v="117335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6"/>
    <s v="SUBSIDIO DE ALIMENTACIÓN"/>
    <s v="Nación"/>
    <x v="0"/>
    <s v="CSF"/>
    <n v="1321960"/>
    <n v="0"/>
    <n v="1321960"/>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28"/>
    <s v="AUXILIO DE CONECTIVIDAD DIGITAL"/>
    <s v="Nación"/>
    <x v="0"/>
    <s v="CSF"/>
    <n v="1851372"/>
    <n v="0"/>
    <n v="185137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8"/>
    <s v="BONIFICACIÓN ESPECIAL DE RECREACIÓN"/>
    <s v="Nación"/>
    <x v="0"/>
    <s v="CSF"/>
    <n v="98364"/>
    <n v="0"/>
    <n v="9836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5"/>
    <s v="PRIMA TÉCNICA NO SALARIAL"/>
    <s v="Nación"/>
    <x v="0"/>
    <s v="CSF"/>
    <n v="2354967"/>
    <n v="0"/>
    <n v="2354967"/>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320"/>
    <s v="2020-08-21 00:00:00"/>
    <s v="2020-08-21 14:16:00"/>
    <s v="Gasto"/>
    <s v="Con Compromiso"/>
    <s v="002"/>
    <x v="0"/>
    <x v="11"/>
    <s v="PENSIONES"/>
    <s v="Nación"/>
    <x v="0"/>
    <s v="CSF"/>
    <n v="7339800"/>
    <n v="0"/>
    <n v="73398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2"/>
    <s v="APORTES GENERALES AL SISTEMA DE RIESGOS LABORALES"/>
    <s v="Nación"/>
    <x v="0"/>
    <s v="CSF"/>
    <n v="604900"/>
    <n v="0"/>
    <n v="6049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3"/>
    <s v="APORTES AL ICBF"/>
    <s v="Nación"/>
    <x v="0"/>
    <s v="CSF"/>
    <n v="1959600"/>
    <n v="0"/>
    <n v="1959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6"/>
    <s v="APORTES AL SENA"/>
    <s v="Nación"/>
    <x v="0"/>
    <s v="CSF"/>
    <n v="1306600"/>
    <n v="0"/>
    <n v="1306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5"/>
    <s v="SALUD"/>
    <s v="Nación"/>
    <x v="0"/>
    <s v="CSF"/>
    <n v="5199500"/>
    <n v="0"/>
    <n v="51995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4"/>
    <s v="CAJAS DE COMPENSACIÓN FAMILIAR"/>
    <s v="Nación"/>
    <x v="0"/>
    <s v="CSF"/>
    <n v="2612100"/>
    <n v="0"/>
    <n v="26121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420"/>
    <s v="2020-09-11 00:00:00"/>
    <s v="2020-09-11 09:19:00"/>
    <s v="Gasto"/>
    <s v="Con Compromiso"/>
    <s v="002"/>
    <x v="0"/>
    <x v="20"/>
    <s v="IMPUESTO DE INDUSTRIA Y COMERCIO"/>
    <s v="Propios"/>
    <x v="1"/>
    <s v="CSF"/>
    <n v="37471"/>
    <n v="0"/>
    <n v="37471"/>
    <n v="0"/>
    <s v="PAGO POR CONCEPTO DE AUTORETENCION ICA MES DE AGOSTO 2020"/>
    <s v="5220"/>
    <s v="8220"/>
    <s v="10220"/>
    <s v="56020"/>
    <s v="250935720"/>
    <s v="-0"/>
    <x v="0"/>
    <x v="0"/>
  </r>
  <r>
    <s v="4520"/>
    <s v="2020-09-16 00:00:00"/>
    <s v="2020-09-16 15:38:00"/>
    <s v="Gasto"/>
    <s v="Con Compromiso"/>
    <s v="0200"/>
    <x v="0"/>
    <x v="27"/>
    <s v="ADQUISICIÓN DE BIENES Y SERVICIOS - SEDES MANTENIDAS - FORTALECIMIENTO DE LA INFRAESTRUCTURA FÍSICA DEL IGAC A NIVEL  NACIONAL"/>
    <s v="Nación"/>
    <x v="0"/>
    <s v="CSF"/>
    <n v="24879545"/>
    <n v="-9698651"/>
    <n v="15180894"/>
    <n v="0"/>
    <s v="MANTENIMIENTO PREVENTIVO Y CORRECTIVO DEL SISTEMA ELECTRICO  DE LA DIRECCION TERRITORIAL ATLANTICO"/>
    <s v="5120"/>
    <s v="9420"/>
    <s v="-0"/>
    <s v="-0"/>
    <s v="-0"/>
    <s v="-0"/>
    <x v="1"/>
    <x v="3"/>
  </r>
  <r>
    <s v="4620"/>
    <s v="2020-09-18 00:00:00"/>
    <s v="2020-09-18 08:01:00"/>
    <s v="Gasto"/>
    <s v="Con Compromiso"/>
    <s v="0500"/>
    <x v="0"/>
    <x v="22"/>
    <s v="ADQUISICIÓN DE BIENES Y SERVICIOS - SERVICIO DE INFORMACIÓN CATASTRAL - ACTUALIZACIÓN  Y GESTIÓN CATASTRAL  NACIONAL"/>
    <s v="Propios"/>
    <x v="1"/>
    <s v="CSF"/>
    <n v="14250845"/>
    <n v="-3420845"/>
    <n v="10830000"/>
    <n v="0"/>
    <s v="PRESTACION DE SERVICIOS DE MANTENIMIENTOS, PREVENTIVO CORRESCTIVO Y SUMINISTRO E INSTALACION DE REPUESTOS A LOS VEHICULOS ASIGNADOS A LA TERRITORIAL ATLANTICO"/>
    <s v="5320"/>
    <s v="9620"/>
    <s v="-0"/>
    <s v="-0"/>
    <s v="-0"/>
    <s v="-0"/>
    <x v="1"/>
    <x v="1"/>
  </r>
  <r>
    <s v="4720"/>
    <s v="2020-09-21 00:00:00"/>
    <s v="2020-09-21 08:30:00"/>
    <s v="Gasto"/>
    <s v="Generado"/>
    <s v="002"/>
    <x v="0"/>
    <x v="8"/>
    <s v="BONIFICACIÓN ESPECIAL DE RECREACIÓN"/>
    <s v="Nación"/>
    <x v="0"/>
    <s v="CSF"/>
    <n v="462810"/>
    <n v="-462810"/>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28"/>
    <s v="AUXILIO DE CONECTIVIDAD DIGITAL"/>
    <s v="Nación"/>
    <x v="0"/>
    <s v="CSF"/>
    <n v="1817087"/>
    <n v="-181708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9"/>
    <s v="SUELDO BÁSICO"/>
    <s v="Nación"/>
    <x v="0"/>
    <s v="CSF"/>
    <n v="58261482"/>
    <n v="-58261482"/>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6"/>
    <s v="SUBSIDIO DE ALIMENTACIÓN"/>
    <s v="Nación"/>
    <x v="0"/>
    <s v="CSF"/>
    <n v="1299927"/>
    <n v="-129992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5"/>
    <s v="PRIMA TÉCNICA NO SALARIAL"/>
    <s v="Nación"/>
    <x v="0"/>
    <s v="CSF"/>
    <n v="2354967"/>
    <n v="-235496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7"/>
    <s v="SUELDO DE VACACIONES"/>
    <s v="Nación"/>
    <x v="0"/>
    <s v="CSF"/>
    <n v="6039485"/>
    <n v="-6039485"/>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10"/>
    <s v="BONIFICACIÓN POR SERVICIOS PRESTADOS"/>
    <s v="Nación"/>
    <x v="0"/>
    <s v="CSF"/>
    <n v="2453708"/>
    <n v="-2453708"/>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4"/>
    <s v="PRIMA DE VACACIONES"/>
    <s v="Nación"/>
    <x v="0"/>
    <s v="CSF"/>
    <n v="6053616"/>
    <n v="-6053616"/>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820"/>
    <s v="2020-09-21 00:00:00"/>
    <s v="2020-09-21 08:44:00"/>
    <s v="Gasto"/>
    <s v="Con Compromiso"/>
    <s v="002"/>
    <x v="0"/>
    <x v="14"/>
    <s v="CAJAS DE COMPENSACIÓN FAMILIAR"/>
    <s v="Nación"/>
    <x v="0"/>
    <s v="CSF"/>
    <n v="2837700"/>
    <n v="0"/>
    <n v="28377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3"/>
    <s v="APORTES AL ICBF"/>
    <s v="Nación"/>
    <x v="0"/>
    <s v="CSF"/>
    <n v="2128600"/>
    <n v="0"/>
    <n v="2128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2"/>
    <s v="APORTES GENERALES AL SISTEMA DE RIESGOS LABORALES"/>
    <s v="Nación"/>
    <x v="0"/>
    <s v="CSF"/>
    <n v="626200"/>
    <n v="0"/>
    <n v="6262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5"/>
    <s v="SALUD"/>
    <s v="Nación"/>
    <x v="0"/>
    <s v="CSF"/>
    <n v="5203100"/>
    <n v="0"/>
    <n v="52031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6"/>
    <s v="APORTES AL SENA"/>
    <s v="Nación"/>
    <x v="0"/>
    <s v="CSF"/>
    <n v="1419500"/>
    <n v="0"/>
    <n v="14195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1"/>
    <s v="PENSIONES"/>
    <s v="Nación"/>
    <x v="0"/>
    <s v="CSF"/>
    <n v="7344600"/>
    <n v="0"/>
    <n v="7344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920"/>
    <s v="2020-09-23 00:00:00"/>
    <s v="2020-09-23 14:10:00"/>
    <s v="Gasto"/>
    <s v="Generado"/>
    <s v="002"/>
    <x v="0"/>
    <x v="4"/>
    <s v="PRIMA DE VACACIONES"/>
    <s v="Nación"/>
    <x v="0"/>
    <s v="CSF"/>
    <n v="418294"/>
    <n v="-418294"/>
    <n v="0"/>
    <n v="0"/>
    <s v="VALOR DE PRESTACIONES AL EXFUNCIONARIO LUIS ALBERTO ROBLES"/>
    <s v="5620"/>
    <s v="8720"/>
    <s v="-0"/>
    <s v="61120"/>
    <s v="262796420"/>
    <s v="-0"/>
    <x v="0"/>
    <x v="0"/>
  </r>
  <r>
    <s v="4920"/>
    <s v="2020-09-23 00:00:00"/>
    <s v="2020-09-23 14:10:00"/>
    <s v="Gasto"/>
    <s v="Generado"/>
    <s v="002"/>
    <x v="0"/>
    <x v="7"/>
    <s v="SUELDO DE VACACIONES"/>
    <s v="Nación"/>
    <x v="0"/>
    <s v="CSF"/>
    <n v="529392"/>
    <n v="-529392"/>
    <n v="0"/>
    <n v="0"/>
    <s v="VALOR DE PRESTACIONES AL EXFUNCIONARIO LUIS ALBERTO ROBLES"/>
    <s v="5620"/>
    <s v="8720"/>
    <s v="-0"/>
    <s v="61120"/>
    <s v="262796420"/>
    <s v="-0"/>
    <x v="0"/>
    <x v="0"/>
  </r>
  <r>
    <s v="4920"/>
    <s v="2020-09-23 00:00:00"/>
    <s v="2020-09-23 14:10:00"/>
    <s v="Gasto"/>
    <s v="Generado"/>
    <s v="002"/>
    <x v="0"/>
    <x v="10"/>
    <s v="BONIFICACIÓN POR SERVICIOS PRESTADOS"/>
    <s v="Nación"/>
    <x v="0"/>
    <s v="CSF"/>
    <n v="382631"/>
    <n v="-382631"/>
    <n v="0"/>
    <n v="0"/>
    <s v="VALOR DE PRESTACIONES AL EXFUNCIONARIO LUIS ALBERTO ROBLES"/>
    <s v="5620"/>
    <s v="8720"/>
    <s v="-0"/>
    <s v="61120"/>
    <s v="262796420"/>
    <s v="-0"/>
    <x v="0"/>
    <x v="0"/>
  </r>
  <r>
    <s v="4920"/>
    <s v="2020-09-23 00:00:00"/>
    <s v="2020-09-23 14:10:00"/>
    <s v="Gasto"/>
    <s v="Generado"/>
    <s v="002"/>
    <x v="0"/>
    <x v="8"/>
    <s v="BONIFICACIÓN ESPECIAL DE RECREACIÓN"/>
    <s v="Nación"/>
    <x v="0"/>
    <s v="CSF"/>
    <n v="50816"/>
    <n v="-50816"/>
    <n v="0"/>
    <n v="0"/>
    <s v="VALOR DE PRESTACIONES AL EXFUNCIONARIO LUIS ALBERTO ROBLES"/>
    <s v="5620"/>
    <s v="8720"/>
    <s v="-0"/>
    <s v="61120"/>
    <s v="262796420"/>
    <s v="-0"/>
    <x v="0"/>
    <x v="0"/>
  </r>
  <r>
    <s v="5020"/>
    <s v="2020-09-24 00:00:00"/>
    <s v="2020-09-24 14:27:00"/>
    <s v="Gasto"/>
    <s v="Con Compromiso"/>
    <s v="002"/>
    <x v="0"/>
    <x v="6"/>
    <s v="SUBSIDIO DE ALIMENTACIÓN"/>
    <s v="Nación"/>
    <x v="0"/>
    <s v="CSF"/>
    <n v="1299927"/>
    <n v="0"/>
    <n v="129992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9"/>
    <s v="SUELDO BÁSICO"/>
    <s v="Nación"/>
    <x v="0"/>
    <s v="CSF"/>
    <n v="58261482"/>
    <n v="0"/>
    <n v="58261482"/>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28"/>
    <s v="AUXILIO DE CONECTIVIDAD DIGITAL"/>
    <s v="Nación"/>
    <x v="0"/>
    <s v="CSF"/>
    <n v="1817087"/>
    <n v="0"/>
    <n v="181708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7"/>
    <s v="SUELDO DE VACACIONES"/>
    <s v="Nación"/>
    <x v="0"/>
    <s v="CSF"/>
    <n v="6039485"/>
    <n v="0"/>
    <n v="6039485"/>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8"/>
    <s v="BONIFICACIÓN ESPECIAL DE RECREACIÓN"/>
    <s v="Nación"/>
    <x v="0"/>
    <s v="CSF"/>
    <n v="462810"/>
    <n v="0"/>
    <n v="462810"/>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5"/>
    <s v="PRIMA TÉCNICA NO SALARIAL"/>
    <s v="Nación"/>
    <x v="0"/>
    <s v="CSF"/>
    <n v="2354967"/>
    <n v="0"/>
    <n v="235496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10"/>
    <s v="BONIFICACIÓN POR SERVICIOS PRESTADOS"/>
    <s v="Nación"/>
    <x v="0"/>
    <s v="CSF"/>
    <n v="2453708"/>
    <n v="0"/>
    <n v="2453708"/>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4"/>
    <s v="PRIMA DE VACACIONES"/>
    <s v="Nación"/>
    <x v="0"/>
    <s v="CSF"/>
    <n v="6053616"/>
    <n v="0"/>
    <n v="6053616"/>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120"/>
    <s v="2020-10-02 00:00:00"/>
    <s v="2020-10-02 17:22:00"/>
    <s v="Gasto"/>
    <s v="Con Compromiso"/>
    <s v="002"/>
    <x v="0"/>
    <x v="19"/>
    <s v="VIÁTICOS DE LOS FUNCIONARIOS EN COMISIÓN"/>
    <s v="Propios"/>
    <x v="1"/>
    <s v="CSF"/>
    <n v="271546"/>
    <n v="0"/>
    <n v="271546"/>
    <n v="0"/>
    <s v="COMION DE SERVICIOS PARA ENCUENTRO DE DIRECTORES EN LA SEDE CENTRAL, SEGUN RESOLUCION No 845 DE SEPTIEMBRE/29/2020"/>
    <s v="5920"/>
    <s v="9020"/>
    <s v="11520"/>
    <s v="65820"/>
    <s v="281112420"/>
    <s v="-0"/>
    <x v="0"/>
    <x v="0"/>
  </r>
  <r>
    <s v="5120"/>
    <s v="2020-10-02 00:00:00"/>
    <s v="2020-10-02 17:22:00"/>
    <s v="Gasto"/>
    <s v="Con Compromiso"/>
    <s v="002"/>
    <x v="0"/>
    <x v="18"/>
    <s v="SERVICIOS DE TRANSPORTE DE PASAJEROS"/>
    <s v="Propios"/>
    <x v="1"/>
    <s v="CSF"/>
    <n v="30000"/>
    <n v="0"/>
    <n v="30000"/>
    <n v="0"/>
    <s v="COMION DE SERVICIOS PARA ENCUENTRO DE DIRECTORES EN LA SEDE CENTRAL, SEGUN RESOLUCION No 845 DE SEPTIEMBRE/29/2020"/>
    <s v="5920"/>
    <s v="9020"/>
    <s v="11520"/>
    <s v="65820"/>
    <s v="281112420"/>
    <s v="-0"/>
    <x v="0"/>
    <x v="0"/>
  </r>
  <r>
    <s v="5220"/>
    <s v="2020-10-07 00:00:00"/>
    <s v="2020-10-07 13:35:00"/>
    <s v="Gasto"/>
    <s v="Anulado"/>
    <s v="0200"/>
    <x v="0"/>
    <x v="29"/>
    <s v="ADQUISICIÓN DE BIENES Y SERVICIOS - SERVICIO DE GESTIÓN DOCUMENTAL - IMPLEMENTACIÓN DE UN SISTEMA DE GESTIÓN DOCUMENTAL EN EL IGAC A NIVEL   NACIONAL"/>
    <s v="Nación"/>
    <x v="0"/>
    <s v="CSF"/>
    <n v="16107883"/>
    <n v="-16107883"/>
    <n v="0"/>
    <n v="0"/>
    <s v="VR, CONTRATACION DE UN AUXILIAR DE GESTION DOCUMENTAL Y UN TECNOLOGO DE GESTION DOCUMENTAL"/>
    <s v="6220"/>
    <s v="-0"/>
    <s v="-0"/>
    <s v="-0"/>
    <s v="-0"/>
    <s v="-0"/>
    <x v="1"/>
    <x v="3"/>
  </r>
  <r>
    <s v="5320"/>
    <s v="2020-10-12 00:00:00"/>
    <s v="2020-10-12 11:58:00"/>
    <s v="Gasto"/>
    <s v="Con Compromiso"/>
    <s v="002"/>
    <x v="0"/>
    <x v="20"/>
    <s v="IMPUESTO DE INDUSTRIA Y COMERCIO"/>
    <s v="Propios"/>
    <x v="1"/>
    <s v="CSF"/>
    <n v="264700"/>
    <n v="0"/>
    <n v="264700"/>
    <n v="0"/>
    <s v="VALOR A PAGAR POR CONCEPTO DE AUTORETENCION DE ICA EN EL MES DE SEPTIEMBRE DE 2020"/>
    <s v="6320"/>
    <s v="9320"/>
    <s v="11820"/>
    <s v="65920"/>
    <s v="282311920"/>
    <s v="-0"/>
    <x v="0"/>
    <x v="0"/>
  </r>
  <r>
    <s v="5420"/>
    <s v="2020-10-16 00:00:00"/>
    <s v="2020-10-16 11:17:00"/>
    <s v="Gasto"/>
    <s v="Con Compromiso"/>
    <s v="0500"/>
    <x v="0"/>
    <x v="22"/>
    <s v="ADQUISICIÓN DE BIENES Y SERVICIOS - SERVICIO DE INFORMACIÓN CATASTRAL - ACTUALIZACIÓN  Y GESTIÓN CATASTRAL  NACIONAL"/>
    <s v="Nación"/>
    <x v="2"/>
    <s v="CSF"/>
    <n v="16107883"/>
    <n v="0"/>
    <n v="16107883"/>
    <n v="20000"/>
    <s v="CONTRATACION PARA AUXILIARES DE GESTION DOCUMENTAL  Y TECONOLOGO DE GESTIOS DOCUMENTAL"/>
    <s v="6520"/>
    <s v="10020, 10120, 11420"/>
    <s v="13720, 14320, 15020"/>
    <s v="73120, 81520, 82120, 82220"/>
    <s v="322243820, 340860920, 347069820, 347078120"/>
    <s v="-0"/>
    <x v="1"/>
    <x v="1"/>
  </r>
  <r>
    <s v="5520"/>
    <s v="2020-10-16 00:00:00"/>
    <s v="2020-10-16 11:45:00"/>
    <s v="Gasto"/>
    <s v="Con Compromiso"/>
    <s v="002"/>
    <x v="0"/>
    <x v="9"/>
    <s v="SUELDO BÁSICO"/>
    <s v="Nación"/>
    <x v="0"/>
    <s v="CSF"/>
    <n v="54050425"/>
    <n v="0"/>
    <n v="5405042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4"/>
    <s v="PRIMA DE VACACIONES"/>
    <s v="Nación"/>
    <x v="0"/>
    <s v="CSF"/>
    <n v="2560038"/>
    <n v="-2560038"/>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7"/>
    <s v="SUELDO DE VACACIONES"/>
    <s v="Nación"/>
    <x v="0"/>
    <s v="CSF"/>
    <n v="2966367"/>
    <n v="-2966367"/>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5"/>
    <s v="PRIMA TÉCNICA NO SALARIAL"/>
    <s v="Nación"/>
    <x v="0"/>
    <s v="CSF"/>
    <n v="2354967"/>
    <n v="0"/>
    <n v="23549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10"/>
    <s v="BONIFICACIÓN POR SERVICIOS PRESTADOS"/>
    <s v="Nación"/>
    <x v="0"/>
    <s v="CSF"/>
    <n v="3704865"/>
    <n v="0"/>
    <n v="370486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28"/>
    <s v="AUXILIO DE CONECTIVIDAD DIGITAL"/>
    <s v="Nación"/>
    <x v="0"/>
    <s v="CSF"/>
    <n v="1594238"/>
    <n v="0"/>
    <n v="15942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8"/>
    <s v="BONIFICACIÓN ESPECIAL DE RECREACIÓN"/>
    <s v="Nación"/>
    <x v="0"/>
    <s v="CSF"/>
    <n v="223306"/>
    <n v="-223306"/>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6"/>
    <s v="SUBSIDIO DE ALIMENTACIÓN"/>
    <s v="Nación"/>
    <x v="0"/>
    <s v="CSF"/>
    <n v="1156715"/>
    <n v="0"/>
    <n v="115671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620"/>
    <s v="2020-10-19 00:00:00"/>
    <s v="2020-10-19 10:38:00"/>
    <s v="Gasto"/>
    <s v="Con Compromiso"/>
    <s v="002"/>
    <x v="0"/>
    <x v="12"/>
    <s v="APORTES GENERALES AL SISTEMA DE RIESGOS LABORALES"/>
    <s v="Nación"/>
    <x v="0"/>
    <s v="CSF"/>
    <n v="717200"/>
    <n v="0"/>
    <n v="7172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4"/>
    <s v="CAJAS DE COMPENSACIÓN FAMILIAR"/>
    <s v="Nación"/>
    <x v="0"/>
    <s v="CSF"/>
    <n v="2712600"/>
    <n v="0"/>
    <n v="27126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1"/>
    <s v="PENSIONES"/>
    <s v="Nación"/>
    <x v="0"/>
    <s v="CSF"/>
    <n v="7494900"/>
    <n v="0"/>
    <n v="74949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3"/>
    <s v="APORTES AL ICBF"/>
    <s v="Nación"/>
    <x v="0"/>
    <s v="CSF"/>
    <n v="2034800"/>
    <n v="0"/>
    <n v="20348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6"/>
    <s v="APORTES AL SENA"/>
    <s v="Nación"/>
    <x v="0"/>
    <s v="CSF"/>
    <n v="1357000"/>
    <n v="0"/>
    <n v="13570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5"/>
    <s v="SALUD"/>
    <s v="Nación"/>
    <x v="0"/>
    <s v="CSF"/>
    <n v="5309400"/>
    <n v="0"/>
    <n v="53094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720"/>
    <s v="2020-10-19 00:00:00"/>
    <s v="2020-10-19 12:00:00"/>
    <s v="Gasto"/>
    <s v="Con Compromiso"/>
    <s v="0500"/>
    <x v="0"/>
    <x v="22"/>
    <s v="ADQUISICIÓN DE BIENES Y SERVICIOS - SERVICIO DE INFORMACIÓN CATASTRAL - ACTUALIZACIÓN  Y GESTIÓN CATASTRAL  NACIONAL"/>
    <s v="Propios"/>
    <x v="1"/>
    <s v="CSF"/>
    <n v="52438415"/>
    <n v="0"/>
    <n v="52438415"/>
    <n v="0"/>
    <s v="CONTRATACION DE AUXILIARES, LIDER DE RECONOCIMIENTO, RECONOCEDOR Y TECNICO"/>
    <s v="6420"/>
    <s v="10220, 10320, 10420, 10520, 10620, 10720, 10920, 11120"/>
    <s v="14520, 14620"/>
    <s v="81720, 81820"/>
    <s v="341314820, 341421120"/>
    <s v="-0"/>
    <x v="1"/>
    <x v="1"/>
  </r>
  <r>
    <s v="5820"/>
    <s v="2020-10-28 00:00:00"/>
    <s v="2020-10-28 10:38:00"/>
    <s v="Gasto"/>
    <s v="Con Compromiso"/>
    <s v="002"/>
    <x v="0"/>
    <x v="8"/>
    <s v="BONIFICACIÓN ESPECIAL DE RECREACIÓN"/>
    <s v="Nación"/>
    <x v="0"/>
    <s v="CSF"/>
    <n v="223306"/>
    <n v="0"/>
    <n v="223306"/>
    <n v="0"/>
    <s v="PAGO DE PRESTACIONES A LOS FUNCIONARIOS SAUL AROCHA Y JOSEPH  BARRERA"/>
    <s v="6820"/>
    <s v="10820"/>
    <s v="-0"/>
    <s v="71820, 71920"/>
    <s v="303423720, 303423820"/>
    <s v="-0"/>
    <x v="0"/>
    <x v="0"/>
  </r>
  <r>
    <s v="5820"/>
    <s v="2020-10-28 00:00:00"/>
    <s v="2020-10-28 10:38:00"/>
    <s v="Gasto"/>
    <s v="Con Compromiso"/>
    <s v="002"/>
    <x v="0"/>
    <x v="4"/>
    <s v="PRIMA DE VACACIONES"/>
    <s v="Nación"/>
    <x v="0"/>
    <s v="CSF"/>
    <n v="2560038"/>
    <n v="0"/>
    <n v="2560038"/>
    <n v="0"/>
    <s v="PAGO DE PRESTACIONES A LOS FUNCIONARIOS SAUL AROCHA Y JOSEPH  BARRERA"/>
    <s v="6820"/>
    <s v="10820"/>
    <s v="-0"/>
    <s v="71820, 71920"/>
    <s v="303423720, 303423820"/>
    <s v="-0"/>
    <x v="0"/>
    <x v="0"/>
  </r>
  <r>
    <s v="5820"/>
    <s v="2020-10-28 00:00:00"/>
    <s v="2020-10-28 10:38:00"/>
    <s v="Gasto"/>
    <s v="Con Compromiso"/>
    <s v="002"/>
    <x v="0"/>
    <x v="7"/>
    <s v="SUELDO DE VACACIONES"/>
    <s v="Nación"/>
    <x v="0"/>
    <s v="CSF"/>
    <n v="2966367"/>
    <n v="0"/>
    <n v="2966367"/>
    <n v="0"/>
    <s v="PAGO DE PRESTACIONES A LOS FUNCIONARIOS SAUL AROCHA Y JOSEPH  BARRERA"/>
    <s v="6820"/>
    <s v="10820"/>
    <s v="-0"/>
    <s v="71820, 71920"/>
    <s v="303423720, 303423820"/>
    <s v="-0"/>
    <x v="0"/>
    <x v="0"/>
  </r>
  <r>
    <s v="5920"/>
    <s v="2020-11-17 00:00:00"/>
    <s v="2020-11-17 16:27:00"/>
    <s v="Gasto"/>
    <s v="Con Compromiso"/>
    <s v="002"/>
    <x v="0"/>
    <x v="20"/>
    <s v="IMPUESTO DE INDUSTRIA Y COMERCIO"/>
    <s v="Propios"/>
    <x v="1"/>
    <s v="CSF"/>
    <n v="72266"/>
    <n v="0"/>
    <n v="72266"/>
    <n v="0"/>
    <s v="VALOR  A PAGAR POR CONCEPTO DE AUTORETENCION DEL ICA CORRESPONDIENTE AL MES DE OCTUBRE DE 2020"/>
    <s v="6920"/>
    <s v="11720"/>
    <s v="14020"/>
    <s v="73420"/>
    <s v="325961420"/>
    <s v="-0"/>
    <x v="0"/>
    <x v="0"/>
  </r>
  <r>
    <s v="6020"/>
    <s v="2020-11-18 00:00:00"/>
    <s v="2020-11-18 09:19:00"/>
    <s v="Gasto"/>
    <s v="Con Compromiso"/>
    <s v="002"/>
    <x v="0"/>
    <x v="9"/>
    <s v="SUELDO BÁSICO"/>
    <s v="Nación"/>
    <x v="0"/>
    <s v="CSF"/>
    <n v="56313569"/>
    <n v="0"/>
    <n v="56313569"/>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6"/>
    <s v="SUBSIDIO DE ALIMENTACIÓN"/>
    <s v="Nación"/>
    <x v="0"/>
    <s v="CSF"/>
    <n v="1242643"/>
    <n v="0"/>
    <n v="1242643"/>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7"/>
    <s v="SUELDO DE VACACIONES"/>
    <s v="Nación"/>
    <x v="0"/>
    <s v="CSF"/>
    <n v="8271614"/>
    <n v="0"/>
    <n v="827161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8"/>
    <s v="BONIFICACIÓN ESPECIAL DE RECREACIÓN"/>
    <s v="Nación"/>
    <x v="0"/>
    <s v="CSF"/>
    <n v="639267"/>
    <n v="0"/>
    <n v="6392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10"/>
    <s v="BONIFICACIÓN POR SERVICIOS PRESTADOS"/>
    <s v="Nación"/>
    <x v="0"/>
    <s v="CSF"/>
    <n v="877184"/>
    <n v="0"/>
    <n v="87718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28"/>
    <s v="AUXILIO DE CONECTIVIDAD DIGITAL"/>
    <s v="Nación"/>
    <x v="0"/>
    <s v="CSF"/>
    <n v="1755375"/>
    <n v="0"/>
    <n v="175537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5"/>
    <s v="PRIMA TÉCNICA NO SALARIAL"/>
    <s v="Nación"/>
    <x v="0"/>
    <s v="CSF"/>
    <n v="2354967"/>
    <n v="0"/>
    <n v="23549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30"/>
    <s v="PRIMA DE NAVIDAD"/>
    <s v="Nación"/>
    <x v="0"/>
    <s v="CSF"/>
    <n v="84689295"/>
    <n v="0"/>
    <n v="8468929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4"/>
    <s v="PRIMA DE VACACIONES"/>
    <s v="Nación"/>
    <x v="0"/>
    <s v="CSF"/>
    <n v="6587330"/>
    <n v="0"/>
    <n v="6587330"/>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120"/>
    <s v="2020-11-18 00:00:00"/>
    <s v="2020-11-18 15:12:00"/>
    <s v="Gasto"/>
    <s v="Con Compromiso"/>
    <s v="002"/>
    <x v="0"/>
    <x v="15"/>
    <s v="SALUD"/>
    <s v="Nación"/>
    <x v="0"/>
    <s v="CSF"/>
    <n v="5142400"/>
    <n v="0"/>
    <n v="51424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1"/>
    <s v="PENSIONES"/>
    <s v="Nación"/>
    <x v="0"/>
    <s v="CSF"/>
    <n v="7258900"/>
    <n v="0"/>
    <n v="7258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6"/>
    <s v="APORTES AL SENA"/>
    <s v="Nación"/>
    <x v="0"/>
    <s v="CSF"/>
    <n v="1396600"/>
    <n v="0"/>
    <n v="13966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2"/>
    <s v="APORTES GENERALES AL SISTEMA DE RIESGOS LABORALES"/>
    <s v="Nación"/>
    <x v="0"/>
    <s v="CSF"/>
    <n v="696700"/>
    <n v="0"/>
    <n v="6967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4"/>
    <s v="CAJAS DE COMPENSACIÓN FAMILIAR"/>
    <s v="Nación"/>
    <x v="0"/>
    <s v="CSF"/>
    <n v="2792300"/>
    <n v="0"/>
    <n v="27923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3"/>
    <s v="APORTES AL ICBF"/>
    <s v="Nación"/>
    <x v="0"/>
    <s v="CSF"/>
    <n v="2094900"/>
    <n v="0"/>
    <n v="2094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120"/>
    <s v="2020-01-09 00:00:00"/>
    <s v="2020-01-09 16:51:00"/>
    <s v="Gasto"/>
    <s v="Con Compromiso"/>
    <s v="003"/>
    <x v="1"/>
    <x v="2"/>
    <s v="SERVICIOS DE ALCANTARILLADO, RECOLECCIÓN, TRATAMIENTO Y DISPOSICIÓN DE DESECHOS Y OTROS SERVICIOS DE SANEAMIENTO AMBIENTAL"/>
    <s v="Nación"/>
    <x v="0"/>
    <s v="CSF"/>
    <n v="3000000"/>
    <n v="-5412"/>
    <n v="2994588"/>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s v="-0"/>
    <x v="0"/>
    <x v="4"/>
  </r>
  <r>
    <s v="120"/>
    <s v="2020-01-09 00:00:00"/>
    <s v="2020-01-09 16:51:00"/>
    <s v="Gasto"/>
    <s v="Con Compromiso"/>
    <s v="003"/>
    <x v="1"/>
    <x v="1"/>
    <s v="SERVICIOS DE TELECOMUNICACIONES, TRANSMISIÓN Y SUMINISTRO DE INFORMACIÓN"/>
    <s v="Nación"/>
    <x v="0"/>
    <s v="CSF"/>
    <n v="9000000"/>
    <n v="-4275411"/>
    <n v="4724589"/>
    <n v="272958"/>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s v="-0"/>
    <x v="0"/>
    <x v="4"/>
  </r>
  <r>
    <s v="120"/>
    <s v="2020-01-09 00:00:00"/>
    <s v="2020-01-09 16:51:00"/>
    <s v="Gasto"/>
    <s v="Con Compromiso"/>
    <s v="003"/>
    <x v="1"/>
    <x v="0"/>
    <s v="SERVICIOS DE DISTRIBUCIÓN DE ELECTRICIDAD, GAS Y AGUA (POR CUENTA PROPIA)"/>
    <s v="Nación"/>
    <x v="0"/>
    <s v="CSF"/>
    <n v="92000000"/>
    <n v="-17136107"/>
    <n v="74863893"/>
    <n v="572637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s v="-0"/>
    <x v="0"/>
    <x v="4"/>
  </r>
  <r>
    <s v="220"/>
    <s v="2020-01-22 00:00:00"/>
    <s v="2020-01-22 10:12:00"/>
    <s v="Gasto"/>
    <s v="Con Compromiso"/>
    <s v="003"/>
    <x v="1"/>
    <x v="6"/>
    <s v="SUBSIDIO DE ALIMENTACIÓN"/>
    <s v="Nación"/>
    <x v="0"/>
    <s v="CSF"/>
    <n v="676987"/>
    <n v="0"/>
    <n v="67698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4"/>
    <s v="PRIMA DE VACACIONES"/>
    <s v="Nación"/>
    <x v="0"/>
    <s v="CSF"/>
    <n v="1331740"/>
    <n v="0"/>
    <n v="1331740"/>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7"/>
    <s v="SUELDO DE VACACIONES"/>
    <s v="Nación"/>
    <x v="0"/>
    <s v="CSF"/>
    <n v="1864436"/>
    <n v="0"/>
    <n v="186443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5"/>
    <s v="PRIMA TÉCNICA NO SALARIAL"/>
    <s v="Nación"/>
    <x v="0"/>
    <s v="CSF"/>
    <n v="2240265"/>
    <n v="0"/>
    <n v="224026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3"/>
    <s v="AUXILIO DE TRANSPORTE"/>
    <s v="Nación"/>
    <x v="0"/>
    <s v="CSF"/>
    <n v="874259"/>
    <n v="0"/>
    <n v="874259"/>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21"/>
    <s v="INCAPACIDADES (NO DE PENSIONES)"/>
    <s v="Nación"/>
    <x v="0"/>
    <s v="CSF"/>
    <n v="459837"/>
    <n v="0"/>
    <n v="45983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9"/>
    <s v="SUELDO BÁSICO"/>
    <s v="Nación"/>
    <x v="0"/>
    <s v="CSF"/>
    <n v="36020056"/>
    <n v="0"/>
    <n v="3602005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8"/>
    <s v="BONIFICACIÓN ESPECIAL DE RECREACIÓN"/>
    <s v="Nación"/>
    <x v="0"/>
    <s v="CSF"/>
    <n v="158945"/>
    <n v="0"/>
    <n v="15894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320"/>
    <s v="2020-01-23 00:00:00"/>
    <s v="2020-01-23 09:03:00"/>
    <s v="Gasto"/>
    <s v="Con Compromiso"/>
    <s v="003"/>
    <x v="1"/>
    <x v="24"/>
    <s v="IMPUESTO PREDIAL Y SOBRETASA AMBIENTAL"/>
    <s v="Nación"/>
    <x v="0"/>
    <s v="CSF"/>
    <n v="52388004"/>
    <n v="0"/>
    <n v="52388004"/>
    <n v="0"/>
    <s v="FACTURA IMPUESTO PREDIAL DE LA SEDE IGAC TERRITORIAL BOLIVAR VIGENCIA 2020"/>
    <s v="320"/>
    <s v="920"/>
    <s v="620"/>
    <s v="4620"/>
    <s v="10336620"/>
    <s v="-0"/>
    <x v="0"/>
    <x v="4"/>
  </r>
  <r>
    <s v="420"/>
    <s v="2020-01-23 00:00:00"/>
    <s v="2020-01-23 14:43:00"/>
    <s v="Gasto"/>
    <s v="Con Compromiso"/>
    <s v="003"/>
    <x v="1"/>
    <x v="14"/>
    <s v="CAJAS DE COMPENSACIÓN FAMILIAR"/>
    <s v="Nación"/>
    <x v="0"/>
    <s v="CSF"/>
    <n v="1900800"/>
    <n v="0"/>
    <n v="19008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2"/>
    <s v="APORTES GENERALES AL SISTEMA DE RIESGOS LABORALES"/>
    <s v="Nación"/>
    <x v="0"/>
    <s v="CSF"/>
    <n v="448900"/>
    <n v="0"/>
    <n v="448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6"/>
    <s v="APORTES AL SENA"/>
    <s v="Nación"/>
    <x v="0"/>
    <s v="CSF"/>
    <n v="951000"/>
    <n v="0"/>
    <n v="9510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1"/>
    <s v="PENSIONES"/>
    <s v="Nación"/>
    <x v="0"/>
    <s v="CSF"/>
    <n v="5430400"/>
    <n v="0"/>
    <n v="5430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5"/>
    <s v="SALUD"/>
    <s v="Nación"/>
    <x v="0"/>
    <s v="CSF"/>
    <n v="3846900"/>
    <n v="0"/>
    <n v="3846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3"/>
    <s v="APORTES AL ICBF"/>
    <s v="Nación"/>
    <x v="0"/>
    <s v="CSF"/>
    <n v="1426400"/>
    <n v="0"/>
    <n v="1426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520"/>
    <s v="2020-02-05 00:00:00"/>
    <s v="2020-02-05 10:09:00"/>
    <s v="Gasto"/>
    <s v="Con Compromiso"/>
    <s v="003"/>
    <x v="1"/>
    <x v="19"/>
    <s v="VIÁTICOS DE LOS FUNCIONARIOS EN COMISIÓN"/>
    <s v="Nación"/>
    <x v="0"/>
    <s v="CSF"/>
    <n v="1284623"/>
    <n v="210172"/>
    <n v="1494795"/>
    <n v="0"/>
    <s v="ANTICIPO DE VIATICOS Y GASTOS PARA CUMPLIR COMISION"/>
    <s v="520"/>
    <s v="1120"/>
    <s v="720"/>
    <s v="4720, 62820"/>
    <s v="24216720, 304469920"/>
    <s v="-0"/>
    <x v="0"/>
    <x v="4"/>
  </r>
  <r>
    <s v="520"/>
    <s v="2020-02-05 00:00:00"/>
    <s v="2020-02-05 10:09:00"/>
    <s v="Gasto"/>
    <s v="Con Compromiso"/>
    <s v="003"/>
    <x v="1"/>
    <x v="18"/>
    <s v="SERVICIOS DE TRANSPORTE DE PASAJEROS"/>
    <s v="Nación"/>
    <x v="0"/>
    <s v="CSF"/>
    <n v="420000"/>
    <n v="0"/>
    <n v="420000"/>
    <n v="0"/>
    <s v="ANTICIPO DE VIATICOS Y GASTOS PARA CUMPLIR COMISION"/>
    <s v="520"/>
    <s v="1120"/>
    <s v="720"/>
    <s v="4720, 62820"/>
    <s v="24216720, 304469920"/>
    <s v="-0"/>
    <x v="0"/>
    <x v="4"/>
  </r>
  <r>
    <s v="620"/>
    <s v="2020-02-11 00:00:00"/>
    <s v="2020-02-11 10:33:00"/>
    <s v="Gasto"/>
    <s v="Con Compromiso"/>
    <s v="003"/>
    <x v="1"/>
    <x v="18"/>
    <s v="SERVICIOS DE TRANSPORTE DE PASAJEROS"/>
    <s v="Nación"/>
    <x v="0"/>
    <s v="CSF"/>
    <n v="78400"/>
    <n v="0"/>
    <n v="78400"/>
    <n v="0"/>
    <s v="ANTICIPO DE VIATICOS Y GASTOS PARA CUMPLIR COMISION"/>
    <s v="620"/>
    <s v="1420"/>
    <s v="820"/>
    <s v="4820"/>
    <s v="25809820"/>
    <s v="-0"/>
    <x v="0"/>
    <x v="4"/>
  </r>
  <r>
    <s v="620"/>
    <s v="2020-02-11 00:00:00"/>
    <s v="2020-02-11 10:33:00"/>
    <s v="Gasto"/>
    <s v="Con Compromiso"/>
    <s v="003"/>
    <x v="1"/>
    <x v="19"/>
    <s v="VIÁTICOS DE LOS FUNCIONARIOS EN COMISIÓN"/>
    <s v="Nación"/>
    <x v="0"/>
    <s v="CSF"/>
    <n v="258320"/>
    <n v="0"/>
    <n v="258320"/>
    <n v="0"/>
    <s v="ANTICIPO DE VIATICOS Y GASTOS PARA CUMPLIR COMISION"/>
    <s v="620"/>
    <s v="1420"/>
    <s v="820"/>
    <s v="4820"/>
    <s v="25809820"/>
    <s v="-0"/>
    <x v="0"/>
    <x v="4"/>
  </r>
  <r>
    <s v="720"/>
    <s v="2020-02-13 00:00:00"/>
    <s v="2020-02-13 09:45:00"/>
    <s v="Gasto"/>
    <s v="Con Compromiso"/>
    <s v="003"/>
    <x v="1"/>
    <x v="31"/>
    <s v="SERVICIOS INMOBILIARIOS"/>
    <s v="Nación"/>
    <x v="0"/>
    <s v="CSF"/>
    <n v="69618645"/>
    <n v="9336630"/>
    <n v="78955275"/>
    <n v="0"/>
    <s v="CONTRATO DE ARRENDAMIENTO DE LOCAL PARA ARCHIVO DE FICHAS PREDIALES"/>
    <s v="720"/>
    <s v="2020, 8620"/>
    <s v="5220"/>
    <s v="21220, 22620, 22720, 28720, 36920, 43320, 49620, 63020, 70020, 72220, 72320"/>
    <s v="105799220, 114100720, 114105620, 132507920, 167228420, 201979420, 237857820, 304973020, 337340920, 342588220, 342594120"/>
    <s v="-0"/>
    <x v="0"/>
    <x v="4"/>
  </r>
  <r>
    <s v="820"/>
    <s v="2020-02-20 00:00:00"/>
    <s v="2020-02-20 08:43:00"/>
    <s v="Gasto"/>
    <s v="Con Compromiso"/>
    <s v="0500"/>
    <x v="1"/>
    <x v="22"/>
    <s v="ADQUISICIÓN DE BIENES Y SERVICIOS - SERVICIO DE INFORMACIÓN CATASTRAL - ACTUALIZACIÓN  Y GESTIÓN CATASTRAL  NACIONAL"/>
    <s v="Nación"/>
    <x v="2"/>
    <s v="CSF"/>
    <n v="15959164"/>
    <n v="-11939803"/>
    <n v="4019361"/>
    <n v="3454697"/>
    <s v="VIATICOS Y GASTOS DE COMISION PROCESO CONSERVACION CATASTRAL"/>
    <s v="820"/>
    <s v="3420, 3520"/>
    <s v="2720, 2820"/>
    <s v="10320, 10420"/>
    <s v="63711620, 63713120"/>
    <s v="-0"/>
    <x v="1"/>
    <x v="1"/>
  </r>
  <r>
    <s v="920"/>
    <s v="2020-02-21 00:00:00"/>
    <s v="2020-02-21 10:19:00"/>
    <s v="Gasto"/>
    <s v="Con Compromiso"/>
    <s v="0510"/>
    <x v="1"/>
    <x v="23"/>
    <s v="ADQUISICIÓN DE BIENES Y SERVICIOS - SERVICIO DE AVALÚOS - ACTUALIZACIÓN  Y GESTIÓN CATASTRAL  NACIONAL"/>
    <s v="Propios"/>
    <x v="1"/>
    <s v="CSF"/>
    <n v="2000000"/>
    <n v="0"/>
    <n v="2000000"/>
    <n v="837372"/>
    <s v="VIATICOS Y GASTOS DE COMISION AVALUOS"/>
    <s v="1020"/>
    <s v="11220"/>
    <s v="18420"/>
    <s v="58320"/>
    <s v="288019320"/>
    <s v="-0"/>
    <x v="1"/>
    <x v="2"/>
  </r>
  <r>
    <s v="1020"/>
    <s v="2020-02-21 00:00:00"/>
    <s v="2020-02-21 12:17:00"/>
    <s v="Gasto"/>
    <s v="Con Compromiso"/>
    <s v="003"/>
    <x v="1"/>
    <x v="10"/>
    <s v="BONIFICACIÓN POR SERVICIOS PRESTADOS"/>
    <s v="Nación"/>
    <x v="0"/>
    <s v="CSF"/>
    <n v="1380275"/>
    <n v="0"/>
    <n v="138027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9"/>
    <s v="SUELDO BÁSICO"/>
    <s v="Nación"/>
    <x v="0"/>
    <s v="CSF"/>
    <n v="43632572"/>
    <n v="0"/>
    <n v="4363257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6"/>
    <s v="SUBSIDIO DE ALIMENTACIÓN"/>
    <s v="Nación"/>
    <x v="0"/>
    <s v="CSF"/>
    <n v="815318"/>
    <n v="0"/>
    <n v="815318"/>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5"/>
    <s v="PRIMA TÉCNICA NO SALARIAL"/>
    <s v="Nación"/>
    <x v="0"/>
    <s v="CSF"/>
    <n v="2240265"/>
    <n v="0"/>
    <n v="224026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21"/>
    <s v="INCAPACIDADES (NO DE PENSIONES)"/>
    <s v="Nación"/>
    <x v="0"/>
    <s v="CSF"/>
    <n v="44845"/>
    <n v="0"/>
    <n v="4484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3"/>
    <s v="AUXILIO DE TRANSPORTE"/>
    <s v="Nación"/>
    <x v="0"/>
    <s v="CSF"/>
    <n v="1025112"/>
    <n v="0"/>
    <n v="102511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120"/>
    <s v="2020-02-25 00:00:00"/>
    <s v="2020-02-25 13:31:00"/>
    <s v="Gasto"/>
    <s v="Con Compromiso"/>
    <s v="003"/>
    <x v="1"/>
    <x v="11"/>
    <s v="PENSIONES"/>
    <s v="Nación"/>
    <x v="0"/>
    <s v="CSF"/>
    <n v="5597700"/>
    <n v="0"/>
    <n v="55977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4"/>
    <s v="CAJAS DE COMPENSACIÓN FAMILIAR"/>
    <s v="Nación"/>
    <x v="0"/>
    <s v="CSF"/>
    <n v="1931600"/>
    <n v="0"/>
    <n v="19316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3"/>
    <s v="APORTES AL ICBF"/>
    <s v="Nación"/>
    <x v="0"/>
    <s v="CSF"/>
    <n v="1449300"/>
    <n v="0"/>
    <n v="14493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5"/>
    <s v="SALUD"/>
    <s v="Nación"/>
    <x v="0"/>
    <s v="CSF"/>
    <n v="3965200"/>
    <n v="0"/>
    <n v="3965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2"/>
    <s v="APORTES GENERALES AL SISTEMA DE RIESGOS LABORALES"/>
    <s v="Nación"/>
    <x v="0"/>
    <s v="CSF"/>
    <n v="594000"/>
    <n v="0"/>
    <n v="5940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6"/>
    <s v="APORTES AL SENA"/>
    <s v="Nación"/>
    <x v="0"/>
    <s v="CSF"/>
    <n v="966200"/>
    <n v="0"/>
    <n v="966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220"/>
    <s v="2020-03-05 00:00:00"/>
    <s v="2020-03-05 09:09:00"/>
    <s v="Gasto"/>
    <s v="Con Compromiso"/>
    <s v="0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s v="1220"/>
    <s v="3620, 3720, 3820, 3920"/>
    <s v="3520, 3720, 3820, 4220"/>
    <s v="15720, 15920, 16020, 16420, 21720, 22320, 22420, 22520, 28820, 29420, 29520, 29720, 37720, 37820, 37920, 38020, 44220, 44520, 44720, 44820, 50520, 50620, 50720, 50820, 57120, 57220, 57320, 57420, 63820, 63920, 64020, 64120"/>
    <s v="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s v="-0"/>
    <x v="1"/>
    <x v="1"/>
  </r>
  <r>
    <s v="1320"/>
    <s v="2020-03-05 00:00:00"/>
    <s v="2020-03-05 09:14:00"/>
    <s v="Gasto"/>
    <s v="Con Compromiso"/>
    <s v="0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s v="1320"/>
    <s v="2520"/>
    <s v="3420"/>
    <s v="15620, 21820, 28920, 37420, 44920"/>
    <s v="82821220, 110420620, 138248520, 172379520, 210583420"/>
    <s v="-0"/>
    <x v="1"/>
    <x v="1"/>
  </r>
  <r>
    <s v="1420"/>
    <s v="2020-03-05 00:00:00"/>
    <s v="2020-03-05 09:18:00"/>
    <s v="Gasto"/>
    <s v="Con Compromiso"/>
    <s v="0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s v="1420"/>
    <s v="2620"/>
    <s v="4020"/>
    <s v="16220, 22020, 29620, 38120, 44620, 50320, 56320, 64220, 71520"/>
    <s v="84329420, 110428120, 138276220, 172389320, 208489820, 242277620, 276030920, 311172020, 340212420"/>
    <s v="-0"/>
    <x v="1"/>
    <x v="1"/>
  </r>
  <r>
    <s v="1520"/>
    <s v="2020-03-05 00:00:00"/>
    <s v="2020-03-05 09:23:00"/>
    <s v="Gasto"/>
    <s v="Con Compromiso"/>
    <s v="0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s v="1520"/>
    <s v="2120, 2220, 2320, 2420"/>
    <s v="3220, 3620, 3920, 4320"/>
    <s v="15420, 15820, 16120, 16520, 21320, 21420, 21520, 21620, 29120, 29220, 29820, 29920, 37020, 37120, 37220, 37320, 43920, 44020, 44120, 44320, 49720, 49820, 49920, 50020, 56620, 56720, 56820, 56920, 63220, 63320, 63420, 63520, 65020, 65120, 65220, 65320"/>
    <s v="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
    <s v="-0"/>
    <x v="1"/>
    <x v="1"/>
  </r>
  <r>
    <s v="1620"/>
    <s v="2020-03-05 00:00:00"/>
    <s v="2020-03-05 09:29:00"/>
    <s v="Gasto"/>
    <s v="Con Compromiso"/>
    <s v="0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s v="1620"/>
    <s v="2720"/>
    <s v="4120"/>
    <s v="16320, 21920, 29020, 37520, 43820, 50420, 56420, 63620, 71620"/>
    <s v="84334820, 110426620, 138253020, 172380620, 208446920, 242279420, 276031420, 311109820, 340221520"/>
    <s v="-0"/>
    <x v="1"/>
    <x v="1"/>
  </r>
  <r>
    <s v="1720"/>
    <s v="2020-03-05 00:00:00"/>
    <s v="2020-03-05 11:54:00"/>
    <s v="Gasto"/>
    <s v="Con Compromiso"/>
    <s v="0500"/>
    <x v="1"/>
    <x v="22"/>
    <s v="ADQUISICIÓN DE BIENES Y SERVICIOS - SERVICIO DE INFORMACIÓN CATASTRAL - ACTUALIZACIÓN  Y GESTIÓN CATASTRAL  NACIONAL"/>
    <s v="Nación"/>
    <x v="2"/>
    <s v="CSF"/>
    <n v="29500000"/>
    <n v="-2000000"/>
    <n v="27500000"/>
    <n v="0"/>
    <s v="PRESTACION DE SERVICIOS PERSONALES PARA ADELANTAR ACTIVIDADES DE RECONOCIMIENTO PREDIAL URBANO Y RURAL, EN ATENCION A LOS REQUERIMIENTOS ADMINISTRATIVOS Y JUDICIALES DEL PROCESO DE RESTITUCION DE TIERRAS EN LA DIRECCION TERRITORIAL BOLIVAR"/>
    <s v="1720"/>
    <s v="4020"/>
    <s v="3320"/>
    <s v="15520, 22120, 30020, 38220, 44420, 50220, 57020, 63120"/>
    <s v="82819620, 110430220, 138285020, 172401620, 208487320, 242276220, 276040920, 311093220"/>
    <s v="-0"/>
    <x v="1"/>
    <x v="1"/>
  </r>
  <r>
    <s v="1820"/>
    <s v="2020-03-05 00:00:00"/>
    <s v="2020-03-05 12:01:00"/>
    <s v="Gasto"/>
    <s v="Con Compromiso"/>
    <s v="0500"/>
    <x v="1"/>
    <x v="22"/>
    <s v="ADQUISICIÓN DE BIENES Y SERVICIOS - SERVICIO DE INFORMACIÓN CATASTRAL - ACTUALIZACIÓN  Y GESTIÓN CATASTRAL  NACIONAL"/>
    <s v="Nación"/>
    <x v="2"/>
    <s v="CSF"/>
    <n v="36342100"/>
    <n v="-1000000"/>
    <n v="35342100"/>
    <n v="0"/>
    <s v="PRESTACION DE SERVICIOS PROFESIONALES PARA APOYAR A LA DIRECCIÓN TERRITORIAL BOLIVAR EN LOS REQUERMIENTOS DEL TRÁMITE ADMINISTRATIVO, JUDICIAL Y EL POSTFALLO DEL PROCESO DE RESTITUCIÓN DE TIERRAS EN EL MARCO DE LA LEY 1448 DE 2011 Y LA POLITICA INTEG"/>
    <s v="1820"/>
    <s v="2820"/>
    <s v="3120"/>
    <s v="15320, 22220, 29320, 37620, 43720, 50120, 56520, 63720"/>
    <s v="82814420, 110431420, 138264820, 172384420, 208445720, 242271720, 276032220, 311141720"/>
    <s v="-0"/>
    <x v="1"/>
    <x v="1"/>
  </r>
  <r>
    <s v="1920"/>
    <s v="2020-03-05 00:00:00"/>
    <s v="2020-03-05 12:15:00"/>
    <s v="Gasto"/>
    <s v="Con Compromiso"/>
    <s v="003"/>
    <x v="1"/>
    <x v="20"/>
    <s v="IMPUESTO DE INDUSTRIA Y COMERCIO"/>
    <s v="Propios"/>
    <x v="1"/>
    <s v="CSF"/>
    <n v="6164000"/>
    <n v="0"/>
    <n v="6164000"/>
    <n v="0"/>
    <s v="DECLARACION DE IMPUESTO DE INDUSTRIA Y COMERCIO AÑO GRAVABLE 2019"/>
    <s v="1920"/>
    <s v="3220"/>
    <s v="2320"/>
    <s v="9920"/>
    <s v="53520120"/>
    <s v="-0"/>
    <x v="0"/>
    <x v="4"/>
  </r>
  <r>
    <s v="2020"/>
    <s v="2020-03-10 00:00:00"/>
    <s v="2020-03-10 14:58:00"/>
    <s v="Gasto"/>
    <s v="Generado"/>
    <s v="0500"/>
    <x v="1"/>
    <x v="22"/>
    <s v="ADQUISICIÓN DE BIENES Y SERVICIOS - SERVICIO DE INFORMACIÓN CATASTRAL - ACTUALIZACIÓN  Y GESTIÓN CATASTRAL  NACIONAL"/>
    <s v="Nación"/>
    <x v="2"/>
    <s v="CSF"/>
    <n v="2000000"/>
    <n v="-1500000"/>
    <n v="500000"/>
    <n v="500000"/>
    <s v="GASTOS DE MANUTENCION Y ALOJAMIENTO POR PRESTACION DE SERVICIOS PERSONALES PARA ADELANTAR ACTIVIDADES DE RECONOCIMIETNO PREDIAL URBANO Y RURAL, EN ATENCION A LOS REQUERIMIENTOS ADMINISTRATIVOS Y JUDICIALES DEL ´PROCESO DE RESTITUCION DE TIERRAS EN LA"/>
    <s v="2020"/>
    <s v="-0"/>
    <s v="-0"/>
    <s v="-0"/>
    <s v="-0"/>
    <s v="-0"/>
    <x v="1"/>
    <x v="1"/>
  </r>
  <r>
    <s v="2120"/>
    <s v="2020-03-10 00:00:00"/>
    <s v="2020-03-10 15:04:00"/>
    <s v="Gasto"/>
    <s v="Generado"/>
    <s v="0500"/>
    <x v="1"/>
    <x v="22"/>
    <s v="ADQUISICIÓN DE BIENES Y SERVICIOS - SERVICIO DE INFORMACIÓN CATASTRAL - ACTUALIZACIÓN  Y GESTIÓN CATASTRAL  NACIONAL"/>
    <s v="Nación"/>
    <x v="2"/>
    <s v="CSF"/>
    <n v="1000000"/>
    <n v="-1000000"/>
    <n v="0"/>
    <n v="0"/>
    <s v="GASTOS DE MANUTENCION Y ALOJAMIENTO POR PRESTACION DE SERVICIOS PROFESIONALES PARA APOYAR A LA DIRECCION TERRITORIAL BOLIVAR EN LOS REQUERIMIENTOS DEL TRAMITE ADMINISTRATIVO, JUDICIAL Y EL POSTFALLO DEL PROCESO DE RESTITUCION DE TIERRAS EN EL MARCO D"/>
    <s v="2120"/>
    <s v="-0"/>
    <s v="-0"/>
    <s v="-0"/>
    <s v="-0"/>
    <s v="-0"/>
    <x v="1"/>
    <x v="1"/>
  </r>
  <r>
    <s v="2220"/>
    <s v="2020-03-19 00:00:00"/>
    <s v="2020-03-19 15:20:00"/>
    <s v="Gasto"/>
    <s v="Con Compromiso"/>
    <s v="003"/>
    <x v="1"/>
    <x v="21"/>
    <s v="INCAPACIDADES (NO DE PENSIONES)"/>
    <s v="Nación"/>
    <x v="0"/>
    <s v="CSF"/>
    <n v="744871"/>
    <n v="-698358"/>
    <n v="4651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8"/>
    <s v="BONIFICACIÓN ESPECIAL DE RECREACIÓN"/>
    <s v="Nación"/>
    <x v="0"/>
    <s v="CSF"/>
    <n v="46672"/>
    <n v="0"/>
    <n v="46672"/>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6"/>
    <s v="SUBSIDIO DE ALIMENTACIÓN"/>
    <s v="Nación"/>
    <x v="0"/>
    <s v="CSF"/>
    <n v="934781"/>
    <n v="0"/>
    <n v="93478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4"/>
    <s v="PRIMA DE VACACIONES"/>
    <s v="Nación"/>
    <x v="0"/>
    <s v="CSF"/>
    <n v="412134"/>
    <n v="0"/>
    <n v="41213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9"/>
    <s v="SUELDO BÁSICO"/>
    <s v="Nación"/>
    <x v="0"/>
    <s v="CSF"/>
    <n v="50759375"/>
    <n v="0"/>
    <n v="50759375"/>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7"/>
    <s v="SUELDO DE VACACIONES"/>
    <s v="Nación"/>
    <x v="0"/>
    <s v="CSF"/>
    <n v="540623"/>
    <n v="0"/>
    <n v="54062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5"/>
    <s v="PRIMA TÉCNICA NO SALARIAL"/>
    <s v="Nación"/>
    <x v="0"/>
    <s v="CSF"/>
    <n v="2584371"/>
    <n v="0"/>
    <n v="258437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3"/>
    <s v="AUXILIO DE TRANSPORTE"/>
    <s v="Nación"/>
    <x v="0"/>
    <s v="CSF"/>
    <n v="1333674"/>
    <n v="0"/>
    <n v="133367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10"/>
    <s v="BONIFICACIÓN POR SERVICIOS PRESTADOS"/>
    <s v="Nación"/>
    <x v="0"/>
    <s v="CSF"/>
    <n v="808397"/>
    <n v="0"/>
    <n v="808397"/>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320"/>
    <s v="2020-03-27 00:00:00"/>
    <s v="2020-03-27 14:39:00"/>
    <s v="Gasto"/>
    <s v="Con Compromiso"/>
    <s v="003"/>
    <x v="1"/>
    <x v="15"/>
    <s v="SALUD"/>
    <s v="Nación"/>
    <x v="0"/>
    <s v="CSF"/>
    <n v="4091900"/>
    <n v="0"/>
    <n v="4091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1"/>
    <s v="PENSIONES"/>
    <s v="Nación"/>
    <x v="0"/>
    <s v="CSF"/>
    <n v="5776100"/>
    <n v="0"/>
    <n v="57761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3"/>
    <s v="APORTES AL ICBF"/>
    <s v="Nación"/>
    <x v="0"/>
    <s v="CSF"/>
    <n v="1507800"/>
    <n v="0"/>
    <n v="15078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6"/>
    <s v="APORTES AL SENA"/>
    <s v="Nación"/>
    <x v="0"/>
    <s v="CSF"/>
    <n v="1005500"/>
    <n v="0"/>
    <n v="10055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4"/>
    <s v="CAJAS DE COMPENSACIÓN FAMILIAR"/>
    <s v="Nación"/>
    <x v="0"/>
    <s v="CSF"/>
    <n v="2010000"/>
    <n v="0"/>
    <n v="20100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2"/>
    <s v="APORTES GENERALES AL SISTEMA DE RIESGOS LABORALES"/>
    <s v="Nación"/>
    <x v="0"/>
    <s v="CSF"/>
    <n v="633900"/>
    <n v="0"/>
    <n v="633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420"/>
    <s v="2020-04-20 00:00:00"/>
    <s v="2020-04-20 09:52:00"/>
    <s v="Gasto"/>
    <s v="Con Compromiso"/>
    <s v="0200"/>
    <x v="1"/>
    <x v="25"/>
    <s v="ADQUISICIÓN DE BIENES Y SERVICIOS - SERVICIO DE IMPLEMENTACIÓN SISTEMAS DE GESTIÓN - FORTALECIMIENTO DE LA GESTIÓN INSTITUCIONAL DEL IGAC A NIVEL   NACIONAL"/>
    <s v="Propios"/>
    <x v="1"/>
    <s v="CSF"/>
    <n v="24269760"/>
    <n v="0"/>
    <n v="24269760"/>
    <n v="0"/>
    <s v="SERVICIO DE IMPLEMENTACION SISTEMA DE GESTION - FORTALECIMIENTO DE LA GESTION INSTITUCIONAL DEL IGAC NIVEL NACIONAL"/>
    <s v="2420"/>
    <s v="5520"/>
    <s v="9020"/>
    <s v="30120, 38420, 45220, 50920, 57620, 64320"/>
    <s v="142919120, 177462220, 216149920, 242616020, 278895520, 311173720"/>
    <s v="-0"/>
    <x v="1"/>
    <x v="3"/>
  </r>
  <r>
    <s v="2520"/>
    <s v="2020-04-23 00:00:00"/>
    <s v="2020-04-23 20:40:00"/>
    <s v="Gasto"/>
    <s v="Con Compromiso"/>
    <s v="003"/>
    <x v="1"/>
    <x v="3"/>
    <s v="AUXILIO DE TRANSPORTE"/>
    <s v="Nación"/>
    <x v="0"/>
    <s v="CSF"/>
    <n v="1131394"/>
    <n v="0"/>
    <n v="113139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9"/>
    <s v="SUELDO BÁSICO"/>
    <s v="Nación"/>
    <x v="0"/>
    <s v="CSF"/>
    <n v="47586580"/>
    <n v="0"/>
    <n v="47586580"/>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10"/>
    <s v="BONIFICACIÓN POR SERVICIOS PRESTADOS"/>
    <s v="Nación"/>
    <x v="0"/>
    <s v="CSF"/>
    <n v="756426"/>
    <n v="0"/>
    <n v="756426"/>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5"/>
    <s v="PRIMA TÉCNICA NO SALARIAL"/>
    <s v="Nación"/>
    <x v="0"/>
    <s v="CSF"/>
    <n v="2354967"/>
    <n v="0"/>
    <n v="2354967"/>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6"/>
    <s v="SUBSIDIO DE ALIMENTACIÓN"/>
    <s v="Nación"/>
    <x v="0"/>
    <s v="CSF"/>
    <n v="859274"/>
    <n v="0"/>
    <n v="85927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620"/>
    <s v="2020-04-28 00:00:00"/>
    <s v="2020-04-28 15:40:00"/>
    <s v="Gasto"/>
    <s v="Con Compromiso"/>
    <s v="003"/>
    <x v="1"/>
    <x v="11"/>
    <s v="PENSIONES"/>
    <s v="Nación"/>
    <x v="0"/>
    <s v="CSF"/>
    <n v="1088000"/>
    <n v="0"/>
    <n v="1088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4"/>
    <s v="CAJAS DE COMPENSACIÓN FAMILIAR"/>
    <s v="Nación"/>
    <x v="0"/>
    <s v="CSF"/>
    <n v="2014400"/>
    <n v="0"/>
    <n v="2014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2"/>
    <s v="APORTES GENERALES AL SISTEMA DE RIESGOS LABORALES"/>
    <s v="Nación"/>
    <x v="0"/>
    <s v="CSF"/>
    <n v="621000"/>
    <n v="0"/>
    <n v="621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3"/>
    <s v="APORTES AL ICBF"/>
    <s v="Nación"/>
    <x v="0"/>
    <s v="CSF"/>
    <n v="1511200"/>
    <n v="0"/>
    <n v="15112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6"/>
    <s v="APORTES AL SENA"/>
    <s v="Nación"/>
    <x v="0"/>
    <s v="CSF"/>
    <n v="1007600"/>
    <n v="0"/>
    <n v="10076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5"/>
    <s v="SALUD"/>
    <s v="Nación"/>
    <x v="0"/>
    <s v="CSF"/>
    <n v="4109400"/>
    <n v="0"/>
    <n v="4109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720"/>
    <s v="2020-05-19 00:00:00"/>
    <s v="2020-05-19 17:48:00"/>
    <s v="Gasto"/>
    <s v="Con Compromiso"/>
    <s v="003"/>
    <x v="1"/>
    <x v="16"/>
    <s v="APORTES AL SENA"/>
    <s v="Nación"/>
    <x v="0"/>
    <s v="CSF"/>
    <n v="98000"/>
    <n v="0"/>
    <n v="980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4"/>
    <s v="CAJAS DE COMPENSACIÓN FAMILIAR"/>
    <s v="Nación"/>
    <x v="0"/>
    <s v="CSF"/>
    <n v="196100"/>
    <n v="0"/>
    <n v="1961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3"/>
    <s v="APORTES AL ICBF"/>
    <s v="Nación"/>
    <x v="0"/>
    <s v="CSF"/>
    <n v="145800"/>
    <n v="0"/>
    <n v="1458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1"/>
    <s v="PENSIONES"/>
    <s v="Nación"/>
    <x v="0"/>
    <s v="CSF"/>
    <n v="564200"/>
    <n v="0"/>
    <n v="5642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5"/>
    <s v="SALUD"/>
    <s v="Nación"/>
    <x v="0"/>
    <s v="CSF"/>
    <n v="399900"/>
    <n v="0"/>
    <n v="3999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2"/>
    <s v="APORTES GENERALES AL SISTEMA DE RIESGOS LABORALES"/>
    <s v="Nación"/>
    <x v="0"/>
    <s v="CSF"/>
    <n v="53500"/>
    <n v="0"/>
    <n v="535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820"/>
    <s v="2020-05-21 00:00:00"/>
    <s v="2020-05-21 17:12:00"/>
    <s v="Gasto"/>
    <s v="Con Compromiso"/>
    <s v="003"/>
    <x v="1"/>
    <x v="7"/>
    <s v="SUELDO DE VACACIONES"/>
    <s v="Nación"/>
    <x v="0"/>
    <s v="CSF"/>
    <n v="3048740"/>
    <n v="0"/>
    <n v="304874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9"/>
    <s v="SUELDO BÁSICO"/>
    <s v="Nación"/>
    <x v="0"/>
    <s v="CSF"/>
    <n v="47586580"/>
    <n v="0"/>
    <n v="4758658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5"/>
    <s v="PRIMA TÉCNICA NO SALARIAL"/>
    <s v="Nación"/>
    <x v="0"/>
    <s v="CSF"/>
    <n v="2354967"/>
    <n v="0"/>
    <n v="2354967"/>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8"/>
    <s v="BONIFICACIÓN ESPECIAL DE RECREACIÓN"/>
    <s v="Nación"/>
    <x v="0"/>
    <s v="CSF"/>
    <n v="199221"/>
    <n v="0"/>
    <n v="199221"/>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6"/>
    <s v="SUBSIDIO DE ALIMENTACIÓN"/>
    <s v="Nación"/>
    <x v="0"/>
    <s v="CSF"/>
    <n v="859274"/>
    <n v="0"/>
    <n v="85927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4"/>
    <s v="PRIMA DE VACACIONES"/>
    <s v="Nación"/>
    <x v="0"/>
    <s v="CSF"/>
    <n v="2800510"/>
    <n v="0"/>
    <n v="280051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3"/>
    <s v="AUXILIO DE TRANSPORTE"/>
    <s v="Nación"/>
    <x v="0"/>
    <s v="CSF"/>
    <n v="1131394"/>
    <n v="0"/>
    <n v="113139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920"/>
    <s v="2020-05-22 00:00:00"/>
    <s v="2020-05-22 17:33:00"/>
    <s v="Gasto"/>
    <s v="Con Compromiso"/>
    <s v="003"/>
    <x v="1"/>
    <x v="12"/>
    <s v="APORTES GENERALES AL SISTEMA DE RIESGOS LABORALES"/>
    <s v="Nación"/>
    <x v="0"/>
    <s v="CSF"/>
    <n v="617000"/>
    <n v="0"/>
    <n v="6170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6"/>
    <s v="APORTES AL SENA"/>
    <s v="Nación"/>
    <x v="0"/>
    <s v="CSF"/>
    <n v="1048500"/>
    <n v="0"/>
    <n v="1048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5"/>
    <s v="SALUD"/>
    <s v="Nación"/>
    <x v="0"/>
    <s v="CSF"/>
    <n v="4045100"/>
    <n v="0"/>
    <n v="4045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4"/>
    <s v="CAJAS DE COMPENSACIÓN FAMILIAR"/>
    <s v="Nación"/>
    <x v="0"/>
    <s v="CSF"/>
    <n v="2096200"/>
    <n v="0"/>
    <n v="20962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1"/>
    <s v="PENSIONES"/>
    <s v="Nación"/>
    <x v="0"/>
    <s v="CSF"/>
    <n v="5710100"/>
    <n v="0"/>
    <n v="5710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3"/>
    <s v="APORTES AL ICBF"/>
    <s v="Nación"/>
    <x v="0"/>
    <s v="CSF"/>
    <n v="1572500"/>
    <n v="0"/>
    <n v="1572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3020"/>
    <s v="2020-06-04 00:00:00"/>
    <s v="2020-06-04 17:53:00"/>
    <s v="Gasto"/>
    <s v="Con Compromiso"/>
    <s v="003"/>
    <x v="1"/>
    <x v="26"/>
    <s v="PRIMA DE SERVICIO"/>
    <s v="Nación"/>
    <x v="0"/>
    <s v="CSF"/>
    <n v="52699399"/>
    <n v="0"/>
    <n v="52699399"/>
    <n v="0"/>
    <s v="NOMINA PRIMAS DE SERVICIOS"/>
    <s v="3020"/>
    <s v="6620"/>
    <s v="-0"/>
    <s v="30220, 30320, 30420, 30520, 30620, 30720, 30820, 30920, 31020, 31120, 31220, 31320, 31420, 31520, 31620, 31720, 31820, 31920, 32020, 32120, 32220, 32320, 32420"/>
    <s v="143029620, 143029720, 143029820, 143029920, 143030020, 143030120, 143030220, 143030320, 143030420, 143030520, 143030620, 143030720, 143030820, 143030920, 143031020, 143031120, 143031220, 143031320, 143031420, 143031520, 143031620, 143031720, 143031820"/>
    <s v="-0"/>
    <x v="0"/>
    <x v="4"/>
  </r>
  <r>
    <s v="3120"/>
    <s v="2020-06-19 00:00:00"/>
    <s v="2020-06-19 18:41:00"/>
    <s v="Gasto"/>
    <s v="Con Compromiso"/>
    <s v="003"/>
    <x v="1"/>
    <x v="3"/>
    <s v="AUXILIO DE TRANSPORTE"/>
    <s v="Nación"/>
    <x v="0"/>
    <s v="CSF"/>
    <n v="1011397"/>
    <n v="0"/>
    <n v="101139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4"/>
    <s v="PRIMA DE VACACIONES"/>
    <s v="Nación"/>
    <x v="0"/>
    <s v="CSF"/>
    <n v="1142203"/>
    <n v="0"/>
    <n v="1142203"/>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9"/>
    <s v="SUELDO BÁSICO"/>
    <s v="Nación"/>
    <x v="0"/>
    <s v="CSF"/>
    <n v="45836545"/>
    <n v="0"/>
    <n v="45836545"/>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7"/>
    <s v="SUELDO DE VACACIONES"/>
    <s v="Nación"/>
    <x v="0"/>
    <s v="CSF"/>
    <n v="1673301"/>
    <n v="0"/>
    <n v="167330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6"/>
    <s v="SUBSIDIO DE ALIMENTACIÓN"/>
    <s v="Nación"/>
    <x v="0"/>
    <s v="CSF"/>
    <n v="782160"/>
    <n v="0"/>
    <n v="782160"/>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5"/>
    <s v="PRIMA TÉCNICA NO SALARIAL"/>
    <s v="Nación"/>
    <x v="0"/>
    <s v="CSF"/>
    <n v="2354967"/>
    <n v="0"/>
    <n v="235496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8"/>
    <s v="BONIFICACIÓN ESPECIAL DE RECREACIÓN"/>
    <s v="Nación"/>
    <x v="0"/>
    <s v="CSF"/>
    <n v="135851"/>
    <n v="0"/>
    <n v="13585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220"/>
    <s v="2020-06-23 00:00:00"/>
    <s v="2020-06-23 16:48:00"/>
    <s v="Gasto"/>
    <s v="Con Compromiso"/>
    <s v="003"/>
    <x v="1"/>
    <x v="13"/>
    <s v="APORTES AL ICBF"/>
    <s v="Nación"/>
    <x v="0"/>
    <s v="CSF"/>
    <n v="3097800"/>
    <n v="0"/>
    <n v="3097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6"/>
    <s v="APORTES AL SENA"/>
    <s v="Nación"/>
    <x v="0"/>
    <s v="CSF"/>
    <n v="2065800"/>
    <n v="0"/>
    <n v="2065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1"/>
    <s v="PENSIONES"/>
    <s v="Nación"/>
    <x v="0"/>
    <s v="CSF"/>
    <n v="5710100"/>
    <n v="0"/>
    <n v="57101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4"/>
    <s v="CAJAS DE COMPENSACIÓN FAMILIAR"/>
    <s v="Nación"/>
    <x v="0"/>
    <s v="CSF"/>
    <n v="4129800"/>
    <n v="0"/>
    <n v="4129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2"/>
    <s v="APORTES GENERALES AL SISTEMA DE RIESGOS LABORALES"/>
    <s v="Nación"/>
    <x v="0"/>
    <s v="CSF"/>
    <n v="596600"/>
    <n v="0"/>
    <n v="5966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5"/>
    <s v="SALUD"/>
    <s v="Nación"/>
    <x v="0"/>
    <s v="CSF"/>
    <n v="4045000"/>
    <n v="0"/>
    <n v="40450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320"/>
    <s v="2020-07-02 00:00:00"/>
    <s v="2020-07-02 08:48:00"/>
    <s v="Gasto"/>
    <s v="Con Compromiso"/>
    <s v="0200"/>
    <x v="1"/>
    <x v="27"/>
    <s v="ADQUISICIÓN DE BIENES Y SERVICIOS - SEDES MANTENIDAS - FORTALECIMIENTO DE LA INFRAESTRUCTURA FÍSICA DEL IGAC A NIVEL  NACIONAL"/>
    <s v="Nación"/>
    <x v="0"/>
    <s v="CSF"/>
    <n v="13424263"/>
    <n v="-8"/>
    <n v="13424255"/>
    <n v="0"/>
    <s v="CONTRATACION DIVISIONES PARA LAS VENTANILLAS DE ATENCION AL CIUDADANO"/>
    <s v="3320"/>
    <s v="7620"/>
    <s v="15820"/>
    <s v="51320"/>
    <s v="258663720"/>
    <s v="-0"/>
    <x v="1"/>
    <x v="3"/>
  </r>
  <r>
    <s v="3420"/>
    <s v="2020-07-23 00:00:00"/>
    <s v="2020-07-23 13:12:00"/>
    <s v="Gasto"/>
    <s v="Con Compromiso"/>
    <s v="003"/>
    <x v="1"/>
    <x v="6"/>
    <s v="SUBSIDIO DE ALIMENTACIÓN"/>
    <s v="Nación"/>
    <x v="0"/>
    <s v="CSF"/>
    <n v="828429"/>
    <n v="0"/>
    <n v="828429"/>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4"/>
    <s v="PRIMA DE VACACIONES"/>
    <s v="Nación"/>
    <x v="0"/>
    <s v="CSF"/>
    <n v="3492593"/>
    <n v="0"/>
    <n v="3492593"/>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9"/>
    <s v="SUELDO BÁSICO"/>
    <s v="Nación"/>
    <x v="0"/>
    <s v="CSF"/>
    <n v="45402427"/>
    <n v="0"/>
    <n v="4540242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8"/>
    <s v="BONIFICACIÓN ESPECIAL DE RECREACIÓN"/>
    <s v="Nación"/>
    <x v="0"/>
    <s v="CSF"/>
    <n v="265447"/>
    <n v="0"/>
    <n v="26544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7"/>
    <s v="SUELDO DE VACACIONES"/>
    <s v="Nación"/>
    <x v="0"/>
    <s v="CSF"/>
    <n v="3570454"/>
    <n v="0"/>
    <n v="3570454"/>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5"/>
    <s v="PRIMA TÉCNICA NO SALARIAL"/>
    <s v="Nación"/>
    <x v="0"/>
    <s v="CSF"/>
    <n v="2354967"/>
    <n v="0"/>
    <n v="235496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10"/>
    <s v="BONIFICACIÓN POR SERVICIOS PRESTADOS"/>
    <s v="Nación"/>
    <x v="0"/>
    <s v="CSF"/>
    <n v="1264462"/>
    <n v="0"/>
    <n v="1264462"/>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28"/>
    <s v="AUXILIO DE CONECTIVIDAD DIGITAL"/>
    <s v="Nación"/>
    <x v="0"/>
    <s v="CSF"/>
    <n v="1083396"/>
    <n v="0"/>
    <n v="1083396"/>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520"/>
    <s v="2020-07-24 00:00:00"/>
    <s v="2020-07-24 16:03:00"/>
    <s v="Gasto"/>
    <s v="Con Compromiso"/>
    <s v="003"/>
    <x v="1"/>
    <x v="16"/>
    <s v="APORTES AL SENA"/>
    <s v="Nación"/>
    <x v="0"/>
    <s v="CSF"/>
    <n v="1086300"/>
    <n v="0"/>
    <n v="1086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3"/>
    <s v="APORTES AL ICBF"/>
    <s v="Nación"/>
    <x v="0"/>
    <s v="CSF"/>
    <n v="1628900"/>
    <n v="0"/>
    <n v="16289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5"/>
    <s v="SALUD"/>
    <s v="Nación"/>
    <x v="0"/>
    <s v="CSF"/>
    <n v="4152700"/>
    <n v="0"/>
    <n v="4152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2"/>
    <s v="APORTES GENERALES AL SISTEMA DE RIESGOS LABORALES"/>
    <s v="Nación"/>
    <x v="0"/>
    <s v="CSF"/>
    <n v="600000"/>
    <n v="0"/>
    <n v="6000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1"/>
    <s v="PENSIONES"/>
    <s v="Nación"/>
    <x v="0"/>
    <s v="CSF"/>
    <n v="5861700"/>
    <n v="0"/>
    <n v="5861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4"/>
    <s v="CAJAS DE COMPENSACIÓN FAMILIAR"/>
    <s v="Nación"/>
    <x v="0"/>
    <s v="CSF"/>
    <n v="2171300"/>
    <n v="0"/>
    <n v="2171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620"/>
    <s v="2020-08-24 00:00:00"/>
    <s v="2020-08-24 11:45:00"/>
    <s v="Gasto"/>
    <s v="Con Compromiso"/>
    <s v="0500"/>
    <x v="1"/>
    <x v="22"/>
    <s v="ADQUISICIÓN DE BIENES Y SERVICIOS - SERVICIO DE INFORMACIÓN CATASTRAL - ACTUALIZACIÓN  Y GESTIÓN CATASTRAL  NACIONAL"/>
    <s v="Propios"/>
    <x v="1"/>
    <s v="CSF"/>
    <n v="8382870"/>
    <n v="-1378347"/>
    <n v="7004523"/>
    <n v="0"/>
    <s v="CONTRATACION MANTENIMIENTO PREVENTIVO Y CORRECTIVO VEHICULO DE LA TERRITORIAL"/>
    <s v="3620"/>
    <s v="10520"/>
    <s v="21820"/>
    <s v="72120"/>
    <s v="342566420"/>
    <s v="-0"/>
    <x v="1"/>
    <x v="1"/>
  </r>
  <r>
    <s v="3720"/>
    <s v="2020-08-24 00:00:00"/>
    <s v="2020-08-24 16:36:00"/>
    <s v="Gasto"/>
    <s v="Con Compromiso"/>
    <s v="003"/>
    <x v="1"/>
    <x v="9"/>
    <s v="SUELDO BÁSICO"/>
    <s v="Nación"/>
    <x v="0"/>
    <s v="CSF"/>
    <n v="44533948"/>
    <n v="0"/>
    <n v="44533948"/>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5"/>
    <s v="PRIMA TÉCNICA NO SALARIAL"/>
    <s v="Nación"/>
    <x v="0"/>
    <s v="CSF"/>
    <n v="2354967"/>
    <n v="0"/>
    <n v="2354967"/>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6"/>
    <s v="SUBSIDIO DE ALIMENTACIÓN"/>
    <s v="Nación"/>
    <x v="0"/>
    <s v="CSF"/>
    <n v="808599"/>
    <n v="0"/>
    <n v="80859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10"/>
    <s v="BONIFICACIÓN POR SERVICIOS PRESTADOS"/>
    <s v="Nación"/>
    <x v="0"/>
    <s v="CSF"/>
    <n v="2988144"/>
    <n v="0"/>
    <n v="2988144"/>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28"/>
    <s v="AUXILIO DE CONECTIVIDAD DIGITAL"/>
    <s v="Nación"/>
    <x v="0"/>
    <s v="CSF"/>
    <n v="1052539"/>
    <n v="0"/>
    <n v="105253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820"/>
    <s v="2020-08-25 00:00:00"/>
    <s v="2020-08-25 11:00:00"/>
    <s v="Gasto"/>
    <s v="Con Compromiso"/>
    <s v="003"/>
    <x v="1"/>
    <x v="11"/>
    <s v="PENSIONES"/>
    <s v="Nación"/>
    <x v="0"/>
    <s v="CSF"/>
    <n v="6068800"/>
    <n v="0"/>
    <n v="6068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3"/>
    <s v="APORTES AL ICBF"/>
    <s v="Nación"/>
    <x v="0"/>
    <s v="CSF"/>
    <n v="1567800"/>
    <n v="0"/>
    <n v="1567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6"/>
    <s v="APORTES AL SENA"/>
    <s v="Nación"/>
    <x v="0"/>
    <s v="CSF"/>
    <n v="1045300"/>
    <n v="0"/>
    <n v="10453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4"/>
    <s v="CAJAS DE COMPENSACIÓN FAMILIAR"/>
    <s v="Nación"/>
    <x v="0"/>
    <s v="CSF"/>
    <n v="2089600"/>
    <n v="0"/>
    <n v="20896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2"/>
    <s v="APORTES GENERALES AL SISTEMA DE RIESGOS LABORALES"/>
    <s v="Nación"/>
    <x v="0"/>
    <s v="CSF"/>
    <n v="616700"/>
    <n v="0"/>
    <n v="6167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5"/>
    <s v="SALUD"/>
    <s v="Nación"/>
    <x v="0"/>
    <s v="CSF"/>
    <n v="4298900"/>
    <n v="0"/>
    <n v="42989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920"/>
    <s v="2020-09-18 00:00:00"/>
    <s v="2020-09-18 19:13:00"/>
    <s v="Gasto"/>
    <s v="Con Compromiso"/>
    <s v="003"/>
    <x v="1"/>
    <x v="0"/>
    <s v="SERVICIOS DE DISTRIBUCIÓN DE ELECTRICIDAD, GAS Y AGUA (POR CUENTA PROPIA)"/>
    <s v="Nación"/>
    <x v="0"/>
    <s v="CSF"/>
    <n v="300000"/>
    <n v="0"/>
    <n v="300000"/>
    <n v="45465"/>
    <s v="SERVICIOS PUBLICOS DE ACUEDUCTO Y  ALCANTARILLADO"/>
    <s v="3920"/>
    <s v="9920, 10820, 10920, 12820, 12920"/>
    <s v="16020, 18020, 18120, 20520, 20620"/>
    <s v="51520, 57920, 58020, 64620, 64720"/>
    <s v="260025520, 285016720, 285019420, 321944120, 321952420"/>
    <s v="-0"/>
    <x v="0"/>
    <x v="4"/>
  </r>
  <r>
    <s v="3920"/>
    <s v="2020-09-18 00:00:00"/>
    <s v="2020-09-18 19:13:00"/>
    <s v="Gasto"/>
    <s v="Con Compromiso"/>
    <s v="003"/>
    <x v="1"/>
    <x v="2"/>
    <s v="SERVICIOS DE ALCANTARILLADO, RECOLECCIÓN, TRATAMIENTO Y DISPOSICIÓN DE DESECHOS Y OTROS SERVICIOS DE SANEAMIENTO AMBIENTAL"/>
    <s v="Nación"/>
    <x v="0"/>
    <s v="CSF"/>
    <n v="1305412"/>
    <n v="0"/>
    <n v="1305412"/>
    <n v="523628"/>
    <s v="SERVICIOS PUBLICOS DE ACUEDUCTO Y  ALCANTARILLADO"/>
    <s v="3920"/>
    <s v="9920, 10820, 10920, 12820, 12920"/>
    <s v="16020, 18020, 18120, 20520, 20620"/>
    <s v="51520, 57920, 58020, 64620, 64720"/>
    <s v="260025520, 285016720, 285019420, 321944120, 321952420"/>
    <s v="-0"/>
    <x v="0"/>
    <x v="4"/>
  </r>
  <r>
    <s v="4020"/>
    <s v="2020-09-21 00:00:00"/>
    <s v="2020-09-21 20:20:00"/>
    <s v="Gasto"/>
    <s v="Generado"/>
    <s v="0510"/>
    <x v="1"/>
    <x v="23"/>
    <s v="ADQUISICIÓN DE BIENES Y SERVICIOS - SERVICIO DE AVALÚOS - ACTUALIZACIÓN  Y GESTIÓN CATASTRAL  NACIONAL"/>
    <s v="Nación"/>
    <x v="0"/>
    <s v="CSF"/>
    <n v="711000"/>
    <n v="0"/>
    <n v="711000"/>
    <n v="711000"/>
    <s v="VIATICOS Y GASTOS PARA CUMPLIR COMISION  AVALUOS"/>
    <s v="4020"/>
    <s v="-0"/>
    <s v="-0"/>
    <s v="-0"/>
    <s v="-0"/>
    <s v="-0"/>
    <x v="1"/>
    <x v="2"/>
  </r>
  <r>
    <s v="4120"/>
    <s v="2020-09-22 00:00:00"/>
    <s v="2020-09-22 17:14:00"/>
    <s v="Gasto"/>
    <s v="Con Compromiso"/>
    <s v="003"/>
    <x v="1"/>
    <x v="6"/>
    <s v="SUBSIDIO DE ALIMENTACIÓN"/>
    <s v="Nación"/>
    <x v="0"/>
    <s v="CSF"/>
    <n v="854867"/>
    <n v="0"/>
    <n v="8548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5"/>
    <s v="PRIMA TÉCNICA NO SALARIAL"/>
    <s v="Nación"/>
    <x v="0"/>
    <s v="CSF"/>
    <n v="2354967"/>
    <n v="0"/>
    <n v="23549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7"/>
    <s v="SUELDO DE VACACIONES"/>
    <s v="Nación"/>
    <x v="0"/>
    <s v="CSF"/>
    <n v="5995351"/>
    <n v="0"/>
    <n v="5995351"/>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1"/>
    <s v="INCAPACIDADES (NO DE PENSIONES)"/>
    <s v="Nación"/>
    <x v="0"/>
    <s v="CSF"/>
    <n v="96205"/>
    <n v="0"/>
    <n v="96205"/>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8"/>
    <s v="AUXILIO DE CONECTIVIDAD DIGITAL"/>
    <s v="Nación"/>
    <x v="0"/>
    <s v="CSF"/>
    <n v="1124537"/>
    <n v="0"/>
    <n v="112453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8"/>
    <s v="BONIFICACIÓN ESPECIAL DE RECREACIÓN"/>
    <s v="Nación"/>
    <x v="0"/>
    <s v="CSF"/>
    <n v="463927"/>
    <n v="0"/>
    <n v="46392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9"/>
    <s v="SUELDO BÁSICO"/>
    <s v="Nación"/>
    <x v="0"/>
    <s v="CSF"/>
    <n v="47485723"/>
    <n v="0"/>
    <n v="47485723"/>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10"/>
    <s v="BONIFICACIÓN POR SERVICIOS PRESTADOS"/>
    <s v="Nación"/>
    <x v="0"/>
    <s v="CSF"/>
    <n v="4727140"/>
    <n v="0"/>
    <n v="4727140"/>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4"/>
    <s v="PRIMA DE VACACIONES"/>
    <s v="Nación"/>
    <x v="0"/>
    <s v="CSF"/>
    <n v="4491216"/>
    <n v="0"/>
    <n v="4491216"/>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220"/>
    <s v="2020-09-23 00:00:00"/>
    <s v="2020-09-23 19:51:00"/>
    <s v="Gasto"/>
    <s v="Con Compromiso"/>
    <s v="003"/>
    <x v="1"/>
    <x v="14"/>
    <s v="CAJAS DE COMPENSACIÓN FAMILIAR"/>
    <s v="Nación"/>
    <x v="0"/>
    <s v="CSF"/>
    <n v="2343400"/>
    <n v="0"/>
    <n v="23434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2"/>
    <s v="APORTES GENERALES AL SISTEMA DE RIESGOS LABORALES"/>
    <s v="Nación"/>
    <x v="0"/>
    <s v="CSF"/>
    <n v="711700"/>
    <n v="0"/>
    <n v="7117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3"/>
    <s v="APORTES AL ICBF"/>
    <s v="Nación"/>
    <x v="0"/>
    <s v="CSF"/>
    <n v="1758100"/>
    <n v="0"/>
    <n v="17581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1"/>
    <s v="PENSIONES"/>
    <s v="Nación"/>
    <x v="0"/>
    <s v="CSF"/>
    <n v="6277000"/>
    <n v="0"/>
    <n v="62770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6"/>
    <s v="APORTES AL SENA"/>
    <s v="Nación"/>
    <x v="0"/>
    <s v="CSF"/>
    <n v="1172200"/>
    <n v="0"/>
    <n v="11722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5"/>
    <s v="SALUD"/>
    <s v="Nación"/>
    <x v="0"/>
    <s v="CSF"/>
    <n v="4446500"/>
    <n v="0"/>
    <n v="44465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320"/>
    <s v="2020-09-24 00:00:00"/>
    <s v="2020-09-24 18:22:00"/>
    <s v="Gasto"/>
    <s v="Con Compromiso"/>
    <s v="003"/>
    <x v="1"/>
    <x v="18"/>
    <s v="SERVICIOS DE TRANSPORTE DE PASAJEROS"/>
    <s v="Nación"/>
    <x v="0"/>
    <s v="CSF"/>
    <n v="200000"/>
    <n v="0"/>
    <n v="200000"/>
    <n v="0"/>
    <s v="VIATICOS Y GASTOS PARA CUMPLIR COMISION"/>
    <s v="4320"/>
    <s v="10320"/>
    <s v="16120"/>
    <s v="56220"/>
    <s v="267337320"/>
    <s v="-0"/>
    <x v="0"/>
    <x v="4"/>
  </r>
  <r>
    <s v="4320"/>
    <s v="2020-09-24 00:00:00"/>
    <s v="2020-09-24 18:22:00"/>
    <s v="Gasto"/>
    <s v="Con Compromiso"/>
    <s v="003"/>
    <x v="1"/>
    <x v="19"/>
    <s v="VIÁTICOS DE LOS FUNCIONARIOS EN COMISIÓN"/>
    <s v="Nación"/>
    <x v="0"/>
    <s v="CSF"/>
    <n v="810239"/>
    <n v="0"/>
    <n v="810239"/>
    <n v="0"/>
    <s v="VIATICOS Y GASTOS PARA CUMPLIR COMISION"/>
    <s v="4320"/>
    <s v="10320"/>
    <s v="16120"/>
    <s v="56220"/>
    <s v="267337320"/>
    <s v="-0"/>
    <x v="0"/>
    <x v="4"/>
  </r>
  <r>
    <s v="4420"/>
    <s v="2020-10-02 00:00:00"/>
    <s v="2020-10-02 19:18:00"/>
    <s v="Gasto"/>
    <s v="Con Compromiso"/>
    <s v="003"/>
    <x v="1"/>
    <x v="19"/>
    <s v="VIÁTICOS DE LOS FUNCIONARIOS EN COMISIÓN"/>
    <s v="Propios"/>
    <x v="1"/>
    <s v="CSF"/>
    <n v="271546"/>
    <n v="0"/>
    <n v="271546"/>
    <n v="0"/>
    <s v="RESOLUCION No. 845 DEL 29 SEPTIEMBRE, SE CONFIERE COMISION DE SERVICIOS"/>
    <s v="4420"/>
    <s v="10420"/>
    <s v="17520"/>
    <s v="57520"/>
    <s v="278890920"/>
    <s v="-0"/>
    <x v="0"/>
    <x v="4"/>
  </r>
  <r>
    <s v="4520"/>
    <s v="2020-10-20 00:00:00"/>
    <s v="2020-10-20 12:15:00"/>
    <s v="Gasto"/>
    <s v="Con Compromiso"/>
    <s v="0500"/>
    <x v="1"/>
    <x v="22"/>
    <s v="ADQUISICIÓN DE BIENES Y SERVICIOS - SERVICIO DE INFORMACIÓN CATASTRAL - ACTUALIZACIÓN  Y GESTIÓN CATASTRAL  NACIONAL"/>
    <s v="Propios"/>
    <x v="1"/>
    <s v="CSF"/>
    <n v="37921500"/>
    <n v="0"/>
    <n v="37921500"/>
    <n v="0"/>
    <s v="PRESTACION DE SERVICIOS PERSONALES PARA REALIZAR ACTIVIDADEES DE RECONOCIMIENTO PREDIAL RURAL Y URBANO DE LOS PROCESOS DE GESTIÓN CATASTRAL EN EL MARCO DE LOS PROCESOS DE ADELANTA EL INSTITUTO EN LA TERRITORIAL BOLIVAR Y SUS U.O.C."/>
    <s v="4520"/>
    <s v="11520, 11620, 11720, 11820, 12220"/>
    <s v="-0"/>
    <s v="-0"/>
    <s v="-0"/>
    <s v="-0"/>
    <x v="1"/>
    <x v="1"/>
  </r>
  <r>
    <s v="4620"/>
    <s v="2020-10-20 00:00:00"/>
    <s v="2020-10-20 12:27:00"/>
    <s v="Gasto"/>
    <s v="Con Compromiso"/>
    <s v="0500"/>
    <x v="1"/>
    <x v="22"/>
    <s v="ADQUISICIÓN DE BIENES Y SERVICIOS - SERVICIO DE INFORMACIÓN CATASTRAL - ACTUALIZACIÓN  Y GESTIÓN CATASTRAL  NACIONAL"/>
    <s v="Propios"/>
    <x v="1"/>
    <s v="CSF"/>
    <n v="7432614"/>
    <n v="0"/>
    <n v="7432614"/>
    <n v="0"/>
    <s v="PRESTACION DE SERVICIOS PERSONALES PARA REALIZAR ACTIVIDADES DE APOYO OPERATIVO DE LOS PROCESOS DE GESTION CATASTRAL EN EL MARCO DE LOS PROYECTOS QUE ADELANTA EL INSTITUTO EN LA TERRITORIAL BOLIVAR Y SUS U.O.C."/>
    <s v="4620"/>
    <s v="12320, 12420, 12520"/>
    <s v="-0"/>
    <s v="-0"/>
    <s v="-0"/>
    <s v="-0"/>
    <x v="1"/>
    <x v="1"/>
  </r>
  <r>
    <s v="4720"/>
    <s v="2020-10-20 00:00:00"/>
    <s v="2020-10-20 14:13:00"/>
    <s v="Gasto"/>
    <s v="Con Compromiso"/>
    <s v="0500"/>
    <x v="1"/>
    <x v="22"/>
    <s v="ADQUISICIÓN DE BIENES Y SERVICIOS - SERVICIO DE INFORMACIÓN CATASTRAL - ACTUALIZACIÓN  Y GESTIÓN CATASTRAL  NACIONAL"/>
    <s v="Propios"/>
    <x v="1"/>
    <s v="CSF"/>
    <n v="7941547"/>
    <n v="0"/>
    <n v="7941547"/>
    <n v="797"/>
    <s v="VIATICOS Y GASTOS DE COMISION PARA TRANSPORTE DE PERSONAL Y TRANSPORTE DE FICHAS"/>
    <s v="4720"/>
    <s v="12020, 14920"/>
    <s v="18520"/>
    <s v="62720"/>
    <s v="302904920"/>
    <s v="-0"/>
    <x v="1"/>
    <x v="1"/>
  </r>
  <r>
    <s v="4820"/>
    <s v="2020-10-25 00:00:00"/>
    <s v="2020-10-25 20:51:00"/>
    <s v="Gasto"/>
    <s v="Con Compromiso"/>
    <s v="003"/>
    <x v="1"/>
    <x v="10"/>
    <s v="BONIFICACIÓN POR SERVICIOS PRESTADOS"/>
    <s v="Nación"/>
    <x v="0"/>
    <s v="CSF"/>
    <n v="3068624"/>
    <n v="0"/>
    <n v="306862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4"/>
    <s v="PRIMA DE VACACIONES"/>
    <s v="Nación"/>
    <x v="0"/>
    <s v="CSF"/>
    <n v="9455192"/>
    <n v="0"/>
    <n v="9455192"/>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9"/>
    <s v="SUELDO BÁSICO"/>
    <s v="Nación"/>
    <x v="0"/>
    <s v="CSF"/>
    <n v="39548960"/>
    <n v="0"/>
    <n v="39548960"/>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7"/>
    <s v="SUELDO DE VACACIONES"/>
    <s v="Nación"/>
    <x v="0"/>
    <s v="CSF"/>
    <n v="9314837"/>
    <n v="0"/>
    <n v="931483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8"/>
    <s v="BONIFICACIÓN ESPECIAL DE RECREACIÓN"/>
    <s v="Nación"/>
    <x v="0"/>
    <s v="CSF"/>
    <n v="734055"/>
    <n v="0"/>
    <n v="734055"/>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6"/>
    <s v="SUBSIDIO DE ALIMENTACIÓN"/>
    <s v="Nación"/>
    <x v="0"/>
    <s v="CSF"/>
    <n v="760127"/>
    <n v="0"/>
    <n v="76012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28"/>
    <s v="AUXILIO DE CONECTIVIDAD DIGITAL"/>
    <s v="Nación"/>
    <x v="0"/>
    <s v="CSF"/>
    <n v="977114"/>
    <n v="0"/>
    <n v="97711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5"/>
    <s v="PRIMA TÉCNICA NO SALARIAL"/>
    <s v="Nación"/>
    <x v="0"/>
    <s v="CSF"/>
    <n v="2354967"/>
    <n v="0"/>
    <n v="235496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920"/>
    <s v="2020-10-26 00:00:00"/>
    <s v="2020-10-26 15:05:00"/>
    <s v="Gasto"/>
    <s v="Con Compromiso"/>
    <s v="0500"/>
    <x v="1"/>
    <x v="22"/>
    <s v="ADQUISICIÓN DE BIENES Y SERVICIOS - SERVICIO DE INFORMACIÓN CATASTRAL - ACTUALIZACIÓN  Y GESTIÓN CATASTRAL  NACIONAL"/>
    <s v="Propios"/>
    <x v="1"/>
    <s v="CSF"/>
    <n v="209846"/>
    <n v="0"/>
    <n v="209846"/>
    <n v="0"/>
    <s v="CONTRATO ADQUISIÓN SERVICIO DE REVISIÓN TECNICOMECANICA Y DE EMISIÓN DE GASES DEL VEHICULO DE LA TERRITORIAL BOLIVAR"/>
    <s v="4920"/>
    <s v="12120"/>
    <s v="18720"/>
    <s v="62920"/>
    <s v="304477520"/>
    <s v="-0"/>
    <x v="1"/>
    <x v="1"/>
  </r>
  <r>
    <s v="5020"/>
    <s v="2020-10-27 00:00:00"/>
    <s v="2020-10-27 08:55:00"/>
    <s v="Gasto"/>
    <s v="Con Compromiso"/>
    <s v="003"/>
    <x v="1"/>
    <x v="15"/>
    <s v="SALUD"/>
    <s v="Nación"/>
    <x v="0"/>
    <s v="CSF"/>
    <n v="4306100"/>
    <n v="0"/>
    <n v="43061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4"/>
    <s v="CAJAS DE COMPENSACIÓN FAMILIAR"/>
    <s v="Nación"/>
    <x v="0"/>
    <s v="CSF"/>
    <n v="2378300"/>
    <n v="0"/>
    <n v="23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2"/>
    <s v="APORTES GENERALES AL SISTEMA DE RIESGOS LABORALES"/>
    <s v="Nación"/>
    <x v="0"/>
    <s v="CSF"/>
    <n v="571600"/>
    <n v="0"/>
    <n v="5716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3"/>
    <s v="APORTES AL ICBF"/>
    <s v="Nación"/>
    <x v="0"/>
    <s v="CSF"/>
    <n v="1784500"/>
    <n v="0"/>
    <n v="17845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1"/>
    <s v="PENSIONES"/>
    <s v="Nación"/>
    <x v="0"/>
    <s v="CSF"/>
    <n v="6078300"/>
    <n v="0"/>
    <n v="60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6"/>
    <s v="APORTES AL SENA"/>
    <s v="Nación"/>
    <x v="0"/>
    <s v="CSF"/>
    <n v="1189700"/>
    <n v="0"/>
    <n v="11897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120"/>
    <s v="2020-11-06 00:00:00"/>
    <s v="2020-11-06 12:22:00"/>
    <s v="Gasto"/>
    <s v="Con Compromiso"/>
    <s v="0500"/>
    <x v="1"/>
    <x v="22"/>
    <s v="ADQUISICIÓN DE BIENES Y SERVICIOS - SERVICIO DE INFORMACIÓN CATASTRAL - ACTUALIZACIÓN  Y GESTIÓN CATASTRAL  NACIONAL"/>
    <s v="Nación"/>
    <x v="2"/>
    <s v="CSF"/>
    <n v="4955076"/>
    <n v="0"/>
    <n v="4955076"/>
    <n v="0"/>
    <s v="CONTRATACION PRESTACION DE SERVICIOS PERSONALES PARA REALIZAR ACTIVIDADES DE APOYO OPERATIVO EN LOS PROCESOS CATASTRALES EN LA DT BOLIVAR Y SUS U.O.C."/>
    <s v="5120"/>
    <s v="13120, 13220, 13320"/>
    <s v="-0"/>
    <s v="-0"/>
    <s v="-0"/>
    <s v="-0"/>
    <x v="1"/>
    <x v="1"/>
  </r>
  <r>
    <s v="5220"/>
    <s v="2020-11-06 00:00:00"/>
    <s v="2020-11-06 12:27:00"/>
    <s v="Gasto"/>
    <s v="Con Compromiso"/>
    <s v="0500"/>
    <x v="1"/>
    <x v="22"/>
    <s v="ADQUISICIÓN DE BIENES Y SERVICIOS - SERVICIO DE INFORMACIÓN CATASTRAL - ACTUALIZACIÓN  Y GESTIÓN CATASTRAL  NACIONAL"/>
    <s v="Nación"/>
    <x v="2"/>
    <s v="CSF"/>
    <n v="2037102"/>
    <n v="0"/>
    <n v="2037102"/>
    <n v="0"/>
    <s v="CONTRATACION PRESTACION DE SERVICIOS DE APOYO  A LA GESTION EN VENTANILLA PARA ATENCION AL PUBLICO EN LOS PROCESOS CATASTRALES DE LA DIRECCION TERRITORIAL BOLIVAR Y SUS U.O.C."/>
    <s v="5220"/>
    <s v="13520"/>
    <s v="-0"/>
    <s v="-0"/>
    <s v="-0"/>
    <s v="-0"/>
    <x v="1"/>
    <x v="1"/>
  </r>
  <r>
    <s v="5320"/>
    <s v="2020-11-06 00:00:00"/>
    <s v="2020-11-06 12:57:00"/>
    <s v="Gasto"/>
    <s v="Con Compromiso"/>
    <s v="0500"/>
    <x v="1"/>
    <x v="22"/>
    <s v="ADQUISICIÓN DE BIENES Y SERVICIOS - SERVICIO DE INFORMACIÓN CATASTRAL - ACTUALIZACIÓN  Y GESTIÓN CATASTRAL  NACIONAL"/>
    <s v="Nación"/>
    <x v="2"/>
    <s v="CSF"/>
    <n v="2593673"/>
    <n v="0"/>
    <n v="2593673"/>
    <n v="0"/>
    <s v="CONTRATACION PRESTACION DE SERVICIOS PERSONALES COMO TECNICO DE APOYO  PARA REALIZAR LAS ACTIVIDADES DE APOYO AL RESPONBSABLE DE CONSERVACION CATASTRAL EN LA DT BOLIVAR Y SUS U.O.C."/>
    <s v="5320"/>
    <s v="13420"/>
    <s v="-0"/>
    <s v="-0"/>
    <s v="-0"/>
    <s v="-0"/>
    <x v="1"/>
    <x v="1"/>
  </r>
  <r>
    <s v="5420"/>
    <s v="2020-11-06 00:00:00"/>
    <s v="2020-11-06 13:04:00"/>
    <s v="Gasto"/>
    <s v="Con Compromiso"/>
    <s v="0500"/>
    <x v="1"/>
    <x v="22"/>
    <s v="ADQUISICIÓN DE BIENES Y SERVICIOS - SERVICIO DE INFORMACIÓN CATASTRAL - ACTUALIZACIÓN  Y GESTIÓN CATASTRAL  NACIONAL"/>
    <s v="Nación"/>
    <x v="2"/>
    <s v="CSF"/>
    <n v="4853952"/>
    <n v="0"/>
    <n v="4853952"/>
    <n v="0"/>
    <s v="CONTRATACION PRESTACION DE SERVICIOS PERSONALES PARA REAIZAR ACTIVIDADES DE RECONOCIMIENTO PREDIAL URBANO Y RURAL, DE SERVICIOS PERSONALES PARA LA ATENCIÓN DE TRAMITES EN LOS PROCESOS CATASTRALES DE LA DT BOLIVAR Y SUS U.O.C."/>
    <s v="5420"/>
    <s v="13620, 13720, 13820, 13920"/>
    <s v="-0"/>
    <s v="-0"/>
    <s v="-0"/>
    <s v="-0"/>
    <x v="1"/>
    <x v="1"/>
  </r>
  <r>
    <s v="5520"/>
    <s v="2020-11-06 00:00:00"/>
    <s v="2020-11-06 13:09:00"/>
    <s v="Gasto"/>
    <s v="Generado"/>
    <s v="0500"/>
    <x v="1"/>
    <x v="22"/>
    <s v="ADQUISICIÓN DE BIENES Y SERVICIOS - SERVICIO DE INFORMACIÓN CATASTRAL - ACTUALIZACIÓN  Y GESTIÓN CATASTRAL  NACIONAL"/>
    <s v="Propios"/>
    <x v="1"/>
    <s v="CSF"/>
    <n v="1168501"/>
    <n v="0"/>
    <n v="1168501"/>
    <n v="1168501"/>
    <s v="CONTRATACION MANTENIMIENTO PREVENTIVO Y CORRECTIVO DE IMPRESORAS Y SCANNERS DE LA DT BOLIVAR"/>
    <s v="5520"/>
    <s v="-0"/>
    <s v="-0"/>
    <s v="-0"/>
    <s v="-0"/>
    <s v="-0"/>
    <x v="1"/>
    <x v="1"/>
  </r>
  <r>
    <s v="5620"/>
    <s v="2020-11-12 00:00:00"/>
    <s v="2020-11-12 19:59:00"/>
    <s v="Gasto"/>
    <s v="Con Compromiso"/>
    <s v="003"/>
    <x v="1"/>
    <x v="1"/>
    <s v="SERVICIOS DE TELECOMUNICACIONES, TRANSMISIÓN Y SUMINISTRO DE INFORMACIÓN"/>
    <s v="Nación"/>
    <x v="0"/>
    <s v="CSF"/>
    <n v="845180"/>
    <n v="0"/>
    <n v="845180"/>
    <n v="333697"/>
    <s v="SERVICIO TELEFONICO FIJO DE LA TERRITORIAL"/>
    <s v="5620"/>
    <s v="14020"/>
    <s v="20820"/>
    <s v="64920"/>
    <s v="331659220"/>
    <s v="-0"/>
    <x v="0"/>
    <x v="4"/>
  </r>
  <r>
    <s v="5720"/>
    <s v="2020-11-18 00:00:00"/>
    <s v="2020-11-18 08:37:00"/>
    <s v="Gasto"/>
    <s v="Con Compromiso"/>
    <s v="0500"/>
    <x v="1"/>
    <x v="22"/>
    <s v="ADQUISICIÓN DE BIENES Y SERVICIOS - SERVICIO DE INFORMACIÓN CATASTRAL - ACTUALIZACIÓN  Y GESTIÓN CATASTRAL  NACIONAL"/>
    <s v="Nación"/>
    <x v="2"/>
    <s v="CSF"/>
    <n v="15168600"/>
    <n v="0"/>
    <n v="15168600"/>
    <n v="7685424"/>
    <s v="PRESTAACION DE SERVICIOS PERSONALES PARA REALIZAR ACTIVIDADES DE RECONOCIMIENTO PREDIAL RURAL Y URBANO DE LOS PROCESOS DE GESTION CATASTRAL PARA RECTIFICACION DE CABIDAAS Y LINDEROS"/>
    <s v="5720"/>
    <s v="14520, 14620"/>
    <s v="-0"/>
    <s v="-0"/>
    <s v="-0"/>
    <s v="-0"/>
    <x v="1"/>
    <x v="1"/>
  </r>
  <r>
    <s v="5820"/>
    <s v="2020-11-18 00:00:00"/>
    <s v="2020-11-18 08:43:00"/>
    <s v="Gasto"/>
    <s v="Con Compromiso"/>
    <s v="0500"/>
    <x v="1"/>
    <x v="22"/>
    <s v="ADQUISICIÓN DE BIENES Y SERVICIOS - SERVICIO DE INFORMACIÓN CATASTRAL - ACTUALIZACIÓN  Y GESTIÓN CATASTRAL  NACIONAL"/>
    <s v="Nación"/>
    <x v="2"/>
    <s v="CSF"/>
    <n v="10000000"/>
    <n v="0"/>
    <n v="10000000"/>
    <n v="3105555.67"/>
    <s v="PRESTACION DE SERVICIOS PERSONALES PARA REALIZAR ACTIVIDADES DE TOPOGRAFIA EN LOS PROCESOS DE GESTION CATASTRAL PARA RECTIFICACION DE CABIDAS Y LINDEROS"/>
    <s v="5820"/>
    <s v="14420"/>
    <s v="-0"/>
    <s v="-0"/>
    <s v="-0"/>
    <s v="-0"/>
    <x v="1"/>
    <x v="1"/>
  </r>
  <r>
    <s v="5920"/>
    <s v="2020-11-23 00:00:00"/>
    <s v="2020-11-23 08:15:00"/>
    <s v="Gasto"/>
    <s v="Con Compromiso"/>
    <s v="003"/>
    <x v="1"/>
    <x v="19"/>
    <s v="VIÁTICOS DE LOS FUNCIONARIOS EN COMISIÓN"/>
    <s v="Nación"/>
    <x v="0"/>
    <s v="CSF"/>
    <n v="810239"/>
    <n v="0"/>
    <n v="810239"/>
    <n v="0"/>
    <s v="ANTICIPO DE VIATICOS Y GASTOS PARA CUMPLIR COMISION"/>
    <s v="5920"/>
    <s v="14120"/>
    <s v="21320"/>
    <s v="65420"/>
    <s v="334822220"/>
    <s v="-0"/>
    <x v="0"/>
    <x v="4"/>
  </r>
  <r>
    <s v="5920"/>
    <s v="2020-11-23 00:00:00"/>
    <s v="2020-11-23 08:15:00"/>
    <s v="Gasto"/>
    <s v="Con Compromiso"/>
    <s v="003"/>
    <x v="1"/>
    <x v="18"/>
    <s v="SERVICIOS DE TRANSPORTE DE PASAJEROS"/>
    <s v="Nación"/>
    <x v="0"/>
    <s v="CSF"/>
    <n v="200000"/>
    <n v="0"/>
    <n v="200000"/>
    <n v="0"/>
    <s v="ANTICIPO DE VIATICOS Y GASTOS PARA CUMPLIR COMISION"/>
    <s v="5920"/>
    <s v="14120"/>
    <s v="21320"/>
    <s v="65420"/>
    <s v="334822220"/>
    <s v="-0"/>
    <x v="0"/>
    <x v="4"/>
  </r>
  <r>
    <s v="6020"/>
    <s v="2020-11-23 00:00:00"/>
    <s v="2020-11-23 18:50:00"/>
    <s v="Gasto"/>
    <s v="Con Compromiso"/>
    <s v="003"/>
    <x v="1"/>
    <x v="8"/>
    <s v="BONIFICACIÓN ESPECIAL DE RECREACIÓN"/>
    <s v="Nación"/>
    <x v="0"/>
    <s v="CSF"/>
    <n v="378706"/>
    <n v="0"/>
    <n v="378706"/>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5"/>
    <s v="PRIMA TÉCNICA NO SALARIAL"/>
    <s v="Nación"/>
    <x v="0"/>
    <s v="CSF"/>
    <n v="2354967"/>
    <n v="0"/>
    <n v="2354967"/>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28"/>
    <s v="AUXILIO DE CONECTIVIDAD DIGITAL"/>
    <s v="Nación"/>
    <x v="0"/>
    <s v="CSF"/>
    <n v="1052539"/>
    <n v="0"/>
    <n v="105253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6"/>
    <s v="SUBSIDIO DE ALIMENTACIÓN"/>
    <s v="Nación"/>
    <x v="0"/>
    <s v="CSF"/>
    <n v="777753"/>
    <n v="0"/>
    <n v="77775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30"/>
    <s v="PRIMA DE NAVIDAD"/>
    <s v="Nación"/>
    <x v="0"/>
    <s v="CSF"/>
    <n v="67226692"/>
    <n v="0"/>
    <n v="67226692"/>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10"/>
    <s v="BONIFICACIÓN POR SERVICIOS PRESTADOS"/>
    <s v="Nación"/>
    <x v="0"/>
    <s v="CSF"/>
    <n v="1875015"/>
    <n v="0"/>
    <n v="1875015"/>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4"/>
    <s v="PRIMA DE VACACIONES"/>
    <s v="Nación"/>
    <x v="0"/>
    <s v="CSF"/>
    <n v="4907068"/>
    <n v="0"/>
    <n v="4907068"/>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7"/>
    <s v="SUELDO DE VACACIONES"/>
    <s v="Nación"/>
    <x v="0"/>
    <s v="CSF"/>
    <n v="5851759"/>
    <n v="0"/>
    <n v="585175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9"/>
    <s v="SUELDO BÁSICO"/>
    <s v="Nación"/>
    <x v="0"/>
    <s v="CSF"/>
    <n v="39754933"/>
    <n v="0"/>
    <n v="3975493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120"/>
    <s v="2020-11-24 00:00:00"/>
    <s v="2020-11-24 17:59:00"/>
    <s v="Gasto"/>
    <s v="Con Compromiso"/>
    <s v="003"/>
    <x v="1"/>
    <x v="12"/>
    <s v="APORTES GENERALES AL SISTEMA DE RIESGOS LABORALES"/>
    <s v="Nación"/>
    <x v="0"/>
    <s v="CSF"/>
    <n v="519400"/>
    <n v="0"/>
    <n v="519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1"/>
    <s v="PENSIONES"/>
    <s v="Nación"/>
    <x v="0"/>
    <s v="CSF"/>
    <n v="5707400"/>
    <n v="0"/>
    <n v="5707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6"/>
    <s v="APORTES AL SENA"/>
    <s v="Nación"/>
    <x v="0"/>
    <s v="CSF"/>
    <n v="1087200"/>
    <n v="0"/>
    <n v="10872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5"/>
    <s v="SALUD"/>
    <s v="Nación"/>
    <x v="0"/>
    <s v="CSF"/>
    <n v="4043100"/>
    <n v="0"/>
    <n v="40431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3"/>
    <s v="APORTES AL ICBF"/>
    <s v="Nación"/>
    <x v="0"/>
    <s v="CSF"/>
    <n v="1630300"/>
    <n v="0"/>
    <n v="1630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4"/>
    <s v="CAJAS DE COMPENSACIÓN FAMILIAR"/>
    <s v="Nación"/>
    <x v="0"/>
    <s v="CSF"/>
    <n v="2173300"/>
    <n v="0"/>
    <n v="2173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120"/>
    <s v="2020-01-07 00:00:00"/>
    <s v="2020-01-07 11:13:00"/>
    <s v="Gasto"/>
    <s v="Con Compromiso"/>
    <s v="004"/>
    <x v="2"/>
    <x v="1"/>
    <s v="SERVICIOS DE TELECOMUNICACIONES, TRANSMISIÓN Y SUMINISTRO DE INFORMACIÓN"/>
    <s v="Nación"/>
    <x v="0"/>
    <s v="CSF"/>
    <n v="4000000"/>
    <n v="0"/>
    <n v="4000000"/>
    <n v="919884"/>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s v="-0"/>
    <x v="0"/>
    <x v="5"/>
  </r>
  <r>
    <s v="120"/>
    <s v="2020-01-07 00:00:00"/>
    <s v="2020-01-07 11:13:00"/>
    <s v="Gasto"/>
    <s v="Con Compromiso"/>
    <s v="004"/>
    <x v="2"/>
    <x v="2"/>
    <s v="SERVICIOS DE ALCANTARILLADO, RECOLECCIÓN, TRATAMIENTO Y DISPOSICIÓN DE DESECHOS Y OTROS SERVICIOS DE SANEAMIENTO AMBIENTAL"/>
    <s v="Nación"/>
    <x v="0"/>
    <s v="CSF"/>
    <n v="1700000"/>
    <n v="0"/>
    <n v="1700000"/>
    <n v="32941"/>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s v="-0"/>
    <x v="0"/>
    <x v="5"/>
  </r>
  <r>
    <s v="120"/>
    <s v="2020-01-07 00:00:00"/>
    <s v="2020-01-07 11:13:00"/>
    <s v="Gasto"/>
    <s v="Con Compromiso"/>
    <s v="004"/>
    <x v="2"/>
    <x v="0"/>
    <s v="SERVICIOS DE DISTRIBUCIÓN DE ELECTRICIDAD, GAS Y AGUA (POR CUENTA PROPIA)"/>
    <s v="Nación"/>
    <x v="0"/>
    <s v="CSF"/>
    <n v="19000000"/>
    <n v="0"/>
    <n v="19000000"/>
    <n v="2969566"/>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s v="-0"/>
    <x v="0"/>
    <x v="5"/>
  </r>
  <r>
    <s v="120"/>
    <s v="2020-01-07 00:00:00"/>
    <s v="2020-01-07 11:13:00"/>
    <s v="Gasto"/>
    <s v="Con Compromiso"/>
    <s v="004"/>
    <x v="2"/>
    <x v="32"/>
    <s v="SERVICIOS FINANCIEROS Y SERVICIOS CONEXOS"/>
    <s v="Nación"/>
    <x v="0"/>
    <s v="CSF"/>
    <n v="4030000"/>
    <n v="-4030000"/>
    <n v="0"/>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s v="-0"/>
    <x v="0"/>
    <x v="5"/>
  </r>
  <r>
    <s v="220"/>
    <s v="2020-01-15 00:00:00"/>
    <s v="2020-01-15 15:03:00"/>
    <s v="Gasto"/>
    <s v="Con Compromiso"/>
    <s v="004"/>
    <x v="2"/>
    <x v="31"/>
    <s v="SERVICIOS INMOBILIARIOS"/>
    <s v="Nación"/>
    <x v="0"/>
    <s v="CSF"/>
    <n v="4030000"/>
    <n v="111357"/>
    <n v="4141357"/>
    <n v="0"/>
    <s v="GASTOS INMOBILIARIOS ARRENDAMIENTOS"/>
    <s v="220"/>
    <s v="3520"/>
    <s v="-0"/>
    <s v="-0"/>
    <s v="-0"/>
    <s v="-0"/>
    <x v="0"/>
    <x v="5"/>
  </r>
  <r>
    <s v="320"/>
    <s v="2020-01-20 00:00:00"/>
    <s v="2020-01-20 10:10:00"/>
    <s v="Gasto"/>
    <s v="Anulado"/>
    <s v="004"/>
    <x v="2"/>
    <x v="33"/>
    <s v="LICENCIAS DE MATERNIDAD Y PATERNIDAD (NO DE PENSIONES)"/>
    <s v="Nación"/>
    <x v="0"/>
    <s v="CSF"/>
    <n v="850045"/>
    <n v="-850045"/>
    <n v="0"/>
    <n v="0"/>
    <s v="LICENCIAS DE MATERNIDAD Y PATERNIDAD ( NO DE PENSIONES)"/>
    <s v="420"/>
    <s v="-0"/>
    <s v="-0"/>
    <s v="-0"/>
    <s v="-0"/>
    <s v="-0"/>
    <x v="0"/>
    <x v="5"/>
  </r>
  <r>
    <s v="420"/>
    <s v="2020-01-21 00:00:00"/>
    <s v="2020-01-21 09:44:00"/>
    <s v="Gasto"/>
    <s v="Con Compromiso"/>
    <s v="004"/>
    <x v="2"/>
    <x v="5"/>
    <s v="PRIMA TÉCNICA NO SALARIAL"/>
    <s v="Nación"/>
    <x v="0"/>
    <s v="CSF"/>
    <n v="2240265"/>
    <n v="0"/>
    <n v="2240265"/>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
    <s v="AUXILIO DE TRANSPORTE"/>
    <s v="Nación"/>
    <x v="0"/>
    <s v="CSF"/>
    <n v="2530208"/>
    <n v="3428"/>
    <n v="253363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6"/>
    <s v="SUBSIDIO DE ALIMENTACIÓN"/>
    <s v="Nación"/>
    <x v="0"/>
    <s v="CSF"/>
    <n v="1609676"/>
    <n v="2096"/>
    <n v="1611772"/>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8"/>
    <s v="BONIFICACIÓN ESPECIAL DE RECREACIÓN"/>
    <s v="Nación"/>
    <x v="0"/>
    <s v="CSF"/>
    <n v="374816"/>
    <n v="0"/>
    <n v="37481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9"/>
    <s v="SUELDO BÁSICO"/>
    <s v="Nación"/>
    <x v="0"/>
    <s v="CSF"/>
    <n v="68616244"/>
    <n v="46786"/>
    <n v="68663030"/>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4"/>
    <s v="PRIMA DE VACACIONES"/>
    <s v="Nación"/>
    <x v="0"/>
    <s v="CSF"/>
    <n v="4868813"/>
    <n v="0"/>
    <n v="486881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7"/>
    <s v="SUELDO DE VACACIONES"/>
    <s v="Nación"/>
    <x v="0"/>
    <s v="CSF"/>
    <n v="4352353"/>
    <n v="0"/>
    <n v="435235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10"/>
    <s v="BONIFICACIÓN POR SERVICIOS PRESTADOS"/>
    <s v="Nación"/>
    <x v="0"/>
    <s v="CSF"/>
    <n v="3542396"/>
    <n v="0"/>
    <n v="354239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3"/>
    <s v="LICENCIAS DE MATERNIDAD Y PATERNIDAD (NO DE PENSIONES)"/>
    <s v="Nación"/>
    <x v="0"/>
    <s v="CSF"/>
    <n v="850045"/>
    <n v="-45712"/>
    <n v="804333"/>
    <n v="52295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520"/>
    <s v="2020-01-21 00:00:00"/>
    <s v="2020-01-21 09:55:00"/>
    <s v="Gasto"/>
    <s v="Con Compromiso"/>
    <s v="004"/>
    <x v="2"/>
    <x v="11"/>
    <s v="PENSIONES"/>
    <s v="Nación"/>
    <x v="0"/>
    <s v="CSF"/>
    <n v="9560000"/>
    <n v="0"/>
    <n v="95600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6"/>
    <s v="APORTES AL SENA"/>
    <s v="Nación"/>
    <x v="0"/>
    <s v="CSF"/>
    <n v="1770400"/>
    <n v="0"/>
    <n v="17704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2"/>
    <s v="APORTES GENERALES AL SISTEMA DE RIESGOS LABORALES"/>
    <s v="Nación"/>
    <x v="0"/>
    <s v="CSF"/>
    <n v="1079600"/>
    <n v="0"/>
    <n v="10796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5"/>
    <s v="SALUD"/>
    <s v="Nación"/>
    <x v="0"/>
    <s v="CSF"/>
    <n v="6771900"/>
    <n v="0"/>
    <n v="67719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4"/>
    <s v="CAJAS DE COMPENSACIÓN FAMILIAR"/>
    <s v="Nación"/>
    <x v="0"/>
    <s v="CSF"/>
    <n v="3539100"/>
    <n v="0"/>
    <n v="35391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3"/>
    <s v="APORTES AL ICBF"/>
    <s v="Nación"/>
    <x v="0"/>
    <s v="CSF"/>
    <n v="2655300"/>
    <n v="0"/>
    <n v="2655300"/>
    <n v="0"/>
    <s v="PARAFISCALES MES ENERO 2020 T. BOYACÁ"/>
    <s v="620"/>
    <s v="920"/>
    <s v="-0"/>
    <s v="6320, 6420, 6520, 6620, 6720, 6820, 6920, 7020, 7120, 7220, 7320, 7420"/>
    <s v="7050520, 7050620, 7050720, 7050820, 7050920, 7051020, 7051120, 7051220, 7051320, 7051420, 7051520, 7051620"/>
    <s v="-0"/>
    <x v="0"/>
    <x v="5"/>
  </r>
  <r>
    <s v="620"/>
    <s v="2020-02-07 00:00:00"/>
    <s v="2020-02-07 10:17:00"/>
    <s v="Gasto"/>
    <s v="Con Compromiso"/>
    <s v="004"/>
    <x v="2"/>
    <x v="20"/>
    <s v="IMPUESTO DE INDUSTRIA Y COMERCIO"/>
    <s v="Propios"/>
    <x v="1"/>
    <s v="CSF"/>
    <n v="13300000"/>
    <n v="-1064000"/>
    <n v="12236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620"/>
    <s v="2020-02-07 00:00:00"/>
    <s v="2020-02-07 10:17:00"/>
    <s v="Gasto"/>
    <s v="Con Compromiso"/>
    <s v="004"/>
    <x v="2"/>
    <x v="24"/>
    <s v="IMPUESTO PREDIAL Y SOBRETASA AMBIENTAL"/>
    <s v="Nación"/>
    <x v="0"/>
    <s v="CSF"/>
    <n v="32242000"/>
    <n v="0"/>
    <n v="32242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720"/>
    <s v="2020-02-07 00:00:00"/>
    <s v="2020-02-07 11:28:00"/>
    <s v="Gasto"/>
    <s v="Con Compromiso"/>
    <s v="004"/>
    <x v="2"/>
    <x v="18"/>
    <s v="SERVICIOS DE TRANSPORTE DE PASAJEROS"/>
    <s v="Nación"/>
    <x v="0"/>
    <s v="CSF"/>
    <n v="300000"/>
    <n v="-200000"/>
    <n v="100000"/>
    <n v="0"/>
    <s v="SERVICIO DE TRANSPORTE TUNJA - BOGOTA - TUNJA, ING DIEGO MARLES MONJE DENTRO DEL CUPO MAESTRIA EN GEOGRAFIA."/>
    <s v="920"/>
    <s v="3420"/>
    <s v="5620"/>
    <s v="18720"/>
    <s v="43558920"/>
    <s v="120"/>
    <x v="0"/>
    <x v="5"/>
  </r>
  <r>
    <s v="720"/>
    <s v="2020-02-07 00:00:00"/>
    <s v="2020-02-07 11:28:00"/>
    <s v="Gasto"/>
    <s v="Con Compromiso"/>
    <s v="004"/>
    <x v="2"/>
    <x v="18"/>
    <s v="SERVICIOS DE TRANSPORTE DE PASAJEROS"/>
    <s v="Propios"/>
    <x v="1"/>
    <s v="CSF"/>
    <n v="1400000"/>
    <n v="-1400000"/>
    <n v="0"/>
    <n v="0"/>
    <s v="SERVICIO DE TRANSPORTE TUNJA - BOGOTA - TUNJA, ING DIEGO MARLES MONJE DENTRO DEL CUPO MAESTRIA EN GEOGRAFIA."/>
    <s v="920"/>
    <s v="3420"/>
    <s v="5620"/>
    <s v="18720"/>
    <s v="43558920"/>
    <s v="120"/>
    <x v="0"/>
    <x v="5"/>
  </r>
  <r>
    <s v="820"/>
    <s v="2020-02-11 00:00:00"/>
    <s v="2020-02-11 09:08:00"/>
    <s v="Gasto"/>
    <s v="Con Compromiso"/>
    <s v="004"/>
    <x v="2"/>
    <x v="18"/>
    <s v="SERVICIOS DE TRANSPORTE DE PASAJEROS"/>
    <s v="Nación"/>
    <x v="0"/>
    <s v="CSF"/>
    <n v="50000"/>
    <n v="0"/>
    <n v="50000"/>
    <n v="0"/>
    <s v="VIATICOS DE COMISIÓN Y SERVICIO DE TRANSPORTE A SEDE CENTRAL DE DIRECTOR TERRITORIAL"/>
    <s v="1020"/>
    <s v="1920"/>
    <s v="4120"/>
    <s v="10920"/>
    <s v="23741420"/>
    <s v="-0"/>
    <x v="0"/>
    <x v="5"/>
  </r>
  <r>
    <s v="820"/>
    <s v="2020-02-11 00:00:00"/>
    <s v="2020-02-11 09:08:00"/>
    <s v="Gasto"/>
    <s v="Con Compromiso"/>
    <s v="004"/>
    <x v="2"/>
    <x v="19"/>
    <s v="VIÁTICOS DE LOS FUNCIONARIOS EN COMISIÓN"/>
    <s v="Nación"/>
    <x v="0"/>
    <s v="CSF"/>
    <n v="258320"/>
    <n v="0"/>
    <n v="258320"/>
    <n v="0"/>
    <s v="VIATICOS DE COMISIÓN Y SERVICIO DE TRANSPORTE A SEDE CENTRAL DE DIRECTOR TERRITORIAL"/>
    <s v="1020"/>
    <s v="1920"/>
    <s v="4120"/>
    <s v="10920"/>
    <s v="23741420"/>
    <s v="-0"/>
    <x v="0"/>
    <x v="5"/>
  </r>
  <r>
    <s v="920"/>
    <s v="2020-02-11 00:00:00"/>
    <s v="2020-02-11 09:19:00"/>
    <s v="Gasto"/>
    <s v="Con Compromiso"/>
    <s v="004"/>
    <x v="2"/>
    <x v="31"/>
    <s v="SERVICIOS INMOBILIARIOS"/>
    <s v="Propios"/>
    <x v="1"/>
    <s v="CSF"/>
    <n v="40579870"/>
    <n v="0"/>
    <n v="40579870"/>
    <n v="0"/>
    <s v="SERVICIOS INMOBILIARIOS  .... ARRIENDO UNIDAD OPERATIVA CATASTRAL DE SOGAMOSO 2020"/>
    <s v="1120"/>
    <s v="3020"/>
    <s v="13120"/>
    <s v="39020, 39120, 48320, 62120, 72020, 81020, 92020, 101620"/>
    <s v="110987320, 110988820, 138891120, 172991120, 211023720, 242094620, 276443820, 309442820"/>
    <s v="-0"/>
    <x v="0"/>
    <x v="5"/>
  </r>
  <r>
    <s v="1020"/>
    <s v="2020-02-12 00:00:00"/>
    <s v="2020-02-12 09:12:00"/>
    <s v="Gasto"/>
    <s v="Con Compromiso"/>
    <s v="0500"/>
    <x v="2"/>
    <x v="22"/>
    <s v="ADQUISICIÓN DE BIENES Y SERVICIOS - SERVICIO DE INFORMACIÓN CATASTRAL - ACTUALIZACIÓN  Y GESTIÓN CATASTRAL  NACIONAL"/>
    <s v="Nación"/>
    <x v="2"/>
    <s v="CSF"/>
    <n v="40345340"/>
    <n v="10045043"/>
    <n v="50390383"/>
    <n v="1729025"/>
    <s v="VIATICOS Y GASTOS DE COMISIÓN PROCESO CONSERVACIÓN, TERRITORIAL BOYACÁ, VIGENCIA 2020"/>
    <s v="1420"/>
    <s v="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s v="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s v="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s v="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s v="3920, 4020, 4120, 4220"/>
    <x v="1"/>
    <x v="1"/>
  </r>
  <r>
    <s v="1120"/>
    <s v="2020-02-12 00:00:00"/>
    <s v="2020-02-12 09:22:00"/>
    <s v="Gasto"/>
    <s v="Con Compromiso"/>
    <s v="0510"/>
    <x v="2"/>
    <x v="23"/>
    <s v="ADQUISICIÓN DE BIENES Y SERVICIOS - SERVICIO DE AVALÚOS - ACTUALIZACIÓN  Y GESTIÓN CATASTRAL  NACIONAL"/>
    <s v="Propios"/>
    <x v="1"/>
    <s v="CSF"/>
    <n v="3000000"/>
    <n v="0"/>
    <n v="3000000"/>
    <n v="2662041"/>
    <s v="VIATICOS Y GASTOS DE COMISIÓN PROCESO DE AVALUOS, TERRITORIAL BOYACÁ, VIGENCIA 2020"/>
    <s v="1520"/>
    <s v="3720, 6220"/>
    <s v="6120, 7120"/>
    <s v="18920"/>
    <s v="55494720"/>
    <s v="-0"/>
    <x v="1"/>
    <x v="2"/>
  </r>
  <r>
    <s v="1220"/>
    <s v="2020-02-19 00:00:00"/>
    <s v="2020-02-19 11:41:00"/>
    <s v="Gasto"/>
    <s v="Con Compromiso"/>
    <s v="004"/>
    <x v="2"/>
    <x v="8"/>
    <s v="BONIFICACIÓN ESPECIAL DE RECREACIÓN"/>
    <s v="Nación"/>
    <x v="0"/>
    <s v="CSF"/>
    <n v="770605"/>
    <n v="0"/>
    <n v="77060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10"/>
    <s v="BONIFICACIÓN POR SERVICIOS PRESTADOS"/>
    <s v="Nación"/>
    <x v="0"/>
    <s v="CSF"/>
    <n v="2810410"/>
    <n v="0"/>
    <n v="2810410"/>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4"/>
    <s v="PRIMA DE VACACIONES"/>
    <s v="Nación"/>
    <x v="0"/>
    <s v="CSF"/>
    <n v="9822286"/>
    <n v="0"/>
    <n v="9822286"/>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5"/>
    <s v="PRIMA TÉCNICA NO SALARIAL"/>
    <s v="Nación"/>
    <x v="0"/>
    <s v="CSF"/>
    <n v="2240265"/>
    <n v="0"/>
    <n v="224026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9"/>
    <s v="SUELDO BÁSICO"/>
    <s v="Nación"/>
    <x v="0"/>
    <s v="CSF"/>
    <n v="72168382"/>
    <n v="0"/>
    <n v="72168382"/>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6"/>
    <s v="SUBSIDIO DE ALIMENTACIÓN"/>
    <s v="Nación"/>
    <x v="0"/>
    <s v="CSF"/>
    <n v="1842325"/>
    <n v="0"/>
    <n v="184232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3"/>
    <s v="AUXILIO DE TRANSPORTE"/>
    <s v="Nación"/>
    <x v="0"/>
    <s v="CSF"/>
    <n v="2910768"/>
    <n v="0"/>
    <n v="2910768"/>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7"/>
    <s v="SUELDO DE VACACIONES"/>
    <s v="Nación"/>
    <x v="0"/>
    <s v="CSF"/>
    <n v="11163091"/>
    <n v="0"/>
    <n v="11163091"/>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320"/>
    <s v="2020-02-19 00:00:00"/>
    <s v="2020-02-19 11:50:00"/>
    <s v="Gasto"/>
    <s v="Con Compromiso"/>
    <s v="004"/>
    <x v="2"/>
    <x v="13"/>
    <s v="APORTES AL ICBF"/>
    <s v="Nación"/>
    <x v="0"/>
    <s v="CSF"/>
    <n v="2801800"/>
    <n v="0"/>
    <n v="2801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2"/>
    <s v="APORTES GENERALES AL SISTEMA DE RIESGOS LABORALES"/>
    <s v="Nación"/>
    <x v="0"/>
    <s v="CSF"/>
    <n v="1215800"/>
    <n v="0"/>
    <n v="1215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1"/>
    <s v="PENSIONES"/>
    <s v="Nación"/>
    <x v="0"/>
    <s v="CSF"/>
    <n v="9448400"/>
    <n v="0"/>
    <n v="94484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5"/>
    <s v="SALUD"/>
    <s v="Nación"/>
    <x v="0"/>
    <s v="CSF"/>
    <n v="6692600"/>
    <n v="0"/>
    <n v="6692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4"/>
    <s v="CAJAS DE COMPENSACIÓN FAMILIAR"/>
    <s v="Nación"/>
    <x v="0"/>
    <s v="CSF"/>
    <n v="3734600"/>
    <n v="0"/>
    <n v="3734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6"/>
    <s v="APORTES AL SENA"/>
    <s v="Nación"/>
    <x v="0"/>
    <s v="CSF"/>
    <n v="1867800"/>
    <n v="0"/>
    <n v="1867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420"/>
    <s v="2020-03-03 00:00:00"/>
    <s v="2020-03-03 15:30:00"/>
    <s v="Gasto"/>
    <s v="Con Compromiso"/>
    <s v="0500"/>
    <x v="2"/>
    <x v="22"/>
    <s v="ADQUISICIÓN DE BIENES Y SERVICIOS - SERVICIO DE INFORMACIÓN CATASTRAL - ACTUALIZACIÓN  Y GESTIÓN CATASTRAL  NACIONAL"/>
    <s v="Nación"/>
    <x v="0"/>
    <s v="CSF"/>
    <n v="448281550"/>
    <n v="0"/>
    <n v="448281550"/>
    <n v="20046"/>
    <s v="CONTRATACION PRESTACION SERVICIOS PARA CONSERVACION CATASTRAL VIGENCIA 2020 TERRITORIAL BOYACÁ"/>
    <s v="1820"/>
    <s v="3920, 4020, 4120, 4220, 4520, 4620, 4720, 4820, 4920, 5020, 5120, 5220, 5320, 5420, 5520, 5620, 5720, 5820, 5920, 6020"/>
    <s v="8020, 8120, 8220, 8320, 8420, 8520, 8620, 8720, 8820, 8920, 9020, 9120, 9220, 9320, 9620, 9920, 10020, 10120, 10220, 10320"/>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s v="-0"/>
    <x v="1"/>
    <x v="1"/>
  </r>
  <r>
    <s v="1520"/>
    <s v="2020-03-09 00:00:00"/>
    <s v="2020-03-09 15:32:00"/>
    <s v="Gasto"/>
    <s v="Con Compromiso"/>
    <s v="004"/>
    <x v="2"/>
    <x v="18"/>
    <s v="SERVICIOS DE TRANSPORTE DE PASAJEROS"/>
    <s v="Propios"/>
    <x v="1"/>
    <s v="CSF"/>
    <n v="50000"/>
    <n v="0"/>
    <n v="50000"/>
    <n v="0"/>
    <s v="GASTOS TRANSPORTE SEDE CENTRAL MESA NEGOCIACIÓN SINDICATO"/>
    <s v="2020"/>
    <s v="3620"/>
    <s v="6020"/>
    <s v="18820"/>
    <s v="55502020"/>
    <s v="-0"/>
    <x v="0"/>
    <x v="5"/>
  </r>
  <r>
    <s v="1620"/>
    <s v="2020-03-17 00:00:00"/>
    <s v="2020-03-17 09:22:00"/>
    <s v="Gasto"/>
    <s v="Con Compromiso"/>
    <s v="004"/>
    <x v="2"/>
    <x v="34"/>
    <s v="PRODUCTOS DE HORNOS DE COQUE; PRODUCTOS DE REFINACIÓN DE PETRÓLEO Y COMBUSTIBLE NUCLEAR"/>
    <s v="Nación"/>
    <x v="0"/>
    <s v="CSF"/>
    <n v="900000"/>
    <n v="0"/>
    <n v="900000"/>
    <n v="0"/>
    <s v="SUMINISTRO DE COMBUSTIBLE PARQUE AUTOMOR SEDE TUNJA"/>
    <s v="2120"/>
    <s v="8120"/>
    <s v="34420"/>
    <s v="101720, 101820"/>
    <s v="309443720"/>
    <s v="-0"/>
    <x v="0"/>
    <x v="5"/>
  </r>
  <r>
    <s v="1720"/>
    <s v="2020-03-20 00:00:00"/>
    <s v="2020-03-20 11:03:00"/>
    <s v="Gasto"/>
    <s v="Con Compromiso"/>
    <s v="004"/>
    <x v="2"/>
    <x v="6"/>
    <s v="SUBSIDIO DE ALIMENTACIÓN"/>
    <s v="Nación"/>
    <x v="0"/>
    <s v="CSF"/>
    <n v="2037730"/>
    <n v="0"/>
    <n v="2037730"/>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4"/>
    <s v="PRIMA DE VACACIONES"/>
    <s v="Nación"/>
    <x v="0"/>
    <s v="CSF"/>
    <n v="5750423"/>
    <n v="0"/>
    <n v="5750423"/>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8"/>
    <s v="BONIFICACIÓN ESPECIAL DE RECREACIÓN"/>
    <s v="Nación"/>
    <x v="0"/>
    <s v="CSF"/>
    <n v="445152"/>
    <n v="0"/>
    <n v="44515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7"/>
    <s v="SUELDO DE VACACIONES"/>
    <s v="Nación"/>
    <x v="0"/>
    <s v="CSF"/>
    <n v="6155736"/>
    <n v="0"/>
    <n v="6155736"/>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3"/>
    <s v="AUXILIO DE TRANSPORTE"/>
    <s v="Nación"/>
    <x v="0"/>
    <s v="CSF"/>
    <n v="3099334"/>
    <n v="0"/>
    <n v="309933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10"/>
    <s v="BONIFICACIÓN POR SERVICIOS PRESTADOS"/>
    <s v="Nación"/>
    <x v="0"/>
    <s v="CSF"/>
    <n v="1007684"/>
    <n v="0"/>
    <n v="100768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9"/>
    <s v="SUELDO BÁSICO"/>
    <s v="Nación"/>
    <x v="0"/>
    <s v="CSF"/>
    <n v="81953672"/>
    <n v="0"/>
    <n v="8195367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5"/>
    <s v="PRIMA TÉCNICA NO SALARIAL"/>
    <s v="Nación"/>
    <x v="0"/>
    <s v="CSF"/>
    <n v="2584371"/>
    <n v="0"/>
    <n v="2584371"/>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820"/>
    <s v="2020-03-20 00:00:00"/>
    <s v="2020-03-20 11:11:00"/>
    <s v="Gasto"/>
    <s v="Con Compromiso"/>
    <s v="004"/>
    <x v="2"/>
    <x v="14"/>
    <s v="CAJAS DE COMPENSACIÓN FAMILIAR"/>
    <s v="Nación"/>
    <x v="0"/>
    <s v="CSF"/>
    <n v="3610500"/>
    <n v="0"/>
    <n v="36105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2"/>
    <s v="APORTES GENERALES AL SISTEMA DE RIESGOS LABORALES"/>
    <s v="Nación"/>
    <x v="0"/>
    <s v="CSF"/>
    <n v="1247600"/>
    <n v="0"/>
    <n v="12476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3"/>
    <s v="APORTES AL ICBF"/>
    <s v="Nación"/>
    <x v="0"/>
    <s v="CSF"/>
    <n v="2708900"/>
    <n v="0"/>
    <n v="27089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6"/>
    <s v="APORTES AL SENA"/>
    <s v="Nación"/>
    <x v="0"/>
    <s v="CSF"/>
    <n v="1806300"/>
    <n v="0"/>
    <n v="18063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1"/>
    <s v="PENSIONES"/>
    <s v="Nación"/>
    <x v="0"/>
    <s v="CSF"/>
    <n v="9659700"/>
    <n v="-560365"/>
    <n v="909933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5"/>
    <s v="SALUD"/>
    <s v="Nación"/>
    <x v="0"/>
    <s v="CSF"/>
    <n v="6843000"/>
    <n v="-95835"/>
    <n v="674716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920"/>
    <s v="2020-03-24 00:00:00"/>
    <s v="2020-03-24 15:25:00"/>
    <s v="Gasto"/>
    <s v="Con Compromiso"/>
    <s v="004"/>
    <x v="2"/>
    <x v="15"/>
    <s v="SALUD"/>
    <s v="Nación"/>
    <x v="0"/>
    <s v="CSF"/>
    <n v="1015100"/>
    <n v="0"/>
    <n v="1015100"/>
    <n v="0"/>
    <s v="PAGO PLANILLAS SOI DE CORRECCION REAJUSTE APORTES MESES ENERO Y FEBRERO DE 2020 T. BOYACÁ"/>
    <s v="2420"/>
    <s v="6920"/>
    <s v="7520"/>
    <s v="28020"/>
    <s v="68238420"/>
    <s v="-0"/>
    <x v="0"/>
    <x v="5"/>
  </r>
  <r>
    <s v="1920"/>
    <s v="2020-03-24 00:00:00"/>
    <s v="2020-03-24 15:25:00"/>
    <s v="Gasto"/>
    <s v="Con Compromiso"/>
    <s v="004"/>
    <x v="2"/>
    <x v="11"/>
    <s v="PENSIONES"/>
    <s v="Nación"/>
    <x v="0"/>
    <s v="CSF"/>
    <n v="1302000"/>
    <n v="0"/>
    <n v="1302000"/>
    <n v="0"/>
    <s v="PAGO PLANILLAS SOI DE CORRECCION REAJUSTE APORTES MESES ENERO Y FEBRERO DE 2020 T. BOYACÁ"/>
    <s v="2420"/>
    <s v="6920"/>
    <s v="7520"/>
    <s v="28020"/>
    <s v="68238420"/>
    <s v="-0"/>
    <x v="0"/>
    <x v="5"/>
  </r>
  <r>
    <s v="1920"/>
    <s v="2020-03-24 00:00:00"/>
    <s v="2020-03-24 15:25:00"/>
    <s v="Gasto"/>
    <s v="Con Compromiso"/>
    <s v="004"/>
    <x v="2"/>
    <x v="12"/>
    <s v="APORTES GENERALES AL SISTEMA DE RIESGOS LABORALES"/>
    <s v="Nación"/>
    <x v="0"/>
    <s v="CSF"/>
    <n v="234900"/>
    <n v="0"/>
    <n v="234900"/>
    <n v="0"/>
    <s v="PAGO PLANILLAS SOI DE CORRECCION REAJUSTE APORTES MESES ENERO Y FEBRERO DE 2020 T. BOYACÁ"/>
    <s v="2420"/>
    <s v="6920"/>
    <s v="7520"/>
    <s v="28020"/>
    <s v="68238420"/>
    <s v="-0"/>
    <x v="0"/>
    <x v="5"/>
  </r>
  <r>
    <s v="1920"/>
    <s v="2020-03-24 00:00:00"/>
    <s v="2020-03-24 15:25:00"/>
    <s v="Gasto"/>
    <s v="Con Compromiso"/>
    <s v="004"/>
    <x v="2"/>
    <x v="13"/>
    <s v="APORTES AL ICBF"/>
    <s v="Nación"/>
    <x v="0"/>
    <s v="CSF"/>
    <n v="278200"/>
    <n v="0"/>
    <n v="278200"/>
    <n v="0"/>
    <s v="PAGO PLANILLAS SOI DE CORRECCION REAJUSTE APORTES MESES ENERO Y FEBRERO DE 2020 T. BOYACÁ"/>
    <s v="2420"/>
    <s v="6920"/>
    <s v="7520"/>
    <s v="28020"/>
    <s v="68238420"/>
    <s v="-0"/>
    <x v="0"/>
    <x v="5"/>
  </r>
  <r>
    <s v="1920"/>
    <s v="2020-03-24 00:00:00"/>
    <s v="2020-03-24 15:25:00"/>
    <s v="Gasto"/>
    <s v="Con Compromiso"/>
    <s v="004"/>
    <x v="2"/>
    <x v="16"/>
    <s v="APORTES AL SENA"/>
    <s v="Nación"/>
    <x v="0"/>
    <s v="CSF"/>
    <n v="186600"/>
    <n v="0"/>
    <n v="186600"/>
    <n v="0"/>
    <s v="PAGO PLANILLAS SOI DE CORRECCION REAJUSTE APORTES MESES ENERO Y FEBRERO DE 2020 T. BOYACÁ"/>
    <s v="2420"/>
    <s v="6920"/>
    <s v="7520"/>
    <s v="28020"/>
    <s v="68238420"/>
    <s v="-0"/>
    <x v="0"/>
    <x v="5"/>
  </r>
  <r>
    <s v="1920"/>
    <s v="2020-03-24 00:00:00"/>
    <s v="2020-03-24 15:25:00"/>
    <s v="Gasto"/>
    <s v="Con Compromiso"/>
    <s v="004"/>
    <x v="2"/>
    <x v="14"/>
    <s v="CAJAS DE COMPENSACIÓN FAMILIAR"/>
    <s v="Nación"/>
    <x v="0"/>
    <s v="CSF"/>
    <n v="372300"/>
    <n v="0"/>
    <n v="372300"/>
    <n v="0"/>
    <s v="PAGO PLANILLAS SOI DE CORRECCION REAJUSTE APORTES MESES ENERO Y FEBRERO DE 2020 T. BOYACÁ"/>
    <s v="2420"/>
    <s v="6920"/>
    <s v="7520"/>
    <s v="28020"/>
    <s v="68238420"/>
    <s v="-0"/>
    <x v="0"/>
    <x v="5"/>
  </r>
  <r>
    <s v="2020"/>
    <s v="2020-04-13 00:00:00"/>
    <s v="2020-04-13 11:32:00"/>
    <s v="Gasto"/>
    <s v="Con Compromiso"/>
    <s v="0200"/>
    <x v="2"/>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s v="2520"/>
    <s v="7820"/>
    <s v="15920"/>
    <s v="53320, 62320, 72720, 82620, 92520, 102820"/>
    <s v="152293320, 180096020, 217602920, 250809220, 283277620, 321012220"/>
    <s v="-0"/>
    <x v="1"/>
    <x v="3"/>
  </r>
  <r>
    <s v="2120"/>
    <s v="2020-04-20 00:00:00"/>
    <s v="2020-04-20 10:01:00"/>
    <s v="Gasto"/>
    <s v="Con Compromiso"/>
    <s v="0510"/>
    <x v="2"/>
    <x v="23"/>
    <s v="ADQUISICIÓN DE BIENES Y SERVICIOS - SERVICIO DE AVALÚOS - ACTUALIZACIÓN  Y GESTIÓN CATASTRAL  NACIONAL"/>
    <s v="Propios"/>
    <x v="1"/>
    <s v="CSF"/>
    <n v="15000000"/>
    <n v="0"/>
    <n v="15000000"/>
    <n v="0"/>
    <s v="CONTRATACION AVALUOS T. BOYACÁ 2020"/>
    <s v="2620"/>
    <s v="8820, 8920"/>
    <s v="-0"/>
    <s v="-0"/>
    <s v="-0"/>
    <s v="-0"/>
    <x v="1"/>
    <x v="2"/>
  </r>
  <r>
    <s v="2220"/>
    <s v="2020-04-22 00:00:00"/>
    <s v="2020-04-22 13:37:00"/>
    <s v="Gasto"/>
    <s v="Con Compromiso"/>
    <s v="004"/>
    <x v="2"/>
    <x v="8"/>
    <s v="BONIFICACIÓN ESPECIAL DE RECREACIÓN"/>
    <s v="Nación"/>
    <x v="0"/>
    <s v="CSF"/>
    <n v="98364"/>
    <n v="0"/>
    <n v="9836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10"/>
    <s v="BONIFICACIÓN POR SERVICIOS PRESTADOS"/>
    <s v="Nación"/>
    <x v="0"/>
    <s v="CSF"/>
    <n v="1509415"/>
    <n v="0"/>
    <n v="1509415"/>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3"/>
    <s v="AUXILIO DE TRANSPORTE"/>
    <s v="Nación"/>
    <x v="0"/>
    <s v="CSF"/>
    <n v="2821628"/>
    <n v="0"/>
    <n v="282162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7"/>
    <s v="SUELDO DE VACACIONES"/>
    <s v="Nación"/>
    <x v="0"/>
    <s v="CSF"/>
    <n v="1167188"/>
    <n v="0"/>
    <n v="11671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5"/>
    <s v="PRIMA TÉCNICA NO SALARIAL"/>
    <s v="Nación"/>
    <x v="0"/>
    <s v="CSF"/>
    <n v="2354967"/>
    <n v="0"/>
    <n v="2354967"/>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4"/>
    <s v="PRIMA DE VACACIONES"/>
    <s v="Nación"/>
    <x v="0"/>
    <s v="CSF"/>
    <n v="1382196"/>
    <n v="0"/>
    <n v="1382196"/>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9"/>
    <s v="SUELDO BÁSICO"/>
    <s v="Nación"/>
    <x v="0"/>
    <s v="CSF"/>
    <n v="71179094"/>
    <n v="0"/>
    <n v="7117909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6"/>
    <s v="SUBSIDIO DE ALIMENTACIÓN"/>
    <s v="Nación"/>
    <x v="0"/>
    <s v="CSF"/>
    <n v="1813288"/>
    <n v="0"/>
    <n v="18132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320"/>
    <s v="2020-04-28 00:00:00"/>
    <s v="2020-04-28 14:48:00"/>
    <s v="Gasto"/>
    <s v="Con Compromiso"/>
    <s v="004"/>
    <x v="2"/>
    <x v="11"/>
    <s v="PENSIONES"/>
    <s v="Nación"/>
    <x v="0"/>
    <s v="CSF"/>
    <n v="1830700"/>
    <n v="0"/>
    <n v="18307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2"/>
    <s v="APORTES GENERALES AL SISTEMA DE RIESGOS LABORALES"/>
    <s v="Nación"/>
    <x v="0"/>
    <s v="CSF"/>
    <n v="1226500"/>
    <n v="0"/>
    <n v="12265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4"/>
    <s v="CAJAS DE COMPENSACIÓN FAMILIAR"/>
    <s v="Nación"/>
    <x v="0"/>
    <s v="CSF"/>
    <n v="3544800"/>
    <n v="0"/>
    <n v="35448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6"/>
    <s v="APORTES AL SENA"/>
    <s v="Nación"/>
    <x v="0"/>
    <s v="CSF"/>
    <n v="1773300"/>
    <n v="0"/>
    <n v="17733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3"/>
    <s v="APORTES AL ICBF"/>
    <s v="Nación"/>
    <x v="0"/>
    <s v="CSF"/>
    <n v="2660100"/>
    <n v="0"/>
    <n v="26601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5"/>
    <s v="SALUD"/>
    <s v="Nación"/>
    <x v="0"/>
    <s v="CSF"/>
    <n v="6913200"/>
    <n v="0"/>
    <n v="69132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420"/>
    <s v="2020-05-05 00:00:00"/>
    <s v="2020-05-05 11:33:00"/>
    <s v="Gasto"/>
    <s v="Con Compromiso"/>
    <s v="0200"/>
    <x v="2"/>
    <x v="27"/>
    <s v="ADQUISICIÓN DE BIENES Y SERVICIOS - SEDES MANTENIDAS - FORTALECIMIENTO DE LA INFRAESTRUCTURA FÍSICA DEL IGAC A NIVEL  NACIONAL"/>
    <s v="Nación"/>
    <x v="0"/>
    <s v="CSF"/>
    <n v="8956559"/>
    <n v="0"/>
    <n v="8956559"/>
    <n v="0"/>
    <s v="ADQUISICION BIENES Y SERVICIOS , MANTENIMIENTO INFRAESTRUCTURA T. BOYACÁ"/>
    <s v="2920"/>
    <s v="9120"/>
    <s v="28520"/>
    <s v="90120"/>
    <s v="273879620"/>
    <s v="-0"/>
    <x v="1"/>
    <x v="3"/>
  </r>
  <r>
    <s v="2520"/>
    <s v="2020-05-19 00:00:00"/>
    <s v="2020-05-19 11:24:00"/>
    <s v="Gasto"/>
    <s v="Con Compromiso"/>
    <s v="004"/>
    <x v="2"/>
    <x v="6"/>
    <s v="SUBSIDIO DE ALIMENTACIÓN"/>
    <s v="Nación"/>
    <x v="0"/>
    <s v="CSF"/>
    <n v="1932265"/>
    <n v="0"/>
    <n v="19322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8"/>
    <s v="BONIFICACIÓN ESPECIAL DE RECREACIÓN"/>
    <s v="Nación"/>
    <x v="0"/>
    <s v="CSF"/>
    <n v="712064"/>
    <n v="0"/>
    <n v="71206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5"/>
    <s v="PRIMA TÉCNICA NO SALARIAL"/>
    <s v="Nación"/>
    <x v="0"/>
    <s v="CSF"/>
    <n v="2354967"/>
    <n v="0"/>
    <n v="2354967"/>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3"/>
    <s v="AUXILIO DE TRANSPORTE"/>
    <s v="Nación"/>
    <x v="0"/>
    <s v="CSF"/>
    <n v="3006765"/>
    <n v="0"/>
    <n v="30067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4"/>
    <s v="PRIMA DE VACACIONES"/>
    <s v="Nación"/>
    <x v="0"/>
    <s v="CSF"/>
    <n v="9302154"/>
    <n v="0"/>
    <n v="930215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9"/>
    <s v="SUELDO BÁSICO"/>
    <s v="Nación"/>
    <x v="0"/>
    <s v="CSF"/>
    <n v="78687856"/>
    <n v="0"/>
    <n v="78687856"/>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10"/>
    <s v="BONIFICACIÓN POR SERVICIOS PRESTADOS"/>
    <s v="Nación"/>
    <x v="0"/>
    <s v="CSF"/>
    <n v="7540702"/>
    <n v="0"/>
    <n v="7540702"/>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7"/>
    <s v="SUELDO DE VACACIONES"/>
    <s v="Nación"/>
    <x v="0"/>
    <s v="CSF"/>
    <n v="11020723"/>
    <n v="0"/>
    <n v="11020723"/>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620"/>
    <s v="2020-05-19 00:00:00"/>
    <s v="2020-05-19 11:33:00"/>
    <s v="Gasto"/>
    <s v="Con Compromiso"/>
    <s v="004"/>
    <x v="2"/>
    <x v="12"/>
    <s v="APORTES GENERALES AL SISTEMA DE RIESGOS LABORALES"/>
    <s v="Nación"/>
    <x v="0"/>
    <s v="CSF"/>
    <n v="1421500"/>
    <n v="0"/>
    <n v="14215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3"/>
    <s v="APORTES AL ICBF"/>
    <s v="Nación"/>
    <x v="0"/>
    <s v="CSF"/>
    <n v="3050800"/>
    <n v="0"/>
    <n v="30508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4"/>
    <s v="CAJAS DE COMPENSACIÓN FAMILIAR"/>
    <s v="Nación"/>
    <x v="0"/>
    <s v="CSF"/>
    <n v="4066100"/>
    <n v="0"/>
    <n v="406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1"/>
    <s v="PENSIONES"/>
    <s v="Nación"/>
    <x v="0"/>
    <s v="CSF"/>
    <n v="10482900"/>
    <n v="0"/>
    <n v="10482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6"/>
    <s v="APORTES AL SENA"/>
    <s v="Nación"/>
    <x v="0"/>
    <s v="CSF"/>
    <n v="2033900"/>
    <n v="0"/>
    <n v="2033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5"/>
    <s v="SALUD"/>
    <s v="Nación"/>
    <x v="0"/>
    <s v="CSF"/>
    <n v="7426100"/>
    <n v="0"/>
    <n v="742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720"/>
    <s v="2020-06-03 00:00:00"/>
    <s v="2020-06-03 09:59:00"/>
    <s v="Gasto"/>
    <s v="Con Compromiso"/>
    <s v="004"/>
    <x v="2"/>
    <x v="26"/>
    <s v="PRIMA DE SERVICIO"/>
    <s v="Nación"/>
    <x v="0"/>
    <s v="CSF"/>
    <n v="89872416"/>
    <n v="0"/>
    <n v="89872416"/>
    <n v="0"/>
    <s v="PRIMA DE SERVICIOS 2020 T.BOYACÁ"/>
    <s v="3220"/>
    <s v="8720"/>
    <s v="-0"/>
    <s v="48520, 48620, 48720, 48820, 48920, 49020, 49120, 49220, 49320, 49420, 49520, 49620, 49720, 49820, 49920, 50020, 50120, 50220, 50320, 50420, 50520, 50620, 50720, 50820, 50920, 51020, 51120, 51220, 51320, 51420, 51520, 51620, 51720, 51820, 51920, 52020, 52120, 52220, 52320, 52420, 52520, 52620, 52720, 52820, 52920"/>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s v="-0"/>
    <x v="0"/>
    <x v="5"/>
  </r>
  <r>
    <s v="2820"/>
    <s v="2020-06-23 00:00:00"/>
    <s v="2020-06-23 16:16:00"/>
    <s v="Gasto"/>
    <s v="Con Compromiso"/>
    <s v="004"/>
    <x v="2"/>
    <x v="11"/>
    <s v="PENSIONES"/>
    <s v="Nación"/>
    <x v="0"/>
    <s v="CSF"/>
    <n v="10280700"/>
    <n v="0"/>
    <n v="10280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4"/>
    <s v="CAJAS DE COMPENSACIÓN FAMILIAR"/>
    <s v="Nación"/>
    <x v="0"/>
    <s v="CSF"/>
    <n v="7246400"/>
    <n v="0"/>
    <n v="72464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5"/>
    <s v="SALUD"/>
    <s v="Nación"/>
    <x v="0"/>
    <s v="CSF"/>
    <n v="7283800"/>
    <n v="0"/>
    <n v="72838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3"/>
    <s v="APORTES AL ICBF"/>
    <s v="Nación"/>
    <x v="0"/>
    <s v="CSF"/>
    <n v="5435600"/>
    <n v="0"/>
    <n v="54356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2"/>
    <s v="APORTES GENERALES AL SISTEMA DE RIESGOS LABORALES"/>
    <s v="Nación"/>
    <x v="0"/>
    <s v="CSF"/>
    <n v="1315700"/>
    <n v="0"/>
    <n v="1315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6"/>
    <s v="APORTES AL SENA"/>
    <s v="Nación"/>
    <x v="0"/>
    <s v="CSF"/>
    <n v="3624700"/>
    <n v="0"/>
    <n v="3624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920"/>
    <s v="2020-06-23 00:00:00"/>
    <s v="2020-06-23 16:29:00"/>
    <s v="Gasto"/>
    <s v="Con Compromiso"/>
    <s v="004"/>
    <x v="2"/>
    <x v="3"/>
    <s v="AUXILIO DE TRANSPORTE"/>
    <s v="Nación"/>
    <x v="0"/>
    <s v="CSF"/>
    <n v="2523352"/>
    <n v="0"/>
    <n v="252335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10"/>
    <s v="BONIFICACIÓN POR SERVICIOS PRESTADOS"/>
    <s v="Nación"/>
    <x v="0"/>
    <s v="CSF"/>
    <n v="2752199"/>
    <n v="0"/>
    <n v="2752199"/>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7"/>
    <s v="SUELDO DE VACACIONES"/>
    <s v="Nación"/>
    <x v="0"/>
    <s v="CSF"/>
    <n v="135248"/>
    <n v="0"/>
    <n v="13524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5"/>
    <s v="PRIMA TÉCNICA NO SALARIAL"/>
    <s v="Nación"/>
    <x v="0"/>
    <s v="CSF"/>
    <n v="2354967"/>
    <n v="0"/>
    <n v="2354967"/>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6"/>
    <s v="SUBSIDIO DE ALIMENTACIÓN"/>
    <s v="Nación"/>
    <x v="0"/>
    <s v="CSF"/>
    <n v="1621605"/>
    <n v="0"/>
    <n v="1621605"/>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4"/>
    <s v="PRIMA DE VACACIONES"/>
    <s v="Nación"/>
    <x v="0"/>
    <s v="CSF"/>
    <n v="86408"/>
    <n v="0"/>
    <n v="8640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9"/>
    <s v="SUELDO BÁSICO"/>
    <s v="Nación"/>
    <x v="0"/>
    <s v="CSF"/>
    <n v="74104372"/>
    <n v="0"/>
    <n v="7410437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21"/>
    <s v="INCAPACIDADES (NO DE PENSIONES)"/>
    <s v="Nación"/>
    <x v="0"/>
    <s v="CSF"/>
    <n v="1201228"/>
    <n v="0"/>
    <n v="120122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3020"/>
    <s v="2020-07-17 00:00:00"/>
    <s v="2020-07-17 08:29:00"/>
    <s v="Gasto"/>
    <s v="Con Compromiso"/>
    <s v="004"/>
    <x v="2"/>
    <x v="35"/>
    <s v="SERVICIOS DE TRANSPORTE DE CARGA"/>
    <s v="Nación"/>
    <x v="0"/>
    <s v="CSF"/>
    <n v="1836060"/>
    <n v="0"/>
    <n v="1836060"/>
    <n v="0"/>
    <s v="PAGO RECONOCIMIENTO GASTOS DE TRANSPORTE AL FUNCIONARIO CARLOS GUILLERMO PUERTA MORENO T. BOYACÁ"/>
    <s v="3520"/>
    <s v="11120"/>
    <s v="19720"/>
    <s v="70120"/>
    <s v="200654220"/>
    <s v="-0"/>
    <x v="0"/>
    <x v="5"/>
  </r>
  <r>
    <s v="3120"/>
    <s v="2020-07-17 00:00:00"/>
    <s v="2020-07-17 11:58:00"/>
    <s v="Gasto"/>
    <s v="Con Compromiso"/>
    <s v="004"/>
    <x v="2"/>
    <x v="15"/>
    <s v="SALUD"/>
    <s v="Nación"/>
    <x v="0"/>
    <s v="CSF"/>
    <n v="7240700"/>
    <n v="0"/>
    <n v="72407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1"/>
    <s v="PENSIONES"/>
    <s v="Nación"/>
    <x v="0"/>
    <s v="CSF"/>
    <n v="10220900"/>
    <n v="0"/>
    <n v="102209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2"/>
    <s v="APORTES GENERALES AL SISTEMA DE RIESGOS LABORALES"/>
    <s v="Nación"/>
    <x v="0"/>
    <s v="CSF"/>
    <n v="1410800"/>
    <n v="0"/>
    <n v="14108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4"/>
    <s v="CAJAS DE COMPENSACIÓN FAMILIAR"/>
    <s v="Nación"/>
    <x v="0"/>
    <s v="CSF"/>
    <n v="3725200"/>
    <n v="0"/>
    <n v="37252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3"/>
    <s v="APORTES AL ICBF"/>
    <s v="Nación"/>
    <x v="0"/>
    <s v="CSF"/>
    <n v="2795300"/>
    <n v="0"/>
    <n v="2795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6"/>
    <s v="APORTES AL SENA"/>
    <s v="Nación"/>
    <x v="0"/>
    <s v="CSF"/>
    <n v="1863300"/>
    <n v="0"/>
    <n v="1863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220"/>
    <s v="2020-07-22 00:00:00"/>
    <s v="2020-07-22 11:58:00"/>
    <s v="Gasto"/>
    <s v="Con Compromiso"/>
    <s v="004"/>
    <x v="2"/>
    <x v="10"/>
    <s v="BONIFICACIÓN POR SERVICIOS PRESTADOS"/>
    <s v="Nación"/>
    <x v="0"/>
    <s v="CSF"/>
    <n v="2147431"/>
    <n v="0"/>
    <n v="214743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9"/>
    <s v="SUELDO BÁSICO"/>
    <s v="Nación"/>
    <x v="0"/>
    <s v="CSF"/>
    <n v="81499540"/>
    <n v="0"/>
    <n v="81499540"/>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4"/>
    <s v="PRIMA DE VACACIONES"/>
    <s v="Nación"/>
    <x v="0"/>
    <s v="CSF"/>
    <n v="2955973"/>
    <n v="0"/>
    <n v="295597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6"/>
    <s v="SUBSIDIO DE ALIMENTACIÓN"/>
    <s v="Nación"/>
    <x v="0"/>
    <s v="CSF"/>
    <n v="1938874"/>
    <n v="0"/>
    <n v="1938874"/>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28"/>
    <s v="AUXILIO DE CONECTIVIDAD DIGITAL"/>
    <s v="Nación"/>
    <x v="0"/>
    <s v="CSF"/>
    <n v="3017051"/>
    <n v="0"/>
    <n v="301705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7"/>
    <s v="SUELDO DE VACACIONES"/>
    <s v="Nación"/>
    <x v="0"/>
    <s v="CSF"/>
    <n v="3161553"/>
    <n v="0"/>
    <n v="316155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8"/>
    <s v="BONIFICACIÓN ESPECIAL DE RECREACIÓN"/>
    <s v="Nación"/>
    <x v="0"/>
    <s v="CSF"/>
    <n v="209359"/>
    <n v="0"/>
    <n v="209359"/>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5"/>
    <s v="PRIMA TÉCNICA NO SALARIAL"/>
    <s v="Nación"/>
    <x v="0"/>
    <s v="CSF"/>
    <n v="2354967"/>
    <n v="0"/>
    <n v="2354967"/>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320"/>
    <s v="2020-08-21 00:00:00"/>
    <s v="2020-08-21 13:01:00"/>
    <s v="Gasto"/>
    <s v="Con Compromiso"/>
    <s v="0500"/>
    <x v="2"/>
    <x v="22"/>
    <s v="ADQUISICIÓN DE BIENES Y SERVICIOS - SERVICIO DE INFORMACIÓN CATASTRAL - ACTUALIZACIÓN  Y GESTIÓN CATASTRAL  NACIONAL"/>
    <s v="Propios"/>
    <x v="1"/>
    <s v="CSF"/>
    <n v="9035932"/>
    <n v="0"/>
    <n v="9035932"/>
    <n v="418265.47"/>
    <s v="ADQUISICIÓN BIENES Y SERVICIOS MANTENIMIENTO PREVENTIVO, CORRECTIVO Y SUMINISTRO E INSTALACIÓN DE REPUESTOS DE VEHÍCULOS TERRITORIAL BOYACA"/>
    <s v="3820"/>
    <s v="15220"/>
    <s v="-0"/>
    <s v="-0"/>
    <s v="-0"/>
    <s v="-0"/>
    <x v="1"/>
    <x v="1"/>
  </r>
  <r>
    <s v="3420"/>
    <s v="2020-08-24 00:00:00"/>
    <s v="2020-08-24 08:28:00"/>
    <s v="Gasto"/>
    <s v="Con Compromiso"/>
    <s v="004"/>
    <x v="2"/>
    <x v="14"/>
    <s v="CAJAS DE COMPENSACIÓN FAMILIAR"/>
    <s v="Nación"/>
    <x v="0"/>
    <s v="CSF"/>
    <n v="3952700"/>
    <n v="0"/>
    <n v="3952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5"/>
    <s v="SALUD"/>
    <s v="Nación"/>
    <x v="0"/>
    <s v="CSF"/>
    <n v="7403400"/>
    <n v="0"/>
    <n v="74034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6"/>
    <s v="APORTES AL SENA"/>
    <s v="Nación"/>
    <x v="0"/>
    <s v="CSF"/>
    <n v="1976900"/>
    <n v="0"/>
    <n v="19769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1"/>
    <s v="PENSIONES"/>
    <s v="Nación"/>
    <x v="0"/>
    <s v="CSF"/>
    <n v="10450700"/>
    <n v="0"/>
    <n v="10450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2"/>
    <s v="APORTES GENERALES AL SISTEMA DE RIESGOS LABORALES"/>
    <s v="Nación"/>
    <x v="0"/>
    <s v="CSF"/>
    <n v="1442600"/>
    <n v="0"/>
    <n v="14426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3"/>
    <s v="APORTES AL ICBF"/>
    <s v="Nación"/>
    <x v="0"/>
    <s v="CSF"/>
    <n v="2965700"/>
    <n v="0"/>
    <n v="2965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520"/>
    <s v="2020-08-24 00:00:00"/>
    <s v="2020-08-24 10:53:00"/>
    <s v="Gasto"/>
    <s v="Con Compromiso"/>
    <s v="004"/>
    <x v="2"/>
    <x v="10"/>
    <s v="BONIFICACIÓN POR SERVICIOS PRESTADOS"/>
    <s v="Nación"/>
    <x v="0"/>
    <s v="CSF"/>
    <n v="4061730"/>
    <n v="0"/>
    <n v="406173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28"/>
    <s v="AUXILIO DE CONECTIVIDAD DIGITAL"/>
    <s v="Nación"/>
    <x v="0"/>
    <s v="CSF"/>
    <n v="2924482"/>
    <n v="0"/>
    <n v="292448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5"/>
    <s v="PRIMA TÉCNICA NO SALARIAL"/>
    <s v="Nación"/>
    <x v="0"/>
    <s v="CSF"/>
    <n v="2354967"/>
    <n v="0"/>
    <n v="235496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9"/>
    <s v="SUELDO BÁSICO"/>
    <s v="Nación"/>
    <x v="0"/>
    <s v="CSF"/>
    <n v="80567591"/>
    <n v="0"/>
    <n v="80567591"/>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6"/>
    <s v="SUBSIDIO DE ALIMENTACIÓN"/>
    <s v="Nación"/>
    <x v="0"/>
    <s v="CSF"/>
    <n v="1879387"/>
    <n v="0"/>
    <n v="187938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4"/>
    <s v="PRIMA DE VACACIONES"/>
    <s v="Nación"/>
    <x v="0"/>
    <s v="CSF"/>
    <n v="3003656"/>
    <n v="0"/>
    <n v="3003656"/>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7"/>
    <s v="SUELDO DE VACACIONES"/>
    <s v="Nación"/>
    <x v="0"/>
    <s v="CSF"/>
    <n v="2803412"/>
    <n v="0"/>
    <n v="280341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8"/>
    <s v="BONIFICACIÓN ESPECIAL DE RECREACIÓN"/>
    <s v="Nación"/>
    <x v="0"/>
    <s v="CSF"/>
    <n v="226840"/>
    <n v="0"/>
    <n v="22684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620"/>
    <s v="2020-08-28 00:00:00"/>
    <s v="2020-08-28 08:56:00"/>
    <s v="Gasto"/>
    <s v="Con Compromiso"/>
    <s v="0510"/>
    <x v="2"/>
    <x v="23"/>
    <s v="ADQUISICIÓN DE BIENES Y SERVICIOS - SERVICIO DE AVALÚOS - ACTUALIZACIÓN  Y GESTIÓN CATASTRAL  NACIONAL"/>
    <s v="Nación"/>
    <x v="2"/>
    <s v="CSF"/>
    <n v="3750000"/>
    <n v="0"/>
    <n v="3750000"/>
    <n v="0"/>
    <s v="ADQUISICIÓN BIENES Y SERVICIOS  ADICIÓN CONTRATO PERITO"/>
    <s v="4120"/>
    <s v="13520"/>
    <s v="-0"/>
    <s v="-0"/>
    <s v="-0"/>
    <s v="-0"/>
    <x v="1"/>
    <x v="2"/>
  </r>
  <r>
    <s v="3720"/>
    <s v="2020-09-22 00:00:00"/>
    <s v="2020-09-22 08:01:00"/>
    <s v="Gasto"/>
    <s v="Con Compromiso"/>
    <s v="004"/>
    <x v="2"/>
    <x v="10"/>
    <s v="BONIFICACIÓN POR SERVICIOS PRESTADOS"/>
    <s v="Nación"/>
    <x v="0"/>
    <s v="CSF"/>
    <n v="3207262"/>
    <n v="0"/>
    <n v="3207262"/>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4"/>
    <s v="PRIMA DE VACACIONES"/>
    <s v="Nación"/>
    <x v="0"/>
    <s v="CSF"/>
    <n v="3026613"/>
    <n v="0"/>
    <n v="3026613"/>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6"/>
    <s v="SUBSIDIO DE ALIMENTACIÓN"/>
    <s v="Nación"/>
    <x v="0"/>
    <s v="CSF"/>
    <n v="1936671"/>
    <n v="0"/>
    <n v="193667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28"/>
    <s v="AUXILIO DE CONECTIVIDAD DIGITAL"/>
    <s v="Nación"/>
    <x v="0"/>
    <s v="CSF"/>
    <n v="2934767"/>
    <n v="0"/>
    <n v="29347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5"/>
    <s v="PRIMA TÉCNICA NO SALARIAL"/>
    <s v="Nación"/>
    <x v="0"/>
    <s v="CSF"/>
    <n v="2354967"/>
    <n v="0"/>
    <n v="23549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9"/>
    <s v="SUELDO BÁSICO"/>
    <s v="Nación"/>
    <x v="0"/>
    <s v="CSF"/>
    <n v="81118631"/>
    <n v="0"/>
    <n v="8111863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8"/>
    <s v="BONIFICACIÓN ESPECIAL DE RECREACIÓN"/>
    <s v="Nación"/>
    <x v="0"/>
    <s v="CSF"/>
    <n v="265447"/>
    <n v="0"/>
    <n v="26544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7"/>
    <s v="SUELDO DE VACACIONES"/>
    <s v="Nación"/>
    <x v="0"/>
    <s v="CSF"/>
    <n v="3692266"/>
    <n v="0"/>
    <n v="3692266"/>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820"/>
    <s v="2020-09-22 00:00:00"/>
    <s v="2020-09-22 08:09:00"/>
    <s v="Gasto"/>
    <s v="Con Compromiso"/>
    <s v="004"/>
    <x v="2"/>
    <x v="16"/>
    <s v="APORTES AL SENA"/>
    <s v="Nación"/>
    <x v="0"/>
    <s v="CSF"/>
    <n v="2006900"/>
    <n v="0"/>
    <n v="2006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3"/>
    <s v="APORTES AL ICBF"/>
    <s v="Nación"/>
    <x v="0"/>
    <s v="CSF"/>
    <n v="3010000"/>
    <n v="0"/>
    <n v="3010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2"/>
    <s v="APORTES GENERALES AL SISTEMA DE RIESGOS LABORALES"/>
    <s v="Nación"/>
    <x v="0"/>
    <s v="CSF"/>
    <n v="1443900"/>
    <n v="0"/>
    <n v="1443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1"/>
    <s v="PENSIONES"/>
    <s v="Nación"/>
    <x v="0"/>
    <s v="CSF"/>
    <n v="10404600"/>
    <n v="0"/>
    <n v="104046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4"/>
    <s v="CAJAS DE COMPENSACIÓN FAMILIAR"/>
    <s v="Nación"/>
    <x v="0"/>
    <s v="CSF"/>
    <n v="4012000"/>
    <n v="0"/>
    <n v="4012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5"/>
    <s v="SALUD"/>
    <s v="Nación"/>
    <x v="0"/>
    <s v="CSF"/>
    <n v="7370700"/>
    <n v="0"/>
    <n v="73707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920"/>
    <s v="2020-10-05 00:00:00"/>
    <s v="2020-10-05 13:06:00"/>
    <s v="Gasto"/>
    <s v="Generado"/>
    <s v="004"/>
    <x v="2"/>
    <x v="19"/>
    <s v="VIÁTICOS DE LOS FUNCIONARIOS EN COMISIÓN"/>
    <s v="Propios"/>
    <x v="1"/>
    <s v="CSF"/>
    <n v="271546"/>
    <n v="-271546"/>
    <n v="0"/>
    <n v="0"/>
    <s v="VIATICOS Y GASTOS DE TRASPORTE DIRECTOR TERRITORIAL BOYACÁ A SEDE CENTRAL BOGOTA"/>
    <s v="4420"/>
    <s v="-0"/>
    <s v="-0"/>
    <s v="-0"/>
    <s v="-0"/>
    <s v="-0"/>
    <x v="0"/>
    <x v="5"/>
  </r>
  <r>
    <s v="3920"/>
    <s v="2020-10-05 00:00:00"/>
    <s v="2020-10-05 13:06:00"/>
    <s v="Gasto"/>
    <s v="Generado"/>
    <s v="004"/>
    <x v="2"/>
    <x v="18"/>
    <s v="SERVICIOS DE TRANSPORTE DE PASAJEROS"/>
    <s v="Propios"/>
    <x v="1"/>
    <s v="CSF"/>
    <n v="100000"/>
    <n v="-100000"/>
    <n v="0"/>
    <n v="0"/>
    <s v="VIATICOS Y GASTOS DE TRASPORTE DIRECTOR TERRITORIAL BOYACÁ A SEDE CENTRAL BOGOTA"/>
    <s v="4420"/>
    <s v="-0"/>
    <s v="-0"/>
    <s v="-0"/>
    <s v="-0"/>
    <s v="-0"/>
    <x v="0"/>
    <x v="5"/>
  </r>
  <r>
    <s v="4020"/>
    <s v="2020-10-22 00:00:00"/>
    <s v="2020-10-22 10:11:00"/>
    <s v="Gasto"/>
    <s v="Con Compromiso"/>
    <s v="004"/>
    <x v="2"/>
    <x v="11"/>
    <s v="PENSIONES"/>
    <s v="Nación"/>
    <x v="0"/>
    <s v="CSF"/>
    <n v="10436100"/>
    <n v="0"/>
    <n v="104361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5"/>
    <s v="SALUD"/>
    <s v="Nación"/>
    <x v="0"/>
    <s v="CSF"/>
    <n v="7393900"/>
    <n v="0"/>
    <n v="73939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4"/>
    <s v="CAJAS DE COMPENSACIÓN FAMILIAR"/>
    <s v="Nación"/>
    <x v="0"/>
    <s v="CSF"/>
    <n v="3789700"/>
    <n v="0"/>
    <n v="37897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2"/>
    <s v="APORTES GENERALES AL SISTEMA DE RIESGOS LABORALES"/>
    <s v="Nación"/>
    <x v="0"/>
    <s v="CSF"/>
    <n v="1438800"/>
    <n v="0"/>
    <n v="1438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6"/>
    <s v="APORTES AL SENA"/>
    <s v="Nación"/>
    <x v="0"/>
    <s v="CSF"/>
    <n v="1895800"/>
    <n v="0"/>
    <n v="1895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3"/>
    <s v="APORTES AL ICBF"/>
    <s v="Nación"/>
    <x v="0"/>
    <s v="CSF"/>
    <n v="2843200"/>
    <n v="0"/>
    <n v="28432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120"/>
    <s v="2020-10-22 00:00:00"/>
    <s v="2020-10-22 10:33:00"/>
    <s v="Gasto"/>
    <s v="Con Compromiso"/>
    <s v="004"/>
    <x v="2"/>
    <x v="28"/>
    <s v="AUXILIO DE CONECTIVIDAD DIGITAL"/>
    <s v="Nación"/>
    <x v="0"/>
    <s v="CSF"/>
    <n v="2907340"/>
    <n v="0"/>
    <n v="29073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9"/>
    <s v="SUELDO BÁSICO"/>
    <s v="Nación"/>
    <x v="0"/>
    <s v="CSF"/>
    <n v="82004026"/>
    <n v="0"/>
    <n v="82004026"/>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10"/>
    <s v="BONIFICACIÓN POR SERVICIOS PRESTADOS"/>
    <s v="Nación"/>
    <x v="0"/>
    <s v="CSF"/>
    <n v="3300427"/>
    <n v="0"/>
    <n v="330042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5"/>
    <s v="PRIMA TÉCNICA NO SALARIAL"/>
    <s v="Nación"/>
    <x v="0"/>
    <s v="CSF"/>
    <n v="2354967"/>
    <n v="0"/>
    <n v="235496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21"/>
    <s v="INCAPACIDADES (NO DE PENSIONES)"/>
    <s v="Nación"/>
    <x v="0"/>
    <s v="CSF"/>
    <n v="404281"/>
    <n v="0"/>
    <n v="404281"/>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120"/>
    <s v="2020-10-22 00:00:00"/>
    <s v="2020-10-22 10:33:00"/>
    <s v="Gasto"/>
    <s v="Con Compromiso"/>
    <s v="004"/>
    <x v="2"/>
    <x v="6"/>
    <s v="SUBSIDIO DE ALIMENTACIÓN"/>
    <s v="Nación"/>
    <x v="0"/>
    <s v="CSF"/>
    <n v="1934468"/>
    <n v="0"/>
    <n v="1934468"/>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x v="5"/>
  </r>
  <r>
    <s v="4220"/>
    <s v="2020-11-11 00:00:00"/>
    <s v="2020-11-11 11:26:00"/>
    <s v="Gasto"/>
    <s v="Generado"/>
    <s v="0200"/>
    <x v="2"/>
    <x v="27"/>
    <s v="ADQUISICIÓN DE BIENES Y SERVICIOS - SEDES MANTENIDAS - FORTALECIMIENTO DE LA INFRAESTRUCTURA FÍSICA DEL IGAC A NIVEL  NACIONAL"/>
    <s v="Nación"/>
    <x v="0"/>
    <s v="CSF"/>
    <n v="3550000"/>
    <n v="0"/>
    <n v="3550000"/>
    <n v="3550000"/>
    <s v="MANTENIMIENTO DE REDES Y LAVADO DE TANQUES AGUA POTABLE TERRITORIAL BOYACÁ TUNJA"/>
    <s v="5020"/>
    <s v="-0"/>
    <s v="-0"/>
    <s v="-0"/>
    <s v="-0"/>
    <s v="-0"/>
    <x v="1"/>
    <x v="3"/>
  </r>
  <r>
    <s v="4320"/>
    <s v="2020-11-12 00:00:00"/>
    <s v="2020-11-12 09:00:00"/>
    <s v="Gasto"/>
    <s v="Con Compromiso"/>
    <s v="0500"/>
    <x v="2"/>
    <x v="22"/>
    <s v="ADQUISICIÓN DE BIENES Y SERVICIOS - SERVICIO DE INFORMACIÓN CATASTRAL - ACTUALIZACIÓN  Y GESTIÓN CATASTRAL  NACIONAL"/>
    <s v="Nación"/>
    <x v="2"/>
    <s v="CSF"/>
    <n v="29820368"/>
    <n v="0"/>
    <n v="29820368"/>
    <n v="0"/>
    <s v="CONTRATACIÓN PROCESO CONSERVACIÓN CATASTRAL TERRITORIAL BOYACÁ"/>
    <s v="5120"/>
    <s v="17020, 17120, 17220, 17320, 17420, 17520, 18220"/>
    <s v="-0"/>
    <s v="-0"/>
    <s v="-0"/>
    <s v="-0"/>
    <x v="1"/>
    <x v="1"/>
  </r>
  <r>
    <s v="4420"/>
    <s v="2020-11-18 00:00:00"/>
    <s v="2020-11-18 08:46:00"/>
    <s v="Gasto"/>
    <s v="Con Compromiso"/>
    <s v="004"/>
    <x v="2"/>
    <x v="30"/>
    <s v="PRIMA DE NAVIDAD"/>
    <s v="Nación"/>
    <x v="0"/>
    <s v="CSF"/>
    <n v="121700842"/>
    <n v="0"/>
    <n v="121700842"/>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4"/>
    <s v="PRIMA DE VACACIONES"/>
    <s v="Nación"/>
    <x v="0"/>
    <s v="CSF"/>
    <n v="8422878"/>
    <n v="0"/>
    <n v="8422878"/>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6"/>
    <s v="SUBSIDIO DE ALIMENTACIÓN"/>
    <s v="Nación"/>
    <x v="0"/>
    <s v="CSF"/>
    <n v="1982940"/>
    <n v="0"/>
    <n v="1982940"/>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5"/>
    <s v="PRIMA TÉCNICA NO SALARIAL"/>
    <s v="Nación"/>
    <x v="0"/>
    <s v="CSF"/>
    <n v="2354967"/>
    <n v="0"/>
    <n v="2354967"/>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10"/>
    <s v="BONIFICACIÓN POR SERVICIOS PRESTADOS"/>
    <s v="Nación"/>
    <x v="0"/>
    <s v="CSF"/>
    <n v="632231"/>
    <n v="0"/>
    <n v="632231"/>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9"/>
    <s v="SUELDO BÁSICO"/>
    <s v="Nación"/>
    <x v="0"/>
    <s v="CSF"/>
    <n v="81723595"/>
    <n v="0"/>
    <n v="81723595"/>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7"/>
    <s v="SUELDO DE VACACIONES"/>
    <s v="Nación"/>
    <x v="0"/>
    <s v="CSF"/>
    <n v="10588459"/>
    <n v="0"/>
    <n v="10588459"/>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8"/>
    <s v="BONIFICACIÓN ESPECIAL DE RECREACIÓN"/>
    <s v="Nación"/>
    <x v="0"/>
    <s v="CSF"/>
    <n v="735026"/>
    <n v="0"/>
    <n v="73502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28"/>
    <s v="AUXILIO DE CONECTIVIDAD DIGITAL"/>
    <s v="Nación"/>
    <x v="0"/>
    <s v="CSF"/>
    <n v="2982766"/>
    <n v="0"/>
    <n v="298276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520"/>
    <s v="2020-11-18 00:00:00"/>
    <s v="2020-11-18 08:53:00"/>
    <s v="Gasto"/>
    <s v="Con Compromiso"/>
    <s v="004"/>
    <x v="2"/>
    <x v="14"/>
    <s v="CAJAS DE COMPENSACIÓN FAMILIAR"/>
    <s v="Nación"/>
    <x v="0"/>
    <s v="CSF"/>
    <n v="4210900"/>
    <n v="0"/>
    <n v="4210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6"/>
    <s v="APORTES AL SENA"/>
    <s v="Nación"/>
    <x v="0"/>
    <s v="CSF"/>
    <n v="2106300"/>
    <n v="0"/>
    <n v="21063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1"/>
    <s v="PENSIONES"/>
    <s v="Nación"/>
    <x v="0"/>
    <s v="CSF"/>
    <n v="10112900"/>
    <n v="0"/>
    <n v="10112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5"/>
    <s v="SALUD"/>
    <s v="Nación"/>
    <x v="0"/>
    <s v="CSF"/>
    <n v="7164200"/>
    <n v="0"/>
    <n v="7164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2"/>
    <s v="APORTES GENERALES AL SISTEMA DE RIESGOS LABORALES"/>
    <s v="Nación"/>
    <x v="0"/>
    <s v="CSF"/>
    <n v="1413500"/>
    <n v="0"/>
    <n v="14135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3"/>
    <s v="APORTES AL ICBF"/>
    <s v="Nación"/>
    <x v="0"/>
    <s v="CSF"/>
    <n v="3159200"/>
    <n v="0"/>
    <n v="3159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620"/>
    <s v="2020-11-23 00:00:00"/>
    <s v="2020-11-23 07:53:00"/>
    <s v="Gasto"/>
    <s v="Anulado"/>
    <s v="0500"/>
    <x v="2"/>
    <x v="22"/>
    <s v="ADQUISICIÓN DE BIENES Y SERVICIOS - SERVICIO DE INFORMACIÓN CATASTRAL - ACTUALIZACIÓN  Y GESTIÓN CATASTRAL  NACIONAL"/>
    <s v="Nación"/>
    <x v="2"/>
    <s v="CSF"/>
    <n v="10045043"/>
    <n v="-10045043"/>
    <n v="0"/>
    <n v="0"/>
    <s v="VIATICOS Y GASTOS DE COMISIÓN DE FUNCIONARIOS TERRITORIAL BOYACA A VILLAVICENCIO ATENDER PROCESOS CATASTRALES"/>
    <s v="5420"/>
    <s v="-0"/>
    <s v="-0"/>
    <s v="-0"/>
    <s v="-0"/>
    <s v="-0"/>
    <x v="1"/>
    <x v="1"/>
  </r>
  <r>
    <s v="120"/>
    <s v="2020-01-08 00:00:00"/>
    <s v="2020-01-08 12:26:00"/>
    <s v="Gasto"/>
    <s v="Con Compromiso"/>
    <s v="005"/>
    <x v="3"/>
    <x v="0"/>
    <s v="SERVICIOS DE DISTRIBUCIÓN DE ELECTRICIDAD, GAS Y AGUA (POR CUENTA PROPIA)"/>
    <s v="Nación"/>
    <x v="0"/>
    <s v="CSF"/>
    <n v="18000000"/>
    <n v="2505114"/>
    <n v="20505114"/>
    <n v="30000"/>
    <s v="SERVICIO PUBLICO DE ENERGÍA PARA OFICINAS Y SEDE ARCHIVO VIGENCIA 2020."/>
    <s v="120"/>
    <s v="820, 1220, 1420, 2620, 3020, 5420, 5520, 6220, 7320, 8320, 8420, 9220, 10220, 11220, 12520, 15420"/>
    <s v="520, 920, 1020, 2120, 2620, 4120, 4220, 6120, 7620, 9120, 9220, 10820, 12620, 14920, 18020"/>
    <s v="520, 4520, 4620, 9020, 9320, 9420, 14420, 14520, 18620, 26520, 33920, 34020, 39320, 44420, 50520, 56620"/>
    <s v="6360020, 10095920, 13245420, 33979520, 37155620, 41195820, 73029420, 73031220, 103105920, 130850320, 162923220, 170358520, 200358420, 237143920, 267849520, 298500920"/>
    <s v="-0"/>
    <x v="0"/>
    <x v="6"/>
  </r>
  <r>
    <s v="220"/>
    <s v="2020-01-08 00:00:00"/>
    <s v="2020-01-08 12:30:00"/>
    <s v="Gasto"/>
    <s v="Anulado"/>
    <s v="005"/>
    <x v="3"/>
    <x v="32"/>
    <s v="SERVICIOS FINANCIEROS Y SERVICIOS CONEXOS"/>
    <s v="Nación"/>
    <x v="0"/>
    <s v="CSF"/>
    <n v="52302000"/>
    <n v="-52302000"/>
    <n v="0"/>
    <n v="0"/>
    <s v="CUOTA DE ADMINISTRACIÓN DE OFICINAS, ARCHIVO Y PARQUEADEROS VIGENCIA 2020."/>
    <s v="220"/>
    <s v="220, 320, 420"/>
    <s v="-0"/>
    <s v="-0"/>
    <s v="-0"/>
    <s v="-0"/>
    <x v="0"/>
    <x v="6"/>
  </r>
  <r>
    <s v="320"/>
    <s v="2020-01-08 00:00:00"/>
    <s v="2020-01-08 12:33:00"/>
    <s v="Gasto"/>
    <s v="Con Compromiso"/>
    <s v="005"/>
    <x v="3"/>
    <x v="1"/>
    <s v="SERVICIOS DE TELECOMUNICACIONES, TRANSMISIÓN Y SUMINISTRO DE INFORMACIÓN"/>
    <s v="Nación"/>
    <x v="0"/>
    <s v="CSF"/>
    <n v="5000000"/>
    <n v="1382135"/>
    <n v="6382135"/>
    <n v="551962"/>
    <s v="SERVICIO DE TELEFONÍA VIGENCIA 2020."/>
    <s v="320"/>
    <s v="120, 920, 1820, 2020, 3620, 4120, 5620, 6920, 7820, 8820, 9820, 10820, 11920, 14120"/>
    <s v="120, 720, 1620, 1720, 3520, 3620, 5720, 7420, 8920, 10620, 12420, 14620, 16920, 20420"/>
    <s v="120, 620, 5220, 5320, 10020, 10120, 16020, 22620, 30020, 35420, 40920, 46520, 52520, 59020"/>
    <s v="5542320, 6360520, 23879120, 26936820, 52530620, 53821620, 91150420, 120326320, 153369320, 185039320, 219490420, 256758920, 284161120, 322694120"/>
    <s v="-0"/>
    <x v="0"/>
    <x v="6"/>
  </r>
  <r>
    <s v="420"/>
    <s v="2020-01-16 00:00:00"/>
    <s v="2020-01-16 08:50:00"/>
    <s v="Gasto"/>
    <s v="Con Compromiso"/>
    <s v="005"/>
    <x v="3"/>
    <x v="31"/>
    <s v="SERVICIOS INMOBILIARIOS"/>
    <s v="Nación"/>
    <x v="0"/>
    <s v="CSF"/>
    <n v="52302000"/>
    <n v="4276000"/>
    <n v="56578000"/>
    <n v="4715000"/>
    <s v="CUOTA DE ADMINISTRACIÓN DE OFICINAS, SEDE ARCHIVO Y PARQUEADEROS VIGENCIA 2020."/>
    <s v="420"/>
    <s v="520, 620, 720, 1520, 1620, 1920, 3220, 3420, 3520, 5720, 5820, 5920, 6520, 6620, 6720, 7620, 7720, 7920, 8520, 8720, 9320, 9520, 9620, 9720, 10520, 10620, 10720, 11720, 11820, 12020, 13620, 13720, 13820"/>
    <s v="220, 320, 420, 1120, 1220, 1520, 3220, 3320, 3420, 5820, 5920, 6020, 7120, 7220, 7320, 8720, 8820, 9020, 10320, 10520, 10920, 11920, 12220, 12320, 14320, 14420, 14520, 16520, 16720, 17720, 19420, 20020, 20220"/>
    <s v="220, 320, 420, 4320, 4420, 4720, 4820, 5120, 9720, 9820, 9920, 16120, 16220, 16320, 22320, 22420, 22520, 29820, 29920, 30120, 35120, 35320, 39420, 40320, 40720, 40820, 46220, 46320, 46420, 52120, 52320, 52720, 58020, 58620, 58820"/>
    <s v="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s v="-0"/>
    <x v="0"/>
    <x v="6"/>
  </r>
  <r>
    <s v="520"/>
    <s v="2020-01-22 00:00:00"/>
    <s v="2020-01-22 11:47:00"/>
    <s v="Gasto"/>
    <s v="Con Compromiso"/>
    <s v="005"/>
    <x v="3"/>
    <x v="6"/>
    <s v="SUBSIDIO DE ALIMENTACIÓN"/>
    <s v="Nación"/>
    <x v="0"/>
    <s v="CSF"/>
    <n v="754536"/>
    <n v="0"/>
    <n v="75453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7"/>
    <s v="SUELDO DE VACACIONES"/>
    <s v="Nación"/>
    <x v="0"/>
    <s v="CSF"/>
    <n v="5585231"/>
    <n v="0"/>
    <n v="5585231"/>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3"/>
    <s v="AUXILIO DE TRANSPORTE"/>
    <s v="Nación"/>
    <x v="0"/>
    <s v="CSF"/>
    <n v="1028540"/>
    <n v="0"/>
    <n v="102854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10"/>
    <s v="BONIFICACIÓN POR SERVICIOS PRESTADOS"/>
    <s v="Nación"/>
    <x v="0"/>
    <s v="CSF"/>
    <n v="1747270"/>
    <n v="0"/>
    <n v="174727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8"/>
    <s v="BONIFICACIÓN ESPECIAL DE RECREACIÓN"/>
    <s v="Nación"/>
    <x v="0"/>
    <s v="CSF"/>
    <n v="508760"/>
    <n v="0"/>
    <n v="50876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4"/>
    <s v="PRIMA DE VACACIONES"/>
    <s v="Nación"/>
    <x v="0"/>
    <s v="CSF"/>
    <n v="6614089"/>
    <n v="0"/>
    <n v="6614089"/>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9"/>
    <s v="SUELDO BÁSICO"/>
    <s v="Nación"/>
    <x v="0"/>
    <s v="CSF"/>
    <n v="36258646"/>
    <n v="0"/>
    <n v="3625864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620"/>
    <s v="2020-01-22 00:00:00"/>
    <s v="2020-01-22 11:54:00"/>
    <s v="Gasto"/>
    <s v="Con Compromiso"/>
    <s v="005"/>
    <x v="3"/>
    <x v="14"/>
    <s v="CAJAS DE COMPENSACIÓN FAMILIAR"/>
    <s v="Nación"/>
    <x v="0"/>
    <s v="CSF"/>
    <n v="1856800"/>
    <n v="0"/>
    <n v="18568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1"/>
    <s v="PENSIONES"/>
    <s v="Nación"/>
    <x v="0"/>
    <s v="CSF"/>
    <n v="4560600"/>
    <n v="0"/>
    <n v="45606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5"/>
    <s v="SALUD"/>
    <s v="Nación"/>
    <x v="0"/>
    <s v="CSF"/>
    <n v="3230500"/>
    <n v="0"/>
    <n v="3230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2"/>
    <s v="APORTES GENERALES AL SISTEMA DE RIESGOS LABORALES"/>
    <s v="Nación"/>
    <x v="0"/>
    <s v="CSF"/>
    <n v="461500"/>
    <n v="0"/>
    <n v="461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3"/>
    <s v="APORTES AL ICBF"/>
    <s v="Nación"/>
    <x v="0"/>
    <s v="CSF"/>
    <n v="1393200"/>
    <n v="0"/>
    <n v="13932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6"/>
    <s v="APORTES AL SENA"/>
    <s v="Nación"/>
    <x v="0"/>
    <s v="CSF"/>
    <n v="928500"/>
    <n v="0"/>
    <n v="928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720"/>
    <s v="2020-02-11 00:00:00"/>
    <s v="2020-02-11 11:17:00"/>
    <s v="Gasto"/>
    <s v="Con Compromiso"/>
    <s v="005"/>
    <x v="3"/>
    <x v="18"/>
    <s v="SERVICIOS DE TRANSPORTE DE PASAJEROS"/>
    <s v="Nación"/>
    <x v="0"/>
    <s v="CSF"/>
    <n v="78400"/>
    <n v="0"/>
    <n v="78400"/>
    <n v="0"/>
    <s v="Comisión de los directores territoriales a reunión en la Dirección General."/>
    <s v="720"/>
    <s v="1720"/>
    <s v="1320"/>
    <s v="4920"/>
    <s v="23788620"/>
    <s v="-0"/>
    <x v="0"/>
    <x v="6"/>
  </r>
  <r>
    <s v="720"/>
    <s v="2020-02-11 00:00:00"/>
    <s v="2020-02-11 11:17:00"/>
    <s v="Gasto"/>
    <s v="Con Compromiso"/>
    <s v="005"/>
    <x v="3"/>
    <x v="19"/>
    <s v="VIÁTICOS DE LOS FUNCIONARIOS EN COMISIÓN"/>
    <s v="Nación"/>
    <x v="0"/>
    <s v="CSF"/>
    <n v="258320"/>
    <n v="-29454"/>
    <n v="228866"/>
    <n v="0"/>
    <s v="Comisión de los directores territoriales a reunión en la Dirección General."/>
    <s v="720"/>
    <s v="1720"/>
    <s v="1320"/>
    <s v="4920"/>
    <s v="23788620"/>
    <s v="-0"/>
    <x v="0"/>
    <x v="6"/>
  </r>
  <r>
    <s v="820"/>
    <s v="2020-02-17 00:00:00"/>
    <s v="2020-02-17 12:47:00"/>
    <s v="Gasto"/>
    <s v="Con Compromiso"/>
    <s v="0500"/>
    <x v="3"/>
    <x v="22"/>
    <s v="ADQUISICIÓN DE BIENES Y SERVICIOS - SERVICIO DE INFORMACIÓN CATASTRAL - ACTUALIZACIÓN  Y GESTIÓN CATASTRAL  NACIONAL"/>
    <s v="Nación"/>
    <x v="2"/>
    <s v="CSF"/>
    <n v="23562191"/>
    <n v="-15168600"/>
    <n v="8393591"/>
    <n v="1261340"/>
    <s v="Viáticos proceso de conservación DT Caldas vigencia 2020."/>
    <s v="820"/>
    <s v="2120, 2220, 2820, 2920, 3720, 3820, 3920, 4020, 11320, 11420, 11520, 12320, 12920, 13020, 13120"/>
    <s v="1920, 2020, 2420, 2520, 3720, 3820, 3920, 4020, 16020, 16120, 16220, 17920, 18120, 19620, 19720"/>
    <s v="5420, 5520, 9120, 9220, 14620, 14720, 14820, 14920, 51620, 51720, 51820, 55120, 56720, 58120, 58220"/>
    <s v="28988920, 28997220, 37117220, 37128420, 73034420, 73037220, 73040620, 73063020, 274586220, 274587220, 274588020, 296605620, 303788620, 312514020, 312514920"/>
    <s v="420"/>
    <x v="1"/>
    <x v="1"/>
  </r>
  <r>
    <s v="920"/>
    <s v="2020-02-21 00:00:00"/>
    <s v="2020-02-21 08:49:00"/>
    <s v="Gasto"/>
    <s v="Con Compromiso"/>
    <s v="005"/>
    <x v="3"/>
    <x v="21"/>
    <s v="INCAPACIDADES (NO DE PENSIONES)"/>
    <s v="Nación"/>
    <x v="0"/>
    <s v="CSF"/>
    <n v="600281"/>
    <n v="-422357"/>
    <n v="177924"/>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7"/>
    <s v="SUELDO DE VACACIONES"/>
    <s v="Nación"/>
    <x v="0"/>
    <s v="CSF"/>
    <n v="1773139"/>
    <n v="0"/>
    <n v="177313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3"/>
    <s v="AUXILIO DE TRANSPORTE"/>
    <s v="Nación"/>
    <x v="0"/>
    <s v="CSF"/>
    <n v="939399"/>
    <n v="0"/>
    <n v="93939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4"/>
    <s v="PRIMA DE VACACIONES"/>
    <s v="Nación"/>
    <x v="0"/>
    <s v="CSF"/>
    <n v="1534447"/>
    <n v="0"/>
    <n v="1534447"/>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8"/>
    <s v="BONIFICACIÓN ESPECIAL DE RECREACIÓN"/>
    <s v="Nación"/>
    <x v="0"/>
    <s v="CSF"/>
    <n v="116485"/>
    <n v="0"/>
    <n v="116485"/>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9"/>
    <s v="SUELDO BÁSICO"/>
    <s v="Nación"/>
    <x v="0"/>
    <s v="CSF"/>
    <n v="31025832"/>
    <n v="0"/>
    <n v="31025832"/>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6"/>
    <s v="SUBSIDIO DE ALIMENTACIÓN"/>
    <s v="Nación"/>
    <x v="0"/>
    <s v="CSF"/>
    <n v="660219"/>
    <n v="0"/>
    <n v="66021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10"/>
    <s v="BONIFICACIÓN POR SERVICIOS PRESTADOS"/>
    <s v="Nación"/>
    <x v="0"/>
    <s v="CSF"/>
    <n v="834460"/>
    <n v="0"/>
    <n v="834460"/>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1020"/>
    <s v="2020-02-21 00:00:00"/>
    <s v="2020-02-21 11:38:00"/>
    <s v="Gasto"/>
    <s v="Con Compromiso"/>
    <s v="005"/>
    <x v="3"/>
    <x v="12"/>
    <s v="APORTES GENERALES AL SISTEMA DE RIESGOS LABORALES"/>
    <s v="Nación"/>
    <x v="0"/>
    <s v="CSF"/>
    <n v="362200"/>
    <n v="0"/>
    <n v="362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1"/>
    <s v="PENSIONES"/>
    <s v="Nación"/>
    <x v="0"/>
    <s v="CSF"/>
    <n v="4447100"/>
    <n v="0"/>
    <n v="44471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5"/>
    <s v="SALUD"/>
    <s v="Nación"/>
    <x v="0"/>
    <s v="CSF"/>
    <n v="3150000"/>
    <n v="0"/>
    <n v="31500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3"/>
    <s v="APORTES AL ICBF"/>
    <s v="Nación"/>
    <x v="0"/>
    <s v="CSF"/>
    <n v="1191300"/>
    <n v="0"/>
    <n v="11913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4"/>
    <s v="CAJAS DE COMPENSACIÓN FAMILIAR"/>
    <s v="Nación"/>
    <x v="0"/>
    <s v="CSF"/>
    <n v="1587900"/>
    <n v="0"/>
    <n v="15879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6"/>
    <s v="APORTES AL SENA"/>
    <s v="Nación"/>
    <x v="0"/>
    <s v="CSF"/>
    <n v="794200"/>
    <n v="0"/>
    <n v="794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120"/>
    <s v="2020-02-25 00:00:00"/>
    <s v="2020-02-25 11:23:00"/>
    <s v="Gasto"/>
    <s v="Con Compromiso"/>
    <s v="005"/>
    <x v="3"/>
    <x v="24"/>
    <s v="IMPUESTO PREDIAL Y SOBRETASA AMBIENTAL"/>
    <s v="Nación"/>
    <x v="0"/>
    <s v="CSF"/>
    <n v="8445669"/>
    <n v="0"/>
    <n v="8445669"/>
    <n v="0"/>
    <s v="Impuesto predial vigencia 2020 oficinas, sede archivo y dos parqueaderos."/>
    <s v="1120"/>
    <s v="2720"/>
    <s v="3120"/>
    <s v="9620"/>
    <s v="45370720"/>
    <s v="-0"/>
    <x v="0"/>
    <x v="6"/>
  </r>
  <r>
    <s v="1220"/>
    <s v="2020-03-02 00:00:00"/>
    <s v="2020-03-02 12:14:00"/>
    <s v="Gasto"/>
    <s v="Con Compromiso"/>
    <s v="005"/>
    <x v="3"/>
    <x v="20"/>
    <s v="IMPUESTO DE INDUSTRIA Y COMERCIO"/>
    <s v="Propios"/>
    <x v="1"/>
    <s v="CSF"/>
    <n v="1879000"/>
    <n v="0"/>
    <n v="1879000"/>
    <n v="0"/>
    <s v="Impuesto de industria y comercio año gravable 2019."/>
    <s v="1220"/>
    <s v="3120"/>
    <s v="3020"/>
    <s v="9520"/>
    <s v="41199920"/>
    <s v="-0"/>
    <x v="0"/>
    <x v="6"/>
  </r>
  <r>
    <s v="1320"/>
    <s v="2020-03-05 00:00:00"/>
    <s v="2020-03-05 11:00:00"/>
    <s v="Gasto"/>
    <s v="Con Compromiso"/>
    <s v="0500"/>
    <x v="3"/>
    <x v="22"/>
    <s v="ADQUISICIÓN DE BIENES Y SERVICIOS - SERVICIO DE INFORMACIÓN CATASTRAL - ACTUALIZACIÓN  Y GESTIÓN CATASTRAL  NACIONAL"/>
    <s v="Nación"/>
    <x v="0"/>
    <s v="CSF"/>
    <n v="19352469"/>
    <n v="407420"/>
    <n v="19759889"/>
    <n v="407420"/>
    <s v="Prestación de servicios de apoyo a la gestión en ventanilla para atención al público en los procesos catastrales de la dirección territorial Caldas y sus UOC."/>
    <s v="1320"/>
    <s v="3320"/>
    <s v="5120"/>
    <s v="15820, 20620, 27520, 35220, 39520, 44620, 50620, 57520, 57720"/>
    <s v="77871620, 108344020, 137880720, 174740720, 211619120, 243430920, 274136520, 309802720"/>
    <s v="-0"/>
    <x v="1"/>
    <x v="1"/>
  </r>
  <r>
    <s v="1420"/>
    <s v="2020-03-05 00:00:00"/>
    <s v="2020-03-05 11:10:00"/>
    <s v="Gasto"/>
    <s v="Con Compromiso"/>
    <s v="0500"/>
    <x v="3"/>
    <x v="22"/>
    <s v="ADQUISICIÓN DE BIENES Y SERVICIOS - SERVICIO DE INFORMACIÓN CATASTRAL - ACTUALIZACIÓN  Y GESTIÓN CATASTRAL  NACIONAL"/>
    <s v="Nación"/>
    <x v="0"/>
    <s v="CSF"/>
    <n v="58359784"/>
    <n v="2312369"/>
    <n v="60672153"/>
    <n v="2312369"/>
    <s v="Prestación de servicios personales para realizar actividades de  apoyo operativo en los procesos catastrales en la dirección territorial caldas y sus UOC."/>
    <s v="1420"/>
    <s v="4220, 4320, 4420, 4520"/>
    <s v="4320, 4420, 4520, 5020"/>
    <s v="15020, 15120, 15220, 15720, 20420, 20520, 20720, 20820, 27220, 27320, 27420, 27620, 34320, 34420, 34620, 34720, 39620, 39720, 39820, 39920, 44720, 44820, 44920, 45020, 45420, 45520, 50720, 50820, 50920, 51020, 57220, 57320, 57420, 57620"/>
    <s v="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s v="-0"/>
    <x v="1"/>
    <x v="1"/>
  </r>
  <r>
    <s v="1520"/>
    <s v="2020-03-05 00:00:00"/>
    <s v="2020-03-05 12:25:00"/>
    <s v="Gasto"/>
    <s v="Con Compromiso"/>
    <s v="0500"/>
    <x v="3"/>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s v="1520"/>
    <s v="4620, 4720"/>
    <s v="4620, 4720"/>
    <s v="15320, 15420, 20920, 26420, 27120, 34120, 34220, 39220, 40020, 44520, 46020, 46620, 52220, 52620, 58720, 58920"/>
    <s v="77864420, 77865320, 109736620, 129114220, 137866720, 170373020, 170383520, 198989620, 211657020, 243411620, 249769020, 260401120, 282295820, 291012520, 320853120, 322692820"/>
    <s v="-0"/>
    <x v="1"/>
    <x v="1"/>
  </r>
  <r>
    <s v="1620"/>
    <s v="2020-03-05 00:00:00"/>
    <s v="2020-03-05 14:54:00"/>
    <s v="Gasto"/>
    <s v="Con Compromiso"/>
    <s v="0500"/>
    <x v="3"/>
    <x v="22"/>
    <s v="ADQUISICIÓN DE BIENES Y SERVICIOS - SERVICIO DE INFORMACIÓN CATASTRAL - ACTUALIZACIÓN  Y GESTIÓN CATASTRAL  NACIONAL"/>
    <s v="Nación"/>
    <x v="0"/>
    <s v="CSF"/>
    <n v="33833333"/>
    <n v="-816666"/>
    <n v="33016667"/>
    <n v="0"/>
    <s v="Prestación de servicios personales para realizar las actividades de control y verificación a los trámites del proceso de conservación catastral en la dirección territorial caldas  y sus UOC."/>
    <s v="1620"/>
    <s v="4820"/>
    <s v="4820"/>
    <s v="15520, 20320, 27020, 34820, 40420, 45820, 51120, 57120"/>
    <s v="77866720, 107941620, 137863320, 170462620, 212222620, 243653220, 274177820, 309717020"/>
    <s v="-0"/>
    <x v="1"/>
    <x v="1"/>
  </r>
  <r>
    <s v="1720"/>
    <s v="2020-03-12 00:00:00"/>
    <s v="2020-03-12 12:52:00"/>
    <s v="Gasto"/>
    <s v="Con Compromiso"/>
    <s v="0500"/>
    <x v="3"/>
    <x v="22"/>
    <s v="ADQUISICIÓN DE BIENES Y SERVICIOS - SERVICIO DE INFORMACIÓN CATASTRAL - ACTUALIZACIÓN  Y GESTIÓN CATASTRAL  NACIONAL"/>
    <s v="Nación"/>
    <x v="2"/>
    <s v="CSF"/>
    <n v="28766667"/>
    <n v="-2916668"/>
    <n v="25849999"/>
    <n v="0"/>
    <s v="Prestación de servicios personales para adelantar actividades de reconocimiento predial urbano y rural, en atención a los requerimientos administrativos y judiciales del proceso de restitución de tierras en la dirección territorial Caldas."/>
    <s v="1720"/>
    <s v="4920"/>
    <s v="4920"/>
    <s v="15620, 20220, 26920, 34920, 40120, 45920, 51220, 57020"/>
    <s v="77867720, 107932720, 137859720, 170468720, 211660720, 243687820, 274185820, 309704920"/>
    <s v="-0"/>
    <x v="1"/>
    <x v="1"/>
  </r>
  <r>
    <s v="1820"/>
    <s v="2020-03-12 00:00:00"/>
    <s v="2020-03-12 12:55:00"/>
    <s v="Gasto"/>
    <s v="Con Compromiso"/>
    <s v="0500"/>
    <x v="3"/>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s v="1820"/>
    <s v="5020"/>
    <s v="5220"/>
    <s v="15920, 20120, 26820, 34520, 40220, 45120, 45620, 51320, 56920"/>
    <s v="83209820, 107919020, 137856320, 170409420, 211666320, 243634220, 274188720, 309703220"/>
    <s v="-0"/>
    <x v="1"/>
    <x v="1"/>
  </r>
  <r>
    <s v="1920"/>
    <s v="2020-03-19 00:00:00"/>
    <s v="2020-03-19 12:14:00"/>
    <s v="Gasto"/>
    <s v="Con Compromiso"/>
    <s v="005"/>
    <x v="3"/>
    <x v="9"/>
    <s v="SUELDO BÁSICO"/>
    <s v="Nación"/>
    <x v="0"/>
    <s v="CSF"/>
    <n v="42133902"/>
    <n v="0"/>
    <n v="42133902"/>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6"/>
    <s v="PRIMA DE SERVICIO"/>
    <s v="Nación"/>
    <x v="0"/>
    <s v="CSF"/>
    <n v="533058"/>
    <n v="0"/>
    <n v="53305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6"/>
    <s v="INDEMNIZACIÓN POR VACACIONES"/>
    <s v="Nación"/>
    <x v="0"/>
    <s v="CSF"/>
    <n v="270480"/>
    <n v="0"/>
    <n v="27048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6"/>
    <s v="SUBSIDIO DE ALIMENTACIÓN"/>
    <s v="Nación"/>
    <x v="0"/>
    <s v="CSF"/>
    <n v="783189"/>
    <n v="0"/>
    <n v="78318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4"/>
    <s v="PRIMA DE VACACIONES"/>
    <s v="Nación"/>
    <x v="0"/>
    <s v="CSF"/>
    <n v="1931988"/>
    <n v="0"/>
    <n v="193198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7"/>
    <s v="SUELDO DE VACACIONES"/>
    <s v="Nación"/>
    <x v="0"/>
    <s v="CSF"/>
    <n v="1597351"/>
    <n v="0"/>
    <n v="1597351"/>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1"/>
    <s v="INCAPACIDADES (NO DE PENSIONES)"/>
    <s v="Nación"/>
    <x v="0"/>
    <s v="CSF"/>
    <n v="726558"/>
    <n v="-492749"/>
    <n v="23380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10"/>
    <s v="BONIFICACIÓN POR SERVICIOS PRESTADOS"/>
    <s v="Nación"/>
    <x v="0"/>
    <s v="CSF"/>
    <n v="365798"/>
    <n v="0"/>
    <n v="36579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8"/>
    <s v="BONIFICACIÓN ESPECIAL DE RECREACIÓN"/>
    <s v="Nación"/>
    <x v="0"/>
    <s v="CSF"/>
    <n v="153987"/>
    <n v="0"/>
    <n v="153987"/>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
    <s v="AUXILIO DE TRANSPORTE"/>
    <s v="Nación"/>
    <x v="0"/>
    <s v="CSF"/>
    <n v="935970"/>
    <n v="0"/>
    <n v="93597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2020"/>
    <s v="2020-03-20 00:00:00"/>
    <s v="2020-03-20 09:39:00"/>
    <s v="Gasto"/>
    <s v="Con Compromiso"/>
    <s v="005"/>
    <x v="3"/>
    <x v="12"/>
    <s v="APORTES GENERALES AL SISTEMA DE RIESGOS LABORALES"/>
    <s v="Nación"/>
    <x v="0"/>
    <s v="CSF"/>
    <n v="427500"/>
    <n v="0"/>
    <n v="4275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4"/>
    <s v="CAJAS DE COMPENSACIÓN FAMILIAR"/>
    <s v="Nación"/>
    <x v="0"/>
    <s v="CSF"/>
    <n v="1799900"/>
    <n v="0"/>
    <n v="17999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3"/>
    <s v="APORTES AL ICBF"/>
    <s v="Nación"/>
    <x v="0"/>
    <s v="CSF"/>
    <n v="1350200"/>
    <n v="0"/>
    <n v="13502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6"/>
    <s v="APORTES AL SENA"/>
    <s v="Nación"/>
    <x v="0"/>
    <s v="CSF"/>
    <n v="900600"/>
    <n v="0"/>
    <n v="9006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5"/>
    <s v="SALUD"/>
    <s v="Nación"/>
    <x v="0"/>
    <s v="CSF"/>
    <n v="3449700"/>
    <n v="0"/>
    <n v="34497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1"/>
    <s v="PENSIONES"/>
    <s v="Nación"/>
    <x v="0"/>
    <s v="CSF"/>
    <n v="4869800"/>
    <n v="0"/>
    <n v="48698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120"/>
    <s v="2020-04-15 00:00:00"/>
    <s v="2020-04-15 21:37:00"/>
    <s v="Gasto"/>
    <s v="Con Compromiso"/>
    <s v="0510"/>
    <x v="3"/>
    <x v="23"/>
    <s v="ADQUISICIÓN DE BIENES Y SERVICIOS - SERVICIO DE AVALÚOS - ACTUALIZACIÓN  Y GESTIÓN CATASTRAL  NACIONAL"/>
    <s v="Propios"/>
    <x v="1"/>
    <s v="CSF"/>
    <n v="31273680"/>
    <n v="0"/>
    <n v="31273680"/>
    <n v="0"/>
    <s v="Prestación de servicios profesionales para realizar el control de calidad a los informes de avalúos comerciales, así como realizar avalúos a bienes inmuebles urbanos y rurales en todo el país."/>
    <s v="2120"/>
    <s v="6420"/>
    <s v="8620"/>
    <s v="27720, 35020, 40520, 45220, 45720, 51420, 57820, 64820"/>
    <s v="137887820, 171141920, 212517820, 243641620, 274194620, 311964920"/>
    <s v="-0"/>
    <x v="1"/>
    <x v="2"/>
  </r>
  <r>
    <s v="2220"/>
    <s v="2020-04-15 00:00:00"/>
    <s v="2020-04-15 21:44:00"/>
    <s v="Gasto"/>
    <s v="Con Compromiso"/>
    <s v="0510"/>
    <x v="3"/>
    <x v="23"/>
    <s v="ADQUISICIÓN DE BIENES Y SERVICIOS - SERVICIO DE AVALÚOS - ACTUALIZACIÓN  Y GESTIÓN CATASTRAL  NACIONAL"/>
    <s v="Propios"/>
    <x v="1"/>
    <s v="CSF"/>
    <n v="30000000"/>
    <n v="1400000"/>
    <n v="31400000"/>
    <n v="1400000"/>
    <s v="Prestación de servicios profesionales para realizar avalúos comerciales, a nivel nacional de los bienes urbanos y rurales."/>
    <s v="2220"/>
    <s v="9420"/>
    <s v="14820"/>
    <s v="50420, 52420, 52820, 58520, 59120, 64620"/>
    <s v="264495020, 282308520, 297617020, 297647720, 312784620, 331590420, 338656420"/>
    <s v="-0"/>
    <x v="1"/>
    <x v="2"/>
  </r>
  <r>
    <s v="2320"/>
    <s v="2020-04-15 00:00:00"/>
    <s v="2020-04-15 21:46:00"/>
    <s v="Gasto"/>
    <s v="Con Compromiso"/>
    <s v="0200"/>
    <x v="3"/>
    <x v="25"/>
    <s v="ADQUISICIÓN DE BIENES Y SERVICIOS - SERVICIO DE IMPLEMENTACIÓN SISTEMAS DE GESTIÓN - FORTALECIMIENTO DE LA GESTIÓN INSTITUCIONAL DEL IGAC A NIVEL   NACIONAL"/>
    <s v="Propios"/>
    <x v="1"/>
    <s v="CSF"/>
    <n v="24269760"/>
    <n v="-6674184"/>
    <n v="17595576"/>
    <n v="0"/>
    <s v="Prestación de servicios profesionales para realizar los procesos de planeación y seguimiento al plan de acción de la dirección territorial Caldas, en el marco de los lineamientos institucionales vigentes."/>
    <s v="2320"/>
    <s v="8620"/>
    <s v="12120"/>
    <s v="40620, 45320, 51520, 57920"/>
    <s v="212520920, 243615720, 274199520, 310861120"/>
    <s v="-0"/>
    <x v="1"/>
    <x v="3"/>
  </r>
  <r>
    <s v="2420"/>
    <s v="2020-04-22 00:00:00"/>
    <s v="2020-04-22 15:30:00"/>
    <s v="Gasto"/>
    <s v="Con Compromiso"/>
    <s v="005"/>
    <x v="3"/>
    <x v="10"/>
    <s v="BONIFICACIÓN POR SERVICIOS PRESTADOS"/>
    <s v="Nación"/>
    <x v="0"/>
    <s v="CSF"/>
    <n v="1139847"/>
    <n v="0"/>
    <n v="1139847"/>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
    <s v="AUXILIO DE TRANSPORTE"/>
    <s v="Nación"/>
    <x v="0"/>
    <s v="CSF"/>
    <n v="966828"/>
    <n v="0"/>
    <n v="96682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8"/>
    <s v="BONIFICACIÓN ESPECIAL DE RECREACIÓN"/>
    <s v="Nación"/>
    <x v="0"/>
    <s v="CSF"/>
    <n v="139348"/>
    <n v="0"/>
    <n v="13934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6"/>
    <s v="SUBSIDIO DE ALIMENTACIÓN"/>
    <s v="Nación"/>
    <x v="0"/>
    <s v="CSF"/>
    <n v="722671"/>
    <n v="0"/>
    <n v="722671"/>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6"/>
    <s v="INDEMNIZACIÓN POR VACACIONES"/>
    <s v="Nación"/>
    <x v="0"/>
    <s v="CSF"/>
    <n v="2103530"/>
    <n v="0"/>
    <n v="2103530"/>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9"/>
    <s v="SUELDO BÁSICO"/>
    <s v="Nación"/>
    <x v="0"/>
    <s v="CSF"/>
    <n v="39160958"/>
    <n v="0"/>
    <n v="3916095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4"/>
    <s v="PRIMA DE VACACIONES"/>
    <s v="Nación"/>
    <x v="0"/>
    <s v="CSF"/>
    <n v="1957665"/>
    <n v="0"/>
    <n v="1957665"/>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520"/>
    <s v="2020-04-28 00:00:00"/>
    <s v="2020-04-28 15:12:00"/>
    <s v="Gasto"/>
    <s v="Con Compromiso"/>
    <s v="005"/>
    <x v="3"/>
    <x v="14"/>
    <s v="CAJAS DE COMPENSACIÓN FAMILIAR"/>
    <s v="Nación"/>
    <x v="0"/>
    <s v="CSF"/>
    <n v="1825900"/>
    <n v="0"/>
    <n v="18259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3"/>
    <s v="APORTES AL ICBF"/>
    <s v="Nación"/>
    <x v="0"/>
    <s v="CSF"/>
    <n v="1369700"/>
    <n v="0"/>
    <n v="13697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6"/>
    <s v="APORTES AL SENA"/>
    <s v="Nación"/>
    <x v="0"/>
    <s v="CSF"/>
    <n v="913400"/>
    <n v="0"/>
    <n v="9134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1"/>
    <s v="PENSIONES"/>
    <s v="Nación"/>
    <x v="0"/>
    <s v="CSF"/>
    <n v="944500"/>
    <n v="0"/>
    <n v="9445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2"/>
    <s v="APORTES GENERALES AL SISTEMA DE RIESGOS LABORALES"/>
    <s v="Nación"/>
    <x v="0"/>
    <s v="CSF"/>
    <n v="427300"/>
    <n v="0"/>
    <n v="427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5"/>
    <s v="SALUD"/>
    <s v="Nación"/>
    <x v="0"/>
    <s v="CSF"/>
    <n v="3568300"/>
    <n v="0"/>
    <n v="3568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620"/>
    <s v="2020-05-14 00:00:00"/>
    <s v="2020-05-14 08:02:00"/>
    <s v="Gasto"/>
    <s v="Con Compromiso"/>
    <s v="005"/>
    <x v="3"/>
    <x v="11"/>
    <s v="PENSIONES"/>
    <s v="Nación"/>
    <x v="0"/>
    <s v="CSF"/>
    <n v="463900"/>
    <n v="0"/>
    <n v="463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2"/>
    <s v="APORTES GENERALES AL SISTEMA DE RIESGOS LABORALES"/>
    <s v="Nación"/>
    <x v="0"/>
    <s v="CSF"/>
    <n v="41800"/>
    <n v="0"/>
    <n v="418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6"/>
    <s v="APORTES AL SENA"/>
    <s v="Nación"/>
    <x v="0"/>
    <s v="CSF"/>
    <n v="86500"/>
    <n v="0"/>
    <n v="865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4"/>
    <s v="CAJAS DE COMPENSACIÓN FAMILIAR"/>
    <s v="Nación"/>
    <x v="0"/>
    <s v="CSF"/>
    <n v="171900"/>
    <n v="0"/>
    <n v="171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3"/>
    <s v="APORTES AL ICBF"/>
    <s v="Nación"/>
    <x v="0"/>
    <s v="CSF"/>
    <n v="128400"/>
    <n v="0"/>
    <n v="1284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5"/>
    <s v="SALUD"/>
    <s v="Nación"/>
    <x v="0"/>
    <s v="CSF"/>
    <n v="329200"/>
    <n v="0"/>
    <n v="3292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720"/>
    <s v="2020-05-21 00:00:00"/>
    <s v="2020-05-21 11:01:00"/>
    <s v="Gasto"/>
    <s v="Con Compromiso"/>
    <s v="005"/>
    <x v="3"/>
    <x v="3"/>
    <s v="AUXILIO DE TRANSPORTE"/>
    <s v="Nación"/>
    <x v="0"/>
    <s v="CSF"/>
    <n v="1014826"/>
    <n v="0"/>
    <n v="1014826"/>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9"/>
    <s v="SUELDO BÁSICO"/>
    <s v="Nación"/>
    <x v="0"/>
    <s v="CSF"/>
    <n v="37588350"/>
    <n v="0"/>
    <n v="3758835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10"/>
    <s v="BONIFICACIÓN POR SERVICIOS PRESTADOS"/>
    <s v="Nación"/>
    <x v="0"/>
    <s v="CSF"/>
    <n v="682420"/>
    <n v="0"/>
    <n v="68242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8"/>
    <s v="BONIFICACIÓN ESPECIAL DE RECREACIÓN"/>
    <s v="Nación"/>
    <x v="0"/>
    <s v="CSF"/>
    <n v="175060"/>
    <n v="0"/>
    <n v="17506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4"/>
    <s v="PRIMA DE VACACIONES"/>
    <s v="Nación"/>
    <x v="0"/>
    <s v="CSF"/>
    <n v="2120274"/>
    <n v="0"/>
    <n v="2120274"/>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7"/>
    <s v="SUELDO DE VACACIONES"/>
    <s v="Nación"/>
    <x v="0"/>
    <s v="CSF"/>
    <n v="2692471"/>
    <n v="0"/>
    <n v="2692471"/>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6"/>
    <s v="SUBSIDIO DE ALIMENTACIÓN"/>
    <s v="Nación"/>
    <x v="0"/>
    <s v="CSF"/>
    <n v="784363"/>
    <n v="0"/>
    <n v="784363"/>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820"/>
    <s v="2020-05-21 00:00:00"/>
    <s v="2020-05-21 11:08:00"/>
    <s v="Gasto"/>
    <s v="Con Compromiso"/>
    <s v="005"/>
    <x v="3"/>
    <x v="13"/>
    <s v="APORTES AL ICBF"/>
    <s v="Nación"/>
    <x v="0"/>
    <s v="CSF"/>
    <n v="1272000"/>
    <n v="0"/>
    <n v="1272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5"/>
    <s v="SALUD"/>
    <s v="Nación"/>
    <x v="0"/>
    <s v="CSF"/>
    <n v="3268500"/>
    <n v="0"/>
    <n v="326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1"/>
    <s v="PENSIONES"/>
    <s v="Nación"/>
    <x v="0"/>
    <s v="CSF"/>
    <n v="4614000"/>
    <n v="0"/>
    <n v="4614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2"/>
    <s v="APORTES GENERALES AL SISTEMA DE RIESGOS LABORALES"/>
    <s v="Nación"/>
    <x v="0"/>
    <s v="CSF"/>
    <n v="394600"/>
    <n v="0"/>
    <n v="3946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6"/>
    <s v="APORTES AL SENA"/>
    <s v="Nación"/>
    <x v="0"/>
    <s v="CSF"/>
    <n v="848500"/>
    <n v="0"/>
    <n v="84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4"/>
    <s v="CAJAS DE COMPENSACIÓN FAMILIAR"/>
    <s v="Nación"/>
    <x v="0"/>
    <s v="CSF"/>
    <n v="1695900"/>
    <n v="0"/>
    <n v="16959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920"/>
    <s v="2020-06-03 00:00:00"/>
    <s v="2020-06-03 18:25:00"/>
    <s v="Gasto"/>
    <s v="Con Compromiso"/>
    <s v="005"/>
    <x v="3"/>
    <x v="26"/>
    <s v="PRIMA DE SERVICIO"/>
    <s v="Nación"/>
    <x v="0"/>
    <s v="CSF"/>
    <n v="39804872"/>
    <n v="0"/>
    <n v="39804872"/>
    <n v="0"/>
    <s v="Prima semestral 2020."/>
    <s v="2920"/>
    <s v="7520"/>
    <s v="-0"/>
    <s v="27820, 27920, 28020, 28120, 28220, 28320, 28420, 28520, 28620, 28720, 28820, 28920, 29020, 29120, 29220, 29320, 29420, 29520, 29620, 29720"/>
    <s v="139743620, 139743720, 139743920, 139744120, 139744220, 139744320, 139744520, 139744620, 139744720, 139744820, 139744920, 139745020, 139745120, 139745320, 139745420, 139745620, 139745720, 139745820, 139745920, 139746020"/>
    <s v="-0"/>
    <x v="0"/>
    <x v="6"/>
  </r>
  <r>
    <s v="3020"/>
    <s v="2020-06-19 00:00:00"/>
    <s v="2020-06-19 15:19:00"/>
    <s v="Gasto"/>
    <s v="Con Compromiso"/>
    <s v="005"/>
    <x v="3"/>
    <x v="6"/>
    <s v="SUBSIDIO DE ALIMENTACIÓN"/>
    <s v="Nación"/>
    <x v="0"/>
    <s v="CSF"/>
    <n v="700639"/>
    <n v="0"/>
    <n v="700639"/>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10"/>
    <s v="BONIFICACIÓN POR SERVICIOS PRESTADOS"/>
    <s v="Nación"/>
    <x v="0"/>
    <s v="CSF"/>
    <n v="1420147"/>
    <n v="0"/>
    <n v="142014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4"/>
    <s v="PRIMA DE VACACIONES"/>
    <s v="Nación"/>
    <x v="0"/>
    <s v="CSF"/>
    <n v="2103157"/>
    <n v="0"/>
    <n v="210315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7"/>
    <s v="SUELDO DE VACACIONES"/>
    <s v="Nación"/>
    <x v="0"/>
    <s v="CSF"/>
    <n v="2058591"/>
    <n v="0"/>
    <n v="2058591"/>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9"/>
    <s v="SUELDO BÁSICO"/>
    <s v="Nación"/>
    <x v="0"/>
    <s v="CSF"/>
    <n v="35569797"/>
    <n v="0"/>
    <n v="3556979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8"/>
    <s v="BONIFICACIÓN ESPECIAL DE RECREACIÓN"/>
    <s v="Nación"/>
    <x v="0"/>
    <s v="CSF"/>
    <n v="167083"/>
    <n v="0"/>
    <n v="167083"/>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3"/>
    <s v="AUXILIO DE TRANSPORTE"/>
    <s v="Nación"/>
    <x v="0"/>
    <s v="CSF"/>
    <n v="884544"/>
    <n v="0"/>
    <n v="884544"/>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120"/>
    <s v="2020-06-19 00:00:00"/>
    <s v="2020-06-19 15:33:00"/>
    <s v="Gasto"/>
    <s v="Con Compromiso"/>
    <s v="005"/>
    <x v="3"/>
    <x v="13"/>
    <s v="APORTES AL ICBF"/>
    <s v="Nación"/>
    <x v="0"/>
    <s v="CSF"/>
    <n v="2392200"/>
    <n v="0"/>
    <n v="23922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2"/>
    <s v="APORTES GENERALES AL SISTEMA DE RIESGOS LABORALES"/>
    <s v="Nación"/>
    <x v="0"/>
    <s v="CSF"/>
    <n v="350300"/>
    <n v="0"/>
    <n v="3503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1"/>
    <s v="PENSIONES"/>
    <s v="Nación"/>
    <x v="0"/>
    <s v="CSF"/>
    <n v="4661800"/>
    <n v="0"/>
    <n v="46618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5"/>
    <s v="SALUD"/>
    <s v="Nación"/>
    <x v="0"/>
    <s v="CSF"/>
    <n v="3302500"/>
    <n v="0"/>
    <n v="33025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4"/>
    <s v="CAJAS DE COMPENSACIÓN FAMILIAR"/>
    <s v="Nación"/>
    <x v="0"/>
    <s v="CSF"/>
    <n v="3188900"/>
    <n v="0"/>
    <n v="31889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6"/>
    <s v="APORTES AL SENA"/>
    <s v="Nación"/>
    <x v="0"/>
    <s v="CSF"/>
    <n v="1595000"/>
    <n v="0"/>
    <n v="15950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220"/>
    <s v="2020-06-26 00:00:00"/>
    <s v="2020-06-26 11:04:00"/>
    <s v="Gasto"/>
    <s v="Generado"/>
    <s v="0200"/>
    <x v="3"/>
    <x v="27"/>
    <s v="ADQUISICIÓN DE BIENES Y SERVICIOS - SEDES MANTENIDAS - FORTALECIMIENTO DE LA INFRAESTRUCTURA FÍSICA DEL IGAC A NIVEL  NACIONAL"/>
    <s v="Nación"/>
    <x v="0"/>
    <s v="CSF"/>
    <n v="3209009"/>
    <n v="0"/>
    <n v="3209009"/>
    <n v="3209009"/>
    <s v="Adquisición e instalación  de divisiones en vidrio laminado 3+3 incoloro, con estructura en aluminio para la adecuación de las ventanillas de atención al usuario para la  dirección territorial Caldas."/>
    <s v="3220"/>
    <s v="-0"/>
    <s v="-0"/>
    <s v="-0"/>
    <s v="-0"/>
    <s v="-0"/>
    <x v="1"/>
    <x v="3"/>
  </r>
  <r>
    <s v="3320"/>
    <s v="2020-07-22 00:00:00"/>
    <s v="2020-07-22 17:04:00"/>
    <s v="Gasto"/>
    <s v="Con Compromiso"/>
    <s v="005"/>
    <x v="3"/>
    <x v="7"/>
    <s v="SUELDO DE VACACIONES"/>
    <s v="Nación"/>
    <x v="0"/>
    <s v="CSF"/>
    <n v="5491"/>
    <n v="0"/>
    <n v="549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5"/>
    <s v="PRIMA TÉCNICA NO SALARIAL"/>
    <s v="Nación"/>
    <x v="0"/>
    <s v="CSF"/>
    <n v="1412980"/>
    <n v="0"/>
    <n v="1412980"/>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9"/>
    <s v="SUELDO BÁSICO"/>
    <s v="Nación"/>
    <x v="0"/>
    <s v="CSF"/>
    <n v="35657408"/>
    <n v="0"/>
    <n v="35657408"/>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6"/>
    <s v="SUBSIDIO DE ALIMENTACIÓN"/>
    <s v="Nación"/>
    <x v="0"/>
    <s v="CSF"/>
    <n v="777753"/>
    <n v="0"/>
    <n v="777753"/>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4"/>
    <s v="PRIMA DE VACACIONES"/>
    <s v="Nación"/>
    <x v="0"/>
    <s v="CSF"/>
    <n v="5371"/>
    <n v="0"/>
    <n v="537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28"/>
    <s v="AUXILIO DE CONECTIVIDAD DIGITAL"/>
    <s v="Nación"/>
    <x v="0"/>
    <s v="CSF"/>
    <n v="1004541"/>
    <n v="0"/>
    <n v="100454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10"/>
    <s v="BONIFICACIÓN POR SERVICIOS PRESTADOS"/>
    <s v="Nación"/>
    <x v="0"/>
    <s v="CSF"/>
    <n v="2631552"/>
    <n v="0"/>
    <n v="2631552"/>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420"/>
    <s v="2020-07-24 00:00:00"/>
    <s v="2020-07-24 17:44:00"/>
    <s v="Gasto"/>
    <s v="Con Compromiso"/>
    <s v="005"/>
    <x v="3"/>
    <x v="11"/>
    <s v="PENSIONES"/>
    <s v="Nación"/>
    <x v="0"/>
    <s v="CSF"/>
    <n v="4807200"/>
    <n v="0"/>
    <n v="48072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2"/>
    <s v="APORTES GENERALES AL SISTEMA DE RIESGOS LABORALES"/>
    <s v="Nación"/>
    <x v="0"/>
    <s v="CSF"/>
    <n v="382800"/>
    <n v="0"/>
    <n v="3828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6"/>
    <s v="APORTES AL SENA"/>
    <s v="Nación"/>
    <x v="0"/>
    <s v="CSF"/>
    <n v="837600"/>
    <n v="0"/>
    <n v="837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5"/>
    <s v="SALUD"/>
    <s v="Nación"/>
    <x v="0"/>
    <s v="CSF"/>
    <n v="3405600"/>
    <n v="0"/>
    <n v="3405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4"/>
    <s v="CAJAS DE COMPENSACIÓN FAMILIAR"/>
    <s v="Nación"/>
    <x v="0"/>
    <s v="CSF"/>
    <n v="1674700"/>
    <n v="0"/>
    <n v="16747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3"/>
    <s v="APORTES AL ICBF"/>
    <s v="Nación"/>
    <x v="0"/>
    <s v="CSF"/>
    <n v="1256600"/>
    <n v="0"/>
    <n v="1256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520"/>
    <s v="2020-07-30 00:00:00"/>
    <s v="2020-07-30 09:43:00"/>
    <s v="Gasto"/>
    <s v="Con Compromiso"/>
    <s v="0500"/>
    <x v="3"/>
    <x v="22"/>
    <s v="ADQUISICIÓN DE BIENES Y SERVICIOS - SERVICIO DE INFORMACIÓN CATASTRAL - ACTUALIZACIÓN  Y GESTIÓN CATASTRAL  NACIONAL"/>
    <s v="Nación"/>
    <x v="2"/>
    <s v="CSF"/>
    <n v="15168600"/>
    <n v="-3842712"/>
    <n v="11325888"/>
    <n v="0"/>
    <s v="Prestación de servicios personales para realizar actividades de reconocimiento predial urbano y rural para la atención de trámites en los procesos catastrales de la dirección territorial Caldas."/>
    <s v="3520"/>
    <s v="10320"/>
    <s v="16420"/>
    <s v="52020, 56820"/>
    <s v="282270620, 309694520"/>
    <s v="-0"/>
    <x v="1"/>
    <x v="1"/>
  </r>
  <r>
    <s v="3620"/>
    <s v="2020-08-11 00:00:00"/>
    <s v="2020-08-11 09:48:00"/>
    <s v="Gasto"/>
    <s v="Con Compromiso"/>
    <s v="0200"/>
    <x v="3"/>
    <x v="17"/>
    <s v="OTROS SERVICIOS PROFESIONALES, CIENTÍFICOS Y TÉCNICOS"/>
    <s v="Nación"/>
    <x v="0"/>
    <s v="CSF"/>
    <n v="419920"/>
    <n v="0"/>
    <n v="419920"/>
    <n v="209960"/>
    <s v="REVISIÓN TÉCNICO MECÁNICA DE CAMIONETAS FORD DE PLACAS OCJ 995 Y MAZDA ODS 784."/>
    <s v="3620"/>
    <s v="10420"/>
    <s v="14220"/>
    <s v="46120"/>
    <s v="250755120"/>
    <s v="-0"/>
    <x v="0"/>
    <x v="3"/>
  </r>
  <r>
    <s v="3720"/>
    <s v="2020-08-20 00:00:00"/>
    <s v="2020-08-20 11:15:00"/>
    <s v="Gasto"/>
    <s v="Con Compromiso"/>
    <s v="005"/>
    <x v="3"/>
    <x v="9"/>
    <s v="SUELDO BÁSICO"/>
    <s v="Nación"/>
    <x v="0"/>
    <s v="CSF"/>
    <n v="36907261"/>
    <n v="0"/>
    <n v="3690726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7"/>
    <s v="SUELDO DE VACACIONES"/>
    <s v="Nación"/>
    <x v="0"/>
    <s v="CSF"/>
    <n v="1591481"/>
    <n v="0"/>
    <n v="159148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8"/>
    <s v="BONIFICACIÓN ESPECIAL DE RECREACIÓN"/>
    <s v="Nación"/>
    <x v="0"/>
    <s v="CSF"/>
    <n v="135851"/>
    <n v="0"/>
    <n v="13585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5"/>
    <s v="PRIMA TÉCNICA NO SALARIAL"/>
    <s v="Nación"/>
    <x v="0"/>
    <s v="CSF"/>
    <n v="2354967"/>
    <n v="0"/>
    <n v="2354967"/>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28"/>
    <s v="AUXILIO DE CONECTIVIDAD DIGITAL"/>
    <s v="Nación"/>
    <x v="0"/>
    <s v="CSF"/>
    <n v="1028540"/>
    <n v="0"/>
    <n v="1028540"/>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6"/>
    <s v="SUBSIDIO DE ALIMENTACIÓN"/>
    <s v="Nación"/>
    <x v="0"/>
    <s v="CSF"/>
    <n v="793176"/>
    <n v="0"/>
    <n v="793176"/>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4"/>
    <s v="PRIMA DE VACACIONES"/>
    <s v="Nación"/>
    <x v="0"/>
    <s v="CSF"/>
    <n v="1705158"/>
    <n v="0"/>
    <n v="1705158"/>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820"/>
    <s v="2020-08-20 00:00:00"/>
    <s v="2020-08-20 12:07:00"/>
    <s v="Gasto"/>
    <s v="Con Compromiso"/>
    <s v="005"/>
    <x v="3"/>
    <x v="13"/>
    <s v="APORTES AL ICBF"/>
    <s v="Nación"/>
    <x v="0"/>
    <s v="CSF"/>
    <n v="1229700"/>
    <n v="0"/>
    <n v="1229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2"/>
    <s v="APORTES GENERALES AL SISTEMA DE RIESGOS LABORALES"/>
    <s v="Nación"/>
    <x v="0"/>
    <s v="CSF"/>
    <n v="380600"/>
    <n v="0"/>
    <n v="3806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4"/>
    <s v="CAJAS DE COMPENSACIÓN FAMILIAR"/>
    <s v="Nación"/>
    <x v="0"/>
    <s v="CSF"/>
    <n v="1639200"/>
    <n v="0"/>
    <n v="16392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6"/>
    <s v="APORTES AL SENA"/>
    <s v="Nación"/>
    <x v="0"/>
    <s v="CSF"/>
    <n v="820000"/>
    <n v="0"/>
    <n v="8200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1"/>
    <s v="PENSIONES"/>
    <s v="Nación"/>
    <x v="0"/>
    <s v="CSF"/>
    <n v="4491100"/>
    <n v="0"/>
    <n v="44911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5"/>
    <s v="SALUD"/>
    <s v="Nación"/>
    <x v="0"/>
    <s v="CSF"/>
    <n v="3181700"/>
    <n v="0"/>
    <n v="3181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920"/>
    <s v="2020-09-04 00:00:00"/>
    <s v="2020-09-04 10:22:00"/>
    <s v="Gasto"/>
    <s v="Con Compromiso"/>
    <s v="0500"/>
    <x v="3"/>
    <x v="22"/>
    <s v="ADQUISICIÓN DE BIENES Y SERVICIOS - SERVICIO DE INFORMACIÓN CATASTRAL - ACTUALIZACIÓN  Y GESTIÓN CATASTRAL  NACIONAL"/>
    <s v="Nación"/>
    <x v="0"/>
    <s v="CSF"/>
    <n v="5340471"/>
    <n v="-2147200"/>
    <n v="3193271"/>
    <n v="0"/>
    <s v="Prestación de servicios de apoyo a la gestión para realizar actividades de oficina y/o terreno dentro del proceso de Conservación Catastral de la Territorial Caldas."/>
    <s v="3920"/>
    <s v="13520"/>
    <s v="-0"/>
    <s v="-0"/>
    <s v="-0"/>
    <s v="-0"/>
    <x v="1"/>
    <x v="1"/>
  </r>
  <r>
    <s v="4020"/>
    <s v="2020-09-21 00:00:00"/>
    <s v="2020-09-21 09:51:00"/>
    <s v="Gasto"/>
    <s v="Con Compromiso"/>
    <s v="005"/>
    <x v="3"/>
    <x v="9"/>
    <s v="SUELDO BÁSICO"/>
    <s v="Nación"/>
    <x v="0"/>
    <s v="CSF"/>
    <n v="35457655"/>
    <n v="0"/>
    <n v="35457655"/>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6"/>
    <s v="SUBSIDIO DE ALIMENTACIÓN"/>
    <s v="Nación"/>
    <x v="0"/>
    <s v="CSF"/>
    <n v="746907"/>
    <n v="0"/>
    <n v="74690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8"/>
    <s v="BONIFICACIÓN ESPECIAL DE RECREACIÓN"/>
    <s v="Nación"/>
    <x v="0"/>
    <s v="CSF"/>
    <n v="185154"/>
    <n v="0"/>
    <n v="185154"/>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4"/>
    <s v="PRIMA DE VACACIONES"/>
    <s v="Nación"/>
    <x v="0"/>
    <s v="CSF"/>
    <n v="2629742"/>
    <n v="0"/>
    <n v="26297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5"/>
    <s v="PRIMA TÉCNICA NO SALARIAL"/>
    <s v="Nación"/>
    <x v="0"/>
    <s v="CSF"/>
    <n v="2354967"/>
    <n v="0"/>
    <n v="235496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10"/>
    <s v="BONIFICACIÓN POR SERVICIOS PRESTADOS"/>
    <s v="Nación"/>
    <x v="0"/>
    <s v="CSF"/>
    <n v="2069371"/>
    <n v="0"/>
    <n v="2069371"/>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28"/>
    <s v="AUXILIO DE CONECTIVIDAD DIGITAL"/>
    <s v="Nación"/>
    <x v="0"/>
    <s v="CSF"/>
    <n v="956542"/>
    <n v="0"/>
    <n v="9565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7"/>
    <s v="SUELDO DE VACACIONES"/>
    <s v="Nación"/>
    <x v="0"/>
    <s v="CSF"/>
    <n v="2517592"/>
    <n v="0"/>
    <n v="251759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120"/>
    <s v="2020-09-23 00:00:00"/>
    <s v="2020-09-23 12:30:00"/>
    <s v="Gasto"/>
    <s v="Con Compromiso"/>
    <s v="005"/>
    <x v="3"/>
    <x v="15"/>
    <s v="SALUD"/>
    <s v="Nación"/>
    <x v="0"/>
    <s v="CSF"/>
    <n v="3357600"/>
    <n v="0"/>
    <n v="335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2"/>
    <s v="APORTES GENERALES AL SISTEMA DE RIESGOS LABORALES"/>
    <s v="Nación"/>
    <x v="0"/>
    <s v="CSF"/>
    <n v="469500"/>
    <n v="0"/>
    <n v="4695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3"/>
    <s v="APORTES AL ICBF"/>
    <s v="Nación"/>
    <x v="0"/>
    <s v="CSF"/>
    <n v="1315900"/>
    <n v="0"/>
    <n v="13159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4"/>
    <s v="CAJAS DE COMPENSACIÓN FAMILIAR"/>
    <s v="Nación"/>
    <x v="0"/>
    <s v="CSF"/>
    <n v="1754100"/>
    <n v="0"/>
    <n v="17541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1"/>
    <s v="PENSIONES"/>
    <s v="Nación"/>
    <x v="0"/>
    <s v="CSF"/>
    <n v="4739600"/>
    <n v="0"/>
    <n v="4739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6"/>
    <s v="APORTES AL SENA"/>
    <s v="Nación"/>
    <x v="0"/>
    <s v="CSF"/>
    <n v="877600"/>
    <n v="0"/>
    <n v="87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220"/>
    <s v="2020-10-05 00:00:00"/>
    <s v="2020-10-05 14:56:00"/>
    <s v="Gasto"/>
    <s v="Con Compromiso"/>
    <s v="005"/>
    <x v="3"/>
    <x v="19"/>
    <s v="VIÁTICOS DE LOS FUNCIONARIOS EN COMISIÓN"/>
    <s v="Propios"/>
    <x v="1"/>
    <s v="CSF"/>
    <n v="407319"/>
    <n v="0"/>
    <n v="407319"/>
    <n v="0"/>
    <s v="Viáticos para asistir al encuentro de directores territoriales, programado para el 14 de octubre, en las instalaciones  del IGAC Sede Central."/>
    <s v="4220"/>
    <s v="11620"/>
    <s v="16320"/>
    <s v="51920"/>
    <s v="279887420"/>
    <s v="320"/>
    <x v="0"/>
    <x v="6"/>
  </r>
  <r>
    <s v="4220"/>
    <s v="2020-10-05 00:00:00"/>
    <s v="2020-10-05 14:56:00"/>
    <s v="Gasto"/>
    <s v="Con Compromiso"/>
    <s v="005"/>
    <x v="3"/>
    <x v="18"/>
    <s v="SERVICIOS DE TRANSPORTE DE PASAJEROS"/>
    <s v="Propios"/>
    <x v="1"/>
    <s v="CSF"/>
    <n v="15000"/>
    <n v="-15000"/>
    <n v="0"/>
    <n v="0"/>
    <s v="Viáticos para asistir al encuentro de directores territoriales, programado para el 14 de octubre, en las instalaciones  del IGAC Sede Central."/>
    <s v="4220"/>
    <s v="11620"/>
    <s v="16320"/>
    <s v="51920"/>
    <s v="279887420"/>
    <s v="320"/>
    <x v="0"/>
    <x v="6"/>
  </r>
  <r>
    <s v="4320"/>
    <s v="2020-10-15 00:00:00"/>
    <s v="2020-10-15 07:47:00"/>
    <s v="Gasto"/>
    <s v="Generado"/>
    <s v="0500"/>
    <x v="3"/>
    <x v="22"/>
    <s v="ADQUISICIÓN DE BIENES Y SERVICIOS - SERVICIO DE INFORMACIÓN CATASTRAL - ACTUALIZACIÓN  Y GESTIÓN CATASTRAL  NACIONAL"/>
    <s v="Propios"/>
    <x v="1"/>
    <s v="CSF"/>
    <n v="8144400"/>
    <n v="0"/>
    <n v="8144400"/>
    <n v="8144400"/>
    <s v="Mantenimiento preventivo, correctivo y suministro e instalación de repuestos  de los vehículos de placas ODS 784 y OCJ 995  del Instituto Geográfico Agustín Codazzi  de la Territorial Caldas."/>
    <s v="4320"/>
    <s v="-0"/>
    <s v="-0"/>
    <s v="-0"/>
    <s v="-0"/>
    <s v="-0"/>
    <x v="1"/>
    <x v="1"/>
  </r>
  <r>
    <s v="4420"/>
    <s v="2020-10-15 00:00:00"/>
    <s v="2020-10-15 08:00:00"/>
    <s v="Gasto"/>
    <s v="Con Compromiso"/>
    <s v="0500"/>
    <x v="3"/>
    <x v="22"/>
    <s v="ADQUISICIÓN DE BIENES Y SERVICIOS - SERVICIO DE INFORMACIÓN CATASTRAL - ACTUALIZACIÓN  Y GESTIÓN CATASTRAL  NACIONAL"/>
    <s v="Propios"/>
    <x v="1"/>
    <s v="CSF"/>
    <n v="15168600"/>
    <n v="-3033720"/>
    <n v="12134880"/>
    <n v="0"/>
    <s v="Prestación de servicios personales para realizar actividades de reconocimiento predial rural y urbano de los procesos de gestión catastral en el marco de los proyectos que adelanta el instituto en la territorial Caldas."/>
    <s v="4420"/>
    <s v="13220, 13320"/>
    <s v="-0"/>
    <s v="-0"/>
    <s v="-0"/>
    <s v="-0"/>
    <x v="1"/>
    <x v="1"/>
  </r>
  <r>
    <s v="4520"/>
    <s v="2020-10-15 00:00:00"/>
    <s v="2020-10-15 08:06:00"/>
    <s v="Gasto"/>
    <s v="Con Compromiso"/>
    <s v="0500"/>
    <x v="3"/>
    <x v="22"/>
    <s v="ADQUISICIÓN DE BIENES Y SERVICIOS - SERVICIO DE INFORMACIÓN CATASTRAL - ACTUALIZACIÓN  Y GESTIÓN CATASTRAL  NACIONAL"/>
    <s v="Propios"/>
    <x v="1"/>
    <s v="CSF"/>
    <n v="7432614"/>
    <n v="-165170"/>
    <n v="7267444"/>
    <n v="0"/>
    <s v="Prestación de servicios de apoyo a la gestión para realizar actividades de oficina y/o terreno dentro de los proyectos que adelanta la institución en la Territorial Caldas."/>
    <s v="4520"/>
    <s v="12620, 12820"/>
    <s v="19520, 19820"/>
    <s v="58320, 58420"/>
    <s v="312780220, 312782020"/>
    <s v="-0"/>
    <x v="1"/>
    <x v="1"/>
  </r>
  <r>
    <s v="4620"/>
    <s v="2020-10-15 00:00:00"/>
    <s v="2020-10-15 08:12:00"/>
    <s v="Gasto"/>
    <s v="Con Compromiso"/>
    <s v="0500"/>
    <x v="3"/>
    <x v="22"/>
    <s v="ADQUISICIÓN DE BIENES Y SERVICIOS - SERVICIO DE INFORMACIÓN CATASTRAL - ACTUALIZACIÓN  Y GESTIÓN CATASTRAL  NACIONAL"/>
    <s v="Propios"/>
    <x v="1"/>
    <s v="CSF"/>
    <n v="6484183"/>
    <n v="-1469742"/>
    <n v="5014441"/>
    <n v="0"/>
    <s v="Prestación de servicios personales para realizar las actividades de digitalización de información cartográfica Catastral  para  los proyectos que adelanta la institución en la Territorial Caldas."/>
    <s v="4620"/>
    <s v="13420"/>
    <s v="-0"/>
    <s v="-0"/>
    <s v="-0"/>
    <s v="-0"/>
    <x v="1"/>
    <x v="1"/>
  </r>
  <r>
    <s v="4720"/>
    <s v="2020-10-15 00:00:00"/>
    <s v="2020-10-15 08:19:00"/>
    <s v="Gasto"/>
    <s v="Con Compromiso"/>
    <s v="0500"/>
    <x v="3"/>
    <x v="22"/>
    <s v="ADQUISICIÓN DE BIENES Y SERVICIOS - SERVICIO DE INFORMACIÓN CATASTRAL - ACTUALIZACIÓN  Y GESTIÓN CATASTRAL  NACIONAL"/>
    <s v="Propios"/>
    <x v="1"/>
    <s v="CSF"/>
    <n v="5092755"/>
    <n v="-679034"/>
    <n v="4413721"/>
    <n v="0"/>
    <s v="Prestación de servicios personales para realizar actividades de grabación de datos  para  los proyectos que adelanta el institución en la Territorial Caldas."/>
    <s v="4720"/>
    <s v="12720"/>
    <s v="20820"/>
    <s v="64720"/>
    <s v="-0"/>
    <s v="-0"/>
    <x v="1"/>
    <x v="1"/>
  </r>
  <r>
    <s v="4820"/>
    <s v="2020-10-23 00:00:00"/>
    <s v="2020-10-23 10:53:00"/>
    <s v="Gasto"/>
    <s v="Con Compromiso"/>
    <s v="005"/>
    <x v="3"/>
    <x v="28"/>
    <s v="AUXILIO DE CONECTIVIDAD DIGITAL"/>
    <s v="Nación"/>
    <x v="0"/>
    <s v="CSF"/>
    <n v="949686"/>
    <n v="0"/>
    <n v="9496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7"/>
    <s v="SUELDO DE VACACIONES"/>
    <s v="Nación"/>
    <x v="0"/>
    <s v="CSF"/>
    <n v="3320339"/>
    <n v="0"/>
    <n v="3320339"/>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8"/>
    <s v="BONIFICACIÓN ESPECIAL DE RECREACIÓN"/>
    <s v="Nación"/>
    <x v="0"/>
    <s v="CSF"/>
    <n v="258072"/>
    <n v="0"/>
    <n v="25807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5"/>
    <s v="PRIMA TÉCNICA NO SALARIAL"/>
    <s v="Nación"/>
    <x v="0"/>
    <s v="CSF"/>
    <n v="2354967"/>
    <n v="0"/>
    <n v="2354967"/>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6"/>
    <s v="SUBSIDIO DE ALIMENTACIÓN"/>
    <s v="Nación"/>
    <x v="0"/>
    <s v="CSF"/>
    <n v="742501"/>
    <n v="0"/>
    <n v="742501"/>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9"/>
    <s v="SUELDO BÁSICO"/>
    <s v="Nación"/>
    <x v="0"/>
    <s v="CSF"/>
    <n v="38322462"/>
    <n v="0"/>
    <n v="3832246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21"/>
    <s v="INCAPACIDADES (NO DE PENSIONES)"/>
    <s v="Nación"/>
    <x v="0"/>
    <s v="CSF"/>
    <n v="40886"/>
    <n v="0"/>
    <n v="408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820"/>
    <s v="2020-10-23 00:00:00"/>
    <s v="2020-10-23 10:53:00"/>
    <s v="Gasto"/>
    <s v="Con Compromiso"/>
    <s v="005"/>
    <x v="3"/>
    <x v="4"/>
    <s v="PRIMA DE VACACIONES"/>
    <s v="Nación"/>
    <x v="0"/>
    <s v="CSF"/>
    <n v="2963813"/>
    <n v="0"/>
    <n v="2963813"/>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x v="6"/>
  </r>
  <r>
    <s v="4920"/>
    <s v="2020-10-23 00:00:00"/>
    <s v="2020-10-23 17:43:00"/>
    <s v="Gasto"/>
    <s v="Con Compromiso"/>
    <s v="005"/>
    <x v="3"/>
    <x v="12"/>
    <s v="APORTES GENERALES AL SISTEMA DE RIESGOS LABORALES"/>
    <s v="Nación"/>
    <x v="0"/>
    <s v="CSF"/>
    <n v="516700"/>
    <n v="0"/>
    <n v="5167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6"/>
    <s v="APORTES AL SENA"/>
    <s v="Nación"/>
    <x v="0"/>
    <s v="CSF"/>
    <n v="917300"/>
    <n v="0"/>
    <n v="9173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1"/>
    <s v="PENSIONES"/>
    <s v="Nación"/>
    <x v="0"/>
    <s v="CSF"/>
    <n v="4736600"/>
    <n v="0"/>
    <n v="47366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4"/>
    <s v="CAJAS DE COMPENSACIÓN FAMILIAR"/>
    <s v="Nación"/>
    <x v="0"/>
    <s v="CSF"/>
    <n v="1833500"/>
    <n v="0"/>
    <n v="18335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5"/>
    <s v="SALUD"/>
    <s v="Nación"/>
    <x v="0"/>
    <s v="CSF"/>
    <n v="3355400"/>
    <n v="0"/>
    <n v="33554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3"/>
    <s v="APORTES AL ICBF"/>
    <s v="Nación"/>
    <x v="0"/>
    <s v="CSF"/>
    <n v="1375200"/>
    <n v="0"/>
    <n v="13752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5020"/>
    <s v="2020-11-11 00:00:00"/>
    <s v="2020-11-11 12:27:00"/>
    <s v="Gasto"/>
    <s v="Con Compromiso"/>
    <s v="0500"/>
    <x v="3"/>
    <x v="22"/>
    <s v="ADQUISICIÓN DE BIENES Y SERVICIOS - SERVICIO DE INFORMACIÓN CATASTRAL - ACTUALIZACIÓN  Y GESTIÓN CATASTRAL  NACIONAL"/>
    <s v="Propios"/>
    <x v="1"/>
    <s v="CSF"/>
    <n v="9101160"/>
    <n v="0"/>
    <n v="9101160"/>
    <n v="0"/>
    <s v="Prestación de servicios personales para realizar actividades de reconocimiento predial urbano en el proceso de gestión catastral a desarrollarse en el municipio de Supia Caldas."/>
    <s v="5020"/>
    <s v="13920, 14020"/>
    <s v="-0"/>
    <s v="-0"/>
    <s v="-0"/>
    <s v="-0"/>
    <x v="1"/>
    <x v="1"/>
  </r>
  <r>
    <s v="5120"/>
    <s v="2020-11-11 00:00:00"/>
    <s v="2020-11-11 12:32:00"/>
    <s v="Gasto"/>
    <s v="Con Compromiso"/>
    <s v="0500"/>
    <x v="3"/>
    <x v="22"/>
    <s v="ADQUISICIÓN DE BIENES Y SERVICIOS - SERVICIO DE INFORMACIÓN CATASTRAL - ACTUALIZACIÓN  Y GESTIÓN CATASTRAL  NACIONAL"/>
    <s v="Propios"/>
    <x v="1"/>
    <s v="CSF"/>
    <n v="5725866"/>
    <n v="0"/>
    <n v="5725866"/>
    <n v="770802"/>
    <s v="Prestación de servicios de apoyo a la gestión para realizar actividades de oficina y/o terreno  en el proceso de gestión catastral a desarrollarse en el municipio de Supia Caldas."/>
    <s v="5120"/>
    <s v="14220, 14320"/>
    <s v="-0"/>
    <s v="-0"/>
    <s v="-0"/>
    <s v="-0"/>
    <x v="1"/>
    <x v="1"/>
  </r>
  <r>
    <s v="5220"/>
    <s v="2020-11-12 00:00:00"/>
    <s v="2020-11-12 17:55:00"/>
    <s v="Gasto"/>
    <s v="Con Compromiso"/>
    <s v="0500"/>
    <x v="3"/>
    <x v="22"/>
    <s v="ADQUISICIÓN DE BIENES Y SERVICIOS - SERVICIO DE INFORMACIÓN CATASTRAL - ACTUALIZACIÓN  Y GESTIÓN CATASTRAL  NACIONAL"/>
    <s v="Nación"/>
    <x v="2"/>
    <s v="CSF"/>
    <n v="5505640"/>
    <n v="0"/>
    <n v="5505640"/>
    <n v="550576"/>
    <s v="Prestación de servicios  de apoyo a las actividades de oficina  en desarrollo de los procesos de Restitución de Tierras en la Territorial Caldas."/>
    <s v="5220"/>
    <s v="14420, 14520"/>
    <s v="-0"/>
    <s v="-0"/>
    <s v="-0"/>
    <s v="-0"/>
    <x v="1"/>
    <x v="1"/>
  </r>
  <r>
    <s v="5320"/>
    <s v="2020-11-12 00:00:00"/>
    <s v="2020-11-12 18:03:00"/>
    <s v="Gasto"/>
    <s v="Generado"/>
    <s v="0500"/>
    <x v="3"/>
    <x v="22"/>
    <s v="ADQUISICIÓN DE BIENES Y SERVICIOS - SERVICIO DE INFORMACIÓN CATASTRAL - ACTUALIZACIÓN  Y GESTIÓN CATASTRAL  NACIONAL"/>
    <s v="Nación"/>
    <x v="2"/>
    <s v="CSF"/>
    <n v="1486523"/>
    <n v="0"/>
    <n v="1486523"/>
    <n v="1486523"/>
    <s v="Prestación de servicios de apoyo en oficina  en el proceso de gestión catastral de la Dirección Territorial Caldas"/>
    <s v="5320"/>
    <s v="-0"/>
    <s v="-0"/>
    <s v="-0"/>
    <s v="-0"/>
    <s v="-0"/>
    <x v="1"/>
    <x v="1"/>
  </r>
  <r>
    <s v="5420"/>
    <s v="2020-11-12 00:00:00"/>
    <s v="2020-11-12 18:12:00"/>
    <s v="Gasto"/>
    <s v="Con Compromiso"/>
    <s v="0500"/>
    <x v="3"/>
    <x v="22"/>
    <s v="ADQUISICIÓN DE BIENES Y SERVICIOS - SERVICIO DE INFORMACIÓN CATASTRAL - ACTUALIZACIÓN  Y GESTIÓN CATASTRAL  NACIONAL"/>
    <s v="Propios"/>
    <x v="1"/>
    <s v="CSF"/>
    <n v="3640464"/>
    <n v="0"/>
    <n v="3640464"/>
    <n v="0"/>
    <s v="Prestación de servicios personales para realizar actividades de reconocimiento predial en la Dirección territorial Caldas  en el proceso de gestión catastral."/>
    <s v="5420"/>
    <s v="14920"/>
    <s v="-0"/>
    <s v="-0"/>
    <s v="-0"/>
    <s v="-0"/>
    <x v="1"/>
    <x v="1"/>
  </r>
  <r>
    <s v="5520"/>
    <s v="2020-11-12 00:00:00"/>
    <s v="2020-11-12 18:24:00"/>
    <s v="Gasto"/>
    <s v="Con Compromiso"/>
    <s v="0200"/>
    <x v="3"/>
    <x v="25"/>
    <s v="ADQUISICIÓN DE BIENES Y SERVICIOS - SERVICIO DE IMPLEMENTACIÓN SISTEMAS DE GESTIÓN - FORTALECIMIENTO DE LA GESTIÓN INSTITUCIONAL DEL IGAC A NIVEL   NACIONAL"/>
    <s v="Propios"/>
    <x v="1"/>
    <s v="CSF"/>
    <n v="5056200"/>
    <n v="0"/>
    <n v="5056200"/>
    <n v="2462527"/>
    <s v="Prestación de servicios profesionales para apoyar jurídicamente la respuesta a peticiones en la  Dirección Territorial  Caldas."/>
    <s v="5620"/>
    <s v="15520"/>
    <s v="-0"/>
    <s v="-0"/>
    <s v="-0"/>
    <s v="-0"/>
    <x v="1"/>
    <x v="3"/>
  </r>
  <r>
    <s v="5620"/>
    <s v="2020-11-23 00:00:00"/>
    <s v="2020-11-23 11:30:00"/>
    <s v="Gasto"/>
    <s v="Con Compromiso"/>
    <s v="005"/>
    <x v="3"/>
    <x v="30"/>
    <s v="PRIMA DE NAVIDAD"/>
    <s v="Nación"/>
    <x v="0"/>
    <s v="CSF"/>
    <n v="53036144"/>
    <n v="0"/>
    <n v="5303614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6"/>
    <s v="SUBSIDIO DE ALIMENTACIÓN"/>
    <s v="Nación"/>
    <x v="0"/>
    <s v="CSF"/>
    <n v="744704"/>
    <n v="0"/>
    <n v="74470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4"/>
    <s v="PRIMA DE VACACIONES"/>
    <s v="Nación"/>
    <x v="0"/>
    <s v="CSF"/>
    <n v="3953579"/>
    <n v="0"/>
    <n v="3953579"/>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10"/>
    <s v="BONIFICACIÓN POR SERVICIOS PRESTADOS"/>
    <s v="Nación"/>
    <x v="0"/>
    <s v="CSF"/>
    <n v="756426"/>
    <n v="0"/>
    <n v="756426"/>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8"/>
    <s v="BONIFICACIÓN ESPECIAL DE RECREACIÓN"/>
    <s v="Nación"/>
    <x v="0"/>
    <s v="CSF"/>
    <n v="273424"/>
    <n v="0"/>
    <n v="27342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5"/>
    <s v="PRIMA TÉCNICA NO SALARIAL"/>
    <s v="Nación"/>
    <x v="0"/>
    <s v="CSF"/>
    <n v="2354967"/>
    <n v="0"/>
    <n v="2354967"/>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9"/>
    <s v="SUELDO BÁSICO"/>
    <s v="Nación"/>
    <x v="0"/>
    <s v="CSF"/>
    <n v="37998211"/>
    <n v="0"/>
    <n v="37998211"/>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7"/>
    <s v="SUELDO DE VACACIONES"/>
    <s v="Nación"/>
    <x v="0"/>
    <s v="CSF"/>
    <n v="4296582"/>
    <n v="0"/>
    <n v="4296582"/>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28"/>
    <s v="AUXILIO DE CONECTIVIDAD DIGITAL"/>
    <s v="Nación"/>
    <x v="0"/>
    <s v="CSF"/>
    <n v="953114"/>
    <n v="0"/>
    <n v="95311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720"/>
    <s v="2020-11-23 00:00:00"/>
    <s v="2020-11-23 16:36:00"/>
    <s v="Gasto"/>
    <s v="Con Compromiso"/>
    <s v="0500"/>
    <x v="3"/>
    <x v="22"/>
    <s v="ADQUISICIÓN DE BIENES Y SERVICIOS - SERVICIO DE INFORMACIÓN CATASTRAL - ACTUALIZACIÓN  Y GESTIÓN CATASTRAL  NACIONAL"/>
    <s v="Nación"/>
    <x v="2"/>
    <s v="CSF"/>
    <n v="9101160"/>
    <n v="0"/>
    <n v="9101160"/>
    <n v="0"/>
    <s v="Prestación de servicios personales para realizar actividades de reconocimientos predial urbano y rural para la atención de trámites en los procesos catastrales de la Dirección territorial Caldas."/>
    <s v="5820"/>
    <s v="15020, 15120, 15320"/>
    <s v="-0"/>
    <s v="-0"/>
    <s v="-0"/>
    <s v="-0"/>
    <x v="1"/>
    <x v="1"/>
  </r>
  <r>
    <s v="5820"/>
    <s v="2020-11-23 00:00:00"/>
    <s v="2020-11-23 16:37:00"/>
    <s v="Gasto"/>
    <s v="Con Compromiso"/>
    <s v="0500"/>
    <x v="3"/>
    <x v="22"/>
    <s v="ADQUISICIÓN DE BIENES Y SERVICIOS - SERVICIO DE INFORMACIÓN CATASTRAL - ACTUALIZACIÓN  Y GESTIÓN CATASTRAL  NACIONAL"/>
    <s v="Nación"/>
    <x v="2"/>
    <s v="CSF"/>
    <n v="4200002"/>
    <n v="0"/>
    <n v="4200002"/>
    <n v="0"/>
    <s v="Prestación de servicios personales para realizar las actividades de control y verificación a los tramites proceso de conservación catastral Dirección territorial Caldas."/>
    <s v="5920"/>
    <s v="15220"/>
    <s v="-0"/>
    <s v="-0"/>
    <s v="-0"/>
    <s v="-0"/>
    <x v="1"/>
    <x v="1"/>
  </r>
  <r>
    <s v="5920"/>
    <s v="2020-11-24 00:00:00"/>
    <s v="2020-11-24 08:11:00"/>
    <s v="Gasto"/>
    <s v="Generado"/>
    <s v="0500"/>
    <x v="3"/>
    <x v="22"/>
    <s v="ADQUISICIÓN DE BIENES Y SERVICIOS - SERVICIO DE INFORMACIÓN CATASTRAL - ACTUALIZACIÓN  Y GESTIÓN CATASTRAL  NACIONAL"/>
    <s v="Nación"/>
    <x v="2"/>
    <s v="CSF"/>
    <n v="2312368"/>
    <n v="0"/>
    <n v="2312368"/>
    <n v="2312368"/>
    <s v="Prestación de servicios personales para realizar actividades de apoyo operativo en los procesos catastrales en la dirección territorial caldas y sus UOC."/>
    <s v="6020"/>
    <s v="-0"/>
    <s v="-0"/>
    <s v="-0"/>
    <s v="-0"/>
    <s v="-0"/>
    <x v="1"/>
    <x v="1"/>
  </r>
  <r>
    <s v="6020"/>
    <s v="2020-11-24 00:00:00"/>
    <s v="2020-11-24 08:27:00"/>
    <s v="Gasto"/>
    <s v="Con Compromiso"/>
    <s v="005"/>
    <x v="3"/>
    <x v="14"/>
    <s v="CAJAS DE COMPENSACIÓN FAMILIAR"/>
    <s v="Nación"/>
    <x v="0"/>
    <s v="CSF"/>
    <n v="1905800"/>
    <n v="0"/>
    <n v="19058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6"/>
    <s v="APORTES AL SENA"/>
    <s v="Nación"/>
    <x v="0"/>
    <s v="CSF"/>
    <n v="953300"/>
    <n v="0"/>
    <n v="9533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1"/>
    <s v="PENSIONES"/>
    <s v="Nación"/>
    <x v="0"/>
    <s v="CSF"/>
    <n v="4990900"/>
    <n v="0"/>
    <n v="49909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3"/>
    <s v="APORTES AL ICBF"/>
    <s v="Nación"/>
    <x v="0"/>
    <s v="CSF"/>
    <n v="1429500"/>
    <n v="0"/>
    <n v="14295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5"/>
    <s v="SALUD"/>
    <s v="Nación"/>
    <x v="0"/>
    <s v="CSF"/>
    <n v="3535600"/>
    <n v="0"/>
    <n v="35356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2"/>
    <s v="APORTES GENERALES AL SISTEMA DE RIESGOS LABORALES"/>
    <s v="Nación"/>
    <x v="0"/>
    <s v="CSF"/>
    <n v="526400"/>
    <n v="0"/>
    <n v="5264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120"/>
    <s v="2020-01-10 00:00:00"/>
    <s v="2020-01-10 10:56:00"/>
    <s v="Gasto"/>
    <s v="Con Compromiso"/>
    <s v="006"/>
    <x v="4"/>
    <x v="0"/>
    <s v="SERVICIOS DE DISTRIBUCIÓN DE ELECTRICIDAD, GAS Y AGUA (POR CUENTA PROPIA)"/>
    <s v="Nación"/>
    <x v="0"/>
    <s v="CSF"/>
    <n v="3336738"/>
    <n v="0"/>
    <n v="3336738"/>
    <n v="0"/>
    <s v="PAGO SERVICIO DE ENERGIA Y ASEO T. CAQUETA"/>
    <s v="220"/>
    <s v="120"/>
    <s v="220"/>
    <s v="120"/>
    <s v="5063520"/>
    <s v="-0"/>
    <x v="0"/>
    <x v="7"/>
  </r>
  <r>
    <s v="120"/>
    <s v="2020-01-10 00:00:00"/>
    <s v="2020-01-10 10:56:00"/>
    <s v="Gasto"/>
    <s v="Con Compromiso"/>
    <s v="006"/>
    <x v="4"/>
    <x v="2"/>
    <s v="SERVICIOS DE ALCANTARILLADO, RECOLECCIÓN, TRATAMIENTO Y DISPOSICIÓN DE DESECHOS Y OTROS SERVICIOS DE SANEAMIENTO AMBIENTAL"/>
    <s v="Nación"/>
    <x v="0"/>
    <s v="CSF"/>
    <n v="71972"/>
    <n v="0"/>
    <n v="71972"/>
    <n v="0"/>
    <s v="PAGO SERVICIO DE ENERGIA Y ASEO T. CAQUETA"/>
    <s v="220"/>
    <s v="120"/>
    <s v="220"/>
    <s v="120"/>
    <s v="5063520"/>
    <s v="-0"/>
    <x v="0"/>
    <x v="7"/>
  </r>
  <r>
    <s v="220"/>
    <s v="2020-01-21 00:00:00"/>
    <s v="2020-01-21 15:45:00"/>
    <s v="Gasto"/>
    <s v="Con Compromiso"/>
    <s v="006"/>
    <x v="4"/>
    <x v="10"/>
    <s v="BONIFICACIÓN POR SERVICIOS PRESTADOS"/>
    <s v="Nación"/>
    <x v="0"/>
    <s v="CSF"/>
    <n v="2021721"/>
    <n v="0"/>
    <n v="2021721"/>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4"/>
    <s v="PRIMA DE VACACIONES"/>
    <s v="Nación"/>
    <x v="0"/>
    <s v="CSF"/>
    <n v="1326195"/>
    <n v="0"/>
    <n v="132619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6"/>
    <s v="SUBSIDIO DE ALIMENTACIÓN"/>
    <s v="Nación"/>
    <x v="0"/>
    <s v="CSF"/>
    <n v="331157"/>
    <n v="0"/>
    <n v="331157"/>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8"/>
    <s v="BONIFICACIÓN ESPECIAL DE RECREACIÓN"/>
    <s v="Nación"/>
    <x v="0"/>
    <s v="CSF"/>
    <n v="158945"/>
    <n v="0"/>
    <n v="15894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3"/>
    <s v="AUXILIO DE TRANSPORTE"/>
    <s v="Nación"/>
    <x v="0"/>
    <s v="CSF"/>
    <n v="411416"/>
    <n v="0"/>
    <n v="41141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7"/>
    <s v="SUELDO DE VACACIONES"/>
    <s v="Nación"/>
    <x v="0"/>
    <s v="CSF"/>
    <n v="1679846"/>
    <n v="0"/>
    <n v="167984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21"/>
    <s v="INCAPACIDADES (NO DE PENSIONES)"/>
    <s v="Nación"/>
    <x v="0"/>
    <s v="CSF"/>
    <n v="1046215"/>
    <n v="-877800"/>
    <n v="16841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9"/>
    <s v="SUELDO BÁSICO"/>
    <s v="Nación"/>
    <x v="0"/>
    <s v="CSF"/>
    <n v="31194939"/>
    <n v="0"/>
    <n v="31194939"/>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5"/>
    <s v="PRIMA TÉCNICA NO SALARIAL"/>
    <s v="Nación"/>
    <x v="0"/>
    <s v="CSF"/>
    <n v="2240265"/>
    <n v="0"/>
    <n v="224026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320"/>
    <s v="2020-01-21 00:00:00"/>
    <s v="2020-01-21 15:48:00"/>
    <s v="Gasto"/>
    <s v="Con Compromiso"/>
    <s v="006"/>
    <x v="4"/>
    <x v="11"/>
    <s v="PENSIONES"/>
    <s v="Nación"/>
    <x v="0"/>
    <s v="CSF"/>
    <n v="4265300"/>
    <n v="0"/>
    <n v="4265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5"/>
    <s v="SALUD"/>
    <s v="Nación"/>
    <x v="0"/>
    <s v="CSF"/>
    <n v="3021300"/>
    <n v="0"/>
    <n v="3021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3"/>
    <s v="APORTES AL ICBF"/>
    <s v="Nación"/>
    <x v="0"/>
    <s v="CSF"/>
    <n v="1135900"/>
    <n v="0"/>
    <n v="11359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2"/>
    <s v="APORTES GENERALES AL SISTEMA DE RIESGOS LABORALES"/>
    <s v="Nación"/>
    <x v="0"/>
    <s v="CSF"/>
    <n v="433300"/>
    <n v="0"/>
    <n v="433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6"/>
    <s v="APORTES AL SENA"/>
    <s v="Nación"/>
    <x v="0"/>
    <s v="CSF"/>
    <n v="757400"/>
    <n v="0"/>
    <n v="7574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4"/>
    <s v="CAJAS DE COMPENSACIÓN FAMILIAR"/>
    <s v="Nación"/>
    <x v="0"/>
    <s v="CSF"/>
    <n v="1514100"/>
    <n v="0"/>
    <n v="1514100"/>
    <n v="0"/>
    <s v="PAGO APORTES PATRONALES NOMINA ENERO -2020"/>
    <s v="520"/>
    <s v="320"/>
    <s v="-0"/>
    <s v="620, 720, 820, 920, 1020, 1120, 1220, 1320, 1420, 1520, 1620"/>
    <s v="8020520, 8020620, 8020720, 8020820, 8020920, 8021020, 8021120, 8021220, 8021420, 8021520, 8021620"/>
    <s v="-0"/>
    <x v="0"/>
    <x v="7"/>
  </r>
  <r>
    <s v="420"/>
    <s v="2020-01-24 00:00:00"/>
    <s v="2020-01-24 10:46:00"/>
    <s v="Gasto"/>
    <s v="Con Compromiso"/>
    <s v="006"/>
    <x v="4"/>
    <x v="0"/>
    <s v="SERVICIOS DE DISTRIBUCIÓN DE ELECTRICIDAD, GAS Y AGUA (POR CUENTA PROPIA)"/>
    <s v="Nación"/>
    <x v="0"/>
    <s v="CSF"/>
    <n v="43770"/>
    <n v="0"/>
    <n v="43770"/>
    <n v="0"/>
    <s v="pago facturas servaf"/>
    <s v="620"/>
    <s v="520"/>
    <s v="620"/>
    <s v="3720"/>
    <s v="17222420"/>
    <s v="-0"/>
    <x v="0"/>
    <x v="7"/>
  </r>
  <r>
    <s v="420"/>
    <s v="2020-01-24 00:00:00"/>
    <s v="2020-01-24 10:46:00"/>
    <s v="Gasto"/>
    <s v="Con Compromiso"/>
    <s v="006"/>
    <x v="4"/>
    <x v="2"/>
    <s v="SERVICIOS DE ALCANTARILLADO, RECOLECCIÓN, TRATAMIENTO Y DISPOSICIÓN DE DESECHOS Y OTROS SERVICIOS DE SANEAMIENTO AMBIENTAL"/>
    <s v="Nación"/>
    <x v="0"/>
    <s v="CSF"/>
    <n v="31855"/>
    <n v="0"/>
    <n v="31855"/>
    <n v="0"/>
    <s v="pago facturas servaf"/>
    <s v="620"/>
    <s v="520"/>
    <s v="620"/>
    <s v="3720"/>
    <s v="17222420"/>
    <s v="-0"/>
    <x v="0"/>
    <x v="7"/>
  </r>
  <r>
    <s v="520"/>
    <s v="2020-02-03 00:00:00"/>
    <s v="2020-02-03 09:51:00"/>
    <s v="Gasto"/>
    <s v="Con Compromiso"/>
    <s v="006"/>
    <x v="4"/>
    <x v="0"/>
    <s v="SERVICIOS DE DISTRIBUCIÓN DE ELECTRICIDAD, GAS Y AGUA (POR CUENTA PROPIA)"/>
    <s v="Nación"/>
    <x v="0"/>
    <s v="CSF"/>
    <n v="3467302"/>
    <n v="0"/>
    <n v="3467302"/>
    <n v="0"/>
    <s v="PAGO SERVICIO DE ENERGIA Y ASEO"/>
    <s v="720"/>
    <s v="620"/>
    <s v="720"/>
    <s v="3820"/>
    <s v="17215420"/>
    <s v="-0"/>
    <x v="0"/>
    <x v="7"/>
  </r>
  <r>
    <s v="520"/>
    <s v="2020-02-03 00:00:00"/>
    <s v="2020-02-03 09:51:00"/>
    <s v="Gasto"/>
    <s v="Con Compromiso"/>
    <s v="006"/>
    <x v="4"/>
    <x v="2"/>
    <s v="SERVICIOS DE ALCANTARILLADO, RECOLECCIÓN, TRATAMIENTO Y DISPOSICIÓN DE DESECHOS Y OTROS SERVICIOS DE SANEAMIENTO AMBIENTAL"/>
    <s v="Nación"/>
    <x v="0"/>
    <s v="CSF"/>
    <n v="61818"/>
    <n v="0"/>
    <n v="61818"/>
    <n v="0"/>
    <s v="PAGO SERVICIO DE ENERGIA Y ASEO"/>
    <s v="720"/>
    <s v="620"/>
    <s v="720"/>
    <s v="3820"/>
    <s v="17215420"/>
    <s v="-0"/>
    <x v="0"/>
    <x v="7"/>
  </r>
  <r>
    <s v="620"/>
    <s v="2020-02-11 00:00:00"/>
    <s v="2020-02-11 14:51:00"/>
    <s v="Gasto"/>
    <s v="Con Compromiso"/>
    <s v="006"/>
    <x v="4"/>
    <x v="18"/>
    <s v="SERVICIOS DE TRANSPORTE DE PASAJEROS"/>
    <s v="Nación"/>
    <x v="0"/>
    <s v="CSF"/>
    <n v="78400"/>
    <n v="0"/>
    <n v="78400"/>
    <n v="0"/>
    <s v="PAGO COMISION A BOGOTA PARA DIRECTOR TERRITORIAL"/>
    <s v="820"/>
    <s v="720"/>
    <s v="920"/>
    <s v="4020"/>
    <s v="24780120"/>
    <s v="-0"/>
    <x v="0"/>
    <x v="7"/>
  </r>
  <r>
    <s v="620"/>
    <s v="2020-02-11 00:00:00"/>
    <s v="2020-02-11 14:51:00"/>
    <s v="Gasto"/>
    <s v="Con Compromiso"/>
    <s v="006"/>
    <x v="4"/>
    <x v="19"/>
    <s v="VIÁTICOS DE LOS FUNCIONARIOS EN COMISIÓN"/>
    <s v="Nación"/>
    <x v="0"/>
    <s v="CSF"/>
    <n v="516640"/>
    <n v="0"/>
    <n v="516640"/>
    <n v="0"/>
    <s v="PAGO COMISION A BOGOTA PARA DIRECTOR TERRITORIAL"/>
    <s v="820"/>
    <s v="720"/>
    <s v="920"/>
    <s v="4020"/>
    <s v="24780120"/>
    <s v="-0"/>
    <x v="0"/>
    <x v="7"/>
  </r>
  <r>
    <s v="720"/>
    <s v="2020-02-18 00:00:00"/>
    <s v="2020-02-18 14:39:00"/>
    <s v="Gasto"/>
    <s v="Con Compromiso"/>
    <s v="0300"/>
    <x v="4"/>
    <x v="37"/>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s v="1020"/>
    <s v="1520"/>
    <s v="1520"/>
    <s v="7420"/>
    <s v="42938020"/>
    <s v="120"/>
    <x v="1"/>
    <x v="8"/>
  </r>
  <r>
    <s v="820"/>
    <s v="2020-02-20 00:00:00"/>
    <s v="2020-02-20 14:40:00"/>
    <s v="Gasto"/>
    <s v="Con Compromiso"/>
    <s v="006"/>
    <x v="4"/>
    <x v="9"/>
    <s v="SUELDO BÁSICO"/>
    <s v="Nación"/>
    <x v="0"/>
    <s v="CSF"/>
    <n v="30267388"/>
    <n v="0"/>
    <n v="30267388"/>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21"/>
    <s v="INCAPACIDADES (NO DE PENSIONES)"/>
    <s v="Nación"/>
    <x v="0"/>
    <s v="CSF"/>
    <n v="1669069"/>
    <n v="-877800"/>
    <n v="791269"/>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6"/>
    <s v="SUBSIDIO DE ALIMENTACIÓN"/>
    <s v="Nación"/>
    <x v="0"/>
    <s v="CSF"/>
    <n v="352117"/>
    <n v="0"/>
    <n v="352117"/>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10"/>
    <s v="BONIFICACIÓN POR SERVICIOS PRESTADOS"/>
    <s v="Nación"/>
    <x v="0"/>
    <s v="CSF"/>
    <n v="2360101"/>
    <n v="0"/>
    <n v="2360101"/>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5"/>
    <s v="PRIMA TÉCNICA NO SALARIAL"/>
    <s v="Nación"/>
    <x v="0"/>
    <s v="CSF"/>
    <n v="2240265"/>
    <n v="0"/>
    <n v="2240265"/>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3"/>
    <s v="AUXILIO DE TRANSPORTE"/>
    <s v="Nación"/>
    <x v="0"/>
    <s v="CSF"/>
    <n v="411416"/>
    <n v="0"/>
    <n v="411416"/>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920"/>
    <s v="2020-02-20 00:00:00"/>
    <s v="2020-02-20 14:42:00"/>
    <s v="Gasto"/>
    <s v="Con Compromiso"/>
    <s v="006"/>
    <x v="4"/>
    <x v="15"/>
    <s v="SALUD"/>
    <s v="Nación"/>
    <x v="0"/>
    <s v="CSF"/>
    <n v="3043800"/>
    <n v="0"/>
    <n v="3043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3"/>
    <s v="APORTES AL ICBF"/>
    <s v="Nación"/>
    <x v="0"/>
    <s v="CSF"/>
    <n v="1108200"/>
    <n v="0"/>
    <n v="1108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2"/>
    <s v="APORTES GENERALES AL SISTEMA DE RIESGOS LABORALES"/>
    <s v="Nación"/>
    <x v="0"/>
    <s v="CSF"/>
    <n v="436200"/>
    <n v="0"/>
    <n v="436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6"/>
    <s v="APORTES AL SENA"/>
    <s v="Nación"/>
    <x v="0"/>
    <s v="CSF"/>
    <n v="738800"/>
    <n v="0"/>
    <n v="738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4"/>
    <s v="CAJAS DE COMPENSACIÓN FAMILIAR"/>
    <s v="Nación"/>
    <x v="0"/>
    <s v="CSF"/>
    <n v="1477100"/>
    <n v="0"/>
    <n v="14771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1"/>
    <s v="PENSIONES"/>
    <s v="Nación"/>
    <x v="0"/>
    <s v="CSF"/>
    <n v="4296700"/>
    <n v="0"/>
    <n v="4296700"/>
    <n v="0"/>
    <s v="PAGO APORTES PATRONALES NOM FEB-2020"/>
    <s v="1220"/>
    <s v="1120"/>
    <s v="-0"/>
    <s v="5920, 6020, 6120, 6220, 6320, 6420, 6520, 6620, 6720, 6820, 6920"/>
    <s v="31329420, 31329520, 31329620, 31329720, 31329820, 31329920, 31330020, 31330120, 31330220, 31330320, 31330420"/>
    <s v="-0"/>
    <x v="0"/>
    <x v="7"/>
  </r>
  <r>
    <s v="1020"/>
    <s v="2020-02-20 00:00:00"/>
    <s v="2020-02-20 14:43:00"/>
    <s v="Gasto"/>
    <s v="Con Compromiso"/>
    <s v="006"/>
    <x v="4"/>
    <x v="20"/>
    <s v="IMPUESTO DE INDUSTRIA Y COMERCIO"/>
    <s v="Propios"/>
    <x v="1"/>
    <s v="CSF"/>
    <n v="16000"/>
    <n v="0"/>
    <n v="16000"/>
    <n v="0"/>
    <s v="PAGO IMPUESTO ICA 2019"/>
    <s v="1320"/>
    <s v="820"/>
    <s v="1120"/>
    <s v="7020"/>
    <s v="35049220"/>
    <s v="-0"/>
    <x v="0"/>
    <x v="7"/>
  </r>
  <r>
    <s v="1120"/>
    <s v="2020-02-24 00:00:00"/>
    <s v="2020-02-24 10:09:00"/>
    <s v="Gasto"/>
    <s v="Con Compromiso"/>
    <s v="006"/>
    <x v="4"/>
    <x v="34"/>
    <s v="PRODUCTOS DE HORNOS DE COQUE; PRODUCTOS DE REFINACIÓN DE PETRÓLEO Y COMBUSTIBLE NUCLEAR"/>
    <s v="Nación"/>
    <x v="0"/>
    <s v="CSF"/>
    <n v="900000"/>
    <n v="0"/>
    <n v="900000"/>
    <n v="0"/>
    <s v="COMPRA DE COMBUSTIBLE T. CAQUETA"/>
    <s v="1420"/>
    <s v="5720"/>
    <s v="9820"/>
    <s v="44020"/>
    <s v="312628120"/>
    <s v="-0"/>
    <x v="0"/>
    <x v="7"/>
  </r>
  <r>
    <s v="1220"/>
    <s v="2020-02-24 00:00:00"/>
    <s v="2020-02-24 15:29:00"/>
    <s v="Gasto"/>
    <s v="Con Compromiso"/>
    <s v="006"/>
    <x v="4"/>
    <x v="0"/>
    <s v="SERVICIOS DE DISTRIBUCIÓN DE ELECTRICIDAD, GAS Y AGUA (POR CUENTA PROPIA)"/>
    <s v="Nación"/>
    <x v="0"/>
    <s v="CSF"/>
    <n v="39668"/>
    <n v="0"/>
    <n v="39668"/>
    <n v="0"/>
    <s v="pago facturas acueducto y alcantarillado"/>
    <s v="1520"/>
    <s v="1220"/>
    <s v="1220"/>
    <s v="7120"/>
    <s v="35053920"/>
    <s v="-0"/>
    <x v="0"/>
    <x v="7"/>
  </r>
  <r>
    <s v="1220"/>
    <s v="2020-02-24 00:00:00"/>
    <s v="2020-02-24 15:29:00"/>
    <s v="Gasto"/>
    <s v="Con Compromiso"/>
    <s v="006"/>
    <x v="4"/>
    <x v="2"/>
    <s v="SERVICIOS DE ALCANTARILLADO, RECOLECCIÓN, TRATAMIENTO Y DISPOSICIÓN DE DESECHOS Y OTROS SERVICIOS DE SANEAMIENTO AMBIENTAL"/>
    <s v="Nación"/>
    <x v="0"/>
    <s v="CSF"/>
    <n v="28672"/>
    <n v="0"/>
    <n v="28672"/>
    <n v="0"/>
    <s v="pago facturas acueducto y alcantarillado"/>
    <s v="1520"/>
    <s v="1220"/>
    <s v="1220"/>
    <s v="7120"/>
    <s v="35053920"/>
    <s v="-0"/>
    <x v="0"/>
    <x v="7"/>
  </r>
  <r>
    <s v="1320"/>
    <s v="2020-02-26 00:00:00"/>
    <s v="2020-02-26 16:07:00"/>
    <s v="Gasto"/>
    <s v="Con Compromiso"/>
    <s v="006"/>
    <x v="4"/>
    <x v="24"/>
    <s v="IMPUESTO PREDIAL Y SOBRETASA AMBIENTAL"/>
    <s v="Nación"/>
    <x v="0"/>
    <s v="CSF"/>
    <n v="8537681"/>
    <n v="0"/>
    <n v="8537681"/>
    <n v="0"/>
    <s v="PAGO IMPUESTO PREDIAL 2020"/>
    <s v="1620"/>
    <s v="1320"/>
    <s v="1620"/>
    <s v="7520"/>
    <s v="45172320"/>
    <s v="-0"/>
    <x v="0"/>
    <x v="7"/>
  </r>
  <r>
    <s v="1420"/>
    <s v="2020-03-02 00:00:00"/>
    <s v="2020-03-02 15:35:00"/>
    <s v="Gasto"/>
    <s v="Con Compromiso"/>
    <s v="0500"/>
    <x v="4"/>
    <x v="22"/>
    <s v="ADQUISICIÓN DE BIENES Y SERVICIOS - SERVICIO DE INFORMACIÓN CATASTRAL - ACTUALIZACIÓN  Y GESTIÓN CATASTRAL  NACIONAL"/>
    <s v="Nación"/>
    <x v="2"/>
    <s v="CSF"/>
    <n v="528265"/>
    <n v="-70057"/>
    <n v="458208"/>
    <n v="0"/>
    <s v="PAGO ANTICIPO COMISION PARA SANDRA P. RAMIREZ"/>
    <s v="1720"/>
    <s v="1620"/>
    <s v="2220"/>
    <s v="11520"/>
    <s v="85184620"/>
    <s v="-0"/>
    <x v="1"/>
    <x v="1"/>
  </r>
  <r>
    <s v="1520"/>
    <s v="2020-03-03 00:00:00"/>
    <s v="2020-03-03 12:29:00"/>
    <s v="Gasto"/>
    <s v="Con Compromiso"/>
    <s v="006"/>
    <x v="4"/>
    <x v="2"/>
    <s v="SERVICIOS DE ALCANTARILLADO, RECOLECCIÓN, TRATAMIENTO Y DISPOSICIÓN DE DESECHOS Y OTROS SERVICIOS DE SANEAMIENTO AMBIENTAL"/>
    <s v="Nación"/>
    <x v="0"/>
    <s v="CSF"/>
    <n v="30909"/>
    <n v="0"/>
    <n v="30909"/>
    <n v="0"/>
    <s v="pago facturas energia"/>
    <s v="1820"/>
    <s v="1420"/>
    <s v="1420"/>
    <s v="7320"/>
    <s v="42959320"/>
    <s v="-0"/>
    <x v="0"/>
    <x v="7"/>
  </r>
  <r>
    <s v="1520"/>
    <s v="2020-03-03 00:00:00"/>
    <s v="2020-03-03 12:29:00"/>
    <s v="Gasto"/>
    <s v="Con Compromiso"/>
    <s v="006"/>
    <x v="4"/>
    <x v="0"/>
    <s v="SERVICIOS DE DISTRIBUCIÓN DE ELECTRICIDAD, GAS Y AGUA (POR CUENTA PROPIA)"/>
    <s v="Nación"/>
    <x v="0"/>
    <s v="CSF"/>
    <n v="3084701"/>
    <n v="0"/>
    <n v="3084701"/>
    <n v="0"/>
    <s v="pago facturas energia"/>
    <s v="1820"/>
    <s v="1420"/>
    <s v="1420"/>
    <s v="7320"/>
    <s v="42959320"/>
    <s v="-0"/>
    <x v="0"/>
    <x v="7"/>
  </r>
  <r>
    <s v="1620"/>
    <s v="2020-03-03 00:00:00"/>
    <s v="2020-03-03 17:10:00"/>
    <s v="Gasto"/>
    <s v="Con Compromiso"/>
    <s v="0500"/>
    <x v="4"/>
    <x v="22"/>
    <s v="ADQUISICIÓN DE BIENES Y SERVICIOS - SERVICIO DE INFORMACIÓN CATASTRAL - ACTUALIZACIÓN  Y GESTIÓN CATASTRAL  NACIONAL"/>
    <s v="Nación"/>
    <x v="0"/>
    <s v="CSF"/>
    <n v="78847200"/>
    <n v="-2153637"/>
    <n v="76693563"/>
    <n v="0"/>
    <s v="CONTRATACION PERSONAL PRESTACION DE SERVICIOS"/>
    <s v="1920"/>
    <s v="1720, 1820, 1920, 2020, 2620, 7520, 8320, 9020"/>
    <s v="1820, 1920, 2020, 2120, 3220, 10320"/>
    <s v="11120, 11220, 11320, 11420, 14920, 15020, 15120, 15220, 15320, 19920, 20020, 20120, 20220, 20320, 27120, 27220, 27320, 27420, 31320, 31420, 31520, 31620, 35120, 35220, 35320, 35420, 35520, 39520, 39620, 39720, 39820, 39920, 40220, 43520, 43620, 43720, 43820, 44520, 49120, 49220, 49320"/>
    <s v="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s v="-0"/>
    <x v="1"/>
    <x v="1"/>
  </r>
  <r>
    <s v="1720"/>
    <s v="2020-03-03 00:00:00"/>
    <s v="2020-03-03 17:11:00"/>
    <s v="Gasto"/>
    <s v="Con Compromiso"/>
    <s v="0500"/>
    <x v="4"/>
    <x v="22"/>
    <s v="ADQUISICIÓN DE BIENES Y SERVICIOS - SERVICIO DE INFORMACIÓN CATASTRAL - ACTUALIZACIÓN  Y GESTIÓN CATASTRAL  NACIONAL"/>
    <s v="Nación"/>
    <x v="2"/>
    <s v="CSF"/>
    <n v="31500000"/>
    <n v="-2698051"/>
    <n v="28801949"/>
    <n v="611747"/>
    <s v="CONTRATACION PERSONAL PRESTACION DE SERVICIOS"/>
    <s v="2020"/>
    <s v="2120, 7820, 8120, 9120"/>
    <s v="2420, 8920, 10020"/>
    <s v="11720, 15420, 20520, 27720, 31820, 35920, 40020, 43320, 43920, 44220"/>
    <s v="85185320, 114406520, 142161220, 174668020, 212559120, 245080520, 276880320, 297086220, 312622920, 312625120"/>
    <s v="-0"/>
    <x v="1"/>
    <x v="1"/>
  </r>
  <r>
    <s v="1820"/>
    <s v="2020-03-19 00:00:00"/>
    <s v="2020-03-19 09:51:00"/>
    <s v="Gasto"/>
    <s v="Con Compromiso"/>
    <s v="006"/>
    <x v="4"/>
    <x v="0"/>
    <s v="SERVICIOS DE DISTRIBUCIÓN DE ELECTRICIDAD, GAS Y AGUA (POR CUENTA PROPIA)"/>
    <s v="Nación"/>
    <x v="0"/>
    <s v="CSF"/>
    <n v="37616"/>
    <n v="0"/>
    <n v="37616"/>
    <n v="0"/>
    <s v="PAGO FACTURAS ACUEDUCTO"/>
    <s v="2120"/>
    <s v="2220"/>
    <s v="1720"/>
    <s v="7620"/>
    <s v="62933420"/>
    <s v="-0"/>
    <x v="0"/>
    <x v="7"/>
  </r>
  <r>
    <s v="1820"/>
    <s v="2020-03-19 00:00:00"/>
    <s v="2020-03-19 09:51:00"/>
    <s v="Gasto"/>
    <s v="Con Compromiso"/>
    <s v="006"/>
    <x v="4"/>
    <x v="2"/>
    <s v="SERVICIOS DE ALCANTARILLADO, RECOLECCIÓN, TRATAMIENTO Y DISPOSICIÓN DE DESECHOS Y OTROS SERVICIOS DE SANEAMIENTO AMBIENTAL"/>
    <s v="Nación"/>
    <x v="0"/>
    <s v="CSF"/>
    <n v="27080"/>
    <n v="0"/>
    <n v="27080"/>
    <n v="0"/>
    <s v="PAGO FACTURAS ACUEDUCTO"/>
    <s v="2120"/>
    <s v="2220"/>
    <s v="1720"/>
    <s v="7620"/>
    <s v="62933420"/>
    <s v="-0"/>
    <x v="0"/>
    <x v="7"/>
  </r>
  <r>
    <s v="1920"/>
    <s v="2020-03-24 00:00:00"/>
    <s v="2020-03-24 09:04:00"/>
    <s v="Gasto"/>
    <s v="Con Compromiso"/>
    <s v="006"/>
    <x v="4"/>
    <x v="16"/>
    <s v="APORTES AL SENA"/>
    <s v="Nación"/>
    <x v="0"/>
    <s v="CSF"/>
    <n v="727200"/>
    <n v="0"/>
    <n v="7272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5"/>
    <s v="SALUD"/>
    <s v="Nación"/>
    <x v="0"/>
    <s v="CSF"/>
    <n v="2978900"/>
    <n v="0"/>
    <n v="29789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3"/>
    <s v="APORTES AL ICBF"/>
    <s v="Nación"/>
    <x v="0"/>
    <s v="CSF"/>
    <n v="1090400"/>
    <n v="0"/>
    <n v="10904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1"/>
    <s v="PENSIONES"/>
    <s v="Nación"/>
    <x v="0"/>
    <s v="CSF"/>
    <n v="4204100"/>
    <n v="0"/>
    <n v="42041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2"/>
    <s v="APORTES GENERALES AL SISTEMA DE RIESGOS LABORALES"/>
    <s v="Nación"/>
    <x v="0"/>
    <s v="CSF"/>
    <n v="436000"/>
    <n v="0"/>
    <n v="4360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4"/>
    <s v="CAJAS DE COMPENSACIÓN FAMILIAR"/>
    <s v="Nación"/>
    <x v="0"/>
    <s v="CSF"/>
    <n v="1453700"/>
    <n v="0"/>
    <n v="1453700"/>
    <n v="0"/>
    <s v="PAGO APORTES PATRONALES"/>
    <s v="2220"/>
    <s v="2320"/>
    <s v="-0"/>
    <s v="7720, 7820, 7920, 8020, 8120, 8220, 8320, 8420, 8520, 8620, 8720"/>
    <s v="66523420, 66523520, 66523620, 66523720, 66523820, 66523920, 66524020, 66524120, 66524220, 66524320, 66524420"/>
    <s v="-0"/>
    <x v="0"/>
    <x v="7"/>
  </r>
  <r>
    <s v="2020"/>
    <s v="2020-03-24 00:00:00"/>
    <s v="2020-03-24 10:15:00"/>
    <s v="Gasto"/>
    <s v="Con Compromiso"/>
    <s v="006"/>
    <x v="4"/>
    <x v="3"/>
    <s v="AUXILIO DE TRANSPORTE"/>
    <s v="Nación"/>
    <x v="0"/>
    <s v="CSF"/>
    <n v="411416"/>
    <n v="0"/>
    <n v="41141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21"/>
    <s v="INCAPACIDADES (NO DE PENSIONES)"/>
    <s v="Nación"/>
    <x v="0"/>
    <s v="CSF"/>
    <n v="822203"/>
    <n v="0"/>
    <n v="822203"/>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8"/>
    <s v="BONIFICACIÓN ESPECIAL DE RECREACIÓN"/>
    <s v="Nación"/>
    <x v="0"/>
    <s v="CSF"/>
    <n v="14102"/>
    <n v="0"/>
    <n v="1410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4"/>
    <s v="PRIMA DE VACACIONES"/>
    <s v="Nación"/>
    <x v="0"/>
    <s v="CSF"/>
    <n v="130546"/>
    <n v="0"/>
    <n v="13054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9"/>
    <s v="SUELDO BÁSICO"/>
    <s v="Nación"/>
    <x v="0"/>
    <s v="CSF"/>
    <n v="37465462"/>
    <n v="0"/>
    <n v="3746546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10"/>
    <s v="BONIFICACIÓN POR SERVICIOS PRESTADOS"/>
    <s v="Nación"/>
    <x v="0"/>
    <s v="CSF"/>
    <n v="224349"/>
    <n v="0"/>
    <n v="224349"/>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5"/>
    <s v="PRIMA TÉCNICA NO SALARIAL"/>
    <s v="Nación"/>
    <x v="0"/>
    <s v="CSF"/>
    <n v="2584371"/>
    <n v="0"/>
    <n v="2584371"/>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6"/>
    <s v="SUBSIDIO DE ALIMENTACIÓN"/>
    <s v="Nación"/>
    <x v="0"/>
    <s v="CSF"/>
    <n v="439307"/>
    <n v="0"/>
    <n v="43930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7"/>
    <s v="SUELDO DE VACACIONES"/>
    <s v="Nación"/>
    <x v="0"/>
    <s v="CSF"/>
    <n v="145277"/>
    <n v="0"/>
    <n v="14527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120"/>
    <s v="2020-04-05 00:00:00"/>
    <s v="2020-04-05 10:35:00"/>
    <s v="Gasto"/>
    <s v="Con Compromiso"/>
    <s v="006"/>
    <x v="4"/>
    <x v="2"/>
    <s v="SERVICIOS DE ALCANTARILLADO, RECOLECCIÓN, TRATAMIENTO Y DISPOSICIÓN DE DESECHOS Y OTROS SERVICIOS DE SANEAMIENTO AMBIENTAL"/>
    <s v="Nación"/>
    <x v="0"/>
    <s v="CSF"/>
    <n v="32910"/>
    <n v="0"/>
    <n v="32910"/>
    <n v="0"/>
    <s v="PAGO FACTURA ENERGIA"/>
    <s v="2620"/>
    <s v="2720"/>
    <s v="2520"/>
    <s v="11820"/>
    <s v="85186620"/>
    <s v="-0"/>
    <x v="0"/>
    <x v="7"/>
  </r>
  <r>
    <s v="2120"/>
    <s v="2020-04-05 00:00:00"/>
    <s v="2020-04-05 10:35:00"/>
    <s v="Gasto"/>
    <s v="Con Compromiso"/>
    <s v="006"/>
    <x v="4"/>
    <x v="0"/>
    <s v="SERVICIOS DE DISTRIBUCIÓN DE ELECTRICIDAD, GAS Y AGUA (POR CUENTA PROPIA)"/>
    <s v="Nación"/>
    <x v="0"/>
    <s v="CSF"/>
    <n v="2637040"/>
    <n v="0"/>
    <n v="2637040"/>
    <n v="0"/>
    <s v="PAGO FACTURA ENERGIA"/>
    <s v="2620"/>
    <s v="2720"/>
    <s v="2520"/>
    <s v="11820"/>
    <s v="85186620"/>
    <s v="-0"/>
    <x v="0"/>
    <x v="7"/>
  </r>
  <r>
    <s v="2220"/>
    <s v="2020-04-09 00:00:00"/>
    <s v="2020-04-09 10:26:00"/>
    <s v="Gasto"/>
    <s v="Con Compromiso"/>
    <s v="0200"/>
    <x v="4"/>
    <x v="25"/>
    <s v="ADQUISICIÓN DE BIENES Y SERVICIOS - SERVICIO DE IMPLEMENTACIÓN SISTEMAS DE GESTIÓN - FORTALECIMIENTO DE LA GESTIÓN INSTITUCIONAL DEL IGAC A NIVEL   NACIONAL"/>
    <s v="Propios"/>
    <x v="1"/>
    <s v="CSF"/>
    <n v="24269760"/>
    <n v="0"/>
    <n v="24269760"/>
    <n v="0"/>
    <s v="CONTRATACION PERSONAL PRESTACION DE SERVICIOS"/>
    <s v="2720"/>
    <s v="3320"/>
    <s v="4320"/>
    <s v="20420, 27520, 31720, 35720, 39320, 44120"/>
    <s v="138600520, 173687520, 209160720, 242805820, 273706720, 312629820"/>
    <s v="-0"/>
    <x v="1"/>
    <x v="3"/>
  </r>
  <r>
    <s v="2320"/>
    <s v="2020-04-22 00:00:00"/>
    <s v="2020-04-22 12:38:00"/>
    <s v="Gasto"/>
    <s v="Con Compromiso"/>
    <s v="006"/>
    <x v="4"/>
    <x v="6"/>
    <s v="SUBSIDIO DE ALIMENTACIÓN"/>
    <s v="Nación"/>
    <x v="0"/>
    <s v="CSF"/>
    <n v="462686"/>
    <n v="0"/>
    <n v="462686"/>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3"/>
    <s v="AUXILIO DE TRANSPORTE"/>
    <s v="Nación"/>
    <x v="0"/>
    <s v="CSF"/>
    <n v="514270"/>
    <n v="0"/>
    <n v="51427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10"/>
    <s v="BONIFICACIÓN POR SERVICIOS PRESTADOS"/>
    <s v="Nación"/>
    <x v="0"/>
    <s v="CSF"/>
    <n v="682420"/>
    <n v="0"/>
    <n v="68242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9"/>
    <s v="SUELDO BÁSICO"/>
    <s v="Nación"/>
    <x v="0"/>
    <s v="CSF"/>
    <n v="35614517"/>
    <n v="0"/>
    <n v="3561451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5"/>
    <s v="PRIMA TÉCNICA NO SALARIAL"/>
    <s v="Nación"/>
    <x v="0"/>
    <s v="CSF"/>
    <n v="2354967"/>
    <n v="0"/>
    <n v="235496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420"/>
    <s v="2020-04-22 00:00:00"/>
    <s v="2020-04-22 12:41:00"/>
    <s v="Gasto"/>
    <s v="Con Compromiso"/>
    <s v="006"/>
    <x v="4"/>
    <x v="15"/>
    <s v="SALUD"/>
    <s v="Nación"/>
    <x v="0"/>
    <s v="CSF"/>
    <n v="3085300"/>
    <n v="0"/>
    <n v="30853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2"/>
    <s v="APORTES GENERALES AL SISTEMA DE RIESGOS LABORALES"/>
    <s v="Nación"/>
    <x v="0"/>
    <s v="CSF"/>
    <n v="469200"/>
    <n v="0"/>
    <n v="469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6"/>
    <s v="APORTES AL SENA"/>
    <s v="Nación"/>
    <x v="0"/>
    <s v="CSF"/>
    <n v="746200"/>
    <n v="0"/>
    <n v="746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3"/>
    <s v="APORTES AL ICBF"/>
    <s v="Nación"/>
    <x v="0"/>
    <s v="CSF"/>
    <n v="1118800"/>
    <n v="0"/>
    <n v="11188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1"/>
    <s v="PENSIONES"/>
    <s v="Nación"/>
    <x v="0"/>
    <s v="CSF"/>
    <n v="817000"/>
    <n v="0"/>
    <n v="8170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4"/>
    <s v="CAJAS DE COMPENSACIÓN FAMILIAR"/>
    <s v="Nación"/>
    <x v="0"/>
    <s v="CSF"/>
    <n v="1491700"/>
    <n v="0"/>
    <n v="1491700"/>
    <n v="0"/>
    <s v="PAGO APORTES PATRONALES NOMINA ABRIL"/>
    <s v="2920"/>
    <s v="3020"/>
    <s v="-0"/>
    <s v="13620, 13720, 13820, 13920, 14020, 14120, 14220, 14320, 14420, 14520, 14620"/>
    <s v="99529520, 99529620, 99529720, 99529820, 99529920, 99530020, 99530120, 99530220, 99530320, 99530420, 99530620"/>
    <s v="-0"/>
    <x v="0"/>
    <x v="7"/>
  </r>
  <r>
    <s v="2520"/>
    <s v="2020-04-27 00:00:00"/>
    <s v="2020-04-27 10:10:00"/>
    <s v="Gasto"/>
    <s v="Con Compromiso"/>
    <s v="006"/>
    <x v="4"/>
    <x v="0"/>
    <s v="SERVICIOS DE DISTRIBUCIÓN DE ELECTRICIDAD, GAS Y AGUA (POR CUENTA PROPIA)"/>
    <s v="Nación"/>
    <x v="0"/>
    <s v="CSF"/>
    <n v="29412"/>
    <n v="0"/>
    <n v="29412"/>
    <n v="0"/>
    <s v="PAGO FACTURAS SERVICIO ACUEDUCTO Y ALCANT."/>
    <s v="3020"/>
    <s v="3120"/>
    <s v="2720"/>
    <s v="14720"/>
    <s v="102588720, 114542720"/>
    <s v="-0"/>
    <x v="0"/>
    <x v="7"/>
  </r>
  <r>
    <s v="2520"/>
    <s v="2020-04-27 00:00:00"/>
    <s v="2020-04-27 10:10:00"/>
    <s v="Gasto"/>
    <s v="Con Compromiso"/>
    <s v="006"/>
    <x v="4"/>
    <x v="2"/>
    <s v="SERVICIOS DE ALCANTARILLADO, RECOLECCIÓN, TRATAMIENTO Y DISPOSICIÓN DE DESECHOS Y OTROS SERVICIOS DE SANEAMIENTO AMBIENTAL"/>
    <s v="Nación"/>
    <x v="0"/>
    <s v="CSF"/>
    <n v="20712"/>
    <n v="0"/>
    <n v="20712"/>
    <n v="0"/>
    <s v="PAGO FACTURAS SERVICIO ACUEDUCTO Y ALCANT."/>
    <s v="3020"/>
    <s v="3120"/>
    <s v="2720"/>
    <s v="14720"/>
    <s v="102588720, 114542720"/>
    <s v="-0"/>
    <x v="0"/>
    <x v="7"/>
  </r>
  <r>
    <s v="2620"/>
    <s v="2020-05-05 00:00:00"/>
    <s v="2020-05-05 12:00:00"/>
    <s v="Gasto"/>
    <s v="Con Compromiso"/>
    <s v="006"/>
    <x v="4"/>
    <x v="0"/>
    <s v="SERVICIOS DE DISTRIBUCIÓN DE ELECTRICIDAD, GAS Y AGUA (POR CUENTA PROPIA)"/>
    <s v="Nación"/>
    <x v="0"/>
    <s v="CSF"/>
    <n v="1645336"/>
    <n v="0"/>
    <n v="1645336"/>
    <n v="0"/>
    <s v="PAGO FACTURAS"/>
    <s v="3120"/>
    <s v="3220"/>
    <s v="2920"/>
    <s v="14820"/>
    <s v="109751120"/>
    <s v="-0"/>
    <x v="0"/>
    <x v="7"/>
  </r>
  <r>
    <s v="2620"/>
    <s v="2020-05-05 00:00:00"/>
    <s v="2020-05-05 12:00:00"/>
    <s v="Gasto"/>
    <s v="Con Compromiso"/>
    <s v="006"/>
    <x v="4"/>
    <x v="2"/>
    <s v="SERVICIOS DE ALCANTARILLADO, RECOLECCIÓN, TRATAMIENTO Y DISPOSICIÓN DE DESECHOS Y OTROS SERVICIOS DE SANEAMIENTO AMBIENTAL"/>
    <s v="Nación"/>
    <x v="0"/>
    <s v="CSF"/>
    <n v="32584"/>
    <n v="0"/>
    <n v="32584"/>
    <n v="0"/>
    <s v="PAGO FACTURAS"/>
    <s v="3120"/>
    <s v="3220"/>
    <s v="2920"/>
    <s v="14820"/>
    <s v="109751120"/>
    <s v="-0"/>
    <x v="0"/>
    <x v="7"/>
  </r>
  <r>
    <s v="2720"/>
    <s v="2020-05-18 00:00:00"/>
    <s v="2020-05-18 10:58:00"/>
    <s v="Gasto"/>
    <s v="Con Compromiso"/>
    <s v="006"/>
    <x v="4"/>
    <x v="2"/>
    <s v="SERVICIOS DE ALCANTARILLADO, RECOLECCIÓN, TRATAMIENTO Y DISPOSICIÓN DE DESECHOS Y OTROS SERVICIOS DE SANEAMIENTO AMBIENTAL"/>
    <s v="Nación"/>
    <x v="0"/>
    <s v="CSF"/>
    <n v="19916"/>
    <n v="0"/>
    <n v="19916"/>
    <n v="0"/>
    <s v="pago facturas"/>
    <s v="3220"/>
    <s v="3420"/>
    <s v="3620"/>
    <s v="15520"/>
    <s v="120570320"/>
    <s v="-0"/>
    <x v="0"/>
    <x v="7"/>
  </r>
  <r>
    <s v="2720"/>
    <s v="2020-05-18 00:00:00"/>
    <s v="2020-05-18 10:58:00"/>
    <s v="Gasto"/>
    <s v="Con Compromiso"/>
    <s v="006"/>
    <x v="4"/>
    <x v="0"/>
    <s v="SERVICIOS DE DISTRIBUCIÓN DE ELECTRICIDAD, GAS Y AGUA (POR CUENTA PROPIA)"/>
    <s v="Nación"/>
    <x v="0"/>
    <s v="CSF"/>
    <n v="28386"/>
    <n v="0"/>
    <n v="28386"/>
    <n v="0"/>
    <s v="pago facturas"/>
    <s v="3220"/>
    <s v="3420"/>
    <s v="3620"/>
    <s v="15520"/>
    <s v="120570320"/>
    <s v="-0"/>
    <x v="0"/>
    <x v="7"/>
  </r>
  <r>
    <s v="2820"/>
    <s v="2020-05-21 00:00:00"/>
    <s v="2020-05-21 14:00:00"/>
    <s v="Gasto"/>
    <s v="Con Compromiso"/>
    <s v="006"/>
    <x v="4"/>
    <x v="7"/>
    <s v="SUELDO DE VACACIONES"/>
    <s v="Nación"/>
    <x v="0"/>
    <s v="CSF"/>
    <n v="3266687"/>
    <n v="0"/>
    <n v="326668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5"/>
    <s v="PRIMA TÉCNICA NO SALARIAL"/>
    <s v="Nación"/>
    <x v="0"/>
    <s v="CSF"/>
    <n v="2354967"/>
    <n v="0"/>
    <n v="235496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4"/>
    <s v="PRIMA DE VACACIONES"/>
    <s v="Nación"/>
    <x v="0"/>
    <s v="CSF"/>
    <n v="2419149"/>
    <n v="0"/>
    <n v="2419149"/>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6"/>
    <s v="SUBSIDIO DE ALIMENTACIÓN"/>
    <s v="Nación"/>
    <x v="0"/>
    <s v="CSF"/>
    <n v="462686"/>
    <n v="0"/>
    <n v="462686"/>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3"/>
    <s v="AUXILIO DE TRANSPORTE"/>
    <s v="Nación"/>
    <x v="0"/>
    <s v="CSF"/>
    <n v="514270"/>
    <n v="0"/>
    <n v="514270"/>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9"/>
    <s v="SUELDO BÁSICO"/>
    <s v="Nación"/>
    <x v="0"/>
    <s v="CSF"/>
    <n v="35614517"/>
    <n v="0"/>
    <n v="3561451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8"/>
    <s v="BONIFICACIÓN ESPECIAL DE RECREACIÓN"/>
    <s v="Nación"/>
    <x v="0"/>
    <s v="CSF"/>
    <n v="213438"/>
    <n v="0"/>
    <n v="213438"/>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920"/>
    <s v="2020-05-21 00:00:00"/>
    <s v="2020-05-21 14:03:00"/>
    <s v="Gasto"/>
    <s v="Con Compromiso"/>
    <s v="006"/>
    <x v="4"/>
    <x v="15"/>
    <s v="SALUD"/>
    <s v="Nación"/>
    <x v="0"/>
    <s v="CSF"/>
    <n v="3027300"/>
    <n v="0"/>
    <n v="30273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2"/>
    <s v="APORTES GENERALES AL SISTEMA DE RIESGOS LABORALES"/>
    <s v="Nación"/>
    <x v="0"/>
    <s v="CSF"/>
    <n v="439500"/>
    <n v="0"/>
    <n v="439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1"/>
    <s v="PENSIONES"/>
    <s v="Nación"/>
    <x v="0"/>
    <s v="CSF"/>
    <n v="4273500"/>
    <n v="0"/>
    <n v="4273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3"/>
    <s v="APORTES AL ICBF"/>
    <s v="Nación"/>
    <x v="0"/>
    <s v="CSF"/>
    <n v="1170900"/>
    <n v="0"/>
    <n v="117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6"/>
    <s v="APORTES AL SENA"/>
    <s v="Nación"/>
    <x v="0"/>
    <s v="CSF"/>
    <n v="780900"/>
    <n v="0"/>
    <n v="78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4"/>
    <s v="CAJAS DE COMPENSACIÓN FAMILIAR"/>
    <s v="Nación"/>
    <x v="0"/>
    <s v="CSF"/>
    <n v="1561100"/>
    <n v="0"/>
    <n v="1561100"/>
    <n v="0"/>
    <s v="PAGO APORTES NOMINA MAYO 2020"/>
    <s v="3420"/>
    <s v="3720"/>
    <s v="-0"/>
    <s v="17420, 17520, 17620, 17720, 17820, 17920, 18020, 18120, 18220, 18320, 18420"/>
    <s v="125635520, 125635620, 125635720, 125635820, 125635920, 125636020, 125636120, 125636220, 125636320, 125636420, 125636520"/>
    <s v="-0"/>
    <x v="0"/>
    <x v="7"/>
  </r>
  <r>
    <s v="3020"/>
    <s v="2020-05-21 00:00:00"/>
    <s v="2020-05-21 15:29:00"/>
    <s v="Gasto"/>
    <s v="Con Compromiso"/>
    <s v="006"/>
    <x v="4"/>
    <x v="16"/>
    <s v="APORTES AL SENA"/>
    <s v="Nación"/>
    <x v="0"/>
    <s v="CSF"/>
    <n v="76700"/>
    <n v="0"/>
    <n v="767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1"/>
    <s v="PENSIONES"/>
    <s v="Nación"/>
    <x v="0"/>
    <s v="CSF"/>
    <n v="445300"/>
    <n v="0"/>
    <n v="445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5"/>
    <s v="SALUD"/>
    <s v="Nación"/>
    <x v="0"/>
    <s v="CSF"/>
    <n v="312400"/>
    <n v="0"/>
    <n v="3124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3"/>
    <s v="APORTES AL ICBF"/>
    <s v="Nación"/>
    <x v="0"/>
    <s v="CSF"/>
    <n v="114300"/>
    <n v="0"/>
    <n v="114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4"/>
    <s v="CAJAS DE COMPENSACIÓN FAMILIAR"/>
    <s v="Nación"/>
    <x v="0"/>
    <s v="CSF"/>
    <n v="153000"/>
    <n v="0"/>
    <n v="1530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2"/>
    <s v="APORTES GENERALES AL SISTEMA DE RIESGOS LABORALES"/>
    <s v="Nación"/>
    <x v="0"/>
    <s v="CSF"/>
    <n v="43900"/>
    <n v="0"/>
    <n v="43900"/>
    <n v="0"/>
    <s v="PAGO RETROACTIVO APORTES PATRONALES"/>
    <s v="3520"/>
    <s v="3820"/>
    <s v="-0"/>
    <s v="18520, 18620, 18720, 18820, 18920, 19020, 19120, 19220, 19320, 19420, 19520"/>
    <s v="125771020, 125771120, 125771220, 125771320, 125771420, 125771520, 125771620, 125771720, 125771820, 125771920, 125772020"/>
    <s v="-0"/>
    <x v="0"/>
    <x v="7"/>
  </r>
  <r>
    <s v="3120"/>
    <s v="2020-06-02 00:00:00"/>
    <s v="2020-06-02 11:18:00"/>
    <s v="Gasto"/>
    <s v="Con Compromiso"/>
    <s v="006"/>
    <x v="4"/>
    <x v="0"/>
    <s v="SERVICIOS DE DISTRIBUCIÓN DE ELECTRICIDAD, GAS Y AGUA (POR CUENTA PROPIA)"/>
    <s v="Nación"/>
    <x v="0"/>
    <s v="CSF"/>
    <n v="1403379"/>
    <n v="0"/>
    <n v="1403379"/>
    <n v="0"/>
    <s v="PAGO FACTURAS"/>
    <s v="3620"/>
    <s v="4020"/>
    <s v="3720"/>
    <s v="19820"/>
    <s v="137609120"/>
    <s v="-0"/>
    <x v="0"/>
    <x v="7"/>
  </r>
  <r>
    <s v="3120"/>
    <s v="2020-06-02 00:00:00"/>
    <s v="2020-06-02 11:18:00"/>
    <s v="Gasto"/>
    <s v="Con Compromiso"/>
    <s v="006"/>
    <x v="4"/>
    <x v="2"/>
    <s v="SERVICIOS DE ALCANTARILLADO, RECOLECCIÓN, TRATAMIENTO Y DISPOSICIÓN DE DESECHOS Y OTROS SERVICIOS DE SANEAMIENTO AMBIENTAL"/>
    <s v="Nación"/>
    <x v="0"/>
    <s v="CSF"/>
    <n v="33001"/>
    <n v="0"/>
    <n v="33001"/>
    <n v="0"/>
    <s v="PAGO FACTURAS"/>
    <s v="3620"/>
    <s v="4020"/>
    <s v="3720"/>
    <s v="19820"/>
    <s v="137609120"/>
    <s v="-0"/>
    <x v="0"/>
    <x v="7"/>
  </r>
  <r>
    <s v="3220"/>
    <s v="2020-06-04 00:00:00"/>
    <s v="2020-06-04 10:01:00"/>
    <s v="Gasto"/>
    <s v="Con Compromiso"/>
    <s v="006"/>
    <x v="4"/>
    <x v="26"/>
    <s v="PRIMA DE SERVICIO"/>
    <s v="Nación"/>
    <x v="0"/>
    <s v="CSF"/>
    <n v="38558553"/>
    <n v="0"/>
    <n v="38558553"/>
    <n v="0"/>
    <s v="PAGO PRIMA DE JUNIO 2020"/>
    <s v="3720"/>
    <s v="4120, 4220"/>
    <s v="-0"/>
    <s v="20620, 20720, 20820, 20920, 21020, 21120, 21220, 21320, 21420, 21520, 21620, 21720, 21820, 21920, 22020, 22120, 22220, 22320, 22420, 22520, 22620, 22720, 22820, 22920, 23020, 23120, 23220, 23320, 23420, 23520, 23620, 23720"/>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s v="-0"/>
    <x v="0"/>
    <x v="7"/>
  </r>
  <r>
    <s v="3320"/>
    <s v="2020-06-11 00:00:00"/>
    <s v="2020-06-11 10:40:00"/>
    <s v="Gasto"/>
    <s v="Con Compromiso"/>
    <s v="0200"/>
    <x v="4"/>
    <x v="27"/>
    <s v="ADQUISICIÓN DE BIENES Y SERVICIOS - SEDES MANTENIDAS - FORTALECIMIENTO DE LA INFRAESTRUCTURA FÍSICA DEL IGAC A NIVEL  NACIONAL"/>
    <s v="Nación"/>
    <x v="0"/>
    <s v="CSF"/>
    <n v="1315600"/>
    <n v="0"/>
    <n v="1315600"/>
    <n v="0"/>
    <s v="COMPRA E INSTALACION DE ESTRUCTURAS EN VENTANILLA -ATENCION AL USUARIO"/>
    <s v="3820"/>
    <s v="4620"/>
    <s v="5120"/>
    <s v="27620"/>
    <s v="173715920"/>
    <s v="-0"/>
    <x v="1"/>
    <x v="3"/>
  </r>
  <r>
    <s v="3420"/>
    <s v="2020-06-19 00:00:00"/>
    <s v="2020-06-19 13:06:00"/>
    <s v="Gasto"/>
    <s v="Con Compromiso"/>
    <s v="006"/>
    <x v="4"/>
    <x v="9"/>
    <s v="SUELDO BÁSICO"/>
    <s v="Nación"/>
    <x v="0"/>
    <s v="CSF"/>
    <n v="33586857"/>
    <n v="0"/>
    <n v="3358685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5"/>
    <s v="PRIMA TÉCNICA NO SALARIAL"/>
    <s v="Nación"/>
    <x v="0"/>
    <s v="CSF"/>
    <n v="2354967"/>
    <n v="0"/>
    <n v="235496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4"/>
    <s v="PRIMA DE VACACIONES"/>
    <s v="Nación"/>
    <x v="0"/>
    <s v="CSF"/>
    <n v="54578"/>
    <n v="0"/>
    <n v="54578"/>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3"/>
    <s v="AUXILIO DE TRANSPORTE"/>
    <s v="Nación"/>
    <x v="0"/>
    <s v="CSF"/>
    <n v="449129"/>
    <n v="0"/>
    <n v="4491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6"/>
    <s v="SUBSIDIO DE ALIMENTACIÓN"/>
    <s v="Nación"/>
    <x v="0"/>
    <s v="CSF"/>
    <n v="378962"/>
    <n v="0"/>
    <n v="378962"/>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10"/>
    <s v="BONIFICACIÓN POR SERVICIOS PRESTADOS"/>
    <s v="Nación"/>
    <x v="0"/>
    <s v="CSF"/>
    <n v="1192595"/>
    <n v="0"/>
    <n v="1192595"/>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7"/>
    <s v="SUELDO DE VACACIONES"/>
    <s v="Nación"/>
    <x v="0"/>
    <s v="CSF"/>
    <n v="91029"/>
    <n v="0"/>
    <n v="910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520"/>
    <s v="2020-06-19 00:00:00"/>
    <s v="2020-06-19 13:10:00"/>
    <s v="Gasto"/>
    <s v="Con Compromiso"/>
    <s v="006"/>
    <x v="4"/>
    <x v="13"/>
    <s v="APORTES AL ICBF"/>
    <s v="Nación"/>
    <x v="0"/>
    <s v="CSF"/>
    <n v="2286800"/>
    <n v="0"/>
    <n v="22868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1"/>
    <s v="PENSIONES"/>
    <s v="Nación"/>
    <x v="0"/>
    <s v="CSF"/>
    <n v="4416600"/>
    <n v="0"/>
    <n v="44166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5"/>
    <s v="SALUD"/>
    <s v="Nación"/>
    <x v="0"/>
    <s v="CSF"/>
    <n v="3128500"/>
    <n v="0"/>
    <n v="31285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2"/>
    <s v="APORTES GENERALES AL SISTEMA DE RIESGOS LABORALES"/>
    <s v="Nación"/>
    <x v="0"/>
    <s v="CSF"/>
    <n v="408400"/>
    <n v="0"/>
    <n v="40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6"/>
    <s v="APORTES AL SENA"/>
    <s v="Nación"/>
    <x v="0"/>
    <s v="CSF"/>
    <n v="1524700"/>
    <n v="0"/>
    <n v="15247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4"/>
    <s v="CAJAS DE COMPENSACIÓN FAMILIAR"/>
    <s v="Nación"/>
    <x v="0"/>
    <s v="CSF"/>
    <n v="3048400"/>
    <n v="0"/>
    <n v="304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620"/>
    <s v="2020-07-01 00:00:00"/>
    <s v="2020-07-01 15:06:00"/>
    <s v="Gasto"/>
    <s v="Con Compromiso"/>
    <s v="006"/>
    <x v="4"/>
    <x v="2"/>
    <s v="SERVICIOS DE ALCANTARILLADO, RECOLECCIÓN, TRATAMIENTO Y DISPOSICIÓN DE DESECHOS Y OTROS SERVICIOS DE SANEAMIENTO AMBIENTAL"/>
    <s v="Nación"/>
    <x v="0"/>
    <s v="CSF"/>
    <n v="33046"/>
    <n v="0"/>
    <n v="33046"/>
    <n v="0"/>
    <s v="PAGO DE FACTURA DE ENERGIA"/>
    <s v="4120"/>
    <s v="4820"/>
    <s v="4520"/>
    <s v="27020"/>
    <s v="171843120"/>
    <s v="-0"/>
    <x v="0"/>
    <x v="7"/>
  </r>
  <r>
    <s v="3620"/>
    <s v="2020-07-01 00:00:00"/>
    <s v="2020-07-01 15:06:00"/>
    <s v="Gasto"/>
    <s v="Con Compromiso"/>
    <s v="006"/>
    <x v="4"/>
    <x v="0"/>
    <s v="SERVICIOS DE DISTRIBUCIÓN DE ELECTRICIDAD, GAS Y AGUA (POR CUENTA PROPIA)"/>
    <s v="Nación"/>
    <x v="0"/>
    <s v="CSF"/>
    <n v="1825094"/>
    <n v="0"/>
    <n v="1825094"/>
    <n v="0"/>
    <s v="PAGO DE FACTURA DE ENERGIA"/>
    <s v="4120"/>
    <s v="4820"/>
    <s v="4520"/>
    <s v="27020"/>
    <s v="171843120"/>
    <s v="-0"/>
    <x v="0"/>
    <x v="7"/>
  </r>
  <r>
    <s v="3720"/>
    <s v="2020-07-08 00:00:00"/>
    <s v="2020-07-08 12:06:00"/>
    <s v="Gasto"/>
    <s v="Con Compromiso"/>
    <s v="006"/>
    <x v="4"/>
    <x v="2"/>
    <s v="SERVICIOS DE ALCANTARILLADO, RECOLECCIÓN, TRATAMIENTO Y DISPOSICIÓN DE DESECHOS Y OTROS SERVICIOS DE SANEAMIENTO AMBIENTAL"/>
    <s v="Nación"/>
    <x v="0"/>
    <s v="CSF"/>
    <n v="134337"/>
    <n v="-134337"/>
    <n v="0"/>
    <n v="0"/>
    <s v="PAGO SERVICIO ACUEDUCTO DOS MESES"/>
    <s v="4220"/>
    <s v="4920"/>
    <s v="5320"/>
    <s v="-0"/>
    <s v="-0"/>
    <s v="-0"/>
    <x v="0"/>
    <x v="7"/>
  </r>
  <r>
    <s v="3820"/>
    <s v="2020-07-10 00:00:00"/>
    <s v="2020-07-10 11:48:00"/>
    <s v="Gasto"/>
    <s v="Con Compromiso"/>
    <s v="006"/>
    <x v="4"/>
    <x v="2"/>
    <s v="SERVICIOS DE ALCANTARILLADO, RECOLECCIÓN, TRATAMIENTO Y DISPOSICIÓN DE DESECHOS Y OTROS SERVICIOS DE SANEAMIENTO AMBIENTAL"/>
    <s v="Nación"/>
    <x v="0"/>
    <s v="CSF"/>
    <n v="13856"/>
    <n v="0"/>
    <n v="13856"/>
    <n v="0"/>
    <s v="PAGO FACTURA DE SERVAF"/>
    <s v="4320"/>
    <s v="5020"/>
    <s v="5420"/>
    <s v="27820"/>
    <s v="180168820"/>
    <s v="-0"/>
    <x v="0"/>
    <x v="7"/>
  </r>
  <r>
    <s v="3820"/>
    <s v="2020-07-10 00:00:00"/>
    <s v="2020-07-10 11:48:00"/>
    <s v="Gasto"/>
    <s v="Con Compromiso"/>
    <s v="006"/>
    <x v="4"/>
    <x v="0"/>
    <s v="SERVICIOS DE DISTRIBUCIÓN DE ELECTRICIDAD, GAS Y AGUA (POR CUENTA PROPIA)"/>
    <s v="Nación"/>
    <x v="0"/>
    <s v="CSF"/>
    <n v="53566"/>
    <n v="0"/>
    <n v="53566"/>
    <n v="0"/>
    <s v="PAGO FACTURA DE SERVAF"/>
    <s v="4320"/>
    <s v="5020"/>
    <s v="5420"/>
    <s v="27820"/>
    <s v="180168820"/>
    <s v="-0"/>
    <x v="0"/>
    <x v="7"/>
  </r>
  <r>
    <s v="3920"/>
    <s v="2020-07-22 00:00:00"/>
    <s v="2020-07-22 11:54:00"/>
    <s v="Gasto"/>
    <s v="Con Compromiso"/>
    <s v="006"/>
    <x v="4"/>
    <x v="28"/>
    <s v="AUXILIO DE CONECTIVIDAD DIGITAL"/>
    <s v="Nación"/>
    <x v="0"/>
    <s v="CSF"/>
    <n v="490271"/>
    <n v="0"/>
    <n v="490271"/>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8"/>
    <s v="BONIFICACIÓN ESPECIAL DE RECREACIÓN"/>
    <s v="Nación"/>
    <x v="0"/>
    <s v="CSF"/>
    <n v="431055"/>
    <n v="0"/>
    <n v="4310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6"/>
    <s v="SUBSIDIO DE ALIMENTACIÓN"/>
    <s v="Nación"/>
    <x v="0"/>
    <s v="CSF"/>
    <n v="431840"/>
    <n v="0"/>
    <n v="43184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10"/>
    <s v="BONIFICACIÓN POR SERVICIOS PRESTADOS"/>
    <s v="Nación"/>
    <x v="0"/>
    <s v="CSF"/>
    <n v="1665884"/>
    <n v="0"/>
    <n v="1665884"/>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5"/>
    <s v="PRIMA TÉCNICA NO SALARIAL"/>
    <s v="Nación"/>
    <x v="0"/>
    <s v="CSF"/>
    <n v="2354967"/>
    <n v="0"/>
    <n v="2354967"/>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9"/>
    <s v="SUELDO BÁSICO"/>
    <s v="Nación"/>
    <x v="0"/>
    <s v="CSF"/>
    <n v="34867485"/>
    <n v="0"/>
    <n v="3486748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4"/>
    <s v="PRIMA DE VACACIONES"/>
    <s v="Nación"/>
    <x v="0"/>
    <s v="CSF"/>
    <n v="4604290"/>
    <n v="0"/>
    <n v="460429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7"/>
    <s v="SUELDO DE VACACIONES"/>
    <s v="Nación"/>
    <x v="0"/>
    <s v="CSF"/>
    <n v="5675355"/>
    <n v="0"/>
    <n v="56753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4020"/>
    <s v="2020-07-22 00:00:00"/>
    <s v="2020-07-22 12:00:00"/>
    <s v="Gasto"/>
    <s v="Con Compromiso"/>
    <s v="006"/>
    <x v="4"/>
    <x v="12"/>
    <s v="APORTES GENERALES AL SISTEMA DE RIESGOS LABORALES"/>
    <s v="Nación"/>
    <x v="0"/>
    <s v="CSF"/>
    <n v="480100"/>
    <n v="0"/>
    <n v="4801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3"/>
    <s v="APORTES AL ICBF"/>
    <s v="Nación"/>
    <x v="0"/>
    <s v="CSF"/>
    <n v="1284900"/>
    <n v="0"/>
    <n v="1284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1"/>
    <s v="PENSIONES"/>
    <s v="Nación"/>
    <x v="0"/>
    <s v="CSF"/>
    <n v="4473400"/>
    <n v="0"/>
    <n v="44734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5"/>
    <s v="SALUD"/>
    <s v="Nación"/>
    <x v="0"/>
    <s v="CSF"/>
    <n v="3168900"/>
    <n v="0"/>
    <n v="3168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4"/>
    <s v="CAJAS DE COMPENSACIÓN FAMILIAR"/>
    <s v="Nación"/>
    <x v="0"/>
    <s v="CSF"/>
    <n v="1713000"/>
    <n v="0"/>
    <n v="17130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6"/>
    <s v="APORTES AL SENA"/>
    <s v="Nación"/>
    <x v="0"/>
    <s v="CSF"/>
    <n v="856800"/>
    <n v="0"/>
    <n v="856800"/>
    <n v="0"/>
    <s v="PAGO APORTES PATRONALES NOMINA JULIO2020"/>
    <s v="4520"/>
    <s v="5220"/>
    <s v="-0"/>
    <s v="29520, 29620, 29720, 29820, 29920, 30020, 30120, 30220, 30320, 30420, 30520"/>
    <s v="194946120, 194946220, 194946320, 194946420, 194946520, 194946620, 194946720, 194946820, 194946920, 194947020, 194947120"/>
    <s v="-0"/>
    <x v="0"/>
    <x v="7"/>
  </r>
  <r>
    <s v="4120"/>
    <s v="2020-08-03 00:00:00"/>
    <s v="2020-08-03 16:07:00"/>
    <s v="Gasto"/>
    <s v="Con Compromiso"/>
    <s v="006"/>
    <x v="4"/>
    <x v="2"/>
    <s v="SERVICIOS DE ALCANTARILLADO, RECOLECCIÓN, TRATAMIENTO Y DISPOSICIÓN DE DESECHOS Y OTROS SERVICIOS DE SANEAMIENTO AMBIENTAL"/>
    <s v="Nación"/>
    <x v="0"/>
    <s v="CSF"/>
    <n v="25180"/>
    <n v="0"/>
    <n v="25180"/>
    <n v="0"/>
    <s v="pago facturas acueducto"/>
    <s v="4620"/>
    <s v="5420"/>
    <s v="5520"/>
    <s v="31120"/>
    <s v="207362220"/>
    <s v="-0"/>
    <x v="0"/>
    <x v="7"/>
  </r>
  <r>
    <s v="4120"/>
    <s v="2020-08-03 00:00:00"/>
    <s v="2020-08-03 16:07:00"/>
    <s v="Gasto"/>
    <s v="Con Compromiso"/>
    <s v="006"/>
    <x v="4"/>
    <x v="0"/>
    <s v="SERVICIOS DE DISTRIBUCIÓN DE ELECTRICIDAD, GAS Y AGUA (POR CUENTA PROPIA)"/>
    <s v="Nación"/>
    <x v="0"/>
    <s v="CSF"/>
    <n v="50482"/>
    <n v="0"/>
    <n v="50482"/>
    <n v="0"/>
    <s v="pago facturas acueducto"/>
    <s v="4620"/>
    <s v="5420"/>
    <s v="5520"/>
    <s v="31120"/>
    <s v="207362220"/>
    <s v="-0"/>
    <x v="0"/>
    <x v="7"/>
  </r>
  <r>
    <s v="4220"/>
    <s v="2020-08-03 00:00:00"/>
    <s v="2020-08-03 16:09:00"/>
    <s v="Gasto"/>
    <s v="Con Compromiso"/>
    <s v="006"/>
    <x v="4"/>
    <x v="0"/>
    <s v="SERVICIOS DE DISTRIBUCIÓN DE ELECTRICIDAD, GAS Y AGUA (POR CUENTA PROPIA)"/>
    <s v="Nación"/>
    <x v="0"/>
    <s v="CSF"/>
    <n v="1761786"/>
    <n v="0"/>
    <n v="1761786"/>
    <n v="0"/>
    <s v="pago factura energia"/>
    <s v="4720"/>
    <s v="5520"/>
    <s v="5620"/>
    <s v="31220"/>
    <s v="207390620"/>
    <s v="-0"/>
    <x v="0"/>
    <x v="7"/>
  </r>
  <r>
    <s v="4220"/>
    <s v="2020-08-03 00:00:00"/>
    <s v="2020-08-03 16:09:00"/>
    <s v="Gasto"/>
    <s v="Con Compromiso"/>
    <s v="006"/>
    <x v="4"/>
    <x v="2"/>
    <s v="SERVICIOS DE ALCANTARILLADO, RECOLECCIÓN, TRATAMIENTO Y DISPOSICIÓN DE DESECHOS Y OTROS SERVICIOS DE SANEAMIENTO AMBIENTAL"/>
    <s v="Nación"/>
    <x v="0"/>
    <s v="CSF"/>
    <n v="31334"/>
    <n v="0"/>
    <n v="31334"/>
    <n v="0"/>
    <s v="pago factura energia"/>
    <s v="4720"/>
    <s v="5520"/>
    <s v="5620"/>
    <s v="31220"/>
    <s v="207390620"/>
    <s v="-0"/>
    <x v="0"/>
    <x v="7"/>
  </r>
  <r>
    <s v="4320"/>
    <s v="2020-08-20 00:00:00"/>
    <s v="2020-08-20 14:43:00"/>
    <s v="Gasto"/>
    <s v="Con Compromiso"/>
    <s v="006"/>
    <x v="4"/>
    <x v="0"/>
    <s v="SERVICIOS DE DISTRIBUCIÓN DE ELECTRICIDAD, GAS Y AGUA (POR CUENTA PROPIA)"/>
    <s v="Nación"/>
    <x v="0"/>
    <s v="CSF"/>
    <n v="25309"/>
    <n v="0"/>
    <n v="25309"/>
    <n v="0"/>
    <s v="PAGO SERVICIO DE ACUEDUCTO Y ALCANTARILLADO"/>
    <s v="5020"/>
    <s v="5620"/>
    <s v="6320"/>
    <s v="31920"/>
    <s v="223103920"/>
    <s v="-0"/>
    <x v="0"/>
    <x v="7"/>
  </r>
  <r>
    <s v="4320"/>
    <s v="2020-08-20 00:00:00"/>
    <s v="2020-08-20 14:43:00"/>
    <s v="Gasto"/>
    <s v="Con Compromiso"/>
    <s v="006"/>
    <x v="4"/>
    <x v="2"/>
    <s v="SERVICIOS DE ALCANTARILLADO, RECOLECCIÓN, TRATAMIENTO Y DISPOSICIÓN DE DESECHOS Y OTROS SERVICIOS DE SANEAMIENTO AMBIENTAL"/>
    <s v="Nación"/>
    <x v="0"/>
    <s v="CSF"/>
    <n v="17529"/>
    <n v="0"/>
    <n v="17529"/>
    <n v="0"/>
    <s v="PAGO SERVICIO DE ACUEDUCTO Y ALCANTARILLADO"/>
    <s v="5020"/>
    <s v="5620"/>
    <s v="6320"/>
    <s v="31920"/>
    <s v="223103920"/>
    <s v="-0"/>
    <x v="0"/>
    <x v="7"/>
  </r>
  <r>
    <s v="4420"/>
    <s v="2020-08-23 00:00:00"/>
    <s v="2020-08-23 14:33:00"/>
    <s v="Gasto"/>
    <s v="Con Compromiso"/>
    <s v="006"/>
    <x v="4"/>
    <x v="11"/>
    <s v="PENSIONES"/>
    <s v="Nación"/>
    <x v="0"/>
    <s v="CSF"/>
    <n v="4687800"/>
    <n v="0"/>
    <n v="46878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6"/>
    <s v="APORTES AL SENA"/>
    <s v="Nación"/>
    <x v="0"/>
    <s v="CSF"/>
    <n v="830900"/>
    <n v="0"/>
    <n v="8309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4"/>
    <s v="CAJAS DE COMPENSACIÓN FAMILIAR"/>
    <s v="Nación"/>
    <x v="0"/>
    <s v="CSF"/>
    <n v="1660500"/>
    <n v="0"/>
    <n v="16605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3"/>
    <s v="APORTES AL ICBF"/>
    <s v="Nación"/>
    <x v="0"/>
    <s v="CSF"/>
    <n v="1245600"/>
    <n v="0"/>
    <n v="12456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5"/>
    <s v="SALUD"/>
    <s v="Nación"/>
    <x v="0"/>
    <s v="CSF"/>
    <n v="3320700"/>
    <n v="0"/>
    <n v="33207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2"/>
    <s v="APORTES GENERALES AL SISTEMA DE RIESGOS LABORALES"/>
    <s v="Nación"/>
    <x v="0"/>
    <s v="CSF"/>
    <n v="380000"/>
    <n v="0"/>
    <n v="3800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520"/>
    <s v="2020-08-24 00:00:00"/>
    <s v="2020-08-24 10:21:00"/>
    <s v="Gasto"/>
    <s v="Con Compromiso"/>
    <s v="006"/>
    <x v="4"/>
    <x v="6"/>
    <s v="SUBSIDIO DE ALIMENTACIÓN"/>
    <s v="Nación"/>
    <x v="0"/>
    <s v="CSF"/>
    <n v="374555"/>
    <n v="0"/>
    <n v="37455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4"/>
    <s v="PRIMA DE VACACIONES"/>
    <s v="Nación"/>
    <x v="0"/>
    <s v="CSF"/>
    <n v="1612546"/>
    <n v="0"/>
    <n v="1612546"/>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28"/>
    <s v="AUXILIO DE CONECTIVIDAD DIGITAL"/>
    <s v="Nación"/>
    <x v="0"/>
    <s v="CSF"/>
    <n v="435415"/>
    <n v="0"/>
    <n v="43541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8"/>
    <s v="BONIFICACIÓN ESPECIAL DE RECREACIÓN"/>
    <s v="Nación"/>
    <x v="0"/>
    <s v="CSF"/>
    <n v="122449"/>
    <n v="0"/>
    <n v="122449"/>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7"/>
    <s v="SUELDO DE VACACIONES"/>
    <s v="Nación"/>
    <x v="0"/>
    <s v="CSF"/>
    <n v="1576712"/>
    <n v="0"/>
    <n v="1576712"/>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9"/>
    <s v="SUELDO BÁSICO"/>
    <s v="Nación"/>
    <x v="0"/>
    <s v="CSF"/>
    <n v="29616570"/>
    <n v="0"/>
    <n v="29616570"/>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5"/>
    <s v="PRIMA TÉCNICA NO SALARIAL"/>
    <s v="Nación"/>
    <x v="0"/>
    <s v="CSF"/>
    <n v="2354967"/>
    <n v="0"/>
    <n v="2354967"/>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10"/>
    <s v="BONIFICACIÓN POR SERVICIOS PRESTADOS"/>
    <s v="Nación"/>
    <x v="0"/>
    <s v="CSF"/>
    <n v="3451641"/>
    <n v="0"/>
    <n v="3451641"/>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620"/>
    <s v="2020-08-26 00:00:00"/>
    <s v="2020-08-26 12:34:00"/>
    <s v="Gasto"/>
    <s v="Con Compromiso"/>
    <s v="0500"/>
    <x v="4"/>
    <x v="22"/>
    <s v="ADQUISICIÓN DE BIENES Y SERVICIOS - SERVICIO DE INFORMACIÓN CATASTRAL - ACTUALIZACIÓN  Y GESTIÓN CATASTRAL  NACIONAL"/>
    <s v="Propios"/>
    <x v="1"/>
    <s v="CSF"/>
    <n v="3258617"/>
    <n v="-544617"/>
    <n v="2714000"/>
    <n v="0"/>
    <s v="ADQUISICIÓN DE BIENES Y SERVICIOS PARA VEHÍCULO  DE LA T. CAQUETA"/>
    <s v="5120"/>
    <s v="7920"/>
    <s v="-0"/>
    <s v="-0"/>
    <s v="-0"/>
    <s v="-0"/>
    <x v="1"/>
    <x v="1"/>
  </r>
  <r>
    <s v="4720"/>
    <s v="2020-09-01 00:00:00"/>
    <s v="2020-09-01 14:57:00"/>
    <s v="Gasto"/>
    <s v="Con Compromiso"/>
    <s v="0500"/>
    <x v="4"/>
    <x v="22"/>
    <s v="ADQUISICIÓN DE BIENES Y SERVICIOS - SERVICIO DE INFORMACIÓN CATASTRAL - ACTUALIZACIÓN  Y GESTIÓN CATASTRAL  NACIONAL"/>
    <s v="Nación"/>
    <x v="2"/>
    <s v="CSF"/>
    <n v="2032955"/>
    <n v="-289000"/>
    <n v="1743955"/>
    <n v="0"/>
    <s v="PAGO VIATICOS Y GASTOS DE COMISION PARA CONDUCTOR"/>
    <s v="5220"/>
    <s v="6220"/>
    <s v="7120"/>
    <s v="35820"/>
    <s v="242852020"/>
    <s v="520"/>
    <x v="1"/>
    <x v="1"/>
  </r>
  <r>
    <s v="4820"/>
    <s v="2020-09-02 00:00:00"/>
    <s v="2020-09-02 16:42:00"/>
    <s v="Gasto"/>
    <s v="Con Compromiso"/>
    <s v="006"/>
    <x v="4"/>
    <x v="2"/>
    <s v="SERVICIOS DE ALCANTARILLADO, RECOLECCIÓN, TRATAMIENTO Y DISPOSICIÓN DE DESECHOS Y OTROS SERVICIOS DE SANEAMIENTO AMBIENTAL"/>
    <s v="Nación"/>
    <x v="0"/>
    <s v="CSF"/>
    <n v="31334"/>
    <n v="0"/>
    <n v="31334"/>
    <n v="0"/>
    <s v="PAGO FRAS DE ENERGIA"/>
    <s v="5320"/>
    <s v="6120"/>
    <s v="6920"/>
    <s v="35620"/>
    <s v="242783320"/>
    <s v="-0"/>
    <x v="0"/>
    <x v="7"/>
  </r>
  <r>
    <s v="4820"/>
    <s v="2020-09-02 00:00:00"/>
    <s v="2020-09-02 16:42:00"/>
    <s v="Gasto"/>
    <s v="Con Compromiso"/>
    <s v="006"/>
    <x v="4"/>
    <x v="0"/>
    <s v="SERVICIOS DE DISTRIBUCIÓN DE ELECTRICIDAD, GAS Y AGUA (POR CUENTA PROPIA)"/>
    <s v="Nación"/>
    <x v="0"/>
    <s v="CSF"/>
    <n v="1418096"/>
    <n v="0"/>
    <n v="1418096"/>
    <n v="0"/>
    <s v="PAGO FRAS DE ENERGIA"/>
    <s v="5320"/>
    <s v="6120"/>
    <s v="6920"/>
    <s v="35620"/>
    <s v="242783320"/>
    <s v="-0"/>
    <x v="0"/>
    <x v="7"/>
  </r>
  <r>
    <s v="4920"/>
    <s v="2020-09-18 00:00:00"/>
    <s v="2020-09-18 11:30:00"/>
    <s v="Gasto"/>
    <s v="Anulado"/>
    <s v="006"/>
    <x v="4"/>
    <x v="2"/>
    <s v="SERVICIOS DE ALCANTARILLADO, RECOLECCIÓN, TRATAMIENTO Y DISPOSICIÓN DE DESECHOS Y OTROS SERVICIOS DE SANEAMIENTO AMBIENTAL"/>
    <s v="Nación"/>
    <x v="0"/>
    <s v="CSF"/>
    <n v="32800"/>
    <n v="-32800"/>
    <n v="0"/>
    <n v="0"/>
    <s v="pago factura de acueducto y alcantarillado"/>
    <s v="5420"/>
    <s v="6320"/>
    <s v="-0"/>
    <s v="-0"/>
    <s v="-0"/>
    <s v="-0"/>
    <x v="0"/>
    <x v="7"/>
  </r>
  <r>
    <s v="4920"/>
    <s v="2020-09-18 00:00:00"/>
    <s v="2020-09-18 11:30:00"/>
    <s v="Gasto"/>
    <s v="Anulado"/>
    <s v="006"/>
    <x v="4"/>
    <x v="0"/>
    <s v="SERVICIOS DE DISTRIBUCIÓN DE ELECTRICIDAD, GAS Y AGUA (POR CUENTA PROPIA)"/>
    <s v="Nación"/>
    <x v="0"/>
    <s v="CSF"/>
    <n v="13680"/>
    <n v="-13680"/>
    <n v="0"/>
    <n v="0"/>
    <s v="pago factura de acueducto y alcantarillado"/>
    <s v="5420"/>
    <s v="6320"/>
    <s v="-0"/>
    <s v="-0"/>
    <s v="-0"/>
    <s v="-0"/>
    <x v="0"/>
    <x v="7"/>
  </r>
  <r>
    <s v="5020"/>
    <s v="2020-09-18 00:00:00"/>
    <s v="2020-09-18 12:28:00"/>
    <s v="Gasto"/>
    <s v="Con Compromiso"/>
    <s v="006"/>
    <x v="4"/>
    <x v="2"/>
    <s v="SERVICIOS DE ALCANTARILLADO, RECOLECCIÓN, TRATAMIENTO Y DISPOSICIÓN DE DESECHOS Y OTROS SERVICIOS DE SANEAMIENTO AMBIENTAL"/>
    <s v="Nación"/>
    <x v="0"/>
    <s v="CSF"/>
    <n v="19120"/>
    <n v="0"/>
    <n v="19120"/>
    <n v="0"/>
    <s v="PAGO FACTURAS"/>
    <s v="5420"/>
    <s v="6420"/>
    <s v="7320"/>
    <s v="36020"/>
    <s v="258739220"/>
    <s v="-0"/>
    <x v="0"/>
    <x v="7"/>
  </r>
  <r>
    <s v="5020"/>
    <s v="2020-09-18 00:00:00"/>
    <s v="2020-09-18 12:28:00"/>
    <s v="Gasto"/>
    <s v="Con Compromiso"/>
    <s v="006"/>
    <x v="4"/>
    <x v="0"/>
    <s v="SERVICIOS DE DISTRIBUCIÓN DE ELECTRICIDAD, GAS Y AGUA (POR CUENTA PROPIA)"/>
    <s v="Nación"/>
    <x v="0"/>
    <s v="CSF"/>
    <n v="27360"/>
    <n v="0"/>
    <n v="27360"/>
    <n v="0"/>
    <s v="PAGO FACTURAS"/>
    <s v="5420"/>
    <s v="6420"/>
    <s v="7320"/>
    <s v="36020"/>
    <s v="258739220"/>
    <s v="-0"/>
    <x v="0"/>
    <x v="7"/>
  </r>
  <r>
    <s v="5120"/>
    <s v="2020-09-21 00:00:00"/>
    <s v="2020-09-21 12:56:00"/>
    <s v="Gasto"/>
    <s v="Con Compromiso"/>
    <s v="006"/>
    <x v="4"/>
    <x v="9"/>
    <s v="SUELDO BÁSICO"/>
    <s v="Nación"/>
    <x v="0"/>
    <s v="CSF"/>
    <n v="35369620"/>
    <n v="0"/>
    <n v="3536962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10"/>
    <s v="BONIFICACIÓN POR SERVICIOS PRESTADOS"/>
    <s v="Nación"/>
    <x v="0"/>
    <s v="CSF"/>
    <n v="877184"/>
    <n v="0"/>
    <n v="877184"/>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8"/>
    <s v="BONIFICACIÓN ESPECIAL DE RECREACIÓN"/>
    <s v="Nación"/>
    <x v="0"/>
    <s v="CSF"/>
    <n v="334166"/>
    <n v="0"/>
    <n v="334166"/>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28"/>
    <s v="AUXILIO DE CONECTIVIDAD DIGITAL"/>
    <s v="Nación"/>
    <x v="0"/>
    <s v="CSF"/>
    <n v="514270"/>
    <n v="0"/>
    <n v="51427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6"/>
    <s v="SUBSIDIO DE ALIMENTACIÓN"/>
    <s v="Nación"/>
    <x v="0"/>
    <s v="CSF"/>
    <n v="453873"/>
    <n v="0"/>
    <n v="453873"/>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4"/>
    <s v="PRIMA DE VACACIONES"/>
    <s v="Nación"/>
    <x v="0"/>
    <s v="CSF"/>
    <n v="3499727"/>
    <n v="0"/>
    <n v="349972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7"/>
    <s v="SUELDO DE VACACIONES"/>
    <s v="Nación"/>
    <x v="0"/>
    <s v="CSF"/>
    <n v="4666302"/>
    <n v="0"/>
    <n v="4666302"/>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5"/>
    <s v="PRIMA TÉCNICA NO SALARIAL"/>
    <s v="Nación"/>
    <x v="0"/>
    <s v="CSF"/>
    <n v="2354967"/>
    <n v="0"/>
    <n v="235496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220"/>
    <s v="2020-09-21 00:00:00"/>
    <s v="2020-09-21 13:04:00"/>
    <s v="Gasto"/>
    <s v="Con Compromiso"/>
    <s v="006"/>
    <x v="4"/>
    <x v="11"/>
    <s v="PENSIONES"/>
    <s v="Nación"/>
    <x v="0"/>
    <s v="CSF"/>
    <n v="4378800"/>
    <n v="0"/>
    <n v="43788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2"/>
    <s v="APORTES GENERALES AL SISTEMA DE RIESGOS LABORALES"/>
    <s v="Nación"/>
    <x v="0"/>
    <s v="CSF"/>
    <n v="442900"/>
    <n v="0"/>
    <n v="442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3"/>
    <s v="APORTES AL ICBF"/>
    <s v="Nación"/>
    <x v="0"/>
    <s v="CSF"/>
    <n v="1187500"/>
    <n v="0"/>
    <n v="11875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4"/>
    <s v="CAJAS DE COMPENSACIÓN FAMILIAR"/>
    <s v="Nación"/>
    <x v="0"/>
    <s v="CSF"/>
    <n v="1583200"/>
    <n v="0"/>
    <n v="15832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6"/>
    <s v="APORTES AL SENA"/>
    <s v="Nación"/>
    <x v="0"/>
    <s v="CSF"/>
    <n v="791900"/>
    <n v="0"/>
    <n v="791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5"/>
    <s v="SALUD"/>
    <s v="Nación"/>
    <x v="0"/>
    <s v="CSF"/>
    <n v="3102000"/>
    <n v="0"/>
    <n v="3102000"/>
    <n v="0"/>
    <s v="PAGO APORTES PATRONALES MNOMINA SEPT-20"/>
    <s v="5620"/>
    <s v="6720"/>
    <s v="-0"/>
    <s v="37920, 38020, 38120, 38220, 38320, 38420, 38520, 38620, 38720, 38820, 38920"/>
    <s v="262425020, 262425120, 262425220, 262425320, 262425420, 262425520, 262425620, 262425720, 262425820, 262425920, 262426020"/>
    <s v="-0"/>
    <x v="0"/>
    <x v="7"/>
  </r>
  <r>
    <s v="5320"/>
    <s v="2020-10-01 00:00:00"/>
    <s v="2020-10-01 13:32:00"/>
    <s v="Gasto"/>
    <s v="Con Compromiso"/>
    <s v="0500"/>
    <x v="4"/>
    <x v="22"/>
    <s v="ADQUISICIÓN DE BIENES Y SERVICIOS - SERVICIO DE INFORMACIÓN CATASTRAL - ACTUALIZACIÓN  Y GESTIÓN CATASTRAL  NACIONAL"/>
    <s v="Nación"/>
    <x v="2"/>
    <s v="CSF"/>
    <n v="2989683"/>
    <n v="0"/>
    <n v="2989683"/>
    <n v="0"/>
    <s v="ANTICIPO DE COMISION PARA ALFONSO VALENCIANO DIAZ A SAN VICENTE"/>
    <s v="5720"/>
    <s v="7120"/>
    <s v="7720"/>
    <s v="39420"/>
    <s v="273890120"/>
    <s v="-0"/>
    <x v="1"/>
    <x v="1"/>
  </r>
  <r>
    <s v="5420"/>
    <s v="2020-10-01 00:00:00"/>
    <s v="2020-10-01 15:49:00"/>
    <s v="Gasto"/>
    <s v="Con Compromiso"/>
    <s v="006"/>
    <x v="4"/>
    <x v="0"/>
    <s v="SERVICIOS DE DISTRIBUCIÓN DE ELECTRICIDAD, GAS Y AGUA (POR CUENTA PROPIA)"/>
    <s v="Nación"/>
    <x v="0"/>
    <s v="CSF"/>
    <n v="2116112"/>
    <n v="0"/>
    <n v="2116112"/>
    <n v="0"/>
    <s v="PAGO FACTURAS DE ENERGIA"/>
    <s v="5820"/>
    <s v="7020"/>
    <s v="7520"/>
    <s v="39220"/>
    <s v="272909320"/>
    <s v="-0"/>
    <x v="0"/>
    <x v="7"/>
  </r>
  <r>
    <s v="5420"/>
    <s v="2020-10-01 00:00:00"/>
    <s v="2020-10-01 15:49:00"/>
    <s v="Gasto"/>
    <s v="Con Compromiso"/>
    <s v="006"/>
    <x v="4"/>
    <x v="2"/>
    <s v="SERVICIOS DE ALCANTARILLADO, RECOLECCIÓN, TRATAMIENTO Y DISPOSICIÓN DE DESECHOS Y OTROS SERVICIOS DE SANEAMIENTO AMBIENTAL"/>
    <s v="Nación"/>
    <x v="0"/>
    <s v="CSF"/>
    <n v="62668"/>
    <n v="0"/>
    <n v="62668"/>
    <n v="0"/>
    <s v="PAGO FACTURAS DE ENERGIA"/>
    <s v="5820"/>
    <s v="7020"/>
    <s v="7520"/>
    <s v="39220"/>
    <s v="272909320"/>
    <s v="-0"/>
    <x v="0"/>
    <x v="7"/>
  </r>
  <r>
    <s v="5520"/>
    <s v="2020-10-05 00:00:00"/>
    <s v="2020-10-05 17:36:00"/>
    <s v="Gasto"/>
    <s v="Con Compromiso"/>
    <s v="006"/>
    <x v="4"/>
    <x v="19"/>
    <s v="VIÁTICOS DE LOS FUNCIONARIOS EN COMISIÓN"/>
    <s v="Propios"/>
    <x v="1"/>
    <s v="CSF"/>
    <n v="543092"/>
    <n v="0"/>
    <n v="543092"/>
    <n v="0"/>
    <s v="PAGO ANTICIPO DE COMISION PARA DIRECTOR T. A BOGOTA"/>
    <s v="5920"/>
    <s v="7220"/>
    <s v="8420"/>
    <s v="40120"/>
    <s v="278835120"/>
    <s v="-0"/>
    <x v="0"/>
    <x v="7"/>
  </r>
  <r>
    <s v="5620"/>
    <s v="2020-10-09 00:00:00"/>
    <s v="2020-10-09 17:36:00"/>
    <s v="Gasto"/>
    <s v="Con Compromiso"/>
    <s v="0500"/>
    <x v="4"/>
    <x v="22"/>
    <s v="ADQUISICIÓN DE BIENES Y SERVICIOS - SERVICIO DE INFORMACIÓN CATASTRAL - ACTUALIZACIÓN  Y GESTIÓN CATASTRAL  NACIONAL"/>
    <s v="Propios"/>
    <x v="1"/>
    <s v="CSF"/>
    <n v="6154482"/>
    <n v="0"/>
    <n v="6154482"/>
    <n v="0"/>
    <s v="PAGO ANTICIPO COMISION A FUNCIONARIOS CAQUETA"/>
    <s v="6020"/>
    <s v="7320, 7420"/>
    <s v="8620, 8720"/>
    <s v="40320, 40420"/>
    <s v="283350120, 283351320"/>
    <s v="-0"/>
    <x v="1"/>
    <x v="1"/>
  </r>
  <r>
    <s v="5720"/>
    <s v="2020-10-21 00:00:00"/>
    <s v="2020-10-21 21:31:00"/>
    <s v="Gasto"/>
    <s v="Con Compromiso"/>
    <s v="006"/>
    <x v="4"/>
    <x v="9"/>
    <s v="SUELDO BÁSICO"/>
    <s v="Nación"/>
    <x v="0"/>
    <s v="CSF"/>
    <n v="36355146"/>
    <n v="0"/>
    <n v="36355146"/>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28"/>
    <s v="AUXILIO DE CONECTIVIDAD DIGITAL"/>
    <s v="Nación"/>
    <x v="0"/>
    <s v="CSF"/>
    <n v="575982"/>
    <n v="0"/>
    <n v="575982"/>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5"/>
    <s v="PRIMA TÉCNICA NO SALARIAL"/>
    <s v="Nación"/>
    <x v="0"/>
    <s v="CSF"/>
    <n v="2354967"/>
    <n v="0"/>
    <n v="2354967"/>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6"/>
    <s v="SUBSIDIO DE ALIMENTACIÓN"/>
    <s v="Nación"/>
    <x v="0"/>
    <s v="CSF"/>
    <n v="502345"/>
    <n v="0"/>
    <n v="502345"/>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820"/>
    <s v="2020-10-21 00:00:00"/>
    <s v="2020-10-21 21:35:00"/>
    <s v="Gasto"/>
    <s v="Con Compromiso"/>
    <s v="006"/>
    <x v="4"/>
    <x v="15"/>
    <s v="SALUD"/>
    <s v="Nación"/>
    <x v="0"/>
    <s v="CSF"/>
    <n v="3104400"/>
    <n v="0"/>
    <n v="3104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1"/>
    <s v="PENSIONES"/>
    <s v="Nación"/>
    <x v="0"/>
    <s v="CSF"/>
    <n v="4382400"/>
    <n v="0"/>
    <n v="4382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4"/>
    <s v="CAJAS DE COMPENSACIÓN FAMILIAR"/>
    <s v="Nación"/>
    <x v="0"/>
    <s v="CSF"/>
    <n v="1505000"/>
    <n v="0"/>
    <n v="15050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3"/>
    <s v="APORTES AL ICBF"/>
    <s v="Nación"/>
    <x v="0"/>
    <s v="CSF"/>
    <n v="1128900"/>
    <n v="0"/>
    <n v="11289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6"/>
    <s v="APORTES AL SENA"/>
    <s v="Nación"/>
    <x v="0"/>
    <s v="CSF"/>
    <n v="752700"/>
    <n v="0"/>
    <n v="7527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2"/>
    <s v="APORTES GENERALES AL SISTEMA DE RIESGOS LABORALES"/>
    <s v="Nación"/>
    <x v="0"/>
    <s v="CSF"/>
    <n v="460900"/>
    <n v="0"/>
    <n v="460900"/>
    <n v="0"/>
    <s v="PAGO APORTES PATRONALES NOMINA OCT-20"/>
    <s v="6220"/>
    <s v="7720"/>
    <s v="-0"/>
    <s v="42220, 42320, 42420, 42520, 42620, 42720, 42820, 42920, 43020, 43120, 43220"/>
    <s v="293923120, 293923220, 293923320, 293923420, 293923520, 293923720, 293923820, 293923920, 293924020, 293924120, 293924220"/>
    <s v="-0"/>
    <x v="0"/>
    <x v="7"/>
  </r>
  <r>
    <s v="5920"/>
    <s v="2020-11-03 00:00:00"/>
    <s v="2020-11-03 12:45:00"/>
    <s v="Gasto"/>
    <s v="Con Compromiso"/>
    <s v="006"/>
    <x v="4"/>
    <x v="2"/>
    <s v="SERVICIOS DE ALCANTARILLADO, RECOLECCIÓN, TRATAMIENTO Y DISPOSICIÓN DE DESECHOS Y OTROS SERVICIOS DE SANEAMIENTO AMBIENTAL"/>
    <s v="Nación"/>
    <x v="0"/>
    <s v="CSF"/>
    <n v="62668"/>
    <n v="0"/>
    <n v="62668"/>
    <n v="0"/>
    <s v="pago servicio de energia"/>
    <s v="6320"/>
    <s v="8020"/>
    <s v="9220"/>
    <s v="43420"/>
    <s v="307825220"/>
    <s v="-0"/>
    <x v="0"/>
    <x v="7"/>
  </r>
  <r>
    <s v="5920"/>
    <s v="2020-11-03 00:00:00"/>
    <s v="2020-11-03 12:45:00"/>
    <s v="Gasto"/>
    <s v="Con Compromiso"/>
    <s v="006"/>
    <x v="4"/>
    <x v="0"/>
    <s v="SERVICIOS DE DISTRIBUCIÓN DE ELECTRICIDAD, GAS Y AGUA (POR CUENTA PROPIA)"/>
    <s v="Nación"/>
    <x v="0"/>
    <s v="CSF"/>
    <n v="2392542"/>
    <n v="0"/>
    <n v="2392542"/>
    <n v="0"/>
    <s v="pago servicio de energia"/>
    <s v="6320"/>
    <s v="8020"/>
    <s v="9220"/>
    <s v="43420"/>
    <s v="307825220"/>
    <s v="-0"/>
    <x v="0"/>
    <x v="7"/>
  </r>
  <r>
    <s v="6020"/>
    <s v="2020-11-10 00:00:00"/>
    <s v="2020-11-10 10:57:00"/>
    <s v="Gasto"/>
    <s v="Con Compromiso"/>
    <s v="0500"/>
    <x v="4"/>
    <x v="22"/>
    <s v="ADQUISICIÓN DE BIENES Y SERVICIOS - SERVICIO DE INFORMACIÓN CATASTRAL - ACTUALIZACIÓN  Y GESTIÓN CATASTRAL  NACIONAL"/>
    <s v="Propios"/>
    <x v="1"/>
    <s v="CSF"/>
    <n v="3251713"/>
    <n v="0"/>
    <n v="3251713"/>
    <n v="0"/>
    <s v="PAGO ANTICIPO DE COMISION EDWIN SUAREZ"/>
    <s v="6420"/>
    <s v="8220"/>
    <s v="10120"/>
    <s v="44320"/>
    <s v="317663920"/>
    <s v="-0"/>
    <x v="1"/>
    <x v="1"/>
  </r>
  <r>
    <s v="6120"/>
    <s v="2020-11-11 00:00:00"/>
    <s v="2020-11-11 13:19:00"/>
    <s v="Gasto"/>
    <s v="Con Compromiso"/>
    <s v="0500"/>
    <x v="4"/>
    <x v="22"/>
    <s v="ADQUISICIÓN DE BIENES Y SERVICIOS - SERVICIO DE INFORMACIÓN CATASTRAL - ACTUALIZACIÓN  Y GESTIÓN CATASTRAL  NACIONAL"/>
    <s v="Propios"/>
    <x v="1"/>
    <s v="CSF"/>
    <n v="2697763"/>
    <n v="0"/>
    <n v="2697763"/>
    <n v="0"/>
    <s v="PAGO PRESTACION DE SERVICIOS"/>
    <s v="6520"/>
    <s v="8420"/>
    <s v="-0"/>
    <s v="-0"/>
    <s v="-0"/>
    <s v="-0"/>
    <x v="1"/>
    <x v="1"/>
  </r>
  <r>
    <s v="6220"/>
    <s v="2020-11-17 00:00:00"/>
    <s v="2020-11-17 11:20:00"/>
    <s v="Gasto"/>
    <s v="Con Compromiso"/>
    <s v="0500"/>
    <x v="4"/>
    <x v="22"/>
    <s v="ADQUISICIÓN DE BIENES Y SERVICIOS - SERVICIO DE INFORMACIÓN CATASTRAL - ACTUALIZACIÓN  Y GESTIÓN CATASTRAL  NACIONAL"/>
    <s v="Nación"/>
    <x v="2"/>
    <s v="CSF"/>
    <n v="8385135"/>
    <n v="0"/>
    <n v="8385135"/>
    <n v="0"/>
    <s v="PAGO PRESTACION DE SERVICIO DE TOPOGRAFIA"/>
    <s v="6620"/>
    <s v="8820"/>
    <s v="-0"/>
    <s v="-0"/>
    <s v="-0"/>
    <s v="-0"/>
    <x v="1"/>
    <x v="1"/>
  </r>
  <r>
    <s v="6320"/>
    <s v="2020-11-17 00:00:00"/>
    <s v="2020-11-17 13:16:00"/>
    <s v="Gasto"/>
    <s v="Con Compromiso"/>
    <s v="006"/>
    <x v="4"/>
    <x v="0"/>
    <s v="SERVICIOS DE DISTRIBUCIÓN DE ELECTRICIDAD, GAS Y AGUA (POR CUENTA PROPIA)"/>
    <s v="Nación"/>
    <x v="0"/>
    <s v="CSF"/>
    <n v="31463"/>
    <n v="0"/>
    <n v="31463"/>
    <n v="0"/>
    <s v="PAGO SERVICIO DE ACUEDUCTO Y ALCANTARILLADO"/>
    <s v="6720"/>
    <s v="8520"/>
    <s v="10220"/>
    <s v="44420"/>
    <s v="326018920"/>
    <s v="-0"/>
    <x v="0"/>
    <x v="7"/>
  </r>
  <r>
    <s v="6320"/>
    <s v="2020-11-17 00:00:00"/>
    <s v="2020-11-17 13:16:00"/>
    <s v="Gasto"/>
    <s v="Con Compromiso"/>
    <s v="006"/>
    <x v="4"/>
    <x v="2"/>
    <s v="SERVICIOS DE ALCANTARILLADO, RECOLECCIÓN, TRATAMIENTO Y DISPOSICIÓN DE DESECHOS Y OTROS SERVICIOS DE SANEAMIENTO AMBIENTAL"/>
    <s v="Nación"/>
    <x v="0"/>
    <s v="CSF"/>
    <n v="22304"/>
    <n v="0"/>
    <n v="22304"/>
    <n v="0"/>
    <s v="PAGO SERVICIO DE ACUEDUCTO Y ALCANTARILLADO"/>
    <s v="6720"/>
    <s v="8520"/>
    <s v="10220"/>
    <s v="44420"/>
    <s v="326018920"/>
    <s v="-0"/>
    <x v="0"/>
    <x v="7"/>
  </r>
  <r>
    <s v="6420"/>
    <s v="2020-11-20 00:00:00"/>
    <s v="2020-11-20 11:11:00"/>
    <s v="Gasto"/>
    <s v="Generado"/>
    <s v="0200"/>
    <x v="4"/>
    <x v="27"/>
    <s v="ADQUISICIÓN DE BIENES Y SERVICIOS - SEDES MANTENIDAS - FORTALECIMIENTO DE LA INFRAESTRUCTURA FÍSICA DEL IGAC A NIVEL  NACIONAL"/>
    <s v="Nación"/>
    <x v="0"/>
    <s v="CSF"/>
    <n v="2450000"/>
    <n v="0"/>
    <n v="2450000"/>
    <n v="2450000"/>
    <s v="MANTENIMIENTO INFRAESTRUCTURA IGAC CAQUETA"/>
    <s v="6920"/>
    <s v="-0"/>
    <s v="-0"/>
    <s v="-0"/>
    <s v="-0"/>
    <s v="-0"/>
    <x v="1"/>
    <x v="3"/>
  </r>
  <r>
    <s v="6520"/>
    <s v="2020-11-20 00:00:00"/>
    <s v="2020-11-20 11:20:00"/>
    <s v="Gasto"/>
    <s v="Con Compromiso"/>
    <s v="006"/>
    <x v="4"/>
    <x v="9"/>
    <s v="SUELDO BÁSICO"/>
    <s v="Nación"/>
    <x v="0"/>
    <s v="CSF"/>
    <n v="32602984"/>
    <n v="0"/>
    <n v="326029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28"/>
    <s v="AUXILIO DE CONECTIVIDAD DIGITAL"/>
    <s v="Nación"/>
    <x v="0"/>
    <s v="CSF"/>
    <n v="617124"/>
    <n v="0"/>
    <n v="61712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30"/>
    <s v="PRIMA DE NAVIDAD"/>
    <s v="Nación"/>
    <x v="0"/>
    <s v="CSF"/>
    <n v="49430903"/>
    <n v="0"/>
    <n v="49430903"/>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6"/>
    <s v="SUBSIDIO DE ALIMENTACIÓN"/>
    <s v="Nación"/>
    <x v="0"/>
    <s v="CSF"/>
    <n v="528784"/>
    <n v="0"/>
    <n v="5287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5"/>
    <s v="PRIMA TÉCNICA NO SALARIAL"/>
    <s v="Nación"/>
    <x v="0"/>
    <s v="CSF"/>
    <n v="2354967"/>
    <n v="0"/>
    <n v="2354967"/>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620"/>
    <s v="2020-11-20 00:00:00"/>
    <s v="2020-11-20 11:23:00"/>
    <s v="Gasto"/>
    <s v="Anulado"/>
    <s v="006"/>
    <x v="4"/>
    <x v="12"/>
    <s v="APORTES GENERALES AL SISTEMA DE RIESGOS LABORALES"/>
    <s v="Nación"/>
    <x v="0"/>
    <s v="CSF"/>
    <n v="475200"/>
    <n v="-475200"/>
    <n v="0"/>
    <n v="0"/>
    <s v="APORTES PATRONALES NOMINA NOV-20"/>
    <s v="7120"/>
    <s v="-0"/>
    <s v="-0"/>
    <s v="-0"/>
    <s v="-0"/>
    <s v="-0"/>
    <x v="0"/>
    <x v="7"/>
  </r>
  <r>
    <s v="6620"/>
    <s v="2020-11-20 00:00:00"/>
    <s v="2020-11-20 11:23:00"/>
    <s v="Gasto"/>
    <s v="Anulado"/>
    <s v="006"/>
    <x v="4"/>
    <x v="16"/>
    <s v="APORTES AL SENA"/>
    <s v="Nación"/>
    <x v="0"/>
    <s v="CSF"/>
    <n v="898100"/>
    <n v="-898100"/>
    <n v="0"/>
    <n v="0"/>
    <s v="APORTES PATRONALES NOMINA NOV-20"/>
    <s v="7120"/>
    <s v="-0"/>
    <s v="-0"/>
    <s v="-0"/>
    <s v="-0"/>
    <s v="-0"/>
    <x v="0"/>
    <x v="7"/>
  </r>
  <r>
    <s v="6620"/>
    <s v="2020-11-20 00:00:00"/>
    <s v="2020-11-20 11:23:00"/>
    <s v="Gasto"/>
    <s v="Anulado"/>
    <s v="006"/>
    <x v="4"/>
    <x v="13"/>
    <s v="APORTES AL ICBF"/>
    <s v="Nación"/>
    <x v="0"/>
    <s v="CSF"/>
    <n v="1346700"/>
    <n v="-1346700"/>
    <n v="0"/>
    <n v="0"/>
    <s v="APORTES PATRONALES NOMINA NOV-20"/>
    <s v="7120"/>
    <s v="-0"/>
    <s v="-0"/>
    <s v="-0"/>
    <s v="-0"/>
    <s v="-0"/>
    <x v="0"/>
    <x v="7"/>
  </r>
  <r>
    <s v="6620"/>
    <s v="2020-11-20 00:00:00"/>
    <s v="2020-11-20 11:23:00"/>
    <s v="Gasto"/>
    <s v="Anulado"/>
    <s v="006"/>
    <x v="4"/>
    <x v="11"/>
    <s v="PENSIONES"/>
    <s v="Nación"/>
    <x v="0"/>
    <s v="CSF"/>
    <n v="4523000"/>
    <n v="-4523000"/>
    <n v="0"/>
    <n v="0"/>
    <s v="APORTES PATRONALES NOMINA NOV-20"/>
    <s v="7120"/>
    <s v="-0"/>
    <s v="-0"/>
    <s v="-0"/>
    <s v="-0"/>
    <s v="-0"/>
    <x v="0"/>
    <x v="7"/>
  </r>
  <r>
    <s v="6620"/>
    <s v="2020-11-20 00:00:00"/>
    <s v="2020-11-20 11:23:00"/>
    <s v="Gasto"/>
    <s v="Anulado"/>
    <s v="006"/>
    <x v="4"/>
    <x v="14"/>
    <s v="CAJAS DE COMPENSACIÓN FAMILIAR"/>
    <s v="Nación"/>
    <x v="0"/>
    <s v="CSF"/>
    <n v="1795500"/>
    <n v="-1795500"/>
    <n v="0"/>
    <n v="0"/>
    <s v="APORTES PATRONALES NOMINA NOV-20"/>
    <s v="7120"/>
    <s v="-0"/>
    <s v="-0"/>
    <s v="-0"/>
    <s v="-0"/>
    <s v="-0"/>
    <x v="0"/>
    <x v="7"/>
  </r>
  <r>
    <s v="6620"/>
    <s v="2020-11-20 00:00:00"/>
    <s v="2020-11-20 11:23:00"/>
    <s v="Gasto"/>
    <s v="Anulado"/>
    <s v="006"/>
    <x v="4"/>
    <x v="15"/>
    <s v="SALUD"/>
    <s v="Nación"/>
    <x v="0"/>
    <s v="CSF"/>
    <n v="3204100"/>
    <n v="-3204100"/>
    <n v="0"/>
    <n v="0"/>
    <s v="APORTES PATRONALES NOMINA NOV-20"/>
    <s v="7120"/>
    <s v="-0"/>
    <s v="-0"/>
    <s v="-0"/>
    <s v="-0"/>
    <s v="-0"/>
    <x v="0"/>
    <x v="7"/>
  </r>
  <r>
    <s v="6720"/>
    <s v="2020-11-23 00:00:00"/>
    <s v="2020-11-23 18:27:00"/>
    <s v="Gasto"/>
    <s v="Con Compromiso"/>
    <s v="006"/>
    <x v="4"/>
    <x v="16"/>
    <s v="APORTES AL SENA"/>
    <s v="Nación"/>
    <x v="0"/>
    <s v="CSF"/>
    <n v="898100"/>
    <n v="0"/>
    <n v="898100"/>
    <n v="0"/>
    <s v="PAGO APORTES PATRONALES NOMINA NOV-20"/>
    <s v="7220"/>
    <s v="8920"/>
    <s v="-0"/>
    <s v="48020, 48120, 48220, 48320, 48420, 48520, 48620, 48720, 48820, 48920, 49020"/>
    <s v="335346820, 335346920, 335347020, 335347120, 335347220, 335347320, 335347420, 335347520, 335347620, 335347820, 335347920"/>
    <s v="-0"/>
    <x v="0"/>
    <x v="7"/>
  </r>
  <r>
    <s v="6720"/>
    <s v="2020-11-23 00:00:00"/>
    <s v="2020-11-23 18:27:00"/>
    <s v="Gasto"/>
    <s v="Con Compromiso"/>
    <s v="006"/>
    <x v="4"/>
    <x v="11"/>
    <s v="PENSIONES"/>
    <s v="Nación"/>
    <x v="0"/>
    <s v="CSF"/>
    <n v="4441200"/>
    <n v="0"/>
    <n v="4441200"/>
    <n v="0"/>
    <s v="PAGO APORTES PATRONALES NOMINA NOV-20"/>
    <s v="7220"/>
    <s v="8920"/>
    <s v="-0"/>
    <s v="48020, 48120, 48220, 48320, 48420, 48520, 48620, 48720, 48820, 48920, 49020"/>
    <s v="335346820, 335346920, 335347020, 335347120, 335347220, 335347320, 335347420, 335347520, 335347620, 335347820, 335347920"/>
    <s v="-0"/>
    <x v="0"/>
    <x v="7"/>
  </r>
  <r>
    <s v="6720"/>
    <s v="2020-11-23 00:00:00"/>
    <s v="2020-11-23 18:27:00"/>
    <s v="Gasto"/>
    <s v="Con Compromiso"/>
    <s v="006"/>
    <x v="4"/>
    <x v="15"/>
    <s v="SALUD"/>
    <s v="Nación"/>
    <x v="0"/>
    <s v="CSF"/>
    <n v="3146100"/>
    <n v="0"/>
    <n v="3146100"/>
    <n v="0"/>
    <s v="PAGO APORTES PATRONALES NOMINA NOV-20"/>
    <s v="7220"/>
    <s v="8920"/>
    <s v="-0"/>
    <s v="48020, 48120, 48220, 48320, 48420, 48520, 48620, 48720, 48820, 48920, 49020"/>
    <s v="335346820, 335346920, 335347020, 335347120, 335347220, 335347320, 335347420, 335347520, 335347620, 335347820, 335347920"/>
    <s v="-0"/>
    <x v="0"/>
    <x v="7"/>
  </r>
  <r>
    <s v="6720"/>
    <s v="2020-11-23 00:00:00"/>
    <s v="2020-11-23 18:27:00"/>
    <s v="Gasto"/>
    <s v="Con Compromiso"/>
    <s v="006"/>
    <x v="4"/>
    <x v="12"/>
    <s v="APORTES GENERALES AL SISTEMA DE RIESGOS LABORALES"/>
    <s v="Nación"/>
    <x v="0"/>
    <s v="CSF"/>
    <n v="475200"/>
    <n v="0"/>
    <n v="475200"/>
    <n v="0"/>
    <s v="PAGO APORTES PATRONALES NOMINA NOV-20"/>
    <s v="7220"/>
    <s v="8920"/>
    <s v="-0"/>
    <s v="48020, 48120, 48220, 48320, 48420, 48520, 48620, 48720, 48820, 48920, 49020"/>
    <s v="335346820, 335346920, 335347020, 335347120, 335347220, 335347320, 335347420, 335347520, 335347620, 335347820, 335347920"/>
    <s v="-0"/>
    <x v="0"/>
    <x v="7"/>
  </r>
  <r>
    <s v="6720"/>
    <s v="2020-11-23 00:00:00"/>
    <s v="2020-11-23 18:27:00"/>
    <s v="Gasto"/>
    <s v="Con Compromiso"/>
    <s v="006"/>
    <x v="4"/>
    <x v="13"/>
    <s v="APORTES AL ICBF"/>
    <s v="Nación"/>
    <x v="0"/>
    <s v="CSF"/>
    <n v="1346700"/>
    <n v="0"/>
    <n v="1346700"/>
    <n v="0"/>
    <s v="PAGO APORTES PATRONALES NOMINA NOV-20"/>
    <s v="7220"/>
    <s v="8920"/>
    <s v="-0"/>
    <s v="48020, 48120, 48220, 48320, 48420, 48520, 48620, 48720, 48820, 48920, 49020"/>
    <s v="335346820, 335346920, 335347020, 335347120, 335347220, 335347320, 335347420, 335347520, 335347620, 335347820, 335347920"/>
    <s v="-0"/>
    <x v="0"/>
    <x v="7"/>
  </r>
  <r>
    <s v="6720"/>
    <s v="2020-11-23 00:00:00"/>
    <s v="2020-11-23 18:27:00"/>
    <s v="Gasto"/>
    <s v="Con Compromiso"/>
    <s v="006"/>
    <x v="4"/>
    <x v="14"/>
    <s v="CAJAS DE COMPENSACIÓN FAMILIAR"/>
    <s v="Nación"/>
    <x v="0"/>
    <s v="CSF"/>
    <n v="1795500"/>
    <n v="0"/>
    <n v="1795500"/>
    <n v="0"/>
    <s v="PAGO APORTES PATRONALES NOMINA NOV-20"/>
    <s v="7220"/>
    <s v="8920"/>
    <s v="-0"/>
    <s v="48020, 48120, 48220, 48320, 48420, 48520, 48620, 48720, 48820, 48920, 49020"/>
    <s v="335346820, 335346920, 335347020, 335347120, 335347220, 335347320, 335347420, 335347520, 335347620, 335347820, 335347920"/>
    <s v="-0"/>
    <x v="0"/>
    <x v="7"/>
  </r>
  <r>
    <s v="120"/>
    <s v="2020-01-09 00:00:00"/>
    <s v="2020-01-09 13:47:00"/>
    <s v="Gasto"/>
    <s v="Con Compromiso"/>
    <s v="007"/>
    <x v="5"/>
    <x v="0"/>
    <s v="SERVICIOS DE DISTRIBUCIÓN DE ELECTRICIDAD, GAS Y AGUA (POR CUENTA PROPIA)"/>
    <s v="Nación"/>
    <x v="0"/>
    <s v="CSF"/>
    <n v="22000000"/>
    <n v="7000000"/>
    <n v="29000000"/>
    <n v="3258423"/>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s v="120, 220, 420, 720, 820, 1320, 1420, 1620, 1820, 2920, 3120, 3320, 4120, 4620, 4920, 5020, 6320, 6420, 7620, 7820, 7920, 8320, 9320, 9420, 9820, 10720, 10920, 12220, 12720, 12820, 14820, 14920, 15120, 15320"/>
    <s v="120, 220, 420, 5120, 5220, 5620, 9620, 9820, 10020, 16420, 16720, 16820, 22820, 23320, 23620, 28020, 31820, 31920, 37220, 37720, 37820, 42220, 43220, 43420, 48820, 48920, 49120, 54520, 55020, 55120, 60520, 60620, 60820, 610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s v="-0"/>
    <x v="0"/>
    <x v="9"/>
  </r>
  <r>
    <s v="120"/>
    <s v="2020-01-09 00:00:00"/>
    <s v="2020-01-09 13:47:00"/>
    <s v="Gasto"/>
    <s v="Con Compromiso"/>
    <s v="007"/>
    <x v="5"/>
    <x v="2"/>
    <s v="SERVICIOS DE ALCANTARILLADO, RECOLECCIÓN, TRATAMIENTO Y DISPOSICIÓN DE DESECHOS Y OTROS SERVICIOS DE SANEAMIENTO AMBIENTAL"/>
    <s v="Nación"/>
    <x v="0"/>
    <s v="CSF"/>
    <n v="900000"/>
    <n v="300000"/>
    <n v="1200000"/>
    <n v="243269"/>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s v="120, 220, 420, 720, 820, 1320, 1420, 1620, 1820, 2920, 3120, 3320, 4120, 4620, 4920, 5020, 6320, 6420, 7620, 7820, 7920, 8320, 9320, 9420, 9820, 10720, 10920, 12220, 12720, 12820, 14820, 14920, 15120, 15320"/>
    <s v="120, 220, 420, 5120, 5220, 5620, 9620, 9820, 10020, 16420, 16720, 16820, 22820, 23320, 23620, 28020, 31820, 31920, 37220, 37720, 37820, 42220, 43220, 43420, 48820, 48920, 49120, 54520, 55020, 55120, 60520, 60620, 60820, 610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s v="-0"/>
    <x v="0"/>
    <x v="9"/>
  </r>
  <r>
    <s v="220"/>
    <s v="2020-01-09 00:00:00"/>
    <s v="2020-01-09 13:50:00"/>
    <s v="Gasto"/>
    <s v="Con Compromiso"/>
    <s v="007"/>
    <x v="5"/>
    <x v="1"/>
    <s v="SERVICIOS DE TELECOMUNICACIONES, TRANSMISIÓN Y SUMINISTRO DE INFORMACIÓN"/>
    <s v="Nación"/>
    <x v="0"/>
    <s v="CSF"/>
    <n v="1100000"/>
    <n v="0"/>
    <n v="1100000"/>
    <n v="200900"/>
    <s v="Servicio de teléfono de la Sede y de la UOC Santander de Quilichao"/>
    <s v="220"/>
    <s v="320, 1020, 2020, 3520, 4820, 5520, 6220, 6920, 7920, 8920, 10520"/>
    <s v="320, 920, 1720, 3020, 4720, 6220, 7720, 9220, 10820, 12620, 15020"/>
    <s v="320, 5320, 9920, 16520, 23420, 23520, 31720, 37620, 43120, 49020, 54920, 60720, 60920"/>
    <s v="4581420, 23107720, 49066220, 89450820, 120950720, 157559320, 180005020, 215220620, 249673220, 285083720, 329924120"/>
    <s v="-0"/>
    <x v="0"/>
    <x v="9"/>
  </r>
  <r>
    <s v="320"/>
    <s v="2020-01-20 00:00:00"/>
    <s v="2020-01-20 15:35:00"/>
    <s v="Gasto"/>
    <s v="Con Compromiso"/>
    <s v="007"/>
    <x v="5"/>
    <x v="3"/>
    <s v="AUXILIO DE TRANSPORTE"/>
    <s v="Nación"/>
    <x v="0"/>
    <s v="CSF"/>
    <n v="1127966"/>
    <n v="0"/>
    <n v="112796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4"/>
    <s v="PRIMA DE VACACIONES"/>
    <s v="Nación"/>
    <x v="0"/>
    <s v="CSF"/>
    <n v="2696201"/>
    <n v="0"/>
    <n v="2696201"/>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5"/>
    <s v="PRIMA TÉCNICA NO SALARIAL"/>
    <s v="Nación"/>
    <x v="0"/>
    <s v="CSF"/>
    <n v="2240265"/>
    <n v="0"/>
    <n v="2240265"/>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10"/>
    <s v="BONIFICACIÓN POR SERVICIOS PRESTADOS"/>
    <s v="Nación"/>
    <x v="0"/>
    <s v="CSF"/>
    <n v="1981712"/>
    <n v="0"/>
    <n v="1981712"/>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8"/>
    <s v="BONIFICACIÓN ESPECIAL DE RECREACIÓN"/>
    <s v="Nación"/>
    <x v="0"/>
    <s v="CSF"/>
    <n v="189517"/>
    <n v="0"/>
    <n v="189517"/>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7"/>
    <s v="SUELDO DE VACACIONES"/>
    <s v="Nación"/>
    <x v="0"/>
    <s v="CSF"/>
    <n v="2280800"/>
    <n v="0"/>
    <n v="2280800"/>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9"/>
    <s v="SUELDO BÁSICO"/>
    <s v="Nación"/>
    <x v="0"/>
    <s v="CSF"/>
    <n v="37060734"/>
    <n v="0"/>
    <n v="37060734"/>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6"/>
    <s v="SUBSIDIO DE ALIMENTACIÓN"/>
    <s v="Nación"/>
    <x v="0"/>
    <s v="CSF"/>
    <n v="779686"/>
    <n v="0"/>
    <n v="77968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420"/>
    <s v="2020-01-22 00:00:00"/>
    <s v="2020-01-22 09:56:00"/>
    <s v="Gasto"/>
    <s v="Con Compromiso"/>
    <s v="007"/>
    <x v="5"/>
    <x v="13"/>
    <s v="APORTES AL ICBF"/>
    <s v="Nación"/>
    <x v="0"/>
    <s v="CSF"/>
    <n v="1580900"/>
    <n v="0"/>
    <n v="1580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1"/>
    <s v="PENSIONES"/>
    <s v="Nación"/>
    <x v="0"/>
    <s v="CSF"/>
    <n v="5765400"/>
    <n v="0"/>
    <n v="57654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5"/>
    <s v="SALUD"/>
    <s v="Nación"/>
    <x v="0"/>
    <s v="CSF"/>
    <n v="4083800"/>
    <n v="0"/>
    <n v="40838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4"/>
    <s v="CAJAS DE COMPENSACIÓN FAMILIAR"/>
    <s v="Nación"/>
    <x v="0"/>
    <s v="CSF"/>
    <n v="2106900"/>
    <n v="0"/>
    <n v="2106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2"/>
    <s v="APORTES GENERALES AL SISTEMA DE RIESGOS LABORALES"/>
    <s v="Nación"/>
    <x v="0"/>
    <s v="CSF"/>
    <n v="519100"/>
    <n v="0"/>
    <n v="5191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6"/>
    <s v="APORTES AL SENA"/>
    <s v="Nación"/>
    <x v="0"/>
    <s v="CSF"/>
    <n v="1054000"/>
    <n v="0"/>
    <n v="1054000"/>
    <n v="0"/>
    <s v="Aportes Enero"/>
    <s v="420"/>
    <s v="720"/>
    <s v="-0"/>
    <s v="3820, 3920, 4020, 4120, 4220, 4320, 4420, 4520, 4620, 4720, 4820, 4920"/>
    <s v="7286920, 7287020, 7287120, 7287220, 7287320, 7287420, 7287520, 7287620, 7287720, 7287820, 7287920, 7288020"/>
    <s v="-0"/>
    <x v="0"/>
    <x v="9"/>
  </r>
  <r>
    <s v="520"/>
    <s v="2020-02-10 00:00:00"/>
    <s v="2020-02-10 15:42:00"/>
    <s v="Gasto"/>
    <s v="Con Compromiso"/>
    <s v="007"/>
    <x v="5"/>
    <x v="31"/>
    <s v="SERVICIOS INMOBILIARIOS"/>
    <s v="Propios"/>
    <x v="1"/>
    <s v="CSF"/>
    <n v="25543550"/>
    <n v="-50"/>
    <n v="25543500"/>
    <n v="0"/>
    <s v="Arrendamiento UOC Santander de Quilichao"/>
    <s v="520"/>
    <s v="1620"/>
    <s v="1920"/>
    <s v="10120, 16620, 22720, 28420, 37520, 43320, 48320, 54320, 60420"/>
    <s v="58976820, 91343920, 116818120, 147164420, 177825120, 217405420, 248343920, 279232520, 316879020"/>
    <s v="-0"/>
    <x v="0"/>
    <x v="9"/>
  </r>
  <r>
    <s v="620"/>
    <s v="2020-02-10 00:00:00"/>
    <s v="2020-02-10 17:17:00"/>
    <s v="Gasto"/>
    <s v="Con Compromiso"/>
    <s v="007"/>
    <x v="5"/>
    <x v="18"/>
    <s v="SERVICIOS DE TRANSPORTE DE PASAJEROS"/>
    <s v="Nación"/>
    <x v="0"/>
    <s v="CSF"/>
    <n v="78400"/>
    <n v="0"/>
    <n v="78400"/>
    <n v="0"/>
    <s v="Viáticos y gastos de comisión Encuentro Directores Territoriales"/>
    <s v="620"/>
    <s v="1120"/>
    <s v="1020"/>
    <s v="5420"/>
    <s v="23833820"/>
    <s v="-0"/>
    <x v="0"/>
    <x v="9"/>
  </r>
  <r>
    <s v="620"/>
    <s v="2020-02-10 00:00:00"/>
    <s v="2020-02-10 17:17:00"/>
    <s v="Gasto"/>
    <s v="Con Compromiso"/>
    <s v="007"/>
    <x v="5"/>
    <x v="19"/>
    <s v="VIÁTICOS DE LOS FUNCIONARIOS EN COMISIÓN"/>
    <s v="Nación"/>
    <x v="0"/>
    <s v="CSF"/>
    <n v="258320"/>
    <n v="0"/>
    <n v="258320"/>
    <n v="0"/>
    <s v="Viáticos y gastos de comisión Encuentro Directores Territoriales"/>
    <s v="620"/>
    <s v="1120"/>
    <s v="1020"/>
    <s v="5420"/>
    <s v="23833820"/>
    <s v="-0"/>
    <x v="0"/>
    <x v="9"/>
  </r>
  <r>
    <s v="720"/>
    <s v="2020-02-11 00:00:00"/>
    <s v="2020-02-11 16:46:00"/>
    <s v="Gasto"/>
    <s v="Con Compromiso"/>
    <s v="0500"/>
    <x v="5"/>
    <x v="22"/>
    <s v="ADQUISICIÓN DE BIENES Y SERVICIOS - SERVICIO DE INFORMACIÓN CATASTRAL - ACTUALIZACIÓN  Y GESTIÓN CATASTRAL  NACIONAL"/>
    <s v="Nación"/>
    <x v="2"/>
    <s v="CSF"/>
    <n v="22706525"/>
    <n v="-18450127"/>
    <n v="4256398"/>
    <n v="2720215"/>
    <s v="Viáticos Proceso de Conservación"/>
    <s v="720"/>
    <s v="9920, 10020"/>
    <s v="13020, 13120"/>
    <s v="58820, 58920"/>
    <s v="304854620, 304886420"/>
    <s v="120, 220"/>
    <x v="1"/>
    <x v="1"/>
  </r>
  <r>
    <s v="820"/>
    <s v="2020-02-18 00:00:00"/>
    <s v="2020-02-18 07:38:00"/>
    <s v="Gasto"/>
    <s v="Generado"/>
    <s v="0510"/>
    <x v="5"/>
    <x v="23"/>
    <s v="ADQUISICIÓN DE BIENES Y SERVICIOS - SERVICIO DE AVALÚOS - ACTUALIZACIÓN  Y GESTIÓN CATASTRAL  NACIONAL"/>
    <s v="Propios"/>
    <x v="1"/>
    <s v="CSF"/>
    <n v="2000000"/>
    <n v="0"/>
    <n v="2000000"/>
    <n v="2000000"/>
    <s v="Viáticos Proceso de Avalúos"/>
    <s v="920"/>
    <s v="-0"/>
    <s v="-0"/>
    <s v="-0"/>
    <s v="-0"/>
    <s v="-0"/>
    <x v="1"/>
    <x v="2"/>
  </r>
  <r>
    <s v="920"/>
    <s v="2020-02-19 00:00:00"/>
    <s v="2020-02-19 16:37:00"/>
    <s v="Gasto"/>
    <s v="Con Compromiso"/>
    <s v="007"/>
    <x v="5"/>
    <x v="8"/>
    <s v="BONIFICACIÓN ESPECIAL DE RECREACIÓN"/>
    <s v="Nación"/>
    <x v="0"/>
    <s v="CSF"/>
    <n v="158945"/>
    <n v="0"/>
    <n v="15894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10"/>
    <s v="BONIFICACIÓN POR SERVICIOS PRESTADOS"/>
    <s v="Nación"/>
    <x v="0"/>
    <s v="CSF"/>
    <n v="1134508"/>
    <n v="0"/>
    <n v="113450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4"/>
    <s v="PRIMA DE VACACIONES"/>
    <s v="Nación"/>
    <x v="0"/>
    <s v="CSF"/>
    <n v="1997610"/>
    <n v="0"/>
    <n v="1997610"/>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7"/>
    <s v="SUELDO DE VACACIONES"/>
    <s v="Nación"/>
    <x v="0"/>
    <s v="CSF"/>
    <n v="1953219"/>
    <n v="0"/>
    <n v="195321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5"/>
    <s v="PRIMA TÉCNICA NO SALARIAL"/>
    <s v="Nación"/>
    <x v="0"/>
    <s v="CSF"/>
    <n v="2240265"/>
    <n v="0"/>
    <n v="224026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21"/>
    <s v="INCAPACIDADES (NO DE PENSIONES)"/>
    <s v="Nación"/>
    <x v="0"/>
    <s v="CSF"/>
    <n v="882376"/>
    <n v="0"/>
    <n v="882376"/>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9"/>
    <s v="SUELDO BÁSICO"/>
    <s v="Nación"/>
    <x v="0"/>
    <s v="CSF"/>
    <n v="43121188"/>
    <n v="0"/>
    <n v="4312118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3"/>
    <s v="AUXILIO DE TRANSPORTE"/>
    <s v="Nación"/>
    <x v="0"/>
    <s v="CSF"/>
    <n v="1313103"/>
    <n v="0"/>
    <n v="1313103"/>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6"/>
    <s v="SUBSIDIO DE ALIMENTACIÓN"/>
    <s v="Nación"/>
    <x v="0"/>
    <s v="CSF"/>
    <n v="886579"/>
    <n v="0"/>
    <n v="88657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1020"/>
    <s v="2020-02-21 00:00:00"/>
    <s v="2020-02-21 11:14:00"/>
    <s v="Gasto"/>
    <s v="Con Compromiso"/>
    <s v="007"/>
    <x v="5"/>
    <x v="14"/>
    <s v="CAJAS DE COMPENSACIÓN FAMILIAR"/>
    <s v="Nación"/>
    <x v="0"/>
    <s v="CSF"/>
    <n v="2027300"/>
    <n v="0"/>
    <n v="20273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5"/>
    <s v="SALUD"/>
    <s v="Nación"/>
    <x v="0"/>
    <s v="CSF"/>
    <n v="4002800"/>
    <n v="0"/>
    <n v="4002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1"/>
    <s v="PENSIONES"/>
    <s v="Nación"/>
    <x v="0"/>
    <s v="CSF"/>
    <n v="5650800"/>
    <n v="0"/>
    <n v="5650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3"/>
    <s v="APORTES AL ICBF"/>
    <s v="Nación"/>
    <x v="0"/>
    <s v="CSF"/>
    <n v="1521000"/>
    <n v="0"/>
    <n v="15210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2"/>
    <s v="APORTES GENERALES AL SISTEMA DE RIESGOS LABORALES"/>
    <s v="Nación"/>
    <x v="0"/>
    <s v="CSF"/>
    <n v="602400"/>
    <n v="0"/>
    <n v="6024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6"/>
    <s v="APORTES AL SENA"/>
    <s v="Nación"/>
    <x v="0"/>
    <s v="CSF"/>
    <n v="1014000"/>
    <n v="0"/>
    <n v="1014000"/>
    <n v="0"/>
    <s v="Aportes Febrero"/>
    <s v="1120"/>
    <s v="1520"/>
    <s v="-0"/>
    <s v="8420, 8520, 8620, 8720, 8820, 8920, 9020, 9120, 9220, 9320, 9420, 9520"/>
    <s v="32019920, 32020020, 32020120, 32020220, 32020320, 32020420, 32020520, 32020620, 32020720, 32020820, 32020920, 32021020"/>
    <s v="-0"/>
    <x v="0"/>
    <x v="9"/>
  </r>
  <r>
    <s v="1120"/>
    <s v="2020-02-24 00:00:00"/>
    <s v="2020-02-24 07:52:00"/>
    <s v="Gasto"/>
    <s v="Con Compromiso"/>
    <s v="007"/>
    <x v="5"/>
    <x v="34"/>
    <s v="PRODUCTOS DE HORNOS DE COQUE; PRODUCTOS DE REFINACIÓN DE PETRÓLEO Y COMBUSTIBLE NUCLEAR"/>
    <s v="Nación"/>
    <x v="0"/>
    <s v="CSF"/>
    <n v="900000"/>
    <n v="0"/>
    <n v="900000"/>
    <n v="0"/>
    <s v="Suministro de combustible para el funcionamiento de los vehículos a cargo de la Territorial"/>
    <s v="1220"/>
    <s v="10220"/>
    <s v="-0"/>
    <s v="-0"/>
    <s v="-0"/>
    <s v="-0"/>
    <x v="0"/>
    <x v="9"/>
  </r>
  <r>
    <s v="1220"/>
    <s v="2020-02-25 00:00:00"/>
    <s v="2020-02-25 13:45:00"/>
    <s v="Gasto"/>
    <s v="Con Compromiso"/>
    <s v="007"/>
    <x v="5"/>
    <x v="24"/>
    <s v="IMPUESTO PREDIAL Y SOBRETASA AMBIENTAL"/>
    <s v="Nación"/>
    <x v="0"/>
    <s v="CSF"/>
    <n v="6590000"/>
    <n v="0"/>
    <n v="6590000"/>
    <n v="0"/>
    <s v="Impuesto Predial Unificado"/>
    <s v="1320"/>
    <s v="1820"/>
    <s v="1520"/>
    <s v="9720"/>
    <s v="45078820"/>
    <s v="-0"/>
    <x v="0"/>
    <x v="9"/>
  </r>
  <r>
    <s v="1320"/>
    <s v="2020-02-25 00:00:00"/>
    <s v="2020-02-25 13:49:00"/>
    <s v="Gasto"/>
    <s v="Con Compromiso"/>
    <s v="007"/>
    <x v="5"/>
    <x v="20"/>
    <s v="IMPUESTO DE INDUSTRIA Y COMERCIO"/>
    <s v="Propios"/>
    <x v="1"/>
    <s v="CSF"/>
    <n v="265000"/>
    <n v="0"/>
    <n v="265000"/>
    <n v="2000"/>
    <s v="Impuesto de Industria y Comercio"/>
    <s v="1420"/>
    <s v="4220"/>
    <s v="3420"/>
    <s v="20920"/>
    <s v="103237320"/>
    <s v="-0"/>
    <x v="0"/>
    <x v="9"/>
  </r>
  <r>
    <s v="1420"/>
    <s v="2020-03-04 00:00:00"/>
    <s v="2020-03-04 17:34:00"/>
    <s v="Gasto"/>
    <s v="Con Compromiso"/>
    <s v="0500"/>
    <x v="5"/>
    <x v="22"/>
    <s v="ADQUISICIÓN DE BIENES Y SERVICIOS - SERVICIO DE INFORMACIÓN CATASTRAL - ACTUALIZACIÓN  Y GESTIÓN CATASTRAL  NACIONAL"/>
    <s v="Nación"/>
    <x v="0"/>
    <s v="CSF"/>
    <n v="19352469"/>
    <n v="407420"/>
    <n v="19759889"/>
    <n v="407420"/>
    <s v="Prestación de servicios de apoyo a la gestión desarrollada en procesos catastrales de la Territorial Cauca y sus UOC"/>
    <s v="1520"/>
    <s v="2120"/>
    <s v="2220"/>
    <s v="15720, 22220, 28220, 36420, 42320, 47720, 53420, 59120"/>
    <s v="84082720, 113263720, 147139520, 172531420, 215268820, 248292820, 279190320, 316803820"/>
    <s v="-0"/>
    <x v="1"/>
    <x v="1"/>
  </r>
  <r>
    <s v="1520"/>
    <s v="2020-03-04 00:00:00"/>
    <s v="2020-03-04 17:53:00"/>
    <s v="Gasto"/>
    <s v="Con Compromiso"/>
    <s v="0500"/>
    <x v="5"/>
    <x v="22"/>
    <s v="ADQUISICIÓN DE BIENES Y SERVICIOS - SERVICIO DE INFORMACIÓN CATASTRAL - ACTUALIZACIÓN  Y GESTIÓN CATASTRAL  NACIONAL"/>
    <s v="Nación"/>
    <x v="0"/>
    <s v="CSF"/>
    <n v="47073222"/>
    <n v="-110112"/>
    <n v="46963110"/>
    <n v="0"/>
    <s v="Prestación de servicios personales para realizar actividades de apoyo operativo en los procesos catastrales en la dirección Territorial Cauca y sus UOC"/>
    <s v="1620"/>
    <s v="2420, 2520, 2620"/>
    <s v="2020, 2120, 2820"/>
    <s v="15520, 15620, 16320, 22520, 22620, 22920, 28120, 28620, 28720, 36720, 36820, 37320, 42120, 42520, 42720, 47620, 48020, 48120, 48420, 53720, 53820, 54220, 59520, 59720, 60220"/>
    <s v="84070220, 84081720, 84836220, 113265120, 113269420, 116388720, 147129820, 147164920, 147179420, 172487120, 172499920, 175786620, 215240820, 215279820, 215288820, 248331920, 248339920, 249562720, 279208020, 279214320, 279230520, 316815120, 316856120, 316870520"/>
    <s v="-0"/>
    <x v="1"/>
    <x v="1"/>
  </r>
  <r>
    <s v="1620"/>
    <s v="2020-03-04 00:00:00"/>
    <s v="2020-03-04 18:01:00"/>
    <s v="Gasto"/>
    <s v="Con Compromiso"/>
    <s v="0500"/>
    <x v="5"/>
    <x v="22"/>
    <s v="ADQUISICIÓN DE BIENES Y SERVICIOS - SERVICIO DE INFORMACIÓN CATASTRAL - ACTUALIZACIÓN  Y GESTIÓN CATASTRAL  NACIONAL"/>
    <s v="Nación"/>
    <x v="0"/>
    <s v="CSF"/>
    <n v="86461020"/>
    <n v="-303372"/>
    <n v="86157648"/>
    <n v="0"/>
    <s v="Prestación de servicios personales para realizar actividades de reconocimiento predial urbano y rural para la atención de trámites en los procesos catastrales de la dirección Territorial Cauca y sus UOC"/>
    <s v="1720"/>
    <s v="2720, 2820, 2920"/>
    <s v="2420, 2620, 2720"/>
    <s v="15920, 16120, 16220, 23020, 23120, 23220, 28820, 31420, 31520, 36920, 37020, 37120, 42820, 42920, 43020, 48520, 48620, 48720, 53920, 54020, 54120, 59620, 59820, 59920"/>
    <s v="84090420, 84833120, 84834720, 116386220, 116387320, 116389920, 148097820, 148104620, 148114520, 172517820, 172522620, 172525820, 215294920, 215300320, 215303920, 249586720, 249594420, 249621720, 279219320, 279220920, 279222120, 316841620, 316858820, 316860420"/>
    <s v="-0"/>
    <x v="1"/>
    <x v="1"/>
  </r>
  <r>
    <s v="1720"/>
    <s v="2020-03-04 00:00:00"/>
    <s v="2020-03-04 18:09:00"/>
    <s v="Gasto"/>
    <s v="Con Compromiso"/>
    <s v="0500"/>
    <x v="5"/>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s v="1820"/>
    <s v="2320"/>
    <s v="2520"/>
    <s v="16020, 22320, 28320, 36520, 42420, 47820, 53520, 59320"/>
    <s v="84829120, 113374320, 147144920, 172529320, 215276920, 248302820, 279196920, 316810620"/>
    <s v="-0"/>
    <x v="1"/>
    <x v="1"/>
  </r>
  <r>
    <s v="1820"/>
    <s v="2020-03-04 00:00:00"/>
    <s v="2020-03-04 18:16:00"/>
    <s v="Gasto"/>
    <s v="Con Compromiso"/>
    <s v="0500"/>
    <x v="5"/>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s v="1920"/>
    <s v="2220"/>
    <s v="2320"/>
    <s v="15820, 22420, 28520, 36620, 42620, 47920, 53620, 59420"/>
    <s v="84089020, 113270620, 147163020, 172466320, 215286920, 248313620, 279197820, 316813520"/>
    <s v="-0"/>
    <x v="1"/>
    <x v="1"/>
  </r>
  <r>
    <s v="1920"/>
    <s v="2020-03-18 00:00:00"/>
    <s v="2020-03-18 13:53:00"/>
    <s v="Gasto"/>
    <s v="Con Compromiso"/>
    <s v="007"/>
    <x v="5"/>
    <x v="4"/>
    <s v="PRIMA DE VACACIONES"/>
    <s v="Nación"/>
    <x v="0"/>
    <s v="CSF"/>
    <n v="1580097"/>
    <n v="0"/>
    <n v="1580097"/>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7"/>
    <s v="SUELDO DE VACACIONES"/>
    <s v="Nación"/>
    <x v="0"/>
    <s v="CSF"/>
    <n v="2026026"/>
    <n v="0"/>
    <n v="202602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6"/>
    <s v="SUBSIDIO DE ALIMENTACIÓN"/>
    <s v="Nación"/>
    <x v="0"/>
    <s v="CSF"/>
    <n v="1078625"/>
    <n v="0"/>
    <n v="1078625"/>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5"/>
    <s v="PRIMA TÉCNICA NO SALARIAL"/>
    <s v="Nación"/>
    <x v="0"/>
    <s v="CSF"/>
    <n v="2584371"/>
    <n v="0"/>
    <n v="2584371"/>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10"/>
    <s v="BONIFICACIÓN POR SERVICIOS PRESTADOS"/>
    <s v="Nación"/>
    <x v="0"/>
    <s v="CSF"/>
    <n v="791782"/>
    <n v="0"/>
    <n v="79178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8"/>
    <s v="BONIFICACIÓN ESPECIAL DE RECREACIÓN"/>
    <s v="Nación"/>
    <x v="0"/>
    <s v="CSF"/>
    <n v="159072"/>
    <n v="0"/>
    <n v="15907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9"/>
    <s v="SUELDO BÁSICO"/>
    <s v="Nación"/>
    <x v="0"/>
    <s v="CSF"/>
    <n v="48903643"/>
    <n v="0"/>
    <n v="48903643"/>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3"/>
    <s v="AUXILIO DE TRANSPORTE"/>
    <s v="Nación"/>
    <x v="0"/>
    <s v="CSF"/>
    <n v="1439956"/>
    <n v="0"/>
    <n v="143995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21"/>
    <s v="INCAPACIDADES (NO DE PENSIONES)"/>
    <s v="Nación"/>
    <x v="0"/>
    <s v="CSF"/>
    <n v="1622784"/>
    <n v="0"/>
    <n v="1622784"/>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2020"/>
    <s v="2020-03-18 00:00:00"/>
    <s v="2020-03-18 14:14:00"/>
    <s v="Gasto"/>
    <s v="Con Compromiso"/>
    <s v="007"/>
    <x v="5"/>
    <x v="13"/>
    <s v="APORTES AL ICBF"/>
    <s v="Nación"/>
    <x v="0"/>
    <s v="CSF"/>
    <n v="1524600"/>
    <n v="0"/>
    <n v="1524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5"/>
    <s v="SALUD"/>
    <s v="Nación"/>
    <x v="0"/>
    <s v="CSF"/>
    <n v="4151800"/>
    <n v="0"/>
    <n v="41518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6"/>
    <s v="APORTES AL SENA"/>
    <s v="Nación"/>
    <x v="0"/>
    <s v="CSF"/>
    <n v="1016500"/>
    <n v="0"/>
    <n v="10165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2"/>
    <s v="APORTES GENERALES AL SISTEMA DE RIESGOS LABORALES"/>
    <s v="Nación"/>
    <x v="0"/>
    <s v="CSF"/>
    <n v="669200"/>
    <n v="0"/>
    <n v="6692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4"/>
    <s v="CAJAS DE COMPENSACIÓN FAMILIAR"/>
    <s v="Nación"/>
    <x v="0"/>
    <s v="CSF"/>
    <n v="2032100"/>
    <n v="0"/>
    <n v="20321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1"/>
    <s v="PENSIONES"/>
    <s v="Nación"/>
    <x v="0"/>
    <s v="CSF"/>
    <n v="5860600"/>
    <n v="0"/>
    <n v="5860600"/>
    <n v="0"/>
    <s v="Aportes marzo"/>
    <s v="2120"/>
    <s v="3320"/>
    <s v="-0"/>
    <s v="14320, 14420, 14520, 14620, 14720, 14820, 14920, 15020, 15120, 15220, 15320, 15420"/>
    <s v="66696720, 66696820, 66696920, 66697020, 66697120, 66697220, 66697420, 66697520, 66697620, 66697720, 66697820, 66697920"/>
    <s v="-0"/>
    <x v="0"/>
    <x v="9"/>
  </r>
  <r>
    <s v="2120"/>
    <s v="2020-04-08 00:00:00"/>
    <s v="2020-04-08 11:11:00"/>
    <s v="Gasto"/>
    <s v="Con Compromiso"/>
    <s v="0510"/>
    <x v="5"/>
    <x v="23"/>
    <s v="ADQUISICIÓN DE BIENES Y SERVICIOS - SERVICIO DE AVALÚOS - ACTUALIZACIÓN  Y GESTIÓN CATASTRAL  NACIONAL"/>
    <s v="Propios"/>
    <x v="1"/>
    <s v="CSF"/>
    <n v="54807890"/>
    <n v="0"/>
    <n v="54807890"/>
    <n v="0"/>
    <s v="Prestación de servicios profesionales para realizar avalúos comerciales a nivel nacional de los bienes urbanos y rurales"/>
    <s v="2220"/>
    <s v="4420, 4520"/>
    <s v="13320"/>
    <s v="59020, 65720"/>
    <s v="316801120, 341565220"/>
    <s v="-0"/>
    <x v="1"/>
    <x v="2"/>
  </r>
  <r>
    <s v="2120"/>
    <s v="2020-04-08 00:00:00"/>
    <s v="2020-04-08 11:11:00"/>
    <s v="Gasto"/>
    <s v="Con Compromiso"/>
    <s v="0510"/>
    <x v="5"/>
    <x v="23"/>
    <s v="ADQUISICIÓN DE BIENES Y SERVICIOS - SERVICIO DE AVALÚOS - ACTUALIZACIÓN  Y GESTIÓN CATASTRAL  NACIONAL"/>
    <s v="Nación"/>
    <x v="2"/>
    <s v="CSF"/>
    <n v="0"/>
    <n v="13701973"/>
    <n v="13701973"/>
    <n v="1"/>
    <s v="Prestación de servicios profesionales para realizar avalúos comerciales a nivel nacional de los bienes urbanos y rurales"/>
    <s v="2220"/>
    <s v="4420, 4520"/>
    <s v="13320"/>
    <s v="59020, 65720"/>
    <s v="316801120, 341565220"/>
    <s v="-0"/>
    <x v="1"/>
    <x v="2"/>
  </r>
  <r>
    <s v="2220"/>
    <s v="2020-04-16 00:00:00"/>
    <s v="2020-04-16 15:16:00"/>
    <s v="Gasto"/>
    <s v="Con Compromiso"/>
    <s v="0200"/>
    <x v="5"/>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s v="2320"/>
    <s v="4120"/>
    <s v="6120"/>
    <s v="31620, 37420, 42020, 48220, 53320, 59220"/>
    <s v="148108920, 175784920, 210526120, 248342720, 278517420, 316809120"/>
    <s v="-0"/>
    <x v="1"/>
    <x v="3"/>
  </r>
  <r>
    <s v="2320"/>
    <s v="2020-04-22 00:00:00"/>
    <s v="2020-04-22 10:16:00"/>
    <s v="Gasto"/>
    <s v="Con Compromiso"/>
    <s v="007"/>
    <x v="5"/>
    <x v="10"/>
    <s v="BONIFICACIÓN POR SERVICIOS PRESTADOS"/>
    <s v="Nación"/>
    <x v="0"/>
    <s v="CSF"/>
    <n v="1614911"/>
    <n v="0"/>
    <n v="1614911"/>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21"/>
    <s v="INCAPACIDADES (NO DE PENSIONES)"/>
    <s v="Nación"/>
    <x v="0"/>
    <s v="CSF"/>
    <n v="54093"/>
    <n v="0"/>
    <n v="54093"/>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3"/>
    <s v="AUXILIO DE TRANSPORTE"/>
    <s v="Nación"/>
    <x v="0"/>
    <s v="CSF"/>
    <n v="1388529"/>
    <n v="0"/>
    <n v="138852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7"/>
    <s v="SUELDO DE VACACIONES"/>
    <s v="Nación"/>
    <x v="0"/>
    <s v="CSF"/>
    <n v="1018412"/>
    <n v="0"/>
    <n v="1018412"/>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9"/>
    <s v="SUELDO BÁSICO"/>
    <s v="Nación"/>
    <x v="0"/>
    <s v="CSF"/>
    <n v="47623299"/>
    <n v="0"/>
    <n v="4762329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6"/>
    <s v="SUBSIDIO DE ALIMENTACIÓN"/>
    <s v="Nación"/>
    <x v="0"/>
    <s v="CSF"/>
    <n v="1022316"/>
    <n v="0"/>
    <n v="1022316"/>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4"/>
    <s v="PRIMA DE VACACIONES"/>
    <s v="Nación"/>
    <x v="0"/>
    <s v="CSF"/>
    <n v="1206014"/>
    <n v="0"/>
    <n v="1206014"/>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8"/>
    <s v="BONIFICACIÓN ESPECIAL DE RECREACIÓN"/>
    <s v="Nación"/>
    <x v="0"/>
    <s v="CSF"/>
    <n v="84297"/>
    <n v="0"/>
    <n v="8429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5"/>
    <s v="PRIMA TÉCNICA NO SALARIAL"/>
    <s v="Nación"/>
    <x v="0"/>
    <s v="CSF"/>
    <n v="2354967"/>
    <n v="0"/>
    <n v="235496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420"/>
    <s v="2020-04-23 00:00:00"/>
    <s v="2020-04-23 16:41:00"/>
    <s v="Gasto"/>
    <s v="Con Compromiso"/>
    <s v="007"/>
    <x v="5"/>
    <x v="12"/>
    <s v="APORTES GENERALES AL SISTEMA DE RIESGOS LABORALES"/>
    <s v="Nación"/>
    <x v="0"/>
    <s v="CSF"/>
    <n v="58300"/>
    <n v="0"/>
    <n v="58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3"/>
    <s v="APORTES AL ICBF"/>
    <s v="Nación"/>
    <x v="0"/>
    <s v="CSF"/>
    <n v="157800"/>
    <n v="0"/>
    <n v="1578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1"/>
    <s v="PENSIONES"/>
    <s v="Nación"/>
    <x v="0"/>
    <s v="CSF"/>
    <n v="584000"/>
    <n v="0"/>
    <n v="5840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5"/>
    <s v="SALUD"/>
    <s v="Nación"/>
    <x v="0"/>
    <s v="CSF"/>
    <n v="414300"/>
    <n v="0"/>
    <n v="414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4"/>
    <s v="CAJAS DE COMPENSACIÓN FAMILIAR"/>
    <s v="Nación"/>
    <x v="0"/>
    <s v="CSF"/>
    <n v="211400"/>
    <n v="0"/>
    <n v="2114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6"/>
    <s v="APORTES AL SENA"/>
    <s v="Nación"/>
    <x v="0"/>
    <s v="CSF"/>
    <n v="106200"/>
    <n v="0"/>
    <n v="1062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520"/>
    <s v="2020-04-28 00:00:00"/>
    <s v="2020-04-28 09:48:00"/>
    <s v="Gasto"/>
    <s v="Con Compromiso"/>
    <s v="007"/>
    <x v="5"/>
    <x v="11"/>
    <s v="PENSIONES"/>
    <s v="Nación"/>
    <x v="0"/>
    <s v="CSF"/>
    <n v="1126000"/>
    <n v="0"/>
    <n v="1126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5"/>
    <s v="SALUD"/>
    <s v="Nación"/>
    <x v="0"/>
    <s v="CSF"/>
    <n v="4253000"/>
    <n v="0"/>
    <n v="4253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6"/>
    <s v="APORTES AL SENA"/>
    <s v="Nación"/>
    <x v="0"/>
    <s v="CSF"/>
    <n v="1056200"/>
    <n v="0"/>
    <n v="10562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2"/>
    <s v="APORTES GENERALES AL SISTEMA DE RIESGOS LABORALES"/>
    <s v="Nación"/>
    <x v="0"/>
    <s v="CSF"/>
    <n v="675600"/>
    <n v="0"/>
    <n v="6756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3"/>
    <s v="APORTES AL ICBF"/>
    <s v="Nación"/>
    <x v="0"/>
    <s v="CSF"/>
    <n v="1584400"/>
    <n v="0"/>
    <n v="15844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4"/>
    <s v="CAJAS DE COMPENSACIÓN FAMILIAR"/>
    <s v="Nación"/>
    <x v="0"/>
    <s v="CSF"/>
    <n v="2111700"/>
    <n v="0"/>
    <n v="2111700"/>
    <n v="0"/>
    <s v="Aportes Abril"/>
    <s v="2620"/>
    <s v="4320"/>
    <s v="-0"/>
    <s v="21020, 21120, 21220, 21320, 21420, 21520, 21620, 21720, 21820, 21920, 22020, 22120"/>
    <s v="104062720, 104062820, 104062920, 104063020, 104063120, 104063220, 104063320, 104063420, 104063520, 104063620, 104063720, 104063820"/>
    <s v="-0"/>
    <x v="0"/>
    <x v="9"/>
  </r>
  <r>
    <s v="2620"/>
    <s v="2020-05-27 00:00:00"/>
    <s v="2020-05-27 17:47:00"/>
    <s v="Gasto"/>
    <s v="Con Compromiso"/>
    <s v="007"/>
    <x v="5"/>
    <x v="9"/>
    <s v="SUELDO BÁSICO"/>
    <s v="Nación"/>
    <x v="0"/>
    <s v="CSF"/>
    <n v="45021535"/>
    <n v="0"/>
    <n v="45021535"/>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10"/>
    <s v="BONIFICACIÓN POR SERVICIOS PRESTADOS"/>
    <s v="Nación"/>
    <x v="0"/>
    <s v="CSF"/>
    <n v="877184"/>
    <n v="0"/>
    <n v="877184"/>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8"/>
    <s v="BONIFICACIÓN ESPECIAL DE RECREACIÓN"/>
    <s v="Nación"/>
    <x v="0"/>
    <s v="CSF"/>
    <n v="636662"/>
    <n v="0"/>
    <n v="636662"/>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6"/>
    <s v="SUBSIDIO DE ALIMENTACIÓN"/>
    <s v="Nación"/>
    <x v="0"/>
    <s v="CSF"/>
    <n v="1000283"/>
    <n v="0"/>
    <n v="100028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7"/>
    <s v="SUELDO DE VACACIONES"/>
    <s v="Nación"/>
    <x v="0"/>
    <s v="CSF"/>
    <n v="8397023"/>
    <n v="0"/>
    <n v="839702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5"/>
    <s v="PRIMA TÉCNICA NO SALARIAL"/>
    <s v="Nación"/>
    <x v="0"/>
    <s v="CSF"/>
    <n v="2354967"/>
    <n v="0"/>
    <n v="2354967"/>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3"/>
    <s v="AUXILIO DE TRANSPORTE"/>
    <s v="Nación"/>
    <x v="0"/>
    <s v="CSF"/>
    <n v="1350816"/>
    <n v="0"/>
    <n v="1350816"/>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4"/>
    <s v="PRIMA DE VACACIONES"/>
    <s v="Nación"/>
    <x v="0"/>
    <s v="CSF"/>
    <n v="6741309"/>
    <n v="0"/>
    <n v="6741309"/>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720"/>
    <s v="2020-05-27 00:00:00"/>
    <s v="2020-05-27 17:56:00"/>
    <s v="Gasto"/>
    <s v="Con Compromiso"/>
    <s v="007"/>
    <x v="5"/>
    <x v="16"/>
    <s v="APORTES AL SENA"/>
    <s v="Nación"/>
    <x v="0"/>
    <s v="CSF"/>
    <n v="1123900"/>
    <n v="0"/>
    <n v="11239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2"/>
    <s v="APORTES GENERALES AL SISTEMA DE RIESGOS LABORALES"/>
    <s v="Nación"/>
    <x v="0"/>
    <s v="CSF"/>
    <n v="660400"/>
    <n v="0"/>
    <n v="6604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1"/>
    <s v="PENSIONES"/>
    <s v="Nación"/>
    <x v="0"/>
    <s v="CSF"/>
    <n v="5645000"/>
    <n v="0"/>
    <n v="56450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4"/>
    <s v="CAJAS DE COMPENSACIÓN FAMILIAR"/>
    <s v="Nación"/>
    <x v="0"/>
    <s v="CSF"/>
    <n v="2246700"/>
    <n v="0"/>
    <n v="22467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5"/>
    <s v="SALUD"/>
    <s v="Nación"/>
    <x v="0"/>
    <s v="CSF"/>
    <n v="3999200"/>
    <n v="0"/>
    <n v="39992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3"/>
    <s v="APORTES AL ICBF"/>
    <s v="Nación"/>
    <x v="0"/>
    <s v="CSF"/>
    <n v="1685500"/>
    <n v="0"/>
    <n v="1685500"/>
    <n v="0"/>
    <s v="APORTES PARAFISCALES  MAYO"/>
    <s v="3220"/>
    <s v="5220"/>
    <s v="-0"/>
    <s v="26820, 26920, 27020, 27120, 27220, 27320, 27420, 27520, 27620, 27720, 27820, 27920"/>
    <s v="132542020, 132542120, 132542220, 132542320, 132542420, 132542520, 132542620, 132542820, 132542920, 132543020, 132543120, 132543220"/>
    <s v="-0"/>
    <x v="0"/>
    <x v="9"/>
  </r>
  <r>
    <s v="2820"/>
    <s v="2020-06-08 00:00:00"/>
    <s v="2020-06-08 16:41:00"/>
    <s v="Gasto"/>
    <s v="Con Compromiso"/>
    <s v="007"/>
    <x v="5"/>
    <x v="26"/>
    <s v="PRIMA DE SERVICIO"/>
    <s v="Nación"/>
    <x v="0"/>
    <s v="CSF"/>
    <n v="53214900"/>
    <n v="0"/>
    <n v="53214900"/>
    <n v="0"/>
    <s v="PRIMA DE SERVICIOS"/>
    <s v="3320"/>
    <s v="5420"/>
    <s v="-0"/>
    <s v="28920, 29020, 29120, 29220, 29320, 29420, 29520, 29620, 29720, 29820, 29920, 30020, 30120, 30220, 30320, 30420, 30520, 30620, 30720, 30820, 30920, 31020, 31120, 31220, 31320"/>
    <s v="147130820, 147130920, 147131020, 147131120, 147131220, 147131320, 147131420, 147131520, 147131720, 147131820, 147131920, 147132020, 147132120, 147132220, 147132320, 147132420, 147132520, 147132620, 147132820, 147132920, 147133020, 147133120, 147133220, 147133320, 147133420"/>
    <s v="-0"/>
    <x v="0"/>
    <x v="9"/>
  </r>
  <r>
    <s v="2920"/>
    <s v="2020-06-12 00:00:00"/>
    <s v="2020-06-12 12:50:00"/>
    <s v="Gasto"/>
    <s v="Con Compromiso"/>
    <s v="0200"/>
    <x v="5"/>
    <x v="27"/>
    <s v="ADQUISICIÓN DE BIENES Y SERVICIOS - SEDES MANTENIDAS - FORTALECIMIENTO DE LA INFRAESTRUCTURA FÍSICA DEL IGAC A NIVEL  NACIONAL"/>
    <s v="Nación"/>
    <x v="0"/>
    <s v="CSF"/>
    <n v="12000000"/>
    <n v="0"/>
    <n v="12000000"/>
    <n v="145358"/>
    <s v="Adquisicion e instalacion de divisiones en vidrio laminado 3+3 incoloro, con estructura en aluminio para la adecuación de las ventanillas de atención al usuario para la Territorial Cauca"/>
    <s v="3420"/>
    <s v="7120"/>
    <s v="15820"/>
    <s v="67120"/>
    <s v="346613520"/>
    <s v="-0"/>
    <x v="1"/>
    <x v="3"/>
  </r>
  <r>
    <s v="3020"/>
    <s v="2020-06-19 00:00:00"/>
    <s v="2020-06-19 14:18:00"/>
    <s v="Gasto"/>
    <s v="Con Compromiso"/>
    <s v="007"/>
    <x v="5"/>
    <x v="4"/>
    <s v="PRIMA DE VACACIONES"/>
    <s v="Nación"/>
    <x v="0"/>
    <s v="CSF"/>
    <n v="5531423"/>
    <n v="0"/>
    <n v="5531423"/>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7"/>
    <s v="SUELDO DE VACACIONES"/>
    <s v="Nación"/>
    <x v="0"/>
    <s v="CSF"/>
    <n v="5954681"/>
    <n v="0"/>
    <n v="5954681"/>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5"/>
    <s v="PRIMA TÉCNICA NO SALARIAL"/>
    <s v="Nación"/>
    <x v="0"/>
    <s v="CSF"/>
    <n v="2354967"/>
    <n v="0"/>
    <n v="235496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3"/>
    <s v="AUXILIO DE TRANSPORTE"/>
    <s v="Nación"/>
    <x v="0"/>
    <s v="CSF"/>
    <n v="1230819"/>
    <n v="0"/>
    <n v="123081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9"/>
    <s v="SUELDO BÁSICO"/>
    <s v="Nación"/>
    <x v="0"/>
    <s v="CSF"/>
    <n v="40915372"/>
    <n v="0"/>
    <n v="4091537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10"/>
    <s v="BONIFICACIÓN POR SERVICIOS PRESTADOS"/>
    <s v="Nación"/>
    <x v="0"/>
    <s v="CSF"/>
    <n v="1590402"/>
    <n v="0"/>
    <n v="159040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8"/>
    <s v="BONIFICACIÓN ESPECIAL DE RECREACIÓN"/>
    <s v="Nación"/>
    <x v="0"/>
    <s v="CSF"/>
    <n v="446907"/>
    <n v="0"/>
    <n v="44690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6"/>
    <s v="SUBSIDIO DE ALIMENTACIÓN"/>
    <s v="Nación"/>
    <x v="0"/>
    <s v="CSF"/>
    <n v="923169"/>
    <n v="0"/>
    <n v="92316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120"/>
    <s v="2020-06-19 00:00:00"/>
    <s v="2020-06-19 14:29:00"/>
    <s v="Gasto"/>
    <s v="Con Compromiso"/>
    <s v="007"/>
    <x v="5"/>
    <x v="13"/>
    <s v="APORTES AL ICBF"/>
    <s v="Nación"/>
    <x v="0"/>
    <s v="CSF"/>
    <n v="3195300"/>
    <n v="0"/>
    <n v="31953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5"/>
    <s v="SALUD"/>
    <s v="Nación"/>
    <x v="0"/>
    <s v="CSF"/>
    <n v="4038200"/>
    <n v="0"/>
    <n v="40382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1"/>
    <s v="PENSIONES"/>
    <s v="Nación"/>
    <x v="0"/>
    <s v="CSF"/>
    <n v="5700700"/>
    <n v="0"/>
    <n v="570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4"/>
    <s v="CAJAS DE COMPENSACIÓN FAMILIAR"/>
    <s v="Nación"/>
    <x v="0"/>
    <s v="CSF"/>
    <n v="4259600"/>
    <n v="0"/>
    <n v="42596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2"/>
    <s v="APORTES GENERALES AL SISTEMA DE RIESGOS LABORALES"/>
    <s v="Nación"/>
    <x v="0"/>
    <s v="CSF"/>
    <n v="606900"/>
    <n v="0"/>
    <n v="6069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6"/>
    <s v="APORTES AL SENA"/>
    <s v="Nación"/>
    <x v="0"/>
    <s v="CSF"/>
    <n v="2130700"/>
    <n v="0"/>
    <n v="213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220"/>
    <s v="2020-07-22 00:00:00"/>
    <s v="2020-07-22 17:59:00"/>
    <s v="Gasto"/>
    <s v="Con Compromiso"/>
    <s v="007"/>
    <x v="5"/>
    <x v="8"/>
    <s v="BONIFICACIÓN ESPECIAL DE RECREACIÓN"/>
    <s v="Nación"/>
    <x v="0"/>
    <s v="CSF"/>
    <n v="313996"/>
    <n v="0"/>
    <n v="31399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10"/>
    <s v="BONIFICACIÓN POR SERVICIOS PRESTADOS"/>
    <s v="Nación"/>
    <x v="0"/>
    <s v="CSF"/>
    <n v="918365"/>
    <n v="0"/>
    <n v="918365"/>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28"/>
    <s v="AUXILIO DE CONECTIVIDAD DIGITAL"/>
    <s v="Nación"/>
    <x v="0"/>
    <s v="CSF"/>
    <n v="1333674"/>
    <n v="0"/>
    <n v="133367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4"/>
    <s v="PRIMA DE VACACIONES"/>
    <s v="Nación"/>
    <x v="0"/>
    <s v="CSF"/>
    <n v="3950914"/>
    <n v="0"/>
    <n v="395091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7"/>
    <s v="SUELDO DE VACACIONES"/>
    <s v="Nación"/>
    <x v="0"/>
    <s v="CSF"/>
    <n v="4039146"/>
    <n v="0"/>
    <n v="403914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5"/>
    <s v="PRIMA TÉCNICA NO SALARIAL"/>
    <s v="Nación"/>
    <x v="0"/>
    <s v="CSF"/>
    <n v="2354967"/>
    <n v="0"/>
    <n v="23549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9"/>
    <s v="SUELDO BÁSICO"/>
    <s v="Nación"/>
    <x v="0"/>
    <s v="CSF"/>
    <n v="39209770"/>
    <n v="0"/>
    <n v="39209770"/>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6"/>
    <s v="SUBSIDIO DE ALIMENTACIÓN"/>
    <s v="Nación"/>
    <x v="0"/>
    <s v="CSF"/>
    <n v="989267"/>
    <n v="0"/>
    <n v="9892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320"/>
    <s v="2020-07-22 00:00:00"/>
    <s v="2020-07-22 19:26:00"/>
    <s v="Gasto"/>
    <s v="Con Compromiso"/>
    <s v="007"/>
    <x v="5"/>
    <x v="13"/>
    <s v="APORTES AL ICBF"/>
    <s v="Nación"/>
    <x v="0"/>
    <s v="CSF"/>
    <n v="1715600"/>
    <n v="0"/>
    <n v="1715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6"/>
    <s v="APORTES AL SENA"/>
    <s v="Nación"/>
    <x v="0"/>
    <s v="CSF"/>
    <n v="1144000"/>
    <n v="0"/>
    <n v="11440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4"/>
    <s v="CAJAS DE COMPENSACIÓN FAMILIAR"/>
    <s v="Nación"/>
    <x v="0"/>
    <s v="CSF"/>
    <n v="2286800"/>
    <n v="0"/>
    <n v="22868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1"/>
    <s v="PENSIONES"/>
    <s v="Nación"/>
    <x v="0"/>
    <s v="CSF"/>
    <n v="5620200"/>
    <n v="0"/>
    <n v="56202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2"/>
    <s v="APORTES GENERALES AL SISTEMA DE RIESGOS LABORALES"/>
    <s v="Nación"/>
    <x v="0"/>
    <s v="CSF"/>
    <n v="558600"/>
    <n v="0"/>
    <n v="558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5"/>
    <s v="SALUD"/>
    <s v="Nación"/>
    <x v="0"/>
    <s v="CSF"/>
    <n v="3981300"/>
    <n v="0"/>
    <n v="39813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420"/>
    <s v="2020-08-14 00:00:00"/>
    <s v="2020-08-14 14:55:00"/>
    <s v="Gasto"/>
    <s v="Con Compromiso"/>
    <s v="0500"/>
    <x v="5"/>
    <x v="22"/>
    <s v="ADQUISICIÓN DE BIENES Y SERVICIOS - SERVICIO DE INFORMACIÓN CATASTRAL - ACTUALIZACIÓN  Y GESTIÓN CATASTRAL  NACIONAL"/>
    <s v="Nación"/>
    <x v="0"/>
    <s v="CSF"/>
    <n v="9683046"/>
    <n v="0"/>
    <n v="9683046"/>
    <n v="0"/>
    <s v="PARA CONTRATO PRESTACION DE SERVICIOS"/>
    <s v="3920"/>
    <s v="7720"/>
    <s v="12320"/>
    <s v="54620, 60120"/>
    <s v="294871520, 316862920"/>
    <s v="-0"/>
    <x v="1"/>
    <x v="1"/>
  </r>
  <r>
    <s v="3520"/>
    <s v="2020-08-21 00:00:00"/>
    <s v="2020-08-21 15:13:00"/>
    <s v="Gasto"/>
    <s v="Con Compromiso"/>
    <s v="007"/>
    <x v="5"/>
    <x v="7"/>
    <s v="SUELDO DE VACACIONES"/>
    <s v="Nación"/>
    <x v="0"/>
    <s v="CSF"/>
    <n v="1173354"/>
    <n v="0"/>
    <n v="1173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5"/>
    <s v="PRIMA TÉCNICA NO SALARIAL"/>
    <s v="Nación"/>
    <x v="0"/>
    <s v="CSF"/>
    <n v="2354967"/>
    <n v="0"/>
    <n v="2354967"/>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6"/>
    <s v="SUBSIDIO DE ALIMENTACIÓN"/>
    <s v="Nación"/>
    <x v="0"/>
    <s v="CSF"/>
    <n v="1057568"/>
    <n v="0"/>
    <n v="1057568"/>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9"/>
    <s v="SUELDO BÁSICO"/>
    <s v="Nación"/>
    <x v="0"/>
    <s v="CSF"/>
    <n v="41887354"/>
    <n v="0"/>
    <n v="41887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28"/>
    <s v="AUXILIO DE CONECTIVIDAD DIGITAL"/>
    <s v="Nación"/>
    <x v="0"/>
    <s v="CSF"/>
    <n v="1439956"/>
    <n v="0"/>
    <n v="1439956"/>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8"/>
    <s v="BONIFICACIÓN ESPECIAL DE RECREACIÓN"/>
    <s v="Nación"/>
    <x v="0"/>
    <s v="CSF"/>
    <n v="98364"/>
    <n v="0"/>
    <n v="9836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4"/>
    <s v="PRIMA DE VACACIONES"/>
    <s v="Nación"/>
    <x v="0"/>
    <s v="CSF"/>
    <n v="926332"/>
    <n v="0"/>
    <n v="926332"/>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10"/>
    <s v="BONIFICACIÓN POR SERVICIOS PRESTADOS"/>
    <s v="Nación"/>
    <x v="0"/>
    <s v="CSF"/>
    <n v="3005044"/>
    <n v="0"/>
    <n v="300504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620"/>
    <s v="2020-08-24 00:00:00"/>
    <s v="2020-08-24 12:16:00"/>
    <s v="Gasto"/>
    <s v="Con Compromiso"/>
    <s v="007"/>
    <x v="5"/>
    <x v="16"/>
    <s v="APORTES AL SENA"/>
    <s v="Nación"/>
    <x v="0"/>
    <s v="CSF"/>
    <n v="1047900"/>
    <n v="0"/>
    <n v="10479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3"/>
    <s v="APORTES AL ICBF"/>
    <s v="Nación"/>
    <x v="0"/>
    <s v="CSF"/>
    <n v="1571800"/>
    <n v="0"/>
    <n v="15718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1"/>
    <s v="PENSIONES"/>
    <s v="Nación"/>
    <x v="0"/>
    <s v="CSF"/>
    <n v="5870400"/>
    <n v="0"/>
    <n v="58704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2"/>
    <s v="APORTES GENERALES AL SISTEMA DE RIESGOS LABORALES"/>
    <s v="Nación"/>
    <x v="0"/>
    <s v="CSF"/>
    <n v="694600"/>
    <n v="0"/>
    <n v="694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5"/>
    <s v="SALUD"/>
    <s v="Nación"/>
    <x v="0"/>
    <s v="CSF"/>
    <n v="4158600"/>
    <n v="0"/>
    <n v="4158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4"/>
    <s v="CAJAS DE COMPENSACIÓN FAMILIAR"/>
    <s v="Nación"/>
    <x v="0"/>
    <s v="CSF"/>
    <n v="2095100"/>
    <n v="0"/>
    <n v="20951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720"/>
    <s v="2020-09-15 00:00:00"/>
    <s v="2020-09-15 09:49:00"/>
    <s v="Gasto"/>
    <s v="Con Compromiso"/>
    <s v="0500"/>
    <x v="5"/>
    <x v="22"/>
    <s v="ADQUISICIÓN DE BIENES Y SERVICIOS - SERVICIO DE INFORMACIÓN CATASTRAL - ACTUALIZACIÓN  Y GESTIÓN CATASTRAL  NACIONAL"/>
    <s v="Nación"/>
    <x v="2"/>
    <s v="CSF"/>
    <n v="6736597"/>
    <n v="0"/>
    <n v="6736597"/>
    <n v="0"/>
    <s v=": PRESTACIÓN DE SERVICIOS DE APOYO A LA GESTIÓN EN VENTANILLA_x000a_PARA ATENCIÓN AL PÚBLICO EN LOS PROCESOS CATASTRALES DE LA DIRECCIÓN_x000a_TERRITORIAL CAUCA."/>
    <s v="4220"/>
    <s v="8120"/>
    <s v="12520"/>
    <s v="54820, 60020, 61120"/>
    <s v="284619820, 316861720, 338744420"/>
    <s v="-0"/>
    <x v="1"/>
    <x v="1"/>
  </r>
  <r>
    <s v="3820"/>
    <s v="2020-09-22 00:00:00"/>
    <s v="2020-09-22 19:29:00"/>
    <s v="Gasto"/>
    <s v="Con Compromiso"/>
    <s v="007"/>
    <x v="5"/>
    <x v="10"/>
    <s v="BONIFICACIÓN POR SERVICIOS PRESTADOS"/>
    <s v="Nación"/>
    <x v="0"/>
    <s v="CSF"/>
    <n v="2428120"/>
    <n v="0"/>
    <n v="242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5"/>
    <s v="PRIMA TÉCNICA NO SALARIAL"/>
    <s v="Nación"/>
    <x v="0"/>
    <s v="CSF"/>
    <n v="2354967"/>
    <n v="0"/>
    <n v="235496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9"/>
    <s v="SUELDO BÁSICO"/>
    <s v="Nación"/>
    <x v="0"/>
    <s v="CSF"/>
    <n v="42524498"/>
    <n v="0"/>
    <n v="42524498"/>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6"/>
    <s v="SUBSIDIO DE ALIMENTACIÓN"/>
    <s v="Nación"/>
    <x v="0"/>
    <s v="CSF"/>
    <n v="1017909"/>
    <n v="0"/>
    <n v="1017909"/>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7"/>
    <s v="SUELDO DE VACACIONES"/>
    <s v="Nación"/>
    <x v="0"/>
    <s v="CSF"/>
    <n v="5037117"/>
    <n v="0"/>
    <n v="503711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4"/>
    <s v="PRIMA DE VACACIONES"/>
    <s v="Nación"/>
    <x v="0"/>
    <s v="CSF"/>
    <n v="4748120"/>
    <n v="0"/>
    <n v="474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8"/>
    <s v="BONIFICACIÓN ESPECIAL DE RECREACIÓN"/>
    <s v="Nación"/>
    <x v="0"/>
    <s v="CSF"/>
    <n v="398293"/>
    <n v="0"/>
    <n v="398293"/>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28"/>
    <s v="AUXILIO DE CONECTIVIDAD DIGITAL"/>
    <s v="Nación"/>
    <x v="0"/>
    <s v="CSF"/>
    <n v="1378244"/>
    <n v="0"/>
    <n v="1378244"/>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920"/>
    <s v="2020-09-22 00:00:00"/>
    <s v="2020-09-22 19:54:00"/>
    <s v="Gasto"/>
    <s v="Con Compromiso"/>
    <s v="007"/>
    <x v="5"/>
    <x v="11"/>
    <s v="PENSIONES"/>
    <s v="Nación"/>
    <x v="0"/>
    <s v="CSF"/>
    <n v="5500600"/>
    <n v="0"/>
    <n v="5500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2"/>
    <s v="APORTES GENERALES AL SISTEMA DE RIESGOS LABORALES"/>
    <s v="Nación"/>
    <x v="0"/>
    <s v="CSF"/>
    <n v="673800"/>
    <n v="0"/>
    <n v="6738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5"/>
    <s v="SALUD"/>
    <s v="Nación"/>
    <x v="0"/>
    <s v="CSF"/>
    <n v="3896600"/>
    <n v="0"/>
    <n v="3896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3"/>
    <s v="APORTES AL ICBF"/>
    <s v="Nación"/>
    <x v="0"/>
    <s v="CSF"/>
    <n v="1590900"/>
    <n v="0"/>
    <n v="15909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6"/>
    <s v="APORTES AL SENA"/>
    <s v="Nación"/>
    <x v="0"/>
    <s v="CSF"/>
    <n v="1060700"/>
    <n v="0"/>
    <n v="10607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4"/>
    <s v="CAJAS DE COMPENSACIÓN FAMILIAR"/>
    <s v="Nación"/>
    <x v="0"/>
    <s v="CSF"/>
    <n v="2120400"/>
    <n v="0"/>
    <n v="21204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4020"/>
    <s v="2020-09-29 00:00:00"/>
    <s v="2020-09-29 16:54:00"/>
    <s v="Gasto"/>
    <s v="Con Compromiso"/>
    <s v="0500"/>
    <x v="5"/>
    <x v="22"/>
    <s v="ADQUISICIÓN DE BIENES Y SERVICIOS - SERVICIO DE INFORMACIÓN CATASTRAL - ACTUALIZACIÓN  Y GESTIÓN CATASTRAL  NACIONAL"/>
    <s v="Nación"/>
    <x v="2"/>
    <s v="CSF"/>
    <n v="11713530"/>
    <n v="0"/>
    <n v="11713530"/>
    <n v="468541"/>
    <s v="PRESTACIÓN DE SERVICIOS PARA PROCESOS DE CONSERVACION CATASTRAL_x000a_EN LA UOC SANTANDER DE QUILICHAO DE LA DIRECCION TERRITORIAL CAUCA._x000a_Dependencia 0500 CATASTRO ACTUALIZACION"/>
    <s v="4520"/>
    <s v="9020, 9220"/>
    <s v="14720"/>
    <s v="60320"/>
    <s v="316875420"/>
    <s v="-0"/>
    <x v="1"/>
    <x v="1"/>
  </r>
  <r>
    <s v="4120"/>
    <s v="2020-10-06 00:00:00"/>
    <s v="2020-10-06 14:48:00"/>
    <s v="Gasto"/>
    <s v="Con Compromiso"/>
    <s v="007"/>
    <x v="5"/>
    <x v="19"/>
    <s v="VIÁTICOS DE LOS FUNCIONARIOS EN COMISIÓN"/>
    <s v="Propios"/>
    <x v="1"/>
    <s v="CSF"/>
    <n v="543092"/>
    <n v="147476"/>
    <n v="690568"/>
    <n v="0"/>
    <s v="VIATICOS COMISION DIRECTORA TERRITORIAL"/>
    <s v="4620"/>
    <s v="8620, 8820"/>
    <s v="12120, 12420"/>
    <s v="54420, 54720"/>
    <s v="280000020, 294845820"/>
    <s v="-0"/>
    <x v="0"/>
    <x v="9"/>
  </r>
  <r>
    <s v="4220"/>
    <s v="2020-10-15 00:00:00"/>
    <s v="2020-10-15 16:39:00"/>
    <s v="Gasto"/>
    <s v="Con Compromiso"/>
    <s v="0500"/>
    <x v="5"/>
    <x v="22"/>
    <s v="ADQUISICIÓN DE BIENES Y SERVICIOS - SERVICIO DE INFORMACIÓN CATASTRAL - ACTUALIZACIÓN  Y GESTIÓN CATASTRAL  NACIONAL"/>
    <s v="Propios"/>
    <x v="1"/>
    <s v="CSF"/>
    <n v="16806285"/>
    <n v="0"/>
    <n v="16806285"/>
    <n v="2560915"/>
    <s v="PARA CONTRATO 866"/>
    <s v="4720"/>
    <s v="9720, 9820, 10120"/>
    <s v="-0"/>
    <s v="-0"/>
    <s v="-0"/>
    <s v="-0"/>
    <x v="1"/>
    <x v="1"/>
  </r>
  <r>
    <s v="4320"/>
    <s v="2020-10-19 00:00:00"/>
    <s v="2020-10-19 20:29:00"/>
    <s v="Gasto"/>
    <s v="Con Compromiso"/>
    <s v="007"/>
    <x v="5"/>
    <x v="5"/>
    <s v="PRIMA TÉCNICA NO SALARIAL"/>
    <s v="Nación"/>
    <x v="0"/>
    <s v="CSF"/>
    <n v="2354967"/>
    <n v="0"/>
    <n v="235496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6"/>
    <s v="SUBSIDIO DE ALIMENTACIÓN"/>
    <s v="Nación"/>
    <x v="0"/>
    <s v="CSF"/>
    <n v="956218"/>
    <n v="0"/>
    <n v="956218"/>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28"/>
    <s v="AUXILIO DE CONECTIVIDAD DIGITAL"/>
    <s v="Nación"/>
    <x v="0"/>
    <s v="CSF"/>
    <n v="1282247"/>
    <n v="0"/>
    <n v="128224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9"/>
    <s v="SUELDO BÁSICO"/>
    <s v="Nación"/>
    <x v="0"/>
    <s v="CSF"/>
    <n v="37805984"/>
    <n v="0"/>
    <n v="37805984"/>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10"/>
    <s v="BONIFICACIÓN POR SERVICIOS PRESTADOS"/>
    <s v="Nación"/>
    <x v="0"/>
    <s v="CSF"/>
    <n v="1648477"/>
    <n v="0"/>
    <n v="164847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420"/>
    <s v="2020-10-20 00:00:00"/>
    <s v="2020-10-20 21:01:00"/>
    <s v="Gasto"/>
    <s v="Con Compromiso"/>
    <s v="007"/>
    <x v="5"/>
    <x v="11"/>
    <s v="PENSIONES"/>
    <s v="Nación"/>
    <x v="0"/>
    <s v="CSF"/>
    <n v="5495400"/>
    <n v="0"/>
    <n v="54954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6"/>
    <s v="APORTES AL SENA"/>
    <s v="Nación"/>
    <x v="0"/>
    <s v="CSF"/>
    <n v="917400"/>
    <n v="0"/>
    <n v="9174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5"/>
    <s v="SALUD"/>
    <s v="Nación"/>
    <x v="0"/>
    <s v="CSF"/>
    <n v="3893000"/>
    <n v="0"/>
    <n v="38930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2"/>
    <s v="APORTES GENERALES AL SISTEMA DE RIESGOS LABORALES"/>
    <s v="Nación"/>
    <x v="0"/>
    <s v="CSF"/>
    <n v="605000"/>
    <n v="0"/>
    <n v="605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4"/>
    <s v="CAJAS DE COMPENSACIÓN FAMILIAR"/>
    <s v="Nación"/>
    <x v="0"/>
    <s v="CSF"/>
    <n v="1834000"/>
    <n v="0"/>
    <n v="1834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3"/>
    <s v="APORTES AL ICBF"/>
    <s v="Nación"/>
    <x v="0"/>
    <s v="CSF"/>
    <n v="1376100"/>
    <n v="0"/>
    <n v="13761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520"/>
    <s v="2020-11-12 00:00:00"/>
    <s v="2020-11-12 16:59:00"/>
    <s v="Gasto"/>
    <s v="Con Compromiso"/>
    <s v="0500"/>
    <x v="5"/>
    <x v="22"/>
    <s v="ADQUISICIÓN DE BIENES Y SERVICIOS - SERVICIO DE INFORMACIÓN CATASTRAL - ACTUALIZACIÓN  Y GESTIÓN CATASTRAL  NACIONAL"/>
    <s v="Nación"/>
    <x v="2"/>
    <s v="CSF"/>
    <n v="17486295"/>
    <n v="0"/>
    <n v="17486295"/>
    <n v="7611520"/>
    <s v="Contratación de personal de apoyo al proceso de Conservación Catastral"/>
    <s v="5020"/>
    <s v="11020, 11220"/>
    <s v="-0"/>
    <s v="-0"/>
    <s v="-0"/>
    <s v="-0"/>
    <x v="1"/>
    <x v="1"/>
  </r>
  <r>
    <s v="4620"/>
    <s v="2020-11-25 00:00:00"/>
    <s v="2020-11-25 08:07:00"/>
    <s v="Gasto"/>
    <s v="Con Compromiso"/>
    <s v="007"/>
    <x v="5"/>
    <x v="30"/>
    <s v="PRIMA DE NAVIDAD"/>
    <s v="Nación"/>
    <x v="0"/>
    <s v="CSF"/>
    <n v="58492472"/>
    <n v="0"/>
    <n v="5849247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28"/>
    <s v="AUXILIO DE CONECTIVIDAD DIGITAL"/>
    <s v="Nación"/>
    <x v="0"/>
    <s v="CSF"/>
    <n v="1319960"/>
    <n v="0"/>
    <n v="1319960"/>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6"/>
    <s v="SUBSIDIO DE ALIMENTACIÓN"/>
    <s v="Nación"/>
    <x v="0"/>
    <s v="CSF"/>
    <n v="980454"/>
    <n v="0"/>
    <n v="980454"/>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4"/>
    <s v="PRIMA DE VACACIONES"/>
    <s v="Nación"/>
    <x v="0"/>
    <s v="CSF"/>
    <n v="1295619"/>
    <n v="0"/>
    <n v="129561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9"/>
    <s v="SUELDO BÁSICO"/>
    <s v="Nación"/>
    <x v="0"/>
    <s v="CSF"/>
    <n v="39026132"/>
    <n v="0"/>
    <n v="3902613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7"/>
    <s v="SUELDO DE VACACIONES"/>
    <s v="Nación"/>
    <x v="0"/>
    <s v="CSF"/>
    <n v="1266827"/>
    <n v="0"/>
    <n v="1266827"/>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8"/>
    <s v="BONIFICACIÓN ESPECIAL DE RECREACIÓN"/>
    <s v="Nación"/>
    <x v="0"/>
    <s v="CSF"/>
    <n v="90989"/>
    <n v="0"/>
    <n v="9098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5"/>
    <s v="PRIMA TÉCNICA NO SALARIAL"/>
    <s v="Nación"/>
    <x v="0"/>
    <s v="CSF"/>
    <n v="78499"/>
    <n v="0"/>
    <n v="7849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720"/>
    <s v="2020-11-26 00:00:00"/>
    <s v="2020-11-26 10:53:00"/>
    <s v="Gasto"/>
    <s v="Con Compromiso"/>
    <s v="007"/>
    <x v="5"/>
    <x v="14"/>
    <s v="CAJAS DE COMPENSACIÓN FAMILIAR"/>
    <s v="Nación"/>
    <x v="0"/>
    <s v="CSF"/>
    <n v="1714300"/>
    <n v="0"/>
    <n v="17143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5"/>
    <s v="SALUD"/>
    <s v="Nación"/>
    <x v="0"/>
    <s v="CSF"/>
    <n v="3461100"/>
    <n v="0"/>
    <n v="34611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3"/>
    <s v="APORTES AL ICBF"/>
    <s v="Nación"/>
    <x v="0"/>
    <s v="CSF"/>
    <n v="1286400"/>
    <n v="0"/>
    <n v="1286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1"/>
    <s v="PENSIONES"/>
    <s v="Nación"/>
    <x v="0"/>
    <s v="CSF"/>
    <n v="4885400"/>
    <n v="0"/>
    <n v="4885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2"/>
    <s v="APORTES GENERALES AL SISTEMA DE RIESGOS LABORALES"/>
    <s v="Nación"/>
    <x v="0"/>
    <s v="CSF"/>
    <n v="596800"/>
    <n v="0"/>
    <n v="5968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6"/>
    <s v="APORTES AL SENA"/>
    <s v="Nación"/>
    <x v="0"/>
    <s v="CSF"/>
    <n v="857500"/>
    <n v="0"/>
    <n v="8575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120"/>
    <s v="2020-01-08 00:00:00"/>
    <s v="2020-01-08 15:05:00"/>
    <s v="Gasto"/>
    <s v="Con Compromiso"/>
    <s v="008"/>
    <x v="6"/>
    <x v="0"/>
    <s v="SERVICIOS DE DISTRIBUCIÓN DE ELECTRICIDAD, GAS Y AGUA (POR CUENTA PROPIA)"/>
    <s v="Nación"/>
    <x v="0"/>
    <s v="CSF"/>
    <n v="49200000"/>
    <n v="5000000"/>
    <n v="54200000"/>
    <n v="0"/>
    <s v="servicio de energia terr cesar"/>
    <s v="120"/>
    <s v="120, 220, 7120, 8120"/>
    <s v="120, 320, 17220, 18020"/>
    <s v="120, 220, 4720, 5020, 5220, 10520, 10620, 16320, 16520, 21020, 21120, 29320, 29420, 35020, 35420, 42520, 42720, 48920, 49020, 49120, 55920, 57220, 62220, 63320, 63620"/>
    <s v="4659520, 4662520, 7564720, 21207220, 23607620, 48288220, 52536120, 87085420, 90848920, 115707420, 118609720, 150443920, 150539620, 181844920, 184226620, 217521520, 217727420, 248963820, 248969720, 249845920, 282661320, 286648620, 286655020, 298027520, 318187720, 322124120"/>
    <s v="-0"/>
    <x v="0"/>
    <x v="10"/>
  </r>
  <r>
    <s v="220"/>
    <s v="2020-01-08 00:00:00"/>
    <s v="2020-01-08 15:42:00"/>
    <s v="Gasto"/>
    <s v="Con Compromiso"/>
    <s v="008"/>
    <x v="6"/>
    <x v="0"/>
    <s v="SERVICIOS DE DISTRIBUCIÓN DE ELECTRICIDAD, GAS Y AGUA (POR CUENTA PROPIA)"/>
    <s v="Nación"/>
    <x v="0"/>
    <s v="CSF"/>
    <n v="800000"/>
    <n v="0"/>
    <n v="800000"/>
    <n v="0"/>
    <s v="servicio de agua terr cesar"/>
    <s v="220"/>
    <s v="420, 7620"/>
    <s v="420, 17720"/>
    <s v="4820, 5320, 10720, 57720, 70920"/>
    <s v="7567620, 26147120, 53680320, 289744720, 333466420"/>
    <s v="-0"/>
    <x v="0"/>
    <x v="10"/>
  </r>
  <r>
    <s v="320"/>
    <s v="2020-01-08 00:00:00"/>
    <s v="2020-01-08 15:48:00"/>
    <s v="Gasto"/>
    <s v="Anulado"/>
    <s v="008"/>
    <x v="6"/>
    <x v="32"/>
    <s v="SERVICIOS FINANCIEROS Y SERVICIOS CONEXOS"/>
    <s v="Nación"/>
    <x v="0"/>
    <s v="CSF"/>
    <n v="11222000"/>
    <n v="-11222000"/>
    <n v="0"/>
    <n v="0"/>
    <s v="servicio administracion edificio"/>
    <s v="320"/>
    <s v="320"/>
    <s v="-0"/>
    <s v="-0"/>
    <s v="-0"/>
    <s v="-0"/>
    <x v="0"/>
    <x v="10"/>
  </r>
  <r>
    <s v="420"/>
    <s v="2020-01-08 00:00:00"/>
    <s v="2020-01-08 16:04:00"/>
    <s v="Gasto"/>
    <s v="Con Compromiso"/>
    <s v="008"/>
    <x v="6"/>
    <x v="1"/>
    <s v="SERVICIOS DE TELECOMUNICACIONES, TRANSMISIÓN Y SUMINISTRO DE INFORMACIÓN"/>
    <s v="Nación"/>
    <x v="0"/>
    <s v="CSF"/>
    <n v="400000"/>
    <n v="761729"/>
    <n v="1161729"/>
    <n v="0"/>
    <s v="SERVICIO DE TELEFONIA"/>
    <s v="420"/>
    <s v="620, 6720"/>
    <s v="12120"/>
    <s v="48620"/>
    <s v="246072420"/>
    <s v="-0"/>
    <x v="0"/>
    <x v="10"/>
  </r>
  <r>
    <s v="520"/>
    <s v="2020-01-08 00:00:00"/>
    <s v="2020-01-08 16:11:00"/>
    <s v="Gasto"/>
    <s v="Con Compromiso"/>
    <s v="008"/>
    <x v="6"/>
    <x v="2"/>
    <s v="SERVICIOS DE ALCANTARILLADO, RECOLECCIÓN, TRATAMIENTO Y DISPOSICIÓN DE DESECHOS Y OTROS SERVICIOS DE SANEAMIENTO AMBIENTAL"/>
    <s v="Nación"/>
    <x v="0"/>
    <s v="CSF"/>
    <n v="150000"/>
    <n v="0"/>
    <n v="150000"/>
    <n v="0"/>
    <s v="servicio de aseo y alcantarillado uoc"/>
    <s v="620"/>
    <s v="520, 6320"/>
    <s v="8020, 11320"/>
    <s v="35720, 43820, 48520"/>
    <s v="184914220, 223670120, 244848520"/>
    <s v="-0"/>
    <x v="0"/>
    <x v="10"/>
  </r>
  <r>
    <s v="620"/>
    <s v="2020-01-20 00:00:00"/>
    <s v="2020-01-20 15:11:00"/>
    <s v="Gasto"/>
    <s v="Con Compromiso"/>
    <s v="008"/>
    <x v="6"/>
    <x v="9"/>
    <s v="SUELDO BÁSICO"/>
    <s v="Nación"/>
    <x v="0"/>
    <s v="CSF"/>
    <n v="29438544"/>
    <n v="0"/>
    <n v="2943854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6"/>
    <s v="SUBSIDIO DE ALIMENTACIÓN"/>
    <s v="Nación"/>
    <x v="0"/>
    <s v="CSF"/>
    <n v="767110"/>
    <n v="0"/>
    <n v="767110"/>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7"/>
    <s v="SUELDO DE VACACIONES"/>
    <s v="Nación"/>
    <x v="0"/>
    <s v="CSF"/>
    <n v="171881"/>
    <n v="0"/>
    <n v="171881"/>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8"/>
    <s v="BONIFICACIÓN ESPECIAL DE RECREACIÓN"/>
    <s v="Nación"/>
    <x v="0"/>
    <s v="CSF"/>
    <n v="12863"/>
    <n v="0"/>
    <n v="12863"/>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10"/>
    <s v="BONIFICACIÓN POR SERVICIOS PRESTADOS"/>
    <s v="Nación"/>
    <x v="0"/>
    <s v="CSF"/>
    <n v="3266366"/>
    <n v="0"/>
    <n v="3266366"/>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3"/>
    <s v="AUXILIO DE TRANSPORTE"/>
    <s v="Nación"/>
    <x v="0"/>
    <s v="CSF"/>
    <n v="997684"/>
    <n v="0"/>
    <n v="99768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4"/>
    <s v="PRIMA DE VACACIONES"/>
    <s v="Nación"/>
    <x v="0"/>
    <s v="CSF"/>
    <n v="124228"/>
    <n v="0"/>
    <n v="124228"/>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5"/>
    <s v="PRIMA TÉCNICA NO SALARIAL"/>
    <s v="Nación"/>
    <x v="0"/>
    <s v="CSF"/>
    <n v="2240265"/>
    <n v="0"/>
    <n v="2240265"/>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720"/>
    <s v="2020-01-21 00:00:00"/>
    <s v="2020-01-21 09:09:00"/>
    <s v="Gasto"/>
    <s v="Con Compromiso"/>
    <s v="008"/>
    <x v="6"/>
    <x v="13"/>
    <s v="APORTES AL ICBF"/>
    <s v="Nación"/>
    <x v="0"/>
    <s v="CSF"/>
    <n v="1550200"/>
    <n v="0"/>
    <n v="1550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1"/>
    <s v="PENSIONES"/>
    <s v="Nación"/>
    <x v="0"/>
    <s v="CSF"/>
    <n v="5975200"/>
    <n v="0"/>
    <n v="5975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5"/>
    <s v="SALUD"/>
    <s v="Nación"/>
    <x v="0"/>
    <s v="CSF"/>
    <n v="4232700"/>
    <n v="0"/>
    <n v="42327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6"/>
    <s v="APORTES AL SENA"/>
    <s v="Nación"/>
    <x v="0"/>
    <s v="CSF"/>
    <n v="1034100"/>
    <n v="0"/>
    <n v="10341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2"/>
    <s v="APORTES GENERALES AL SISTEMA DE RIESGOS LABORALES"/>
    <s v="Nación"/>
    <x v="0"/>
    <s v="CSF"/>
    <n v="350000"/>
    <n v="0"/>
    <n v="3500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4"/>
    <s v="CAJAS DE COMPENSACIÓN FAMILIAR"/>
    <s v="Nación"/>
    <x v="0"/>
    <s v="CSF"/>
    <n v="2066000"/>
    <n v="0"/>
    <n v="2066000"/>
    <n v="0"/>
    <s v="aportes mes de enero"/>
    <s v="820"/>
    <s v="920"/>
    <s v="-0"/>
    <s v="3320, 3420, 3520, 3620, 3720, 3820, 3920, 4020, 4120, 4220, 4320, 4420, 4520, 4620"/>
    <s v="5780420, 5780520, 5780620, 5780720, 5780820, 5780920, 5781020, 5781120, 5781220, 5781320, 5781420, 5781520, 5781620, 5781720"/>
    <s v="-0"/>
    <x v="0"/>
    <x v="10"/>
  </r>
  <r>
    <s v="820"/>
    <s v="2020-02-05 00:00:00"/>
    <s v="2020-02-05 15:16:00"/>
    <s v="Gasto"/>
    <s v="Con Compromiso"/>
    <s v="008"/>
    <x v="6"/>
    <x v="31"/>
    <s v="SERVICIOS INMOBILIARIOS"/>
    <s v="Nación"/>
    <x v="0"/>
    <s v="CSF"/>
    <n v="11222000"/>
    <n v="-226600"/>
    <n v="10995400"/>
    <n v="0"/>
    <s v="pago de administracion edificio igac terr cesar"/>
    <s v="920"/>
    <s v="1020, 5720, 6220"/>
    <s v="2920, 15520"/>
    <s v="16420, 21720, 26720, 34920, 49220, 49320, 55520, 55620, 62620, 63420"/>
    <s v="89204020, 121410420, 138970920, 178729420, 249846720, 249847520, 286642920, 286643920, 326824420"/>
    <s v="-0"/>
    <x v="0"/>
    <x v="10"/>
  </r>
  <r>
    <s v="920"/>
    <s v="2020-02-06 00:00:00"/>
    <s v="2020-02-06 15:31:00"/>
    <s v="Gasto"/>
    <s v="Con Compromiso"/>
    <s v="008"/>
    <x v="6"/>
    <x v="18"/>
    <s v="SERVICIOS DE TRANSPORTE DE PASAJEROS"/>
    <s v="Nación"/>
    <x v="0"/>
    <s v="CSF"/>
    <n v="0"/>
    <n v="180000"/>
    <n v="180000"/>
    <n v="0"/>
    <s v="comision terr sucre"/>
    <s v="1120"/>
    <s v="1120"/>
    <s v="620"/>
    <s v="4920"/>
    <s v="21198320"/>
    <s v="-0"/>
    <x v="0"/>
    <x v="10"/>
  </r>
  <r>
    <s v="920"/>
    <s v="2020-02-06 00:00:00"/>
    <s v="2020-02-06 15:31:00"/>
    <s v="Gasto"/>
    <s v="Con Compromiso"/>
    <s v="008"/>
    <x v="6"/>
    <x v="19"/>
    <s v="VIÁTICOS DE LOS FUNCIONARIOS EN COMISIÓN"/>
    <s v="Nación"/>
    <x v="0"/>
    <s v="CSF"/>
    <n v="770774"/>
    <n v="0"/>
    <n v="770774"/>
    <n v="0"/>
    <s v="comision terr sucre"/>
    <s v="1120"/>
    <s v="1120"/>
    <s v="620"/>
    <s v="4920"/>
    <s v="21198320"/>
    <s v="-0"/>
    <x v="0"/>
    <x v="10"/>
  </r>
  <r>
    <s v="1020"/>
    <s v="2020-02-06 00:00:00"/>
    <s v="2020-02-06 15:32:00"/>
    <s v="Gasto"/>
    <s v="Anulado"/>
    <s v="008"/>
    <x v="6"/>
    <x v="18"/>
    <s v="SERVICIOS DE TRANSPORTE DE PASAJEROS"/>
    <s v="Nación"/>
    <x v="0"/>
    <s v="CSF"/>
    <n v="180000"/>
    <n v="-180000"/>
    <n v="0"/>
    <n v="0"/>
    <s v="comision terr sucre"/>
    <s v="1020"/>
    <s v="-0"/>
    <s v="-0"/>
    <s v="-0"/>
    <s v="-0"/>
    <s v="-0"/>
    <x v="0"/>
    <x v="10"/>
  </r>
  <r>
    <s v="1120"/>
    <s v="2020-02-11 00:00:00"/>
    <s v="2020-02-11 09:20:00"/>
    <s v="Gasto"/>
    <s v="Con Compromiso"/>
    <s v="008"/>
    <x v="6"/>
    <x v="18"/>
    <s v="SERVICIOS DE TRANSPORTE DE PASAJEROS"/>
    <s v="Nación"/>
    <x v="0"/>
    <s v="CSF"/>
    <n v="78400"/>
    <n v="0"/>
    <n v="78400"/>
    <n v="0"/>
    <s v="COMISION DE DIRECTORES SEDE CENTRAL"/>
    <s v="1320"/>
    <s v="1220"/>
    <s v="820"/>
    <s v="5120"/>
    <s v="23600820"/>
    <s v="-0"/>
    <x v="0"/>
    <x v="10"/>
  </r>
  <r>
    <s v="1120"/>
    <s v="2020-02-11 00:00:00"/>
    <s v="2020-02-11 09:20:00"/>
    <s v="Gasto"/>
    <s v="Con Compromiso"/>
    <s v="008"/>
    <x v="6"/>
    <x v="19"/>
    <s v="VIÁTICOS DE LOS FUNCIONARIOS EN COMISIÓN"/>
    <s v="Nación"/>
    <x v="0"/>
    <s v="CSF"/>
    <n v="258320"/>
    <n v="0"/>
    <n v="258320"/>
    <n v="0"/>
    <s v="COMISION DE DIRECTORES SEDE CENTRAL"/>
    <s v="1320"/>
    <s v="1220"/>
    <s v="820"/>
    <s v="5120"/>
    <s v="23600820"/>
    <s v="-0"/>
    <x v="0"/>
    <x v="10"/>
  </r>
  <r>
    <s v="1220"/>
    <s v="2020-02-13 00:00:00"/>
    <s v="2020-02-13 16:21:00"/>
    <s v="Gasto"/>
    <s v="Con Compromiso"/>
    <s v="008"/>
    <x v="6"/>
    <x v="31"/>
    <s v="SERVICIOS INMOBILIARIOS"/>
    <s v="Propios"/>
    <x v="1"/>
    <s v="CSF"/>
    <n v="56938660"/>
    <n v="0"/>
    <n v="56938660"/>
    <n v="0"/>
    <s v="CONTRATACION ARRIENDO OFICINAS AGUACHICA Y CURUMANI TERR CESAR"/>
    <s v="1420"/>
    <s v="2020, 2120"/>
    <s v="3020, 3220"/>
    <s v="20820, 20920, 26320, 26620, 29620, 29920, 35320, 35620, 42220, 42920, 48820, 50620, 57320, 57620, 71020, 71420"/>
    <s v="103043720, 103052220, 130049920, 132366520, 153143820, 154419920, 184473420, 184914020, 216630720, 219207420, 245955820, 255497620, 289714320, 289736520, 333469720, 340223920"/>
    <s v="-0"/>
    <x v="0"/>
    <x v="10"/>
  </r>
  <r>
    <s v="1320"/>
    <s v="2020-02-13 00:00:00"/>
    <s v="2020-02-13 16:28:00"/>
    <s v="Gasto"/>
    <s v="Con Compromiso"/>
    <s v="0510"/>
    <x v="6"/>
    <x v="23"/>
    <s v="ADQUISICIÓN DE BIENES Y SERVICIOS - SERVICIO DE AVALÚOS - ACTUALIZACIÓN  Y GESTIÓN CATASTRAL  NACIONAL"/>
    <s v="Propios"/>
    <x v="1"/>
    <s v="CSF"/>
    <n v="3000000"/>
    <n v="0"/>
    <n v="3000000"/>
    <n v="1880020"/>
    <s v="VIATICOS Y GASTOS DE COMISION AVALUOS TERR CESAR"/>
    <s v="1520"/>
    <s v="1620, 1720, 7420, 7520"/>
    <s v="1320, 1420, 17320, 17420"/>
    <s v="9620, 9720, 57420, 57520"/>
    <s v="38298720, 38302020, 289716620, 289721520"/>
    <s v="-0"/>
    <x v="1"/>
    <x v="2"/>
  </r>
  <r>
    <s v="1420"/>
    <s v="2020-02-13 00:00:00"/>
    <s v="2020-02-13 16:34:00"/>
    <s v="Gasto"/>
    <s v="Con Compromiso"/>
    <s v="0500"/>
    <x v="6"/>
    <x v="22"/>
    <s v="ADQUISICIÓN DE BIENES Y SERVICIOS - SERVICIO DE INFORMACIÓN CATASTRAL - ACTUALIZACIÓN  Y GESTIÓN CATASTRAL  NACIONAL"/>
    <s v="Nación"/>
    <x v="2"/>
    <s v="CSF"/>
    <n v="20275416"/>
    <n v="0"/>
    <n v="20275416"/>
    <n v="856937"/>
    <s v="VIATICOS Y GASTOS DE COMISION PROCESO DE CONSERVACION TERR CESAR"/>
    <s v="1620"/>
    <s v="1820, 1920, 7220, 7320, 8220, 8620"/>
    <s v="2120, 2220, 16220, 16320, 19020, 20620"/>
    <s v="10220, 10320, 56220, 56320, 63220, 71120"/>
    <s v="42348120, 42351420, 283986820, 283987620, 318196420, 335495020"/>
    <s v="-0"/>
    <x v="1"/>
    <x v="1"/>
  </r>
  <r>
    <s v="1520"/>
    <s v="2020-02-19 00:00:00"/>
    <s v="2020-02-19 12:12:00"/>
    <s v="Gasto"/>
    <s v="Con Compromiso"/>
    <s v="008"/>
    <x v="6"/>
    <x v="5"/>
    <s v="PRIMA TÉCNICA NO SALARIAL"/>
    <s v="Nación"/>
    <x v="0"/>
    <s v="CSF"/>
    <n v="2240265"/>
    <n v="0"/>
    <n v="2240265"/>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9"/>
    <s v="SUELDO BÁSICO"/>
    <s v="Nación"/>
    <x v="0"/>
    <s v="CSF"/>
    <n v="46351040"/>
    <n v="0"/>
    <n v="46351040"/>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6"/>
    <s v="SUBSIDIO DE ALIMENTACIÓN"/>
    <s v="Nación"/>
    <x v="0"/>
    <s v="CSF"/>
    <n v="997664"/>
    <n v="0"/>
    <n v="997664"/>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3"/>
    <s v="AUXILIO DE TRANSPORTE"/>
    <s v="Nación"/>
    <x v="0"/>
    <s v="CSF"/>
    <n v="1323388"/>
    <n v="0"/>
    <n v="1323388"/>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10"/>
    <s v="BONIFICACIÓN POR SERVICIOS PRESTADOS"/>
    <s v="Nación"/>
    <x v="0"/>
    <s v="CSF"/>
    <n v="2683507"/>
    <n v="0"/>
    <n v="2683507"/>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620"/>
    <s v="2020-02-19 00:00:00"/>
    <s v="2020-02-19 16:28:00"/>
    <s v="Gasto"/>
    <s v="Con Compromiso"/>
    <s v="008"/>
    <x v="6"/>
    <x v="11"/>
    <s v="PENSIONES"/>
    <s v="Nación"/>
    <x v="0"/>
    <s v="CSF"/>
    <n v="5904800"/>
    <n v="0"/>
    <n v="5904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3"/>
    <s v="APORTES AL ICBF"/>
    <s v="Nación"/>
    <x v="0"/>
    <s v="CSF"/>
    <n v="1545400"/>
    <n v="0"/>
    <n v="15454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4"/>
    <s v="CAJAS DE COMPENSACIÓN FAMILIAR"/>
    <s v="Nación"/>
    <x v="0"/>
    <s v="CSF"/>
    <n v="2059800"/>
    <n v="0"/>
    <n v="205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6"/>
    <s v="APORTES AL SENA"/>
    <s v="Nación"/>
    <x v="0"/>
    <s v="CSF"/>
    <n v="1030500"/>
    <n v="0"/>
    <n v="10305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5"/>
    <s v="SALUD"/>
    <s v="Nación"/>
    <x v="0"/>
    <s v="CSF"/>
    <n v="4182800"/>
    <n v="0"/>
    <n v="4182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2"/>
    <s v="APORTES GENERALES AL SISTEMA DE RIESGOS LABORALES"/>
    <s v="Nación"/>
    <x v="0"/>
    <s v="CSF"/>
    <n v="699800"/>
    <n v="0"/>
    <n v="69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720"/>
    <s v="2020-03-02 00:00:00"/>
    <s v="2020-03-02 15:26:00"/>
    <s v="Gasto"/>
    <s v="Con Compromiso"/>
    <s v="008"/>
    <x v="6"/>
    <x v="24"/>
    <s v="IMPUESTO PREDIAL Y SOBRETASA AMBIENTAL"/>
    <s v="Nación"/>
    <x v="0"/>
    <s v="CSF"/>
    <n v="5770300"/>
    <n v="0"/>
    <n v="5770300"/>
    <n v="0"/>
    <s v="PAGO DE IMPUESTO PREDIAL AÑO 2020"/>
    <s v="1920"/>
    <s v="2220"/>
    <s v="1720"/>
    <s v="10420"/>
    <s v="45970320"/>
    <s v="-0"/>
    <x v="0"/>
    <x v="10"/>
  </r>
  <r>
    <s v="1820"/>
    <s v="2020-03-18 00:00:00"/>
    <s v="2020-03-18 11:48:00"/>
    <s v="Gasto"/>
    <s v="Con Compromiso"/>
    <s v="0500"/>
    <x v="6"/>
    <x v="22"/>
    <s v="ADQUISICIÓN DE BIENES Y SERVICIOS - SERVICIO DE INFORMACIÓN CATASTRAL - ACTUALIZACIÓN  Y GESTIÓN CATASTRAL  NACIONAL"/>
    <s v="Nación"/>
    <x v="2"/>
    <s v="CSF"/>
    <n v="65337200"/>
    <n v="0"/>
    <n v="65337200"/>
    <n v="5191562"/>
    <s v="proyecto politica de tierra y ley de victimas terr cesar"/>
    <s v="2020"/>
    <s v="2620, 2720, 2820, 8720"/>
    <s v="3620, 4320, 5020, 20820"/>
    <s v="21320, 22020, 26520, 29520, 30420, 34520, 36020, 36120, 42020, 42420, 48320, 48420, 50020, 50720, 54820, 56420, 56520, 62020, 63720, 64220, 71220, 71520"/>
    <s v="119457920, 122310020, 130056720, 152715020, 154410320, 165658820, 185617420, 185624320, 201213720, 217726320, 241094920, 241097220, 255475720, 255498820, 263293320, 283989320, 283989920, 295404720, 323390220, 326826220, 335496420, 341781020"/>
    <s v="-0"/>
    <x v="1"/>
    <x v="1"/>
  </r>
  <r>
    <s v="1920"/>
    <s v="2020-03-18 00:00:00"/>
    <s v="2020-03-18 11:53:00"/>
    <s v="Gasto"/>
    <s v="Con Compromiso"/>
    <s v="0500"/>
    <x v="6"/>
    <x v="22"/>
    <s v="ADQUISICIÓN DE BIENES Y SERVICIOS - SERVICIO DE INFORMACIÓN CATASTRAL - ACTUALIZACIÓN  Y GESTIÓN CATASTRAL  NACIONAL"/>
    <s v="Nación"/>
    <x v="0"/>
    <s v="CSF"/>
    <n v="225282400"/>
    <n v="0"/>
    <n v="225282400"/>
    <n v="477439"/>
    <s v="proceso de conservacion catastral terr cesar"/>
    <s v="2120"/>
    <s v="2920, 3020, 3120, 3220, 3320, 3420, 3520, 3620, 3720, 3820, 3920, 4020"/>
    <s v="3520, 3720, 3820, 3920, 4120, 4220, 4420, 4520, 4620, 4720, 4920, 8720"/>
    <s v="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s v="-0"/>
    <x v="1"/>
    <x v="1"/>
  </r>
  <r>
    <s v="2020"/>
    <s v="2020-03-19 00:00:00"/>
    <s v="2020-03-19 09:42:00"/>
    <s v="Gasto"/>
    <s v="Con Compromiso"/>
    <s v="008"/>
    <x v="6"/>
    <x v="9"/>
    <s v="SUELDO BÁSICO"/>
    <s v="Nación"/>
    <x v="0"/>
    <s v="CSF"/>
    <n v="48233724"/>
    <n v="0"/>
    <n v="482337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6"/>
    <s v="SUBSIDIO DE ALIMENTACIÓN"/>
    <s v="Nación"/>
    <x v="0"/>
    <s v="CSF"/>
    <n v="1147944"/>
    <n v="0"/>
    <n v="114794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8"/>
    <s v="BONIFICACIÓN ESPECIAL DE RECREACIÓN"/>
    <s v="Nación"/>
    <x v="0"/>
    <s v="CSF"/>
    <n v="230324"/>
    <n v="0"/>
    <n v="2303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3"/>
    <s v="AUXILIO DE TRANSPORTE"/>
    <s v="Nación"/>
    <x v="0"/>
    <s v="CSF"/>
    <n v="1337102"/>
    <n v="0"/>
    <n v="133710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5"/>
    <s v="PRIMA TÉCNICA NO SALARIAL"/>
    <s v="Nación"/>
    <x v="0"/>
    <s v="CSF"/>
    <n v="307903"/>
    <n v="0"/>
    <n v="307903"/>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10"/>
    <s v="BONIFICACIÓN POR SERVICIOS PRESTADOS"/>
    <s v="Nación"/>
    <x v="0"/>
    <s v="CSF"/>
    <n v="304634"/>
    <n v="0"/>
    <n v="30463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4"/>
    <s v="PRIMA DE VACACIONES"/>
    <s v="Nación"/>
    <x v="0"/>
    <s v="CSF"/>
    <n v="2067942"/>
    <n v="0"/>
    <n v="206794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7"/>
    <s v="SUELDO DE VACACIONES"/>
    <s v="Nación"/>
    <x v="0"/>
    <s v="CSF"/>
    <n v="2769512"/>
    <n v="0"/>
    <n v="276951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120"/>
    <s v="2020-03-19 00:00:00"/>
    <s v="2020-03-19 12:13:00"/>
    <s v="Gasto"/>
    <s v="Con Compromiso"/>
    <s v="008"/>
    <x v="6"/>
    <x v="11"/>
    <s v="PENSIONES"/>
    <s v="Nación"/>
    <x v="0"/>
    <s v="CSF"/>
    <n v="6425200"/>
    <n v="0"/>
    <n v="64252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4"/>
    <s v="CAJAS DE COMPENSACIÓN FAMILIAR"/>
    <s v="Nación"/>
    <x v="0"/>
    <s v="CSF"/>
    <n v="1947900"/>
    <n v="0"/>
    <n v="19479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5"/>
    <s v="SALUD"/>
    <s v="Nación"/>
    <x v="0"/>
    <s v="CSF"/>
    <n v="4551600"/>
    <n v="0"/>
    <n v="45516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2"/>
    <s v="APORTES GENERALES AL SISTEMA DE RIESGOS LABORALES"/>
    <s v="Nación"/>
    <x v="0"/>
    <s v="CSF"/>
    <n v="632500"/>
    <n v="0"/>
    <n v="6325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3"/>
    <s v="APORTES AL ICBF"/>
    <s v="Nación"/>
    <x v="0"/>
    <s v="CSF"/>
    <n v="1461400"/>
    <n v="0"/>
    <n v="14614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6"/>
    <s v="APORTES AL SENA"/>
    <s v="Nación"/>
    <x v="0"/>
    <s v="CSF"/>
    <n v="974300"/>
    <n v="0"/>
    <n v="9743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220"/>
    <s v="2020-04-06 00:00:00"/>
    <s v="2020-04-06 20:55:00"/>
    <s v="Gasto"/>
    <s v="Con Compromiso"/>
    <s v="0510"/>
    <x v="6"/>
    <x v="23"/>
    <s v="ADQUISICIÓN DE BIENES Y SERVICIOS - SERVICIO DE AVALÚOS - ACTUALIZACIÓN  Y GESTIÓN CATASTRAL  NACIONAL"/>
    <s v="Propios"/>
    <x v="1"/>
    <s v="CSF"/>
    <n v="76807890"/>
    <n v="0"/>
    <n v="76807890"/>
    <n v="3534210"/>
    <s v="CONTRATACION PERITOS DE AVALUOS TERR CESAR"/>
    <s v="2420"/>
    <s v="4520, 4620, 4720, 4820"/>
    <s v="9520, 12220, 13120, 14520"/>
    <s v="42120, 48220, 48720, 49520, 50820, 55120, 55220, 62920, 63020, 63120"/>
    <s v="208934120, 241093520, 245955120, 256795220, 272639920, 272640620, 313268220, 315297520, 315300620"/>
    <s v="-0"/>
    <x v="1"/>
    <x v="2"/>
  </r>
  <r>
    <s v="2320"/>
    <s v="2020-04-15 00:00:00"/>
    <s v="2020-04-15 11:45:00"/>
    <s v="Gasto"/>
    <s v="Con Compromiso"/>
    <s v="008"/>
    <x v="6"/>
    <x v="6"/>
    <s v="SUBSIDIO DE ALIMENTACIÓN"/>
    <s v="Nación"/>
    <x v="0"/>
    <s v="CSF"/>
    <n v="1057568"/>
    <n v="0"/>
    <n v="1057568"/>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8"/>
    <s v="BONIFICACIÓN ESPECIAL DE RECREACIÓN"/>
    <s v="Nación"/>
    <x v="0"/>
    <s v="CSF"/>
    <n v="84297"/>
    <n v="0"/>
    <n v="8429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3"/>
    <s v="AUXILIO DE TRANSPORTE"/>
    <s v="Nación"/>
    <x v="0"/>
    <s v="CSF"/>
    <n v="1337102"/>
    <n v="0"/>
    <n v="133710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4"/>
    <s v="PRIMA DE VACACIONES"/>
    <s v="Nación"/>
    <x v="0"/>
    <s v="CSF"/>
    <n v="1206014"/>
    <n v="0"/>
    <n v="1206014"/>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7"/>
    <s v="SUELDO DE VACACIONES"/>
    <s v="Nación"/>
    <x v="0"/>
    <s v="CSF"/>
    <n v="1018412"/>
    <n v="0"/>
    <n v="101841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9"/>
    <s v="SUELDO BÁSICO"/>
    <s v="Nación"/>
    <x v="0"/>
    <s v="CSF"/>
    <n v="42943152"/>
    <n v="0"/>
    <n v="4294315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10"/>
    <s v="BONIFICACIÓN POR SERVICIOS PRESTADOS"/>
    <s v="Nación"/>
    <x v="0"/>
    <s v="CSF"/>
    <n v="1963677"/>
    <n v="0"/>
    <n v="196367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420"/>
    <s v="2020-04-21 00:00:00"/>
    <s v="2020-04-21 11:59:00"/>
    <s v="Gasto"/>
    <s v="Con Compromiso"/>
    <s v="0200"/>
    <x v="6"/>
    <x v="25"/>
    <s v="ADQUISICIÓN DE BIENES Y SERVICIOS - SERVICIO DE IMPLEMENTACIÓN SISTEMAS DE GESTIÓN - FORTALECIMIENTO DE LA GESTIÓN INSTITUCIONAL DEL IGAC A NIVEL   NACIONAL"/>
    <s v="Propios"/>
    <x v="1"/>
    <s v="CSF"/>
    <n v="24269760"/>
    <n v="-1516860"/>
    <n v="22752900"/>
    <n v="0"/>
    <s v="prestacion de servicio para adelantar el proceso de la gestion en planeacion en la terr cesar"/>
    <s v="2620"/>
    <s v="4920"/>
    <s v="7720"/>
    <s v="36920, 47820, 47920, 54920, 56920, 71620"/>
    <s v="193016520, 234936720, 234937720, 272637020, 286645620, 341789620"/>
    <s v="-0"/>
    <x v="1"/>
    <x v="3"/>
  </r>
  <r>
    <s v="2520"/>
    <s v="2020-04-24 00:00:00"/>
    <s v="2020-04-24 12:55:00"/>
    <s v="Gasto"/>
    <s v="Con Compromiso"/>
    <s v="008"/>
    <x v="6"/>
    <x v="4"/>
    <s v="PRIMA DE VACACIONES"/>
    <s v="Nación"/>
    <x v="0"/>
    <s v="CSF"/>
    <n v="1206014"/>
    <n v="0"/>
    <n v="1206014"/>
    <n v="0"/>
    <s v="nomina"/>
    <s v="2720"/>
    <s v="4320"/>
    <s v="-0"/>
    <s v="19420"/>
    <s v="100982120"/>
    <s v="-0"/>
    <x v="0"/>
    <x v="10"/>
  </r>
  <r>
    <s v="2520"/>
    <s v="2020-04-24 00:00:00"/>
    <s v="2020-04-24 12:55:00"/>
    <s v="Gasto"/>
    <s v="Con Compromiso"/>
    <s v="008"/>
    <x v="6"/>
    <x v="8"/>
    <s v="BONIFICACIÓN ESPECIAL DE RECREACIÓN"/>
    <s v="Nación"/>
    <x v="0"/>
    <s v="CSF"/>
    <n v="84297"/>
    <n v="0"/>
    <n v="84297"/>
    <n v="0"/>
    <s v="nomina"/>
    <s v="2720"/>
    <s v="4320"/>
    <s v="-0"/>
    <s v="19420"/>
    <s v="100982120"/>
    <s v="-0"/>
    <x v="0"/>
    <x v="10"/>
  </r>
  <r>
    <s v="2520"/>
    <s v="2020-04-24 00:00:00"/>
    <s v="2020-04-24 12:55:00"/>
    <s v="Gasto"/>
    <s v="Con Compromiso"/>
    <s v="008"/>
    <x v="6"/>
    <x v="7"/>
    <s v="SUELDO DE VACACIONES"/>
    <s v="Nación"/>
    <x v="0"/>
    <s v="CSF"/>
    <n v="1018412"/>
    <n v="0"/>
    <n v="1018412"/>
    <n v="0"/>
    <s v="nomina"/>
    <s v="2720"/>
    <s v="4320"/>
    <s v="-0"/>
    <s v="19420"/>
    <s v="100982120"/>
    <s v="-0"/>
    <x v="0"/>
    <x v="10"/>
  </r>
  <r>
    <s v="2620"/>
    <s v="2020-04-24 00:00:00"/>
    <s v="2020-04-24 20:57:00"/>
    <s v="Gasto"/>
    <s v="Con Compromiso"/>
    <s v="008"/>
    <x v="6"/>
    <x v="11"/>
    <s v="PENSIONES"/>
    <s v="Nación"/>
    <x v="0"/>
    <s v="CSF"/>
    <n v="1641125"/>
    <n v="0"/>
    <n v="1641125"/>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4"/>
    <s v="CAJAS DE COMPENSACIÓN FAMILIAR"/>
    <s v="Nación"/>
    <x v="0"/>
    <s v="CSF"/>
    <n v="2179800"/>
    <n v="0"/>
    <n v="21798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3"/>
    <s v="APORTES AL ICBF"/>
    <s v="Nación"/>
    <x v="0"/>
    <s v="CSF"/>
    <n v="1634400"/>
    <n v="0"/>
    <n v="16344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6"/>
    <s v="APORTES AL SENA"/>
    <s v="Nación"/>
    <x v="0"/>
    <s v="CSF"/>
    <n v="1090600"/>
    <n v="0"/>
    <n v="10906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2"/>
    <s v="APORTES GENERALES AL SISTEMA DE RIESGOS LABORALES"/>
    <s v="Nación"/>
    <x v="0"/>
    <s v="CSF"/>
    <n v="712900"/>
    <n v="0"/>
    <n v="7129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5"/>
    <s v="SALUD"/>
    <s v="Nación"/>
    <x v="0"/>
    <s v="CSF"/>
    <n v="4729172"/>
    <n v="0"/>
    <n v="4729172"/>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720"/>
    <s v="2020-05-19 00:00:00"/>
    <s v="2020-05-19 17:56:00"/>
    <s v="Gasto"/>
    <s v="Con Compromiso"/>
    <s v="008"/>
    <x v="6"/>
    <x v="6"/>
    <s v="SUBSIDIO DE ALIMENTACIÓN"/>
    <s v="Nación"/>
    <x v="0"/>
    <s v="CSF"/>
    <n v="1015706"/>
    <n v="0"/>
    <n v="1015706"/>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8"/>
    <s v="BONIFICACIÓN ESPECIAL DE RECREACIÓN"/>
    <s v="Nación"/>
    <x v="0"/>
    <s v="CSF"/>
    <n v="122449"/>
    <n v="0"/>
    <n v="122449"/>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9"/>
    <s v="SUELDO BÁSICO"/>
    <s v="Nación"/>
    <x v="0"/>
    <s v="CSF"/>
    <n v="42810657"/>
    <n v="0"/>
    <n v="42810657"/>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4"/>
    <s v="PRIMA DE VACACIONES"/>
    <s v="Nación"/>
    <x v="0"/>
    <s v="CSF"/>
    <n v="1606753"/>
    <n v="0"/>
    <n v="160675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10"/>
    <s v="BONIFICACIÓN POR SERVICIOS PRESTADOS"/>
    <s v="Nación"/>
    <x v="0"/>
    <s v="CSF"/>
    <n v="918365"/>
    <n v="0"/>
    <n v="918365"/>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3"/>
    <s v="AUXILIO DE TRANSPORTE"/>
    <s v="Nación"/>
    <x v="0"/>
    <s v="CSF"/>
    <n v="1271961"/>
    <n v="0"/>
    <n v="1271961"/>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7"/>
    <s v="SUELDO DE VACACIONES"/>
    <s v="Nación"/>
    <x v="0"/>
    <s v="CSF"/>
    <n v="1856693"/>
    <n v="0"/>
    <n v="185669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820"/>
    <s v="2020-05-26 00:00:00"/>
    <s v="2020-05-26 11:35:00"/>
    <s v="Gasto"/>
    <s v="Con Compromiso"/>
    <s v="008"/>
    <x v="6"/>
    <x v="11"/>
    <s v="PENSIONES"/>
    <s v="Nación"/>
    <x v="0"/>
    <s v="CSF"/>
    <n v="5978800"/>
    <n v="0"/>
    <n v="59788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3"/>
    <s v="APORTES AL ICBF"/>
    <s v="Nación"/>
    <x v="0"/>
    <s v="CSF"/>
    <n v="1469700"/>
    <n v="0"/>
    <n v="14697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4"/>
    <s v="CAJAS DE COMPENSACIÓN FAMILIAR"/>
    <s v="Nación"/>
    <x v="0"/>
    <s v="CSF"/>
    <n v="2044103"/>
    <n v="0"/>
    <n v="2044103"/>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6"/>
    <s v="APORTES AL SENA"/>
    <s v="Nación"/>
    <x v="0"/>
    <s v="CSF"/>
    <n v="979900"/>
    <n v="0"/>
    <n v="9799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2"/>
    <s v="APORTES GENERALES AL SISTEMA DE RIESGOS LABORALES"/>
    <s v="Nación"/>
    <x v="0"/>
    <s v="CSF"/>
    <n v="633200"/>
    <n v="0"/>
    <n v="6332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5"/>
    <s v="SALUD"/>
    <s v="Nación"/>
    <x v="0"/>
    <s v="CSF"/>
    <n v="4235400"/>
    <n v="0"/>
    <n v="42354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920"/>
    <s v="2020-06-02 00:00:00"/>
    <s v="2020-06-02 16:40:00"/>
    <s v="Gasto"/>
    <s v="Con Compromiso"/>
    <s v="008"/>
    <x v="6"/>
    <x v="26"/>
    <s v="PRIMA DE SERVICIO"/>
    <s v="Nación"/>
    <x v="0"/>
    <s v="CSF"/>
    <n v="51330689"/>
    <n v="0"/>
    <n v="51330689"/>
    <n v="0"/>
    <s v="primas de junio 2020"/>
    <s v="3120"/>
    <s v="5320"/>
    <s v="-0"/>
    <s v="26820, 26920, 27020, 27120, 27220, 27320, 27420, 27520, 27620, 27720, 27820, 27920, 28020, 28120, 28220, 28320, 28420, 28520, 28620, 28720, 28820, 28920, 29020, 29120, 29220"/>
    <s v="139258420, 139258520, 139258620, 139258720, 139258820, 139258920, 139259020, 139259120, 139259220, 139259320, 139259420, 139259520, 139259620, 139259720, 139259820, 139259920, 139260020, 139260120, 139260220, 139260320, 139260420, 139260520, 139260620, 139260720, 139260820"/>
    <s v="-0"/>
    <x v="0"/>
    <x v="10"/>
  </r>
  <r>
    <s v="3020"/>
    <s v="2020-06-17 00:00:00"/>
    <s v="2020-06-17 14:02:00"/>
    <s v="Gasto"/>
    <s v="Con Compromiso"/>
    <s v="008"/>
    <x v="6"/>
    <x v="6"/>
    <s v="SUBSIDIO DE ALIMENTACIÓN"/>
    <s v="Nación"/>
    <x v="0"/>
    <s v="CSF"/>
    <n v="1000283"/>
    <n v="0"/>
    <n v="1000283"/>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9"/>
    <s v="SUELDO BÁSICO"/>
    <s v="Nación"/>
    <x v="0"/>
    <s v="CSF"/>
    <n v="42604439"/>
    <n v="0"/>
    <n v="42604439"/>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3"/>
    <s v="AUXILIO DE TRANSPORTE"/>
    <s v="Nación"/>
    <x v="0"/>
    <s v="CSF"/>
    <n v="1337102"/>
    <n v="0"/>
    <n v="1337102"/>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10"/>
    <s v="BONIFICACIÓN POR SERVICIOS PRESTADOS"/>
    <s v="Nación"/>
    <x v="0"/>
    <s v="CSF"/>
    <n v="832461"/>
    <n v="0"/>
    <n v="832461"/>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120"/>
    <s v="2020-06-24 00:00:00"/>
    <s v="2020-06-24 10:42:00"/>
    <s v="Gasto"/>
    <s v="Con Compromiso"/>
    <s v="008"/>
    <x v="6"/>
    <x v="14"/>
    <s v="CAJAS DE COMPENSACIÓN FAMILIAR"/>
    <s v="Nación"/>
    <x v="0"/>
    <s v="CSF"/>
    <n v="3879800"/>
    <n v="0"/>
    <n v="38798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2"/>
    <s v="APORTES GENERALES AL SISTEMA DE RIESGOS LABORALES"/>
    <s v="Nación"/>
    <x v="0"/>
    <s v="CSF"/>
    <n v="618600"/>
    <n v="0"/>
    <n v="6186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3"/>
    <s v="APORTES AL ICBF"/>
    <s v="Nación"/>
    <x v="0"/>
    <s v="CSF"/>
    <n v="2910400"/>
    <n v="0"/>
    <n v="29104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6"/>
    <s v="APORTES AL SENA"/>
    <s v="Nación"/>
    <x v="0"/>
    <s v="CSF"/>
    <n v="1940700"/>
    <n v="0"/>
    <n v="1940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1"/>
    <s v="PENSIONES"/>
    <s v="Nación"/>
    <x v="0"/>
    <s v="CSF"/>
    <n v="5968500"/>
    <n v="0"/>
    <n v="5968500"/>
    <n v="16480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5"/>
    <s v="SALUD"/>
    <s v="Nación"/>
    <x v="0"/>
    <s v="CSF"/>
    <n v="4228200"/>
    <n v="200000"/>
    <n v="4428200"/>
    <n v="3520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220"/>
    <s v="2020-07-22 00:00:00"/>
    <s v="2020-07-22 06:27:00"/>
    <s v="Gasto"/>
    <s v="Con Compromiso"/>
    <s v="008"/>
    <x v="6"/>
    <x v="4"/>
    <s v="PRIMA DE VACACIONES"/>
    <s v="Nación"/>
    <x v="0"/>
    <s v="CSF"/>
    <n v="3005507"/>
    <n v="0"/>
    <n v="3005507"/>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28"/>
    <s v="AUXILIO DE CONECTIVIDAD DIGITAL"/>
    <s v="Nación"/>
    <x v="0"/>
    <s v="CSF"/>
    <n v="1337102"/>
    <n v="0"/>
    <n v="1337102"/>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6"/>
    <s v="SUBSIDIO DE ALIMENTACIÓN"/>
    <s v="Nación"/>
    <x v="0"/>
    <s v="CSF"/>
    <n v="1048755"/>
    <n v="0"/>
    <n v="104875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10"/>
    <s v="BONIFICACIÓN POR SERVICIOS PRESTADOS"/>
    <s v="Nación"/>
    <x v="0"/>
    <s v="CSF"/>
    <n v="4301089"/>
    <n v="0"/>
    <n v="4301089"/>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9"/>
    <s v="SUELDO BÁSICO"/>
    <s v="Nación"/>
    <x v="0"/>
    <s v="CSF"/>
    <n v="43951375"/>
    <n v="0"/>
    <n v="4395137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7"/>
    <s v="SUELDO DE VACACIONES"/>
    <s v="Nación"/>
    <x v="0"/>
    <s v="CSF"/>
    <n v="3073131"/>
    <n v="0"/>
    <n v="3073131"/>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8"/>
    <s v="BONIFICACIÓN ESPECIAL DE RECREACIÓN"/>
    <s v="Nación"/>
    <x v="0"/>
    <s v="CSF"/>
    <n v="220813"/>
    <n v="0"/>
    <n v="220813"/>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320"/>
    <s v="2020-07-23 00:00:00"/>
    <s v="2020-07-23 12:18:00"/>
    <s v="Gasto"/>
    <s v="Con Compromiso"/>
    <s v="008"/>
    <x v="6"/>
    <x v="14"/>
    <s v="CAJAS DE COMPENSACIÓN FAMILIAR"/>
    <s v="Nación"/>
    <x v="0"/>
    <s v="CSF"/>
    <n v="2153900"/>
    <n v="0"/>
    <n v="2153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1"/>
    <s v="PENSIONES"/>
    <s v="Nación"/>
    <x v="0"/>
    <s v="CSF"/>
    <n v="6384900"/>
    <n v="0"/>
    <n v="6384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5"/>
    <s v="SALUD"/>
    <s v="Nación"/>
    <x v="0"/>
    <s v="CSF"/>
    <n v="4523000"/>
    <n v="0"/>
    <n v="45230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2"/>
    <s v="APORTES GENERALES AL SISTEMA DE RIESGOS LABORALES"/>
    <s v="Nación"/>
    <x v="0"/>
    <s v="CSF"/>
    <n v="721100"/>
    <n v="0"/>
    <n v="7211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3"/>
    <s v="APORTES AL ICBF"/>
    <s v="Nación"/>
    <x v="0"/>
    <s v="CSF"/>
    <n v="1615900"/>
    <n v="0"/>
    <n v="1615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6"/>
    <s v="APORTES AL SENA"/>
    <s v="Nación"/>
    <x v="0"/>
    <s v="CSF"/>
    <n v="1077300"/>
    <n v="0"/>
    <n v="10773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420"/>
    <s v="2020-07-30 00:00:00"/>
    <s v="2020-07-30 14:10:00"/>
    <s v="Gasto"/>
    <s v="Con Compromiso"/>
    <s v="0200"/>
    <x v="6"/>
    <x v="27"/>
    <s v="ADQUISICIÓN DE BIENES Y SERVICIOS - SEDES MANTENIDAS - FORTALECIMIENTO DE LA INFRAESTRUCTURA FÍSICA DEL IGAC A NIVEL  NACIONAL"/>
    <s v="Nación"/>
    <x v="0"/>
    <s v="CSF"/>
    <n v="7647500"/>
    <n v="0"/>
    <n v="7647500"/>
    <n v="152500"/>
    <s v="Adquisición e instalación  de divisiones en vidrio laminado 3+3 incoloro, con estructura en aluminio para la adecuación de las ventanillas de atención al usuario para la Dirección Territorial Cesar."/>
    <s v="3620"/>
    <s v="9320"/>
    <s v="-0"/>
    <s v="-0"/>
    <s v="-0"/>
    <s v="-0"/>
    <x v="1"/>
    <x v="3"/>
  </r>
  <r>
    <s v="3520"/>
    <s v="2020-08-18 00:00:00"/>
    <s v="2020-08-18 16:33:00"/>
    <s v="Gasto"/>
    <s v="Con Compromiso"/>
    <s v="008"/>
    <x v="6"/>
    <x v="10"/>
    <s v="BONIFICACIÓN POR SERVICIOS PRESTADOS"/>
    <s v="Nación"/>
    <x v="0"/>
    <s v="CSF"/>
    <n v="1795549"/>
    <n v="0"/>
    <n v="1795549"/>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9"/>
    <s v="SUELDO BÁSICO"/>
    <s v="Nación"/>
    <x v="0"/>
    <s v="CSF"/>
    <n v="41963053"/>
    <n v="0"/>
    <n v="41963053"/>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28"/>
    <s v="AUXILIO DE CONECTIVIDAD DIGITAL"/>
    <s v="Nación"/>
    <x v="0"/>
    <s v="CSF"/>
    <n v="1258247"/>
    <n v="0"/>
    <n v="1258247"/>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6"/>
    <s v="SUBSIDIO DE ALIMENTACIÓN"/>
    <s v="Nación"/>
    <x v="0"/>
    <s v="CSF"/>
    <n v="967234"/>
    <n v="0"/>
    <n v="967234"/>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620"/>
    <s v="2020-08-20 00:00:00"/>
    <s v="2020-08-20 11:26:00"/>
    <s v="Gasto"/>
    <s v="Con Compromiso"/>
    <s v="008"/>
    <x v="6"/>
    <x v="12"/>
    <s v="APORTES GENERALES AL SISTEMA DE RIESGOS LABORALES"/>
    <s v="Nación"/>
    <x v="0"/>
    <s v="CSF"/>
    <n v="585700"/>
    <n v="0"/>
    <n v="5857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4"/>
    <s v="CAJAS DE COMPENSACIÓN FAMILIAR"/>
    <s v="Nación"/>
    <x v="0"/>
    <s v="CSF"/>
    <n v="1927300"/>
    <n v="0"/>
    <n v="19273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3"/>
    <s v="APORTES AL ICBF"/>
    <s v="Nación"/>
    <x v="0"/>
    <s v="CSF"/>
    <n v="1446100"/>
    <n v="0"/>
    <n v="1446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5"/>
    <s v="SALUD"/>
    <s v="Nación"/>
    <x v="0"/>
    <s v="CSF"/>
    <n v="4310100"/>
    <n v="0"/>
    <n v="4310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1"/>
    <s v="PENSIONES"/>
    <s v="Nación"/>
    <x v="0"/>
    <s v="CSF"/>
    <n v="6084200"/>
    <n v="0"/>
    <n v="60842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6"/>
    <s v="APORTES AL SENA"/>
    <s v="Nación"/>
    <x v="0"/>
    <s v="CSF"/>
    <n v="964100"/>
    <n v="0"/>
    <n v="964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720"/>
    <s v="2020-09-18 00:00:00"/>
    <s v="2020-09-18 10:30:00"/>
    <s v="Gasto"/>
    <s v="Con Compromiso"/>
    <s v="008"/>
    <x v="6"/>
    <x v="12"/>
    <s v="APORTES GENERALES AL SISTEMA DE RIESGOS LABORALES"/>
    <s v="Nación"/>
    <x v="0"/>
    <s v="CSF"/>
    <n v="695400"/>
    <n v="0"/>
    <n v="695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3"/>
    <s v="APORTES AL ICBF"/>
    <s v="Nación"/>
    <x v="0"/>
    <s v="CSF"/>
    <n v="1600700"/>
    <n v="0"/>
    <n v="1600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4"/>
    <s v="CAJAS DE COMPENSACIÓN FAMILIAR"/>
    <s v="Nación"/>
    <x v="0"/>
    <s v="CSF"/>
    <n v="2133700"/>
    <n v="0"/>
    <n v="2133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6"/>
    <s v="APORTES AL SENA"/>
    <s v="Nación"/>
    <x v="0"/>
    <s v="CSF"/>
    <n v="1067200"/>
    <n v="0"/>
    <n v="10672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1"/>
    <s v="PENSIONES"/>
    <s v="Nación"/>
    <x v="0"/>
    <s v="CSF"/>
    <n v="6141100"/>
    <n v="0"/>
    <n v="61411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5"/>
    <s v="SALUD"/>
    <s v="Nación"/>
    <x v="0"/>
    <s v="CSF"/>
    <n v="4350400"/>
    <n v="0"/>
    <n v="4350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820"/>
    <s v="2020-09-21 00:00:00"/>
    <s v="2020-09-21 14:13:00"/>
    <s v="Gasto"/>
    <s v="Con Compromiso"/>
    <s v="008"/>
    <x v="6"/>
    <x v="9"/>
    <s v="SUELDO BÁSICO"/>
    <s v="Nación"/>
    <x v="0"/>
    <s v="CSF"/>
    <n v="49644807"/>
    <n v="0"/>
    <n v="4964480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7"/>
    <s v="SUELDO DE VACACIONES"/>
    <s v="Nación"/>
    <x v="0"/>
    <s v="CSF"/>
    <n v="2053173"/>
    <n v="0"/>
    <n v="205317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6"/>
    <s v="SUBSIDIO DE ALIMENTACIÓN"/>
    <s v="Nación"/>
    <x v="0"/>
    <s v="CSF"/>
    <n v="1022316"/>
    <n v="0"/>
    <n v="102231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8"/>
    <s v="AUXILIO DE CONECTIVIDAD DIGITAL"/>
    <s v="Nación"/>
    <x v="0"/>
    <s v="CSF"/>
    <n v="1282247"/>
    <n v="0"/>
    <n v="128224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1"/>
    <s v="INCAPACIDADES (NO DE PENSIONES)"/>
    <s v="Nación"/>
    <x v="0"/>
    <s v="CSF"/>
    <n v="655312"/>
    <n v="0"/>
    <n v="655312"/>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4"/>
    <s v="PRIMA DE VACACIONES"/>
    <s v="Nación"/>
    <x v="0"/>
    <s v="CSF"/>
    <n v="2099836"/>
    <n v="0"/>
    <n v="209983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10"/>
    <s v="BONIFICACIÓN POR SERVICIOS PRESTADOS"/>
    <s v="Nación"/>
    <x v="0"/>
    <s v="CSF"/>
    <n v="877184"/>
    <n v="0"/>
    <n v="877184"/>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8"/>
    <s v="BONIFICACIÓN ESPECIAL DE RECREACIÓN"/>
    <s v="Nación"/>
    <x v="0"/>
    <s v="CSF"/>
    <n v="167083"/>
    <n v="0"/>
    <n v="16708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5"/>
    <s v="PRIMA TÉCNICA NO SALARIAL"/>
    <s v="Nación"/>
    <x v="0"/>
    <s v="CSF"/>
    <n v="3061457"/>
    <n v="0"/>
    <n v="306145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920"/>
    <s v="2020-10-16 00:00:00"/>
    <s v="2020-10-16 13:25:00"/>
    <s v="Gasto"/>
    <s v="Con Compromiso"/>
    <s v="0510"/>
    <x v="6"/>
    <x v="23"/>
    <s v="ADQUISICIÓN DE BIENES Y SERVICIOS - SERVICIO DE AVALÚOS - ACTUALIZACIÓN  Y GESTIÓN CATASTRAL  NACIONAL"/>
    <s v="Nación"/>
    <x v="2"/>
    <s v="CSF"/>
    <n v="75000000"/>
    <n v="0"/>
    <n v="75000000"/>
    <n v="0"/>
    <s v="cpntratacion prestacion de servicio peritos de avaluos terr cesar"/>
    <s v="4320"/>
    <s v="8920, 9020, 9120"/>
    <s v="-0"/>
    <s v="-0"/>
    <s v="-0"/>
    <s v="-0"/>
    <x v="1"/>
    <x v="2"/>
  </r>
  <r>
    <s v="4020"/>
    <s v="2020-10-19 00:00:00"/>
    <s v="2020-10-19 06:53:00"/>
    <s v="Gasto"/>
    <s v="Con Compromiso"/>
    <s v="0500"/>
    <x v="6"/>
    <x v="22"/>
    <s v="ADQUISICIÓN DE BIENES Y SERVICIOS - SERVICIO DE INFORMACIÓN CATASTRAL - ACTUALIZACIÓN  Y GESTIÓN CATASTRAL  NACIONAL"/>
    <s v="Propios"/>
    <x v="1"/>
    <s v="CSF"/>
    <n v="15807602"/>
    <n v="0"/>
    <n v="15807602"/>
    <n v="2753562"/>
    <s v="Mantenimiwnto del vehiculo de la terr cesar"/>
    <s v="4420"/>
    <s v="9220"/>
    <s v="-0"/>
    <s v="-0"/>
    <s v="-0"/>
    <s v="-0"/>
    <x v="1"/>
    <x v="1"/>
  </r>
  <r>
    <s v="4120"/>
    <s v="2020-10-19 00:00:00"/>
    <s v="2020-10-19 06:56:00"/>
    <s v="Gasto"/>
    <s v="Con Compromiso"/>
    <s v="0500"/>
    <x v="6"/>
    <x v="22"/>
    <s v="ADQUISICIÓN DE BIENES Y SERVICIOS - SERVICIO DE INFORMACIÓN CATASTRAL - ACTUALIZACIÓN  Y GESTIÓN CATASTRAL  NACIONAL"/>
    <s v="Propios"/>
    <x v="1"/>
    <s v="CSF"/>
    <n v="4129230"/>
    <n v="0"/>
    <n v="4129230"/>
    <n v="825846"/>
    <s v="contratacion auxiliar de titulacion terr cesar"/>
    <s v="4520"/>
    <s v="8820"/>
    <s v="-0"/>
    <s v="-0"/>
    <s v="-0"/>
    <s v="-0"/>
    <x v="1"/>
    <x v="1"/>
  </r>
  <r>
    <s v="4220"/>
    <s v="2020-10-20 00:00:00"/>
    <s v="2020-10-20 09:20:00"/>
    <s v="Gasto"/>
    <s v="Con Compromiso"/>
    <s v="008"/>
    <x v="6"/>
    <x v="9"/>
    <s v="SUELDO BÁSICO"/>
    <s v="Nación"/>
    <x v="0"/>
    <s v="CSF"/>
    <n v="47217928"/>
    <n v="0"/>
    <n v="4721792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6"/>
    <s v="SUBSIDIO DE ALIMENTACIÓN"/>
    <s v="Nación"/>
    <x v="0"/>
    <s v="CSF"/>
    <n v="1044349"/>
    <n v="0"/>
    <n v="104434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8"/>
    <s v="BONIFICACIÓN ESPECIAL DE RECREACIÓN"/>
    <s v="Nación"/>
    <x v="0"/>
    <s v="CSF"/>
    <n v="213438"/>
    <n v="0"/>
    <n v="21343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28"/>
    <s v="AUXILIO DE CONECTIVIDAD DIGITAL"/>
    <s v="Nación"/>
    <x v="0"/>
    <s v="CSF"/>
    <n v="1333674"/>
    <n v="0"/>
    <n v="1333674"/>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10"/>
    <s v="BONIFICACIÓN POR SERVICIOS PRESTADOS"/>
    <s v="Nación"/>
    <x v="0"/>
    <s v="CSF"/>
    <n v="2027869"/>
    <n v="0"/>
    <n v="202786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4"/>
    <s v="PRIMA DE VACACIONES"/>
    <s v="Nación"/>
    <x v="0"/>
    <s v="CSF"/>
    <n v="2476292"/>
    <n v="0"/>
    <n v="2476292"/>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7"/>
    <s v="SUELDO DE VACACIONES"/>
    <s v="Nación"/>
    <x v="0"/>
    <s v="CSF"/>
    <n v="3087956"/>
    <n v="0"/>
    <n v="3087956"/>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5"/>
    <s v="PRIMA TÉCNICA NO SALARIAL"/>
    <s v="Nación"/>
    <x v="0"/>
    <s v="CSF"/>
    <n v="2354967"/>
    <n v="0"/>
    <n v="2354967"/>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320"/>
    <s v="2020-10-20 00:00:00"/>
    <s v="2020-10-20 09:29:00"/>
    <s v="Gasto"/>
    <s v="Con Compromiso"/>
    <s v="008"/>
    <x v="6"/>
    <x v="16"/>
    <s v="APORTES AL SENA"/>
    <s v="Nación"/>
    <x v="0"/>
    <s v="CSF"/>
    <n v="1115600"/>
    <n v="0"/>
    <n v="1115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5"/>
    <s v="SALUD"/>
    <s v="Nación"/>
    <x v="0"/>
    <s v="CSF"/>
    <n v="4329600"/>
    <n v="0"/>
    <n v="4329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4"/>
    <s v="CAJAS DE COMPENSACIÓN FAMILIAR"/>
    <s v="Nación"/>
    <x v="0"/>
    <s v="CSF"/>
    <n v="2230000"/>
    <n v="0"/>
    <n v="2230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2"/>
    <s v="APORTES GENERALES AL SISTEMA DE RIESGOS LABORALES"/>
    <s v="Nación"/>
    <x v="0"/>
    <s v="CSF"/>
    <n v="826200"/>
    <n v="0"/>
    <n v="8262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3"/>
    <s v="APORTES AL ICBF"/>
    <s v="Nación"/>
    <x v="0"/>
    <s v="CSF"/>
    <n v="1673000"/>
    <n v="0"/>
    <n v="1673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1"/>
    <s v="PENSIONES"/>
    <s v="Nación"/>
    <x v="0"/>
    <s v="CSF"/>
    <n v="6111900"/>
    <n v="0"/>
    <n v="61119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420"/>
    <s v="2020-10-22 00:00:00"/>
    <s v="2020-10-22 18:59:00"/>
    <s v="Gasto"/>
    <s v="Con Compromiso"/>
    <s v="008"/>
    <x v="6"/>
    <x v="19"/>
    <s v="VIÁTICOS DE LOS FUNCIONARIOS EN COMISIÓN"/>
    <s v="Nación"/>
    <x v="0"/>
    <s v="CSF"/>
    <n v="126103"/>
    <n v="0"/>
    <n v="126103"/>
    <n v="0"/>
    <s v="reajsute de viaticos"/>
    <s v="4820"/>
    <s v="8020"/>
    <s v="17920"/>
    <s v="62120"/>
    <s v="297608920"/>
    <s v="-0"/>
    <x v="0"/>
    <x v="10"/>
  </r>
  <r>
    <s v="4520"/>
    <s v="2020-11-14 00:00:00"/>
    <s v="2020-11-14 18:12:00"/>
    <s v="Gasto"/>
    <s v="Con Compromiso"/>
    <s v="0500"/>
    <x v="6"/>
    <x v="22"/>
    <s v="ADQUISICIÓN DE BIENES Y SERVICIOS - SERVICIO DE INFORMACIÓN CATASTRAL - ACTUALIZACIÓN  Y GESTIÓN CATASTRAL  NACIONAL"/>
    <s v="Nación"/>
    <x v="2"/>
    <s v="CSF"/>
    <n v="16826225"/>
    <n v="0"/>
    <n v="16826225"/>
    <n v="8642462"/>
    <s v="oara realizar tramitres catastrales de rectificacionde areas de la rsolucion 1732 terr cesar"/>
    <s v="4920"/>
    <s v="9420, 9520"/>
    <s v="-0"/>
    <s v="-0"/>
    <s v="-0"/>
    <s v="-0"/>
    <x v="1"/>
    <x v="1"/>
  </r>
  <r>
    <s v="4620"/>
    <s v="2020-11-19 00:00:00"/>
    <s v="2020-11-19 07:46:00"/>
    <s v="Gasto"/>
    <s v="Con Compromiso"/>
    <s v="008"/>
    <x v="6"/>
    <x v="15"/>
    <s v="SALUD"/>
    <s v="Nación"/>
    <x v="0"/>
    <s v="CSF"/>
    <n v="4302600"/>
    <n v="0"/>
    <n v="43026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6"/>
    <s v="APORTES AL SENA"/>
    <s v="Nación"/>
    <x v="0"/>
    <s v="CSF"/>
    <n v="1056500"/>
    <n v="0"/>
    <n v="10565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1"/>
    <s v="PENSIONES"/>
    <s v="Nación"/>
    <x v="0"/>
    <s v="CSF"/>
    <n v="6073700"/>
    <n v="0"/>
    <n v="60737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4"/>
    <s v="CAJAS DE COMPENSACIÓN FAMILIAR"/>
    <s v="Nación"/>
    <x v="0"/>
    <s v="CSF"/>
    <n v="2112400"/>
    <n v="0"/>
    <n v="21124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2"/>
    <s v="APORTES GENERALES AL SISTEMA DE RIESGOS LABORALES"/>
    <s v="Nación"/>
    <x v="0"/>
    <s v="CSF"/>
    <n v="825000"/>
    <n v="0"/>
    <n v="8250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3"/>
    <s v="APORTES AL ICBF"/>
    <s v="Nación"/>
    <x v="0"/>
    <s v="CSF"/>
    <n v="1584800"/>
    <n v="0"/>
    <n v="15848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720"/>
    <s v="2020-11-23 00:00:00"/>
    <s v="2020-11-23 11:00:00"/>
    <s v="Gasto"/>
    <s v="Con Compromiso"/>
    <s v="008"/>
    <x v="6"/>
    <x v="10"/>
    <s v="BONIFICACIÓN POR SERVICIOS PRESTADOS"/>
    <s v="Nación"/>
    <x v="0"/>
    <s v="CSF"/>
    <n v="1709092"/>
    <n v="0"/>
    <n v="17090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6"/>
    <s v="SUBSIDIO DE ALIMENTACIÓN"/>
    <s v="Nación"/>
    <x v="0"/>
    <s v="CSF"/>
    <n v="969437"/>
    <n v="0"/>
    <n v="96943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28"/>
    <s v="AUXILIO DE CONECTIVIDAD DIGITAL"/>
    <s v="Nación"/>
    <x v="0"/>
    <s v="CSF"/>
    <n v="1258247"/>
    <n v="0"/>
    <n v="125824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9"/>
    <s v="SUELDO BÁSICO"/>
    <s v="Nación"/>
    <x v="0"/>
    <s v="CSF"/>
    <n v="46401308"/>
    <n v="0"/>
    <n v="46401308"/>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5"/>
    <s v="PRIMA TÉCNICA NO SALARIAL"/>
    <s v="Nación"/>
    <x v="0"/>
    <s v="CSF"/>
    <n v="2354967"/>
    <n v="0"/>
    <n v="235496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30"/>
    <s v="PRIMA DE NAVIDAD"/>
    <s v="Nación"/>
    <x v="0"/>
    <s v="CSF"/>
    <n v="68100992"/>
    <n v="0"/>
    <n v="681009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120"/>
    <s v="2020-01-07 00:00:00"/>
    <s v="2020-01-07 15:17:00"/>
    <s v="Gasto"/>
    <s v="Con Compromiso"/>
    <s v="009"/>
    <x v="7"/>
    <x v="0"/>
    <s v="SERVICIOS DE DISTRIBUCIÓN DE ELECTRICIDAD, GAS Y AGUA (POR CUENTA PROPIA)"/>
    <s v="Nación"/>
    <x v="0"/>
    <s v="CSF"/>
    <n v="52000000"/>
    <n v="1678505"/>
    <n v="53678505"/>
    <n v="4681147"/>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s v="120, 220, 320, 420, 520, 620, 720, 1220, 1620, 1920, 3120, 3220, 3420, 4320, 4420, 4720, 4820, 4920, 6020, 6220, 6320, 6420, 6520, 7420, 7720, 7820, 7920, 8020, 8120, 9220, 9320, 9420, 9520, 10620, 10720, 10820, 11120, 11420, 11520, 13220, 13420, 13520, 13620, 13920, 16120, 16320, 16520"/>
    <s v="120, 220, 320, 420, 5220, 5320, 5420, 5920, 10520, 10720, 17220, 17320, 17420, 23320, 23420, 23520, 23620, 29520, 30520, 33520, 33620, 33720, 33820, 39620, 39820, 39920, 40020, 40120, 45220, 46320, 46420, 46520, 46620, 52520, 52620, 52720, 55920, 56020, 56120, 58920, 59120, 59220, 59320, 64120, 66020, 66220, 664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s v="-0"/>
    <x v="0"/>
    <x v="11"/>
  </r>
  <r>
    <s v="120"/>
    <s v="2020-01-07 00:00:00"/>
    <s v="2020-01-07 15:17:00"/>
    <s v="Gasto"/>
    <s v="Con Compromiso"/>
    <s v="009"/>
    <x v="7"/>
    <x v="2"/>
    <s v="SERVICIOS DE ALCANTARILLADO, RECOLECCIÓN, TRATAMIENTO Y DISPOSICIÓN DE DESECHOS Y OTROS SERVICIOS DE SANEAMIENTO AMBIENTAL"/>
    <s v="Nación"/>
    <x v="0"/>
    <s v="CSF"/>
    <n v="1900000"/>
    <n v="1049600"/>
    <n v="2949600"/>
    <n v="565064"/>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s v="120, 220, 320, 420, 520, 620, 720, 1220, 1620, 1920, 3120, 3220, 3420, 4320, 4420, 4720, 4820, 4920, 6020, 6220, 6320, 6420, 6520, 7420, 7720, 7820, 7920, 8020, 8120, 9220, 9320, 9420, 9520, 10620, 10720, 10820, 11120, 11420, 11520, 13220, 13420, 13520, 13620, 13920, 16120, 16320, 16520"/>
    <s v="120, 220, 320, 420, 5220, 5320, 5420, 5920, 10520, 10720, 17220, 17320, 17420, 23320, 23420, 23520, 23620, 29520, 30520, 33520, 33620, 33720, 33820, 39620, 39820, 39920, 40020, 40120, 45220, 46320, 46420, 46520, 46620, 52520, 52620, 52720, 55920, 56020, 56120, 58920, 59120, 59220, 59320, 64120, 66020, 66220, 664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s v="-0"/>
    <x v="0"/>
    <x v="11"/>
  </r>
  <r>
    <s v="120"/>
    <s v="2020-01-07 00:00:00"/>
    <s v="2020-01-07 15:17:00"/>
    <s v="Gasto"/>
    <s v="Con Compromiso"/>
    <s v="009"/>
    <x v="7"/>
    <x v="1"/>
    <s v="SERVICIOS DE TELECOMUNICACIONES, TRANSMISIÓN Y SUMINISTRO DE INFORMACIÓN"/>
    <s v="Nación"/>
    <x v="0"/>
    <s v="CSF"/>
    <n v="200000"/>
    <n v="814515"/>
    <n v="1014515"/>
    <n v="110921"/>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s v="120, 220, 320, 420, 520, 620, 720, 1220, 1620, 1920, 3120, 3220, 3420, 4320, 4420, 4720, 4820, 4920, 6020, 6220, 6320, 6420, 6520, 7420, 7720, 7820, 7920, 8020, 8120, 9220, 9320, 9420, 9520, 10620, 10720, 10820, 11120, 11420, 11520, 13220, 13420, 13520, 13620, 13920, 16120, 16320, 16520"/>
    <s v="120, 220, 320, 420, 5220, 5320, 5420, 5920, 10520, 10720, 17220, 17320, 17420, 23320, 23420, 23520, 23620, 29520, 30520, 33520, 33620, 33720, 33820, 39620, 39820, 39920, 40020, 40120, 45220, 46320, 46420, 46520, 46620, 52520, 52620, 52720, 55920, 56020, 56120, 58920, 59120, 59220, 59320, 64120, 66020, 66220, 664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s v="-0"/>
    <x v="0"/>
    <x v="11"/>
  </r>
  <r>
    <s v="220"/>
    <s v="2020-01-21 00:00:00"/>
    <s v="2020-01-21 15:35:00"/>
    <s v="Gasto"/>
    <s v="Con Compromiso"/>
    <s v="009"/>
    <x v="7"/>
    <x v="6"/>
    <s v="SUBSIDIO DE ALIMENTACIÓN"/>
    <s v="Nación"/>
    <x v="0"/>
    <s v="CSF"/>
    <n v="1221928"/>
    <n v="0"/>
    <n v="1221928"/>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5"/>
    <s v="PRIMA TÉCNICA NO SALARIAL"/>
    <s v="Nación"/>
    <x v="0"/>
    <s v="CSF"/>
    <n v="2240265"/>
    <n v="0"/>
    <n v="2240265"/>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4"/>
    <s v="PRIMA DE VACACIONES"/>
    <s v="Nación"/>
    <x v="0"/>
    <s v="CSF"/>
    <n v="1159850"/>
    <n v="0"/>
    <n v="115985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7"/>
    <s v="SUELDO DE VACACIONES"/>
    <s v="Nación"/>
    <x v="0"/>
    <s v="CSF"/>
    <n v="980010"/>
    <n v="0"/>
    <n v="98001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8"/>
    <s v="BONIFICACIÓN ESPECIAL DE RECREACIÓN"/>
    <s v="Nación"/>
    <x v="0"/>
    <s v="CSF"/>
    <n v="80192"/>
    <n v="0"/>
    <n v="80192"/>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9"/>
    <s v="SUELDO BÁSICO"/>
    <s v="Nación"/>
    <x v="0"/>
    <s v="CSF"/>
    <n v="47762494"/>
    <n v="0"/>
    <n v="47762494"/>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3"/>
    <s v="AUXILIO DE TRANSPORTE"/>
    <s v="Nación"/>
    <x v="0"/>
    <s v="CSF"/>
    <n v="1724519"/>
    <n v="0"/>
    <n v="172451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10"/>
    <s v="BONIFICACIÓN POR SERVICIOS PRESTADOS"/>
    <s v="Nación"/>
    <x v="0"/>
    <s v="CSF"/>
    <n v="1904669"/>
    <n v="0"/>
    <n v="190466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320"/>
    <s v="2020-01-22 00:00:00"/>
    <s v="2020-01-22 16:46:00"/>
    <s v="Gasto"/>
    <s v="Con Compromiso"/>
    <s v="009"/>
    <x v="7"/>
    <x v="11"/>
    <s v="PENSIONES"/>
    <s v="Nación"/>
    <x v="0"/>
    <s v="CSF"/>
    <n v="6622600"/>
    <n v="0"/>
    <n v="6622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5"/>
    <s v="SALUD"/>
    <s v="Nación"/>
    <x v="0"/>
    <s v="CSF"/>
    <n v="4691200"/>
    <n v="0"/>
    <n v="46912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4"/>
    <s v="CAJAS DE COMPENSACIÓN FAMILIAR"/>
    <s v="Nación"/>
    <x v="0"/>
    <s v="CSF"/>
    <n v="2329000"/>
    <n v="0"/>
    <n v="23290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6"/>
    <s v="APORTES AL SENA"/>
    <s v="Nación"/>
    <x v="0"/>
    <s v="CSF"/>
    <n v="1165100"/>
    <n v="0"/>
    <n v="11651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3"/>
    <s v="APORTES AL ICBF"/>
    <s v="Nación"/>
    <x v="0"/>
    <s v="CSF"/>
    <n v="1747600"/>
    <n v="0"/>
    <n v="1747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2"/>
    <s v="APORTES GENERALES AL SISTEMA DE RIESGOS LABORALES"/>
    <s v="Nación"/>
    <x v="0"/>
    <s v="CSF"/>
    <n v="578600"/>
    <n v="0"/>
    <n v="578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420"/>
    <s v="2020-01-28 00:00:00"/>
    <s v="2020-01-28 09:58:00"/>
    <s v="Gasto"/>
    <s v="Con Compromiso"/>
    <s v="009"/>
    <x v="7"/>
    <x v="19"/>
    <s v="VIÁTICOS DE LOS FUNCIONARIOS EN COMISIÓN"/>
    <s v="Nación"/>
    <x v="0"/>
    <s v="CSF"/>
    <n v="2208240"/>
    <n v="-379920"/>
    <n v="1828320"/>
    <n v="0"/>
    <s v="CDP PAGO VIATICOS DIRECTORA TERRITORIAL CÓRDOBA, PARA CUMPLIR FUNCIONES DE DIRECTORA ENCARGADA DE LA TERRITORIAL MAGDALENA, SEGÚN RESOLUCIÓN No. 49 DEL 10 DE ENERO DE 2020."/>
    <s v="420"/>
    <s v="820, 1520"/>
    <s v="820, 1120"/>
    <s v="5520, 5820"/>
    <s v="23398020, 29487020"/>
    <s v="-0"/>
    <x v="0"/>
    <x v="11"/>
  </r>
  <r>
    <s v="520"/>
    <s v="2020-02-03 00:00:00"/>
    <s v="2020-02-03 10:02:00"/>
    <s v="Gasto"/>
    <s v="Con Compromiso"/>
    <s v="009"/>
    <x v="7"/>
    <x v="38"/>
    <s v="SENTENCIAS"/>
    <s v="Propios"/>
    <x v="1"/>
    <s v="CSF"/>
    <n v="15035956.550000001"/>
    <n v="0"/>
    <n v="15035956.550000001"/>
    <n v="0"/>
    <s v="CDP - PAGO FALLO DE SENTENCIA JUDICIAL A FAVOR DE SUSLAY ALEILIS PEÑATA CANTERO."/>
    <s v="520"/>
    <s v="920"/>
    <s v="920"/>
    <s v="5620"/>
    <s v="24253520"/>
    <s v="-0"/>
    <x v="0"/>
    <x v="11"/>
  </r>
  <r>
    <s v="620"/>
    <s v="2020-02-11 00:00:00"/>
    <s v="2020-02-11 10:00:00"/>
    <s v="Gasto"/>
    <s v="Con Compromiso"/>
    <s v="009"/>
    <x v="7"/>
    <x v="18"/>
    <s v="SERVICIOS DE TRANSPORTE DE PASAJEROS"/>
    <s v="Nación"/>
    <x v="0"/>
    <s v="CSF"/>
    <n v="78400"/>
    <n v="0"/>
    <n v="78400"/>
    <n v="0"/>
    <s v="ANTICIPO DE VIATICOS Y GASTOS PARA CUMPLIR COMISION"/>
    <s v="620"/>
    <s v="1320"/>
    <s v="1020"/>
    <s v="5720"/>
    <s v="25512520"/>
    <s v="-0"/>
    <x v="0"/>
    <x v="11"/>
  </r>
  <r>
    <s v="620"/>
    <s v="2020-02-11 00:00:00"/>
    <s v="2020-02-11 10:00:00"/>
    <s v="Gasto"/>
    <s v="Con Compromiso"/>
    <s v="009"/>
    <x v="7"/>
    <x v="19"/>
    <s v="VIÁTICOS DE LOS FUNCIONARIOS EN COMISIÓN"/>
    <s v="Nación"/>
    <x v="0"/>
    <s v="CSF"/>
    <n v="258320"/>
    <n v="0"/>
    <n v="258320"/>
    <n v="0"/>
    <s v="ANTICIPO DE VIATICOS Y GASTOS PARA CUMPLIR COMISION"/>
    <s v="620"/>
    <s v="1320"/>
    <s v="1020"/>
    <s v="5720"/>
    <s v="25512520"/>
    <s v="-0"/>
    <x v="0"/>
    <x v="11"/>
  </r>
  <r>
    <s v="720"/>
    <s v="2020-02-20 00:00:00"/>
    <s v="2020-02-20 17:56:00"/>
    <s v="Gasto"/>
    <s v="Con Compromiso"/>
    <s v="009"/>
    <x v="7"/>
    <x v="9"/>
    <s v="SUELDO BÁSICO"/>
    <s v="Nación"/>
    <x v="0"/>
    <s v="CSF"/>
    <n v="49605181"/>
    <n v="0"/>
    <n v="4960518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3"/>
    <s v="AUXILIO DE TRANSPORTE"/>
    <s v="Nación"/>
    <x v="0"/>
    <s v="CSF"/>
    <n v="1786231"/>
    <n v="0"/>
    <n v="178623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6"/>
    <s v="SUBSIDIO DE ALIMENTACIÓN"/>
    <s v="Nación"/>
    <x v="0"/>
    <s v="CSF"/>
    <n v="1280615"/>
    <n v="0"/>
    <n v="128061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5"/>
    <s v="PRIMA TÉCNICA NO SALARIAL"/>
    <s v="Nación"/>
    <x v="0"/>
    <s v="CSF"/>
    <n v="2240265"/>
    <n v="0"/>
    <n v="224026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10"/>
    <s v="BONIFICACIÓN POR SERVICIOS PRESTADOS"/>
    <s v="Nación"/>
    <x v="0"/>
    <s v="CSF"/>
    <n v="601437"/>
    <n v="0"/>
    <n v="601437"/>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820"/>
    <s v="2020-02-21 00:00:00"/>
    <s v="2020-02-21 14:17:00"/>
    <s v="Gasto"/>
    <s v="Con Compromiso"/>
    <s v="009"/>
    <x v="7"/>
    <x v="24"/>
    <s v="IMPUESTO PREDIAL Y SOBRETASA AMBIENTAL"/>
    <s v="Nación"/>
    <x v="0"/>
    <s v="CSF"/>
    <n v="12478550"/>
    <n v="0"/>
    <n v="12478550"/>
    <n v="0"/>
    <s v="IMPUESTO PREDIAL SEDE TERRITORIAL CORDOBA AÑO 2020"/>
    <s v="820"/>
    <s v="2120"/>
    <s v="2020"/>
    <s v="10820"/>
    <s v="47468620"/>
    <s v="-0"/>
    <x v="0"/>
    <x v="11"/>
  </r>
  <r>
    <s v="920"/>
    <s v="2020-02-25 00:00:00"/>
    <s v="2020-02-25 10:17:00"/>
    <s v="Gasto"/>
    <s v="Con Compromiso"/>
    <s v="009"/>
    <x v="7"/>
    <x v="16"/>
    <s v="APORTES AL SENA"/>
    <s v="Nación"/>
    <x v="0"/>
    <s v="CSF"/>
    <n v="1104200"/>
    <n v="0"/>
    <n v="1104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1"/>
    <s v="PENSIONES"/>
    <s v="Nación"/>
    <x v="0"/>
    <s v="CSF"/>
    <n v="6451900"/>
    <n v="0"/>
    <n v="64519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4"/>
    <s v="CAJAS DE COMPENSACIÓN FAMILIAR"/>
    <s v="Nación"/>
    <x v="0"/>
    <s v="CSF"/>
    <n v="2207400"/>
    <n v="0"/>
    <n v="2207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5"/>
    <s v="SALUD"/>
    <s v="Nación"/>
    <x v="0"/>
    <s v="CSF"/>
    <n v="4570400"/>
    <n v="0"/>
    <n v="4570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2"/>
    <s v="APORTES GENERALES AL SISTEMA DE RIESGOS LABORALES"/>
    <s v="Nación"/>
    <x v="0"/>
    <s v="CSF"/>
    <n v="602700"/>
    <n v="0"/>
    <n v="6027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3"/>
    <s v="APORTES AL ICBF"/>
    <s v="Nación"/>
    <x v="0"/>
    <s v="CSF"/>
    <n v="1656200"/>
    <n v="0"/>
    <n v="1656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1020"/>
    <s v="2020-02-28 00:00:00"/>
    <s v="2020-02-28 15:54:00"/>
    <s v="Gasto"/>
    <s v="Con Compromiso"/>
    <s v="0500"/>
    <x v="7"/>
    <x v="22"/>
    <s v="ADQUISICIÓN DE BIENES Y SERVICIOS - SERVICIO DE INFORMACIÓN CATASTRAL - ACTUALIZACIÓN  Y GESTIÓN CATASTRAL  NACIONAL"/>
    <s v="Nación"/>
    <x v="2"/>
    <s v="CSF"/>
    <n v="20835416"/>
    <n v="-10150520"/>
    <n v="10684896"/>
    <n v="5000000"/>
    <s v="CDP VIATICOS PROCESO DE CONSERVACIÓN TERRITORIAL CÓRDOBA."/>
    <s v="1020"/>
    <s v="2020, 3220, 8420, 8520, 9420, 9520, 10720, 10820, 11120, 11220, 11320, 11420, 11520"/>
    <s v="1720, 3020, 11220, 11320, 13020, 13120, 13720, 13820, 14020, 14120, 14220, 15920, 16020"/>
    <s v="10620, 17120, 52920, 53020, 58720, 58820, 63920, 64020, 64220, 64320, 64420, 64920, 65820, 65920"/>
    <s v="41266220, 78194720, 261831720, 261832520, 279872920, 279877220, 302691320, 302704820, 304560420, 304567720, 304584120, 305128520, 312395120, 312395520"/>
    <s v="-0"/>
    <x v="1"/>
    <x v="1"/>
  </r>
  <r>
    <s v="1120"/>
    <s v="2020-03-03 00:00:00"/>
    <s v="2020-03-03 15:34:00"/>
    <s v="Gasto"/>
    <s v="Con Compromiso"/>
    <s v="0500"/>
    <x v="7"/>
    <x v="22"/>
    <s v="ADQUISICIÓN DE BIENES Y SERVICIOS - SERVICIO DE INFORMACIÓN CATASTRAL - ACTUALIZACIÓN  Y GESTIÓN CATASTRAL  NACIONAL"/>
    <s v="Nación"/>
    <x v="0"/>
    <s v="CSF"/>
    <n v="139521600"/>
    <n v="-577224"/>
    <n v="138944376"/>
    <n v="0"/>
    <s v="CDP CONTRATACIÓN PROCESO DE CONSERVACIÓN TERRITORIAL CÓRDOBA."/>
    <s v="1120"/>
    <s v="2520, 2620, 2720, 2820, 2920, 3020"/>
    <s v="2420, 2520, 2620, 2720, 2820, 2920"/>
    <s v="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s v="-0"/>
    <x v="1"/>
    <x v="1"/>
  </r>
  <r>
    <s v="1220"/>
    <s v="2020-03-03 00:00:00"/>
    <s v="2020-03-03 16:21:00"/>
    <s v="Gasto"/>
    <s v="Con Compromiso"/>
    <s v="0500"/>
    <x v="7"/>
    <x v="22"/>
    <s v="ADQUISICIÓN DE BIENES Y SERVICIOS - SERVICIO DE INFORMACIÓN CATASTRAL - ACTUALIZACIÓN  Y GESTIÓN CATASTRAL  NACIONAL"/>
    <s v="Nación"/>
    <x v="2"/>
    <s v="CSF"/>
    <n v="47166920"/>
    <n v="-4323784"/>
    <n v="42843136"/>
    <n v="0"/>
    <s v="CDP, CONTRATACIÓN DENTRO DEL MARCO DE LA POLÍTICA DE TIERRAS, TERRITORIAL CÓRDOBA."/>
    <s v="1220"/>
    <s v="2220, 2320"/>
    <s v="2220, 2320"/>
    <s v="16320, 16420, 21220, 22620, 29920, 30220, 39020, 39220, 45720, 45820, 51720, 51920, 57820, 58320, 65120, 65620, 73620, 73820"/>
    <s v="77377220, 77380220, 105455020, 105465520, 132066520, 132154220, 166554120, 166586220, 201807720, 201930320, 239968220, 240055920, 272799920, 272852420, 309186120, 309205420, 347234320, 347255920"/>
    <s v="-0"/>
    <x v="1"/>
    <x v="1"/>
  </r>
  <r>
    <s v="1320"/>
    <s v="2020-03-11 00:00:00"/>
    <s v="2020-03-11 10:34:00"/>
    <s v="Gasto"/>
    <s v="Con Compromiso"/>
    <s v="009"/>
    <x v="7"/>
    <x v="24"/>
    <s v="IMPUESTO PREDIAL Y SOBRETASA AMBIENTAL"/>
    <s v="Nación"/>
    <x v="0"/>
    <s v="CSF"/>
    <n v="2994000"/>
    <n v="0"/>
    <n v="2994000"/>
    <n v="0"/>
    <s v="IMPUESTO PREDIAL UOC SAN ANDRES, VIGENCIA 2020."/>
    <s v="1320"/>
    <s v="3120"/>
    <s v="2120"/>
    <s v="10920"/>
    <s v="52318020"/>
    <s v="-0"/>
    <x v="0"/>
    <x v="11"/>
  </r>
  <r>
    <s v="1420"/>
    <s v="2020-03-19 00:00:00"/>
    <s v="2020-03-19 15:04:00"/>
    <s v="Gasto"/>
    <s v="Con Compromiso"/>
    <s v="009"/>
    <x v="7"/>
    <x v="10"/>
    <s v="BONIFICACIÓN POR SERVICIOS PRESTADOS"/>
    <s v="Nación"/>
    <x v="0"/>
    <s v="CSF"/>
    <n v="810734"/>
    <n v="0"/>
    <n v="81073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7"/>
    <s v="SUELDO DE VACACIONES"/>
    <s v="Nación"/>
    <x v="0"/>
    <s v="CSF"/>
    <n v="2888540"/>
    <n v="0"/>
    <n v="2888540"/>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8"/>
    <s v="BONIFICACIÓN ESPECIAL DE RECREACIÓN"/>
    <s v="Nación"/>
    <x v="0"/>
    <s v="CSF"/>
    <n v="205479"/>
    <n v="0"/>
    <n v="205479"/>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5"/>
    <s v="PRIMA TÉCNICA NO SALARIAL"/>
    <s v="Nación"/>
    <x v="0"/>
    <s v="CSF"/>
    <n v="2584371"/>
    <n v="0"/>
    <n v="258437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21"/>
    <s v="INCAPACIDADES (NO DE PENSIONES)"/>
    <s v="Nación"/>
    <x v="0"/>
    <s v="CSF"/>
    <n v="3501791"/>
    <n v="0"/>
    <n v="350179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9"/>
    <s v="SUELDO BÁSICO"/>
    <s v="Nación"/>
    <x v="0"/>
    <s v="CSF"/>
    <n v="55156114"/>
    <n v="0"/>
    <n v="5515611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4"/>
    <s v="PRIMA DE VACACIONES"/>
    <s v="Nación"/>
    <x v="0"/>
    <s v="CSF"/>
    <n v="2816696"/>
    <n v="0"/>
    <n v="2816696"/>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6"/>
    <s v="SUBSIDIO DE ALIMENTACIÓN"/>
    <s v="Nación"/>
    <x v="0"/>
    <s v="CSF"/>
    <n v="1436898"/>
    <n v="0"/>
    <n v="1436898"/>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3"/>
    <s v="AUXILIO DE TRANSPORTE"/>
    <s v="Nación"/>
    <x v="0"/>
    <s v="CSF"/>
    <n v="1727947"/>
    <n v="0"/>
    <n v="1727947"/>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520"/>
    <s v="2020-03-27 00:00:00"/>
    <s v="2020-03-27 11:11:00"/>
    <s v="Gasto"/>
    <s v="Con Compromiso"/>
    <s v="009"/>
    <x v="7"/>
    <x v="11"/>
    <s v="PENSIONES"/>
    <s v="Nación"/>
    <x v="0"/>
    <s v="CSF"/>
    <n v="6725300"/>
    <n v="0"/>
    <n v="6725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5"/>
    <s v="SALUD"/>
    <s v="Nación"/>
    <x v="0"/>
    <s v="CSF"/>
    <n v="4764200"/>
    <n v="0"/>
    <n v="4764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3"/>
    <s v="APORTES AL ICBF"/>
    <s v="Nación"/>
    <x v="0"/>
    <s v="CSF"/>
    <n v="1814300"/>
    <n v="0"/>
    <n v="1814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6"/>
    <s v="APORTES AL SENA"/>
    <s v="Nación"/>
    <x v="0"/>
    <s v="CSF"/>
    <n v="1209700"/>
    <n v="0"/>
    <n v="12097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4"/>
    <s v="CAJAS DE COMPENSACIÓN FAMILIAR"/>
    <s v="Nación"/>
    <x v="0"/>
    <s v="CSF"/>
    <n v="2418200"/>
    <n v="0"/>
    <n v="2418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2"/>
    <s v="APORTES GENERALES AL SISTEMA DE RIESGOS LABORALES"/>
    <s v="Nación"/>
    <x v="0"/>
    <s v="CSF"/>
    <n v="636100"/>
    <n v="0"/>
    <n v="6361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620"/>
    <s v="2020-04-08 00:00:00"/>
    <s v="2020-04-08 09:14:00"/>
    <s v="Gasto"/>
    <s v="Con Compromiso"/>
    <s v="0510"/>
    <x v="7"/>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s v="1620"/>
    <s v="4620"/>
    <s v="5920"/>
    <s v="30420, 39720, 45320, 52420, 58520, 64820"/>
    <s v="133456020, 173271720, 201375620, 241050520, 272858920, 305116120"/>
    <s v="-0"/>
    <x v="1"/>
    <x v="2"/>
  </r>
  <r>
    <s v="1720"/>
    <s v="2020-04-08 00:00:00"/>
    <s v="2020-04-08 09:27:00"/>
    <s v="Gasto"/>
    <s v="Con Compromiso"/>
    <s v="0510"/>
    <x v="7"/>
    <x v="23"/>
    <s v="ADQUISICIÓN DE BIENES Y SERVICIOS - SERVICIO DE AVALÚOS - ACTUALIZACIÓN  Y GESTIÓN CATASTRAL  NACIONAL"/>
    <s v="Propios"/>
    <x v="1"/>
    <s v="CSF"/>
    <n v="3000000"/>
    <n v="0"/>
    <n v="3000000"/>
    <n v="2326501"/>
    <s v="GASTOS DE MANUTENCIÓN, ALOJAMIENTO DENTRO DEL CONTRATO DE PRESTACIÓN DE SERVICIOS PROFESIONALES PARA REALIZAR CONTROL DE CALIDAD Y PRÁCTICA DE AVALÚOS A BIENES INMUEBLES URBANOS Y RURALES EN TODO EL PAÍS."/>
    <s v="1720"/>
    <s v="7820, 9720, 12220"/>
    <s v="11020, 13320, 16420"/>
    <s v="52820, 59020, 66320"/>
    <s v="253190020, 282034420, 326662720"/>
    <s v="-0"/>
    <x v="1"/>
    <x v="2"/>
  </r>
  <r>
    <s v="1720"/>
    <s v="2020-04-08 00:00:00"/>
    <s v="2020-04-08 09:27:00"/>
    <s v="Gasto"/>
    <s v="Con Compromiso"/>
    <s v="0510"/>
    <x v="7"/>
    <x v="23"/>
    <s v="ADQUISICIÓN DE BIENES Y SERVICIOS - SERVICIO DE AVALÚOS - ACTUALIZACIÓN  Y GESTIÓN CATASTRAL  NACIONAL"/>
    <s v="Nación"/>
    <x v="2"/>
    <s v="CSF"/>
    <n v="0"/>
    <n v="580482"/>
    <n v="580482"/>
    <n v="0"/>
    <s v="GASTOS DE MANUTENCIÓN, ALOJAMIENTO DENTRO DEL CONTRATO DE PRESTACIÓN DE SERVICIOS PROFESIONALES PARA REALIZAR CONTROL DE CALIDAD Y PRÁCTICA DE AVALÚOS A BIENES INMUEBLES URBANOS Y RURALES EN TODO EL PAÍS."/>
    <s v="1720"/>
    <s v="7820, 9720, 12220"/>
    <s v="11020, 13320, 16420"/>
    <s v="52820, 59020, 66320"/>
    <s v="253190020, 282034420, 326662720"/>
    <s v="-0"/>
    <x v="1"/>
    <x v="2"/>
  </r>
  <r>
    <s v="1820"/>
    <s v="2020-04-21 00:00:00"/>
    <s v="2020-04-21 10:16:00"/>
    <s v="Gasto"/>
    <s v="Con Compromiso"/>
    <s v="0200"/>
    <x v="7"/>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s v="1820"/>
    <s v="6220"/>
    <s v="9120"/>
    <s v="46220, 52320, 57620, 64720, 73220"/>
    <s v="206808820, 240098620, 269001420, 305081720, 341152320"/>
    <s v="-0"/>
    <x v="1"/>
    <x v="3"/>
  </r>
  <r>
    <s v="1920"/>
    <s v="2020-04-23 00:00:00"/>
    <s v="2020-04-23 17:28:00"/>
    <s v="Gasto"/>
    <s v="Con Compromiso"/>
    <s v="009"/>
    <x v="7"/>
    <x v="26"/>
    <s v="PRIMA DE SERVICIO"/>
    <s v="Nación"/>
    <x v="0"/>
    <s v="CSF"/>
    <n v="1340104"/>
    <n v="0"/>
    <n v="134010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10"/>
    <s v="BONIFICACIÓN POR SERVICIOS PRESTADOS"/>
    <s v="Nación"/>
    <x v="0"/>
    <s v="CSF"/>
    <n v="4788908"/>
    <n v="-164903"/>
    <n v="4624005"/>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8"/>
    <s v="BONIFICACIÓN ESPECIAL DE RECREACIÓN"/>
    <s v="Nación"/>
    <x v="0"/>
    <s v="CSF"/>
    <n v="577174"/>
    <n v="0"/>
    <n v="57717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9"/>
    <s v="SUELDO BÁSICO"/>
    <s v="Nación"/>
    <x v="0"/>
    <s v="CSF"/>
    <n v="47359707"/>
    <n v="1921451"/>
    <n v="4928115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21"/>
    <s v="INCAPACIDADES (NO DE PENSIONES)"/>
    <s v="Nación"/>
    <x v="0"/>
    <s v="CSF"/>
    <n v="3151367"/>
    <n v="-1756548"/>
    <n v="139481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6"/>
    <s v="SUBSIDIO DE ALIMENTACIÓN"/>
    <s v="Nación"/>
    <x v="0"/>
    <s v="CSF"/>
    <n v="1262472"/>
    <n v="0"/>
    <n v="1262472"/>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
    <s v="AUXILIO DE TRANSPORTE"/>
    <s v="Nación"/>
    <x v="0"/>
    <s v="CSF"/>
    <n v="1590808"/>
    <n v="0"/>
    <n v="159080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7"/>
    <s v="SUELDO DE VACACIONES"/>
    <s v="Nación"/>
    <x v="0"/>
    <s v="CSF"/>
    <n v="1862709"/>
    <n v="0"/>
    <n v="186270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6"/>
    <s v="INDEMNIZACIÓN POR VACACIONES"/>
    <s v="Nación"/>
    <x v="0"/>
    <s v="CSF"/>
    <n v="5343311"/>
    <n v="0"/>
    <n v="5343311"/>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4"/>
    <s v="PRIMA DE VACACIONES"/>
    <s v="Nación"/>
    <x v="0"/>
    <s v="CSF"/>
    <n v="7317906"/>
    <n v="0"/>
    <n v="7317906"/>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5"/>
    <s v="PRIMA TÉCNICA NO SALARIAL"/>
    <s v="Nación"/>
    <x v="0"/>
    <s v="CSF"/>
    <n v="2354967"/>
    <n v="0"/>
    <n v="2354967"/>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2020"/>
    <s v="2020-04-28 00:00:00"/>
    <s v="2020-04-28 16:51:00"/>
    <s v="Gasto"/>
    <s v="Con Compromiso"/>
    <s v="009"/>
    <x v="7"/>
    <x v="15"/>
    <s v="SALUD"/>
    <s v="Nación"/>
    <x v="0"/>
    <s v="CSF"/>
    <n v="4886100"/>
    <n v="0"/>
    <n v="4886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2"/>
    <s v="APORTES GENERALES AL SISTEMA DE RIESGOS LABORALES"/>
    <s v="Nación"/>
    <x v="0"/>
    <s v="CSF"/>
    <n v="650100"/>
    <n v="0"/>
    <n v="650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3"/>
    <s v="APORTES AL ICBF"/>
    <s v="Nación"/>
    <x v="0"/>
    <s v="CSF"/>
    <n v="1935600"/>
    <n v="0"/>
    <n v="19356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1"/>
    <s v="PENSIONES"/>
    <s v="Nación"/>
    <x v="0"/>
    <s v="CSF"/>
    <n v="1293700"/>
    <n v="0"/>
    <n v="12937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4"/>
    <s v="CAJAS DE COMPENSACIÓN FAMILIAR"/>
    <s v="Nación"/>
    <x v="0"/>
    <s v="CSF"/>
    <n v="2580200"/>
    <n v="0"/>
    <n v="25802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6"/>
    <s v="APORTES AL SENA"/>
    <s v="Nación"/>
    <x v="0"/>
    <s v="CSF"/>
    <n v="1290500"/>
    <n v="0"/>
    <n v="12905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120"/>
    <s v="2020-05-20 00:00:00"/>
    <s v="2020-05-20 15:03:00"/>
    <s v="Gasto"/>
    <s v="Con Compromiso"/>
    <s v="009"/>
    <x v="7"/>
    <x v="15"/>
    <s v="SALUD"/>
    <s v="Nación"/>
    <x v="0"/>
    <s v="CSF"/>
    <n v="475100"/>
    <n v="0"/>
    <n v="4751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4"/>
    <s v="CAJAS DE COMPENSACIÓN FAMILIAR"/>
    <s v="Nación"/>
    <x v="0"/>
    <s v="CSF"/>
    <n v="231300"/>
    <n v="0"/>
    <n v="2313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2"/>
    <s v="APORTES GENERALES AL SISTEMA DE RIESGOS LABORALES"/>
    <s v="Nación"/>
    <x v="0"/>
    <s v="CSF"/>
    <n v="61400"/>
    <n v="0"/>
    <n v="61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6"/>
    <s v="APORTES AL SENA"/>
    <s v="Nación"/>
    <x v="0"/>
    <s v="CSF"/>
    <n v="115700"/>
    <n v="0"/>
    <n v="1157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3"/>
    <s v="APORTES AL ICBF"/>
    <s v="Nación"/>
    <x v="0"/>
    <s v="CSF"/>
    <n v="172400"/>
    <n v="0"/>
    <n v="172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1"/>
    <s v="PENSIONES"/>
    <s v="Nación"/>
    <x v="0"/>
    <s v="CSF"/>
    <n v="669800"/>
    <n v="0"/>
    <n v="6698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220"/>
    <s v="2020-05-21 00:00:00"/>
    <s v="2020-05-21 13:29:00"/>
    <s v="Gasto"/>
    <s v="Con Compromiso"/>
    <s v="009"/>
    <x v="7"/>
    <x v="3"/>
    <s v="AUXILIO DE TRANSPORTE"/>
    <s v="Nación"/>
    <x v="0"/>
    <s v="CSF"/>
    <n v="1618236"/>
    <n v="0"/>
    <n v="161823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10"/>
    <s v="BONIFICACIÓN POR SERVICIOS PRESTADOS"/>
    <s v="Nación"/>
    <x v="0"/>
    <s v="CSF"/>
    <n v="682420"/>
    <n v="0"/>
    <n v="68242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4"/>
    <s v="PRIMA DE VACACIONES"/>
    <s v="Nación"/>
    <x v="0"/>
    <s v="CSF"/>
    <n v="3926127"/>
    <n v="0"/>
    <n v="392612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9"/>
    <s v="SUELDO BÁSICO"/>
    <s v="Nación"/>
    <x v="0"/>
    <s v="CSF"/>
    <n v="50523190"/>
    <n v="0"/>
    <n v="5052319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7"/>
    <s v="SUELDO DE VACACIONES"/>
    <s v="Nación"/>
    <x v="0"/>
    <s v="CSF"/>
    <n v="4013374"/>
    <n v="0"/>
    <n v="401337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6"/>
    <s v="SUBSIDIO DE ALIMENTACIÓN"/>
    <s v="Nación"/>
    <x v="0"/>
    <s v="CSF"/>
    <n v="1304334"/>
    <n v="0"/>
    <n v="130433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5"/>
    <s v="PRIMA TÉCNICA NO SALARIAL"/>
    <s v="Nación"/>
    <x v="0"/>
    <s v="CSF"/>
    <n v="2354967"/>
    <n v="0"/>
    <n v="235496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21"/>
    <s v="INCAPACIDADES (NO DE PENSIONES)"/>
    <s v="Nación"/>
    <x v="0"/>
    <s v="CSF"/>
    <n v="0"/>
    <n v="1394818"/>
    <n v="1394818"/>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8"/>
    <s v="BONIFICACIÓN ESPECIAL DE RECREACIÓN"/>
    <s v="Nación"/>
    <x v="0"/>
    <s v="CSF"/>
    <n v="313996"/>
    <n v="0"/>
    <n v="31399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320"/>
    <s v="2020-05-22 00:00:00"/>
    <s v="2020-05-22 16:34:00"/>
    <s v="Gasto"/>
    <s v="Con Compromiso"/>
    <s v="009"/>
    <x v="7"/>
    <x v="13"/>
    <s v="APORTES AL ICBF"/>
    <s v="Nación"/>
    <x v="0"/>
    <s v="CSF"/>
    <n v="1830900"/>
    <n v="0"/>
    <n v="18309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6"/>
    <s v="APORTES AL SENA"/>
    <s v="Nación"/>
    <x v="0"/>
    <s v="CSF"/>
    <n v="1221000"/>
    <n v="0"/>
    <n v="12210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2"/>
    <s v="APORTES GENERALES AL SISTEMA DE RIESGOS LABORALES"/>
    <s v="Nación"/>
    <x v="0"/>
    <s v="CSF"/>
    <n v="585600"/>
    <n v="0"/>
    <n v="585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1"/>
    <s v="PENSIONES"/>
    <s v="Nación"/>
    <x v="0"/>
    <s v="CSF"/>
    <n v="6485500"/>
    <n v="0"/>
    <n v="6485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5"/>
    <s v="SALUD"/>
    <s v="Nación"/>
    <x v="0"/>
    <s v="CSF"/>
    <n v="4594500"/>
    <n v="0"/>
    <n v="4594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4"/>
    <s v="CAJAS DE COMPENSACIÓN FAMILIAR"/>
    <s v="Nación"/>
    <x v="0"/>
    <s v="CSF"/>
    <n v="2440600"/>
    <n v="0"/>
    <n v="2440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420"/>
    <s v="2020-06-04 00:00:00"/>
    <s v="2020-06-04 18:02:00"/>
    <s v="Gasto"/>
    <s v="Con Compromiso"/>
    <s v="009"/>
    <x v="7"/>
    <x v="26"/>
    <s v="PRIMA DE SERVICIO"/>
    <s v="Nación"/>
    <x v="0"/>
    <s v="CSF"/>
    <n v="59031215"/>
    <n v="0"/>
    <n v="59031215"/>
    <n v="0"/>
    <s v="CDP PRIMA DE SERVICIOS 2020, TERRITORIAL CÓRDOBA."/>
    <s v="2420"/>
    <s v="5320"/>
    <s v="-0"/>
    <s v="30620, 30720, 30820, 30920, 31020, 31120, 31220, 31320, 31420, 31520, 31620, 31720, 31820, 31920, 32020, 32120, 32220, 32320, 32420, 32520, 32620, 32720, 32820, 32920, 33020, 33120, 33220, 33320, 33420"/>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s v="-0"/>
    <x v="0"/>
    <x v="11"/>
  </r>
  <r>
    <s v="2520"/>
    <s v="2020-06-19 00:00:00"/>
    <s v="2020-06-19 20:59:00"/>
    <s v="Gasto"/>
    <s v="Con Compromiso"/>
    <s v="009"/>
    <x v="7"/>
    <x v="3"/>
    <s v="AUXILIO DE TRANSPORTE"/>
    <s v="Nación"/>
    <x v="0"/>
    <s v="CSF"/>
    <n v="1652521"/>
    <n v="0"/>
    <n v="165252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7"/>
    <s v="SUELDO DE VACACIONES"/>
    <s v="Nación"/>
    <x v="0"/>
    <s v="CSF"/>
    <n v="5257425"/>
    <n v="0"/>
    <n v="525742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21"/>
    <s v="INCAPACIDADES (NO DE PENSIONES)"/>
    <s v="Nación"/>
    <x v="0"/>
    <s v="CSF"/>
    <n v="0"/>
    <n v="2003958"/>
    <n v="2003958"/>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6"/>
    <s v="SUBSIDIO DE ALIMENTACIÓN"/>
    <s v="Nación"/>
    <x v="0"/>
    <s v="CSF"/>
    <n v="1308741"/>
    <n v="0"/>
    <n v="130874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4"/>
    <s v="PRIMA DE VACACIONES"/>
    <s v="Nación"/>
    <x v="0"/>
    <s v="CSF"/>
    <n v="6534387"/>
    <n v="0"/>
    <n v="653438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10"/>
    <s v="BONIFICACIÓN POR SERVICIOS PRESTADOS"/>
    <s v="Nación"/>
    <x v="0"/>
    <s v="CSF"/>
    <n v="2823689"/>
    <n v="0"/>
    <n v="282368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36"/>
    <s v="INDEMNIZACIÓN POR VACACIONES"/>
    <s v="Nación"/>
    <x v="0"/>
    <s v="CSF"/>
    <n v="1126959"/>
    <n v="0"/>
    <n v="112695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8"/>
    <s v="BONIFICACIÓN ESPECIAL DE RECREACIÓN"/>
    <s v="Nación"/>
    <x v="0"/>
    <s v="CSF"/>
    <n v="492240"/>
    <n v="0"/>
    <n v="492240"/>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5"/>
    <s v="PRIMA TÉCNICA NO SALARIAL"/>
    <s v="Nación"/>
    <x v="0"/>
    <s v="CSF"/>
    <n v="2354967"/>
    <n v="0"/>
    <n v="235496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520"/>
    <s v="2020-06-19 00:00:00"/>
    <s v="2020-06-19 20:59:00"/>
    <s v="Gasto"/>
    <s v="Con Compromiso"/>
    <s v="009"/>
    <x v="7"/>
    <x v="9"/>
    <s v="SUELDO BÁSICO"/>
    <s v="Nación"/>
    <x v="0"/>
    <s v="CSF"/>
    <n v="46917079"/>
    <n v="0"/>
    <n v="4691707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x v="11"/>
  </r>
  <r>
    <s v="2620"/>
    <s v="2020-06-24 00:00:00"/>
    <s v="2020-06-24 09:51:00"/>
    <s v="Gasto"/>
    <s v="Con Compromiso"/>
    <s v="009"/>
    <x v="7"/>
    <x v="15"/>
    <s v="SALUD"/>
    <s v="Nación"/>
    <x v="0"/>
    <s v="CSF"/>
    <n v="4705500"/>
    <n v="0"/>
    <n v="4705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4"/>
    <s v="CAJAS DE COMPENSACIÓN FAMILIAR"/>
    <s v="Nación"/>
    <x v="0"/>
    <s v="CSF"/>
    <n v="4957100"/>
    <n v="0"/>
    <n v="49571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2"/>
    <s v="APORTES GENERALES AL SISTEMA DE RIESGOS LABORALES"/>
    <s v="Nación"/>
    <x v="0"/>
    <s v="CSF"/>
    <n v="580600"/>
    <n v="0"/>
    <n v="5806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3"/>
    <s v="APORTES AL ICBF"/>
    <s v="Nación"/>
    <x v="0"/>
    <s v="CSF"/>
    <n v="3718300"/>
    <n v="0"/>
    <n v="37183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1"/>
    <s v="PENSIONES"/>
    <s v="Nación"/>
    <x v="0"/>
    <s v="CSF"/>
    <n v="6642700"/>
    <n v="0"/>
    <n v="66427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6"/>
    <s v="APORTES AL SENA"/>
    <s v="Nación"/>
    <x v="0"/>
    <s v="CSF"/>
    <n v="2479500"/>
    <n v="0"/>
    <n v="2479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720"/>
    <s v="2020-07-22 00:00:00"/>
    <s v="2020-07-22 14:30:00"/>
    <s v="Gasto"/>
    <s v="Con Compromiso"/>
    <s v="009"/>
    <x v="7"/>
    <x v="28"/>
    <s v="AUXILIO DE CONECTIVIDAD DIGITAL"/>
    <s v="Nación"/>
    <x v="0"/>
    <s v="CSF"/>
    <n v="1673092"/>
    <n v="0"/>
    <n v="167309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9"/>
    <s v="SUELDO BÁSICO"/>
    <s v="Nación"/>
    <x v="0"/>
    <s v="CSF"/>
    <n v="46777584"/>
    <n v="0"/>
    <n v="46777584"/>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6"/>
    <s v="SUBSIDIO DE ALIMENTACIÓN"/>
    <s v="Nación"/>
    <x v="0"/>
    <s v="CSF"/>
    <n v="1273488"/>
    <n v="0"/>
    <n v="127348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10"/>
    <s v="BONIFICACIÓN POR SERVICIOS PRESTADOS"/>
    <s v="Nación"/>
    <x v="0"/>
    <s v="CSF"/>
    <n v="4463598"/>
    <n v="0"/>
    <n v="446359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5"/>
    <s v="PRIMA TÉCNICA NO SALARIAL"/>
    <s v="Nación"/>
    <x v="0"/>
    <s v="CSF"/>
    <n v="2354967"/>
    <n v="0"/>
    <n v="2354967"/>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4"/>
    <s v="PRIMA DE VACACIONES"/>
    <s v="Nación"/>
    <x v="0"/>
    <s v="CSF"/>
    <n v="6704418"/>
    <n v="0"/>
    <n v="670441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7"/>
    <s v="SUELDO DE VACACIONES"/>
    <s v="Nación"/>
    <x v="0"/>
    <s v="CSF"/>
    <n v="7326863"/>
    <n v="0"/>
    <n v="73268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8"/>
    <s v="BONIFICACIÓN ESPECIAL DE RECREACIÓN"/>
    <s v="Nación"/>
    <x v="0"/>
    <s v="CSF"/>
    <n v="538963"/>
    <n v="0"/>
    <n v="5389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21"/>
    <s v="INCAPACIDADES (NO DE PENSIONES)"/>
    <s v="Nación"/>
    <x v="0"/>
    <s v="CSF"/>
    <n v="0"/>
    <n v="282032"/>
    <n v="28203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820"/>
    <s v="2020-07-27 00:00:00"/>
    <s v="2020-07-27 13:16:00"/>
    <s v="Gasto"/>
    <s v="Con Compromiso"/>
    <s v="009"/>
    <x v="7"/>
    <x v="15"/>
    <s v="SALUD"/>
    <s v="Nación"/>
    <x v="0"/>
    <s v="CSF"/>
    <n v="4756800"/>
    <n v="0"/>
    <n v="47568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2"/>
    <s v="APORTES GENERALES AL SISTEMA DE RIESGOS LABORALES"/>
    <s v="Nación"/>
    <x v="0"/>
    <s v="CSF"/>
    <n v="540600"/>
    <n v="0"/>
    <n v="5406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6"/>
    <s v="APORTES AL SENA"/>
    <s v="Nación"/>
    <x v="0"/>
    <s v="CSF"/>
    <n v="1315400"/>
    <n v="0"/>
    <n v="13154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4"/>
    <s v="CAJAS DE COMPENSACIÓN FAMILIAR"/>
    <s v="Nación"/>
    <x v="0"/>
    <s v="CSF"/>
    <n v="2629700"/>
    <n v="0"/>
    <n v="26297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1"/>
    <s v="PENSIONES"/>
    <s v="Nación"/>
    <x v="0"/>
    <s v="CSF"/>
    <n v="6715300"/>
    <n v="0"/>
    <n v="67153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3"/>
    <s v="APORTES AL ICBF"/>
    <s v="Nación"/>
    <x v="0"/>
    <s v="CSF"/>
    <n v="1972900"/>
    <n v="0"/>
    <n v="19729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920"/>
    <s v="2020-08-21 00:00:00"/>
    <s v="2020-08-21 16:44:00"/>
    <s v="Gasto"/>
    <s v="Con Compromiso"/>
    <s v="009"/>
    <x v="7"/>
    <x v="10"/>
    <s v="BONIFICACIÓN POR SERVICIOS PRESTADOS"/>
    <s v="Nación"/>
    <x v="0"/>
    <s v="CSF"/>
    <n v="3994604"/>
    <n v="0"/>
    <n v="399460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7"/>
    <s v="SUELDO DE VACACIONES"/>
    <s v="Nación"/>
    <x v="0"/>
    <s v="CSF"/>
    <n v="5308017"/>
    <n v="0"/>
    <n v="530801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8"/>
    <s v="BONIFICACIÓN ESPECIAL DE RECREACIÓN"/>
    <s v="Nación"/>
    <x v="0"/>
    <s v="CSF"/>
    <n v="410166"/>
    <n v="0"/>
    <n v="410166"/>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5"/>
    <s v="PRIMA TÉCNICA NO SALARIAL"/>
    <s v="Nación"/>
    <x v="0"/>
    <s v="CSF"/>
    <n v="2354967"/>
    <n v="0"/>
    <n v="235496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1"/>
    <s v="INCAPACIDADES (NO DE PENSIONES)"/>
    <s v="Nación"/>
    <x v="0"/>
    <s v="CSF"/>
    <n v="0"/>
    <n v="423047"/>
    <n v="42304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8"/>
    <s v="AUXILIO DE CONECTIVIDAD DIGITAL"/>
    <s v="Nación"/>
    <x v="0"/>
    <s v="CSF"/>
    <n v="1652520"/>
    <n v="0"/>
    <n v="1652520"/>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4"/>
    <s v="PRIMA DE VACACIONES"/>
    <s v="Nación"/>
    <x v="0"/>
    <s v="CSF"/>
    <n v="5223995"/>
    <n v="0"/>
    <n v="522399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9"/>
    <s v="SUELDO BÁSICO"/>
    <s v="Nación"/>
    <x v="0"/>
    <s v="CSF"/>
    <n v="42314655"/>
    <n v="0"/>
    <n v="4231465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6"/>
    <s v="SUBSIDIO DE ALIMENTACIÓN"/>
    <s v="Nación"/>
    <x v="0"/>
    <s v="CSF"/>
    <n v="1209594"/>
    <n v="0"/>
    <n v="120959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3020"/>
    <s v="2020-08-24 00:00:00"/>
    <s v="2020-08-24 16:52:00"/>
    <s v="Gasto"/>
    <s v="Con Compromiso"/>
    <s v="009"/>
    <x v="7"/>
    <x v="14"/>
    <s v="CAJAS DE COMPENSACIÓN FAMILIAR"/>
    <s v="Nación"/>
    <x v="0"/>
    <s v="CSF"/>
    <n v="2448600"/>
    <n v="0"/>
    <n v="24486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5"/>
    <s v="SALUD"/>
    <s v="Nación"/>
    <x v="0"/>
    <s v="CSF"/>
    <n v="4499100"/>
    <n v="0"/>
    <n v="4499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2"/>
    <s v="APORTES GENERALES AL SISTEMA DE RIESGOS LABORALES"/>
    <s v="Nación"/>
    <x v="0"/>
    <s v="CSF"/>
    <n v="504900"/>
    <n v="0"/>
    <n v="5049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3"/>
    <s v="APORTES AL ICBF"/>
    <s v="Nación"/>
    <x v="0"/>
    <s v="CSF"/>
    <n v="1837200"/>
    <n v="0"/>
    <n v="18372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6"/>
    <s v="APORTES AL SENA"/>
    <s v="Nación"/>
    <x v="0"/>
    <s v="CSF"/>
    <n v="1225100"/>
    <n v="0"/>
    <n v="1225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1"/>
    <s v="PENSIONES"/>
    <s v="Nación"/>
    <x v="0"/>
    <s v="CSF"/>
    <n v="6351700"/>
    <n v="0"/>
    <n v="63517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120"/>
    <s v="2020-08-25 00:00:00"/>
    <s v="2020-08-25 13:22:00"/>
    <s v="Gasto"/>
    <s v="Con Compromiso"/>
    <s v="0500"/>
    <x v="7"/>
    <x v="22"/>
    <s v="ADQUISICIÓN DE BIENES Y SERVICIOS - SERVICIO DE INFORMACIÓN CATASTRAL - ACTUALIZACIÓN  Y GESTIÓN CATASTRAL  NACIONAL"/>
    <s v="Propios"/>
    <x v="1"/>
    <s v="CSF"/>
    <n v="6439785"/>
    <n v="-1539785"/>
    <n v="4900000"/>
    <n v="0"/>
    <s v="MANTENIMIENTO PREVENTIVO, CORRECTIVO Y SUMINISTRO E INSTALACIÓN DE REPUESTOS DEL VEHÍCULO A CARGO DE LA TERRITORIAL CÓRDOBA. DE PLACA OBI 107"/>
    <s v="3120"/>
    <s v="8120"/>
    <s v="14420"/>
    <s v="64620"/>
    <s v="304838020"/>
    <s v="-0"/>
    <x v="1"/>
    <x v="1"/>
  </r>
  <r>
    <s v="3220"/>
    <s v="2020-08-27 00:00:00"/>
    <s v="2020-08-27 17:35:00"/>
    <s v="Gasto"/>
    <s v="Anulado"/>
    <s v="0510"/>
    <x v="7"/>
    <x v="23"/>
    <s v="ADQUISICIÓN DE BIENES Y SERVICIOS - SERVICIO DE AVALÚOS - ACTUALIZACIÓN  Y GESTIÓN CATASTRAL  NACIONAL"/>
    <s v="Nación"/>
    <x v="2"/>
    <s v="CSF"/>
    <n v="251484"/>
    <n v="-251484"/>
    <n v="0"/>
    <n v="0"/>
    <s v="REALIZAR VISITAS DE INSPECCIÓN PARA PRÁCTICA DE AVALÚOS COMERCIALES EN LOS MUNICIPIOS DE VALENCIA Y MONTERÍA (CÓRDOBA) EN EL MARCO DEL CONVENIO UAEGRTD - IGAC No. 1939-2020."/>
    <s v="3220"/>
    <s v="-0"/>
    <s v="-0"/>
    <s v="-0"/>
    <s v="-0"/>
    <s v="-0"/>
    <x v="1"/>
    <x v="2"/>
  </r>
  <r>
    <s v="3320"/>
    <s v="2020-09-15 00:00:00"/>
    <s v="2020-09-15 10:38:00"/>
    <s v="Gasto"/>
    <s v="Con Compromiso"/>
    <s v="0200"/>
    <x v="7"/>
    <x v="39"/>
    <s v="ADQUISICIÓN DE BIENES Y SERVICIOS - SEDES ADECUADAS - FORTALECIMIENTO DE LA INFRAESTRUCTURA FÍSICA DEL IGAC A NIVEL  NACIONAL"/>
    <s v="Nación"/>
    <x v="0"/>
    <s v="CSF"/>
    <n v="3311315"/>
    <n v="-176619"/>
    <n v="3134696"/>
    <n v="0"/>
    <s v="ADQUISICIÓN BIENES Y SERVICIOS SEDES ADECUADAS, FORTALECIMIENTO DE LA INFRAESTRUCTURA FÍSICA DEL IGAC A NIVEL NACIONAL, COMPRA LUMINARIAS TERRITORIAL CÓRDOBA."/>
    <s v="3320"/>
    <s v="9120, 9220"/>
    <s v="14320"/>
    <s v="64520"/>
    <s v="304824620"/>
    <s v="-0"/>
    <x v="1"/>
    <x v="3"/>
  </r>
  <r>
    <s v="3420"/>
    <s v="2020-09-21 00:00:00"/>
    <s v="2020-09-21 19:32:00"/>
    <s v="Gasto"/>
    <s v="Con Compromiso"/>
    <s v="009"/>
    <x v="7"/>
    <x v="7"/>
    <s v="SUELDO DE VACACIONES"/>
    <s v="Nación"/>
    <x v="0"/>
    <s v="CSF"/>
    <n v="1358620"/>
    <n v="0"/>
    <n v="1358620"/>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8"/>
    <s v="BONIFICACIÓN ESPECIAL DE RECREACIÓN"/>
    <s v="Nación"/>
    <x v="0"/>
    <s v="CSF"/>
    <n v="98364"/>
    <n v="0"/>
    <n v="98364"/>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5"/>
    <s v="PRIMA TÉCNICA NO SALARIAL"/>
    <s v="Nación"/>
    <x v="0"/>
    <s v="CSF"/>
    <n v="2354967"/>
    <n v="0"/>
    <n v="2354967"/>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6"/>
    <s v="SUBSIDIO DE ALIMENTACIÓN"/>
    <s v="Nación"/>
    <x v="0"/>
    <s v="CSF"/>
    <n v="1202982"/>
    <n v="0"/>
    <n v="120298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4"/>
    <s v="PRIMA DE VACACIONES"/>
    <s v="Nación"/>
    <x v="0"/>
    <s v="CSF"/>
    <n v="926332"/>
    <n v="0"/>
    <n v="92633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28"/>
    <s v="AUXILIO DE CONECTIVIDAD DIGITAL"/>
    <s v="Nación"/>
    <x v="0"/>
    <s v="CSF"/>
    <n v="1635378"/>
    <n v="0"/>
    <n v="1635378"/>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9"/>
    <s v="SUELDO BÁSICO"/>
    <s v="Nación"/>
    <x v="0"/>
    <s v="CSF"/>
    <n v="44796173"/>
    <n v="0"/>
    <n v="44796173"/>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520"/>
    <s v="2020-09-23 00:00:00"/>
    <s v="2020-09-23 20:46:00"/>
    <s v="Gasto"/>
    <s v="Con Compromiso"/>
    <s v="009"/>
    <x v="7"/>
    <x v="13"/>
    <s v="APORTES AL ICBF"/>
    <s v="Nación"/>
    <x v="0"/>
    <s v="CSF"/>
    <n v="1587800"/>
    <n v="0"/>
    <n v="15878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1"/>
    <s v="PENSIONES"/>
    <s v="Nación"/>
    <x v="0"/>
    <s v="CSF"/>
    <n v="5892200"/>
    <n v="0"/>
    <n v="58922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2"/>
    <s v="APORTES GENERALES AL SISTEMA DE RIESGOS LABORALES"/>
    <s v="Nación"/>
    <x v="0"/>
    <s v="CSF"/>
    <n v="513600"/>
    <n v="0"/>
    <n v="5136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6"/>
    <s v="APORTES AL SENA"/>
    <s v="Nación"/>
    <x v="0"/>
    <s v="CSF"/>
    <n v="1058500"/>
    <n v="0"/>
    <n v="10585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5"/>
    <s v="SALUD"/>
    <s v="Nación"/>
    <x v="0"/>
    <s v="CSF"/>
    <n v="4174000"/>
    <n v="0"/>
    <n v="41740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4"/>
    <s v="CAJAS DE COMPENSACIÓN FAMILIAR"/>
    <s v="Nación"/>
    <x v="0"/>
    <s v="CSF"/>
    <n v="2116100"/>
    <n v="0"/>
    <n v="21161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620"/>
    <s v="2020-09-25 00:00:00"/>
    <s v="2020-09-25 10:05:00"/>
    <s v="Gasto"/>
    <s v="Generado"/>
    <s v="0200"/>
    <x v="7"/>
    <x v="27"/>
    <s v="ADQUISICIÓN DE BIENES Y SERVICIOS - SEDES MANTENIDAS - FORTALECIMIENTO DE LA INFRAESTRUCTURA FÍSICA DEL IGAC A NIVEL  NACIONAL"/>
    <s v="Nación"/>
    <x v="0"/>
    <s v="CSF"/>
    <n v="3865000"/>
    <n v="-3865000"/>
    <n v="0"/>
    <n v="0"/>
    <s v="ADQUISICIÓN E INSTALACIÓN DE DIVISIONES DE VIDRIO LAMINA 3*3 INCOLORO, CON ESTRUCTURA DE ALUMINIO PARA LA ADECUACIÓN DE VENTANILLAS DE ATENCIÓN AL USUARIO PARA LA UOC SAN ANDRÉS ISLAS."/>
    <s v="3620"/>
    <s v="-0"/>
    <s v="-0"/>
    <s v="-0"/>
    <s v="-0"/>
    <s v="-0"/>
    <x v="1"/>
    <x v="3"/>
  </r>
  <r>
    <s v="3720"/>
    <s v="2020-10-02 00:00:00"/>
    <s v="2020-10-02 19:16:00"/>
    <s v="Gasto"/>
    <s v="Con Compromiso"/>
    <s v="009"/>
    <x v="7"/>
    <x v="18"/>
    <s v="SERVICIOS DE TRANSPORTE DE PASAJEROS"/>
    <s v="Propios"/>
    <x v="1"/>
    <s v="CSF"/>
    <n v="60000"/>
    <n v="0"/>
    <n v="60000"/>
    <n v="0"/>
    <s v="ASISTIR AL ENCUENTRO DE DIRECTORES TERRITORIALES PROGRAMADO PARA EL 14 DE OCTUBRE DE 2020, EN LAS INSTALACIONES DEL INSTITUTO GEOGRAFICO AGUSTÍN CODAZZI, SEDE CENTRAL EN LA CIUDAD DE BOGOTÁ."/>
    <s v="3720"/>
    <s v="9320"/>
    <s v="12920"/>
    <s v="58620"/>
    <s v="278715420"/>
    <s v="-0"/>
    <x v="0"/>
    <x v="11"/>
  </r>
  <r>
    <s v="3720"/>
    <s v="2020-10-02 00:00:00"/>
    <s v="2020-10-02 19:16:00"/>
    <s v="Gasto"/>
    <s v="Con Compromiso"/>
    <s v="009"/>
    <x v="7"/>
    <x v="19"/>
    <s v="VIÁTICOS DE LOS FUNCIONARIOS EN COMISIÓN"/>
    <s v="Propios"/>
    <x v="1"/>
    <s v="CSF"/>
    <n v="271546"/>
    <n v="0"/>
    <n v="271546"/>
    <n v="0"/>
    <s v="ASISTIR AL ENCUENTRO DE DIRECTORES TERRITORIALES PROGRAMADO PARA EL 14 DE OCTUBRE DE 2020, EN LAS INSTALACIONES DEL INSTITUTO GEOGRAFICO AGUSTÍN CODAZZI, SEDE CENTRAL EN LA CIUDAD DE BOGOTÁ."/>
    <s v="3720"/>
    <s v="9320"/>
    <s v="12920"/>
    <s v="58620"/>
    <s v="278715420"/>
    <s v="-0"/>
    <x v="0"/>
    <x v="11"/>
  </r>
  <r>
    <s v="3820"/>
    <s v="2020-10-15 00:00:00"/>
    <s v="2020-10-15 16:59:00"/>
    <s v="Gasto"/>
    <s v="Con Compromiso"/>
    <s v="0500"/>
    <x v="7"/>
    <x v="22"/>
    <s v="ADQUISICIÓN DE BIENES Y SERVICIOS - SERVICIO DE INFORMACIÓN CATASTRAL - ACTUALIZACIÓN  Y GESTIÓN CATASTRAL  NACIONAL"/>
    <s v="Propios"/>
    <x v="1"/>
    <s v="CSF"/>
    <n v="24390585"/>
    <n v="-1951247"/>
    <n v="22439338"/>
    <n v="0"/>
    <s v="PRESTACIÓN DE SERVICIOS PERSONALES PARA REALIZAR ACTIVIDADES DE RECONOCIMIENTO PREDIAL, URBANO Y RURAL, APOYO TÉCNICO Y APOYO AUXILIAR DE LOS PROCESOS DE GESTIÓN CATASTRAL EN EL MARCO DE LOS PROYECTOS QUE ADELANTA EL INSTITUTO EN LA TERRITORIAL CÓRDO"/>
    <s v="3820"/>
    <s v="10120, 10220, 10320, 10420"/>
    <s v="18120"/>
    <s v="-0"/>
    <s v="-0"/>
    <s v="-0"/>
    <x v="1"/>
    <x v="1"/>
  </r>
  <r>
    <s v="3920"/>
    <s v="2020-10-23 00:00:00"/>
    <s v="2020-10-23 15:17:00"/>
    <s v="Gasto"/>
    <s v="Con Compromiso"/>
    <s v="009"/>
    <x v="7"/>
    <x v="28"/>
    <s v="AUXILIO DE CONECTIVIDAD DIGITAL"/>
    <s v="Nación"/>
    <x v="0"/>
    <s v="CSF"/>
    <n v="1775946"/>
    <n v="0"/>
    <n v="1775946"/>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7"/>
    <s v="SUELDO DE VACACIONES"/>
    <s v="Nación"/>
    <x v="0"/>
    <s v="CSF"/>
    <n v="1358620"/>
    <n v="0"/>
    <n v="1358620"/>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9"/>
    <s v="SUELDO BÁSICO"/>
    <s v="Nación"/>
    <x v="0"/>
    <s v="CSF"/>
    <n v="46429074"/>
    <n v="0"/>
    <n v="4642907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4"/>
    <s v="PRIMA DE VACACIONES"/>
    <s v="Nación"/>
    <x v="0"/>
    <s v="CSF"/>
    <n v="926332"/>
    <n v="0"/>
    <n v="926332"/>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5"/>
    <s v="PRIMA TÉCNICA NO SALARIAL"/>
    <s v="Nación"/>
    <x v="0"/>
    <s v="CSF"/>
    <n v="2354967"/>
    <n v="0"/>
    <n v="2354967"/>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6"/>
    <s v="SUBSIDIO DE ALIMENTACIÓN"/>
    <s v="Nación"/>
    <x v="0"/>
    <s v="CSF"/>
    <n v="1282301"/>
    <n v="0"/>
    <n v="1282301"/>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8"/>
    <s v="BONIFICACIÓN ESPECIAL DE RECREACIÓN"/>
    <s v="Nación"/>
    <x v="0"/>
    <s v="CSF"/>
    <n v="98364"/>
    <n v="0"/>
    <n v="9836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10"/>
    <s v="BONIFICACIÓN POR SERVICIOS PRESTADOS"/>
    <s v="Nación"/>
    <x v="0"/>
    <s v="CSF"/>
    <n v="3037134"/>
    <n v="0"/>
    <n v="303713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4020"/>
    <s v="2020-10-27 00:00:00"/>
    <s v="2020-10-27 08:08:00"/>
    <s v="Gasto"/>
    <s v="Con Compromiso"/>
    <s v="009"/>
    <x v="7"/>
    <x v="11"/>
    <s v="PENSIONES"/>
    <s v="Nación"/>
    <x v="0"/>
    <s v="CSF"/>
    <n v="6264100"/>
    <n v="0"/>
    <n v="62641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6"/>
    <s v="APORTES AL SENA"/>
    <s v="Nación"/>
    <x v="0"/>
    <s v="CSF"/>
    <n v="1091800"/>
    <n v="0"/>
    <n v="1091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4"/>
    <s v="CAJAS DE COMPENSACIÓN FAMILIAR"/>
    <s v="Nación"/>
    <x v="0"/>
    <s v="CSF"/>
    <n v="2182700"/>
    <n v="0"/>
    <n v="21827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2"/>
    <s v="APORTES GENERALES AL SISTEMA DE RIESGOS LABORALES"/>
    <s v="Nación"/>
    <x v="0"/>
    <s v="CSF"/>
    <n v="580800"/>
    <n v="0"/>
    <n v="580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3"/>
    <s v="APORTES AL ICBF"/>
    <s v="Nación"/>
    <x v="0"/>
    <s v="CSF"/>
    <n v="1637600"/>
    <n v="0"/>
    <n v="16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5"/>
    <s v="SALUD"/>
    <s v="Nación"/>
    <x v="0"/>
    <s v="CSF"/>
    <n v="4437600"/>
    <n v="0"/>
    <n v="44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120"/>
    <s v="2020-10-27 00:00:00"/>
    <s v="2020-10-27 11:23:00"/>
    <s v="Gasto"/>
    <s v="Anulado"/>
    <s v="0200"/>
    <x v="7"/>
    <x v="27"/>
    <s v="ADQUISICIÓN DE BIENES Y SERVICIOS - SEDES MANTENIDAS - FORTALECIMIENTO DE LA INFRAESTRUCTURA FÍSICA DEL IGAC A NIVEL  NACIONAL"/>
    <s v="Nación"/>
    <x v="0"/>
    <s v="CSF"/>
    <n v="7748328"/>
    <n v="-7748328"/>
    <n v="0"/>
    <n v="0"/>
    <s v="ADQUISICIÓN E INSTALACIÓN DE DIVISIONES _x000a_DE VIDRIO LAMINA 3X3 INCOLORO, CON ESTRUCTURA DE ALUMINIO PARA LA ADECUACIÓN DE VENTANILLAS DE ATENCIÓN AL USUARIO PARA LA UOC SAN ANDRÉS."/>
    <s v="4120"/>
    <s v="-0"/>
    <s v="-0"/>
    <s v="-0"/>
    <s v="-0"/>
    <s v="-0"/>
    <x v="1"/>
    <x v="3"/>
  </r>
  <r>
    <s v="4220"/>
    <s v="2020-10-27 00:00:00"/>
    <s v="2020-10-27 12:28:00"/>
    <s v="Gasto"/>
    <s v="Con Compromiso"/>
    <s v="0200"/>
    <x v="7"/>
    <x v="27"/>
    <s v="ADQUISICIÓN DE BIENES Y SERVICIOS - SEDES MANTENIDAS - FORTALECIMIENTO DE LA INFRAESTRUCTURA FÍSICA DEL IGAC A NIVEL  NACIONAL"/>
    <s v="Nación"/>
    <x v="0"/>
    <s v="CSF"/>
    <n v="7748328"/>
    <n v="-3929856"/>
    <n v="3818472"/>
    <n v="0"/>
    <s v="CDP MANTENIMIENTO PREVENTIVO Y CORRECTIVO AIRES ACONDICIONADOS, TERRITORIAL CÓRDOBA."/>
    <s v="4220"/>
    <s v="11620"/>
    <s v="17520"/>
    <s v="73320"/>
    <s v="346759320"/>
    <s v="-0"/>
    <x v="1"/>
    <x v="3"/>
  </r>
  <r>
    <s v="4320"/>
    <s v="2020-11-05 00:00:00"/>
    <s v="2020-11-05 11:42:00"/>
    <s v="Gasto"/>
    <s v="Con Compromiso"/>
    <s v="0300"/>
    <x v="7"/>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45030"/>
    <n v="0"/>
    <n v="645030"/>
    <n v="0"/>
    <s v="SOLICITUD DE CDP , VIÁTICOS DEL FUNCIONARIO JOSE DAVID GARCÍA MONTES, PARA TRANSPORTAR FUNCIONARIOS DE FRONTERAS Y LÍMITES DE ENTIDADES TERRITORIALES, A LA ZONA RURAL DE COTORRA (CÓRDOBA), DURANTE LOS DÍAS 5, 6, 7 y 8 de NOVIEMBRE DE 2020."/>
    <s v="4320"/>
    <s v="11720"/>
    <s v="16220"/>
    <s v="66120"/>
    <s v="313817520"/>
    <s v="120"/>
    <x v="1"/>
    <x v="8"/>
  </r>
  <r>
    <s v="4420"/>
    <s v="2020-11-12 00:00:00"/>
    <s v="2020-11-12 18:07:00"/>
    <s v="Gasto"/>
    <s v="Con Compromiso"/>
    <s v="0500"/>
    <x v="7"/>
    <x v="22"/>
    <s v="ADQUISICIÓN DE BIENES Y SERVICIOS - SERVICIO DE INFORMACIÓN CATASTRAL - ACTUALIZACIÓN  Y GESTIÓN CATASTRAL  NACIONAL"/>
    <s v="Nación"/>
    <x v="2"/>
    <s v="CSF"/>
    <n v="8385135"/>
    <n v="-372673"/>
    <n v="8012462"/>
    <n v="0"/>
    <s v="PRESTACIÓN DE SERVICIOS PERSONALES PARA REALIZAR ACTIVIDADES DE TOPOGRAFÍA EN LOS PROCESOS DE GESTIÓN CATASTRAL PARA RECTIFICACIÓN DE CABIDAS Y LINDEROS EN LA TERRITORIAL CÓRDOBA."/>
    <s v="4420"/>
    <s v="12120"/>
    <s v="-0"/>
    <s v="-0"/>
    <s v="-0"/>
    <s v="-0"/>
    <x v="1"/>
    <x v="1"/>
  </r>
  <r>
    <s v="4520"/>
    <s v="2020-11-23 00:00:00"/>
    <s v="2020-11-23 10:34:00"/>
    <s v="Gasto"/>
    <s v="Con Compromiso"/>
    <s v="009"/>
    <x v="7"/>
    <x v="30"/>
    <s v="PRIMA DE NAVIDAD"/>
    <s v="Nación"/>
    <x v="0"/>
    <s v="CSF"/>
    <n v="70731890"/>
    <n v="0"/>
    <n v="70731890"/>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4"/>
    <s v="PRIMA DE VACACIONES"/>
    <s v="Nación"/>
    <x v="0"/>
    <s v="CSF"/>
    <n v="8402831"/>
    <n v="0"/>
    <n v="840283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7"/>
    <s v="SUELDO DE VACACIONES"/>
    <s v="Nación"/>
    <x v="0"/>
    <s v="CSF"/>
    <n v="8815877"/>
    <n v="0"/>
    <n v="88158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10"/>
    <s v="BONIFICACIÓN POR SERVICIOS PRESTADOS"/>
    <s v="Nación"/>
    <x v="0"/>
    <s v="CSF"/>
    <n v="1452402"/>
    <n v="0"/>
    <n v="1452402"/>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9"/>
    <s v="SUELDO BÁSICO"/>
    <s v="Nación"/>
    <x v="0"/>
    <s v="CSF"/>
    <n v="46184177"/>
    <n v="0"/>
    <n v="461841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6"/>
    <s v="SUBSIDIO DE ALIMENTACIÓN"/>
    <s v="Nación"/>
    <x v="0"/>
    <s v="CSF"/>
    <n v="1273488"/>
    <n v="0"/>
    <n v="1273488"/>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28"/>
    <s v="AUXILIO DE CONECTIVIDAD DIGITAL"/>
    <s v="Nación"/>
    <x v="0"/>
    <s v="CSF"/>
    <n v="1775946"/>
    <n v="0"/>
    <n v="1775946"/>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5"/>
    <s v="PRIMA TÉCNICA NO SALARIAL"/>
    <s v="Nación"/>
    <x v="0"/>
    <s v="CSF"/>
    <n v="2354967"/>
    <n v="0"/>
    <n v="235496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8"/>
    <s v="BONIFICACIÓN ESPECIAL DE RECREACIÓN"/>
    <s v="Nación"/>
    <x v="0"/>
    <s v="CSF"/>
    <n v="632061"/>
    <n v="0"/>
    <n v="63206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620"/>
    <s v="2020-11-24 00:00:00"/>
    <s v="2020-11-24 20:38:00"/>
    <s v="Gasto"/>
    <s v="Con Compromiso"/>
    <s v="009"/>
    <x v="7"/>
    <x v="14"/>
    <s v="CAJAS DE COMPENSACIÓN FAMILIAR"/>
    <s v="Nación"/>
    <x v="0"/>
    <s v="CSF"/>
    <n v="2408100"/>
    <n v="0"/>
    <n v="24081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5"/>
    <s v="SALUD"/>
    <s v="Nación"/>
    <x v="0"/>
    <s v="CSF"/>
    <n v="4297700"/>
    <n v="0"/>
    <n v="4297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1"/>
    <s v="PENSIONES"/>
    <s v="Nación"/>
    <x v="0"/>
    <s v="CSF"/>
    <n v="6066800"/>
    <n v="0"/>
    <n v="60668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2"/>
    <s v="APORTES GENERALES AL SISTEMA DE RIESGOS LABORALES"/>
    <s v="Nación"/>
    <x v="0"/>
    <s v="CSF"/>
    <n v="548200"/>
    <n v="0"/>
    <n v="5482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6"/>
    <s v="APORTES AL SENA"/>
    <s v="Nación"/>
    <x v="0"/>
    <s v="CSF"/>
    <n v="1204300"/>
    <n v="0"/>
    <n v="12043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3"/>
    <s v="APORTES AL ICBF"/>
    <s v="Nación"/>
    <x v="0"/>
    <s v="CSF"/>
    <n v="1806700"/>
    <n v="0"/>
    <n v="1806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120"/>
    <s v="2020-01-07 00:00:00"/>
    <s v="2020-01-07 08:54:00"/>
    <s v="Gasto"/>
    <s v="Con Compromiso"/>
    <s v="010"/>
    <x v="8"/>
    <x v="1"/>
    <s v="SERVICIOS DE TELECOMUNICACIONES, TRANSMISIÓN Y SUMINISTRO DE INFORMACIÓN"/>
    <s v="Nación"/>
    <x v="0"/>
    <s v="CSF"/>
    <n v="5000000"/>
    <n v="0"/>
    <n v="5000000"/>
    <n v="1160706"/>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s v="-0"/>
    <x v="0"/>
    <x v="12"/>
  </r>
  <r>
    <s v="120"/>
    <s v="2020-01-07 00:00:00"/>
    <s v="2020-01-07 08:54:00"/>
    <s v="Gasto"/>
    <s v="Con Compromiso"/>
    <s v="010"/>
    <x v="8"/>
    <x v="2"/>
    <s v="SERVICIOS DE ALCANTARILLADO, RECOLECCIÓN, TRATAMIENTO Y DISPOSICIÓN DE DESECHOS Y OTROS SERVICIOS DE SANEAMIENTO AMBIENTAL"/>
    <s v="Nación"/>
    <x v="0"/>
    <s v="CSF"/>
    <n v="1900000"/>
    <n v="0"/>
    <n v="1900000"/>
    <n v="884925"/>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s v="-0"/>
    <x v="0"/>
    <x v="12"/>
  </r>
  <r>
    <s v="120"/>
    <s v="2020-01-07 00:00:00"/>
    <s v="2020-01-07 08:54:00"/>
    <s v="Gasto"/>
    <s v="Con Compromiso"/>
    <s v="010"/>
    <x v="8"/>
    <x v="0"/>
    <s v="SERVICIOS DE DISTRIBUCIÓN DE ELECTRICIDAD, GAS Y AGUA (POR CUENTA PROPIA)"/>
    <s v="Nación"/>
    <x v="0"/>
    <s v="CSF"/>
    <n v="12000000"/>
    <n v="0"/>
    <n v="12000000"/>
    <n v="397178"/>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s v="-0"/>
    <x v="0"/>
    <x v="12"/>
  </r>
  <r>
    <s v="220"/>
    <s v="2020-01-17 00:00:00"/>
    <s v="2020-01-17 11:32:00"/>
    <s v="Gasto"/>
    <s v="Con Compromiso"/>
    <s v="010"/>
    <x v="8"/>
    <x v="8"/>
    <s v="BONIFICACIÓN ESPECIAL DE RECREACIÓN"/>
    <s v="Nación"/>
    <x v="0"/>
    <s v="CSF"/>
    <n v="129234"/>
    <n v="0"/>
    <n v="12923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9"/>
    <s v="SUELDO BÁSICO"/>
    <s v="Nación"/>
    <x v="0"/>
    <s v="CSF"/>
    <n v="76357461"/>
    <n v="0"/>
    <n v="76357461"/>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10"/>
    <s v="BONIFICACIÓN POR SERVICIOS PRESTADOS"/>
    <s v="Nación"/>
    <x v="0"/>
    <s v="CSF"/>
    <n v="1926423"/>
    <n v="0"/>
    <n v="1926423"/>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4"/>
    <s v="PRIMA DE VACACIONES"/>
    <s v="Nación"/>
    <x v="0"/>
    <s v="CSF"/>
    <n v="1631777"/>
    <n v="0"/>
    <n v="1631777"/>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3"/>
    <s v="AUXILIO DE TRANSPORTE"/>
    <s v="Nación"/>
    <x v="0"/>
    <s v="CSF"/>
    <n v="2633064"/>
    <n v="0"/>
    <n v="263306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7"/>
    <s v="SUELDO DE VACACIONES"/>
    <s v="Nación"/>
    <x v="0"/>
    <s v="CSF"/>
    <n v="1380339"/>
    <n v="0"/>
    <n v="1380339"/>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6"/>
    <s v="SUBSIDIO DE ALIMENTACIÓN"/>
    <s v="Nación"/>
    <x v="0"/>
    <s v="CSF"/>
    <n v="1882204"/>
    <n v="0"/>
    <n v="188220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320"/>
    <s v="2020-01-17 00:00:00"/>
    <s v="2020-01-17 15:29:00"/>
    <s v="Gasto"/>
    <s v="Con Compromiso"/>
    <s v="010"/>
    <x v="8"/>
    <x v="13"/>
    <s v="APORTES AL ICBF"/>
    <s v="Nación"/>
    <x v="0"/>
    <s v="CSF"/>
    <n v="2727200"/>
    <n v="0"/>
    <n v="27272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1"/>
    <s v="PENSIONES"/>
    <s v="Nación"/>
    <x v="0"/>
    <s v="CSF"/>
    <n v="10135400"/>
    <n v="0"/>
    <n v="101354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5"/>
    <s v="SALUD"/>
    <s v="Nación"/>
    <x v="0"/>
    <s v="CSF"/>
    <n v="7179300"/>
    <n v="0"/>
    <n v="71793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2"/>
    <s v="APORTES GENERALES AL SISTEMA DE RIESGOS LABORALES"/>
    <s v="Nación"/>
    <x v="0"/>
    <s v="CSF"/>
    <n v="1225900"/>
    <n v="0"/>
    <n v="12259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6"/>
    <s v="APORTES AL SENA"/>
    <s v="Nación"/>
    <x v="0"/>
    <s v="CSF"/>
    <n v="1819000"/>
    <n v="0"/>
    <n v="18190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4"/>
    <s v="CAJAS DE COMPENSACIÓN FAMILIAR"/>
    <s v="Nación"/>
    <x v="0"/>
    <s v="CSF"/>
    <n v="3635500"/>
    <n v="0"/>
    <n v="36355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420"/>
    <s v="2020-01-29 00:00:00"/>
    <s v="2020-01-29 17:12:00"/>
    <s v="Gasto"/>
    <s v="Con Compromiso"/>
    <s v="0500"/>
    <x v="8"/>
    <x v="22"/>
    <s v="ADQUISICIÓN DE BIENES Y SERVICIOS - SERVICIO DE INFORMACIÓN CATASTRAL - ACTUALIZACIÓN  Y GESTIÓN CATASTRAL  NACIONAL"/>
    <s v="Nación"/>
    <x v="2"/>
    <s v="CSF"/>
    <n v="650000"/>
    <n v="58300000"/>
    <n v="58950000"/>
    <n v="38395596"/>
    <s v="PARA VIATICOS FUNCIONARIOS"/>
    <s v="420"/>
    <s v="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s v="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s v="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s v="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s v="120, 320, 420, 520, 620, 720, 820, 920"/>
    <x v="1"/>
    <x v="1"/>
  </r>
  <r>
    <s v="520"/>
    <s v="2020-02-20 00:00:00"/>
    <s v="2020-02-20 07:36:00"/>
    <s v="Gasto"/>
    <s v="Con Compromiso"/>
    <s v="010"/>
    <x v="8"/>
    <x v="9"/>
    <s v="SUELDO BÁSICO"/>
    <s v="Nación"/>
    <x v="0"/>
    <s v="CSF"/>
    <n v="80573998"/>
    <n v="0"/>
    <n v="80573998"/>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
    <s v="AUXILIO DE TRANSPORTE"/>
    <s v="Nación"/>
    <x v="0"/>
    <s v="CSF"/>
    <n v="2886769"/>
    <n v="0"/>
    <n v="2886769"/>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6"/>
    <s v="INDEMNIZACIÓN POR VACACIONES"/>
    <s v="Nación"/>
    <x v="0"/>
    <s v="CSF"/>
    <n v="1168687"/>
    <n v="0"/>
    <n v="1168687"/>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8"/>
    <s v="BONIFICACIÓN ESPECIAL DE RECREACIÓN"/>
    <s v="Nación"/>
    <x v="0"/>
    <s v="CSF"/>
    <n v="100591"/>
    <n v="0"/>
    <n v="10059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4"/>
    <s v="PRIMA DE VACACIONES"/>
    <s v="Nación"/>
    <x v="0"/>
    <s v="CSF"/>
    <n v="856595"/>
    <n v="0"/>
    <n v="85659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10"/>
    <s v="BONIFICACIÓN POR SERVICIOS PRESTADOS"/>
    <s v="Nación"/>
    <x v="0"/>
    <s v="CSF"/>
    <n v="2911313"/>
    <n v="0"/>
    <n v="2911313"/>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6"/>
    <s v="SUBSIDIO DE ALIMENTACIÓN"/>
    <s v="Nación"/>
    <x v="0"/>
    <s v="CSF"/>
    <n v="2037781"/>
    <n v="0"/>
    <n v="203778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21"/>
    <s v="INCAPACIDADES (NO DE PENSIONES)"/>
    <s v="Nación"/>
    <x v="0"/>
    <s v="CSF"/>
    <n v="997417"/>
    <n v="-438902"/>
    <n v="55851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620"/>
    <s v="2020-02-20 00:00:00"/>
    <s v="2020-02-20 07:46:00"/>
    <s v="Gasto"/>
    <s v="Con Compromiso"/>
    <s v="010"/>
    <x v="8"/>
    <x v="14"/>
    <s v="CAJAS DE COMPENSACIÓN FAMILIAR"/>
    <s v="Nación"/>
    <x v="0"/>
    <s v="CSF"/>
    <n v="3582000"/>
    <n v="0"/>
    <n v="3582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2"/>
    <s v="APORTES GENERALES AL SISTEMA DE RIESGOS LABORALES"/>
    <s v="Nación"/>
    <x v="0"/>
    <s v="CSF"/>
    <n v="1328100"/>
    <n v="0"/>
    <n v="13281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3"/>
    <s v="APORTES AL ICBF"/>
    <s v="Nación"/>
    <x v="0"/>
    <s v="CSF"/>
    <n v="2687000"/>
    <n v="0"/>
    <n v="2687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1"/>
    <s v="PENSIONES"/>
    <s v="Nación"/>
    <x v="0"/>
    <s v="CSF"/>
    <n v="10239600"/>
    <n v="0"/>
    <n v="102396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5"/>
    <s v="SALUD"/>
    <s v="Nación"/>
    <x v="0"/>
    <s v="CSF"/>
    <n v="7253400"/>
    <n v="0"/>
    <n v="72534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6"/>
    <s v="APORTES AL SENA"/>
    <s v="Nación"/>
    <x v="0"/>
    <s v="CSF"/>
    <n v="1791700"/>
    <n v="0"/>
    <n v="17917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720"/>
    <s v="2020-03-04 00:00:00"/>
    <s v="2020-03-04 15:12:00"/>
    <s v="Gasto"/>
    <s v="Con Compromiso"/>
    <s v="0500"/>
    <x v="8"/>
    <x v="22"/>
    <s v="ADQUISICIÓN DE BIENES Y SERVICIOS - SERVICIO DE INFORMACIÓN CATASTRAL - ACTUALIZACIÓN  Y GESTIÓN CATASTRAL  NACIONAL"/>
    <s v="Nación"/>
    <x v="0"/>
    <s v="CSF"/>
    <n v="852008800"/>
    <n v="-342893663"/>
    <n v="509115137"/>
    <n v="13287812"/>
    <s v="PARA EL PROCESO DE CONTRATACION DE PRESTACION DE SERVICIOS EN EL PROCESO DE CONSERVACION CATASTRAL"/>
    <s v="820"/>
    <s v="7220, 7320, 7420, 7520, 7620, 7720, 7820, 7920, 8020, 8120, 8220, 8320, 8420, 8520, 8620, 8720, 9420, 9520, 10820, 12120, 12320, 12420, 12520, 13920, 21820, 23120"/>
    <s v="13020, 13120, 13420, 13520, 13620, 13920, 14020, 14120, 14220, 14320, 14420, 14520, 15220, 15720, 15820, 15920, 16120, 17120, 19120, 19220, 22020, 22420, 25520, 36420"/>
    <s v="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s v="-0"/>
    <x v="1"/>
    <x v="1"/>
  </r>
  <r>
    <s v="820"/>
    <s v="2020-03-04 00:00:00"/>
    <s v="2020-03-04 15:29:00"/>
    <s v="Gasto"/>
    <s v="Con Compromiso"/>
    <s v="0500"/>
    <x v="8"/>
    <x v="22"/>
    <s v="ADQUISICIÓN DE BIENES Y SERVICIOS - SERVICIO DE INFORMACIÓN CATASTRAL - ACTUALIZACIÓN  Y GESTIÓN CATASTRAL  NACIONAL"/>
    <s v="Nación"/>
    <x v="2"/>
    <s v="CSF"/>
    <n v="47516920"/>
    <n v="-18916920"/>
    <n v="28600000"/>
    <n v="2108327"/>
    <s v="CONTRATOS PRESTACION DE SERVICIOS, GASTOS DE DESPLAZAMIENTO DE CONTRATISTAS Y VIATICOS Y GASTOS DE COMISION DE FUNCIONARIOS EN EL MARCO DE LA POLITICA DE TIERRAS Y LEY DE VICTIMAS"/>
    <s v="920"/>
    <s v="3720"/>
    <s v="6620"/>
    <s v="28620, 37220, 48320, 64220, 77920, 89620, 92620, 101920, 118120"/>
    <s v="86288620, 111119420, 138990020, 172420720, 211196620, 244325620, 247657720, 277203920, 313872820"/>
    <s v="-0"/>
    <x v="1"/>
    <x v="1"/>
  </r>
  <r>
    <s v="920"/>
    <s v="2020-03-05 00:00:00"/>
    <s v="2020-03-05 08:37:00"/>
    <s v="Gasto"/>
    <s v="Con Compromiso"/>
    <s v="0500"/>
    <x v="8"/>
    <x v="22"/>
    <s v="ADQUISICIÓN DE BIENES Y SERVICIOS - SERVICIO DE INFORMACIÓN CATASTRAL - ACTUALIZACIÓN  Y GESTIÓN CATASTRAL  NACIONAL"/>
    <s v="Nación"/>
    <x v="0"/>
    <s v="CSF"/>
    <n v="152616332"/>
    <n v="18421286"/>
    <n v="171037618"/>
    <n v="5041579"/>
    <s v="PRESTACION DE SERVICIOS PERSONALES PARA REALIZAR ACTIVIDADES DE APOYO OPERATIVO EN LOS PROCESOS CATASTRALES DE LA DIRECCION TERRITORIAL CUNDINAMARCA Y SUS UOC"/>
    <s v="720"/>
    <s v="3820, 4320, 4420, 4520, 4620, 5020, 5120, 5220, 5320, 7120, 10620, 13720, 21620, 23520"/>
    <s v="6720, 6820, 7320, 7520, 12820, 13220, 13720, 15120, 15320, 15420, 16320, 25620"/>
    <s v="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s v="-0"/>
    <x v="1"/>
    <x v="1"/>
  </r>
  <r>
    <s v="1020"/>
    <s v="2020-03-05 00:00:00"/>
    <s v="2020-03-05 08:55:00"/>
    <s v="Gasto"/>
    <s v="Con Compromiso"/>
    <s v="0500"/>
    <x v="8"/>
    <x v="22"/>
    <s v="ADQUISICIÓN DE BIENES Y SERVICIOS - SERVICIO DE INFORMACIÓN CATASTRAL - ACTUALIZACIÓN  Y GESTIÓN CATASTRAL  NACIONAL"/>
    <s v="Nación"/>
    <x v="0"/>
    <s v="CSF"/>
    <n v="63000000"/>
    <n v="9100000"/>
    <n v="72100000"/>
    <n v="350000"/>
    <s v="PRESTACION DE SERVICIOS PERSONALES PARA REALIZAR LAS ACTIVIDADES DE CONTROL Y VERIFICACION A LOS TRAMITES DEL PROCESO DE CONSERVACION CATASTRAL EN LA DIRECCION T CUNDINAMARCA Y SUS UOC"/>
    <s v="1020"/>
    <s v="9620, 9720, 10720"/>
    <s v="14920, 15020, 16420"/>
    <s v="66220, 66320, 67720, 77020, 77320, 80520, 90420, 90520, 91820, 104620, 104920, 105920, 120720, 121120, 121920"/>
    <s v="174840520, 174844420, 177239320, 210656520, 210658520, 214534420, 245139120, 245141520, 246270820, 279332120, 279390120, 279982520, 320642220, 322153320, 322158820"/>
    <s v="-0"/>
    <x v="1"/>
    <x v="1"/>
  </r>
  <r>
    <s v="1120"/>
    <s v="2020-03-05 00:00:00"/>
    <s v="2020-03-05 09:16:00"/>
    <s v="Gasto"/>
    <s v="Con Compromiso"/>
    <s v="0500"/>
    <x v="8"/>
    <x v="22"/>
    <s v="ADQUISICIÓN DE BIENES Y SERVICIOS - SERVICIO DE INFORMACIÓN CATASTRAL - ACTUALIZACIÓN  Y GESTIÓN CATASTRAL  NACIONAL"/>
    <s v="Nación"/>
    <x v="0"/>
    <s v="CSF"/>
    <n v="18333918"/>
    <n v="0"/>
    <n v="18333918"/>
    <n v="0"/>
    <s v="&quot;PRESTACION DE SERVICIOS TECNICOS Y ADMINISTRATIVOS PARA REALIZAR INVENTARIO, ORGANIZACION Y CUSTODIA DE LAS FICHAS PREDIALES DENTRO  DEL PROCESO DE CONSERVACION CATASTRAL EN LA DIRECCION T CUNDINAMARCA Y SUS UOC_x000a_&quot;"/>
    <s v="1120"/>
    <s v="3920"/>
    <s v="6920"/>
    <s v="29020, 37320, 48820, 64320, 77120, 89720, 102120, 118420"/>
    <s v="86303920, 111138220, 139041420, 172419720, 210658420, 244325220, 277243620, 314139420"/>
    <s v="-0"/>
    <x v="1"/>
    <x v="1"/>
  </r>
  <r>
    <s v="1220"/>
    <s v="2020-03-05 00:00:00"/>
    <s v="2020-03-05 09:26:00"/>
    <s v="Gasto"/>
    <s v="Con Compromiso"/>
    <s v="0500"/>
    <x v="8"/>
    <x v="22"/>
    <s v="ADQUISICIÓN DE BIENES Y SERVICIOS - SERVICIO DE INFORMACIÓN CATASTRAL - ACTUALIZACIÓN  Y GESTIÓN CATASTRAL  NACIONAL"/>
    <s v="Nación"/>
    <x v="0"/>
    <s v="CSF"/>
    <n v="18333918"/>
    <n v="7704061"/>
    <n v="26037979"/>
    <n v="1592755"/>
    <s v="PRESTACION DE SERVICIO DE APOYO A LA GESTION DESARROLLADA EN LOS PROCESOS CATASTRALES DE LA T. CUNDINAMARCA Y SUS UOC"/>
    <s v="1220"/>
    <s v="3620, 15720"/>
    <s v="7420, 45420"/>
    <s v="29220, 38020, 48720, 67520, 77720, 90620, 103520, 118520, 122420"/>
    <s v="86349420, 112013620, 139027620, 177236020, 210619120, 245150820, 279538320, 314128320, 322874820"/>
    <s v="-0"/>
    <x v="1"/>
    <x v="1"/>
  </r>
  <r>
    <s v="1320"/>
    <s v="2020-03-05 00:00:00"/>
    <s v="2020-03-05 09:39:00"/>
    <s v="Gasto"/>
    <s v="Con Compromiso"/>
    <s v="0500"/>
    <x v="8"/>
    <x v="22"/>
    <s v="ADQUISICIÓN DE BIENES Y SERVICIOS - SERVICIO DE INFORMACIÓN CATASTRAL - ACTUALIZACIÓN  Y GESTIÓN CATASTRAL  NACIONAL"/>
    <s v="Nación"/>
    <x v="0"/>
    <s v="CSF"/>
    <n v="23343057"/>
    <n v="1729116"/>
    <n v="25072173"/>
    <n v="1729116"/>
    <s v="PRESTACION DE SERVICIOS PERSONALES COMO TECNICO DE APOYO PARA REALIZAR LAS ACTIVIDADES AL RESPONSABLE DEL PROCESO DE CONSERVACION CATASTRAL Y EN LA DIRECCION TERRITORIAL CUNDINAMARCA Y SUS UOC"/>
    <s v="1320"/>
    <s v="3520"/>
    <s v="6420"/>
    <s v="28420, 28520, 37120, 48220, 64120, 77820, 89520, 101820, 118020"/>
    <s v="86284420, 111065220, 138987820, 172409120, 211187320, 244327520, 277176420, 313879220"/>
    <s v="-0"/>
    <x v="1"/>
    <x v="1"/>
  </r>
  <r>
    <s v="1420"/>
    <s v="2020-03-05 00:00:00"/>
    <s v="2020-03-05 09:56:00"/>
    <s v="Gasto"/>
    <s v="Con Compromiso"/>
    <s v="0500"/>
    <x v="8"/>
    <x v="22"/>
    <s v="ADQUISICIÓN DE BIENES Y SERVICIOS - SERVICIO DE INFORMACIÓN CATASTRAL - ACTUALIZACIÓN  Y GESTIÓN CATASTRAL  NACIONAL"/>
    <s v="Nación"/>
    <x v="0"/>
    <s v="CSF"/>
    <n v="30276399"/>
    <n v="0"/>
    <n v="30276399"/>
    <n v="5536929"/>
    <s v="PRESTACION DE SERVICIOS PROFESIONALES PARA REALIZAR LAS ACTIVIDADES DE CONTROL Y APROBACION A LA CALIDAD GRAFICA Y ALFANUMERICA DE LAS ACTIVIDADES DE DIGITALIZACION Y GENERACION DE PRODUCTOS DE LA INFORMACION CATASTRAL EN LA T. CUNDINAMARCA Y SUS UOC"/>
    <s v="1420"/>
    <s v="10020"/>
    <s v="16020"/>
    <s v="67320, 77220, 89220, 104720, 122120"/>
    <s v="175691020, 210657920, 242464720, 279386120, 322856320"/>
    <s v="-0"/>
    <x v="1"/>
    <x v="1"/>
  </r>
  <r>
    <s v="1520"/>
    <s v="2020-03-05 00:00:00"/>
    <s v="2020-03-05 15:05:00"/>
    <s v="Gasto"/>
    <s v="Con Compromiso"/>
    <s v="0500"/>
    <x v="8"/>
    <x v="22"/>
    <s v="ADQUISICIÓN DE BIENES Y SERVICIOS - SERVICIO DE INFORMACIÓN CATASTRAL - ACTUALIZACIÓN  Y GESTIÓN CATASTRAL  NACIONAL"/>
    <s v="Nación"/>
    <x v="2"/>
    <s v="CSF"/>
    <n v="16516920"/>
    <n v="0"/>
    <n v="16516920"/>
    <n v="4955076"/>
    <s v="PRESTACION DE SERVICIOS PERSONALES PARA EL SEGUIMIENTO DE LAS SOLICITUDES REALIZADAS EN EL MARCO DE LA POLITICA INTEGRAL DE REPARACION A VICTIMAS EN LA DIRECCION TERRITORIAL CUNDINAMARCA"/>
    <s v="1520"/>
    <s v="9920"/>
    <s v="13320"/>
    <s v="64920, 79020, 91320, 103220, 119720"/>
    <s v="172406320, 214965120, 246264420, 277360020, 315412020"/>
    <s v="-0"/>
    <x v="1"/>
    <x v="1"/>
  </r>
  <r>
    <s v="1620"/>
    <s v="2020-03-17 00:00:00"/>
    <s v="2020-03-17 13:38:00"/>
    <s v="Gasto"/>
    <s v="Con Compromiso"/>
    <s v="010"/>
    <x v="8"/>
    <x v="3"/>
    <s v="AUXILIO DE TRANSPORTE"/>
    <s v="Nación"/>
    <x v="0"/>
    <s v="CSF"/>
    <n v="3075335"/>
    <n v="0"/>
    <n v="3075335"/>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6"/>
    <s v="SUBSIDIO DE ALIMENTACIÓN"/>
    <s v="Nación"/>
    <x v="0"/>
    <s v="CSF"/>
    <n v="2266209"/>
    <n v="0"/>
    <n v="2266209"/>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9"/>
    <s v="SUELDO BÁSICO"/>
    <s v="Nación"/>
    <x v="0"/>
    <s v="CSF"/>
    <n v="91977517"/>
    <n v="0"/>
    <n v="919775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7"/>
    <s v="SUELDO DE VACACIONES"/>
    <s v="Nación"/>
    <x v="0"/>
    <s v="CSF"/>
    <n v="2472276"/>
    <n v="0"/>
    <n v="247227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21"/>
    <s v="INCAPACIDADES (NO DE PENSIONES)"/>
    <s v="Nación"/>
    <x v="0"/>
    <s v="CSF"/>
    <n v="1890157"/>
    <n v="0"/>
    <n v="189015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8"/>
    <s v="BONIFICACIÓN ESPECIAL DE RECREACIÓN"/>
    <s v="Nación"/>
    <x v="0"/>
    <s v="CSF"/>
    <n v="200417"/>
    <n v="0"/>
    <n v="2004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10"/>
    <s v="BONIFICACIÓN POR SERVICIOS PRESTADOS"/>
    <s v="Nación"/>
    <x v="0"/>
    <s v="CSF"/>
    <n v="4700436"/>
    <n v="0"/>
    <n v="470043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4"/>
    <s v="PRIMA DE VACACIONES"/>
    <s v="Nación"/>
    <x v="0"/>
    <s v="CSF"/>
    <n v="2415843"/>
    <n v="0"/>
    <n v="2415843"/>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720"/>
    <s v="2020-03-17 00:00:00"/>
    <s v="2020-03-17 13:46:00"/>
    <s v="Gasto"/>
    <s v="Con Compromiso"/>
    <s v="010"/>
    <x v="8"/>
    <x v="12"/>
    <s v="APORTES GENERALES AL SISTEMA DE RIESGOS LABORALES"/>
    <s v="Nación"/>
    <x v="0"/>
    <s v="CSF"/>
    <n v="1431900"/>
    <n v="0"/>
    <n v="14319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1"/>
    <s v="PENSIONES"/>
    <s v="Nación"/>
    <x v="0"/>
    <s v="CSF"/>
    <n v="11000400"/>
    <n v="0"/>
    <n v="110004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5"/>
    <s v="SALUD"/>
    <s v="Nación"/>
    <x v="0"/>
    <s v="CSF"/>
    <n v="7792700"/>
    <n v="0"/>
    <n v="77927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4"/>
    <s v="CAJAS DE COMPENSACIÓN FAMILIAR"/>
    <s v="Nación"/>
    <x v="0"/>
    <s v="CSF"/>
    <n v="3809100"/>
    <n v="0"/>
    <n v="38091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3"/>
    <s v="APORTES AL ICBF"/>
    <s v="Nación"/>
    <x v="0"/>
    <s v="CSF"/>
    <n v="2857600"/>
    <n v="0"/>
    <n v="28576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6"/>
    <s v="APORTES AL SENA"/>
    <s v="Nación"/>
    <x v="0"/>
    <s v="CSF"/>
    <n v="1905200"/>
    <n v="0"/>
    <n v="19052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820"/>
    <s v="2020-04-16 00:00:00"/>
    <s v="2020-04-16 12:10:00"/>
    <s v="Gasto"/>
    <s v="Con Compromiso"/>
    <s v="0200"/>
    <x v="8"/>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el proceso de Planeación y seguimiento al plan de acción del a Dirección Territorial Cundinamarca, en el marco de los lineamientos institucionales vigentes"/>
    <s v="1820"/>
    <s v="5420"/>
    <s v="9520"/>
    <s v="37920, 48620, 66020, 76520, 76820, 88820, 103720, 117020, 117120"/>
    <s v="112028420, 139023920, 173772120, 210658920, 242672420, 279532120, 308708120"/>
    <s v="-0"/>
    <x v="1"/>
    <x v="3"/>
  </r>
  <r>
    <s v="1920"/>
    <s v="2020-04-22 00:00:00"/>
    <s v="2020-04-22 15:13:00"/>
    <s v="Gasto"/>
    <s v="Con Compromiso"/>
    <s v="010"/>
    <x v="8"/>
    <x v="14"/>
    <s v="CAJAS DE COMPENSACIÓN FAMILIAR"/>
    <s v="Nación"/>
    <x v="0"/>
    <s v="CSF"/>
    <n v="3730700"/>
    <n v="0"/>
    <n v="3730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1"/>
    <s v="PENSIONES"/>
    <s v="Nación"/>
    <x v="0"/>
    <s v="CSF"/>
    <n v="1939800"/>
    <n v="0"/>
    <n v="19398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6"/>
    <s v="APORTES AL SENA"/>
    <s v="Nación"/>
    <x v="0"/>
    <s v="CSF"/>
    <n v="1865700"/>
    <n v="0"/>
    <n v="1865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5"/>
    <s v="SALUD"/>
    <s v="Nación"/>
    <x v="0"/>
    <s v="CSF"/>
    <n v="7324900"/>
    <n v="0"/>
    <n v="73249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2"/>
    <s v="APORTES GENERALES AL SISTEMA DE RIESGOS LABORALES"/>
    <s v="Nación"/>
    <x v="0"/>
    <s v="CSF"/>
    <n v="1342500"/>
    <n v="0"/>
    <n v="13425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3"/>
    <s v="APORTES AL ICBF"/>
    <s v="Nación"/>
    <x v="0"/>
    <s v="CSF"/>
    <n v="2799100"/>
    <n v="0"/>
    <n v="27991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2020"/>
    <s v="2020-04-22 00:00:00"/>
    <s v="2020-04-22 15:18:00"/>
    <s v="Gasto"/>
    <s v="Con Compromiso"/>
    <s v="010"/>
    <x v="8"/>
    <x v="4"/>
    <s v="PRIMA DE VACACIONES"/>
    <s v="Nación"/>
    <x v="0"/>
    <s v="CSF"/>
    <n v="1919519"/>
    <n v="0"/>
    <n v="191951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7"/>
    <s v="SUELDO DE VACACIONES"/>
    <s v="Nación"/>
    <x v="0"/>
    <s v="CSF"/>
    <n v="2009990"/>
    <n v="0"/>
    <n v="2009990"/>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6"/>
    <s v="SUBSIDIO DE ALIMENTACIÓN"/>
    <s v="Nación"/>
    <x v="0"/>
    <s v="CSF"/>
    <n v="2136239"/>
    <n v="0"/>
    <n v="213623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10"/>
    <s v="BONIFICACIÓN POR SERVICIOS PRESTADOS"/>
    <s v="Nación"/>
    <x v="0"/>
    <s v="CSF"/>
    <n v="877184"/>
    <n v="0"/>
    <n v="877184"/>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9"/>
    <s v="SUELDO BÁSICO"/>
    <s v="Nación"/>
    <x v="0"/>
    <s v="CSF"/>
    <n v="83371015"/>
    <n v="0"/>
    <n v="83371015"/>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8"/>
    <s v="BONIFICACIÓN ESPECIAL DE RECREACIÓN"/>
    <s v="Nación"/>
    <x v="0"/>
    <s v="CSF"/>
    <n v="166407"/>
    <n v="0"/>
    <n v="166407"/>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3"/>
    <s v="AUXILIO DE TRANSPORTE"/>
    <s v="Nación"/>
    <x v="0"/>
    <s v="CSF"/>
    <n v="2982766"/>
    <n v="0"/>
    <n v="2982766"/>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120"/>
    <s v="2020-05-05 00:00:00"/>
    <s v="2020-05-05 17:24:00"/>
    <s v="Gasto"/>
    <s v="Con Compromiso"/>
    <s v="0510"/>
    <x v="8"/>
    <x v="23"/>
    <s v="ADQUISICIÓN DE BIENES Y SERVICIOS - SERVICIO DE AVALÚOS - ACTUALIZACIÓN  Y GESTIÓN CATASTRAL  NACIONAL"/>
    <s v="Propios"/>
    <x v="1"/>
    <s v="CSF"/>
    <n v="30000000"/>
    <n v="-15000000"/>
    <n v="15000000"/>
    <n v="0"/>
    <s v="PRESTACION DE SERVICIOS PARA REALIZAR AVALUOS COMERCIALES"/>
    <s v="2120"/>
    <s v="7020"/>
    <s v="-0"/>
    <s v="-0"/>
    <s v="-0"/>
    <s v="-0"/>
    <x v="1"/>
    <x v="2"/>
  </r>
  <r>
    <s v="2220"/>
    <s v="2020-05-05 00:00:00"/>
    <s v="2020-05-05 17:32:00"/>
    <s v="Gasto"/>
    <s v="Con Compromiso"/>
    <s v="0510"/>
    <x v="8"/>
    <x v="23"/>
    <s v="ADQUISICIÓN DE BIENES Y SERVICIOS - SERVICIO DE AVALÚOS - ACTUALIZACIÓN  Y GESTIÓN CATASTRAL  NACIONAL"/>
    <s v="Propios"/>
    <x v="1"/>
    <s v="CSF"/>
    <n v="31807890"/>
    <n v="-11780700"/>
    <n v="20027190"/>
    <n v="0"/>
    <s v="PRESTACION DE SERVICIO, CONTROL DE CALIDAD A INFORMES DE AVALUOS"/>
    <s v="2220"/>
    <s v="12220"/>
    <s v="21920"/>
    <s v="80220, 92920, 105220, 121320"/>
    <s v="213588120, 249337220, 279313120, 322157720"/>
    <s v="-0"/>
    <x v="1"/>
    <x v="2"/>
  </r>
  <r>
    <s v="2320"/>
    <s v="2020-05-05 00:00:00"/>
    <s v="2020-05-05 17:36:00"/>
    <s v="Gasto"/>
    <s v="Generado"/>
    <s v="0510"/>
    <x v="8"/>
    <x v="23"/>
    <s v="ADQUISICIÓN DE BIENES Y SERVICIOS - SERVICIO DE AVALÚOS - ACTUALIZACIÓN  Y GESTIÓN CATASTRAL  NACIONAL"/>
    <s v="Propios"/>
    <x v="1"/>
    <s v="CSF"/>
    <n v="3000000"/>
    <n v="-3000000"/>
    <n v="0"/>
    <n v="0"/>
    <s v="CONTRATACION PRESTACION DE SERVICIOS PARA REALIZAR CONTROL DE CALIDAD A LOS INFORMES DE AVALUOS"/>
    <s v="2320"/>
    <s v="-0"/>
    <s v="-0"/>
    <s v="-0"/>
    <s v="-0"/>
    <s v="-0"/>
    <x v="1"/>
    <x v="2"/>
  </r>
  <r>
    <s v="2420"/>
    <s v="2020-05-06 00:00:00"/>
    <s v="2020-05-06 18:35:00"/>
    <s v="Gasto"/>
    <s v="Con Compromiso"/>
    <s v="010"/>
    <x v="8"/>
    <x v="13"/>
    <s v="APORTES AL ICBF"/>
    <s v="Nación"/>
    <x v="0"/>
    <s v="CSF"/>
    <n v="276500"/>
    <n v="0"/>
    <n v="2765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2"/>
    <s v="APORTES GENERALES AL SISTEMA DE RIESGOS LABORALES"/>
    <s v="Nación"/>
    <x v="0"/>
    <s v="CSF"/>
    <n v="131700"/>
    <n v="0"/>
    <n v="1317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6"/>
    <s v="APORTES AL SENA"/>
    <s v="Nación"/>
    <x v="0"/>
    <s v="CSF"/>
    <n v="184000"/>
    <n v="0"/>
    <n v="1840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5"/>
    <s v="SALUD"/>
    <s v="Nación"/>
    <x v="0"/>
    <s v="CSF"/>
    <n v="725133"/>
    <n v="0"/>
    <n v="725133"/>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4"/>
    <s v="CAJAS DE COMPENSACIÓN FAMILIAR"/>
    <s v="Nación"/>
    <x v="0"/>
    <s v="CSF"/>
    <n v="369300"/>
    <n v="0"/>
    <n v="3693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1"/>
    <s v="PENSIONES"/>
    <s v="Nación"/>
    <x v="0"/>
    <s v="CSF"/>
    <n v="763567"/>
    <n v="0"/>
    <n v="763567"/>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520"/>
    <s v="2020-05-11 00:00:00"/>
    <s v="2020-05-11 10:34:00"/>
    <s v="Gasto"/>
    <s v="Generado"/>
    <s v="0200"/>
    <x v="8"/>
    <x v="27"/>
    <s v="ADQUISICIÓN DE BIENES Y SERVICIOS - SEDES MANTENIDAS - FORTALECIMIENTO DE LA INFRAESTRUCTURA FÍSICA DEL IGAC A NIVEL  NACIONAL"/>
    <s v="Nación"/>
    <x v="0"/>
    <s v="CSF"/>
    <n v="4921253"/>
    <n v="0"/>
    <n v="4921253"/>
    <n v="4921253"/>
    <s v="MANTENIMIENTO VENTANILLAS"/>
    <s v="2520"/>
    <s v="-0"/>
    <s v="-0"/>
    <s v="-0"/>
    <s v="-0"/>
    <s v="-0"/>
    <x v="1"/>
    <x v="3"/>
  </r>
  <r>
    <s v="2620"/>
    <s v="2020-05-20 00:00:00"/>
    <s v="2020-05-20 19:17:00"/>
    <s v="Gasto"/>
    <s v="Con Compromiso"/>
    <s v="010"/>
    <x v="8"/>
    <x v="16"/>
    <s v="APORTES AL SENA"/>
    <s v="Nación"/>
    <x v="0"/>
    <s v="CSF"/>
    <n v="2109400"/>
    <n v="0"/>
    <n v="2109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5"/>
    <s v="SALUD"/>
    <s v="Nación"/>
    <x v="0"/>
    <s v="CSF"/>
    <n v="7415600"/>
    <n v="0"/>
    <n v="74156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2"/>
    <s v="APORTES GENERALES AL SISTEMA DE RIESGOS LABORALES"/>
    <s v="Nación"/>
    <x v="0"/>
    <s v="CSF"/>
    <n v="1348800"/>
    <n v="0"/>
    <n v="13488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1"/>
    <s v="PENSIONES"/>
    <s v="Nación"/>
    <x v="0"/>
    <s v="CSF"/>
    <n v="10467300"/>
    <n v="0"/>
    <n v="104673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4"/>
    <s v="CAJAS DE COMPENSACIÓN FAMILIAR"/>
    <s v="Nación"/>
    <x v="0"/>
    <s v="CSF"/>
    <n v="4217700"/>
    <n v="0"/>
    <n v="42177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3"/>
    <s v="APORTES AL ICBF"/>
    <s v="Nación"/>
    <x v="0"/>
    <s v="CSF"/>
    <n v="3164400"/>
    <n v="0"/>
    <n v="3164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720"/>
    <s v="2020-05-21 00:00:00"/>
    <s v="2020-05-21 13:33:00"/>
    <s v="Gasto"/>
    <s v="Con Compromiso"/>
    <s v="010"/>
    <x v="8"/>
    <x v="10"/>
    <s v="BONIFICACIÓN POR SERVICIOS PRESTADOS"/>
    <s v="Nación"/>
    <x v="0"/>
    <s v="CSF"/>
    <n v="2133365"/>
    <n v="0"/>
    <n v="213336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8"/>
    <s v="BONIFICACIÓN ESPECIAL DE RECREACIÓN"/>
    <s v="Nación"/>
    <x v="0"/>
    <s v="CSF"/>
    <n v="1105815"/>
    <n v="0"/>
    <n v="110581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9"/>
    <s v="SUELDO BÁSICO"/>
    <s v="Nación"/>
    <x v="0"/>
    <s v="CSF"/>
    <n v="82702254"/>
    <n v="0"/>
    <n v="82702254"/>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6"/>
    <s v="SUBSIDIO DE ALIMENTACIÓN"/>
    <s v="Nación"/>
    <x v="0"/>
    <s v="CSF"/>
    <n v="1991821"/>
    <n v="0"/>
    <n v="1991821"/>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3"/>
    <s v="AUXILIO DE TRANSPORTE"/>
    <s v="Nación"/>
    <x v="0"/>
    <s v="CSF"/>
    <n v="2756487"/>
    <n v="0"/>
    <n v="275648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7"/>
    <s v="SUELDO DE VACACIONES"/>
    <s v="Nación"/>
    <x v="0"/>
    <s v="CSF"/>
    <n v="14934035"/>
    <n v="0"/>
    <n v="1493403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21"/>
    <s v="INCAPACIDADES (NO DE PENSIONES)"/>
    <s v="Nación"/>
    <x v="0"/>
    <s v="CSF"/>
    <n v="778027"/>
    <n v="0"/>
    <n v="77802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4"/>
    <s v="PRIMA DE VACACIONES"/>
    <s v="Nación"/>
    <x v="0"/>
    <s v="CSF"/>
    <n v="13900199"/>
    <n v="0"/>
    <n v="13900199"/>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820"/>
    <s v="2020-06-03 00:00:00"/>
    <s v="2020-06-03 17:54:00"/>
    <s v="Gasto"/>
    <s v="Con Compromiso"/>
    <s v="010"/>
    <x v="8"/>
    <x v="26"/>
    <s v="PRIMA DE SERVICIO"/>
    <s v="Nación"/>
    <x v="0"/>
    <s v="CSF"/>
    <n v="95683982"/>
    <n v="0"/>
    <n v="95683982"/>
    <n v="0"/>
    <s v="PAGO PRIMA DE SERVICIOS FUNCIONARIOS"/>
    <s v="2820"/>
    <s v="10520"/>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s v="-0"/>
    <x v="0"/>
    <x v="12"/>
  </r>
  <r>
    <s v="2920"/>
    <s v="2020-06-19 00:00:00"/>
    <s v="2020-06-19 13:49:00"/>
    <s v="Gasto"/>
    <s v="Con Compromiso"/>
    <s v="010"/>
    <x v="8"/>
    <x v="14"/>
    <s v="CAJAS DE COMPENSACIÓN FAMILIAR"/>
    <s v="Nación"/>
    <x v="0"/>
    <s v="CSF"/>
    <n v="7371900"/>
    <n v="0"/>
    <n v="7371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1"/>
    <s v="PENSIONES"/>
    <s v="Nación"/>
    <x v="0"/>
    <s v="CSF"/>
    <n v="10530900"/>
    <n v="0"/>
    <n v="10530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5"/>
    <s v="SALUD"/>
    <s v="Nación"/>
    <x v="0"/>
    <s v="CSF"/>
    <n v="7459500"/>
    <n v="0"/>
    <n v="7459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3"/>
    <s v="APORTES AL ICBF"/>
    <s v="Nación"/>
    <x v="0"/>
    <s v="CSF"/>
    <n v="5529600"/>
    <n v="0"/>
    <n v="55296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2"/>
    <s v="APORTES GENERALES AL SISTEMA DE RIESGOS LABORALES"/>
    <s v="Nación"/>
    <x v="0"/>
    <s v="CSF"/>
    <n v="1256400"/>
    <n v="0"/>
    <n v="12564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6"/>
    <s v="APORTES AL SENA"/>
    <s v="Nación"/>
    <x v="0"/>
    <s v="CSF"/>
    <n v="3687500"/>
    <n v="0"/>
    <n v="3687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3020"/>
    <s v="2020-06-19 00:00:00"/>
    <s v="2020-06-19 14:42:00"/>
    <s v="Gasto"/>
    <s v="Con Compromiso"/>
    <s v="010"/>
    <x v="8"/>
    <x v="6"/>
    <s v="SUBSIDIO DE ALIMENTACIÓN"/>
    <s v="Nación"/>
    <x v="0"/>
    <s v="CSF"/>
    <n v="1849722"/>
    <n v="0"/>
    <n v="18497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4"/>
    <s v="PRIMA DE VACACIONES"/>
    <s v="Nación"/>
    <x v="0"/>
    <s v="CSF"/>
    <n v="2471261"/>
    <n v="0"/>
    <n v="24712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3"/>
    <s v="LICENCIAS DE MATERNIDAD Y PATERNIDAD (NO DE PENSIONES)"/>
    <s v="Nación"/>
    <x v="0"/>
    <s v="CSF"/>
    <n v="1802642"/>
    <n v="0"/>
    <n v="180264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6"/>
    <s v="INDEMNIZACIÓN POR VACACIONES"/>
    <s v="Nación"/>
    <x v="0"/>
    <s v="CSF"/>
    <n v="1030222"/>
    <n v="0"/>
    <n v="10302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9"/>
    <s v="SUELDO BÁSICO"/>
    <s v="Nación"/>
    <x v="0"/>
    <s v="CSF"/>
    <n v="73216294"/>
    <n v="0"/>
    <n v="73216294"/>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21"/>
    <s v="INCAPACIDADES (NO DE PENSIONES)"/>
    <s v="Nación"/>
    <x v="0"/>
    <s v="CSF"/>
    <n v="907698"/>
    <n v="0"/>
    <n v="907698"/>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10"/>
    <s v="BONIFICACIÓN POR SERVICIOS PRESTADOS"/>
    <s v="Nación"/>
    <x v="0"/>
    <s v="CSF"/>
    <n v="4377929"/>
    <n v="0"/>
    <n v="437792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8"/>
    <s v="BONIFICACIÓN ESPECIAL DE RECREACIÓN"/>
    <s v="Nación"/>
    <x v="0"/>
    <s v="CSF"/>
    <n v="230427"/>
    <n v="0"/>
    <n v="230427"/>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
    <s v="AUXILIO DE TRANSPORTE"/>
    <s v="Nación"/>
    <x v="0"/>
    <s v="CSF"/>
    <n v="2657061"/>
    <n v="0"/>
    <n v="26570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7"/>
    <s v="SUELDO DE VACACIONES"/>
    <s v="Nación"/>
    <x v="0"/>
    <s v="CSF"/>
    <n v="1419589"/>
    <n v="0"/>
    <n v="141958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120"/>
    <s v="2020-07-21 00:00:00"/>
    <s v="2020-07-21 17:41:00"/>
    <s v="Gasto"/>
    <s v="Con Compromiso"/>
    <s v="010"/>
    <x v="8"/>
    <x v="6"/>
    <s v="SUBSIDIO DE ALIMENTACIÓN"/>
    <s v="Nación"/>
    <x v="0"/>
    <s v="CSF"/>
    <n v="1887262"/>
    <n v="0"/>
    <n v="188726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8"/>
    <s v="AUXILIO DE CONECTIVIDAD DIGITAL"/>
    <s v="Nación"/>
    <x v="0"/>
    <s v="CSF"/>
    <n v="2650205"/>
    <n v="0"/>
    <n v="2650205"/>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7"/>
    <s v="SUELDO DE VACACIONES"/>
    <s v="Nación"/>
    <x v="0"/>
    <s v="CSF"/>
    <n v="8721141"/>
    <n v="0"/>
    <n v="8721141"/>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4"/>
    <s v="PRIMA DE VACACIONES"/>
    <s v="Nación"/>
    <x v="0"/>
    <s v="CSF"/>
    <n v="7112700"/>
    <n v="0"/>
    <n v="7112700"/>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8"/>
    <s v="BONIFICACIÓN ESPECIAL DE RECREACIÓN"/>
    <s v="Nación"/>
    <x v="0"/>
    <s v="CSF"/>
    <n v="645847"/>
    <n v="0"/>
    <n v="645847"/>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33"/>
    <s v="LICENCIAS DE MATERNIDAD Y PATERNIDAD (NO DE PENSIONES)"/>
    <s v="Nación"/>
    <x v="0"/>
    <s v="CSF"/>
    <n v="1789423"/>
    <n v="0"/>
    <n v="1789423"/>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9"/>
    <s v="SUELDO BÁSICO"/>
    <s v="Nación"/>
    <x v="0"/>
    <s v="CSF"/>
    <n v="72781174"/>
    <n v="0"/>
    <n v="72781174"/>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10"/>
    <s v="BONIFICACIÓN POR SERVICIOS PRESTADOS"/>
    <s v="Nación"/>
    <x v="0"/>
    <s v="CSF"/>
    <n v="2649976"/>
    <n v="0"/>
    <n v="2649976"/>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1"/>
    <s v="INCAPACIDADES (NO DE PENSIONES)"/>
    <s v="Nación"/>
    <x v="0"/>
    <s v="CSF"/>
    <n v="2219322"/>
    <n v="0"/>
    <n v="221932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220"/>
    <s v="2020-07-21 00:00:00"/>
    <s v="2020-07-21 18:26:00"/>
    <s v="Gasto"/>
    <s v="Con Compromiso"/>
    <s v="010"/>
    <x v="8"/>
    <x v="13"/>
    <s v="APORTES AL ICBF"/>
    <s v="Nación"/>
    <x v="0"/>
    <s v="CSF"/>
    <n v="2812200"/>
    <n v="0"/>
    <n v="2812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2"/>
    <s v="APORTES GENERALES AL SISTEMA DE RIESGOS LABORALES"/>
    <s v="Nación"/>
    <x v="0"/>
    <s v="CSF"/>
    <n v="1240000"/>
    <n v="0"/>
    <n v="12400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5"/>
    <s v="SALUD"/>
    <s v="Nación"/>
    <x v="0"/>
    <s v="CSF"/>
    <n v="7252600"/>
    <n v="0"/>
    <n v="72526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4"/>
    <s v="CAJAS DE COMPENSACIÓN FAMILIAR"/>
    <s v="Nación"/>
    <x v="0"/>
    <s v="CSF"/>
    <n v="3748200"/>
    <n v="0"/>
    <n v="3748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6"/>
    <s v="APORTES AL SENA"/>
    <s v="Nación"/>
    <x v="0"/>
    <s v="CSF"/>
    <n v="1874800"/>
    <n v="0"/>
    <n v="18748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1"/>
    <s v="PENSIONES"/>
    <s v="Nación"/>
    <x v="0"/>
    <s v="CSF"/>
    <n v="10237900"/>
    <n v="0"/>
    <n v="102379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320"/>
    <s v="2020-08-20 00:00:00"/>
    <s v="2020-08-20 20:31:00"/>
    <s v="Gasto"/>
    <s v="Con Compromiso"/>
    <s v="010"/>
    <x v="8"/>
    <x v="30"/>
    <s v="PRIMA DE NAVIDAD"/>
    <s v="Nación"/>
    <x v="0"/>
    <s v="CSF"/>
    <n v="596474"/>
    <n v="0"/>
    <n v="59647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3"/>
    <s v="LICENCIAS DE MATERNIDAD Y PATERNIDAD (NO DE PENSIONES)"/>
    <s v="Nación"/>
    <x v="0"/>
    <s v="CSF"/>
    <n v="1789423"/>
    <n v="0"/>
    <n v="1789423"/>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6"/>
    <s v="SUBSIDIO DE ALIMENTACIÓN"/>
    <s v="Nación"/>
    <x v="0"/>
    <s v="CSF"/>
    <n v="1851924"/>
    <n v="0"/>
    <n v="185192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9"/>
    <s v="SUELDO BÁSICO"/>
    <s v="Nación"/>
    <x v="0"/>
    <s v="CSF"/>
    <n v="70464180"/>
    <n v="0"/>
    <n v="70464180"/>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8"/>
    <s v="AUXILIO DE CONECTIVIDAD DIGITAL"/>
    <s v="Nación"/>
    <x v="0"/>
    <s v="CSF"/>
    <n v="2543922"/>
    <n v="0"/>
    <n v="254392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1"/>
    <s v="INCAPACIDADES (NO DE PENSIONES)"/>
    <s v="Nación"/>
    <x v="0"/>
    <s v="CSF"/>
    <n v="1814438"/>
    <n v="0"/>
    <n v="1814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7"/>
    <s v="SUELDO DE VACACIONES"/>
    <s v="Nación"/>
    <x v="0"/>
    <s v="CSF"/>
    <n v="1359345"/>
    <n v="0"/>
    <n v="1359345"/>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8"/>
    <s v="BONIFICACIÓN ESPECIAL DE RECREACIÓN"/>
    <s v="Nación"/>
    <x v="0"/>
    <s v="CSF"/>
    <n v="190438"/>
    <n v="0"/>
    <n v="190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10"/>
    <s v="BONIFICACIÓN POR SERVICIOS PRESTADOS"/>
    <s v="Nación"/>
    <x v="0"/>
    <s v="CSF"/>
    <n v="1822864"/>
    <n v="0"/>
    <n v="18228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4"/>
    <s v="PRIMA DE VACACIONES"/>
    <s v="Nación"/>
    <x v="0"/>
    <s v="CSF"/>
    <n v="1693962"/>
    <n v="0"/>
    <n v="169396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6"/>
    <s v="INDEMNIZACIÓN POR VACACIONES"/>
    <s v="Nación"/>
    <x v="0"/>
    <s v="CSF"/>
    <n v="996964"/>
    <n v="0"/>
    <n v="9969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420"/>
    <s v="2020-08-20 00:00:00"/>
    <s v="2020-08-20 20:41:00"/>
    <s v="Gasto"/>
    <s v="Con Compromiso"/>
    <s v="010"/>
    <x v="8"/>
    <x v="16"/>
    <s v="APORTES AL SENA"/>
    <s v="Nación"/>
    <x v="0"/>
    <s v="CSF"/>
    <n v="1780800"/>
    <n v="0"/>
    <n v="17808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3"/>
    <s v="APORTES AL ICBF"/>
    <s v="Nación"/>
    <x v="0"/>
    <s v="CSF"/>
    <n v="2671400"/>
    <n v="0"/>
    <n v="26714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5"/>
    <s v="SALUD"/>
    <s v="Nación"/>
    <x v="0"/>
    <s v="CSF"/>
    <n v="7074300"/>
    <n v="0"/>
    <n v="70743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4"/>
    <s v="CAJAS DE COMPENSACIÓN FAMILIAR"/>
    <s v="Nación"/>
    <x v="0"/>
    <s v="CSF"/>
    <n v="3560500"/>
    <n v="0"/>
    <n v="35605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2"/>
    <s v="APORTES GENERALES AL SISTEMA DE RIESGOS LABORALES"/>
    <s v="Nación"/>
    <x v="0"/>
    <s v="CSF"/>
    <n v="1247100"/>
    <n v="0"/>
    <n v="12471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1"/>
    <s v="PENSIONES"/>
    <s v="Nación"/>
    <x v="0"/>
    <s v="CSF"/>
    <n v="9986900"/>
    <n v="0"/>
    <n v="99869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520"/>
    <s v="2020-09-21 00:00:00"/>
    <s v="2020-09-21 20:12:00"/>
    <s v="Gasto"/>
    <s v="Con Compromiso"/>
    <s v="010"/>
    <x v="8"/>
    <x v="9"/>
    <s v="SUELDO BÁSICO"/>
    <s v="Nación"/>
    <x v="0"/>
    <s v="CSF"/>
    <n v="77263394"/>
    <n v="0"/>
    <n v="7726339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6"/>
    <s v="SUBSIDIO DE ALIMENTACIÓN"/>
    <s v="Nación"/>
    <x v="0"/>
    <s v="CSF"/>
    <n v="1897983"/>
    <n v="0"/>
    <n v="189798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4"/>
    <s v="PRIMA DE VACACIONES"/>
    <s v="Nación"/>
    <x v="0"/>
    <s v="CSF"/>
    <n v="5117"/>
    <n v="0"/>
    <n v="5117"/>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1"/>
    <s v="INCAPACIDADES (NO DE PENSIONES)"/>
    <s v="Nación"/>
    <x v="0"/>
    <s v="CSF"/>
    <n v="1400995"/>
    <n v="0"/>
    <n v="1400995"/>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10"/>
    <s v="BONIFICACIÓN POR SERVICIOS PRESTADOS"/>
    <s v="Nación"/>
    <x v="0"/>
    <s v="CSF"/>
    <n v="4243384"/>
    <n v="0"/>
    <n v="424338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8"/>
    <s v="AUXILIO DE CONECTIVIDAD DIGITAL"/>
    <s v="Nación"/>
    <x v="0"/>
    <s v="CSF"/>
    <n v="2674204"/>
    <n v="0"/>
    <n v="267420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7"/>
    <s v="SUELDO DE VACACIONES"/>
    <s v="Nación"/>
    <x v="0"/>
    <s v="CSF"/>
    <n v="7506"/>
    <n v="0"/>
    <n v="7506"/>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33"/>
    <s v="LICENCIAS DE MATERNIDAD Y PATERNIDAD (NO DE PENSIONES)"/>
    <s v="Nación"/>
    <x v="0"/>
    <s v="CSF"/>
    <n v="1789423"/>
    <n v="0"/>
    <n v="178942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620"/>
    <s v="2020-09-21 00:00:00"/>
    <s v="2020-09-21 20:21:00"/>
    <s v="Gasto"/>
    <s v="Con Compromiso"/>
    <s v="010"/>
    <x v="8"/>
    <x v="16"/>
    <s v="APORTES AL SENA"/>
    <s v="Nación"/>
    <x v="0"/>
    <s v="CSF"/>
    <n v="1790400"/>
    <n v="0"/>
    <n v="17904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1"/>
    <s v="PENSIONES"/>
    <s v="Nación"/>
    <x v="0"/>
    <s v="CSF"/>
    <n v="10295600"/>
    <n v="0"/>
    <n v="1029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2"/>
    <s v="APORTES GENERALES AL SISTEMA DE RIESGOS LABORALES"/>
    <s v="Nación"/>
    <x v="0"/>
    <s v="CSF"/>
    <n v="1248800"/>
    <n v="0"/>
    <n v="12488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5"/>
    <s v="SALUD"/>
    <s v="Nación"/>
    <x v="0"/>
    <s v="CSF"/>
    <n v="7293300"/>
    <n v="0"/>
    <n v="72933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4"/>
    <s v="CAJAS DE COMPENSACIÓN FAMILIAR"/>
    <s v="Nación"/>
    <x v="0"/>
    <s v="CSF"/>
    <n v="3579900"/>
    <n v="0"/>
    <n v="35799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3"/>
    <s v="APORTES AL ICBF"/>
    <s v="Nación"/>
    <x v="0"/>
    <s v="CSF"/>
    <n v="2685600"/>
    <n v="0"/>
    <n v="268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720"/>
    <s v="2020-10-15 00:00:00"/>
    <s v="2020-10-15 20:48:00"/>
    <s v="Gasto"/>
    <s v="Con Compromiso"/>
    <s v="0500"/>
    <x v="8"/>
    <x v="22"/>
    <s v="ADQUISICIÓN DE BIENES Y SERVICIOS - SERVICIO DE INFORMACIÓN CATASTRAL - ACTUALIZACIÓN  Y GESTIÓN CATASTRAL  NACIONAL"/>
    <s v="Propios"/>
    <x v="1"/>
    <s v="CSF"/>
    <n v="63708120"/>
    <n v="0"/>
    <n v="63708120"/>
    <n v="1112364"/>
    <s v="PROCESO DE ACTUALIZACION"/>
    <s v="3720"/>
    <s v="18620, 19220, 19420, 19820, 20020, 20120, 20220, 20320, 20420, 20520, 20620, 21720, 21920, 24920"/>
    <s v="-0"/>
    <s v="-0"/>
    <s v="-0"/>
    <s v="-0"/>
    <x v="1"/>
    <x v="1"/>
  </r>
  <r>
    <s v="3820"/>
    <s v="2020-10-15 00:00:00"/>
    <s v="2020-10-15 20:50:00"/>
    <s v="Gasto"/>
    <s v="Con Compromiso"/>
    <s v="0500"/>
    <x v="8"/>
    <x v="22"/>
    <s v="ADQUISICIÓN DE BIENES Y SERVICIOS - SERVICIO DE INFORMACIÓN CATASTRAL - ACTUALIZACIÓN  Y GESTIÓN CATASTRAL  NACIONAL"/>
    <s v="Propios"/>
    <x v="1"/>
    <s v="CSF"/>
    <n v="5092755"/>
    <n v="0"/>
    <n v="5092755"/>
    <n v="339517"/>
    <s v="APOYO GESTION VENTANILLA"/>
    <s v="3820"/>
    <s v="17320"/>
    <s v="45020"/>
    <s v="122020"/>
    <s v="322147720"/>
    <s v="-0"/>
    <x v="1"/>
    <x v="1"/>
  </r>
  <r>
    <s v="3920"/>
    <s v="2020-10-15 00:00:00"/>
    <s v="2020-10-15 20:53:00"/>
    <s v="Gasto"/>
    <s v="Con Compromiso"/>
    <s v="0500"/>
    <x v="8"/>
    <x v="22"/>
    <s v="ADQUISICIÓN DE BIENES Y SERVICIOS - SERVICIO DE INFORMACIÓN CATASTRAL - ACTUALIZACIÓN  Y GESTIÓN CATASTRAL  NACIONAL"/>
    <s v="Propios"/>
    <x v="1"/>
    <s v="CSF"/>
    <n v="21205260"/>
    <n v="0"/>
    <n v="21205260"/>
    <n v="5301315"/>
    <s v="LIDER DE APOYO"/>
    <s v="3920"/>
    <s v="17220, 19920"/>
    <s v="-0"/>
    <s v="-0"/>
    <s v="-0"/>
    <s v="-0"/>
    <x v="1"/>
    <x v="1"/>
  </r>
  <r>
    <s v="4020"/>
    <s v="2020-10-15 00:00:00"/>
    <s v="2020-10-15 21:03:00"/>
    <s v="Gasto"/>
    <s v="Con Compromiso"/>
    <s v="0500"/>
    <x v="8"/>
    <x v="22"/>
    <s v="ADQUISICIÓN DE BIENES Y SERVICIOS - SERVICIO DE INFORMACIÓN CATASTRAL - ACTUALIZACIÓN  Y GESTIÓN CATASTRAL  NACIONAL"/>
    <s v="Propios"/>
    <x v="1"/>
    <s v="CSF"/>
    <n v="21135865"/>
    <n v="-15135865"/>
    <n v="6000000"/>
    <n v="1000000"/>
    <s v="ESTUDIO DE ZONAS FISICAS"/>
    <s v="4020"/>
    <s v="22520"/>
    <s v="44420"/>
    <s v="121220"/>
    <s v="320843420"/>
    <s v="-0"/>
    <x v="1"/>
    <x v="1"/>
  </r>
  <r>
    <s v="4120"/>
    <s v="2020-10-15 00:00:00"/>
    <s v="2020-10-15 21:06:00"/>
    <s v="Gasto"/>
    <s v="Con Compromiso"/>
    <s v="0500"/>
    <x v="8"/>
    <x v="22"/>
    <s v="ADQUISICIÓN DE BIENES Y SERVICIOS - SERVICIO DE INFORMACIÓN CATASTRAL - ACTUALIZACIÓN  Y GESTIÓN CATASTRAL  NACIONAL"/>
    <s v="Propios"/>
    <x v="1"/>
    <s v="CSF"/>
    <n v="6397727"/>
    <n v="0"/>
    <n v="6397727"/>
    <n v="3"/>
    <s v="DIGITALIZACION PROCESO DE ACTUALIZACION"/>
    <s v="4120"/>
    <s v="22320, 22420"/>
    <s v="-0"/>
    <s v="-0"/>
    <s v="-0"/>
    <s v="-0"/>
    <x v="1"/>
    <x v="1"/>
  </r>
  <r>
    <s v="4220"/>
    <s v="2020-10-15 00:00:00"/>
    <s v="2020-10-15 21:12:00"/>
    <s v="Gasto"/>
    <s v="Con Compromiso"/>
    <s v="0500"/>
    <x v="8"/>
    <x v="22"/>
    <s v="ADQUISICIÓN DE BIENES Y SERVICIOS - SERVICIO DE INFORMACIÓN CATASTRAL - ACTUALIZACIÓN  Y GESTIÓN CATASTRAL  NACIONAL"/>
    <s v="Propios"/>
    <x v="1"/>
    <s v="CSF"/>
    <n v="7000000"/>
    <n v="0"/>
    <n v="7000000"/>
    <n v="1050000"/>
    <s v="SOCIALIZACIONES REQUERIDAS"/>
    <s v="4220"/>
    <s v="23020"/>
    <s v="-0"/>
    <s v="-0"/>
    <s v="-0"/>
    <s v="-0"/>
    <x v="1"/>
    <x v="1"/>
  </r>
  <r>
    <s v="4320"/>
    <s v="2020-10-15 00:00:00"/>
    <s v="2020-10-15 22:11:00"/>
    <s v="Gasto"/>
    <s v="Con Compromiso"/>
    <s v="0500"/>
    <x v="8"/>
    <x v="22"/>
    <s v="ADQUISICIÓN DE BIENES Y SERVICIOS - SERVICIO DE INFORMACIÓN CATASTRAL - ACTUALIZACIÓN  Y GESTIÓN CATASTRAL  NACIONAL"/>
    <s v="Propios"/>
    <x v="1"/>
    <s v="CSF"/>
    <n v="10500000"/>
    <n v="0"/>
    <n v="10500000"/>
    <n v="4550000"/>
    <s v="DEPURACION Y ANALISIS DE INFORMACION"/>
    <s v="4320"/>
    <s v="22220"/>
    <s v="-0"/>
    <s v="-0"/>
    <s v="-0"/>
    <s v="-0"/>
    <x v="1"/>
    <x v="1"/>
  </r>
  <r>
    <s v="4420"/>
    <s v="2020-10-15 00:00:00"/>
    <s v="2020-10-15 22:15:00"/>
    <s v="Gasto"/>
    <s v="Generado"/>
    <s v="0500"/>
    <x v="8"/>
    <x v="22"/>
    <s v="ADQUISICIÓN DE BIENES Y SERVICIOS - SERVICIO DE INFORMACIÓN CATASTRAL - ACTUALIZACIÓN  Y GESTIÓN CATASTRAL  NACIONAL"/>
    <s v="Propios"/>
    <x v="1"/>
    <s v="CSF"/>
    <n v="3300000"/>
    <n v="-3300000"/>
    <n v="0"/>
    <n v="0"/>
    <s v="ARRIENDO SEDE GACHANCIPA"/>
    <s v="4420"/>
    <s v="-0"/>
    <s v="-0"/>
    <s v="-0"/>
    <s v="-0"/>
    <s v="-0"/>
    <x v="1"/>
    <x v="1"/>
  </r>
  <r>
    <s v="4520"/>
    <s v="2020-10-15 00:00:00"/>
    <s v="2020-10-15 22:23:00"/>
    <s v="Gasto"/>
    <s v="Generado"/>
    <s v="0500"/>
    <x v="8"/>
    <x v="22"/>
    <s v="ADQUISICIÓN DE BIENES Y SERVICIOS - SERVICIO DE INFORMACIÓN CATASTRAL - ACTUALIZACIÓN  Y GESTIÓN CATASTRAL  NACIONAL"/>
    <s v="Propios"/>
    <x v="1"/>
    <s v="CSF"/>
    <n v="5619247"/>
    <n v="0"/>
    <n v="5619247"/>
    <n v="5619247"/>
    <s v="VIATICOS Y GASTOS DE COMISION"/>
    <s v="4520"/>
    <s v="-0"/>
    <s v="-0"/>
    <s v="-0"/>
    <s v="-0"/>
    <s v="-0"/>
    <x v="1"/>
    <x v="1"/>
  </r>
  <r>
    <s v="4620"/>
    <s v="2020-10-15 00:00:00"/>
    <s v="2020-10-15 22:32:00"/>
    <s v="Gasto"/>
    <s v="Con Compromiso"/>
    <s v="0500"/>
    <x v="8"/>
    <x v="22"/>
    <s v="ADQUISICIÓN DE BIENES Y SERVICIOS - SERVICIO DE INFORMACIÓN CATASTRAL - ACTUALIZACIÓN  Y GESTIÓN CATASTRAL  NACIONAL"/>
    <s v="Propios"/>
    <x v="1"/>
    <s v="CSF"/>
    <n v="7584300"/>
    <n v="0"/>
    <n v="7584300"/>
    <n v="707868"/>
    <s v="PRESTAC. DE SERVICIOS PARA_x000a_REALIZAR ACTIVIDADES DE_x000a_RECONOCIMIENTO PREDIAL RURAL Y_x000a_URBANO DE LOS PROCESOS DE_x000a_GESTIÓN CATASTRAL EN EL MARCO_x000a_DE LOS PROYECTOS QUE ADELANTA_x000a_EL INSTITUTO EN LA TERRITORIAL"/>
    <s v="4620"/>
    <s v="19020"/>
    <s v="45520"/>
    <s v="134620"/>
    <s v="343070120"/>
    <s v="-0"/>
    <x v="1"/>
    <x v="1"/>
  </r>
  <r>
    <s v="4720"/>
    <s v="2020-10-15 00:00:00"/>
    <s v="2020-10-15 22:35:00"/>
    <s v="Gasto"/>
    <s v="Con Compromiso"/>
    <s v="0500"/>
    <x v="8"/>
    <x v="22"/>
    <s v="ADQUISICIÓN DE BIENES Y SERVICIOS - SERVICIO DE INFORMACIÓN CATASTRAL - ACTUALIZACIÓN  Y GESTIÓN CATASTRAL  NACIONAL"/>
    <s v="Propios"/>
    <x v="1"/>
    <s v="CSF"/>
    <n v="5092755"/>
    <n v="0"/>
    <n v="5092755"/>
    <n v="475324"/>
    <s v="PRESTAC. DE SERVICIOS DE APOYO_x000a_EN LOS PROCESOS DE GESTIÓN_x000a_CATASTRAL EN EL MARCO DE LOS_x000a_PROYECTOS QUE ADELANTA EL_x000a_INSTITUTO EN LA TERRITORIAL_x000a_CUNDINAMARCA Y SUS UOC"/>
    <s v="4720"/>
    <s v="19120"/>
    <s v="43920"/>
    <s v="120820"/>
    <s v="320638720"/>
    <s v="-0"/>
    <x v="1"/>
    <x v="1"/>
  </r>
  <r>
    <s v="4820"/>
    <s v="2020-10-20 00:00:00"/>
    <s v="2020-10-20 09:31:00"/>
    <s v="Gasto"/>
    <s v="Con Compromiso"/>
    <s v="010"/>
    <x v="8"/>
    <x v="6"/>
    <s v="SUBSIDIO DE ALIMENTACIÓN"/>
    <s v="Nación"/>
    <x v="0"/>
    <s v="CSF"/>
    <n v="1935396"/>
    <n v="0"/>
    <n v="19353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7"/>
    <s v="SUELDO DE VACACIONES"/>
    <s v="Nación"/>
    <x v="0"/>
    <s v="CSF"/>
    <n v="2093178"/>
    <n v="0"/>
    <n v="2093178"/>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1"/>
    <s v="INCAPACIDADES (NO DE PENSIONES)"/>
    <s v="Nación"/>
    <x v="0"/>
    <s v="CSF"/>
    <n v="1371397"/>
    <n v="0"/>
    <n v="1371397"/>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4"/>
    <s v="PRIMA DE VACACIONES"/>
    <s v="Nación"/>
    <x v="0"/>
    <s v="CSF"/>
    <n v="1883860"/>
    <n v="0"/>
    <n v="1883860"/>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10"/>
    <s v="BONIFICACIÓN POR SERVICIOS PRESTADOS"/>
    <s v="Nación"/>
    <x v="0"/>
    <s v="CSF"/>
    <n v="3722596"/>
    <n v="0"/>
    <n v="37225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8"/>
    <s v="AUXILIO DE CONECTIVIDAD DIGITAL"/>
    <s v="Nación"/>
    <x v="0"/>
    <s v="CSF"/>
    <n v="2670775"/>
    <n v="0"/>
    <n v="2670775"/>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8"/>
    <s v="BONIFICACIÓN ESPECIAL DE RECREACIÓN"/>
    <s v="Nación"/>
    <x v="0"/>
    <s v="CSF"/>
    <n v="150004"/>
    <n v="0"/>
    <n v="150004"/>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9"/>
    <s v="SUELDO BÁSICO"/>
    <s v="Nación"/>
    <x v="0"/>
    <s v="CSF"/>
    <n v="78297513"/>
    <n v="0"/>
    <n v="78297513"/>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920"/>
    <s v="2020-10-20 00:00:00"/>
    <s v="2020-10-20 09:42:00"/>
    <s v="Gasto"/>
    <s v="Con Compromiso"/>
    <s v="010"/>
    <x v="8"/>
    <x v="15"/>
    <s v="SALUD"/>
    <s v="Nación"/>
    <x v="0"/>
    <s v="CSF"/>
    <n v="7094800"/>
    <n v="0"/>
    <n v="70948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2"/>
    <s v="APORTES GENERALES AL SISTEMA DE RIESGOS LABORALES"/>
    <s v="Nación"/>
    <x v="0"/>
    <s v="CSF"/>
    <n v="1282600"/>
    <n v="0"/>
    <n v="1282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4"/>
    <s v="CAJAS DE COMPENSACIÓN FAMILIAR"/>
    <s v="Nación"/>
    <x v="0"/>
    <s v="CSF"/>
    <n v="3585900"/>
    <n v="0"/>
    <n v="35859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6"/>
    <s v="APORTES AL SENA"/>
    <s v="Nación"/>
    <x v="0"/>
    <s v="CSF"/>
    <n v="1793600"/>
    <n v="0"/>
    <n v="1793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3"/>
    <s v="APORTES AL ICBF"/>
    <s v="Nación"/>
    <x v="0"/>
    <s v="CSF"/>
    <n v="2690300"/>
    <n v="0"/>
    <n v="26903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1"/>
    <s v="PENSIONES"/>
    <s v="Nación"/>
    <x v="0"/>
    <s v="CSF"/>
    <n v="10015600"/>
    <n v="0"/>
    <n v="10015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5020"/>
    <s v="2020-11-17 00:00:00"/>
    <s v="2020-11-17 13:46:00"/>
    <s v="Gasto"/>
    <s v="Generado"/>
    <s v="0500"/>
    <x v="8"/>
    <x v="22"/>
    <s v="ADQUISICIÓN DE BIENES Y SERVICIOS - SERVICIO DE INFORMACIÓN CATASTRAL - ACTUALIZACIÓN  Y GESTIÓN CATASTRAL  NACIONAL"/>
    <s v="Nación"/>
    <x v="2"/>
    <s v="CSF"/>
    <n v="18202320"/>
    <n v="0"/>
    <n v="18202320"/>
    <n v="18202320"/>
    <s v="PRESTACION DE SERVICIOS_x000a_RECONOCIMIENTO CABIDA Y LINDEROS"/>
    <s v="5020"/>
    <s v="-0"/>
    <s v="-0"/>
    <s v="-0"/>
    <s v="-0"/>
    <s v="-0"/>
    <x v="1"/>
    <x v="1"/>
  </r>
  <r>
    <s v="5120"/>
    <s v="2020-11-17 00:00:00"/>
    <s v="2020-11-17 13:53:00"/>
    <s v="Gasto"/>
    <s v="Con Compromiso"/>
    <s v="0500"/>
    <x v="8"/>
    <x v="22"/>
    <s v="ADQUISICIÓN DE BIENES Y SERVICIOS - SERVICIO DE INFORMACIÓN CATASTRAL - ACTUALIZACIÓN  Y GESTIÓN CATASTRAL  NACIONAL"/>
    <s v="Nación"/>
    <x v="2"/>
    <s v="CSF"/>
    <n v="8385135"/>
    <n v="0"/>
    <n v="8385135"/>
    <n v="1677027"/>
    <s v="PRESTACION DE SERVICIOS_x000a_TOPOGRAFO"/>
    <s v="5120"/>
    <s v="25320"/>
    <s v="-0"/>
    <s v="-0"/>
    <s v="-0"/>
    <s v="-0"/>
    <x v="1"/>
    <x v="1"/>
  </r>
  <r>
    <s v="5220"/>
    <s v="2020-11-20 00:00:00"/>
    <s v="2020-11-20 18:44:00"/>
    <s v="Gasto"/>
    <s v="Con Compromiso"/>
    <s v="0500"/>
    <x v="8"/>
    <x v="22"/>
    <s v="ADQUISICIÓN DE BIENES Y SERVICIOS - SERVICIO DE INFORMACIÓN CATASTRAL - ACTUALIZACIÓN  Y GESTIÓN CATASTRAL  NACIONAL"/>
    <s v="Nación"/>
    <x v="0"/>
    <s v="CSF"/>
    <n v="19762384"/>
    <n v="0"/>
    <n v="19762384"/>
    <n v="599200"/>
    <s v="Prestación de servicios Profesionales para realizar avalúos a nivel nacional requeridos en el marco de los proyectos de la gestión catastral que adelanta el instituto"/>
    <s v="5220"/>
    <s v="24720, 24820"/>
    <s v="-0"/>
    <s v="-0"/>
    <s v="-0"/>
    <s v="-0"/>
    <x v="1"/>
    <x v="1"/>
  </r>
  <r>
    <s v="5320"/>
    <s v="2020-11-20 00:00:00"/>
    <s v="2020-11-20 19:07:00"/>
    <s v="Gasto"/>
    <s v="Con Compromiso"/>
    <s v="010"/>
    <x v="8"/>
    <x v="4"/>
    <s v="PRIMA DE VACACIONES"/>
    <s v="Nación"/>
    <x v="0"/>
    <s v="CSF"/>
    <n v="4046112"/>
    <n v="0"/>
    <n v="404611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21"/>
    <s v="INCAPACIDADES (NO DE PENSIONES)"/>
    <s v="Nación"/>
    <x v="0"/>
    <s v="CSF"/>
    <n v="952343"/>
    <n v="0"/>
    <n v="95234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10"/>
    <s v="BONIFICACIÓN POR SERVICIOS PRESTADOS"/>
    <s v="Nación"/>
    <x v="0"/>
    <s v="CSF"/>
    <n v="2492095"/>
    <n v="0"/>
    <n v="2492095"/>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7"/>
    <s v="SUELDO DE VACACIONES"/>
    <s v="Nación"/>
    <x v="0"/>
    <s v="CSF"/>
    <n v="4669293"/>
    <n v="0"/>
    <n v="466929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6"/>
    <s v="SUBSIDIO DE ALIMENTACIÓN"/>
    <s v="Nación"/>
    <x v="0"/>
    <s v="CSF"/>
    <n v="1960578"/>
    <n v="0"/>
    <n v="1960578"/>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9"/>
    <s v="SUELDO BÁSICO"/>
    <s v="Nación"/>
    <x v="0"/>
    <s v="CSF"/>
    <n v="76922269"/>
    <n v="210000"/>
    <n v="77132269"/>
    <n v="10180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30"/>
    <s v="PRIMA DE NAVIDAD"/>
    <s v="Nación"/>
    <x v="0"/>
    <s v="CSF"/>
    <n v="113870131"/>
    <n v="-108200"/>
    <n v="113761931"/>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8"/>
    <s v="BONIFICACIÓN ESPECIAL DE RECREACIÓN"/>
    <s v="Nación"/>
    <x v="0"/>
    <s v="CSF"/>
    <n v="335072"/>
    <n v="0"/>
    <n v="33507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28"/>
    <s v="AUXILIO DE CONECTIVIDAD DIGITAL"/>
    <s v="Nación"/>
    <x v="0"/>
    <s v="CSF"/>
    <n v="2711917"/>
    <n v="0"/>
    <n v="2711917"/>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420"/>
    <s v="2020-11-20 00:00:00"/>
    <s v="2020-11-20 19:23:00"/>
    <s v="Gasto"/>
    <s v="Con Compromiso"/>
    <s v="010"/>
    <x v="8"/>
    <x v="15"/>
    <s v="SALUD"/>
    <s v="Nación"/>
    <x v="0"/>
    <s v="CSF"/>
    <n v="6946300"/>
    <n v="0"/>
    <n v="69463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1"/>
    <s v="PENSIONES"/>
    <s v="Nación"/>
    <x v="0"/>
    <s v="CSF"/>
    <n v="9805600"/>
    <n v="0"/>
    <n v="98056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3"/>
    <s v="APORTES AL ICBF"/>
    <s v="Nación"/>
    <x v="0"/>
    <s v="CSF"/>
    <n v="2746400"/>
    <n v="0"/>
    <n v="27464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4"/>
    <s v="CAJAS DE COMPENSACIÓN FAMILIAR"/>
    <s v="Nación"/>
    <x v="0"/>
    <s v="CSF"/>
    <n v="3660700"/>
    <n v="0"/>
    <n v="366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2"/>
    <s v="APORTES GENERALES AL SISTEMA DE RIESGOS LABORALES"/>
    <s v="Nación"/>
    <x v="0"/>
    <s v="CSF"/>
    <n v="1291200"/>
    <n v="0"/>
    <n v="12912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6"/>
    <s v="APORTES AL SENA"/>
    <s v="Nación"/>
    <x v="0"/>
    <s v="CSF"/>
    <n v="1830700"/>
    <n v="0"/>
    <n v="183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520"/>
    <s v="2020-11-23 00:00:00"/>
    <s v="2020-11-23 20:25:00"/>
    <s v="Gasto"/>
    <s v="Con Compromiso"/>
    <s v="0500"/>
    <x v="8"/>
    <x v="22"/>
    <s v="ADQUISICIÓN DE BIENES Y SERVICIOS - SERVICIO DE INFORMACIÓN CATASTRAL - ACTUALIZACIÓN  Y GESTIÓN CATASTRAL  NACIONAL"/>
    <s v="Propios"/>
    <x v="1"/>
    <s v="CSF"/>
    <n v="14561856"/>
    <n v="0"/>
    <n v="14561856"/>
    <n v="0"/>
    <s v="RECONOCEDOR INTEGRAL ( MUNICIPIO DE COGUA)"/>
    <s v="5520"/>
    <s v="24120, 24220, 24520, 24620"/>
    <s v="-0"/>
    <s v="-0"/>
    <s v="-0"/>
    <s v="-0"/>
    <x v="1"/>
    <x v="1"/>
  </r>
  <r>
    <s v="5620"/>
    <s v="2020-11-23 00:00:00"/>
    <s v="2020-11-23 20:27:00"/>
    <s v="Gasto"/>
    <s v="Con Compromiso"/>
    <s v="0500"/>
    <x v="8"/>
    <x v="22"/>
    <s v="ADQUISICIÓN DE BIENES Y SERVICIOS - SERVICIO DE INFORMACIÓN CATASTRAL - ACTUALIZACIÓN  Y GESTIÓN CATASTRAL  NACIONAL"/>
    <s v="Propios"/>
    <x v="1"/>
    <s v="CSF"/>
    <n v="4199976"/>
    <n v="0"/>
    <n v="4199976"/>
    <n v="76731"/>
    <s v="LIDER- COORDINADOR (MUNICIPIO COGUA)"/>
    <s v="5620"/>
    <s v="24420"/>
    <s v="-0"/>
    <s v="-0"/>
    <s v="-0"/>
    <s v="-0"/>
    <x v="1"/>
    <x v="1"/>
  </r>
  <r>
    <s v="5720"/>
    <s v="2020-11-23 00:00:00"/>
    <s v="2020-11-23 20:31:00"/>
    <s v="Gasto"/>
    <s v="Con Compromiso"/>
    <s v="0500"/>
    <x v="8"/>
    <x v="22"/>
    <s v="ADQUISICIÓN DE BIENES Y SERVICIOS - SERVICIO DE INFORMACIÓN CATASTRAL - ACTUALIZACIÓN  Y GESTIÓN CATASTRAL  NACIONAL"/>
    <s v="Propios"/>
    <x v="1"/>
    <s v="CSF"/>
    <n v="3112380"/>
    <n v="0"/>
    <n v="3112380"/>
    <n v="86432"/>
    <s v="DIGITALIZACIÓN MUNICIPIO COGUA)"/>
    <s v="5720"/>
    <s v="24320"/>
    <s v="-0"/>
    <s v="-0"/>
    <s v="-0"/>
    <s v="-0"/>
    <x v="1"/>
    <x v="1"/>
  </r>
  <r>
    <s v="5820"/>
    <s v="2020-11-23 00:00:00"/>
    <s v="2020-11-23 20:34:00"/>
    <s v="Gasto"/>
    <s v="Con Compromiso"/>
    <s v="0500"/>
    <x v="8"/>
    <x v="22"/>
    <s v="ADQUISICIÓN DE BIENES Y SERVICIOS - SERVICIO DE INFORMACIÓN CATASTRAL - ACTUALIZACIÓN  Y GESTIÓN CATASTRAL  NACIONAL"/>
    <s v="Propios"/>
    <x v="1"/>
    <s v="CSF"/>
    <n v="4889016"/>
    <n v="0"/>
    <n v="4889016"/>
    <n v="135782"/>
    <s v="TECNICOS DE APOYO"/>
    <s v="5820"/>
    <s v="25020, 25120"/>
    <s v="-0"/>
    <s v="-0"/>
    <s v="-0"/>
    <s v="-0"/>
    <x v="1"/>
    <x v="1"/>
  </r>
  <r>
    <s v="5920"/>
    <s v="2020-11-23 00:00:00"/>
    <s v="2020-11-23 20:36:00"/>
    <s v="Gasto"/>
    <s v="Con Compromiso"/>
    <s v="0500"/>
    <x v="8"/>
    <x v="22"/>
    <s v="ADQUISICIÓN DE BIENES Y SERVICIOS - SERVICIO DE INFORMACIÓN CATASTRAL - ACTUALIZACIÓN  Y GESTIÓN CATASTRAL  NACIONAL"/>
    <s v="Propios"/>
    <x v="1"/>
    <s v="CSF"/>
    <n v="1982016"/>
    <n v="0"/>
    <n v="1982016"/>
    <n v="330324"/>
    <s v="AUXILIAR DE APOYO"/>
    <s v="5920"/>
    <s v="25420"/>
    <s v="-0"/>
    <s v="-0"/>
    <s v="-0"/>
    <s v="-0"/>
    <x v="1"/>
    <x v="1"/>
  </r>
  <r>
    <s v="6020"/>
    <s v="2020-11-23 00:00:00"/>
    <s v="2020-11-23 20:38:00"/>
    <s v="Gasto"/>
    <s v="Generado"/>
    <s v="0500"/>
    <x v="8"/>
    <x v="22"/>
    <s v="ADQUISICIÓN DE BIENES Y SERVICIOS - SERVICIO DE INFORMACIÓN CATASTRAL - ACTUALIZACIÓN  Y GESTIÓN CATASTRAL  NACIONAL"/>
    <s v="Propios"/>
    <x v="1"/>
    <s v="CSF"/>
    <n v="10921392"/>
    <n v="0"/>
    <n v="10921392"/>
    <n v="10921392"/>
    <s v="RECONOCEDOR INTEGRAL (MUNICIPIO DE CHIA)"/>
    <s v="6020"/>
    <s v="-0"/>
    <s v="-0"/>
    <s v="-0"/>
    <s v="-0"/>
    <s v="-0"/>
    <x v="1"/>
    <x v="1"/>
  </r>
  <r>
    <s v="6120"/>
    <s v="2020-11-23 00:00:00"/>
    <s v="2020-11-23 20:40:00"/>
    <s v="Gasto"/>
    <s v="Con Compromiso"/>
    <s v="0500"/>
    <x v="8"/>
    <x v="22"/>
    <s v="ADQUISICIÓN DE BIENES Y SERVICIOS - SERVICIO DE INFORMACIÓN CATASTRAL - ACTUALIZACIÓN  Y GESTIÓN CATASTRAL  NACIONAL"/>
    <s v="Propios"/>
    <x v="1"/>
    <s v="CSF"/>
    <n v="3112380"/>
    <n v="0"/>
    <n v="3112380"/>
    <n v="518707"/>
    <s v="DIGITALIZADOR (MUNICIPIO DE CHIA)"/>
    <s v="6120"/>
    <s v="25220"/>
    <s v="-0"/>
    <s v="-0"/>
    <s v="-0"/>
    <s v="-0"/>
    <x v="1"/>
    <x v="1"/>
  </r>
  <r>
    <s v="6220"/>
    <s v="2020-11-27 00:00:00"/>
    <s v="2020-11-27 09:36:00"/>
    <s v="Gasto"/>
    <s v="Generado"/>
    <s v="0200"/>
    <x v="8"/>
    <x v="27"/>
    <s v="ADQUISICIÓN DE BIENES Y SERVICIOS - SEDES MANTENIDAS - FORTALECIMIENTO DE LA INFRAESTRUCTURA FÍSICA DEL IGAC A NIVEL  NACIONAL"/>
    <s v="Nación"/>
    <x v="0"/>
    <s v="CSF"/>
    <n v="1561010"/>
    <n v="0"/>
    <n v="1561010"/>
    <n v="1561010"/>
    <s v="MANTENIMIENTO ELECTRICO UOC LETICIA"/>
    <s v="6220"/>
    <s v="-0"/>
    <s v="-0"/>
    <s v="-0"/>
    <s v="-0"/>
    <s v="-0"/>
    <x v="1"/>
    <x v="3"/>
  </r>
  <r>
    <s v="120"/>
    <s v="2020-01-08 00:00:00"/>
    <s v="2020-01-08 08:25:00"/>
    <s v="Gasto"/>
    <s v="Con Compromiso"/>
    <s v="011"/>
    <x v="9"/>
    <x v="1"/>
    <s v="SERVICIOS DE TELECOMUNICACIONES, TRANSMISIÓN Y SUMINISTRO DE INFORMACIÓN"/>
    <s v="Nación"/>
    <x v="0"/>
    <s v="CSF"/>
    <n v="2200000"/>
    <n v="218000"/>
    <n v="2418000"/>
    <n v="160175"/>
    <s v="SERVICIOS PUBLICOS PARA LA VIGENCIA 2020"/>
    <s v="120"/>
    <s v="120, 220, 320, 6120, 6220, 6420"/>
    <s v="120, 220, 320, 11920, 12320, 12620"/>
    <s v="120, 220, 320, 3820, 4020, 4120, 7220, 7720, 7820, 12120, 12220, 12320, 16220, 17720, 17820, 23020, 23120, 23220, 27020, 27120, 27220, 30820, 30920, 31020, 34920, 35020, 35120, 38920, 39320, 39420, 43520, 43920, 44020, 442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s v="-0"/>
    <x v="0"/>
    <x v="13"/>
  </r>
  <r>
    <s v="120"/>
    <s v="2020-01-08 00:00:00"/>
    <s v="2020-01-08 08:25:00"/>
    <s v="Gasto"/>
    <s v="Con Compromiso"/>
    <s v="011"/>
    <x v="9"/>
    <x v="0"/>
    <s v="SERVICIOS DE DISTRIBUCIÓN DE ELECTRICIDAD, GAS Y AGUA (POR CUENTA PROPIA)"/>
    <s v="Nación"/>
    <x v="0"/>
    <s v="CSF"/>
    <n v="31000000"/>
    <n v="-6349620"/>
    <n v="24650380"/>
    <n v="2487949"/>
    <s v="SERVICIOS PUBLICOS PARA LA VIGENCIA 2020"/>
    <s v="120"/>
    <s v="120, 220, 320, 6120, 6220, 6420"/>
    <s v="120, 220, 320, 11920, 12320, 12620"/>
    <s v="120, 220, 320, 3820, 4020, 4120, 7220, 7720, 7820, 12120, 12220, 12320, 16220, 17720, 17820, 23020, 23120, 23220, 27020, 27120, 27220, 30820, 30920, 31020, 34920, 35020, 35120, 38920, 39320, 39420, 43520, 43920, 44020, 442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s v="-0"/>
    <x v="0"/>
    <x v="13"/>
  </r>
  <r>
    <s v="120"/>
    <s v="2020-01-08 00:00:00"/>
    <s v="2020-01-08 08:25:00"/>
    <s v="Gasto"/>
    <s v="Con Compromiso"/>
    <s v="011"/>
    <x v="9"/>
    <x v="2"/>
    <s v="SERVICIOS DE ALCANTARILLADO, RECOLECCIÓN, TRATAMIENTO Y DISPOSICIÓN DE DESECHOS Y OTROS SERVICIOS DE SANEAMIENTO AMBIENTAL"/>
    <s v="Nación"/>
    <x v="0"/>
    <s v="CSF"/>
    <n v="200000"/>
    <n v="-1129"/>
    <n v="198871"/>
    <n v="0"/>
    <s v="SERVICIOS PUBLICOS PARA LA VIGENCIA 2020"/>
    <s v="120"/>
    <s v="120, 220, 320, 6120, 6220, 6420"/>
    <s v="120, 220, 320, 11920, 12320, 12620"/>
    <s v="120, 220, 320, 3820, 4020, 4120, 7220, 7720, 7820, 12120, 12220, 12320, 16220, 17720, 17820, 23020, 23120, 23220, 27020, 27120, 27220, 30820, 30920, 31020, 34920, 35020, 35120, 38920, 39320, 39420, 43520, 43920, 44020, 442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s v="-0"/>
    <x v="0"/>
    <x v="13"/>
  </r>
  <r>
    <s v="220"/>
    <s v="2020-01-08 00:00:00"/>
    <s v="2020-01-08 08:54:00"/>
    <s v="Gasto"/>
    <s v="Con Compromiso"/>
    <s v="011"/>
    <x v="9"/>
    <x v="20"/>
    <s v="IMPUESTO DE INDUSTRIA Y COMERCIO"/>
    <s v="Propios"/>
    <x v="1"/>
    <s v="CSF"/>
    <n v="1230000"/>
    <n v="-403000"/>
    <n v="827000"/>
    <n v="0"/>
    <s v="IMPUESTO DE INDUSTRIA Y COMERCIO PARA LA VIGENCIA 2020"/>
    <s v="220"/>
    <s v="420"/>
    <s v="520"/>
    <s v="3720, 7620, 16120, 17520, 26920, 34420, 42720"/>
    <s v="20273520, 54160120, 111142620, 114383520, 117848920, 177618920, 241967520, 308923920"/>
    <s v="-0"/>
    <x v="0"/>
    <x v="13"/>
  </r>
  <r>
    <s v="320"/>
    <s v="2020-01-21 00:00:00"/>
    <s v="2020-01-21 08:18:00"/>
    <s v="Gasto"/>
    <s v="Con Compromiso"/>
    <s v="011"/>
    <x v="9"/>
    <x v="5"/>
    <s v="PRIMA TÉCNICA NO SALARIAL"/>
    <s v="Nación"/>
    <x v="0"/>
    <s v="CSF"/>
    <n v="2240265"/>
    <n v="0"/>
    <n v="224026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7"/>
    <s v="SUELDO DE VACACIONES"/>
    <s v="Nación"/>
    <x v="0"/>
    <s v="CSF"/>
    <n v="1236455"/>
    <n v="0"/>
    <n v="123645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9"/>
    <s v="SUELDO BÁSICO"/>
    <s v="Nación"/>
    <x v="0"/>
    <s v="CSF"/>
    <n v="27713538"/>
    <n v="0"/>
    <n v="27713538"/>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6"/>
    <s v="SUBSIDIO DE ALIMENTACIÓN"/>
    <s v="Nación"/>
    <x v="0"/>
    <s v="CSF"/>
    <n v="435954"/>
    <n v="0"/>
    <n v="43595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4"/>
    <s v="CAJAS DE COMPENSACIÓN FAMILIAR"/>
    <s v="Nación"/>
    <x v="0"/>
    <s v="CSF"/>
    <n v="1306900"/>
    <n v="0"/>
    <n v="13069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1"/>
    <s v="PENSIONES"/>
    <s v="Nación"/>
    <x v="0"/>
    <s v="CSF"/>
    <n v="3688600"/>
    <n v="0"/>
    <n v="3688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6"/>
    <s v="APORTES AL SENA"/>
    <s v="Nación"/>
    <x v="0"/>
    <s v="CSF"/>
    <n v="653800"/>
    <n v="0"/>
    <n v="6538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4"/>
    <s v="PRIMA DE VACACIONES"/>
    <s v="Nación"/>
    <x v="0"/>
    <s v="CSF"/>
    <n v="977987"/>
    <n v="0"/>
    <n v="977987"/>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2"/>
    <s v="APORTES GENERALES AL SISTEMA DE RIESGOS LABORALES"/>
    <s v="Nación"/>
    <x v="0"/>
    <s v="CSF"/>
    <n v="368300"/>
    <n v="0"/>
    <n v="3683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8"/>
    <s v="BONIFICACIÓN ESPECIAL DE RECREACIÓN"/>
    <s v="Nación"/>
    <x v="0"/>
    <s v="CSF"/>
    <n v="110493"/>
    <n v="0"/>
    <n v="110493"/>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3"/>
    <s v="AUXILIO DE TRANSPORTE"/>
    <s v="Nación"/>
    <x v="0"/>
    <s v="CSF"/>
    <n v="507414"/>
    <n v="0"/>
    <n v="50741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3"/>
    <s v="APORTES AL ICBF"/>
    <s v="Nación"/>
    <x v="0"/>
    <s v="CSF"/>
    <n v="980600"/>
    <n v="0"/>
    <n v="980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5"/>
    <s v="SALUD"/>
    <s v="Nación"/>
    <x v="0"/>
    <s v="CSF"/>
    <n v="2612700"/>
    <n v="0"/>
    <n v="26127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420"/>
    <s v="2020-01-29 00:00:00"/>
    <s v="2020-01-29 14:54:00"/>
    <s v="Gasto"/>
    <s v="Con Compromiso"/>
    <s v="011"/>
    <x v="9"/>
    <x v="24"/>
    <s v="IMPUESTO PREDIAL Y SOBRETASA AMBIENTAL"/>
    <s v="Nación"/>
    <x v="0"/>
    <s v="CSF"/>
    <n v="5875819"/>
    <n v="0"/>
    <n v="5875819"/>
    <n v="0"/>
    <s v="IMPUESTO PREDIAL VIGENCIA 2020"/>
    <s v="420"/>
    <s v="820"/>
    <s v="420"/>
    <s v="3620"/>
    <s v="16995020"/>
    <s v="-0"/>
    <x v="0"/>
    <x v="13"/>
  </r>
  <r>
    <s v="520"/>
    <s v="2020-02-11 00:00:00"/>
    <s v="2020-02-11 13:17:00"/>
    <s v="Gasto"/>
    <s v="Con Compromiso"/>
    <s v="011"/>
    <x v="9"/>
    <x v="19"/>
    <s v="VIÁTICOS DE LOS FUNCIONARIOS EN COMISIÓN"/>
    <s v="Nación"/>
    <x v="0"/>
    <s v="CSF"/>
    <n v="645800"/>
    <n v="0"/>
    <n v="645800"/>
    <n v="0"/>
    <s v="VIATICOS Y GASTOS DE COMISION A FUNCIONARIOS"/>
    <s v="520"/>
    <s v="920"/>
    <s v="720"/>
    <s v="3920"/>
    <s v="24619420"/>
    <s v="-0"/>
    <x v="0"/>
    <x v="13"/>
  </r>
  <r>
    <s v="520"/>
    <s v="2020-02-11 00:00:00"/>
    <s v="2020-02-11 13:17:00"/>
    <s v="Gasto"/>
    <s v="Con Compromiso"/>
    <s v="011"/>
    <x v="9"/>
    <x v="18"/>
    <s v="SERVICIOS DE TRANSPORTE DE PASAJEROS"/>
    <s v="Nación"/>
    <x v="0"/>
    <s v="CSF"/>
    <n v="78400"/>
    <n v="0"/>
    <n v="78400"/>
    <n v="0"/>
    <s v="VIATICOS Y GASTOS DE COMISION A FUNCIONARIOS"/>
    <s v="520"/>
    <s v="920"/>
    <s v="720"/>
    <s v="3920"/>
    <s v="24619420"/>
    <s v="-0"/>
    <x v="0"/>
    <x v="13"/>
  </r>
  <r>
    <s v="620"/>
    <s v="2020-02-17 00:00:00"/>
    <s v="2020-02-17 16:11:00"/>
    <s v="Gasto"/>
    <s v="Con Compromiso"/>
    <s v="0500"/>
    <x v="9"/>
    <x v="22"/>
    <s v="ADQUISICIÓN DE BIENES Y SERVICIOS - SERVICIO DE INFORMACIÓN CATASTRAL - ACTUALIZACIÓN  Y GESTIÓN CATASTRAL  NACIONAL"/>
    <s v="Nación"/>
    <x v="2"/>
    <s v="CSF"/>
    <n v="7404302"/>
    <n v="0"/>
    <n v="7404302"/>
    <n v="2901817"/>
    <s v="VIATICOS PROCESO DE CONSERVACION"/>
    <s v="620"/>
    <s v="1220, 1320, 4820, 4920, 5120, 5220, 5720, 5820, 5920, 6320, 6520, 6620, 7120"/>
    <s v="1120, 1220, 9920, 10020, 10420, 10520, 11820, 12020, 12120, 12520, 12720, 12820, 13020"/>
    <s v="7020, 7120, 39020, 39120, 39520, 39620, 43420, 43720, 43820, 44120, 44320, 44420, 48620"/>
    <s v="46860820, 46861920, 279529620, 279531120, 294781620, 294785720, 309349320, 312648220, 312649820, 321179420, 330669120, 330670420, 341049220"/>
    <s v="-0"/>
    <x v="1"/>
    <x v="1"/>
  </r>
  <r>
    <s v="720"/>
    <s v="2020-02-17 00:00:00"/>
    <s v="2020-02-17 16:17:00"/>
    <s v="Gasto"/>
    <s v="Generado"/>
    <s v="0500"/>
    <x v="9"/>
    <x v="22"/>
    <s v="ADQUISICIÓN DE BIENES Y SERVICIOS - SERVICIO DE INFORMACIÓN CATASTRAL - ACTUALIZACIÓN  Y GESTIÓN CATASTRAL  NACIONAL"/>
    <s v="Nación"/>
    <x v="2"/>
    <s v="CSF"/>
    <n v="3000000"/>
    <n v="150000"/>
    <n v="3150000"/>
    <n v="3150000"/>
    <s v="Viáticos Proceso  Politica de Tierras y Ley de Víctimas"/>
    <s v="720"/>
    <s v="-0"/>
    <s v="-0"/>
    <s v="-0"/>
    <s v="-0"/>
    <s v="-0"/>
    <x v="1"/>
    <x v="1"/>
  </r>
  <r>
    <s v="820"/>
    <s v="2020-02-17 00:00:00"/>
    <s v="2020-02-17 16:19:00"/>
    <s v="Gasto"/>
    <s v="Con Compromiso"/>
    <s v="0510"/>
    <x v="9"/>
    <x v="23"/>
    <s v="ADQUISICIÓN DE BIENES Y SERVICIOS - SERVICIO DE AVALÚOS - ACTUALIZACIÓN  Y GESTIÓN CATASTRAL  NACIONAL"/>
    <s v="Propios"/>
    <x v="1"/>
    <s v="CSF"/>
    <n v="4000000"/>
    <n v="0"/>
    <n v="4000000"/>
    <n v="3264753"/>
    <s v="Viáticos Proceso  de Avaluos"/>
    <s v="820"/>
    <s v="1420, 1520, 1620"/>
    <s v="1420, 1520, 1620"/>
    <s v="7320, 7420, 7520"/>
    <s v="52624620, 52626720, 52631320"/>
    <s v="-0"/>
    <x v="1"/>
    <x v="2"/>
  </r>
  <r>
    <s v="920"/>
    <s v="2020-02-20 00:00:00"/>
    <s v="2020-02-20 10:04:00"/>
    <s v="Gasto"/>
    <s v="Con Compromiso"/>
    <s v="011"/>
    <x v="9"/>
    <x v="3"/>
    <s v="AUXILIO DE TRANSPORTE"/>
    <s v="Nación"/>
    <x v="0"/>
    <s v="CSF"/>
    <n v="668551"/>
    <n v="0"/>
    <n v="668551"/>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5"/>
    <s v="PRIMA TÉCNICA NO SALARIAL"/>
    <s v="Nación"/>
    <x v="0"/>
    <s v="CSF"/>
    <n v="2240265"/>
    <n v="0"/>
    <n v="2240265"/>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6"/>
    <s v="SUBSIDIO DE ALIMENTACIÓN"/>
    <s v="Nación"/>
    <x v="0"/>
    <s v="CSF"/>
    <n v="494640"/>
    <n v="0"/>
    <n v="494640"/>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9"/>
    <s v="SUELDO BÁSICO"/>
    <s v="Nación"/>
    <x v="0"/>
    <s v="CSF"/>
    <n v="29025513"/>
    <n v="0"/>
    <n v="29025513"/>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1020"/>
    <s v="2020-02-20 00:00:00"/>
    <s v="2020-02-20 10:06:00"/>
    <s v="Gasto"/>
    <s v="Con Compromiso"/>
    <s v="011"/>
    <x v="9"/>
    <x v="11"/>
    <s v="PENSIONES"/>
    <s v="Nación"/>
    <x v="0"/>
    <s v="CSF"/>
    <n v="3688700"/>
    <n v="0"/>
    <n v="368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3"/>
    <s v="APORTES AL ICBF"/>
    <s v="Nación"/>
    <x v="0"/>
    <s v="CSF"/>
    <n v="958000"/>
    <n v="0"/>
    <n v="958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4"/>
    <s v="CAJAS DE COMPENSACIÓN FAMILIAR"/>
    <s v="Nación"/>
    <x v="0"/>
    <s v="CSF"/>
    <n v="1276800"/>
    <n v="0"/>
    <n v="1276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2"/>
    <s v="APORTES GENERALES AL SISTEMA DE RIESGOS LABORALES"/>
    <s v="Nación"/>
    <x v="0"/>
    <s v="CSF"/>
    <n v="374000"/>
    <n v="0"/>
    <n v="374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6"/>
    <s v="APORTES AL SENA"/>
    <s v="Nación"/>
    <x v="0"/>
    <s v="CSF"/>
    <n v="638700"/>
    <n v="0"/>
    <n v="63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5"/>
    <s v="SALUD"/>
    <s v="Nación"/>
    <x v="0"/>
    <s v="CSF"/>
    <n v="2612800"/>
    <n v="0"/>
    <n v="2612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120"/>
    <s v="2020-03-04 00:00:00"/>
    <s v="2020-03-04 08:03:00"/>
    <s v="Gasto"/>
    <s v="Con Compromiso"/>
    <s v="0500"/>
    <x v="9"/>
    <x v="22"/>
    <s v="ADQUISICIÓN DE BIENES Y SERVICIOS - SERVICIO DE INFORMACIÓN CATASTRAL - ACTUALIZACIÓN  Y GESTIÓN CATASTRAL  NACIONAL"/>
    <s v="Nación"/>
    <x v="0"/>
    <s v="CSF"/>
    <n v="125354400"/>
    <n v="-2808699"/>
    <n v="122545701"/>
    <n v="0"/>
    <s v="CONTRATACION PRESTACION DE SERVICIOS PROCESO DE CONSERVACION CATASTRAL"/>
    <s v="1120"/>
    <s v="1720, 1820, 1920, 2020, 2120, 2220"/>
    <s v="2520, 2620, 2720, 2820, 2920, 3020"/>
    <s v="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s v="-0"/>
    <x v="1"/>
    <x v="1"/>
  </r>
  <r>
    <s v="1220"/>
    <s v="2020-03-20 00:00:00"/>
    <s v="2020-03-20 09:47:00"/>
    <s v="Gasto"/>
    <s v="Con Compromiso"/>
    <s v="011"/>
    <x v="9"/>
    <x v="3"/>
    <s v="AUXILIO DE TRANSPORTE"/>
    <s v="Nación"/>
    <x v="0"/>
    <s v="CSF"/>
    <n v="963399"/>
    <n v="0"/>
    <n v="96339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7"/>
    <s v="SUELDO DE VACACIONES"/>
    <s v="Nación"/>
    <x v="0"/>
    <s v="CSF"/>
    <n v="2758092"/>
    <n v="0"/>
    <n v="2758092"/>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5"/>
    <s v="PRIMA TÉCNICA NO SALARIAL"/>
    <s v="Nación"/>
    <x v="0"/>
    <s v="CSF"/>
    <n v="2584371"/>
    <n v="0"/>
    <n v="2584371"/>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9"/>
    <s v="SUELDO BÁSICO"/>
    <s v="Nación"/>
    <x v="0"/>
    <s v="CSF"/>
    <n v="35217280"/>
    <n v="0"/>
    <n v="35217280"/>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8"/>
    <s v="BONIFICACIÓN ESPECIAL DE RECREACIÓN"/>
    <s v="Nación"/>
    <x v="0"/>
    <s v="CSF"/>
    <n v="204065"/>
    <n v="0"/>
    <n v="204065"/>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10"/>
    <s v="BONIFICACIÓN POR SERVICIOS PRESTADOS"/>
    <s v="Nación"/>
    <x v="0"/>
    <s v="CSF"/>
    <n v="877184"/>
    <n v="0"/>
    <n v="877184"/>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6"/>
    <s v="SUBSIDIO DE ALIMENTACIÓN"/>
    <s v="Nación"/>
    <x v="0"/>
    <s v="CSF"/>
    <n v="642539"/>
    <n v="0"/>
    <n v="6425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4"/>
    <s v="PRIMA DE VACACIONES"/>
    <s v="Nación"/>
    <x v="0"/>
    <s v="CSF"/>
    <n v="2658139"/>
    <n v="0"/>
    <n v="26581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320"/>
    <s v="2020-03-20 00:00:00"/>
    <s v="2020-03-20 09:51:00"/>
    <s v="Gasto"/>
    <s v="Con Compromiso"/>
    <s v="011"/>
    <x v="9"/>
    <x v="13"/>
    <s v="APORTES AL ICBF"/>
    <s v="Nación"/>
    <x v="0"/>
    <s v="CSF"/>
    <n v="1111400"/>
    <n v="0"/>
    <n v="11114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6"/>
    <s v="APORTES AL SENA"/>
    <s v="Nación"/>
    <x v="0"/>
    <s v="CSF"/>
    <n v="740900"/>
    <n v="0"/>
    <n v="7409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5"/>
    <s v="SALUD"/>
    <s v="Nación"/>
    <x v="0"/>
    <s v="CSF"/>
    <n v="2821600"/>
    <n v="0"/>
    <n v="28216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1"/>
    <s v="PENSIONES"/>
    <s v="Nación"/>
    <x v="0"/>
    <s v="CSF"/>
    <n v="3982700"/>
    <n v="0"/>
    <n v="3982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2"/>
    <s v="APORTES GENERALES AL SISTEMA DE RIESGOS LABORALES"/>
    <s v="Nación"/>
    <x v="0"/>
    <s v="CSF"/>
    <n v="455700"/>
    <n v="0"/>
    <n v="455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4"/>
    <s v="CAJAS DE COMPENSACIÓN FAMILIAR"/>
    <s v="Nación"/>
    <x v="0"/>
    <s v="CSF"/>
    <n v="1481300"/>
    <n v="0"/>
    <n v="14813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420"/>
    <s v="2020-04-15 00:00:00"/>
    <s v="2020-04-15 10:38:00"/>
    <s v="Gasto"/>
    <s v="Con Compromiso"/>
    <s v="0200"/>
    <x v="9"/>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s v="1420"/>
    <s v="2620"/>
    <s v="4220"/>
    <s v="17620, 22920, 26820, 30720, 34620, 38420, 48520"/>
    <s v="117850020, 143406220, 175977320, 212462320, 241965320, 274818220, 336019120"/>
    <s v="-0"/>
    <x v="1"/>
    <x v="3"/>
  </r>
  <r>
    <s v="1520"/>
    <s v="2020-04-23 00:00:00"/>
    <s v="2020-04-23 10:13:00"/>
    <s v="Gasto"/>
    <s v="Con Compromiso"/>
    <s v="011"/>
    <x v="9"/>
    <x v="8"/>
    <s v="BONIFICACIÓN ESPECIAL DE RECREACIÓN"/>
    <s v="Nación"/>
    <x v="0"/>
    <s v="CSF"/>
    <n v="394244"/>
    <n v="0"/>
    <n v="39424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6"/>
    <s v="SUBSIDIO DE ALIMENTACIÓN"/>
    <s v="Nación"/>
    <x v="0"/>
    <s v="CSF"/>
    <n v="594882"/>
    <n v="0"/>
    <n v="59488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7"/>
    <s v="SUELDO DE VACACIONES"/>
    <s v="Nación"/>
    <x v="0"/>
    <s v="CSF"/>
    <n v="4827009"/>
    <n v="0"/>
    <n v="482700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10"/>
    <s v="BONIFICACIÓN POR SERVICIOS PRESTADOS"/>
    <s v="Nación"/>
    <x v="0"/>
    <s v="CSF"/>
    <n v="2069779"/>
    <n v="0"/>
    <n v="206977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4"/>
    <s v="PRIMA DE VACACIONES"/>
    <s v="Nación"/>
    <x v="0"/>
    <s v="CSF"/>
    <n v="4936714"/>
    <n v="0"/>
    <n v="493671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9"/>
    <s v="SUELDO BÁSICO"/>
    <s v="Nación"/>
    <x v="0"/>
    <s v="CSF"/>
    <n v="30225432"/>
    <n v="0"/>
    <n v="302254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5"/>
    <s v="PRIMA TÉCNICA NO SALARIAL"/>
    <s v="Nación"/>
    <x v="0"/>
    <s v="CSF"/>
    <n v="2354967"/>
    <n v="0"/>
    <n v="2354967"/>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3"/>
    <s v="AUXILIO DE TRANSPORTE"/>
    <s v="Nación"/>
    <x v="0"/>
    <s v="CSF"/>
    <n v="822832"/>
    <n v="0"/>
    <n v="8228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620"/>
    <s v="2020-04-27 00:00:00"/>
    <s v="2020-04-27 12:14:00"/>
    <s v="Gasto"/>
    <s v="Con Compromiso"/>
    <s v="011"/>
    <x v="9"/>
    <x v="11"/>
    <s v="PENSIONES"/>
    <s v="Nación"/>
    <x v="0"/>
    <s v="CSF"/>
    <n v="773800"/>
    <n v="0"/>
    <n v="773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2"/>
    <s v="APORTES GENERALES AL SISTEMA DE RIESGOS LABORALES"/>
    <s v="Nación"/>
    <x v="0"/>
    <s v="CSF"/>
    <n v="412700"/>
    <n v="0"/>
    <n v="4127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3"/>
    <s v="APORTES AL ICBF"/>
    <s v="Nación"/>
    <x v="0"/>
    <s v="CSF"/>
    <n v="1223100"/>
    <n v="0"/>
    <n v="12231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5"/>
    <s v="SALUD"/>
    <s v="Nación"/>
    <x v="0"/>
    <s v="CSF"/>
    <n v="2922800"/>
    <n v="0"/>
    <n v="2922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4"/>
    <s v="CAJAS DE COMPENSACIÓN FAMILIAR"/>
    <s v="Nación"/>
    <x v="0"/>
    <s v="CSF"/>
    <n v="1630200"/>
    <n v="0"/>
    <n v="16302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6"/>
    <s v="APORTES AL SENA"/>
    <s v="Nación"/>
    <x v="0"/>
    <s v="CSF"/>
    <n v="815300"/>
    <n v="0"/>
    <n v="8153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720"/>
    <s v="2020-05-12 00:00:00"/>
    <s v="2020-05-12 08:36:00"/>
    <s v="Gasto"/>
    <s v="Con Compromiso"/>
    <s v="0200"/>
    <x v="9"/>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s v="1720"/>
    <s v="3820"/>
    <s v="6720"/>
    <s v="27320"/>
    <s v="194611320"/>
    <s v="-0"/>
    <x v="1"/>
    <x v="3"/>
  </r>
  <r>
    <s v="1820"/>
    <s v="2020-05-12 00:00:00"/>
    <s v="2020-05-12 09:04:00"/>
    <s v="Gasto"/>
    <s v="Con Compromiso"/>
    <s v="011"/>
    <x v="9"/>
    <x v="15"/>
    <s v="SALUD"/>
    <s v="Nación"/>
    <x v="0"/>
    <s v="CSF"/>
    <n v="268000"/>
    <n v="0"/>
    <n v="2680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2"/>
    <s v="APORTES GENERALES AL SISTEMA DE RIESGOS LABORALES"/>
    <s v="Nación"/>
    <x v="0"/>
    <s v="CSF"/>
    <n v="37900"/>
    <n v="0"/>
    <n v="379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6"/>
    <s v="APORTES AL SENA"/>
    <s v="Nación"/>
    <x v="0"/>
    <s v="CSF"/>
    <n v="66300"/>
    <n v="0"/>
    <n v="663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1"/>
    <s v="PENSIONES"/>
    <s v="Nación"/>
    <x v="0"/>
    <s v="CSF"/>
    <n v="377600"/>
    <n v="0"/>
    <n v="3776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4"/>
    <s v="CAJAS DE COMPENSACIÓN FAMILIAR"/>
    <s v="Nación"/>
    <x v="0"/>
    <s v="CSF"/>
    <n v="132100"/>
    <n v="0"/>
    <n v="1321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3"/>
    <s v="APORTES AL ICBF"/>
    <s v="Nación"/>
    <x v="0"/>
    <s v="CSF"/>
    <n v="98400"/>
    <n v="0"/>
    <n v="984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920"/>
    <s v="2020-05-21 00:00:00"/>
    <s v="2020-05-21 08:50:00"/>
    <s v="Gasto"/>
    <s v="Con Compromiso"/>
    <s v="011"/>
    <x v="9"/>
    <x v="9"/>
    <s v="SUELDO BÁSICO"/>
    <s v="Nación"/>
    <x v="0"/>
    <s v="CSF"/>
    <n v="27975544"/>
    <n v="0"/>
    <n v="27975544"/>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5"/>
    <s v="PRIMA TÉCNICA NO SALARIAL"/>
    <s v="Nación"/>
    <x v="0"/>
    <s v="CSF"/>
    <n v="2354967"/>
    <n v="0"/>
    <n v="2354967"/>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6"/>
    <s v="SUBSIDIO DE ALIMENTACIÓN"/>
    <s v="Nación"/>
    <x v="0"/>
    <s v="CSF"/>
    <n v="594882"/>
    <n v="0"/>
    <n v="59488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10"/>
    <s v="BONIFICACIÓN POR SERVICIOS PRESTADOS"/>
    <s v="Nación"/>
    <x v="0"/>
    <s v="CSF"/>
    <n v="952666"/>
    <n v="0"/>
    <n v="952666"/>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3"/>
    <s v="AUXILIO DE TRANSPORTE"/>
    <s v="Nación"/>
    <x v="0"/>
    <s v="CSF"/>
    <n v="822832"/>
    <n v="0"/>
    <n v="82283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2020"/>
    <s v="2020-05-21 00:00:00"/>
    <s v="2020-05-21 08:52:00"/>
    <s v="Gasto"/>
    <s v="Con Compromiso"/>
    <s v="011"/>
    <x v="9"/>
    <x v="15"/>
    <s v="SALUD"/>
    <s v="Nación"/>
    <x v="0"/>
    <s v="CSF"/>
    <n v="2827900"/>
    <n v="0"/>
    <n v="28279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2"/>
    <s v="APORTES GENERALES AL SISTEMA DE RIESGOS LABORALES"/>
    <s v="Nación"/>
    <x v="0"/>
    <s v="CSF"/>
    <n v="424400"/>
    <n v="0"/>
    <n v="424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1"/>
    <s v="PENSIONES"/>
    <s v="Nación"/>
    <x v="0"/>
    <s v="CSF"/>
    <n v="3991700"/>
    <n v="0"/>
    <n v="39917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3"/>
    <s v="APORTES AL ICBF"/>
    <s v="Nación"/>
    <x v="0"/>
    <s v="CSF"/>
    <n v="1041400"/>
    <n v="0"/>
    <n v="1041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4"/>
    <s v="CAJAS DE COMPENSACIÓN FAMILIAR"/>
    <s v="Nación"/>
    <x v="0"/>
    <s v="CSF"/>
    <n v="1388100"/>
    <n v="0"/>
    <n v="13881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6"/>
    <s v="APORTES AL SENA"/>
    <s v="Nación"/>
    <x v="0"/>
    <s v="CSF"/>
    <n v="694200"/>
    <n v="0"/>
    <n v="6942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120"/>
    <s v="2020-06-03 00:00:00"/>
    <s v="2020-06-03 17:02:00"/>
    <s v="Gasto"/>
    <s v="Con Compromiso"/>
    <s v="011"/>
    <x v="9"/>
    <x v="26"/>
    <s v="PRIMA DE SERVICIO"/>
    <s v="Nación"/>
    <x v="0"/>
    <s v="CSF"/>
    <n v="35625170"/>
    <n v="0"/>
    <n v="35625170"/>
    <n v="0"/>
    <s v="PRIMA DE SERVICIOS 2020 DT GUAJIRA"/>
    <s v="2120"/>
    <s v="3420"/>
    <s v="-0"/>
    <s v="21420, 21520, 21620, 21720, 21820, 21920, 22020, 22120, 22220, 22320, 22420, 22520, 22620, 22720, 22820"/>
    <s v="139471320, 139471420, 139471520, 139471620, 139471720, 139471820, 139472020, 139472120, 139472220, 139472320, 139472420, 139472520, 139472720, 139472820, 139473020"/>
    <s v="-0"/>
    <x v="0"/>
    <x v="13"/>
  </r>
  <r>
    <s v="2220"/>
    <s v="2020-06-19 00:00:00"/>
    <s v="2020-06-19 12:18:00"/>
    <s v="Gasto"/>
    <s v="Con Compromiso"/>
    <s v="011"/>
    <x v="9"/>
    <x v="10"/>
    <s v="BONIFICACIÓN POR SERVICIOS PRESTADOS"/>
    <s v="Nación"/>
    <x v="0"/>
    <s v="CSF"/>
    <n v="1648477"/>
    <n v="0"/>
    <n v="164847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9"/>
    <s v="SUELDO BÁSICO"/>
    <s v="Nación"/>
    <x v="0"/>
    <s v="CSF"/>
    <n v="32312224"/>
    <n v="0"/>
    <n v="32312224"/>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5"/>
    <s v="PRIMA TÉCNICA NO SALARIAL"/>
    <s v="Nación"/>
    <x v="0"/>
    <s v="CSF"/>
    <n v="2354967"/>
    <n v="0"/>
    <n v="235496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6"/>
    <s v="SUBSIDIO DE ALIMENTACIÓN"/>
    <s v="Nación"/>
    <x v="0"/>
    <s v="CSF"/>
    <n v="594882"/>
    <n v="0"/>
    <n v="59488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3"/>
    <s v="AUXILIO DE TRANSPORTE"/>
    <s v="Nación"/>
    <x v="0"/>
    <s v="CSF"/>
    <n v="822832"/>
    <n v="0"/>
    <n v="82283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320"/>
    <s v="2020-06-19 00:00:00"/>
    <s v="2020-06-19 12:20:00"/>
    <s v="Gasto"/>
    <s v="Con Compromiso"/>
    <s v="011"/>
    <x v="9"/>
    <x v="12"/>
    <s v="APORTES GENERALES AL SISTEMA DE RIESGOS LABORALES"/>
    <s v="Nación"/>
    <x v="0"/>
    <s v="CSF"/>
    <n v="455100"/>
    <n v="0"/>
    <n v="455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3"/>
    <s v="APORTES AL ICBF"/>
    <s v="Nación"/>
    <x v="0"/>
    <s v="CSF"/>
    <n v="2130700"/>
    <n v="0"/>
    <n v="21307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5"/>
    <s v="SALUD"/>
    <s v="Nación"/>
    <x v="0"/>
    <s v="CSF"/>
    <n v="2887100"/>
    <n v="0"/>
    <n v="2887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6"/>
    <s v="APORTES AL SENA"/>
    <s v="Nación"/>
    <x v="0"/>
    <s v="CSF"/>
    <n v="1420900"/>
    <n v="0"/>
    <n v="14209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1"/>
    <s v="PENSIONES"/>
    <s v="Nación"/>
    <x v="0"/>
    <s v="CSF"/>
    <n v="4075200"/>
    <n v="0"/>
    <n v="40752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4"/>
    <s v="CAJAS DE COMPENSACIÓN FAMILIAR"/>
    <s v="Nación"/>
    <x v="0"/>
    <s v="CSF"/>
    <n v="2841000"/>
    <n v="0"/>
    <n v="28410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420"/>
    <s v="2020-07-14 00:00:00"/>
    <s v="2020-07-14 11:31:00"/>
    <s v="Gasto"/>
    <s v="Con Compromiso"/>
    <s v="011"/>
    <x v="9"/>
    <x v="34"/>
    <s v="PRODUCTOS DE HORNOS DE COQUE; PRODUCTOS DE REFINACIÓN DE PETRÓLEO Y COMBUSTIBLE NUCLEAR"/>
    <s v="Nación"/>
    <x v="0"/>
    <s v="CSF"/>
    <n v="900000"/>
    <n v="0"/>
    <n v="900000"/>
    <n v="0"/>
    <s v="RECURSO 10 PARA COMPRA DE COMBUSTIBLES"/>
    <s v="2420"/>
    <s v="4420"/>
    <s v="9020"/>
    <s v="38320"/>
    <s v="272583620"/>
    <s v="-0"/>
    <x v="0"/>
    <x v="13"/>
  </r>
  <r>
    <s v="2520"/>
    <s v="2020-07-23 00:00:00"/>
    <s v="2020-07-23 09:51:00"/>
    <s v="Gasto"/>
    <s v="Con Compromiso"/>
    <s v="011"/>
    <x v="9"/>
    <x v="28"/>
    <s v="AUXILIO DE CONECTIVIDAD DIGITAL"/>
    <s v="Nación"/>
    <x v="0"/>
    <s v="CSF"/>
    <n v="819404"/>
    <n v="0"/>
    <n v="819404"/>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5"/>
    <s v="PRIMA TÉCNICA NO SALARIAL"/>
    <s v="Nación"/>
    <x v="0"/>
    <s v="CSF"/>
    <n v="2354967"/>
    <n v="0"/>
    <n v="2354967"/>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6"/>
    <s v="SUBSIDIO DE ALIMENTACIÓN"/>
    <s v="Nación"/>
    <x v="0"/>
    <s v="CSF"/>
    <n v="592679"/>
    <n v="0"/>
    <n v="592679"/>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9"/>
    <s v="SUELDO BÁSICO"/>
    <s v="Nación"/>
    <x v="0"/>
    <s v="CSF"/>
    <n v="32307711"/>
    <n v="0"/>
    <n v="32307711"/>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620"/>
    <s v="2020-07-23 00:00:00"/>
    <s v="2020-07-23 09:54:00"/>
    <s v="Gasto"/>
    <s v="Con Compromiso"/>
    <s v="011"/>
    <x v="9"/>
    <x v="16"/>
    <s v="APORTES AL SENA"/>
    <s v="Nación"/>
    <x v="0"/>
    <s v="CSF"/>
    <n v="671300"/>
    <n v="0"/>
    <n v="6713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1"/>
    <s v="PENSIONES"/>
    <s v="Nación"/>
    <x v="0"/>
    <s v="CSF"/>
    <n v="3876900"/>
    <n v="0"/>
    <n v="38769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5"/>
    <s v="SALUD"/>
    <s v="Nación"/>
    <x v="0"/>
    <s v="CSF"/>
    <n v="2746600"/>
    <n v="0"/>
    <n v="27466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3"/>
    <s v="APORTES AL ICBF"/>
    <s v="Nación"/>
    <x v="0"/>
    <s v="CSF"/>
    <n v="1006800"/>
    <n v="0"/>
    <n v="10068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2"/>
    <s v="APORTES GENERALES AL SISTEMA DE RIESGOS LABORALES"/>
    <s v="Nación"/>
    <x v="0"/>
    <s v="CSF"/>
    <n v="442100"/>
    <n v="0"/>
    <n v="4421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4"/>
    <s v="CAJAS DE COMPENSACIÓN FAMILIAR"/>
    <s v="Nación"/>
    <x v="0"/>
    <s v="CSF"/>
    <n v="1342000"/>
    <n v="0"/>
    <n v="13420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720"/>
    <s v="2020-08-19 00:00:00"/>
    <s v="2020-08-19 10:58:00"/>
    <s v="Gasto"/>
    <s v="Con Compromiso"/>
    <s v="011"/>
    <x v="9"/>
    <x v="6"/>
    <s v="SUBSIDIO DE ALIMENTACIÓN"/>
    <s v="Nación"/>
    <x v="0"/>
    <s v="CSF"/>
    <n v="594882"/>
    <n v="0"/>
    <n v="59488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28"/>
    <s v="AUXILIO DE CONECTIVIDAD DIGITAL"/>
    <s v="Nación"/>
    <x v="0"/>
    <s v="CSF"/>
    <n v="822832"/>
    <n v="0"/>
    <n v="82283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8"/>
    <s v="BONIFICACIÓN ESPECIAL DE RECREACIÓN"/>
    <s v="Nación"/>
    <x v="0"/>
    <s v="CSF"/>
    <n v="122449"/>
    <n v="0"/>
    <n v="122449"/>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4"/>
    <s v="PRIMA DE VACACIONES"/>
    <s v="Nación"/>
    <x v="0"/>
    <s v="CSF"/>
    <n v="1609750"/>
    <n v="0"/>
    <n v="1609750"/>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9"/>
    <s v="SUELDO BÁSICO"/>
    <s v="Nación"/>
    <x v="0"/>
    <s v="CSF"/>
    <n v="32312224"/>
    <n v="0"/>
    <n v="3231222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5"/>
    <s v="PRIMA TÉCNICA NO SALARIAL"/>
    <s v="Nación"/>
    <x v="0"/>
    <s v="CSF"/>
    <n v="2354967"/>
    <n v="0"/>
    <n v="235496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10"/>
    <s v="BONIFICACIÓN POR SERVICIOS PRESTADOS"/>
    <s v="Nación"/>
    <x v="0"/>
    <s v="CSF"/>
    <n v="1553547"/>
    <n v="0"/>
    <n v="155354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7"/>
    <s v="SUELDO DE VACACIONES"/>
    <s v="Nación"/>
    <x v="0"/>
    <s v="CSF"/>
    <n v="1502434"/>
    <n v="0"/>
    <n v="150243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820"/>
    <s v="2020-08-19 00:00:00"/>
    <s v="2020-08-19 11:04:00"/>
    <s v="Gasto"/>
    <s v="Con Compromiso"/>
    <s v="011"/>
    <x v="9"/>
    <x v="14"/>
    <s v="CAJAS DE COMPENSACIÓN FAMILIAR"/>
    <s v="Nación"/>
    <x v="0"/>
    <s v="CSF"/>
    <n v="1476300"/>
    <n v="0"/>
    <n v="14763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6"/>
    <s v="APORTES AL SENA"/>
    <s v="Nación"/>
    <x v="0"/>
    <s v="CSF"/>
    <n v="738500"/>
    <n v="0"/>
    <n v="738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2"/>
    <s v="APORTES GENERALES AL SISTEMA DE RIESGOS LABORALES"/>
    <s v="Nación"/>
    <x v="0"/>
    <s v="CSF"/>
    <n v="497400"/>
    <n v="0"/>
    <n v="4974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3"/>
    <s v="APORTES AL ICBF"/>
    <s v="Nación"/>
    <x v="0"/>
    <s v="CSF"/>
    <n v="1107500"/>
    <n v="0"/>
    <n v="1107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5"/>
    <s v="SALUD"/>
    <s v="Nación"/>
    <x v="0"/>
    <s v="CSF"/>
    <n v="2879000"/>
    <n v="0"/>
    <n v="28790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1"/>
    <s v="PENSIONES"/>
    <s v="Nación"/>
    <x v="0"/>
    <s v="CSF"/>
    <n v="4063800"/>
    <n v="0"/>
    <n v="40638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920"/>
    <s v="2020-08-21 00:00:00"/>
    <s v="2020-08-21 07:41:00"/>
    <s v="Gasto"/>
    <s v="Anulado"/>
    <s v="0500"/>
    <x v="9"/>
    <x v="22"/>
    <s v="ADQUISICIÓN DE BIENES Y SERVICIOS - SERVICIO DE INFORMACIÓN CATASTRAL - ACTUALIZACIÓN  Y GESTIÓN CATASTRAL  NACIONAL"/>
    <s v="Propios"/>
    <x v="1"/>
    <s v="CSF"/>
    <n v="6004954"/>
    <n v="-6004954"/>
    <n v="0"/>
    <n v="0"/>
    <s v="RECURSOS PARA MATENIMIENTO, PREVENTIVO, CORRECTIVO Y SUMINISTRO E INSTALACION DE REPUESTOS A LOS VEHICULOS DE LA DT GUAJIRA"/>
    <s v="3020"/>
    <s v="-0"/>
    <s v="-0"/>
    <s v="-0"/>
    <s v="-0"/>
    <s v="-0"/>
    <x v="1"/>
    <x v="1"/>
  </r>
  <r>
    <s v="3020"/>
    <s v="2020-08-21 00:00:00"/>
    <s v="2020-08-21 07:43:00"/>
    <s v="Gasto"/>
    <s v="Con Compromiso"/>
    <s v="0500"/>
    <x v="9"/>
    <x v="22"/>
    <s v="ADQUISICIÓN DE BIENES Y SERVICIOS - SERVICIO DE INFORMACIÓN CATASTRAL - ACTUALIZACIÓN  Y GESTIÓN CATASTRAL  NACIONAL"/>
    <s v="Propios"/>
    <x v="1"/>
    <s v="CSF"/>
    <n v="6004954"/>
    <n v="-483766"/>
    <n v="5521188"/>
    <n v="0"/>
    <s v="RECURSOS PARA MATENIMIENTO, PREVENTIVO, CORRECTIVO Y SUMINISTRO E INSTALACION DE REPUESTOS A LOS VEHICULOS DE LA DT GUAJIRA"/>
    <s v="3020"/>
    <s v="6720"/>
    <s v="-0"/>
    <s v="-0"/>
    <s v="-0"/>
    <s v="-0"/>
    <x v="1"/>
    <x v="1"/>
  </r>
  <r>
    <s v="3120"/>
    <s v="2020-09-21 00:00:00"/>
    <s v="2020-09-21 10:47:00"/>
    <s v="Gasto"/>
    <s v="Con Compromiso"/>
    <s v="011"/>
    <x v="9"/>
    <x v="10"/>
    <s v="BONIFICACIÓN POR SERVICIOS PRESTADOS"/>
    <s v="Nación"/>
    <x v="0"/>
    <s v="CSF"/>
    <n v="1600785"/>
    <n v="0"/>
    <n v="1600785"/>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4"/>
    <s v="PRIMA DE VACACIONES"/>
    <s v="Nación"/>
    <x v="0"/>
    <s v="CSF"/>
    <n v="1295619"/>
    <n v="0"/>
    <n v="129561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7"/>
    <s v="SUELDO DE VACACIONES"/>
    <s v="Nación"/>
    <x v="0"/>
    <s v="CSF"/>
    <n v="1266827"/>
    <n v="0"/>
    <n v="126682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8"/>
    <s v="BONIFICACIÓN ESPECIAL DE RECREACIÓN"/>
    <s v="Nación"/>
    <x v="0"/>
    <s v="CSF"/>
    <n v="90989"/>
    <n v="0"/>
    <n v="9098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5"/>
    <s v="PRIMA TÉCNICA NO SALARIAL"/>
    <s v="Nación"/>
    <x v="0"/>
    <s v="CSF"/>
    <n v="2354967"/>
    <n v="0"/>
    <n v="235496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9"/>
    <s v="SUELDO BÁSICO"/>
    <s v="Nación"/>
    <x v="0"/>
    <s v="CSF"/>
    <n v="31026513"/>
    <n v="0"/>
    <n v="310265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6"/>
    <s v="SUBSIDIO DE ALIMENTACIÓN"/>
    <s v="Nación"/>
    <x v="0"/>
    <s v="CSF"/>
    <n v="548613"/>
    <n v="0"/>
    <n v="5486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28"/>
    <s v="AUXILIO DE CONECTIVIDAD DIGITAL"/>
    <s v="Nación"/>
    <x v="0"/>
    <s v="CSF"/>
    <n v="822832"/>
    <n v="0"/>
    <n v="822832"/>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220"/>
    <s v="2020-09-21 00:00:00"/>
    <s v="2020-09-21 10:50:00"/>
    <s v="Gasto"/>
    <s v="Con Compromiso"/>
    <s v="011"/>
    <x v="9"/>
    <x v="12"/>
    <s v="APORTES GENERALES AL SISTEMA DE RIESGOS LABORALES"/>
    <s v="Nación"/>
    <x v="0"/>
    <s v="CSF"/>
    <n v="444800"/>
    <n v="0"/>
    <n v="4448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3"/>
    <s v="APORTES AL ICBF"/>
    <s v="Nación"/>
    <x v="0"/>
    <s v="CSF"/>
    <n v="1098200"/>
    <n v="0"/>
    <n v="10982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6"/>
    <s v="APORTES AL SENA"/>
    <s v="Nación"/>
    <x v="0"/>
    <s v="CSF"/>
    <n v="732300"/>
    <n v="0"/>
    <n v="7323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5"/>
    <s v="SALUD"/>
    <s v="Nación"/>
    <x v="0"/>
    <s v="CSF"/>
    <n v="2883100"/>
    <n v="0"/>
    <n v="28831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4"/>
    <s v="CAJAS DE COMPENSACIÓN FAMILIAR"/>
    <s v="Nación"/>
    <x v="0"/>
    <s v="CSF"/>
    <n v="1463700"/>
    <n v="0"/>
    <n v="14637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1"/>
    <s v="PENSIONES"/>
    <s v="Nación"/>
    <x v="0"/>
    <s v="CSF"/>
    <n v="4069500"/>
    <n v="0"/>
    <n v="40695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320"/>
    <s v="2020-10-01 00:00:00"/>
    <s v="2020-10-01 09:08:00"/>
    <s v="Gasto"/>
    <s v="Con Compromiso"/>
    <s v="0200"/>
    <x v="9"/>
    <x v="27"/>
    <s v="ADQUISICIÓN DE BIENES Y SERVICIOS - SEDES MANTENIDAS - FORTALECIMIENTO DE LA INFRAESTRUCTURA FÍSICA DEL IGAC A NIVEL  NACIONAL"/>
    <s v="Nación"/>
    <x v="0"/>
    <s v="CSF"/>
    <n v="15740455"/>
    <n v="-5058037"/>
    <n v="10682418"/>
    <n v="0"/>
    <s v="RECURSOS DEMOLICIÓN DE KIOSKO DE LA SEDE RIOHACHA"/>
    <s v="3320"/>
    <s v="5620"/>
    <s v="-0"/>
    <s v="-0"/>
    <s v="-0"/>
    <s v="-0"/>
    <x v="1"/>
    <x v="3"/>
  </r>
  <r>
    <s v="3420"/>
    <s v="2020-10-05 00:00:00"/>
    <s v="2020-10-05 09:57:00"/>
    <s v="Gasto"/>
    <s v="Con Compromiso"/>
    <s v="011"/>
    <x v="9"/>
    <x v="19"/>
    <s v="VIÁTICOS DE LOS FUNCIONARIOS EN COMISIÓN"/>
    <s v="Propios"/>
    <x v="1"/>
    <s v="CSF"/>
    <n v="543092"/>
    <n v="0"/>
    <n v="543092"/>
    <n v="0"/>
    <s v="GASTOS DE COMISION Y TRANSPORTE PARA COMISION DE DIRECTORES EN BOGOTA"/>
    <s v="3420"/>
    <s v="5020"/>
    <s v="10120"/>
    <s v="39220"/>
    <s v="279532020"/>
    <s v="-0"/>
    <x v="0"/>
    <x v="13"/>
  </r>
  <r>
    <s v="3420"/>
    <s v="2020-10-05 00:00:00"/>
    <s v="2020-10-05 09:57:00"/>
    <s v="Gasto"/>
    <s v="Con Compromiso"/>
    <s v="011"/>
    <x v="9"/>
    <x v="18"/>
    <s v="SERVICIOS DE TRANSPORTE DE PASAJEROS"/>
    <s v="Propios"/>
    <x v="1"/>
    <s v="CSF"/>
    <n v="30000"/>
    <n v="0"/>
    <n v="30000"/>
    <n v="0"/>
    <s v="GASTOS DE COMISION Y TRANSPORTE PARA COMISION DE DIRECTORES EN BOGOTA"/>
    <s v="3420"/>
    <s v="5020"/>
    <s v="10120"/>
    <s v="39220"/>
    <s v="279532020"/>
    <s v="-0"/>
    <x v="0"/>
    <x v="13"/>
  </r>
  <r>
    <s v="3520"/>
    <s v="2020-10-22 00:00:00"/>
    <s v="2020-10-22 16:12:00"/>
    <s v="Gasto"/>
    <s v="Con Compromiso"/>
    <s v="011"/>
    <x v="9"/>
    <x v="28"/>
    <s v="AUXILIO DE CONECTIVIDAD DIGITAL"/>
    <s v="Nación"/>
    <x v="0"/>
    <s v="CSF"/>
    <n v="647980"/>
    <n v="0"/>
    <n v="64798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36"/>
    <s v="INDEMNIZACIÓN POR VACACIONES"/>
    <s v="Nación"/>
    <x v="0"/>
    <s v="CSF"/>
    <n v="1263394"/>
    <n v="0"/>
    <n v="126339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6"/>
    <s v="SUBSIDIO DE ALIMENTACIÓN"/>
    <s v="Nación"/>
    <x v="0"/>
    <s v="CSF"/>
    <n v="420824"/>
    <n v="0"/>
    <n v="4208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8"/>
    <s v="BONIFICACIÓN ESPECIAL DE RECREACIÓN"/>
    <s v="Nación"/>
    <x v="0"/>
    <s v="CSF"/>
    <n v="262988"/>
    <n v="0"/>
    <n v="262988"/>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21"/>
    <s v="INCAPACIDADES (NO DE PENSIONES)"/>
    <s v="Nación"/>
    <x v="0"/>
    <s v="CSF"/>
    <n v="1527500"/>
    <n v="0"/>
    <n v="152750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30"/>
    <s v="PRIMA DE NAVIDAD"/>
    <s v="Nación"/>
    <x v="0"/>
    <s v="CSF"/>
    <n v="1104126"/>
    <n v="0"/>
    <n v="110412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5"/>
    <s v="PRIMA TÉCNICA NO SALARIAL"/>
    <s v="Nación"/>
    <x v="0"/>
    <s v="CSF"/>
    <n v="2354967"/>
    <n v="0"/>
    <n v="2354967"/>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4"/>
    <s v="PRIMA DE VACACIONES"/>
    <s v="Nación"/>
    <x v="0"/>
    <s v="CSF"/>
    <n v="3002706"/>
    <n v="0"/>
    <n v="300270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9"/>
    <s v="SUELDO BÁSICO"/>
    <s v="Nación"/>
    <x v="0"/>
    <s v="CSF"/>
    <n v="27836624"/>
    <n v="0"/>
    <n v="278366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10"/>
    <s v="BONIFICACIÓN POR SERVICIOS PRESTADOS"/>
    <s v="Nación"/>
    <x v="0"/>
    <s v="CSF"/>
    <n v="1551745"/>
    <n v="0"/>
    <n v="1551745"/>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520"/>
    <s v="2020-10-22 00:00:00"/>
    <s v="2020-10-22 16:12:00"/>
    <s v="Gasto"/>
    <s v="Con Compromiso"/>
    <s v="011"/>
    <x v="9"/>
    <x v="7"/>
    <s v="SUELDO DE VACACIONES"/>
    <s v="Nación"/>
    <x v="0"/>
    <s v="CSF"/>
    <n v="2146954"/>
    <n v="0"/>
    <n v="214695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x v="13"/>
  </r>
  <r>
    <s v="3620"/>
    <s v="2020-10-22 00:00:00"/>
    <s v="2020-10-22 16:16:00"/>
    <s v="Gasto"/>
    <s v="Con Compromiso"/>
    <s v="011"/>
    <x v="9"/>
    <x v="12"/>
    <s v="APORTES GENERALES AL SISTEMA DE RIESGOS LABORALES"/>
    <s v="Nación"/>
    <x v="0"/>
    <s v="CSF"/>
    <n v="423200"/>
    <n v="0"/>
    <n v="423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4"/>
    <s v="CAJAS DE COMPENSACIÓN FAMILIAR"/>
    <s v="Nación"/>
    <x v="0"/>
    <s v="CSF"/>
    <n v="1489400"/>
    <n v="0"/>
    <n v="1489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3"/>
    <s v="APORTES AL ICBF"/>
    <s v="Nación"/>
    <x v="0"/>
    <s v="CSF"/>
    <n v="1117400"/>
    <n v="0"/>
    <n v="1117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1"/>
    <s v="PENSIONES"/>
    <s v="Nación"/>
    <x v="0"/>
    <s v="CSF"/>
    <n v="3870200"/>
    <n v="0"/>
    <n v="3870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6"/>
    <s v="APORTES AL SENA"/>
    <s v="Nación"/>
    <x v="0"/>
    <s v="CSF"/>
    <n v="745100"/>
    <n v="0"/>
    <n v="7451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5"/>
    <s v="SALUD"/>
    <s v="Nación"/>
    <x v="0"/>
    <s v="CSF"/>
    <n v="2741800"/>
    <n v="0"/>
    <n v="27418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720"/>
    <s v="2020-11-05 00:00:00"/>
    <s v="2020-11-05 09:11:00"/>
    <s v="Gasto"/>
    <s v="Con Compromiso"/>
    <s v="011"/>
    <x v="9"/>
    <x v="19"/>
    <s v="VIÁTICOS DE LOS FUNCIONARIOS EN COMISIÓN"/>
    <s v="Nación"/>
    <x v="0"/>
    <s v="CSF"/>
    <n v="360106"/>
    <n v="-90026"/>
    <n v="270080"/>
    <n v="0"/>
    <s v="ORDEN DE COMISION Y GASTOS DE TRANSPORTE A FUNCIONARIO"/>
    <s v="3720"/>
    <s v="6020"/>
    <s v="12220"/>
    <s v="43620"/>
    <s v="312530620"/>
    <s v="-0"/>
    <x v="0"/>
    <x v="13"/>
  </r>
  <r>
    <s v="3720"/>
    <s v="2020-11-05 00:00:00"/>
    <s v="2020-11-05 09:11:00"/>
    <s v="Gasto"/>
    <s v="Con Compromiso"/>
    <s v="011"/>
    <x v="9"/>
    <x v="18"/>
    <s v="SERVICIOS DE TRANSPORTE DE PASAJEROS"/>
    <s v="Nación"/>
    <x v="0"/>
    <s v="CSF"/>
    <n v="60000"/>
    <n v="0"/>
    <n v="60000"/>
    <n v="0"/>
    <s v="ORDEN DE COMISION Y GASTOS DE TRANSPORTE A FUNCIONARIO"/>
    <s v="3720"/>
    <s v="6020"/>
    <s v="12220"/>
    <s v="43620"/>
    <s v="312530620"/>
    <s v="-0"/>
    <x v="0"/>
    <x v="13"/>
  </r>
  <r>
    <s v="3820"/>
    <s v="2020-11-19 00:00:00"/>
    <s v="2020-11-19 09:59:00"/>
    <s v="Gasto"/>
    <s v="Con Compromiso"/>
    <s v="011"/>
    <x v="9"/>
    <x v="8"/>
    <s v="BONIFICACIÓN ESPECIAL DE RECREACIÓN"/>
    <s v="Nación"/>
    <x v="0"/>
    <s v="CSF"/>
    <n v="189353"/>
    <n v="0"/>
    <n v="189353"/>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5"/>
    <s v="PRIMA TÉCNICA NO SALARIAL"/>
    <s v="Nación"/>
    <x v="0"/>
    <s v="CSF"/>
    <n v="2354967"/>
    <n v="0"/>
    <n v="235496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9"/>
    <s v="SUELDO BÁSICO"/>
    <s v="Nación"/>
    <x v="0"/>
    <s v="CSF"/>
    <n v="27802418"/>
    <n v="0"/>
    <n v="2780241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4"/>
    <s v="PRIMA DE VACACIONES"/>
    <s v="Nación"/>
    <x v="0"/>
    <s v="CSF"/>
    <n v="2685117"/>
    <n v="0"/>
    <n v="268511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30"/>
    <s v="PRIMA DE NAVIDAD"/>
    <s v="Nación"/>
    <x v="0"/>
    <s v="CSF"/>
    <n v="44016805"/>
    <n v="0"/>
    <n v="44016805"/>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10"/>
    <s v="BONIFICACIÓN POR SERVICIOS PRESTADOS"/>
    <s v="Nación"/>
    <x v="0"/>
    <s v="CSF"/>
    <n v="2252608"/>
    <n v="0"/>
    <n v="225260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8"/>
    <s v="AUXILIO DE CONECTIVIDAD DIGITAL"/>
    <s v="Nación"/>
    <x v="0"/>
    <s v="CSF"/>
    <n v="719978"/>
    <n v="0"/>
    <n v="71997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1"/>
    <s v="INCAPACIDADES (NO DE PENSIONES)"/>
    <s v="Nación"/>
    <x v="0"/>
    <s v="CSF"/>
    <n v="1363839"/>
    <n v="0"/>
    <n v="1363839"/>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6"/>
    <s v="SUBSIDIO DE ALIMENTACIÓN"/>
    <s v="Nación"/>
    <x v="0"/>
    <s v="CSF"/>
    <n v="473702"/>
    <n v="0"/>
    <n v="473702"/>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7"/>
    <s v="SUELDO DE VACACIONES"/>
    <s v="Nación"/>
    <x v="0"/>
    <s v="CSF"/>
    <n v="2744786"/>
    <n v="0"/>
    <n v="2744786"/>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920"/>
    <s v="2020-11-19 00:00:00"/>
    <s v="2020-11-19 10:04:00"/>
    <s v="Gasto"/>
    <s v="Con Compromiso"/>
    <s v="011"/>
    <x v="9"/>
    <x v="16"/>
    <s v="APORTES AL SENA"/>
    <s v="Nación"/>
    <x v="0"/>
    <s v="CSF"/>
    <n v="732700"/>
    <n v="0"/>
    <n v="732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1"/>
    <s v="PENSIONES"/>
    <s v="Nación"/>
    <x v="0"/>
    <s v="CSF"/>
    <n v="3950800"/>
    <n v="0"/>
    <n v="39508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4"/>
    <s v="CAJAS DE COMPENSACIÓN FAMILIAR"/>
    <s v="Nación"/>
    <x v="0"/>
    <s v="CSF"/>
    <n v="1464500"/>
    <n v="0"/>
    <n v="14645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2"/>
    <s v="APORTES GENERALES AL SISTEMA DE RIESGOS LABORALES"/>
    <s v="Nación"/>
    <x v="0"/>
    <s v="CSF"/>
    <n v="452200"/>
    <n v="0"/>
    <n v="4522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5"/>
    <s v="SALUD"/>
    <s v="Nación"/>
    <x v="0"/>
    <s v="CSF"/>
    <n v="2798900"/>
    <n v="0"/>
    <n v="27989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3"/>
    <s v="APORTES AL ICBF"/>
    <s v="Nación"/>
    <x v="0"/>
    <s v="CSF"/>
    <n v="1098700"/>
    <n v="0"/>
    <n v="1098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4020"/>
    <s v="2020-11-24 00:00:00"/>
    <s v="2020-11-24 09:15:00"/>
    <s v="Gasto"/>
    <s v="Con Compromiso"/>
    <s v="0500"/>
    <x v="9"/>
    <x v="22"/>
    <s v="ADQUISICIÓN DE BIENES Y SERVICIOS - SERVICIO DE INFORMACIÓN CATASTRAL - ACTUALIZACIÓN  Y GESTIÓN CATASTRAL  NACIONAL"/>
    <s v="Propios"/>
    <x v="1"/>
    <s v="CSF"/>
    <n v="16776544"/>
    <n v="0"/>
    <n v="16776544"/>
    <n v="3871510"/>
    <s v="PROYECTO DE CONSERVACION CATASTRAL PARA EL MUNICIPIO DE EL MOLINO"/>
    <s v="4020"/>
    <s v="7220, 7320, 7420, 7520, 7620"/>
    <s v="-0"/>
    <s v="-0"/>
    <s v="-0"/>
    <s v="-0"/>
    <x v="1"/>
    <x v="1"/>
  </r>
  <r>
    <s v="4120"/>
    <s v="2020-11-25 00:00:00"/>
    <s v="2020-11-25 11:52:00"/>
    <s v="Gasto"/>
    <s v="Generado"/>
    <s v="0500"/>
    <x v="9"/>
    <x v="22"/>
    <s v="ADQUISICIÓN DE BIENES Y SERVICIOS - SERVICIO DE INFORMACIÓN CATASTRAL - ACTUALIZACIÓN  Y GESTIÓN CATASTRAL  NACIONAL"/>
    <s v="Propios"/>
    <x v="1"/>
    <s v="CSF"/>
    <n v="12752662"/>
    <n v="0"/>
    <n v="12752662"/>
    <n v="12752662"/>
    <s v="PROYECTO DE CONSERVACION CATASTRAL MUNICIPIO DE SAN JUAN DEL CESAR"/>
    <s v="4120"/>
    <s v="-0"/>
    <s v="-0"/>
    <s v="-0"/>
    <s v="-0"/>
    <s v="-0"/>
    <x v="1"/>
    <x v="1"/>
  </r>
  <r>
    <s v="120"/>
    <s v="2020-01-13 00:00:00"/>
    <s v="2020-01-13 09:14:00"/>
    <s v="Gasto"/>
    <s v="Con Compromiso"/>
    <s v="012"/>
    <x v="10"/>
    <x v="2"/>
    <s v="SERVICIOS DE ALCANTARILLADO, RECOLECCIÓN, TRATAMIENTO Y DISPOSICIÓN DE DESECHOS Y OTROS SERVICIOS DE SANEAMIENTO AMBIENTAL"/>
    <s v="Nación"/>
    <x v="0"/>
    <s v="CSF"/>
    <n v="1200000"/>
    <n v="0"/>
    <n v="1200000"/>
    <n v="312723"/>
    <s v="PAGO DE SERVICIOS PUBLICOS DOMICILIARIOS EN LA TERRITORIAL HUILA"/>
    <s v="120"/>
    <s v="120, 220, 320, 720, 920, 1020, 1820, 2320, 2420, 2520, 3220, 3320, 4020, 4720, 5020, 5420, 5620, 5720, 5820, 6520, 6620, 6920, 7220, 7320, 7720, 8020, 8120, 8220, 10220, 11320"/>
    <s v="220, 320, 420, 2220, 2420, 2520, 3420, 3620, 3720, 3820, 4120, 4220, 4320, 4420, 4620, 5220, 5420, 6320, 6620, 7620, 7720, 7920, 8620, 9120, 9320, 11020, 11220, 11420, 13620, 14320"/>
    <s v="120, 220, 320, 7320, 7520, 7620, 12520, 20120, 20220, 20320, 24820, 24920, 29420, 32220, 32520, 37320, 38120, 38620, 38720, 43920, 44020, 48120, 48820, 49320, 53020, 55720, 55920, 56020, 62320, 684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s v="-0"/>
    <x v="0"/>
    <x v="14"/>
  </r>
  <r>
    <s v="120"/>
    <s v="2020-01-13 00:00:00"/>
    <s v="2020-01-13 09:14:00"/>
    <s v="Gasto"/>
    <s v="Con Compromiso"/>
    <s v="012"/>
    <x v="10"/>
    <x v="0"/>
    <s v="SERVICIOS DE DISTRIBUCIÓN DE ELECTRICIDAD, GAS Y AGUA (POR CUENTA PROPIA)"/>
    <s v="Nación"/>
    <x v="0"/>
    <s v="CSF"/>
    <n v="39000000"/>
    <n v="0"/>
    <n v="39000000"/>
    <n v="5869862"/>
    <s v="PAGO DE SERVICIOS PUBLICOS DOMICILIARIOS EN LA TERRITORIAL HUILA"/>
    <s v="120"/>
    <s v="120, 220, 320, 720, 920, 1020, 1820, 2320, 2420, 2520, 3220, 3320, 4020, 4720, 5020, 5420, 5620, 5720, 5820, 6520, 6620, 6920, 7220, 7320, 7720, 8020, 8120, 8220, 10220, 11320"/>
    <s v="220, 320, 420, 2220, 2420, 2520, 3420, 3620, 3720, 3820, 4120, 4220, 4320, 4420, 4620, 5220, 5420, 6320, 6620, 7620, 7720, 7920, 8620, 9120, 9320, 11020, 11220, 11420, 13620, 14320"/>
    <s v="120, 220, 320, 7320, 7520, 7620, 12520, 20120, 20220, 20320, 24820, 24920, 29420, 32220, 32520, 37320, 38120, 38620, 38720, 43920, 44020, 48120, 48820, 49320, 53020, 55720, 55920, 56020, 62320, 684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s v="-0"/>
    <x v="0"/>
    <x v="14"/>
  </r>
  <r>
    <s v="120"/>
    <s v="2020-01-13 00:00:00"/>
    <s v="2020-01-13 09:14:00"/>
    <s v="Gasto"/>
    <s v="Con Compromiso"/>
    <s v="012"/>
    <x v="10"/>
    <x v="1"/>
    <s v="SERVICIOS DE TELECOMUNICACIONES, TRANSMISIÓN Y SUMINISTRO DE INFORMACIÓN"/>
    <s v="Nación"/>
    <x v="0"/>
    <s v="CSF"/>
    <n v="800000"/>
    <n v="0"/>
    <n v="800000"/>
    <n v="277517"/>
    <s v="PAGO DE SERVICIOS PUBLICOS DOMICILIARIOS EN LA TERRITORIAL HUILA"/>
    <s v="120"/>
    <s v="120, 220, 320, 720, 920, 1020, 1820, 2320, 2420, 2520, 3220, 3320, 4020, 4720, 5020, 5420, 5620, 5720, 5820, 6520, 6620, 6920, 7220, 7320, 7720, 8020, 8120, 8220, 10220, 11320"/>
    <s v="220, 320, 420, 2220, 2420, 2520, 3420, 3620, 3720, 3820, 4120, 4220, 4320, 4420, 4620, 5220, 5420, 6320, 6620, 7620, 7720, 7920, 8620, 9120, 9320, 11020, 11220, 11420, 13620, 14320"/>
    <s v="120, 220, 320, 7320, 7520, 7620, 12520, 20120, 20220, 20320, 24820, 24920, 29420, 32220, 32520, 37320, 38120, 38620, 38720, 43920, 44020, 48120, 48820, 49320, 53020, 55720, 55920, 56020, 62320, 684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s v="-0"/>
    <x v="0"/>
    <x v="14"/>
  </r>
  <r>
    <s v="220"/>
    <s v="2020-01-23 00:00:00"/>
    <s v="2020-01-23 09:01:00"/>
    <s v="Gasto"/>
    <s v="Con Compromiso"/>
    <s v="012"/>
    <x v="10"/>
    <x v="10"/>
    <s v="BONIFICACIÓN POR SERVICIOS PRESTADOS"/>
    <s v="Nación"/>
    <x v="0"/>
    <s v="CSF"/>
    <n v="3991783"/>
    <n v="0"/>
    <n v="3991783"/>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8"/>
    <s v="BONIFICACIÓN ESPECIAL DE RECREACIÓN"/>
    <s v="Nación"/>
    <x v="0"/>
    <s v="CSF"/>
    <n v="158945"/>
    <n v="0"/>
    <n v="15894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6"/>
    <s v="SUBSIDIO DE ALIMENTACIÓN"/>
    <s v="Nación"/>
    <x v="0"/>
    <s v="CSF"/>
    <n v="681176"/>
    <n v="0"/>
    <n v="681176"/>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7"/>
    <s v="SUELDO DE VACACIONES"/>
    <s v="Nación"/>
    <x v="0"/>
    <s v="CSF"/>
    <n v="1702248"/>
    <n v="0"/>
    <n v="17022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21"/>
    <s v="INCAPACIDADES (NO DE PENSIONES)"/>
    <s v="Nación"/>
    <x v="0"/>
    <s v="CSF"/>
    <n v="2383301"/>
    <n v="-679894"/>
    <n v="170340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4"/>
    <s v="PRIMA DE VACACIONES"/>
    <s v="Nación"/>
    <x v="0"/>
    <s v="CSF"/>
    <n v="1348510"/>
    <n v="0"/>
    <n v="1348510"/>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9"/>
    <s v="SUELDO BÁSICO"/>
    <s v="Nación"/>
    <x v="0"/>
    <s v="CSF"/>
    <n v="40046348"/>
    <n v="0"/>
    <n v="400463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3"/>
    <s v="AUXILIO DE TRANSPORTE"/>
    <s v="Nación"/>
    <x v="0"/>
    <s v="CSF"/>
    <n v="860547"/>
    <n v="0"/>
    <n v="86054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5"/>
    <s v="PRIMA TÉCNICA NO SALARIAL"/>
    <s v="Nación"/>
    <x v="0"/>
    <s v="CSF"/>
    <n v="2240265"/>
    <n v="0"/>
    <n v="224026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320"/>
    <s v="2020-01-23 00:00:00"/>
    <s v="2020-01-23 15:20:00"/>
    <s v="Gasto"/>
    <s v="Con Compromiso"/>
    <s v="012"/>
    <x v="10"/>
    <x v="14"/>
    <s v="CAJAS DE COMPENSACIÓN FAMILIAR"/>
    <s v="Nación"/>
    <x v="0"/>
    <s v="CSF"/>
    <n v="2220400"/>
    <n v="0"/>
    <n v="22204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6"/>
    <s v="APORTES AL SENA"/>
    <s v="Nación"/>
    <x v="0"/>
    <s v="CSF"/>
    <n v="1111000"/>
    <n v="0"/>
    <n v="11110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1"/>
    <s v="PENSIONES"/>
    <s v="Nación"/>
    <x v="0"/>
    <s v="CSF"/>
    <n v="6591700"/>
    <n v="0"/>
    <n v="65917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5"/>
    <s v="SALUD"/>
    <s v="Nación"/>
    <x v="0"/>
    <s v="CSF"/>
    <n v="4669200"/>
    <n v="0"/>
    <n v="46692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3"/>
    <s v="APORTES AL ICBF"/>
    <s v="Nación"/>
    <x v="0"/>
    <s v="CSF"/>
    <n v="1665900"/>
    <n v="0"/>
    <n v="16659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2"/>
    <s v="APORTES GENERALES AL SISTEMA DE RIESGOS LABORALES"/>
    <s v="Nación"/>
    <x v="0"/>
    <s v="CSF"/>
    <n v="505600"/>
    <n v="0"/>
    <n v="505600"/>
    <n v="0"/>
    <s v="APORTES PATRONALES SOBRE NOMINA ENERO 2020"/>
    <s v="320"/>
    <s v="620"/>
    <s v="-0"/>
    <s v="4220, 4320, 4420, 4520, 4620, 4720, 4820, 4920, 5020, 5120, 5220, 5320, 5420"/>
    <s v="9340120, 9340220, 9340320, 9340420, 9340520, 9340620, 9340720, 9340820, 9340920, 9341020, 9341120, 9341320, 9341420"/>
    <s v="-0"/>
    <x v="0"/>
    <x v="14"/>
  </r>
  <r>
    <s v="420"/>
    <s v="2020-02-11 00:00:00"/>
    <s v="2020-02-11 09:32:00"/>
    <s v="Gasto"/>
    <s v="Con Compromiso"/>
    <s v="012"/>
    <x v="10"/>
    <x v="18"/>
    <s v="SERVICIOS DE TRANSPORTE DE PASAJEROS"/>
    <s v="Nación"/>
    <x v="0"/>
    <s v="CSF"/>
    <n v="78400"/>
    <n v="0"/>
    <n v="78400"/>
    <n v="0"/>
    <s v="ASISTIR A ENCUENTRO DE DIRECTORES TERRITORIALES EN LA SEDE CENTRAL."/>
    <s v="420"/>
    <s v="820"/>
    <s v="2320"/>
    <s v="7420"/>
    <s v="25014920"/>
    <s v="-0"/>
    <x v="0"/>
    <x v="14"/>
  </r>
  <r>
    <s v="420"/>
    <s v="2020-02-11 00:00:00"/>
    <s v="2020-02-11 09:32:00"/>
    <s v="Gasto"/>
    <s v="Con Compromiso"/>
    <s v="012"/>
    <x v="10"/>
    <x v="19"/>
    <s v="VIÁTICOS DE LOS FUNCIONARIOS EN COMISIÓN"/>
    <s v="Nación"/>
    <x v="0"/>
    <s v="CSF"/>
    <n v="258320"/>
    <n v="0"/>
    <n v="258320"/>
    <n v="0"/>
    <s v="ASISTIR A ENCUENTRO DE DIRECTORES TERRITORIALES EN LA SEDE CENTRAL."/>
    <s v="420"/>
    <s v="820"/>
    <s v="2320"/>
    <s v="7420"/>
    <s v="25014920"/>
    <s v="-0"/>
    <x v="0"/>
    <x v="14"/>
  </r>
  <r>
    <s v="520"/>
    <s v="2020-02-17 00:00:00"/>
    <s v="2020-02-17 09:04:00"/>
    <s v="Gasto"/>
    <s v="Con Compromiso"/>
    <s v="0500"/>
    <x v="10"/>
    <x v="22"/>
    <s v="ADQUISICIÓN DE BIENES Y SERVICIOS - SERVICIO DE INFORMACIÓN CATASTRAL - ACTUALIZACIÓN  Y GESTIÓN CATASTRAL  NACIONAL"/>
    <s v="Nación"/>
    <x v="2"/>
    <s v="CSF"/>
    <n v="4000000"/>
    <n v="-1500000"/>
    <n v="2500000"/>
    <n v="2425803"/>
    <s v="VIÁTICOS Y GASTOS DE COMISIÓN EN CUMPLIMIENTO A LOS COMPROMISOS DEL IGAC EN EL MARGO DE LA POLÍTICA DE TIERRAS Y LEY DE VICTIMAS, SEGÚN MEMORANDO 8002020IE531 DE FEBRERO 10/2020."/>
    <s v="520"/>
    <s v="7420"/>
    <s v="9220"/>
    <s v="49420"/>
    <s v="258628120"/>
    <s v="-0"/>
    <x v="1"/>
    <x v="1"/>
  </r>
  <r>
    <s v="620"/>
    <s v="2020-02-17 00:00:00"/>
    <s v="2020-02-17 09:26:00"/>
    <s v="Gasto"/>
    <s v="Con Compromiso"/>
    <s v="0500"/>
    <x v="10"/>
    <x v="22"/>
    <s v="ADQUISICIÓN DE BIENES Y SERVICIOS - SERVICIO DE INFORMACIÓN CATASTRAL - ACTUALIZACIÓN  Y GESTIÓN CATASTRAL  NACIONAL"/>
    <s v="Nación"/>
    <x v="2"/>
    <s v="CSF"/>
    <n v="7404302"/>
    <n v="-2500000"/>
    <n v="4904302"/>
    <n v="3571598"/>
    <s v="VIÁTICOS Y GASTOS DE COMISIÓN EN CUMPLIMIENTO A LAS METAS ESTABLECIDAS PARA LA VIGENCIA 2020 DEL PROCESO DE CONSERVACIÓN CATASTRAL, SEGÚN MEMORANDO 8002020IE532 DE FEBRERO 10/2020"/>
    <s v="620"/>
    <s v="1120, 1220, 1720"/>
    <s v="2620, 2820, 3520"/>
    <s v="7720, 7820, 18720"/>
    <s v="30846920, 30850320, 73933720"/>
    <s v="-0"/>
    <x v="1"/>
    <x v="1"/>
  </r>
  <r>
    <s v="720"/>
    <s v="2020-02-18 00:00:00"/>
    <s v="2020-02-18 14:09:00"/>
    <s v="Gasto"/>
    <s v="Con Compromiso"/>
    <s v="012"/>
    <x v="10"/>
    <x v="33"/>
    <s v="LICENCIAS DE MATERNIDAD Y PATERNIDAD (NO DE PENSIONES)"/>
    <s v="Nación"/>
    <x v="0"/>
    <s v="CSF"/>
    <n v="874780"/>
    <n v="-874780"/>
    <n v="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9"/>
    <s v="SUELDO BÁSICO"/>
    <s v="Nación"/>
    <x v="0"/>
    <s v="CSF"/>
    <n v="49128060"/>
    <n v="0"/>
    <n v="491280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6"/>
    <s v="SUBSIDIO DE ALIMENTACIÓN"/>
    <s v="Nación"/>
    <x v="0"/>
    <s v="CSF"/>
    <n v="1006048"/>
    <n v="0"/>
    <n v="1006048"/>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3"/>
    <s v="AUXILIO DE TRANSPORTE"/>
    <s v="Nación"/>
    <x v="0"/>
    <s v="CSF"/>
    <n v="1337102"/>
    <n v="0"/>
    <n v="1337102"/>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10"/>
    <s v="BONIFICACIÓN POR SERVICIOS PRESTADOS"/>
    <s v="Nación"/>
    <x v="0"/>
    <s v="CSF"/>
    <n v="2376660"/>
    <n v="0"/>
    <n v="23766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21"/>
    <s v="INCAPACIDADES (NO DE PENSIONES)"/>
    <s v="Nación"/>
    <x v="0"/>
    <s v="CSF"/>
    <n v="0"/>
    <n v="163686"/>
    <n v="163686"/>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5"/>
    <s v="PRIMA TÉCNICA NO SALARIAL"/>
    <s v="Nación"/>
    <x v="0"/>
    <s v="CSF"/>
    <n v="2240265"/>
    <n v="0"/>
    <n v="2240265"/>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820"/>
    <s v="2020-02-21 00:00:00"/>
    <s v="2020-02-21 09:11:00"/>
    <s v="Gasto"/>
    <s v="Con Compromiso"/>
    <s v="012"/>
    <x v="10"/>
    <x v="16"/>
    <s v="APORTES AL SENA"/>
    <s v="Nación"/>
    <x v="0"/>
    <s v="CSF"/>
    <n v="1105400"/>
    <n v="0"/>
    <n v="1105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4"/>
    <s v="CAJAS DE COMPENSACIÓN FAMILIAR"/>
    <s v="Nación"/>
    <x v="0"/>
    <s v="CSF"/>
    <n v="2209800"/>
    <n v="0"/>
    <n v="22098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2"/>
    <s v="APORTES GENERALES AL SISTEMA DE RIESGOS LABORALES"/>
    <s v="Nación"/>
    <x v="0"/>
    <s v="CSF"/>
    <n v="608900"/>
    <n v="0"/>
    <n v="608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3"/>
    <s v="APORTES AL ICBF"/>
    <s v="Nación"/>
    <x v="0"/>
    <s v="CSF"/>
    <n v="1658000"/>
    <n v="0"/>
    <n v="16580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1"/>
    <s v="PENSIONES"/>
    <s v="Nación"/>
    <x v="0"/>
    <s v="CSF"/>
    <n v="6505900"/>
    <n v="0"/>
    <n v="6505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5"/>
    <s v="SALUD"/>
    <s v="Nación"/>
    <x v="0"/>
    <s v="CSF"/>
    <n v="4608400"/>
    <n v="0"/>
    <n v="4608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920"/>
    <s v="2020-02-25 00:00:00"/>
    <s v="2020-02-25 10:07:00"/>
    <s v="Gasto"/>
    <s v="Con Compromiso"/>
    <s v="012"/>
    <x v="10"/>
    <x v="24"/>
    <s v="IMPUESTO PREDIAL Y SOBRETASA AMBIENTAL"/>
    <s v="Nación"/>
    <x v="0"/>
    <s v="CSF"/>
    <n v="6549000"/>
    <n v="0"/>
    <n v="6549000"/>
    <n v="0"/>
    <s v="IMPUESTO PREDIAL"/>
    <s v="920"/>
    <s v="1620"/>
    <s v="3320"/>
    <s v="12420"/>
    <s v="45902820"/>
    <s v="-0"/>
    <x v="0"/>
    <x v="14"/>
  </r>
  <r>
    <s v="1020"/>
    <s v="2020-03-05 00:00:00"/>
    <s v="2020-03-05 09:03:00"/>
    <s v="Gasto"/>
    <s v="Con Compromiso"/>
    <s v="0500"/>
    <x v="10"/>
    <x v="22"/>
    <s v="ADQUISICIÓN DE BIENES Y SERVICIOS - SERVICIO DE INFORMACIÓN CATASTRAL - ACTUALIZACIÓN  Y GESTIÓN CATASTRAL  NACIONAL"/>
    <s v="Nación"/>
    <x v="0"/>
    <s v="CSF"/>
    <n v="72809280"/>
    <n v="-7584300"/>
    <n v="65224980"/>
    <n v="0"/>
    <s v="ACTIVIDADES DE RECONOCIMIENTO PREDIAL URBANO Y RURAL PARA LA ATENCIÓN DE TRÁMITES  EN LOS PROCESOS CATASTRALES DE LA DIRECCIÓN TERRITORIAL HUILA Y SUS UOC, SEGÚN EL PAA APROBADO Y ASIGNACION PRESUPUESTAL SEGÚN MEMORANDO 8002020IE913 DEL 03-03-2020."/>
    <s v="1020"/>
    <s v="3720, 3820, 3920, 8420, 8520, 8620"/>
    <s v="4820, 4920, 5020, 12220, 12420, 13520"/>
    <s v="32720, 32820, 32920, 37920, 38020, 38420, 43720, 43820, 48720, 49020, 49120, 49220, 55220, 55320, 55420, 56120, 60820, 60920, 61020, 61120, 62120, 62220"/>
    <s v="153870720, 153872820, 153874720, 182869220, 182869320, 190783720, 217056620, 217060920, 255322620, 258593920, 258595020, 279765320, 279766220, 279769820, 295984320, 312946120, 312956520, 312963720, 312971020, 317666020, 317668920"/>
    <s v="-0"/>
    <x v="1"/>
    <x v="1"/>
  </r>
  <r>
    <s v="1120"/>
    <s v="2020-03-05 00:00:00"/>
    <s v="2020-03-05 09:17:00"/>
    <s v="Gasto"/>
    <s v="Con Compromiso"/>
    <s v="0500"/>
    <x v="10"/>
    <x v="22"/>
    <s v="ADQUISICIÓN DE BIENES Y SERVICIOS - SERVICIO DE INFORMACIÓN CATASTRAL - ACTUALIZACIÓN  Y GESTIÓN CATASTRAL  NACIONAL"/>
    <s v="Nación"/>
    <x v="0"/>
    <s v="CSF"/>
    <n v="28000000"/>
    <n v="-1750000"/>
    <n v="26250000"/>
    <n v="116667"/>
    <s v="Prestación de servicios personales para realizar las actividades de control y verificación a los trámites del proceso de conservación catastral en la dirección territorial Huila y sus UOC. según el PAA aprobado y asignación presupuestal con memorando"/>
    <s v="1120"/>
    <s v="3120, 8720"/>
    <s v="4720"/>
    <s v="32620, 37820, 43620, 54420, 55120, 60720"/>
    <s v="153860020, 182869020, 217054420, 275291220, 279762920, 312940920"/>
    <s v="-0"/>
    <x v="1"/>
    <x v="1"/>
  </r>
  <r>
    <s v="1220"/>
    <s v="2020-03-05 00:00:00"/>
    <s v="2020-03-05 09:27:00"/>
    <s v="Gasto"/>
    <s v="Con Compromiso"/>
    <s v="0500"/>
    <x v="10"/>
    <x v="22"/>
    <s v="ADQUISICIÓN DE BIENES Y SERVICIOS - SERVICIO DE INFORMACIÓN CATASTRAL - ACTUALIZACIÓN  Y GESTIÓN CATASTRAL  NACIONAL"/>
    <s v="Nación"/>
    <x v="0"/>
    <s v="CSF"/>
    <n v="72123884"/>
    <n v="-16241638"/>
    <n v="55882246"/>
    <n v="1376410"/>
    <s v="Prestación de servicios personales para realizar actividades de  apoyo operativo en los procesos catastrales en la dirección territorial Huila y sus UOC, según PAA aprobado y asignación presupuestal con memorando 8002020IE913 del 03-03-2020"/>
    <s v="1220"/>
    <s v="4120, 4220, 4320, 4420, 5520, 8920, 9020, 9120, 9220"/>
    <s v="5520, 5620, 5720, 6220, 6820"/>
    <s v="37520, 37620, 38220, 38320, 43120, 43220, 43320, 43420, 44120, 48220, 48320, 48420, 48520, 48620, 54620, 54720, 54820, 54920, 55020, 61220, 61320, 61420, 61520, 62020"/>
    <s v="182868720, 182868820, 187520920, 187542320, 213516920, 213535420, 213564620, 213567020, 225408820, 244325720, 244326220, 244329220, 244329420, 244329520, 279750520, 279752720, 279755320, 279757820, 279759220, 312977020, 312987920, 312993420, 313005320, 317659920"/>
    <s v="-0"/>
    <x v="1"/>
    <x v="1"/>
  </r>
  <r>
    <s v="1320"/>
    <s v="2020-03-05 00:00:00"/>
    <s v="2020-03-05 09:40:00"/>
    <s v="Gasto"/>
    <s v="Con Compromiso"/>
    <s v="0500"/>
    <x v="10"/>
    <x v="22"/>
    <s v="ADQUISICIÓN DE BIENES Y SERVICIOS - SERVICIO DE INFORMACIÓN CATASTRAL - ACTUALIZACIÓN  Y GESTIÓN CATASTRAL  NACIONAL"/>
    <s v="Nación"/>
    <x v="0"/>
    <s v="CSF"/>
    <n v="17722787"/>
    <n v="-2444522"/>
    <n v="15278265"/>
    <n v="67903"/>
    <s v="Prestación de servicios de apoyo a la gestión en ventanilla para atención al público en los procesos catastrales de la dirección territorial Huila y sus UOC, según PAA aprobado y asignación presupuestal con memorando 8002020IE913 del 03-03-2020"/>
    <s v="1320"/>
    <s v="3020, 8820"/>
    <s v="5120"/>
    <s v="33020, 37720, 43520, 48920, 55520, 60620"/>
    <s v="153877020, 182868920, 217048420, 258592020, 281073620, 312935220"/>
    <s v="-0"/>
    <x v="1"/>
    <x v="1"/>
  </r>
  <r>
    <s v="1420"/>
    <s v="2020-03-10 00:00:00"/>
    <s v="2020-03-10 08:13:00"/>
    <s v="Gasto"/>
    <s v="Con Compromiso"/>
    <s v="012"/>
    <x v="10"/>
    <x v="20"/>
    <s v="IMPUESTO DE INDUSTRIA Y COMERCIO"/>
    <s v="Propios"/>
    <x v="1"/>
    <s v="CSF"/>
    <n v="6782000"/>
    <n v="0"/>
    <n v="6782000"/>
    <n v="777200"/>
    <s v="PARA PAGO DE IMPUESTO INDUSTRIA Y COMERCIO 2019"/>
    <s v="1420"/>
    <s v="2820, 4920, 6220"/>
    <s v="3920, 4520, 6720"/>
    <s v="24720, 32420, 43020"/>
    <s v="105750720, 152713420, 200028320"/>
    <s v="-0"/>
    <x v="0"/>
    <x v="14"/>
  </r>
  <r>
    <s v="1520"/>
    <s v="2020-03-24 00:00:00"/>
    <s v="2020-03-24 08:58:00"/>
    <s v="Gasto"/>
    <s v="Con Compromiso"/>
    <s v="012"/>
    <x v="10"/>
    <x v="3"/>
    <s v="AUXILIO DE TRANSPORTE"/>
    <s v="Nación"/>
    <x v="0"/>
    <s v="CSF"/>
    <n v="1607951"/>
    <n v="0"/>
    <n v="160795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10"/>
    <s v="BONIFICACIÓN POR SERVICIOS PRESTADOS"/>
    <s v="Nación"/>
    <x v="0"/>
    <s v="CSF"/>
    <n v="2249780"/>
    <n v="-30794"/>
    <n v="2218986"/>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5"/>
    <s v="PRIMA TÉCNICA NO SALARIAL"/>
    <s v="Nación"/>
    <x v="0"/>
    <s v="CSF"/>
    <n v="307903"/>
    <n v="0"/>
    <n v="30790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8"/>
    <s v="BONIFICACIÓN ESPECIAL DE RECREACIÓN"/>
    <s v="Nación"/>
    <x v="0"/>
    <s v="CSF"/>
    <n v="686627"/>
    <n v="0"/>
    <n v="68662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6"/>
    <s v="PRIMA DE SERVICIO"/>
    <s v="Nación"/>
    <x v="0"/>
    <s v="CSF"/>
    <n v="1657099"/>
    <n v="0"/>
    <n v="165709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36"/>
    <s v="INDEMNIZACIÓN POR VACACIONES"/>
    <s v="Nación"/>
    <x v="0"/>
    <s v="CSF"/>
    <n v="6300707"/>
    <n v="0"/>
    <n v="630070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1"/>
    <s v="INCAPACIDADES (NO DE PENSIONES)"/>
    <s v="Nación"/>
    <x v="0"/>
    <s v="CSF"/>
    <n v="1587216"/>
    <n v="-1221095"/>
    <n v="36612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9"/>
    <s v="SUELDO BÁSICO"/>
    <s v="Nación"/>
    <x v="0"/>
    <s v="CSF"/>
    <n v="56458753"/>
    <n v="0"/>
    <n v="5645875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6"/>
    <s v="SUBSIDIO DE ALIMENTACIÓN"/>
    <s v="Nación"/>
    <x v="0"/>
    <s v="CSF"/>
    <n v="1126177"/>
    <n v="0"/>
    <n v="112617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4"/>
    <s v="PRIMA DE VACACIONES"/>
    <s v="Nación"/>
    <x v="0"/>
    <s v="CSF"/>
    <n v="6612830"/>
    <n v="0"/>
    <n v="6612830"/>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7"/>
    <s v="SUELDO DE VACACIONES"/>
    <s v="Nación"/>
    <x v="0"/>
    <s v="CSF"/>
    <n v="1905909"/>
    <n v="0"/>
    <n v="190590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620"/>
    <s v="2020-03-24 00:00:00"/>
    <s v="2020-03-24 09:06:00"/>
    <s v="Gasto"/>
    <s v="Con Compromiso"/>
    <s v="012"/>
    <x v="10"/>
    <x v="11"/>
    <s v="PENSIONES"/>
    <s v="Nación"/>
    <x v="0"/>
    <s v="CSF"/>
    <n v="6636700"/>
    <n v="0"/>
    <n v="66367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4"/>
    <s v="CAJAS DE COMPENSACIÓN FAMILIAR"/>
    <s v="Nación"/>
    <x v="0"/>
    <s v="CSF"/>
    <n v="2747800"/>
    <n v="0"/>
    <n v="27478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5"/>
    <s v="SALUD"/>
    <s v="Nación"/>
    <x v="0"/>
    <s v="CSF"/>
    <n v="4701300"/>
    <n v="0"/>
    <n v="47013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2"/>
    <s v="APORTES GENERALES AL SISTEMA DE RIESGOS LABORALES"/>
    <s v="Nación"/>
    <x v="0"/>
    <s v="CSF"/>
    <n v="623600"/>
    <n v="0"/>
    <n v="623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3"/>
    <s v="APORTES AL ICBF"/>
    <s v="Nación"/>
    <x v="0"/>
    <s v="CSF"/>
    <n v="2061500"/>
    <n v="0"/>
    <n v="20615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6"/>
    <s v="APORTES AL SENA"/>
    <s v="Nación"/>
    <x v="0"/>
    <s v="CSF"/>
    <n v="1374600"/>
    <n v="0"/>
    <n v="1374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720"/>
    <s v="2020-04-07 00:00:00"/>
    <s v="2020-04-07 14:03:00"/>
    <s v="Gasto"/>
    <s v="Con Compromiso"/>
    <s v="012"/>
    <x v="10"/>
    <x v="15"/>
    <s v="SALUD"/>
    <s v="Nación"/>
    <x v="0"/>
    <s v="CSF"/>
    <n v="476000"/>
    <n v="0"/>
    <n v="476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1"/>
    <s v="PENSIONES"/>
    <s v="Nación"/>
    <x v="0"/>
    <s v="CSF"/>
    <n v="671600"/>
    <n v="0"/>
    <n v="6716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3"/>
    <s v="APORTES AL ICBF"/>
    <s v="Nación"/>
    <x v="0"/>
    <s v="CSF"/>
    <n v="207100"/>
    <n v="0"/>
    <n v="2071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6"/>
    <s v="APORTES AL SENA"/>
    <s v="Nación"/>
    <x v="0"/>
    <s v="CSF"/>
    <n v="138400"/>
    <n v="0"/>
    <n v="1384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2"/>
    <s v="APORTES GENERALES AL SISTEMA DE RIESGOS LABORALES"/>
    <s v="Nación"/>
    <x v="0"/>
    <s v="CSF"/>
    <n v="64000"/>
    <n v="0"/>
    <n v="64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4"/>
    <s v="CAJAS DE COMPENSACIÓN FAMILIAR"/>
    <s v="Nación"/>
    <x v="0"/>
    <s v="CSF"/>
    <n v="276800"/>
    <n v="0"/>
    <n v="2768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820"/>
    <s v="2020-04-21 00:00:00"/>
    <s v="2020-04-21 10:38:00"/>
    <s v="Gasto"/>
    <s v="Con Compromiso"/>
    <s v="0200"/>
    <x v="10"/>
    <x v="25"/>
    <s v="ADQUISICIÓN DE BIENES Y SERVICIOS - SERVICIO DE IMPLEMENTACIÓN SISTEMAS DE GESTIÓN - FORTALECIMIENTO DE LA GESTIÓN INSTITUCIONAL DEL IGAC A NIVEL   NACIONAL"/>
    <s v="Propios"/>
    <x v="1"/>
    <s v="CSF"/>
    <n v="24269760"/>
    <n v="-3438216"/>
    <n v="20831544"/>
    <n v="0"/>
    <s v="Prestación de servicios profesionales para realizar los procesos de planeación y seguimiento al Plan de Acción de la Dirección Territorial Huila, en el marco de los lineamientos institucionales vigentes."/>
    <s v="1820"/>
    <s v="4620, 9320"/>
    <s v="11120"/>
    <s v="55820, 59220, 61920"/>
    <s v="283578620, 295987620, 316179820"/>
    <s v="-0"/>
    <x v="1"/>
    <x v="3"/>
  </r>
  <r>
    <s v="1920"/>
    <s v="2020-04-22 00:00:00"/>
    <s v="2020-04-22 15:36:00"/>
    <s v="Gasto"/>
    <s v="Con Compromiso"/>
    <s v="012"/>
    <x v="10"/>
    <x v="3"/>
    <s v="AUXILIO DE TRANSPORTE"/>
    <s v="Nación"/>
    <x v="0"/>
    <s v="CSF"/>
    <n v="1361101"/>
    <n v="0"/>
    <n v="136110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6"/>
    <s v="PRIMA DE SERVICIO"/>
    <s v="Nación"/>
    <x v="0"/>
    <s v="CSF"/>
    <n v="1436473"/>
    <n v="0"/>
    <n v="143647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4"/>
    <s v="PRIMA DE VACACIONES"/>
    <s v="Nación"/>
    <x v="0"/>
    <s v="CSF"/>
    <n v="7567447"/>
    <n v="0"/>
    <n v="7567447"/>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6"/>
    <s v="SUBSIDIO DE ALIMENTACIÓN"/>
    <s v="Nación"/>
    <x v="0"/>
    <s v="CSF"/>
    <n v="1006893"/>
    <n v="0"/>
    <n v="100689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7"/>
    <s v="SUELDO DE VACACIONES"/>
    <s v="Nación"/>
    <x v="0"/>
    <s v="CSF"/>
    <n v="2012931"/>
    <n v="0"/>
    <n v="201293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8"/>
    <s v="BONIFICACIÓN ESPECIAL DE RECREACIÓN"/>
    <s v="Nación"/>
    <x v="0"/>
    <s v="CSF"/>
    <n v="667106"/>
    <n v="0"/>
    <n v="66710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9"/>
    <s v="SUELDO BÁSICO"/>
    <s v="Nación"/>
    <x v="0"/>
    <s v="CSF"/>
    <n v="50466395"/>
    <n v="0"/>
    <n v="50466395"/>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6"/>
    <s v="INDEMNIZACIÓN POR VACACIONES"/>
    <s v="Nación"/>
    <x v="0"/>
    <s v="CSF"/>
    <n v="6094462"/>
    <n v="0"/>
    <n v="6094462"/>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10"/>
    <s v="BONIFICACIÓN POR SERVICIOS PRESTADOS"/>
    <s v="Nación"/>
    <x v="0"/>
    <s v="CSF"/>
    <n v="1230114"/>
    <n v="0"/>
    <n v="1230114"/>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1"/>
    <s v="INCAPACIDADES (NO DE PENSIONES)"/>
    <s v="Nación"/>
    <x v="0"/>
    <s v="CSF"/>
    <n v="908467"/>
    <n v="-781081"/>
    <n v="12738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2020"/>
    <s v="2020-04-28 00:00:00"/>
    <s v="2020-04-28 16:35:00"/>
    <s v="Gasto"/>
    <s v="Con Compromiso"/>
    <s v="012"/>
    <x v="10"/>
    <x v="11"/>
    <s v="PENSIONES"/>
    <s v="Nación"/>
    <x v="0"/>
    <s v="CSF"/>
    <n v="1201500"/>
    <n v="0"/>
    <n v="12015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2"/>
    <s v="APORTES GENERALES AL SISTEMA DE RIESGOS LABORALES"/>
    <s v="Nación"/>
    <x v="0"/>
    <s v="CSF"/>
    <n v="551200"/>
    <n v="0"/>
    <n v="5512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6"/>
    <s v="APORTES AL SENA"/>
    <s v="Nación"/>
    <x v="0"/>
    <s v="CSF"/>
    <n v="1391100"/>
    <n v="0"/>
    <n v="13911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4"/>
    <s v="CAJAS DE COMPENSACIÓN FAMILIAR"/>
    <s v="Nación"/>
    <x v="0"/>
    <s v="CSF"/>
    <n v="2781600"/>
    <n v="0"/>
    <n v="2781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5"/>
    <s v="SALUD"/>
    <s v="Nación"/>
    <x v="0"/>
    <s v="CSF"/>
    <n v="4536900"/>
    <n v="0"/>
    <n v="45369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3"/>
    <s v="APORTES AL ICBF"/>
    <s v="Nación"/>
    <x v="0"/>
    <s v="CSF"/>
    <n v="2086600"/>
    <n v="0"/>
    <n v="2086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120"/>
    <s v="2020-05-21 00:00:00"/>
    <s v="2020-05-21 11:44:00"/>
    <s v="Gasto"/>
    <s v="Con Compromiso"/>
    <s v="012"/>
    <x v="10"/>
    <x v="7"/>
    <s v="SUELDO DE VACACIONES"/>
    <s v="Nación"/>
    <x v="0"/>
    <s v="CSF"/>
    <n v="2322736"/>
    <n v="0"/>
    <n v="232273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8"/>
    <s v="BONIFICACIÓN ESPECIAL DE RECREACIÓN"/>
    <s v="Nación"/>
    <x v="0"/>
    <s v="CSF"/>
    <n v="181460"/>
    <n v="0"/>
    <n v="18146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6"/>
    <s v="SUBSIDIO DE ALIMENTACIÓN"/>
    <s v="Nación"/>
    <x v="0"/>
    <s v="CSF"/>
    <n v="1057568"/>
    <n v="0"/>
    <n v="105756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9"/>
    <s v="SUELDO BÁSICO"/>
    <s v="Nación"/>
    <x v="0"/>
    <s v="CSF"/>
    <n v="48670906"/>
    <n v="0"/>
    <n v="4867090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21"/>
    <s v="INCAPACIDADES (NO DE PENSIONES)"/>
    <s v="Nación"/>
    <x v="0"/>
    <s v="CSF"/>
    <n v="908467"/>
    <n v="-169873"/>
    <n v="738594"/>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3"/>
    <s v="AUXILIO DE TRANSPORTE"/>
    <s v="Nación"/>
    <x v="0"/>
    <s v="CSF"/>
    <n v="1439956"/>
    <n v="0"/>
    <n v="143995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10"/>
    <s v="BONIFICACIÓN POR SERVICIOS PRESTADOS"/>
    <s v="Nación"/>
    <x v="0"/>
    <s v="CSF"/>
    <n v="3051730"/>
    <n v="0"/>
    <n v="305173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120"/>
    <s v="2020-05-21 00:00:00"/>
    <s v="2020-05-21 11:44:00"/>
    <s v="Gasto"/>
    <s v="Con Compromiso"/>
    <s v="012"/>
    <x v="10"/>
    <x v="4"/>
    <s v="PRIMA DE VACACIONES"/>
    <s v="Nación"/>
    <x v="0"/>
    <s v="CSF"/>
    <n v="1514828"/>
    <n v="0"/>
    <n v="151482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x v="14"/>
  </r>
  <r>
    <s v="2220"/>
    <s v="2020-05-21 00:00:00"/>
    <s v="2020-05-21 11:47:00"/>
    <s v="Gasto"/>
    <s v="Con Compromiso"/>
    <s v="012"/>
    <x v="10"/>
    <x v="11"/>
    <s v="PENSIONES"/>
    <s v="Nación"/>
    <x v="0"/>
    <s v="CSF"/>
    <n v="6536100"/>
    <n v="0"/>
    <n v="6536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2"/>
    <s v="APORTES GENERALES AL SISTEMA DE RIESGOS LABORALES"/>
    <s v="Nación"/>
    <x v="0"/>
    <s v="CSF"/>
    <n v="599700"/>
    <n v="0"/>
    <n v="5997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3"/>
    <s v="APORTES AL ICBF"/>
    <s v="Nación"/>
    <x v="0"/>
    <s v="CSF"/>
    <n v="1724100"/>
    <n v="0"/>
    <n v="1724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6"/>
    <s v="APORTES AL SENA"/>
    <s v="Nación"/>
    <x v="0"/>
    <s v="CSF"/>
    <n v="1149600"/>
    <n v="0"/>
    <n v="11496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4"/>
    <s v="CAJAS DE COMPENSACIÓN FAMILIAR"/>
    <s v="Nación"/>
    <x v="0"/>
    <s v="CSF"/>
    <n v="2298100"/>
    <n v="0"/>
    <n v="2298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5"/>
    <s v="SALUD"/>
    <s v="Nación"/>
    <x v="0"/>
    <s v="CSF"/>
    <n v="4629900"/>
    <n v="0"/>
    <n v="46299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320"/>
    <s v="2020-06-04 00:00:00"/>
    <s v="2020-06-04 14:33:00"/>
    <s v="Gasto"/>
    <s v="Con Compromiso"/>
    <s v="012"/>
    <x v="10"/>
    <x v="26"/>
    <s v="PRIMA DE SERVICIO"/>
    <s v="Nación"/>
    <x v="0"/>
    <s v="CSF"/>
    <n v="55229387"/>
    <n v="0"/>
    <n v="55229387"/>
    <n v="0"/>
    <s v="VALOR PRIMA SERVICIOS 2020"/>
    <s v="2320"/>
    <s v="4520, 4820"/>
    <s v="-0"/>
    <s v="29520, 29620, 29720, 29820, 29920, 30020, 30120, 30220, 30320, 30420, 30520, 30620, 30720, 30820, 30920, 31020, 31120, 31220, 31320, 31420, 31520, 31620, 31720, 31820, 31920, 32020, 32120, 32320"/>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s v="-0"/>
    <x v="0"/>
    <x v="14"/>
  </r>
  <r>
    <s v="2420"/>
    <s v="2020-06-09 00:00:00"/>
    <s v="2020-06-09 17:17:00"/>
    <s v="Gasto"/>
    <s v="Con Compromiso"/>
    <s v="0200"/>
    <x v="10"/>
    <x v="27"/>
    <s v="ADQUISICIÓN DE BIENES Y SERVICIOS - SEDES MANTENIDAS - FORTALECIMIENTO DE LA INFRAESTRUCTURA FÍSICA DEL IGAC A NIVEL  NACIONAL"/>
    <s v="Nación"/>
    <x v="0"/>
    <s v="CSF"/>
    <n v="7502177"/>
    <n v="0"/>
    <n v="7502177"/>
    <n v="0"/>
    <s v="Adquisición e instalación de divisiones en vidrio laminado 3+3 incoloro, con estructura en aluminio para la adecuación de las ventanillas de atención al usuario para la Dirección Territorial Huila y UOC Pitalito e instalación inmobiliaria UOC Pitalit"/>
    <s v="2420"/>
    <s v="7020, 7120"/>
    <s v="11820"/>
    <s v="61820"/>
    <s v="314616520"/>
    <s v="-0"/>
    <x v="1"/>
    <x v="3"/>
  </r>
  <r>
    <s v="2520"/>
    <s v="2020-06-19 00:00:00"/>
    <s v="2020-06-19 15:33:00"/>
    <s v="Gasto"/>
    <s v="Con Compromiso"/>
    <s v="012"/>
    <x v="10"/>
    <x v="6"/>
    <s v="SUBSIDIO DE ALIMENTACIÓN"/>
    <s v="Nación"/>
    <x v="0"/>
    <s v="CSF"/>
    <n v="1057568"/>
    <n v="0"/>
    <n v="1057568"/>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10"/>
    <s v="BONIFICACIÓN POR SERVICIOS PRESTADOS"/>
    <s v="Nación"/>
    <x v="0"/>
    <s v="CSF"/>
    <n v="791902"/>
    <n v="0"/>
    <n v="791902"/>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8"/>
    <s v="BONIFICACIÓN ESPECIAL DE RECREACIÓN"/>
    <s v="Nación"/>
    <x v="0"/>
    <s v="CSF"/>
    <n v="620856"/>
    <n v="0"/>
    <n v="6208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21"/>
    <s v="INCAPACIDADES (NO DE PENSIONES)"/>
    <s v="Nación"/>
    <x v="0"/>
    <s v="CSF"/>
    <n v="914780"/>
    <n v="0"/>
    <n v="914780"/>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4"/>
    <s v="PRIMA DE VACACIONES"/>
    <s v="Nación"/>
    <x v="0"/>
    <s v="CSF"/>
    <n v="7105695"/>
    <n v="0"/>
    <n v="7105695"/>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36"/>
    <s v="INDEMNIZACIÓN POR VACACIONES"/>
    <s v="Nación"/>
    <x v="0"/>
    <s v="CSF"/>
    <n v="5681766"/>
    <n v="0"/>
    <n v="568176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9"/>
    <s v="SUELDO BÁSICO"/>
    <s v="Nación"/>
    <x v="0"/>
    <s v="CSF"/>
    <n v="49147864"/>
    <n v="0"/>
    <n v="4914786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3"/>
    <s v="AUXILIO DE TRANSPORTE"/>
    <s v="Nación"/>
    <x v="0"/>
    <s v="CSF"/>
    <n v="1439956"/>
    <n v="0"/>
    <n v="14399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520"/>
    <s v="2020-06-19 00:00:00"/>
    <s v="2020-06-19 15:33:00"/>
    <s v="Gasto"/>
    <s v="Con Compromiso"/>
    <s v="012"/>
    <x v="10"/>
    <x v="7"/>
    <s v="SUELDO DE VACACIONES"/>
    <s v="Nación"/>
    <x v="0"/>
    <s v="CSF"/>
    <n v="1678706"/>
    <n v="0"/>
    <n v="167870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x v="14"/>
  </r>
  <r>
    <s v="2620"/>
    <s v="2020-06-19 00:00:00"/>
    <s v="2020-06-19 18:10:00"/>
    <s v="Gasto"/>
    <s v="Con Compromiso"/>
    <s v="012"/>
    <x v="10"/>
    <x v="13"/>
    <s v="APORTES AL ICBF"/>
    <s v="Nación"/>
    <x v="0"/>
    <s v="CSF"/>
    <n v="3152600"/>
    <n v="0"/>
    <n v="31526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4"/>
    <s v="CAJAS DE COMPENSACIÓN FAMILIAR"/>
    <s v="Nación"/>
    <x v="0"/>
    <s v="CSF"/>
    <n v="4202800"/>
    <n v="0"/>
    <n v="42028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2"/>
    <s v="APORTES GENERALES AL SISTEMA DE RIESGOS LABORALES"/>
    <s v="Nación"/>
    <x v="0"/>
    <s v="CSF"/>
    <n v="653900"/>
    <n v="0"/>
    <n v="6539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1"/>
    <s v="PENSIONES"/>
    <s v="Nación"/>
    <x v="0"/>
    <s v="CSF"/>
    <n v="6170500"/>
    <n v="0"/>
    <n v="61705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5"/>
    <s v="SALUD"/>
    <s v="Nación"/>
    <x v="0"/>
    <s v="CSF"/>
    <n v="4371200"/>
    <n v="0"/>
    <n v="43712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6"/>
    <s v="APORTES AL SENA"/>
    <s v="Nación"/>
    <x v="0"/>
    <s v="CSF"/>
    <n v="2102300"/>
    <n v="0"/>
    <n v="21023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720"/>
    <s v="2020-07-24 00:00:00"/>
    <s v="2020-07-24 21:09:00"/>
    <s v="Gasto"/>
    <s v="Con Compromiso"/>
    <s v="012"/>
    <x v="10"/>
    <x v="4"/>
    <s v="PRIMA DE VACACIONES"/>
    <s v="Nación"/>
    <x v="0"/>
    <s v="CSF"/>
    <n v="1075341"/>
    <n v="0"/>
    <n v="1075341"/>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21"/>
    <s v="INCAPACIDADES (NO DE PENSIONES)"/>
    <s v="Nación"/>
    <x v="0"/>
    <s v="CSF"/>
    <n v="1341763"/>
    <n v="0"/>
    <n v="1341763"/>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28"/>
    <s v="AUXILIO DE CONECTIVIDAD DIGITAL"/>
    <s v="Nación"/>
    <x v="0"/>
    <s v="CSF"/>
    <n v="1439956"/>
    <n v="0"/>
    <n v="1439956"/>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7"/>
    <s v="SUELDO DE VACACIONES"/>
    <s v="Nación"/>
    <x v="0"/>
    <s v="CSF"/>
    <n v="1648857"/>
    <n v="0"/>
    <n v="164885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5"/>
    <s v="PRIMA TÉCNICA NO SALARIAL"/>
    <s v="Nación"/>
    <x v="0"/>
    <s v="CSF"/>
    <n v="2904459"/>
    <n v="0"/>
    <n v="290445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6"/>
    <s v="SUBSIDIO DE ALIMENTACIÓN"/>
    <s v="Nación"/>
    <x v="0"/>
    <s v="CSF"/>
    <n v="1031129"/>
    <n v="0"/>
    <n v="103112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10"/>
    <s v="BONIFICACIÓN POR SERVICIOS PRESTADOS"/>
    <s v="Nación"/>
    <x v="0"/>
    <s v="CSF"/>
    <n v="1634795"/>
    <n v="0"/>
    <n v="1634795"/>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9"/>
    <s v="SUELDO BÁSICO"/>
    <s v="Nación"/>
    <x v="0"/>
    <s v="CSF"/>
    <n v="48041284"/>
    <n v="0"/>
    <n v="48041284"/>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720"/>
    <s v="2020-07-24 00:00:00"/>
    <s v="2020-07-24 21:09:00"/>
    <s v="Gasto"/>
    <s v="Con Compromiso"/>
    <s v="012"/>
    <x v="10"/>
    <x v="8"/>
    <s v="BONIFICACIÓN ESPECIAL DE RECREACIÓN"/>
    <s v="Nación"/>
    <x v="0"/>
    <s v="CSF"/>
    <n v="122449"/>
    <n v="0"/>
    <n v="12244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x v="14"/>
  </r>
  <r>
    <s v="2820"/>
    <s v="2020-07-27 00:00:00"/>
    <s v="2020-07-27 12:43:00"/>
    <s v="Gasto"/>
    <s v="Con Compromiso"/>
    <s v="012"/>
    <x v="10"/>
    <x v="13"/>
    <s v="APORTES AL ICBF"/>
    <s v="Nación"/>
    <x v="0"/>
    <s v="CSF"/>
    <n v="1668600"/>
    <n v="0"/>
    <n v="1668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6"/>
    <s v="APORTES AL SENA"/>
    <s v="Nación"/>
    <x v="0"/>
    <s v="CSF"/>
    <n v="1112600"/>
    <n v="0"/>
    <n v="1112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1"/>
    <s v="PENSIONES"/>
    <s v="Nación"/>
    <x v="0"/>
    <s v="CSF"/>
    <n v="6385200"/>
    <n v="0"/>
    <n v="6385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4"/>
    <s v="CAJAS DE COMPENSACIÓN FAMILIAR"/>
    <s v="Nación"/>
    <x v="0"/>
    <s v="CSF"/>
    <n v="2224000"/>
    <n v="0"/>
    <n v="22240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2"/>
    <s v="APORTES GENERALES AL SISTEMA DE RIESGOS LABORALES"/>
    <s v="Nación"/>
    <x v="0"/>
    <s v="CSF"/>
    <n v="654200"/>
    <n v="0"/>
    <n v="654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5"/>
    <s v="SALUD"/>
    <s v="Nación"/>
    <x v="0"/>
    <s v="CSF"/>
    <n v="4523300"/>
    <n v="0"/>
    <n v="45233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920"/>
    <s v="2020-08-11 00:00:00"/>
    <s v="2020-08-11 22:57:00"/>
    <s v="Gasto"/>
    <s v="Con Compromiso"/>
    <s v="0500"/>
    <x v="10"/>
    <x v="22"/>
    <s v="ADQUISICIÓN DE BIENES Y SERVICIOS - SERVICIO DE INFORMACIÓN CATASTRAL - ACTUALIZACIÓN  Y GESTIÓN CATASTRAL  NACIONAL"/>
    <s v="Nación"/>
    <x v="0"/>
    <s v="CSF"/>
    <n v="25936730"/>
    <n v="-3112408"/>
    <n v="22824322"/>
    <n v="0"/>
    <s v="Prestación de servicios personales como tecnico de apoyo para realizar las actividades de apoyo al responsable de conservación del proceso de conservación catastral en la dirección territorial huila Según Paa Aprobado"/>
    <s v="2920"/>
    <s v="6320, 6420"/>
    <s v="9520, 11720"/>
    <s v="54320, 54520, 59320, 61620, 61720"/>
    <s v="273278120, 279741620, 297728820, 313043920, 313048020"/>
    <s v="-0"/>
    <x v="1"/>
    <x v="1"/>
  </r>
  <r>
    <s v="3020"/>
    <s v="2020-08-25 00:00:00"/>
    <s v="2020-08-25 20:39:00"/>
    <s v="Gasto"/>
    <s v="Con Compromiso"/>
    <s v="012"/>
    <x v="10"/>
    <x v="5"/>
    <s v="PRIMA TÉCNICA NO SALARIAL"/>
    <s v="Nación"/>
    <x v="0"/>
    <s v="CSF"/>
    <n v="2354967"/>
    <n v="0"/>
    <n v="235496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020"/>
    <s v="2020-08-25 00:00:00"/>
    <s v="2020-08-25 20:39:00"/>
    <s v="Gasto"/>
    <s v="Con Compromiso"/>
    <s v="012"/>
    <x v="10"/>
    <x v="28"/>
    <s v="AUXILIO DE CONECTIVIDAD DIGITAL"/>
    <s v="Nación"/>
    <x v="0"/>
    <s v="CSF"/>
    <n v="1439956"/>
    <n v="0"/>
    <n v="1439956"/>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020"/>
    <s v="2020-08-25 00:00:00"/>
    <s v="2020-08-25 20:39:00"/>
    <s v="Gasto"/>
    <s v="Con Compromiso"/>
    <s v="012"/>
    <x v="10"/>
    <x v="9"/>
    <s v="SUELDO BÁSICO"/>
    <s v="Nación"/>
    <x v="0"/>
    <s v="CSF"/>
    <n v="49418662"/>
    <n v="0"/>
    <n v="49418662"/>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020"/>
    <s v="2020-08-25 00:00:00"/>
    <s v="2020-08-25 20:39:00"/>
    <s v="Gasto"/>
    <s v="Con Compromiso"/>
    <s v="012"/>
    <x v="10"/>
    <x v="6"/>
    <s v="SUBSIDIO DE ALIMENTACIÓN"/>
    <s v="Nación"/>
    <x v="0"/>
    <s v="CSF"/>
    <n v="1017909"/>
    <n v="0"/>
    <n v="1017909"/>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020"/>
    <s v="2020-08-25 00:00:00"/>
    <s v="2020-08-25 20:39:00"/>
    <s v="Gasto"/>
    <s v="Con Compromiso"/>
    <s v="012"/>
    <x v="10"/>
    <x v="21"/>
    <s v="INCAPACIDADES (NO DE PENSIONES)"/>
    <s v="Nación"/>
    <x v="0"/>
    <s v="CSF"/>
    <n v="914780"/>
    <n v="0"/>
    <n v="914780"/>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x v="14"/>
  </r>
  <r>
    <s v="3120"/>
    <s v="2020-08-26 00:00:00"/>
    <s v="2020-08-26 10:53:00"/>
    <s v="Gasto"/>
    <s v="Con Compromiso"/>
    <s v="012"/>
    <x v="10"/>
    <x v="15"/>
    <s v="SALUD"/>
    <s v="Nación"/>
    <x v="0"/>
    <s v="CSF"/>
    <n v="4389700"/>
    <n v="0"/>
    <n v="4389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3"/>
    <s v="APORTES AL ICBF"/>
    <s v="Nación"/>
    <x v="0"/>
    <s v="CSF"/>
    <n v="1592500"/>
    <n v="0"/>
    <n v="159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2"/>
    <s v="APORTES GENERALES AL SISTEMA DE RIESGOS LABORALES"/>
    <s v="Nación"/>
    <x v="0"/>
    <s v="CSF"/>
    <n v="656400"/>
    <n v="0"/>
    <n v="6564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4"/>
    <s v="CAJAS DE COMPENSACIÓN FAMILIAR"/>
    <s v="Nación"/>
    <x v="0"/>
    <s v="CSF"/>
    <n v="2122500"/>
    <n v="0"/>
    <n v="212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6"/>
    <s v="APORTES AL SENA"/>
    <s v="Nación"/>
    <x v="0"/>
    <s v="CSF"/>
    <n v="1061700"/>
    <n v="0"/>
    <n v="1061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1"/>
    <s v="PENSIONES"/>
    <s v="Nación"/>
    <x v="0"/>
    <s v="CSF"/>
    <n v="6196800"/>
    <n v="0"/>
    <n v="61968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220"/>
    <s v="2020-08-26 00:00:00"/>
    <s v="2020-08-26 19:08:00"/>
    <s v="Gasto"/>
    <s v="Con Compromiso"/>
    <s v="0500"/>
    <x v="10"/>
    <x v="22"/>
    <s v="ADQUISICIÓN DE BIENES Y SERVICIOS - SERVICIO DE INFORMACIÓN CATASTRAL - ACTUALIZACIÓN  Y GESTIÓN CATASTRAL  NACIONAL"/>
    <s v="Propios"/>
    <x v="1"/>
    <s v="CSF"/>
    <n v="7232173"/>
    <n v="0"/>
    <n v="7232173"/>
    <n v="1895173"/>
    <s v="MANTENIMIENTO PREVENTIVO, CORRECTIVO Y SUMINISTRO E INSTALACIÓN DE REPUESTOS DEL VEHICULO DE LA DT HUILA"/>
    <s v="3220"/>
    <s v="10120"/>
    <s v="-0"/>
    <s v="-0"/>
    <s v="-0"/>
    <s v="-0"/>
    <x v="1"/>
    <x v="1"/>
  </r>
  <r>
    <s v="3320"/>
    <s v="2020-09-23 00:00:00"/>
    <s v="2020-09-23 17:47:00"/>
    <s v="Gasto"/>
    <s v="Con Compromiso"/>
    <s v="012"/>
    <x v="10"/>
    <x v="9"/>
    <s v="SUELDO BÁSICO"/>
    <s v="Nación"/>
    <x v="0"/>
    <s v="CSF"/>
    <n v="51676507"/>
    <n v="0"/>
    <n v="5167650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10"/>
    <s v="BONIFICACIÓN POR SERVICIOS PRESTADOS"/>
    <s v="Nación"/>
    <x v="0"/>
    <s v="CSF"/>
    <n v="3981327"/>
    <n v="0"/>
    <n v="398132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5"/>
    <s v="PRIMA TÉCNICA NO SALARIAL"/>
    <s v="Nación"/>
    <x v="0"/>
    <s v="CSF"/>
    <n v="2354967"/>
    <n v="0"/>
    <n v="235496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8"/>
    <s v="AUXILIO DE CONECTIVIDAD DIGITAL"/>
    <s v="Nación"/>
    <x v="0"/>
    <s v="CSF"/>
    <n v="1361101"/>
    <n v="0"/>
    <n v="136110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1"/>
    <s v="INCAPACIDADES (NO DE PENSIONES)"/>
    <s v="Nación"/>
    <x v="0"/>
    <s v="CSF"/>
    <n v="914780"/>
    <n v="0"/>
    <n v="914780"/>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6"/>
    <s v="SUBSIDIO DE ALIMENTACIÓN"/>
    <s v="Nación"/>
    <x v="0"/>
    <s v="CSF"/>
    <n v="1006893"/>
    <n v="0"/>
    <n v="1006893"/>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8"/>
    <s v="BONIFICACIÓN ESPECIAL DE RECREACIÓN"/>
    <s v="Nación"/>
    <x v="0"/>
    <s v="CSF"/>
    <n v="179038"/>
    <n v="0"/>
    <n v="179038"/>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4"/>
    <s v="PRIMA DE VACACIONES"/>
    <s v="Nación"/>
    <x v="0"/>
    <s v="CSF"/>
    <n v="2582215"/>
    <n v="0"/>
    <n v="2582215"/>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7"/>
    <s v="SUELDO DE VACACIONES"/>
    <s v="Nación"/>
    <x v="0"/>
    <s v="CSF"/>
    <n v="2536541"/>
    <n v="0"/>
    <n v="253654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420"/>
    <s v="2020-09-24 00:00:00"/>
    <s v="2020-09-24 15:05:00"/>
    <s v="Gasto"/>
    <s v="Con Compromiso"/>
    <s v="012"/>
    <x v="10"/>
    <x v="15"/>
    <s v="SALUD"/>
    <s v="Nación"/>
    <x v="0"/>
    <s v="CSF"/>
    <n v="4808800"/>
    <n v="0"/>
    <n v="48088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3"/>
    <s v="APORTES AL ICBF"/>
    <s v="Nación"/>
    <x v="0"/>
    <s v="CSF"/>
    <n v="1815200"/>
    <n v="0"/>
    <n v="18152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2"/>
    <s v="APORTES GENERALES AL SISTEMA DE RIESGOS LABORALES"/>
    <s v="Nación"/>
    <x v="0"/>
    <s v="CSF"/>
    <n v="739100"/>
    <n v="0"/>
    <n v="7391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6"/>
    <s v="APORTES AL SENA"/>
    <s v="Nación"/>
    <x v="0"/>
    <s v="CSF"/>
    <n v="1210300"/>
    <n v="0"/>
    <n v="12103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1"/>
    <s v="PENSIONES"/>
    <s v="Nación"/>
    <x v="0"/>
    <s v="CSF"/>
    <n v="6788500"/>
    <n v="0"/>
    <n v="6788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4"/>
    <s v="CAJAS DE COMPENSACIÓN FAMILIAR"/>
    <s v="Nación"/>
    <x v="0"/>
    <s v="CSF"/>
    <n v="2419500"/>
    <n v="0"/>
    <n v="2419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520"/>
    <s v="2020-10-07 00:00:00"/>
    <s v="2020-10-07 15:07:00"/>
    <s v="Gasto"/>
    <s v="Con Compromiso"/>
    <s v="012"/>
    <x v="10"/>
    <x v="19"/>
    <s v="VIÁTICOS DE LOS FUNCIONARIOS EN COMISIÓN"/>
    <s v="Propios"/>
    <x v="1"/>
    <s v="CSF"/>
    <n v="271546"/>
    <n v="0"/>
    <n v="271546"/>
    <n v="0"/>
    <s v="Viaticos comision directores territoriales a sede central Bogota."/>
    <s v="3520"/>
    <s v="7920"/>
    <s v="10920"/>
    <s v="55620"/>
    <s v="281070220"/>
    <s v="-0"/>
    <x v="0"/>
    <x v="14"/>
  </r>
  <r>
    <s v="3620"/>
    <s v="2020-10-14 00:00:00"/>
    <s v="2020-10-14 15:46:00"/>
    <s v="Gasto"/>
    <s v="Con Compromiso"/>
    <s v="0500"/>
    <x v="10"/>
    <x v="22"/>
    <s v="ADQUISICIÓN DE BIENES Y SERVICIOS - SERVICIO DE INFORMACIÓN CATASTRAL - ACTUALIZACIÓN  Y GESTIÓN CATASTRAL  NACIONAL"/>
    <s v="Nación"/>
    <x v="0"/>
    <s v="CSF"/>
    <n v="5244937"/>
    <n v="0"/>
    <n v="5244937"/>
    <n v="0"/>
    <s v="Prestación de servicios personales para realizar actividades de digitalización y generación de productos de la información catastral en la Dirección Territorial Huila y sus UOC."/>
    <s v="3620"/>
    <s v="8320, 9420"/>
    <s v="13820"/>
    <s v="62420"/>
    <s v="322674920"/>
    <s v="-0"/>
    <x v="1"/>
    <x v="1"/>
  </r>
  <r>
    <s v="3620"/>
    <s v="2020-10-14 00:00:00"/>
    <s v="2020-10-14 15:46:00"/>
    <s v="Gasto"/>
    <s v="Con Compromiso"/>
    <s v="0500"/>
    <x v="10"/>
    <x v="22"/>
    <s v="ADQUISICIÓN DE BIENES Y SERVICIOS - SERVICIO DE INFORMACIÓN CATASTRAL - ACTUALIZACIÓN  Y GESTIÓN CATASTRAL  NACIONAL"/>
    <s v="Nación"/>
    <x v="2"/>
    <s v="CSF"/>
    <n v="2536082"/>
    <n v="0"/>
    <n v="2536082"/>
    <n v="1729115"/>
    <s v="Prestación de servicios personales para realizar actividades de digitalización y generación de productos de la información catastral en la Dirección Territorial Huila y sus UOC."/>
    <s v="3620"/>
    <s v="8320, 9420"/>
    <s v="13820"/>
    <s v="62420"/>
    <s v="322674920"/>
    <s v="-0"/>
    <x v="1"/>
    <x v="1"/>
  </r>
  <r>
    <s v="3720"/>
    <s v="2020-10-23 00:00:00"/>
    <s v="2020-10-23 09:57:00"/>
    <s v="Gasto"/>
    <s v="Con Compromiso"/>
    <s v="012"/>
    <x v="10"/>
    <x v="21"/>
    <s v="INCAPACIDADES (NO DE PENSIONES)"/>
    <s v="Nación"/>
    <x v="0"/>
    <s v="CSF"/>
    <n v="914780"/>
    <n v="0"/>
    <n v="91478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6"/>
    <s v="SUBSIDIO DE ALIMENTACIÓN"/>
    <s v="Nación"/>
    <x v="0"/>
    <s v="CSF"/>
    <n v="894526"/>
    <n v="0"/>
    <n v="894526"/>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8"/>
    <s v="AUXILIO DE CONECTIVIDAD DIGITAL"/>
    <s v="Nación"/>
    <x v="0"/>
    <s v="CSF"/>
    <n v="1186250"/>
    <n v="0"/>
    <n v="11862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9"/>
    <s v="SUELDO BÁSICO"/>
    <s v="Nación"/>
    <x v="0"/>
    <s v="CSF"/>
    <n v="49996840"/>
    <n v="0"/>
    <n v="4999684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4"/>
    <s v="PRIMA DE VACACIONES"/>
    <s v="Nación"/>
    <x v="0"/>
    <s v="CSF"/>
    <n v="1071534"/>
    <n v="0"/>
    <n v="1071534"/>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10"/>
    <s v="BONIFICACIÓN POR SERVICIOS PRESTADOS"/>
    <s v="Nación"/>
    <x v="0"/>
    <s v="CSF"/>
    <n v="1706429"/>
    <n v="0"/>
    <n v="1706429"/>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7"/>
    <s v="SUELDO DE VACACIONES"/>
    <s v="Nación"/>
    <x v="0"/>
    <s v="CSF"/>
    <n v="1571583"/>
    <n v="0"/>
    <n v="1571583"/>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8"/>
    <s v="BONIFICACIÓN ESPECIAL DE RECREACIÓN"/>
    <s v="Nación"/>
    <x v="0"/>
    <s v="CSF"/>
    <n v="116150"/>
    <n v="0"/>
    <n v="1161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5"/>
    <s v="PRIMA TÉCNICA NO SALARIAL"/>
    <s v="Nación"/>
    <x v="0"/>
    <s v="CSF"/>
    <n v="2354967"/>
    <n v="0"/>
    <n v="2354967"/>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820"/>
    <s v="2020-10-23 00:00:00"/>
    <s v="2020-10-23 12:05:00"/>
    <s v="Gasto"/>
    <s v="Con Compromiso"/>
    <s v="012"/>
    <x v="10"/>
    <x v="15"/>
    <s v="SALUD"/>
    <s v="Nación"/>
    <x v="0"/>
    <s v="CSF"/>
    <n v="4640200"/>
    <n v="0"/>
    <n v="46402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4"/>
    <s v="CAJAS DE COMPENSACIÓN FAMILIAR"/>
    <s v="Nación"/>
    <x v="0"/>
    <s v="CSF"/>
    <n v="2268300"/>
    <n v="0"/>
    <n v="2268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6"/>
    <s v="APORTES AL SENA"/>
    <s v="Nación"/>
    <x v="0"/>
    <s v="CSF"/>
    <n v="1134600"/>
    <n v="0"/>
    <n v="11346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2"/>
    <s v="APORTES GENERALES AL SISTEMA DE RIESGOS LABORALES"/>
    <s v="Nación"/>
    <x v="0"/>
    <s v="CSF"/>
    <n v="693400"/>
    <n v="0"/>
    <n v="6934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3"/>
    <s v="APORTES AL ICBF"/>
    <s v="Nación"/>
    <x v="0"/>
    <s v="CSF"/>
    <n v="1701700"/>
    <n v="0"/>
    <n v="17017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1"/>
    <s v="PENSIONES"/>
    <s v="Nación"/>
    <x v="0"/>
    <s v="CSF"/>
    <n v="6550300"/>
    <n v="0"/>
    <n v="6550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920"/>
    <s v="2020-10-27 00:00:00"/>
    <s v="2020-10-27 11:43:00"/>
    <s v="Gasto"/>
    <s v="Anulado"/>
    <s v="0500"/>
    <x v="10"/>
    <x v="22"/>
    <s v="ADQUISICIÓN DE BIENES Y SERVICIOS - SERVICIO DE INFORMACIÓN CATASTRAL - ACTUALIZACIÓN  Y GESTIÓN CATASTRAL  NACIONAL"/>
    <s v="Propios"/>
    <x v="1"/>
    <s v="CSF"/>
    <n v="7232173"/>
    <n v="-7232173"/>
    <n v="0"/>
    <n v="0"/>
    <s v="Mantenimiento preventivo, correctivo y suministro e instalación de repuestos del vehículo de la Dirección Territorial Huila."/>
    <s v="4020"/>
    <s v="-0"/>
    <s v="-0"/>
    <s v="-0"/>
    <s v="-0"/>
    <s v="-0"/>
    <x v="1"/>
    <x v="1"/>
  </r>
  <r>
    <s v="4020"/>
    <s v="2020-10-27 00:00:00"/>
    <s v="2020-10-27 11:49:00"/>
    <s v="Gasto"/>
    <s v="Anulado"/>
    <s v="0500"/>
    <x v="10"/>
    <x v="22"/>
    <s v="ADQUISICIÓN DE BIENES Y SERVICIOS - SERVICIO DE INFORMACIÓN CATASTRAL - ACTUALIZACIÓN  Y GESTIÓN CATASTRAL  NACIONAL"/>
    <s v="Propios"/>
    <x v="1"/>
    <s v="CSF"/>
    <n v="7584300"/>
    <n v="-7584300"/>
    <n v="0"/>
    <n v="0"/>
    <s v="Prestación de servicios personales para realizar actividades de reconocimiento predial urbano y rural para trámites en los procesos catastrales con fines de titulación y entrega de productos según contrato No 866 de 2020 con el Ministerio de Vivienda"/>
    <s v="4220"/>
    <s v="-0"/>
    <s v="-0"/>
    <s v="-0"/>
    <s v="-0"/>
    <s v="-0"/>
    <x v="1"/>
    <x v="1"/>
  </r>
  <r>
    <s v="4120"/>
    <s v="2020-10-27 00:00:00"/>
    <s v="2020-10-27 11:56:00"/>
    <s v="Gasto"/>
    <s v="Anulado"/>
    <s v="0500"/>
    <x v="10"/>
    <x v="22"/>
    <s v="ADQUISICIÓN DE BIENES Y SERVICIOS - SERVICIO DE INFORMACIÓN CATASTRAL - ACTUALIZACIÓN  Y GESTIÓN CATASTRAL  NACIONAL"/>
    <s v="Propios"/>
    <x v="1"/>
    <s v="CSF"/>
    <n v="6484183"/>
    <n v="-6484183"/>
    <n v="0"/>
    <n v="0"/>
    <s v="Prestación de servicios personales para realizar actividades de digitalización y generación de productos de la información catastral con fines de titulación y entrega de productos según contrato No 866 de 2020 con el Ministerio de Vivienda Ciudad y T"/>
    <s v="4320"/>
    <s v="-0"/>
    <s v="-0"/>
    <s v="-0"/>
    <s v="-0"/>
    <s v="-0"/>
    <x v="1"/>
    <x v="1"/>
  </r>
  <r>
    <s v="4220"/>
    <s v="2020-10-27 00:00:00"/>
    <s v="2020-10-27 11:59:00"/>
    <s v="Gasto"/>
    <s v="Con Compromiso"/>
    <s v="0500"/>
    <x v="10"/>
    <x v="22"/>
    <s v="ADQUISICIÓN DE BIENES Y SERVICIOS - SERVICIO DE INFORMACIÓN CATASTRAL - ACTUALIZACIÓN  Y GESTIÓN CATASTRAL  NACIONAL"/>
    <s v="Propios"/>
    <x v="1"/>
    <s v="CSF"/>
    <n v="5092755"/>
    <n v="0"/>
    <n v="5092755"/>
    <n v="1833392"/>
    <s v="Prestación de servicios de apoyo a la gestión desarrollada en procesos catastrales  con fines de titulación y entrega de productos según contrato No 866 de 2020 con el Ministerio de Vivienda Ciudad y Territorio de la Dirección Territorial Huila y su"/>
    <s v="4420"/>
    <s v="10420"/>
    <s v="-0"/>
    <s v="-0"/>
    <s v="-0"/>
    <s v="-0"/>
    <x v="1"/>
    <x v="1"/>
  </r>
  <r>
    <s v="4320"/>
    <s v="2020-10-27 00:00:00"/>
    <s v="2020-10-27 12:02:00"/>
    <s v="Gasto"/>
    <s v="Con Compromiso"/>
    <s v="0500"/>
    <x v="10"/>
    <x v="22"/>
    <s v="ADQUISICIÓN DE BIENES Y SERVICIOS - SERVICIO DE INFORMACIÓN CATASTRAL - ACTUALIZACIÓN  Y GESTIÓN CATASTRAL  NACIONAL"/>
    <s v="Propios"/>
    <x v="1"/>
    <s v="CSF"/>
    <n v="4129230"/>
    <n v="0"/>
    <n v="4129230"/>
    <n v="935959"/>
    <s v="Prestación de servicios personales para realizar actividades de apoyo operativo en los procesos catastrales con fines de titulación y entrega de productos según contrato No 866 de 2020 en el Ministerio de Vivienda Ciudad y Territorio de la Dirección"/>
    <s v="4520"/>
    <s v="9820"/>
    <s v="-0"/>
    <s v="-0"/>
    <s v="-0"/>
    <s v="-0"/>
    <x v="1"/>
    <x v="1"/>
  </r>
  <r>
    <s v="4420"/>
    <s v="2020-10-28 00:00:00"/>
    <s v="2020-10-28 11:46:00"/>
    <s v="Gasto"/>
    <s v="Con Compromiso"/>
    <s v="0500"/>
    <x v="10"/>
    <x v="22"/>
    <s v="ADQUISICIÓN DE BIENES Y SERVICIOS - SERVICIO DE INFORMACIÓN CATASTRAL - ACTUALIZACIÓN  Y GESTIÓN CATASTRAL  NACIONAL"/>
    <s v="Propios"/>
    <x v="1"/>
    <s v="CSF"/>
    <n v="15520727"/>
    <n v="7232173"/>
    <n v="22752900"/>
    <n v="11123640"/>
    <s v="Prestación de servicios personales para realizar actividades de reconocimiento predial urbano y rural para trámites en los procesos catastrales con fines de titulación y entrega de productos según contrato No 866 de 2020 con el Ministerio de Vivienda"/>
    <s v="4620"/>
    <s v="9920, 10020"/>
    <s v="-0"/>
    <s v="-0"/>
    <s v="-0"/>
    <s v="-0"/>
    <x v="1"/>
    <x v="1"/>
  </r>
  <r>
    <s v="4520"/>
    <s v="2020-11-05 00:00:00"/>
    <s v="2020-11-05 14:27:00"/>
    <s v="Gasto"/>
    <s v="Con Compromiso"/>
    <s v="0500"/>
    <x v="10"/>
    <x v="22"/>
    <s v="ADQUISICIÓN DE BIENES Y SERVICIOS - SERVICIO DE INFORMACIÓN CATASTRAL - ACTUALIZACIÓN  Y GESTIÓN CATASTRAL  NACIONAL"/>
    <s v="Propios"/>
    <x v="1"/>
    <s v="CSF"/>
    <n v="2967880"/>
    <n v="25479"/>
    <n v="2993359"/>
    <n v="519379"/>
    <s v="Viáticos y gastos de comisión al municipio de Palermo Huila, para cumplir con el contrato 866 de 2020, con el ministerio de vivienda."/>
    <s v="4720"/>
    <s v="10520, 10620, 10720, 10820, 10920, 11020"/>
    <s v="13720, 13920, 14020, 14120, 14220"/>
    <s v="62520, 62620, 62720, 62820, 62920"/>
    <s v="331069720, 331075420, 331079620, 331082020, 331125220"/>
    <s v="-0"/>
    <x v="1"/>
    <x v="1"/>
  </r>
  <r>
    <s v="4620"/>
    <s v="2020-11-11 00:00:00"/>
    <s v="2020-11-11 13:59:00"/>
    <s v="Gasto"/>
    <s v="Con Compromiso"/>
    <s v="0500"/>
    <x v="10"/>
    <x v="22"/>
    <s v="ADQUISICIÓN DE BIENES Y SERVICIOS - SERVICIO DE INFORMACIÓN CATASTRAL - ACTUALIZACIÓN  Y GESTIÓN CATASTRAL  NACIONAL"/>
    <s v="Propios"/>
    <x v="1"/>
    <s v="CSF"/>
    <n v="2752820"/>
    <n v="0"/>
    <n v="2752820"/>
    <n v="110113"/>
    <s v="Prestación de servicios personales para realizar actividades de apoyo en los procesos catastrales con fines de titulación y entrega de productos según contrato No 866 de 2020 on el Ministerio de Vivienda Ciudad y Territorio de la Dirección Territoria"/>
    <s v="4820"/>
    <s v="10320"/>
    <s v="-0"/>
    <s v="-0"/>
    <s v="-0"/>
    <s v="-0"/>
    <x v="1"/>
    <x v="1"/>
  </r>
  <r>
    <s v="4720"/>
    <s v="2020-11-23 00:00:00"/>
    <s v="2020-11-23 18:21:00"/>
    <s v="Gasto"/>
    <s v="Con Compromiso"/>
    <s v="012"/>
    <x v="10"/>
    <x v="30"/>
    <s v="PRIMA DE NAVIDAD"/>
    <s v="Nación"/>
    <x v="0"/>
    <s v="CSF"/>
    <n v="72814264"/>
    <n v="0"/>
    <n v="7281426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5"/>
    <s v="PRIMA TÉCNICA NO SALARIAL"/>
    <s v="Nación"/>
    <x v="0"/>
    <s v="CSF"/>
    <n v="2354967"/>
    <n v="0"/>
    <n v="2354967"/>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6"/>
    <s v="SUBSIDIO DE ALIMENTACIÓN"/>
    <s v="Nación"/>
    <x v="0"/>
    <s v="CSF"/>
    <n v="905542"/>
    <n v="0"/>
    <n v="90554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8"/>
    <s v="AUXILIO DE CONECTIVIDAD DIGITAL"/>
    <s v="Nación"/>
    <x v="0"/>
    <s v="CSF"/>
    <n v="1203392"/>
    <n v="0"/>
    <n v="120339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10"/>
    <s v="BONIFICACIÓN POR SERVICIOS PRESTADOS"/>
    <s v="Nación"/>
    <x v="0"/>
    <s v="CSF"/>
    <n v="682420"/>
    <n v="0"/>
    <n v="68242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4"/>
    <s v="PRIMA DE VACACIONES"/>
    <s v="Nación"/>
    <x v="0"/>
    <s v="CSF"/>
    <n v="8770795"/>
    <n v="0"/>
    <n v="8770795"/>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7"/>
    <s v="SUELDO DE VACACIONES"/>
    <s v="Nación"/>
    <x v="0"/>
    <s v="CSF"/>
    <n v="11883790"/>
    <n v="0"/>
    <n v="1188379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8"/>
    <s v="BONIFICACIÓN ESPECIAL DE RECREACIÓN"/>
    <s v="Nación"/>
    <x v="0"/>
    <s v="CSF"/>
    <n v="818814"/>
    <n v="0"/>
    <n v="81881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1"/>
    <s v="INCAPACIDADES (NO DE PENSIONES)"/>
    <s v="Nación"/>
    <x v="0"/>
    <s v="CSF"/>
    <n v="1829561"/>
    <n v="0"/>
    <n v="1829561"/>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9"/>
    <s v="SUELDO BÁSICO"/>
    <s v="Nación"/>
    <x v="0"/>
    <s v="CSF"/>
    <n v="50110238"/>
    <n v="0"/>
    <n v="50110238"/>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820"/>
    <s v="2020-11-25 00:00:00"/>
    <s v="2020-11-25 16:38:00"/>
    <s v="Gasto"/>
    <s v="Con Compromiso"/>
    <s v="012"/>
    <x v="10"/>
    <x v="15"/>
    <s v="SALUD"/>
    <s v="Nación"/>
    <x v="0"/>
    <s v="CSF"/>
    <n v="4631000"/>
    <n v="0"/>
    <n v="4631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6"/>
    <s v="APORTES AL SENA"/>
    <s v="Nación"/>
    <x v="0"/>
    <s v="CSF"/>
    <n v="1495000"/>
    <n v="0"/>
    <n v="1495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2"/>
    <s v="APORTES GENERALES AL SISTEMA DE RIESGOS LABORALES"/>
    <s v="Nación"/>
    <x v="0"/>
    <s v="CSF"/>
    <n v="664100"/>
    <n v="0"/>
    <n v="6641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3"/>
    <s v="APORTES AL ICBF"/>
    <s v="Nación"/>
    <x v="0"/>
    <s v="CSF"/>
    <n v="2241700"/>
    <n v="0"/>
    <n v="22417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1"/>
    <s v="PENSIONES"/>
    <s v="Nación"/>
    <x v="0"/>
    <s v="CSF"/>
    <n v="6537400"/>
    <n v="0"/>
    <n v="65374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4"/>
    <s v="CAJAS DE COMPENSACIÓN FAMILIAR"/>
    <s v="Nación"/>
    <x v="0"/>
    <s v="CSF"/>
    <n v="2988600"/>
    <n v="0"/>
    <n v="29886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120"/>
    <s v="2020-01-08 00:00:00"/>
    <s v="2020-01-08 10:30:00"/>
    <s v="Gasto"/>
    <s v="Con Compromiso"/>
    <s v="013"/>
    <x v="11"/>
    <x v="2"/>
    <s v="SERVICIOS DE ALCANTARILLADO, RECOLECCIÓN, TRATAMIENTO Y DISPOSICIÓN DE DESECHOS Y OTROS SERVICIOS DE SANEAMIENTO AMBIENTAL"/>
    <s v="Nación"/>
    <x v="0"/>
    <s v="CSF"/>
    <n v="300000"/>
    <n v="0"/>
    <n v="300000"/>
    <n v="0"/>
    <s v="SERVICIOS PUBLICOS DE ENERGIA Y ASEO"/>
    <s v="120"/>
    <s v="120, 6120"/>
    <s v="120, 15920"/>
    <s v="120, 4620, 10020, 16320, 23120, 30920, 37620, 42220, 47720, 53620, 53720, 59720, 61020, 61120"/>
    <s v="4491920, 21100220, 48322420, 86928220, 120846420, 151606620, 193861520, 212443620, 249251920, 282916320, 282918420, 315125720, 315462020, 321237220"/>
    <s v="-0"/>
    <x v="0"/>
    <x v="15"/>
  </r>
  <r>
    <s v="120"/>
    <s v="2020-01-08 00:00:00"/>
    <s v="2020-01-08 10:30:00"/>
    <s v="Gasto"/>
    <s v="Con Compromiso"/>
    <s v="013"/>
    <x v="11"/>
    <x v="0"/>
    <s v="SERVICIOS DE DISTRIBUCIÓN DE ELECTRICIDAD, GAS Y AGUA (POR CUENTA PROPIA)"/>
    <s v="Nación"/>
    <x v="0"/>
    <s v="CSF"/>
    <n v="56000000"/>
    <n v="-8084000"/>
    <n v="47916000"/>
    <n v="0"/>
    <s v="SERVICIOS PUBLICOS DE ENERGIA Y ASEO"/>
    <s v="120"/>
    <s v="120, 6120"/>
    <s v="120, 15920"/>
    <s v="120, 4620, 10020, 16320, 23120, 30920, 37620, 42220, 47720, 53620, 53720, 59720, 61020, 61120"/>
    <s v="4491920, 21100220, 48322420, 86928220, 120846420, 151606620, 193861520, 212443620, 249251920, 282916320, 282918420, 315125720, 315462020, 321237220"/>
    <s v="-0"/>
    <x v="0"/>
    <x v="15"/>
  </r>
  <r>
    <s v="220"/>
    <s v="2020-01-08 00:00:00"/>
    <s v="2020-01-08 10:40:00"/>
    <s v="Gasto"/>
    <s v="Con Compromiso"/>
    <s v="013"/>
    <x v="11"/>
    <x v="0"/>
    <s v="SERVICIOS DE DISTRIBUCIÓN DE ELECTRICIDAD, GAS Y AGUA (POR CUENTA PROPIA)"/>
    <s v="Nación"/>
    <x v="0"/>
    <s v="CSF"/>
    <n v="2000000"/>
    <n v="0"/>
    <n v="2000000"/>
    <n v="0"/>
    <s v="SERVICIOS PUBLICOS DE ACUEDUCTO Y ALCANTARILLADO"/>
    <s v="220"/>
    <s v="220, 320"/>
    <s v="320, 420"/>
    <s v="4220, 4320, 4520, 9520, 9620, 10120, 16620, 22820, 22920, 27320, 28420, 36220, 36320, 42120, 47420, 47520, 53220, 59520, 60220, 61220, 66920, 68820"/>
    <s v="18643720, 18655820, 18677220, 37002720, 37023720, 63062320, 102886820, 114481520, 114485720, 129743920, 138066620, 179420120, 179423220, 201916120, 241677920, 241683120, 274718120, 304565320, 315156220, 321240120, 336013720, 341277420"/>
    <s v="-0"/>
    <x v="0"/>
    <x v="15"/>
  </r>
  <r>
    <s v="320"/>
    <s v="2020-01-08 00:00:00"/>
    <s v="2020-01-08 10:58:00"/>
    <s v="Gasto"/>
    <s v="Con Compromiso"/>
    <s v="013"/>
    <x v="11"/>
    <x v="1"/>
    <s v="SERVICIOS DE TELECOMUNICACIONES, TRANSMISIÓN Y SUMINISTRO DE INFORMACIÓN"/>
    <s v="Nación"/>
    <x v="0"/>
    <s v="CSF"/>
    <n v="800000"/>
    <n v="0"/>
    <n v="800000"/>
    <n v="0"/>
    <s v="SERVICIOS PUBLICOS  TELEFONICOS"/>
    <s v="320"/>
    <s v="420"/>
    <s v="220"/>
    <s v="220, 4920, 5120, 16720, 23220, 36520, 59220, 59420, 68920"/>
    <s v="5652520, 28587620, 101782020, 132006220, 190698620, 304551420, 341284620"/>
    <s v="-0"/>
    <x v="0"/>
    <x v="15"/>
  </r>
  <r>
    <s v="420"/>
    <s v="2020-01-08 00:00:00"/>
    <s v="2020-01-08 11:09:00"/>
    <s v="Gasto"/>
    <s v="Con Compromiso"/>
    <s v="013"/>
    <x v="11"/>
    <x v="32"/>
    <s v="SERVICIOS FINANCIEROS Y SERVICIOS CONEXOS"/>
    <s v="Nación"/>
    <x v="0"/>
    <s v="CSF"/>
    <n v="35456664"/>
    <n v="-35456664"/>
    <n v="0"/>
    <n v="0"/>
    <s v="CUOTA DE ADMNISTRACION DEL EDIFICIO BCH."/>
    <s v="420"/>
    <s v="520"/>
    <s v="-0"/>
    <s v="-0"/>
    <s v="-0"/>
    <s v="-0"/>
    <x v="0"/>
    <x v="15"/>
  </r>
  <r>
    <s v="520"/>
    <s v="2020-01-15 00:00:00"/>
    <s v="2020-01-15 17:16:00"/>
    <s v="Gasto"/>
    <s v="Con Compromiso"/>
    <s v="013"/>
    <x v="11"/>
    <x v="31"/>
    <s v="SERVICIOS INMOBILIARIOS"/>
    <s v="Nación"/>
    <x v="0"/>
    <s v="CSF"/>
    <n v="35456664"/>
    <n v="0"/>
    <n v="35456664"/>
    <n v="0"/>
    <s v="CUOTA DE ADMINISTRACION DEL EDIFICIO DE ENERO A DICIEMBRE 2020"/>
    <s v="520"/>
    <s v="620"/>
    <s v="520"/>
    <s v="4420, 4720, 9920, 16520, 23020, 30820, 36420, 42320, 47620, 53320, 60020"/>
    <s v="18669120, 21108820, 47413920, 88793720, 116318920, 149667820, 179427120, 214473820, 246866720, 276572720, 315146920"/>
    <s v="-0"/>
    <x v="0"/>
    <x v="15"/>
  </r>
  <r>
    <s v="620"/>
    <s v="2020-01-20 00:00:00"/>
    <s v="2020-01-20 17:02:00"/>
    <s v="Gasto"/>
    <s v="Con Compromiso"/>
    <s v="013"/>
    <x v="11"/>
    <x v="9"/>
    <s v="SUELDO BÁSICO"/>
    <s v="Nación"/>
    <x v="0"/>
    <s v="CSF"/>
    <n v="39068086"/>
    <n v="0"/>
    <n v="39068086"/>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6"/>
    <s v="SUBSIDIO DE ALIMENTACIÓN"/>
    <s v="Nación"/>
    <x v="0"/>
    <s v="CSF"/>
    <n v="704233"/>
    <n v="0"/>
    <n v="704233"/>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3"/>
    <s v="AUXILIO DE TRANSPORTE"/>
    <s v="Nación"/>
    <x v="0"/>
    <s v="CSF"/>
    <n v="853688"/>
    <n v="0"/>
    <n v="853688"/>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8"/>
    <s v="BONIFICACIÓN ESPECIAL DE RECREACIÓN"/>
    <s v="Nación"/>
    <x v="0"/>
    <s v="CSF"/>
    <n v="415187"/>
    <n v="0"/>
    <n v="415187"/>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10"/>
    <s v="BONIFICACIÓN POR SERVICIOS PRESTADOS"/>
    <s v="Nación"/>
    <x v="0"/>
    <s v="CSF"/>
    <n v="906265"/>
    <n v="0"/>
    <n v="906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4"/>
    <s v="PRIMA DE VACACIONES"/>
    <s v="Nación"/>
    <x v="0"/>
    <s v="CSF"/>
    <n v="5293199"/>
    <n v="0"/>
    <n v="5293199"/>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7"/>
    <s v="SUELDO DE VACACIONES"/>
    <s v="Nación"/>
    <x v="0"/>
    <s v="CSF"/>
    <n v="4606755"/>
    <n v="0"/>
    <n v="460675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5"/>
    <s v="PRIMA TÉCNICA NO SALARIAL"/>
    <s v="Nación"/>
    <x v="0"/>
    <s v="CSF"/>
    <n v="2240265"/>
    <n v="0"/>
    <n v="2240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720"/>
    <s v="2020-01-21 00:00:00"/>
    <s v="2020-01-21 10:23:00"/>
    <s v="Gasto"/>
    <s v="Con Compromiso"/>
    <s v="013"/>
    <x v="11"/>
    <x v="15"/>
    <s v="SALUD"/>
    <s v="Nación"/>
    <x v="0"/>
    <s v="CSF"/>
    <n v="4116000"/>
    <n v="0"/>
    <n v="4116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4"/>
    <s v="CAJAS DE COMPENSACIÓN FAMILIAR"/>
    <s v="Nación"/>
    <x v="0"/>
    <s v="CSF"/>
    <n v="2212000"/>
    <n v="0"/>
    <n v="2212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3"/>
    <s v="APORTES AL ICBF"/>
    <s v="Nación"/>
    <x v="0"/>
    <s v="CSF"/>
    <n v="1659800"/>
    <n v="0"/>
    <n v="16598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1"/>
    <s v="PENSIONES"/>
    <s v="Nación"/>
    <x v="0"/>
    <s v="CSF"/>
    <n v="5810400"/>
    <n v="0"/>
    <n v="58104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2"/>
    <s v="APORTES GENERALES AL SISTEMA DE RIESGOS LABORALES"/>
    <s v="Nación"/>
    <x v="0"/>
    <s v="CSF"/>
    <n v="413200"/>
    <n v="0"/>
    <n v="4132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6"/>
    <s v="APORTES AL SENA"/>
    <s v="Nación"/>
    <x v="0"/>
    <s v="CSF"/>
    <n v="1106600"/>
    <n v="0"/>
    <n v="1106600"/>
    <n v="0"/>
    <s v="SOI DEL MES DE ENERO 2020"/>
    <s v="720"/>
    <s v="920"/>
    <s v="-0"/>
    <s v="3120, 3220, 3320, 3420, 3520, 3620, 3720, 3820, 3920, 4020, 4120"/>
    <s v="6804220, 6804320, 6804420, 6804520, 6804620, 6804720, 6804820, 6804920, 6805020, 6805120, 6805220"/>
    <s v="-0"/>
    <x v="0"/>
    <x v="15"/>
  </r>
  <r>
    <s v="820"/>
    <s v="2020-02-10 00:00:00"/>
    <s v="2020-02-10 15:42:00"/>
    <s v="Gasto"/>
    <s v="Con Compromiso"/>
    <s v="013"/>
    <x v="11"/>
    <x v="31"/>
    <s v="SERVICIOS INMOBILIARIOS"/>
    <s v="Propios"/>
    <x v="1"/>
    <s v="CSF"/>
    <n v="18320000"/>
    <n v="0"/>
    <n v="18320000"/>
    <n v="0"/>
    <s v="ARRIENDO DE LA U.O.C EL BANCO MAGDALENA POR 1O MESES  DE LA VIGENCIA 2020"/>
    <s v="820"/>
    <s v="1820"/>
    <s v="3120"/>
    <s v="16120, 21920, 27520, 34320, 37720, 42820, 48020, 56920, 57020, 69020"/>
    <s v="84159520, 102957420, 129754920, 161290120, 193949720, 227857520, 261757520, 295318020, 295321320, 341293920"/>
    <s v="-0"/>
    <x v="0"/>
    <x v="15"/>
  </r>
  <r>
    <s v="820"/>
    <s v="2020-02-10 00:00:00"/>
    <s v="2020-02-10 15:42:00"/>
    <s v="Gasto"/>
    <s v="Con Compromiso"/>
    <s v="013"/>
    <x v="11"/>
    <x v="31"/>
    <s v="SERVICIOS INMOBILIARIOS"/>
    <s v="Nación"/>
    <x v="0"/>
    <s v="CSF"/>
    <n v="0"/>
    <n v="122133"/>
    <n v="122133"/>
    <n v="0"/>
    <s v="ARRIENDO DE LA U.O.C EL BANCO MAGDALENA POR 1O MESES  DE LA VIGENCIA 2020"/>
    <s v="820"/>
    <s v="1820"/>
    <s v="3120"/>
    <s v="16120, 21920, 27520, 34320, 37720, 42820, 48020, 56920, 57020, 69020"/>
    <s v="84159520, 102957420, 129754920, 161290120, 193949720, 227857520, 261757520, 295318020, 295321320, 341293920"/>
    <s v="-0"/>
    <x v="0"/>
    <x v="15"/>
  </r>
  <r>
    <s v="920"/>
    <s v="2020-02-11 00:00:00"/>
    <s v="2020-02-11 09:08:00"/>
    <s v="Gasto"/>
    <s v="Con Compromiso"/>
    <s v="013"/>
    <x v="11"/>
    <x v="18"/>
    <s v="SERVICIOS DE TRANSPORTE DE PASAJEROS"/>
    <s v="Nación"/>
    <x v="0"/>
    <s v="CSF"/>
    <n v="78400"/>
    <n v="0"/>
    <n v="78400"/>
    <n v="0"/>
    <s v="COMISION DE DIRECTORES EN LA SEDE CENTRAL"/>
    <s v="920"/>
    <s v="1020"/>
    <s v="920"/>
    <s v="4820"/>
    <s v="24030520"/>
    <s v="-0"/>
    <x v="0"/>
    <x v="15"/>
  </r>
  <r>
    <s v="920"/>
    <s v="2020-02-11 00:00:00"/>
    <s v="2020-02-11 09:08:00"/>
    <s v="Gasto"/>
    <s v="Con Compromiso"/>
    <s v="013"/>
    <x v="11"/>
    <x v="19"/>
    <s v="VIÁTICOS DE LOS FUNCIONARIOS EN COMISIÓN"/>
    <s v="Nación"/>
    <x v="0"/>
    <s v="CSF"/>
    <n v="258320"/>
    <n v="0"/>
    <n v="258320"/>
    <n v="0"/>
    <s v="COMISION DE DIRECTORES EN LA SEDE CENTRAL"/>
    <s v="920"/>
    <s v="1020"/>
    <s v="920"/>
    <s v="4820"/>
    <s v="24030520"/>
    <s v="-0"/>
    <x v="0"/>
    <x v="15"/>
  </r>
  <r>
    <s v="1020"/>
    <s v="2020-02-12 00:00:00"/>
    <s v="2020-02-12 10:48:00"/>
    <s v="Gasto"/>
    <s v="Con Compromiso"/>
    <s v="0510"/>
    <x v="11"/>
    <x v="23"/>
    <s v="ADQUISICIÓN DE BIENES Y SERVICIOS - SERVICIO DE AVALÚOS - ACTUALIZACIÓN  Y GESTIÓN CATASTRAL  NACIONAL"/>
    <s v="Propios"/>
    <x v="1"/>
    <s v="CSF"/>
    <n v="3000000"/>
    <n v="270978"/>
    <n v="3270978"/>
    <n v="0"/>
    <s v="VIATICOS Y GASTOS DE COMISION EN EL PROCESO DE AVALUOS"/>
    <s v="1020"/>
    <s v="1120, 7020"/>
    <s v="1220, 17320"/>
    <s v="5020, 58720, 58920"/>
    <s v="28586720, 296977220"/>
    <s v="-0"/>
    <x v="1"/>
    <x v="2"/>
  </r>
  <r>
    <s v="1120"/>
    <s v="2020-02-12 00:00:00"/>
    <s v="2020-02-12 11:36:00"/>
    <s v="Gasto"/>
    <s v="Con Compromiso"/>
    <s v="0500"/>
    <x v="11"/>
    <x v="22"/>
    <s v="ADQUISICIÓN DE BIENES Y SERVICIOS - SERVICIO DE INFORMACIÓN CATASTRAL - ACTUALIZACIÓN  Y GESTIÓN CATASTRAL  NACIONAL"/>
    <s v="Nación"/>
    <x v="2"/>
    <s v="CSF"/>
    <n v="20835416"/>
    <n v="-7781019"/>
    <n v="13054397"/>
    <n v="5329622"/>
    <s v="VIATICOS Y GASTOS DE COMISION EN CUMPLIMIENTO A LAS METASS ESTABLECIDAS EN PROCESO DE CONSERVACION CATASTRAL 2020"/>
    <s v="1120"/>
    <s v="7820, 7920, 8020"/>
    <s v="19820, 19920, 20020"/>
    <s v="61320, 61420, 61520"/>
    <s v="323763020, 323763620, 323764820"/>
    <s v="-0"/>
    <x v="1"/>
    <x v="1"/>
  </r>
  <r>
    <s v="1220"/>
    <s v="2020-02-12 00:00:00"/>
    <s v="2020-02-12 11:44:00"/>
    <s v="Gasto"/>
    <s v="Con Compromiso"/>
    <s v="0500"/>
    <x v="11"/>
    <x v="22"/>
    <s v="ADQUISICIÓN DE BIENES Y SERVICIOS - SERVICIO DE INFORMACIÓN CATASTRAL - ACTUALIZACIÓN  Y GESTIÓN CATASTRAL  NACIONAL"/>
    <s v="Nación"/>
    <x v="2"/>
    <s v="CSF"/>
    <n v="4000000"/>
    <n v="-232570"/>
    <n v="3767430"/>
    <n v="0"/>
    <s v="VIATICOS Y GASTOS DE COMISION EN CUMPLIMIENTO A LOS COMPROMISOS DEL IGAC EN EL MARCO DE LA POLITICA DE TIERRAS Y LEY DE VICTIMAS"/>
    <s v="1220"/>
    <s v="1220, 1320, 1420, 7120"/>
    <s v="1320, 1420, 1520, 17420"/>
    <s v="5220, 5320, 5420, 5520, 58820"/>
    <s v="29772820, 29774120, 36769020, 296972120"/>
    <s v="-0"/>
    <x v="1"/>
    <x v="1"/>
  </r>
  <r>
    <s v="1320"/>
    <s v="2020-02-20 00:00:00"/>
    <s v="2020-02-20 11:08:00"/>
    <s v="Gasto"/>
    <s v="Con Compromiso"/>
    <s v="013"/>
    <x v="11"/>
    <x v="9"/>
    <s v="SUELDO BÁSICO"/>
    <s v="Nación"/>
    <x v="0"/>
    <s v="CSF"/>
    <n v="41534018"/>
    <n v="0"/>
    <n v="4153401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6"/>
    <s v="SUBSIDIO DE ALIMENTACIÓN"/>
    <s v="Nación"/>
    <x v="0"/>
    <s v="CSF"/>
    <n v="767111"/>
    <n v="0"/>
    <n v="76711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8"/>
    <s v="BONIFICACIÓN ESPECIAL DE RECREACIÓN"/>
    <s v="Nación"/>
    <x v="0"/>
    <s v="CSF"/>
    <n v="102710"/>
    <n v="0"/>
    <n v="102710"/>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3"/>
    <s v="AUXILIO DE TRANSPORTE"/>
    <s v="Nación"/>
    <x v="0"/>
    <s v="CSF"/>
    <n v="932543"/>
    <n v="0"/>
    <n v="932543"/>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1"/>
    <s v="PRIMA DE COORDINACIÓN"/>
    <s v="Nación"/>
    <x v="0"/>
    <s v="CSF"/>
    <n v="466079"/>
    <n v="0"/>
    <n v="466079"/>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10"/>
    <s v="BONIFICACIÓN POR SERVICIOS PRESTADOS"/>
    <s v="Nación"/>
    <x v="0"/>
    <s v="CSF"/>
    <n v="3573777"/>
    <n v="0"/>
    <n v="3573777"/>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
    <s v="PRIMA DE VACACIONES"/>
    <s v="Nación"/>
    <x v="0"/>
    <s v="CSF"/>
    <n v="1094371"/>
    <n v="0"/>
    <n v="109437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36"/>
    <s v="INDEMNIZACIÓN POR VACACIONES"/>
    <s v="Nación"/>
    <x v="0"/>
    <s v="CSF"/>
    <n v="729752"/>
    <n v="0"/>
    <n v="729752"/>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5"/>
    <s v="PRIMA TÉCNICA NO SALARIAL"/>
    <s v="Nación"/>
    <x v="0"/>
    <s v="CSF"/>
    <n v="2240265"/>
    <n v="0"/>
    <n v="224026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6"/>
    <s v="PRIMA DE SERVICIO"/>
    <s v="Nación"/>
    <x v="0"/>
    <s v="CSF"/>
    <n v="244808"/>
    <n v="0"/>
    <n v="24480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1"/>
    <s v="INCAPACIDADES (NO DE PENSIONES)"/>
    <s v="Nación"/>
    <x v="0"/>
    <s v="CSF"/>
    <n v="428285"/>
    <n v="0"/>
    <n v="42828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420"/>
    <s v="2020-02-20 00:00:00"/>
    <s v="2020-02-20 16:38:00"/>
    <s v="Gasto"/>
    <s v="Con Compromiso"/>
    <s v="013"/>
    <x v="11"/>
    <x v="12"/>
    <s v="APORTES GENERALES AL SISTEMA DE RIESGOS LABORALES"/>
    <s v="Nación"/>
    <x v="0"/>
    <s v="CSF"/>
    <n v="469600"/>
    <n v="0"/>
    <n v="469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6"/>
    <s v="APORTES AL SENA"/>
    <s v="Nación"/>
    <x v="0"/>
    <s v="CSF"/>
    <n v="1021100"/>
    <n v="0"/>
    <n v="10211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5"/>
    <s v="SALUD"/>
    <s v="Nación"/>
    <x v="0"/>
    <s v="CSF"/>
    <n v="4234900"/>
    <n v="0"/>
    <n v="42349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3"/>
    <s v="APORTES AL ICBF"/>
    <s v="Nación"/>
    <x v="0"/>
    <s v="CSF"/>
    <n v="1531600"/>
    <n v="0"/>
    <n v="1531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1"/>
    <s v="PENSIONES"/>
    <s v="Nación"/>
    <x v="0"/>
    <s v="CSF"/>
    <n v="5978600"/>
    <n v="0"/>
    <n v="5978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4"/>
    <s v="CAJAS DE COMPENSACIÓN FAMILIAR"/>
    <s v="Nación"/>
    <x v="0"/>
    <s v="CSF"/>
    <n v="2041500"/>
    <n v="0"/>
    <n v="2041500"/>
    <n v="0"/>
    <s v="SOI CORRESPONDIENTE A LA NOMINA DE FEBRERO 2020"/>
    <s v="1420"/>
    <s v="1720"/>
    <s v="-0"/>
    <s v="8420, 8520, 8620, 8720, 8820, 8920, 9020, 9120, 9220, 9320, 9420"/>
    <s v="31289320, 31289420, 31289520, 31289620, 31289720, 31289820, 31289920, 31290020, 31290220, 31290320, 31290420"/>
    <s v="-0"/>
    <x v="0"/>
    <x v="15"/>
  </r>
  <r>
    <s v="1520"/>
    <s v="2020-02-26 00:00:00"/>
    <s v="2020-02-26 11:34:00"/>
    <s v="Gasto"/>
    <s v="Con Compromiso"/>
    <s v="013"/>
    <x v="11"/>
    <x v="24"/>
    <s v="IMPUESTO PREDIAL Y SOBRETASA AMBIENTAL"/>
    <s v="Nación"/>
    <x v="0"/>
    <s v="CSF"/>
    <n v="7517600"/>
    <n v="0"/>
    <n v="7517600"/>
    <n v="0"/>
    <s v="IMPUESTO PREDIAL"/>
    <s v="1520"/>
    <s v="1920"/>
    <s v="1920"/>
    <s v="9820"/>
    <s v="47406320"/>
    <s v="-0"/>
    <x v="0"/>
    <x v="15"/>
  </r>
  <r>
    <s v="1620"/>
    <s v="2020-03-03 00:00:00"/>
    <s v="2020-03-03 17:48:00"/>
    <s v="Gasto"/>
    <s v="Con Compromiso"/>
    <s v="0500"/>
    <x v="11"/>
    <x v="22"/>
    <s v="ADQUISICIÓN DE BIENES Y SERVICIOS - SERVICIO DE INFORMACIÓN CATASTRAL - ACTUALIZACIÓN  Y GESTIÓN CATASTRAL  NACIONAL"/>
    <s v="Nación"/>
    <x v="0"/>
    <s v="CSF"/>
    <n v="109213920"/>
    <n v="-26362616"/>
    <n v="82851304"/>
    <n v="0"/>
    <s v="RECONOCEDORES EN EL PROCESO DE CONSERVACION"/>
    <s v="1620"/>
    <s v="2520, 2620, 2720, 2820"/>
    <s v="3520, 3620, 3720, 3820"/>
    <s v="15720, 15820, 15920, 16020, 22120, 22220, 22320, 22420, 28020, 28120, 28220, 28320, 35620, 35720, 35820, 35920, 36920, 37020, 37220, 41820, 43120, 46820, 46920, 47120, 48220, 48320, 48420, 51720, 58220, 58320, 58420, 58620, 66420, 66520, 66620, 66720"/>
    <s v="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s v="-0"/>
    <x v="1"/>
    <x v="1"/>
  </r>
  <r>
    <s v="1720"/>
    <s v="2020-03-03 00:00:00"/>
    <s v="2020-03-03 17:50:00"/>
    <s v="Gasto"/>
    <s v="Con Compromiso"/>
    <s v="0500"/>
    <x v="11"/>
    <x v="22"/>
    <s v="ADQUISICIÓN DE BIENES Y SERVICIOS - SERVICIO DE INFORMACIÓN CATASTRAL - ACTUALIZACIÓN  Y GESTIÓN CATASTRAL  NACIONAL"/>
    <s v="Nación"/>
    <x v="0"/>
    <s v="CSF"/>
    <n v="31500000"/>
    <n v="1283333"/>
    <n v="32783333"/>
    <n v="1283333"/>
    <s v="CONTROL DE CALIDAD EN PROCESO DE CONSERVACION"/>
    <s v="1720"/>
    <s v="3120"/>
    <s v="3220"/>
    <s v="15420, 21820, 27820, 31320, 37120, 43020, 48520, 54220, 68320"/>
    <s v="77941820, 102939520, 131168020, 162092520, 192685520, 226950620, 263515620, 293548120, 336676720"/>
    <s v="-0"/>
    <x v="1"/>
    <x v="1"/>
  </r>
  <r>
    <s v="1820"/>
    <s v="2020-03-03 00:00:00"/>
    <s v="2020-03-03 17:53:00"/>
    <s v="Gasto"/>
    <s v="Con Compromiso"/>
    <s v="0500"/>
    <x v="11"/>
    <x v="22"/>
    <s v="ADQUISICIÓN DE BIENES Y SERVICIOS - SERVICIO DE INFORMACIÓN CATASTRAL - ACTUALIZACIÓN  Y GESTIÓN CATASTRAL  NACIONAL"/>
    <s v="Nación"/>
    <x v="0"/>
    <s v="CSF"/>
    <n v="59460912"/>
    <n v="-1486523"/>
    <n v="57974389"/>
    <n v="1156184"/>
    <s v="AUXILIAR DE APOYO EN EL PROCESO DE CONSERVACION"/>
    <s v="1820"/>
    <s v="2120, 2220, 2320, 2420, 8520"/>
    <s v="2920, 3020, 3420, 4120"/>
    <s v="15220, 15320, 15620, 16420, 21420, 21520, 21720, 22020, 26920, 27020, 27220, 27420, 31120, 31220, 31420, 31620, 36620, 37320, 37420, 41920, 42520, 42620, 42720, 42920, 47920, 48120, 51520, 53120, 54120, 58520, 59020, 59620, 66220, 69220, 69820"/>
    <s v="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s v="-0"/>
    <x v="1"/>
    <x v="1"/>
  </r>
  <r>
    <s v="1920"/>
    <s v="2020-03-03 00:00:00"/>
    <s v="2020-03-03 18:02:00"/>
    <s v="Gasto"/>
    <s v="Con Compromiso"/>
    <s v="0500"/>
    <x v="11"/>
    <x v="22"/>
    <s v="ADQUISICIÓN DE BIENES Y SERVICIOS - SERVICIO DE INFORMACIÓN CATASTRAL - ACTUALIZACIÓN  Y GESTIÓN CATASTRAL  NACIONAL"/>
    <s v="Nación"/>
    <x v="2"/>
    <s v="CSF"/>
    <n v="0"/>
    <n v="7781019"/>
    <n v="7781019"/>
    <n v="0"/>
    <s v="DIGITALIZACION"/>
    <s v="1920"/>
    <s v="2920"/>
    <s v="3920"/>
    <s v="16220, 21620, 27120, 31520, 36720, 42420, 51620, 54020, 66820"/>
    <s v="84433420, 101801020, 129135720, 162097620, 190733520, 223853720, 264263720, 293294720, 336001120"/>
    <s v="-0"/>
    <x v="1"/>
    <x v="1"/>
  </r>
  <r>
    <s v="1920"/>
    <s v="2020-03-03 00:00:00"/>
    <s v="2020-03-03 18:02:00"/>
    <s v="Gasto"/>
    <s v="Con Compromiso"/>
    <s v="0500"/>
    <x v="11"/>
    <x v="22"/>
    <s v="ADQUISICIÓN DE BIENES Y SERVICIOS - SERVICIO DE INFORMACIÓN CATASTRAL - ACTUALIZACIÓN  Y GESTIÓN CATASTRAL  NACIONAL"/>
    <s v="Nación"/>
    <x v="0"/>
    <s v="CSF"/>
    <n v="16167228"/>
    <n v="0"/>
    <n v="16167228"/>
    <n v="0"/>
    <s v="DIGITALIZACION"/>
    <s v="1920"/>
    <s v="2920"/>
    <s v="3920"/>
    <s v="16220, 21620, 27120, 31520, 36720, 42420, 51620, 54020, 66820"/>
    <s v="84433420, 101801020, 129135720, 162097620, 190733520, 223853720, 264263720, 293294720, 336001120"/>
    <s v="-0"/>
    <x v="1"/>
    <x v="1"/>
  </r>
  <r>
    <s v="2020"/>
    <s v="2020-03-03 00:00:00"/>
    <s v="2020-03-03 18:17:00"/>
    <s v="Gasto"/>
    <s v="Con Compromiso"/>
    <s v="0500"/>
    <x v="11"/>
    <x v="22"/>
    <s v="ADQUISICIÓN DE BIENES Y SERVICIOS - SERVICIO DE INFORMACIÓN CATASTRAL - ACTUALIZACIÓN  Y GESTIÓN CATASTRAL  NACIONAL"/>
    <s v="Nación"/>
    <x v="2"/>
    <s v="CSF"/>
    <n v="34753065"/>
    <n v="0"/>
    <n v="34753065"/>
    <n v="0"/>
    <s v="ABOGADO DE  POLITICA DE TIERRA"/>
    <s v="2020"/>
    <s v="2020"/>
    <s v="2720"/>
    <s v="15120, 22620, 27920, 36020, 42020, 47320, 52920, 59120, 68520"/>
    <s v="76830520, 103662520, 131894120, 166782520, 199152220, 238740920, 265568420, 297713120, 339527420"/>
    <s v="-0"/>
    <x v="1"/>
    <x v="1"/>
  </r>
  <r>
    <s v="2120"/>
    <s v="2020-03-03 00:00:00"/>
    <s v="2020-03-03 18:22:00"/>
    <s v="Gasto"/>
    <s v="Con Compromiso"/>
    <s v="0500"/>
    <x v="11"/>
    <x v="22"/>
    <s v="ADQUISICIÓN DE BIENES Y SERVICIOS - SERVICIO DE INFORMACIÓN CATASTRAL - ACTUALIZACIÓN  Y GESTIÓN CATASTRAL  NACIONAL"/>
    <s v="Nación"/>
    <x v="2"/>
    <s v="CSF"/>
    <n v="26125000"/>
    <n v="0"/>
    <n v="26125000"/>
    <n v="0"/>
    <s v="RECONOCEDOR DE POLITICA DE TIERRA"/>
    <s v="2120"/>
    <s v="3020"/>
    <s v="3320"/>
    <s v="15520, 22520, 27720, 35520, 36820, 47020, 53020, 53920, 66320"/>
    <s v="77949120, 103465820, 131164120, 166783120, 192652220, 227816220, 266165920, 293290620, 335973520"/>
    <s v="-0"/>
    <x v="1"/>
    <x v="1"/>
  </r>
  <r>
    <s v="2220"/>
    <s v="2020-03-18 00:00:00"/>
    <s v="2020-03-18 11:02:00"/>
    <s v="Gasto"/>
    <s v="Con Compromiso"/>
    <s v="013"/>
    <x v="11"/>
    <x v="4"/>
    <s v="PRIMA DE VACACIONES"/>
    <s v="Nación"/>
    <x v="0"/>
    <s v="CSF"/>
    <n v="4141347"/>
    <n v="0"/>
    <n v="414134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6"/>
    <s v="SUBSIDIO DE ALIMENTACIÓN"/>
    <s v="Nación"/>
    <x v="0"/>
    <s v="CSF"/>
    <n v="929193"/>
    <n v="0"/>
    <n v="92919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1"/>
    <s v="PRIMA DE COORDINACIÓN"/>
    <s v="Nación"/>
    <x v="0"/>
    <s v="CSF"/>
    <n v="568243"/>
    <n v="0"/>
    <n v="56824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
    <s v="AUXILIO DE TRANSPORTE"/>
    <s v="Nación"/>
    <x v="0"/>
    <s v="CSF"/>
    <n v="1172536"/>
    <n v="0"/>
    <n v="1172536"/>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5"/>
    <s v="PRIMA TÉCNICA NO SALARIAL"/>
    <s v="Nación"/>
    <x v="0"/>
    <s v="CSF"/>
    <n v="2584371"/>
    <n v="0"/>
    <n v="2584371"/>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9"/>
    <s v="SUELDO BÁSICO"/>
    <s v="Nación"/>
    <x v="0"/>
    <s v="CSF"/>
    <n v="52647622"/>
    <n v="0"/>
    <n v="5264762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10"/>
    <s v="BONIFICACIÓN POR SERVICIOS PRESTADOS"/>
    <s v="Nación"/>
    <x v="0"/>
    <s v="CSF"/>
    <n v="1211214"/>
    <n v="0"/>
    <n v="121121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26"/>
    <s v="PRIMA DE SERVICIO"/>
    <s v="Nación"/>
    <x v="0"/>
    <s v="CSF"/>
    <n v="10265"/>
    <n v="0"/>
    <n v="10265"/>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7"/>
    <s v="SUELDO DE VACACIONES"/>
    <s v="Nación"/>
    <x v="0"/>
    <s v="CSF"/>
    <n v="4050967"/>
    <n v="0"/>
    <n v="405096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6"/>
    <s v="INDEMNIZACIÓN POR VACACIONES"/>
    <s v="Nación"/>
    <x v="0"/>
    <s v="CSF"/>
    <n v="29172"/>
    <n v="0"/>
    <n v="2917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8"/>
    <s v="BONIFICACIÓN ESPECIAL DE RECREACIÓN"/>
    <s v="Nación"/>
    <x v="0"/>
    <s v="CSF"/>
    <n v="323484"/>
    <n v="0"/>
    <n v="32348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320"/>
    <s v="2020-03-18 00:00:00"/>
    <s v="2020-03-18 16:47:00"/>
    <s v="Gasto"/>
    <s v="Con Compromiso"/>
    <s v="013"/>
    <x v="11"/>
    <x v="11"/>
    <s v="PENSIONES"/>
    <s v="Nación"/>
    <x v="0"/>
    <s v="CSF"/>
    <n v="5956100"/>
    <n v="0"/>
    <n v="59561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2"/>
    <s v="APORTES GENERALES AL SISTEMA DE RIESGOS LABORALES"/>
    <s v="Nación"/>
    <x v="0"/>
    <s v="CSF"/>
    <n v="544000"/>
    <n v="0"/>
    <n v="5440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3"/>
    <s v="APORTES AL ICBF"/>
    <s v="Nación"/>
    <x v="0"/>
    <s v="CSF"/>
    <n v="1647200"/>
    <n v="0"/>
    <n v="16472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6"/>
    <s v="APORTES AL SENA"/>
    <s v="Nación"/>
    <x v="0"/>
    <s v="CSF"/>
    <n v="1098500"/>
    <n v="0"/>
    <n v="10985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4"/>
    <s v="CAJAS DE COMPENSACIÓN FAMILIAR"/>
    <s v="Nación"/>
    <x v="0"/>
    <s v="CSF"/>
    <n v="2195900"/>
    <n v="0"/>
    <n v="21959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5"/>
    <s v="SALUD"/>
    <s v="Nación"/>
    <x v="0"/>
    <s v="CSF"/>
    <n v="4219400"/>
    <n v="0"/>
    <n v="4219400"/>
    <n v="0"/>
    <s v="SOI DEL MES DE MARZO 2020"/>
    <s v="2320"/>
    <s v="3420"/>
    <s v="-0"/>
    <s v="14020, 14120, 14220, 14320, 14420, 14520, 14620, 14720, 14820, 14920, 15020"/>
    <s v="66212820, 66212920, 66213020, 66213120, 66213220, 66213320, 66213420, 66213520, 66213620, 66213720, 66213820"/>
    <s v="-0"/>
    <x v="0"/>
    <x v="15"/>
  </r>
  <r>
    <s v="2420"/>
    <s v="2020-04-13 00:00:00"/>
    <s v="2020-04-13 11:26:00"/>
    <s v="Gasto"/>
    <s v="Con Compromiso"/>
    <s v="0200"/>
    <x v="11"/>
    <x v="25"/>
    <s v="ADQUISICIÓN DE BIENES Y SERVICIOS - SERVICIO DE IMPLEMENTACIÓN SISTEMAS DE GESTIÓN - FORTALECIMIENTO DE LA GESTIÓN INSTITUCIONAL DEL IGAC A NIVEL   NACIONAL"/>
    <s v="Propios"/>
    <x v="1"/>
    <s v="CSF"/>
    <n v="24269760"/>
    <n v="0"/>
    <n v="24269760"/>
    <n v="0"/>
    <s v="PRESTACION DE SERVICIOS DE IMPLEMENTACION SISTEMA DE GESTION"/>
    <s v="2420"/>
    <s v="3520"/>
    <s v="5920"/>
    <s v="22720, 27620, 31020, 37520, 46720, 47820, 53820, 68120"/>
    <s v="103682820, 131149620, 156522520, 192715320, 227804120, 261755120, 293285120, 336680320"/>
    <s v="-0"/>
    <x v="1"/>
    <x v="3"/>
  </r>
  <r>
    <s v="2520"/>
    <s v="2020-04-15 00:00:00"/>
    <s v="2020-04-15 18:51:00"/>
    <s v="Gasto"/>
    <s v="Con Compromiso"/>
    <s v="013"/>
    <x v="11"/>
    <x v="31"/>
    <s v="SERVICIOS INMOBILIARIOS"/>
    <s v="Nación"/>
    <x v="0"/>
    <s v="CSF"/>
    <n v="38569540"/>
    <n v="-27669540"/>
    <n v="10900000"/>
    <n v="500000"/>
    <s v="ARRENDAMIENDO OFICINA GESTION DOCUMENTAL"/>
    <s v="2520"/>
    <s v="5620"/>
    <s v="17720"/>
    <s v="59320, 68420"/>
    <s v="303195720, 339502920"/>
    <s v="-0"/>
    <x v="0"/>
    <x v="15"/>
  </r>
  <r>
    <s v="2620"/>
    <s v="2020-04-21 00:00:00"/>
    <s v="2020-04-21 16:13:00"/>
    <s v="Gasto"/>
    <s v="Con Compromiso"/>
    <s v="013"/>
    <x v="11"/>
    <x v="11"/>
    <s v="PENSIONES"/>
    <s v="Nación"/>
    <x v="0"/>
    <s v="CSF"/>
    <n v="540056"/>
    <n v="0"/>
    <n v="540056"/>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5"/>
    <s v="SALUD"/>
    <s v="Nación"/>
    <x v="0"/>
    <s v="CSF"/>
    <n v="413644"/>
    <n v="0"/>
    <n v="413644"/>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4"/>
    <s v="CAJAS DE COMPENSACIÓN FAMILIAR"/>
    <s v="Nación"/>
    <x v="0"/>
    <s v="CSF"/>
    <n v="192200"/>
    <n v="0"/>
    <n v="1922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2"/>
    <s v="APORTES GENERALES AL SISTEMA DE RIESGOS LABORALES"/>
    <s v="Nación"/>
    <x v="0"/>
    <s v="CSF"/>
    <n v="53000"/>
    <n v="0"/>
    <n v="53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3"/>
    <s v="APORTES AL ICBF"/>
    <s v="Nación"/>
    <x v="0"/>
    <s v="CSF"/>
    <n v="144000"/>
    <n v="0"/>
    <n v="144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6"/>
    <s v="APORTES AL SENA"/>
    <s v="Nación"/>
    <x v="0"/>
    <s v="CSF"/>
    <n v="97100"/>
    <n v="0"/>
    <n v="97100"/>
    <n v="0"/>
    <s v="REAJUSTE DEL SOI DE ENERO Y FEBRERO 2020"/>
    <s v="2620"/>
    <s v="3920"/>
    <s v="-0"/>
    <s v="20320, 20420, 20520, 20620, 20720, 20820, 20920, 21020, 21120, 21220, 21320"/>
    <s v="100735920, 100736020, 100736120, 100736220, 100736320, 100736420, 100736520, 100736620, 100736720, 100736820, 100736920"/>
    <s v="-0"/>
    <x v="0"/>
    <x v="15"/>
  </r>
  <r>
    <s v="2720"/>
    <s v="2020-04-22 00:00:00"/>
    <s v="2020-04-22 16:44:00"/>
    <s v="Gasto"/>
    <s v="Con Compromiso"/>
    <s v="013"/>
    <x v="11"/>
    <x v="9"/>
    <s v="SUELDO BÁSICO"/>
    <s v="Nación"/>
    <x v="0"/>
    <s v="CSF"/>
    <n v="46208689"/>
    <n v="0"/>
    <n v="4620868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6"/>
    <s v="SUBSIDIO DE ALIMENTACIÓN"/>
    <s v="Nación"/>
    <x v="0"/>
    <s v="CSF"/>
    <n v="808599"/>
    <n v="0"/>
    <n v="80859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5"/>
    <s v="PRIMA TÉCNICA NO SALARIAL"/>
    <s v="Nación"/>
    <x v="0"/>
    <s v="CSF"/>
    <n v="2354967"/>
    <n v="0"/>
    <n v="235496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3"/>
    <s v="AUXILIO DE TRANSPORTE"/>
    <s v="Nación"/>
    <x v="0"/>
    <s v="CSF"/>
    <n v="949685"/>
    <n v="0"/>
    <n v="949685"/>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41"/>
    <s v="PRIMA DE COORDINACIÓN"/>
    <s v="Nación"/>
    <x v="0"/>
    <s v="CSF"/>
    <n v="544380"/>
    <n v="0"/>
    <n v="544380"/>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10"/>
    <s v="BONIFICACIÓN POR SERVICIOS PRESTADOS"/>
    <s v="Nación"/>
    <x v="0"/>
    <s v="CSF"/>
    <n v="737727"/>
    <n v="0"/>
    <n v="73772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820"/>
    <s v="2020-04-23 00:00:00"/>
    <s v="2020-04-23 15:37:00"/>
    <s v="Gasto"/>
    <s v="Con Compromiso"/>
    <s v="013"/>
    <x v="11"/>
    <x v="15"/>
    <s v="SALUD"/>
    <s v="Nación"/>
    <x v="0"/>
    <s v="CSF"/>
    <n v="4201100"/>
    <n v="0"/>
    <n v="4201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3"/>
    <s v="APORTES AL ICBF"/>
    <s v="Nación"/>
    <x v="0"/>
    <s v="CSF"/>
    <n v="1536500"/>
    <n v="0"/>
    <n v="15365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1"/>
    <s v="PENSIONES"/>
    <s v="Nación"/>
    <x v="0"/>
    <s v="CSF"/>
    <n v="1112000"/>
    <n v="0"/>
    <n v="11120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2"/>
    <s v="APORTES GENERALES AL SISTEMA DE RIESGOS LABORALES"/>
    <s v="Nación"/>
    <x v="0"/>
    <s v="CSF"/>
    <n v="545100"/>
    <n v="0"/>
    <n v="545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6"/>
    <s v="APORTES AL SENA"/>
    <s v="Nación"/>
    <x v="0"/>
    <s v="CSF"/>
    <n v="1024600"/>
    <n v="0"/>
    <n v="10246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4"/>
    <s v="CAJAS DE COMPENSACIÓN FAMILIAR"/>
    <s v="Nación"/>
    <x v="0"/>
    <s v="CSF"/>
    <n v="2048100"/>
    <n v="0"/>
    <n v="2048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920"/>
    <s v="2020-05-21 00:00:00"/>
    <s v="2020-05-21 16:28:00"/>
    <s v="Gasto"/>
    <s v="Con Compromiso"/>
    <s v="013"/>
    <x v="11"/>
    <x v="3"/>
    <s v="AUXILIO DE TRANSPORTE"/>
    <s v="Nación"/>
    <x v="0"/>
    <s v="CSF"/>
    <n v="1028540"/>
    <n v="0"/>
    <n v="102854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41"/>
    <s v="PRIMA DE COORDINACIÓN"/>
    <s v="Nación"/>
    <x v="0"/>
    <s v="CSF"/>
    <n v="544380"/>
    <n v="0"/>
    <n v="54438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10"/>
    <s v="BONIFICACIÓN POR SERVICIOS PRESTADOS"/>
    <s v="Nación"/>
    <x v="0"/>
    <s v="CSF"/>
    <n v="1420147"/>
    <n v="0"/>
    <n v="142014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5"/>
    <s v="PRIMA TÉCNICA NO SALARIAL"/>
    <s v="Nación"/>
    <x v="0"/>
    <s v="CSF"/>
    <n v="2354967"/>
    <n v="0"/>
    <n v="235496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9"/>
    <s v="SUELDO BÁSICO"/>
    <s v="Nación"/>
    <x v="0"/>
    <s v="CSF"/>
    <n v="48347689"/>
    <n v="0"/>
    <n v="48347689"/>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6"/>
    <s v="SUBSIDIO DE ALIMENTACIÓN"/>
    <s v="Nación"/>
    <x v="0"/>
    <s v="CSF"/>
    <n v="859274"/>
    <n v="0"/>
    <n v="859274"/>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3020"/>
    <s v="2020-05-22 00:00:00"/>
    <s v="2020-05-22 12:37:00"/>
    <s v="Gasto"/>
    <s v="Con Compromiso"/>
    <s v="013"/>
    <x v="11"/>
    <x v="13"/>
    <s v="APORTES AL ICBF"/>
    <s v="Nación"/>
    <x v="0"/>
    <s v="CSF"/>
    <n v="1560800"/>
    <n v="0"/>
    <n v="15608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1"/>
    <s v="PENSIONES"/>
    <s v="Nación"/>
    <x v="0"/>
    <s v="CSF"/>
    <n v="6012500"/>
    <n v="0"/>
    <n v="60125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5"/>
    <s v="SALUD"/>
    <s v="Nación"/>
    <x v="0"/>
    <s v="CSF"/>
    <n v="4259200"/>
    <n v="0"/>
    <n v="42592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4"/>
    <s v="CAJAS DE COMPENSACIÓN FAMILIAR"/>
    <s v="Nación"/>
    <x v="0"/>
    <s v="CSF"/>
    <n v="2080600"/>
    <n v="0"/>
    <n v="2080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2"/>
    <s v="APORTES GENERALES AL SISTEMA DE RIESGOS LABORALES"/>
    <s v="Nación"/>
    <x v="0"/>
    <s v="CSF"/>
    <n v="545600"/>
    <n v="0"/>
    <n v="545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6"/>
    <s v="APORTES AL SENA"/>
    <s v="Nación"/>
    <x v="0"/>
    <s v="CSF"/>
    <n v="1040900"/>
    <n v="0"/>
    <n v="1040900"/>
    <n v="0"/>
    <s v="SOI CORRESPONDIENTE AL MES DE MAYO 2020"/>
    <s v="3020"/>
    <s v="4220"/>
    <s v="-0"/>
    <s v="25820, 25920, 26020, 26120, 26220, 26320, 26420, 26520, 26620, 26720, 26820"/>
    <s v="127099920, 127100020, 127100120, 127100220, 127100320, 127100420, 127100520, 127100620, 127100720, 127100820, 127100920"/>
    <s v="-0"/>
    <x v="0"/>
    <x v="15"/>
  </r>
  <r>
    <s v="3120"/>
    <s v="2020-06-02 00:00:00"/>
    <s v="2020-06-02 17:27:00"/>
    <s v="Gasto"/>
    <s v="Con Compromiso"/>
    <s v="013"/>
    <x v="11"/>
    <x v="26"/>
    <s v="PRIMA DE SERVICIO"/>
    <s v="Nación"/>
    <x v="0"/>
    <s v="CSF"/>
    <n v="53805507"/>
    <n v="0"/>
    <n v="53805507"/>
    <n v="0"/>
    <s v="NOMINA DE PRIMA DE SERVICIOS"/>
    <s v="3120"/>
    <s v="4320"/>
    <s v="-0"/>
    <s v="28520, 28620, 28720, 28820, 28920, 29020, 29120, 29220, 29320, 29420, 29520, 29620, 29720, 29820, 29920, 30020, 30120, 30220, 30320, 30420, 30520, 30620, 30720"/>
    <s v="139434720, 139434820, 139434920, 139435020, 139435120, 139435220, 139435320, 139435420, 139435520, 139435620, 139435720, 139435920, 139436020, 139436220, 139436320, 139436420, 139436520, 139436620, 139436720, 139436820, 139436920, 139437020, 139437120"/>
    <s v="-0"/>
    <x v="0"/>
    <x v="15"/>
  </r>
  <r>
    <s v="3220"/>
    <s v="2020-06-18 00:00:00"/>
    <s v="2020-06-18 15:20:00"/>
    <s v="Gasto"/>
    <s v="Con Compromiso"/>
    <s v="013"/>
    <x v="11"/>
    <x v="3"/>
    <s v="AUXILIO DE TRANSPORTE"/>
    <s v="Nación"/>
    <x v="0"/>
    <s v="CSF"/>
    <n v="1001112"/>
    <n v="0"/>
    <n v="100111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7"/>
    <s v="SUELDO DE VACACIONES"/>
    <s v="Nación"/>
    <x v="0"/>
    <s v="CSF"/>
    <n v="2697497"/>
    <n v="0"/>
    <n v="269749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10"/>
    <s v="BONIFICACIÓN POR SERVICIOS PRESTADOS"/>
    <s v="Nación"/>
    <x v="0"/>
    <s v="CSF"/>
    <n v="2025056"/>
    <n v="0"/>
    <n v="2025056"/>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1"/>
    <s v="PRIMA DE COORDINACIÓN"/>
    <s v="Nación"/>
    <x v="0"/>
    <s v="CSF"/>
    <n v="544380"/>
    <n v="0"/>
    <n v="544380"/>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9"/>
    <s v="SUELDO BÁSICO"/>
    <s v="Nación"/>
    <x v="0"/>
    <s v="CSF"/>
    <n v="48237875"/>
    <n v="0"/>
    <n v="4823787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6"/>
    <s v="SUBSIDIO DE ALIMENTACIÓN"/>
    <s v="Nación"/>
    <x v="0"/>
    <s v="CSF"/>
    <n v="841648"/>
    <n v="0"/>
    <n v="841648"/>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
    <s v="PRIMA DE VACACIONES"/>
    <s v="Nación"/>
    <x v="0"/>
    <s v="CSF"/>
    <n v="2758805"/>
    <n v="0"/>
    <n v="275880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5"/>
    <s v="PRIMA TÉCNICA NO SALARIAL"/>
    <s v="Nación"/>
    <x v="0"/>
    <s v="CSF"/>
    <n v="2354967"/>
    <n v="0"/>
    <n v="235496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8"/>
    <s v="BONIFICACIÓN ESPECIAL DE RECREACIÓN"/>
    <s v="Nación"/>
    <x v="0"/>
    <s v="CSF"/>
    <n v="195292"/>
    <n v="0"/>
    <n v="19529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320"/>
    <s v="2020-06-18 00:00:00"/>
    <s v="2020-06-18 17:18:00"/>
    <s v="Gasto"/>
    <s v="Con Compromiso"/>
    <s v="013"/>
    <x v="11"/>
    <x v="15"/>
    <s v="SALUD"/>
    <s v="Nación"/>
    <x v="0"/>
    <s v="CSF"/>
    <n v="4310400"/>
    <n v="0"/>
    <n v="4310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3"/>
    <s v="APORTES AL ICBF"/>
    <s v="Nación"/>
    <x v="0"/>
    <s v="CSF"/>
    <n v="3274600"/>
    <n v="0"/>
    <n v="32746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6"/>
    <s v="APORTES AL SENA"/>
    <s v="Nación"/>
    <x v="0"/>
    <s v="CSF"/>
    <n v="2183800"/>
    <n v="0"/>
    <n v="2183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1"/>
    <s v="PENSIONES"/>
    <s v="Nación"/>
    <x v="0"/>
    <s v="CSF"/>
    <n v="6084900"/>
    <n v="0"/>
    <n v="60849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2"/>
    <s v="APORTES GENERALES AL SISTEMA DE RIESGOS LABORALES"/>
    <s v="Nación"/>
    <x v="0"/>
    <s v="CSF"/>
    <n v="553400"/>
    <n v="0"/>
    <n v="553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4"/>
    <s v="CAJAS DE COMPENSACIÓN FAMILIAR"/>
    <s v="Nación"/>
    <x v="0"/>
    <s v="CSF"/>
    <n v="4365800"/>
    <n v="0"/>
    <n v="4365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420"/>
    <s v="2020-06-24 00:00:00"/>
    <s v="2020-06-24 11:22:00"/>
    <s v="Gasto"/>
    <s v="Con Compromiso"/>
    <s v="013"/>
    <x v="11"/>
    <x v="42"/>
    <s v="CONCILIACIONES"/>
    <s v="Propios"/>
    <x v="1"/>
    <s v="CSF"/>
    <n v="3856954"/>
    <n v="0"/>
    <n v="3856954"/>
    <n v="0"/>
    <s v="la conciliación radicada con número 47-001-3333-005-2020-00007-00"/>
    <s v="3520"/>
    <s v="4720"/>
    <s v="9720"/>
    <s v="36120"/>
    <s v="166779220"/>
    <s v="-0"/>
    <x v="0"/>
    <x v="15"/>
  </r>
  <r>
    <s v="3520"/>
    <s v="2020-06-25 00:00:00"/>
    <s v="2020-06-25 10:13:00"/>
    <s v="Gasto"/>
    <s v="Con Compromiso"/>
    <s v="0200"/>
    <x v="11"/>
    <x v="27"/>
    <s v="ADQUISICIÓN DE BIENES Y SERVICIOS - SEDES MANTENIDAS - FORTALECIMIENTO DE LA INFRAESTRUCTURA FÍSICA DEL IGAC A NIVEL  NACIONAL"/>
    <s v="Nación"/>
    <x v="0"/>
    <s v="CSF"/>
    <n v="4300000"/>
    <n v="0"/>
    <n v="4300000"/>
    <n v="0"/>
    <s v="Adquisición vidrio laminado atención al publico en la DT Magdalena"/>
    <s v="3620"/>
    <s v="5520"/>
    <s v="15620"/>
    <s v="53420"/>
    <s v="276584720"/>
    <s v="-0"/>
    <x v="1"/>
    <x v="3"/>
  </r>
  <r>
    <s v="3620"/>
    <s v="2020-06-25 00:00:00"/>
    <s v="2020-06-25 10:20:00"/>
    <s v="Gasto"/>
    <s v="Con Compromiso"/>
    <s v="0200"/>
    <x v="11"/>
    <x v="27"/>
    <s v="ADQUISICIÓN DE BIENES Y SERVICIOS - SEDES MANTENIDAS - FORTALECIMIENTO DE LA INFRAESTRUCTURA FÍSICA DEL IGAC A NIVEL  NACIONAL"/>
    <s v="Nación"/>
    <x v="0"/>
    <s v="CSF"/>
    <n v="1700000"/>
    <n v="0"/>
    <n v="1700000"/>
    <n v="110000"/>
    <s v="Adquisición vidrio laminado atencion al publico en la UOC- Banco-MAgdalena"/>
    <s v="3720"/>
    <s v="8420"/>
    <s v="-0"/>
    <s v="-0"/>
    <s v="-0"/>
    <s v="-0"/>
    <x v="1"/>
    <x v="3"/>
  </r>
  <r>
    <s v="3720"/>
    <s v="2020-07-17 00:00:00"/>
    <s v="2020-07-17 11:24:00"/>
    <s v="Gasto"/>
    <s v="Con Compromiso"/>
    <s v="013"/>
    <x v="11"/>
    <x v="4"/>
    <s v="PRIMA DE VACACIONES"/>
    <s v="Nación"/>
    <x v="0"/>
    <s v="CSF"/>
    <n v="6343843"/>
    <n v="0"/>
    <n v="634384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5"/>
    <s v="PRIMA TÉCNICA NO SALARIAL"/>
    <s v="Nación"/>
    <x v="0"/>
    <s v="CSF"/>
    <n v="2354967"/>
    <n v="0"/>
    <n v="2354967"/>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7"/>
    <s v="SUELDO DE VACACIONES"/>
    <s v="Nación"/>
    <x v="0"/>
    <s v="CSF"/>
    <n v="6111902"/>
    <n v="0"/>
    <n v="611190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1"/>
    <s v="PRIMA DE COORDINACIÓN"/>
    <s v="Nación"/>
    <x v="0"/>
    <s v="CSF"/>
    <n v="544380"/>
    <n v="0"/>
    <n v="544380"/>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9"/>
    <s v="SUELDO BÁSICO"/>
    <s v="Nación"/>
    <x v="0"/>
    <s v="CSF"/>
    <n v="47146213"/>
    <n v="0"/>
    <n v="4714621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6"/>
    <s v="SUBSIDIO DE ALIMENTACIÓN"/>
    <s v="Nación"/>
    <x v="0"/>
    <s v="CSF"/>
    <n v="788769"/>
    <n v="0"/>
    <n v="78876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10"/>
    <s v="BONIFICACIÓN POR SERVICIOS PRESTADOS"/>
    <s v="Nación"/>
    <x v="0"/>
    <s v="CSF"/>
    <n v="2503262"/>
    <n v="0"/>
    <n v="250326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8"/>
    <s v="BONIFICACIÓN ESPECIAL DE RECREACIÓN"/>
    <s v="Nación"/>
    <x v="0"/>
    <s v="CSF"/>
    <n v="492608"/>
    <n v="0"/>
    <n v="492608"/>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28"/>
    <s v="AUXILIO DE CONECTIVIDAD DIGITAL"/>
    <s v="Nación"/>
    <x v="0"/>
    <s v="CSF"/>
    <n v="918829"/>
    <n v="0"/>
    <n v="91882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820"/>
    <s v="2020-07-17 00:00:00"/>
    <s v="2020-07-17 12:00:00"/>
    <s v="Gasto"/>
    <s v="Con Compromiso"/>
    <s v="013"/>
    <x v="11"/>
    <x v="15"/>
    <s v="SALUD"/>
    <s v="Nación"/>
    <x v="0"/>
    <s v="CSF"/>
    <n v="4351000"/>
    <n v="0"/>
    <n v="43510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3"/>
    <s v="APORTES AL ICBF"/>
    <s v="Nación"/>
    <x v="0"/>
    <s v="CSF"/>
    <n v="1778200"/>
    <n v="0"/>
    <n v="17782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1"/>
    <s v="PENSIONES"/>
    <s v="Nación"/>
    <x v="0"/>
    <s v="CSF"/>
    <n v="6142100"/>
    <n v="0"/>
    <n v="61421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4"/>
    <s v="CAJAS DE COMPENSACIÓN FAMILIAR"/>
    <s v="Nación"/>
    <x v="0"/>
    <s v="CSF"/>
    <n v="2370500"/>
    <n v="0"/>
    <n v="23705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2"/>
    <s v="APORTES GENERALES AL SISTEMA DE RIESGOS LABORALES"/>
    <s v="Nación"/>
    <x v="0"/>
    <s v="CSF"/>
    <n v="560600"/>
    <n v="0"/>
    <n v="5606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6"/>
    <s v="APORTES AL SENA"/>
    <s v="Nación"/>
    <x v="0"/>
    <s v="CSF"/>
    <n v="1185800"/>
    <n v="0"/>
    <n v="1185800"/>
    <n v="0"/>
    <s v="SOI DEL MES DE JULIO 2020"/>
    <s v="3920"/>
    <s v="5020"/>
    <s v="-0"/>
    <s v="40720, 40820, 40920, 41020, 41120, 41220, 41320, 41420, 41520, 41620, 41720"/>
    <s v="194997520, 194997620, 194997720, 194997820, 194997920, 194998020, 194998120, 194998220, 194998320, 194998420, 194998520"/>
    <s v="-0"/>
    <x v="0"/>
    <x v="15"/>
  </r>
  <r>
    <s v="3920"/>
    <s v="2020-08-20 00:00:00"/>
    <s v="2020-08-20 20:35:00"/>
    <s v="Gasto"/>
    <s v="Con Compromiso"/>
    <s v="013"/>
    <x v="11"/>
    <x v="41"/>
    <s v="PRIMA DE COORDINACIÓN"/>
    <s v="Nación"/>
    <x v="0"/>
    <s v="CSF"/>
    <n v="544380"/>
    <n v="0"/>
    <n v="54438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9"/>
    <s v="SUELDO BÁSICO"/>
    <s v="Nación"/>
    <x v="0"/>
    <s v="CSF"/>
    <n v="44227086"/>
    <n v="0"/>
    <n v="44227086"/>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10"/>
    <s v="BONIFICACIÓN POR SERVICIOS PRESTADOS"/>
    <s v="Nación"/>
    <x v="0"/>
    <s v="CSF"/>
    <n v="682420"/>
    <n v="0"/>
    <n v="68242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6"/>
    <s v="SUBSIDIO DE ALIMENTACIÓN"/>
    <s v="Nación"/>
    <x v="0"/>
    <s v="CSF"/>
    <n v="801989"/>
    <n v="0"/>
    <n v="801989"/>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28"/>
    <s v="AUXILIO DE CONECTIVIDAD DIGITAL"/>
    <s v="Nación"/>
    <x v="0"/>
    <s v="CSF"/>
    <n v="939400"/>
    <n v="0"/>
    <n v="93940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5"/>
    <s v="PRIMA TÉCNICA NO SALARIAL"/>
    <s v="Nación"/>
    <x v="0"/>
    <s v="CSF"/>
    <n v="2354967"/>
    <n v="0"/>
    <n v="2354967"/>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4020"/>
    <s v="2020-08-20 00:00:00"/>
    <s v="2020-08-20 20:42:00"/>
    <s v="Gasto"/>
    <s v="Con Compromiso"/>
    <s v="013"/>
    <x v="11"/>
    <x v="12"/>
    <s v="APORTES GENERALES AL SISTEMA DE RIESGOS LABORALES"/>
    <s v="Nación"/>
    <x v="0"/>
    <s v="CSF"/>
    <n v="473800"/>
    <n v="0"/>
    <n v="47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1"/>
    <s v="PENSIONES"/>
    <s v="Nación"/>
    <x v="0"/>
    <s v="CSF"/>
    <n v="5923800"/>
    <n v="0"/>
    <n v="592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6"/>
    <s v="APORTES AL SENA"/>
    <s v="Nación"/>
    <x v="0"/>
    <s v="CSF"/>
    <n v="1023400"/>
    <n v="0"/>
    <n v="1023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5"/>
    <s v="SALUD"/>
    <s v="Nación"/>
    <x v="0"/>
    <s v="CSF"/>
    <n v="4196300"/>
    <n v="0"/>
    <n v="41963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4"/>
    <s v="CAJAS DE COMPENSACIÓN FAMILIAR"/>
    <s v="Nación"/>
    <x v="0"/>
    <s v="CSF"/>
    <n v="2045400"/>
    <n v="0"/>
    <n v="2045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3"/>
    <s v="APORTES AL ICBF"/>
    <s v="Nación"/>
    <x v="0"/>
    <s v="CSF"/>
    <n v="1534400"/>
    <n v="0"/>
    <n v="1534400"/>
    <n v="0"/>
    <s v="SOI DE AGOSTO 2020"/>
    <s v="4120"/>
    <s v="5320"/>
    <s v="-0"/>
    <s v="45620, 45720, 45820, 45920, 46020, 46120, 46220, 46320, 46420, 46520, 46620"/>
    <s v="226351820, 226351920, 226352020, 226352120, 226352220, 226352320, 226352420, 226352520, 226352620, 226352720, 226352820"/>
    <s v="-0"/>
    <x v="0"/>
    <x v="15"/>
  </r>
  <r>
    <s v="4120"/>
    <s v="2020-08-24 00:00:00"/>
    <s v="2020-08-24 16:27:00"/>
    <s v="Gasto"/>
    <s v="Con Compromiso"/>
    <s v="0500"/>
    <x v="11"/>
    <x v="22"/>
    <s v="ADQUISICIÓN DE BIENES Y SERVICIOS - SERVICIO DE INFORMACIÓN CATASTRAL - ACTUALIZACIÓN  Y GESTIÓN CATASTRAL  NACIONAL"/>
    <s v="Propios"/>
    <x v="1"/>
    <s v="CSF"/>
    <n v="2228283"/>
    <n v="-283"/>
    <n v="2228000"/>
    <n v="0"/>
    <s v="MANTENIMIENTO DE VEHICULO"/>
    <s v="4220"/>
    <s v="6220"/>
    <s v="-0"/>
    <s v="-0"/>
    <s v="-0"/>
    <s v="-0"/>
    <x v="1"/>
    <x v="1"/>
  </r>
  <r>
    <s v="4220"/>
    <s v="2020-08-25 00:00:00"/>
    <s v="2020-08-25 09:17:00"/>
    <s v="Gasto"/>
    <s v="Con Compromiso"/>
    <s v="0500"/>
    <x v="11"/>
    <x v="22"/>
    <s v="ADQUISICIÓN DE BIENES Y SERVICIOS - SERVICIO DE INFORMACIÓN CATASTRAL - ACTUALIZACIÓN  Y GESTIÓN CATASTRAL  NACIONAL"/>
    <s v="Nación"/>
    <x v="2"/>
    <s v="CSF"/>
    <n v="0"/>
    <n v="280140"/>
    <n v="280140"/>
    <n v="0"/>
    <s v="VIATICOS DE COMISION  AVALUOS"/>
    <s v="4320"/>
    <s v="5420"/>
    <s v="13320"/>
    <s v="47220"/>
    <s v="238738620"/>
    <s v="-0"/>
    <x v="1"/>
    <x v="1"/>
  </r>
  <r>
    <s v="4220"/>
    <s v="2020-08-25 00:00:00"/>
    <s v="2020-08-25 09:17:00"/>
    <s v="Gasto"/>
    <s v="Con Compromiso"/>
    <s v="0510"/>
    <x v="11"/>
    <x v="23"/>
    <s v="ADQUISICIÓN DE BIENES Y SERVICIOS - SERVICIO DE AVALÚOS - ACTUALIZACIÓN  Y GESTIÓN CATASTRAL  NACIONAL"/>
    <s v="Nación"/>
    <x v="2"/>
    <s v="CSF"/>
    <n v="1962920"/>
    <n v="0"/>
    <n v="1962920"/>
    <n v="0"/>
    <s v="VIATICOS DE COMISION  AVALUOS"/>
    <s v="4320"/>
    <s v="5420"/>
    <s v="13320"/>
    <s v="47220"/>
    <s v="238738620"/>
    <s v="-0"/>
    <x v="1"/>
    <x v="2"/>
  </r>
  <r>
    <s v="4320"/>
    <s v="2020-09-18 00:00:00"/>
    <s v="2020-09-18 16:46:00"/>
    <s v="Gasto"/>
    <s v="Con Compromiso"/>
    <s v="013"/>
    <x v="11"/>
    <x v="9"/>
    <s v="SUELDO BÁSICO"/>
    <s v="Nación"/>
    <x v="0"/>
    <s v="CSF"/>
    <n v="49024864"/>
    <n v="0"/>
    <n v="4902486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1"/>
    <s v="PRIMA DE COORDINACIÓN"/>
    <s v="Nación"/>
    <x v="0"/>
    <s v="CSF"/>
    <n v="796773"/>
    <n v="0"/>
    <n v="79677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
    <s v="PRIMA DE VACACIONES"/>
    <s v="Nación"/>
    <x v="0"/>
    <s v="CSF"/>
    <n v="2905715"/>
    <n v="0"/>
    <n v="2905715"/>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7"/>
    <s v="SUELDO DE VACACIONES"/>
    <s v="Nación"/>
    <x v="0"/>
    <s v="CSF"/>
    <n v="2841144"/>
    <n v="0"/>
    <n v="284114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8"/>
    <s v="BONIFICACIÓN ESPECIAL DE RECREACIÓN"/>
    <s v="Nación"/>
    <x v="0"/>
    <s v="CSF"/>
    <n v="213438"/>
    <n v="0"/>
    <n v="213438"/>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6"/>
    <s v="SUBSIDIO DE ALIMENTACIÓN"/>
    <s v="Nación"/>
    <x v="0"/>
    <s v="CSF"/>
    <n v="859274"/>
    <n v="0"/>
    <n v="85927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10"/>
    <s v="BONIFICACIÓN POR SERVICIOS PRESTADOS"/>
    <s v="Nación"/>
    <x v="0"/>
    <s v="CSF"/>
    <n v="3355153"/>
    <n v="0"/>
    <n v="335515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28"/>
    <s v="AUXILIO DE CONECTIVIDAD DIGITAL"/>
    <s v="Nación"/>
    <x v="0"/>
    <s v="CSF"/>
    <n v="1028540"/>
    <n v="0"/>
    <n v="1028540"/>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5"/>
    <s v="PRIMA TÉCNICA NO SALARIAL"/>
    <s v="Nación"/>
    <x v="0"/>
    <s v="CSF"/>
    <n v="2354967"/>
    <n v="0"/>
    <n v="2354967"/>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420"/>
    <s v="2020-09-18 00:00:00"/>
    <s v="2020-09-18 17:04:00"/>
    <s v="Gasto"/>
    <s v="Con Compromiso"/>
    <s v="013"/>
    <x v="11"/>
    <x v="14"/>
    <s v="CAJAS DE COMPENSACIÓN FAMILIAR"/>
    <s v="Nación"/>
    <x v="0"/>
    <s v="CSF"/>
    <n v="2324800"/>
    <n v="0"/>
    <n v="2324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2"/>
    <s v="APORTES GENERALES AL SISTEMA DE RIESGOS LABORALES"/>
    <s v="Nación"/>
    <x v="0"/>
    <s v="CSF"/>
    <n v="576800"/>
    <n v="0"/>
    <n v="576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6"/>
    <s v="APORTES AL SENA"/>
    <s v="Nación"/>
    <x v="0"/>
    <s v="CSF"/>
    <n v="1162900"/>
    <n v="0"/>
    <n v="11629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5"/>
    <s v="SALUD"/>
    <s v="Nación"/>
    <x v="0"/>
    <s v="CSF"/>
    <n v="4530700"/>
    <n v="0"/>
    <n v="45307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1"/>
    <s v="PENSIONES"/>
    <s v="Nación"/>
    <x v="0"/>
    <s v="CSF"/>
    <n v="6396000"/>
    <n v="0"/>
    <n v="63960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3"/>
    <s v="APORTES AL ICBF"/>
    <s v="Nación"/>
    <x v="0"/>
    <s v="CSF"/>
    <n v="1744100"/>
    <n v="0"/>
    <n v="1744100"/>
    <n v="0"/>
    <s v="SOI DEL MES DE SEPTIEMBRE 2020"/>
    <s v="4520"/>
    <s v="5920"/>
    <s v="-0"/>
    <s v="51820, 51920, 52020, 52120, 52220, 52320, 52420, 52520, 52620, 52720, 52820"/>
    <s v="264411020, 264411120, 264411220, 264411320, 264411420, 264411520, 264411620, 264411720, 264411820, 264411920, 264412020"/>
    <s v="-0"/>
    <x v="0"/>
    <x v="15"/>
  </r>
  <r>
    <s v="4520"/>
    <s v="2020-09-24 00:00:00"/>
    <s v="2020-09-24 15:13:00"/>
    <s v="Gasto"/>
    <s v="Con Compromiso"/>
    <s v="0500"/>
    <x v="11"/>
    <x v="22"/>
    <s v="ADQUISICIÓN DE BIENES Y SERVICIOS - SERVICIO DE INFORMACIÓN CATASTRAL - ACTUALIZACIÓN  Y GESTIÓN CATASTRAL  NACIONAL"/>
    <s v="Nación"/>
    <x v="0"/>
    <s v="CSF"/>
    <n v="16516920"/>
    <n v="3303384"/>
    <n v="19820304"/>
    <n v="0"/>
    <s v="AUXILIAR APOYO TERRITORIAL"/>
    <s v="4620"/>
    <s v="6320, 6420, 6520, 6620, 7520, 7620"/>
    <s v="18220, 18320, 18520, 18720, 18820, 19120"/>
    <s v="59820, 59920, 60120, 60320, 60420, 60720, 68220, 68620, 68720, 69520, 69720, 69920"/>
    <s v="315131120, 315141520, 315151520, 315422020, 315422520, 315438520, 336669020, 336759720, 340932920, 341269320, 347167020, 347196220"/>
    <s v="-0"/>
    <x v="1"/>
    <x v="1"/>
  </r>
  <r>
    <s v="4620"/>
    <s v="2020-09-24 00:00:00"/>
    <s v="2020-09-24 15:31:00"/>
    <s v="Gasto"/>
    <s v="Generado"/>
    <s v="0500"/>
    <x v="11"/>
    <x v="22"/>
    <s v="ADQUISICIÓN DE BIENES Y SERVICIOS - SERVICIO DE INFORMACIÓN CATASTRAL - ACTUALIZACIÓN  Y GESTIÓN CATASTRAL  NACIONAL"/>
    <s v="Nación"/>
    <x v="0"/>
    <s v="CSF"/>
    <n v="3303384"/>
    <n v="-3303384"/>
    <n v="0"/>
    <n v="0"/>
    <s v="AUXILIAR DE APOYO .U.O.C"/>
    <s v="4720"/>
    <s v="-0"/>
    <s v="-0"/>
    <s v="-0"/>
    <s v="-0"/>
    <s v="-0"/>
    <x v="1"/>
    <x v="1"/>
  </r>
  <r>
    <s v="4720"/>
    <s v="2020-09-24 00:00:00"/>
    <s v="2020-09-24 15:39:00"/>
    <s v="Gasto"/>
    <s v="Con Compromiso"/>
    <s v="0500"/>
    <x v="11"/>
    <x v="22"/>
    <s v="ADQUISICIÓN DE BIENES Y SERVICIOS - SERVICIO DE INFORMACIÓN CATASTRAL - ACTUALIZACIÓN  Y GESTIÓN CATASTRAL  NACIONAL"/>
    <s v="Nación"/>
    <x v="0"/>
    <s v="CSF"/>
    <n v="6067440"/>
    <n v="0"/>
    <n v="6067440"/>
    <n v="0"/>
    <s v="RECONOCEDOR U.O.C"/>
    <s v="4820"/>
    <s v="7720"/>
    <s v="19320"/>
    <s v="60920, 69120"/>
    <s v="315445520, 341990920"/>
    <s v="-0"/>
    <x v="1"/>
    <x v="1"/>
  </r>
  <r>
    <s v="4820"/>
    <s v="2020-09-30 00:00:00"/>
    <s v="2020-09-30 11:33:00"/>
    <s v="Gasto"/>
    <s v="Generado"/>
    <s v="0500"/>
    <x v="11"/>
    <x v="22"/>
    <s v="ADQUISICIÓN DE BIENES Y SERVICIOS - SERVICIO DE INFORMACIÓN CATASTRAL - ACTUALIZACIÓN  Y GESTIÓN CATASTRAL  NACIONAL"/>
    <s v="Nación"/>
    <x v="0"/>
    <s v="CSF"/>
    <n v="4680000"/>
    <n v="-4680000"/>
    <n v="0"/>
    <n v="0"/>
    <s v="AUXILIAR CONSERVACION CATASTRAL"/>
    <s v="4920"/>
    <s v="-0"/>
    <s v="-0"/>
    <s v="-0"/>
    <s v="-0"/>
    <s v="-0"/>
    <x v="1"/>
    <x v="1"/>
  </r>
  <r>
    <s v="4920"/>
    <s v="2020-10-03 00:00:00"/>
    <s v="2020-10-03 11:36:00"/>
    <s v="Gasto"/>
    <s v="Con Compromiso"/>
    <s v="013"/>
    <x v="11"/>
    <x v="19"/>
    <s v="VIÁTICOS DE LOS FUNCIONARIOS EN COMISIÓN"/>
    <s v="Propios"/>
    <x v="1"/>
    <s v="CSF"/>
    <n v="407319"/>
    <n v="-407319"/>
    <n v="0"/>
    <n v="0"/>
    <s v="REUNION DE DIRECTORES SEDE CENTRAL"/>
    <s v="5020"/>
    <s v="6020"/>
    <s v="15720"/>
    <s v="53520"/>
    <s v="279186720"/>
    <s v="120"/>
    <x v="0"/>
    <x v="15"/>
  </r>
  <r>
    <s v="4920"/>
    <s v="2020-10-03 00:00:00"/>
    <s v="2020-10-03 11:36:00"/>
    <s v="Gasto"/>
    <s v="Con Compromiso"/>
    <s v="013"/>
    <x v="11"/>
    <x v="18"/>
    <s v="SERVICIOS DE TRANSPORTE DE PASAJEROS"/>
    <s v="Propios"/>
    <x v="1"/>
    <s v="CSF"/>
    <n v="30000"/>
    <n v="-30000"/>
    <n v="0"/>
    <n v="0"/>
    <s v="REUNION DE DIRECTORES SEDE CENTRAL"/>
    <s v="5020"/>
    <s v="6020"/>
    <s v="15720"/>
    <s v="53520"/>
    <s v="279186720"/>
    <s v="120"/>
    <x v="0"/>
    <x v="15"/>
  </r>
  <r>
    <s v="5020"/>
    <s v="2020-10-07 00:00:00"/>
    <s v="2020-10-07 09:09:00"/>
    <s v="Gasto"/>
    <s v="Generado"/>
    <s v="0200"/>
    <x v="11"/>
    <x v="29"/>
    <s v="ADQUISICIÓN DE BIENES Y SERVICIOS - SERVICIO DE GESTIÓN DOCUMENTAL - IMPLEMENTACIÓN DE UN SISTEMA DE GESTIÓN DOCUMENTAL EN EL IGAC A NIVEL   NACIONAL"/>
    <s v="Nación"/>
    <x v="0"/>
    <s v="CSF"/>
    <n v="6484183"/>
    <n v="-6484183"/>
    <n v="0"/>
    <n v="0"/>
    <s v="TECNOLOGO GESTION DOCUMENTAL"/>
    <s v="5120"/>
    <s v="-0"/>
    <s v="-0"/>
    <s v="-0"/>
    <s v="-0"/>
    <s v="-0"/>
    <x v="1"/>
    <x v="3"/>
  </r>
  <r>
    <s v="5120"/>
    <s v="2020-10-07 00:00:00"/>
    <s v="2020-10-07 09:13:00"/>
    <s v="Gasto"/>
    <s v="Generado"/>
    <s v="0200"/>
    <x v="11"/>
    <x v="29"/>
    <s v="ADQUISICIÓN DE BIENES Y SERVICIOS - SERVICIO DE GESTIÓN DOCUMENTAL - IMPLEMENTACIÓN DE UN SISTEMA DE GESTIÓN DOCUMENTAL EN EL IGAC A NIVEL   NACIONAL"/>
    <s v="Nación"/>
    <x v="0"/>
    <s v="CSF"/>
    <n v="9623700"/>
    <n v="-9623700"/>
    <n v="0"/>
    <n v="0"/>
    <s v="AUXILIO DE APOYO GESTION DOCUMENTAL"/>
    <s v="5220"/>
    <s v="-0"/>
    <s v="-0"/>
    <s v="-0"/>
    <s v="-0"/>
    <s v="-0"/>
    <x v="1"/>
    <x v="3"/>
  </r>
  <r>
    <s v="5220"/>
    <s v="2020-10-15 00:00:00"/>
    <s v="2020-10-15 10:58:00"/>
    <s v="Gasto"/>
    <s v="Con Compromiso"/>
    <s v="0500"/>
    <x v="11"/>
    <x v="22"/>
    <s v="ADQUISICIÓN DE BIENES Y SERVICIOS - SERVICIO DE INFORMACIÓN CATASTRAL - ACTUALIZACIÓN  Y GESTIÓN CATASTRAL  NACIONAL"/>
    <s v="Nación"/>
    <x v="2"/>
    <s v="CSF"/>
    <n v="6484183"/>
    <n v="-691647"/>
    <n v="5792536"/>
    <n v="0"/>
    <s v="TECNOLOGO GESTION DOCUMENTAL"/>
    <s v="5320"/>
    <s v="7220"/>
    <s v="19220"/>
    <s v="60820, 69620"/>
    <s v="315443220, 347182620"/>
    <s v="-0"/>
    <x v="1"/>
    <x v="1"/>
  </r>
  <r>
    <s v="5320"/>
    <s v="2020-10-15 00:00:00"/>
    <s v="2020-10-15 11:04:00"/>
    <s v="Gasto"/>
    <s v="Con Compromiso"/>
    <s v="0500"/>
    <x v="11"/>
    <x v="22"/>
    <s v="ADQUISICIÓN DE BIENES Y SERVICIOS - SERVICIO DE INFORMACIÓN CATASTRAL - ACTUALIZACIÓN  Y GESTIÓN CATASTRAL  NACIONAL"/>
    <s v="Nación"/>
    <x v="2"/>
    <s v="CSF"/>
    <n v="9623700"/>
    <n v="-1924740"/>
    <n v="7698960"/>
    <n v="0"/>
    <s v="AUXILIAR DE APOYO GESTION DOCUMENTAL"/>
    <s v="5420"/>
    <s v="7320, 7420"/>
    <s v="18920, 19020"/>
    <s v="60520, 60620, 69320, 69420"/>
    <s v="315426120, 315427420, 347068920, 347077020"/>
    <s v="-0"/>
    <x v="1"/>
    <x v="1"/>
  </r>
  <r>
    <s v="5420"/>
    <s v="2020-10-16 00:00:00"/>
    <s v="2020-10-16 16:58:00"/>
    <s v="Gasto"/>
    <s v="Con Compromiso"/>
    <s v="013"/>
    <x v="11"/>
    <x v="8"/>
    <s v="BONIFICACIÓN ESPECIAL DE RECREACIÓN"/>
    <s v="Nación"/>
    <x v="0"/>
    <s v="CSF"/>
    <n v="167083"/>
    <n v="0"/>
    <n v="167083"/>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5"/>
    <s v="PRIMA TÉCNICA NO SALARIAL"/>
    <s v="Nación"/>
    <x v="0"/>
    <s v="CSF"/>
    <n v="2354967"/>
    <n v="0"/>
    <n v="235496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4"/>
    <s v="PRIMA DE VACACIONES"/>
    <s v="Nación"/>
    <x v="0"/>
    <s v="CSF"/>
    <n v="1399891"/>
    <n v="0"/>
    <n v="1399891"/>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9"/>
    <s v="SUELDO BÁSICO"/>
    <s v="Nación"/>
    <x v="0"/>
    <s v="CSF"/>
    <n v="48837219"/>
    <n v="0"/>
    <n v="4883721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10"/>
    <s v="BONIFICACIÓN POR SERVICIOS PRESTADOS"/>
    <s v="Nación"/>
    <x v="0"/>
    <s v="CSF"/>
    <n v="1747610"/>
    <n v="0"/>
    <n v="1747610"/>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7"/>
    <s v="SUELDO DE VACACIONES"/>
    <s v="Nación"/>
    <x v="0"/>
    <s v="CSF"/>
    <n v="1959847"/>
    <n v="0"/>
    <n v="195984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6"/>
    <s v="SUBSIDIO DE ALIMENTACIÓN"/>
    <s v="Nación"/>
    <x v="0"/>
    <s v="CSF"/>
    <n v="793176"/>
    <n v="0"/>
    <n v="793176"/>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28"/>
    <s v="AUXILIO DE CONECTIVIDAD DIGITAL"/>
    <s v="Nación"/>
    <x v="0"/>
    <s v="CSF"/>
    <n v="953114"/>
    <n v="0"/>
    <n v="953114"/>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41"/>
    <s v="PRIMA DE COORDINACIÓN"/>
    <s v="Nación"/>
    <x v="0"/>
    <s v="CSF"/>
    <n v="873589"/>
    <n v="0"/>
    <n v="87358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520"/>
    <s v="2020-10-16 00:00:00"/>
    <s v="2020-10-16 17:09:00"/>
    <s v="Gasto"/>
    <s v="Con Compromiso"/>
    <s v="013"/>
    <x v="11"/>
    <x v="16"/>
    <s v="APORTES AL SENA"/>
    <s v="Nación"/>
    <x v="0"/>
    <s v="CSF"/>
    <n v="1105600"/>
    <n v="0"/>
    <n v="11056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1"/>
    <s v="PENSIONES"/>
    <s v="Nación"/>
    <x v="0"/>
    <s v="CSF"/>
    <n v="6249000"/>
    <n v="0"/>
    <n v="62490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2"/>
    <s v="APORTES GENERALES AL SISTEMA DE RIESGOS LABORALES"/>
    <s v="Nación"/>
    <x v="0"/>
    <s v="CSF"/>
    <n v="564500"/>
    <n v="0"/>
    <n v="5645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3"/>
    <s v="APORTES AL ICBF"/>
    <s v="Nación"/>
    <x v="0"/>
    <s v="CSF"/>
    <n v="1657900"/>
    <n v="0"/>
    <n v="16579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5"/>
    <s v="SALUD"/>
    <s v="Nación"/>
    <x v="0"/>
    <s v="CSF"/>
    <n v="4426700"/>
    <n v="0"/>
    <n v="44267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4"/>
    <s v="CAJAS DE COMPENSACIÓN FAMILIAR"/>
    <s v="Nación"/>
    <x v="0"/>
    <s v="CSF"/>
    <n v="2210100"/>
    <n v="0"/>
    <n v="2210100"/>
    <n v="0"/>
    <s v="SOI DEL MES DE OCTUBRE 2020"/>
    <s v="5620"/>
    <s v="6920"/>
    <s v="-0"/>
    <s v="57120, 57220, 57320, 57420, 57520, 57620, 57720, 57820, 57920, 58020, 58120"/>
    <s v="294572120, 294572220, 294572320, 294572420, 294572520, 294572620, 294572720, 294572820, 294572920, 294573020, 294573120"/>
    <s v="-0"/>
    <x v="0"/>
    <x v="15"/>
  </r>
  <r>
    <s v="5620"/>
    <s v="2020-11-20 00:00:00"/>
    <s v="2020-11-20 16:38:00"/>
    <s v="Gasto"/>
    <s v="Con Compromiso"/>
    <s v="013"/>
    <x v="11"/>
    <x v="10"/>
    <s v="BONIFICACIÓN POR SERVICIOS PRESTADOS"/>
    <s v="Nación"/>
    <x v="0"/>
    <s v="CSF"/>
    <n v="2504737"/>
    <n v="0"/>
    <n v="250473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8"/>
    <s v="BONIFICACIÓN ESPECIAL DE RECREACIÓN"/>
    <s v="Nación"/>
    <x v="0"/>
    <s v="CSF"/>
    <n v="314295"/>
    <n v="0"/>
    <n v="314295"/>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4"/>
    <s v="PRIMA DE VACACIONES"/>
    <s v="Nación"/>
    <x v="0"/>
    <s v="CSF"/>
    <n v="3791888"/>
    <n v="0"/>
    <n v="3791888"/>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7"/>
    <s v="SUELDO DE VACACIONES"/>
    <s v="Nación"/>
    <x v="0"/>
    <s v="CSF"/>
    <n v="4474692"/>
    <n v="0"/>
    <n v="447469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6"/>
    <s v="SUBSIDIO DE ALIMENTACIÓN"/>
    <s v="Nación"/>
    <x v="0"/>
    <s v="CSF"/>
    <n v="830632"/>
    <n v="0"/>
    <n v="83063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41"/>
    <s v="PRIMA DE COORDINACIÓN"/>
    <s v="Nación"/>
    <x v="0"/>
    <s v="CSF"/>
    <n v="873589"/>
    <n v="0"/>
    <n v="873589"/>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9"/>
    <s v="SUELDO BÁSICO"/>
    <s v="Nación"/>
    <x v="0"/>
    <s v="CSF"/>
    <n v="48458742"/>
    <n v="0"/>
    <n v="4845874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30"/>
    <s v="PRIMA DE NAVIDAD"/>
    <s v="Nación"/>
    <x v="0"/>
    <s v="CSF"/>
    <n v="71588111"/>
    <n v="0"/>
    <n v="71588111"/>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28"/>
    <s v="AUXILIO DE CONECTIVIDAD DIGITAL"/>
    <s v="Nación"/>
    <x v="0"/>
    <s v="CSF"/>
    <n v="1001112"/>
    <n v="0"/>
    <n v="100111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5"/>
    <s v="PRIMA TÉCNICA NO SALARIAL"/>
    <s v="Nación"/>
    <x v="0"/>
    <s v="CSF"/>
    <n v="2354967"/>
    <n v="0"/>
    <n v="235496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720"/>
    <s v="2020-11-23 00:00:00"/>
    <s v="2020-11-23 17:14:00"/>
    <s v="Gasto"/>
    <s v="Con Compromiso"/>
    <s v="013"/>
    <x v="11"/>
    <x v="12"/>
    <s v="APORTES GENERALES AL SISTEMA DE RIESGOS LABORALES"/>
    <s v="Nación"/>
    <x v="0"/>
    <s v="CSF"/>
    <n v="568700"/>
    <n v="0"/>
    <n v="568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1"/>
    <s v="PENSIONES"/>
    <s v="Nación"/>
    <x v="0"/>
    <s v="CSF"/>
    <n v="6351600"/>
    <n v="0"/>
    <n v="63516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4"/>
    <s v="CAJAS DE COMPENSACIÓN FAMILIAR"/>
    <s v="Nación"/>
    <x v="0"/>
    <s v="CSF"/>
    <n v="2343100"/>
    <n v="0"/>
    <n v="23431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6"/>
    <s v="APORTES AL SENA"/>
    <s v="Nación"/>
    <x v="0"/>
    <s v="CSF"/>
    <n v="1172000"/>
    <n v="0"/>
    <n v="11720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5"/>
    <s v="SALUD"/>
    <s v="Nación"/>
    <x v="0"/>
    <s v="CSF"/>
    <n v="4499300"/>
    <n v="0"/>
    <n v="44993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3"/>
    <s v="APORTES AL ICBF"/>
    <s v="Nación"/>
    <x v="0"/>
    <s v="CSF"/>
    <n v="1757700"/>
    <n v="0"/>
    <n v="1757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120"/>
    <s v="2020-01-13 00:00:00"/>
    <s v="2020-01-13 10:38:00"/>
    <s v="Gasto"/>
    <s v="Con Compromiso"/>
    <s v="014"/>
    <x v="12"/>
    <x v="0"/>
    <s v="SERVICIOS DE DISTRIBUCIÓN DE ELECTRICIDAD, GAS Y AGUA (POR CUENTA PROPIA)"/>
    <s v="Nación"/>
    <x v="0"/>
    <s v="CSF"/>
    <n v="43000000"/>
    <n v="-43000000"/>
    <n v="0"/>
    <n v="0"/>
    <s v="Servicio de agua"/>
    <s v="120"/>
    <s v="520"/>
    <s v="-0"/>
    <s v="-0"/>
    <s v="-0"/>
    <s v="-0"/>
    <x v="0"/>
    <x v="16"/>
  </r>
  <r>
    <s v="220"/>
    <s v="2020-01-13 00:00:00"/>
    <s v="2020-01-13 10:39:00"/>
    <s v="Gasto"/>
    <s v="Con Compromiso"/>
    <s v="014"/>
    <x v="12"/>
    <x v="2"/>
    <s v="SERVICIOS DE ALCANTARILLADO, RECOLECCIÓN, TRATAMIENTO Y DISPOSICIÓN DE DESECHOS Y OTROS SERVICIOS DE SANEAMIENTO AMBIENTAL"/>
    <s v="Nación"/>
    <x v="0"/>
    <s v="CSF"/>
    <n v="4200000"/>
    <n v="1100000"/>
    <n v="5300000"/>
    <n v="403944"/>
    <s v="Servicio de aseo y alcantarillado"/>
    <s v="220"/>
    <s v="420, 620, 820, 1520, 1720, 2420, 5620, 5820, 6720, 8120, 8320, 9620, 9820, 10020, 11220, 11620, 12320, 13520, 14020, 15120, 15620, 20320, 20720, 21320, 24720, 25420, 26720, 30220, 31320, 31620, 42120, 42820, 45520, 45820"/>
    <s v="320, 820, 1120, 1420, 2020, 5820, 6020, 6920, 9320, 9520, 11720, 11920, 12120, 14120, 14420, 14920, 18020, 18420, 18920, 19120, 24320, 24720, 25120, 37220, 37820, 39120, 51620, 52120, 52320, 71920, 72820, 74520, 74820"/>
    <s v="320, 420, 6220, 6520, 7020, 14020, 14220, 14920, 22720, 22920, 29920, 30120, 30420, 41520, 41820, 47020, 50320, 50720, 56020, 56220, 61420, 61820, 62020, 77320, 77920, 82220, 93420, 93720, 93920, 113320, 117720, 118020, 118220"/>
    <s v="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s v="-0"/>
    <x v="0"/>
    <x v="16"/>
  </r>
  <r>
    <s v="320"/>
    <s v="2020-01-13 00:00:00"/>
    <s v="2020-01-13 10:39:00"/>
    <s v="Gasto"/>
    <s v="Con Compromiso"/>
    <s v="014"/>
    <x v="12"/>
    <x v="0"/>
    <s v="SERVICIOS DE DISTRIBUCIÓN DE ELECTRICIDAD, GAS Y AGUA (POR CUENTA PROPIA)"/>
    <s v="Nación"/>
    <x v="0"/>
    <s v="CSF"/>
    <n v="2000000"/>
    <n v="0"/>
    <n v="2000000"/>
    <n v="940075"/>
    <s v="Servicio de agua"/>
    <s v="320"/>
    <s v="320, 1620, 5520, 8220, 9520, 12220, 15020, 15520, 20620, 25320, 31220, 42020, 45720"/>
    <s v="220, 1020, 5920, 9220, 11620, 14820, 18820, 19020, 24620, 37720, 52020, 72020, 74720"/>
    <s v="220, 6120, 14120, 22620, 30020, 46920, 55920, 56120, 61720, 77820, 93620, 113420, 117920"/>
    <s v="4705620, 24881520, 54267620, 91099920, 121065320, 166770920, 201371820, 201501220, 218981920, 254129420, 290077620, 326764620, 335712820"/>
    <s v="-0"/>
    <x v="0"/>
    <x v="16"/>
  </r>
  <r>
    <s v="420"/>
    <s v="2020-01-13 00:00:00"/>
    <s v="2020-01-13 10:40:00"/>
    <s v="Gasto"/>
    <s v="Con Compromiso"/>
    <s v="014"/>
    <x v="12"/>
    <x v="1"/>
    <s v="SERVICIOS DE TELECOMUNICACIONES, TRANSMISIÓN Y SUMINISTRO DE INFORMACIÓN"/>
    <s v="Nación"/>
    <x v="0"/>
    <s v="CSF"/>
    <n v="1900000"/>
    <n v="300000"/>
    <n v="2200000"/>
    <n v="10147"/>
    <s v="Servicio de teléfono"/>
    <s v="420"/>
    <s v="220, 1820, 6820, 8420, 10120, 11420, 13720, 20420, 26420, 31420, 42220"/>
    <s v="420, 1220, 7020, 9620, 12220, 14520, 18220, 24420, 38520, 52420, 72120"/>
    <s v="520, 6320, 15020, 23020, 30220, 41920, 50520, 61520, 78420, 94020, 113220"/>
    <s v="4710920, 24881020, 60768020, 91106620, 123358620, 153985620, 184575620, 217154620, 259831220, 290146220, 326760020"/>
    <s v="-0"/>
    <x v="0"/>
    <x v="16"/>
  </r>
  <r>
    <s v="520"/>
    <s v="2020-01-13 00:00:00"/>
    <s v="2020-01-13 10:41:00"/>
    <s v="Gasto"/>
    <s v="Con Compromiso"/>
    <s v="014"/>
    <x v="12"/>
    <x v="32"/>
    <s v="SERVICIOS FINANCIEROS Y SERVICIOS CONEXOS"/>
    <s v="Nación"/>
    <x v="0"/>
    <s v="CSF"/>
    <n v="22975584"/>
    <n v="-22975584"/>
    <n v="0"/>
    <n v="0"/>
    <s v="Administración edificio Naty"/>
    <s v="520"/>
    <s v="120"/>
    <s v="-0"/>
    <s v="-0"/>
    <s v="-0"/>
    <s v="-0"/>
    <x v="0"/>
    <x v="16"/>
  </r>
  <r>
    <s v="620"/>
    <s v="2020-01-14 00:00:00"/>
    <s v="2020-01-14 10:45:00"/>
    <s v="Gasto"/>
    <s v="Con Compromiso"/>
    <s v="0200"/>
    <x v="12"/>
    <x v="39"/>
    <s v="ADQUISICIÓN DE BIENES Y SERVICIOS - SEDES ADECUADAS - FORTALECIMIENTO DE LA INFRAESTRUCTURA FÍSICA DEL IGAC A NIVEL  NACIONAL"/>
    <s v="Nación"/>
    <x v="0"/>
    <s v="CSF"/>
    <n v="25081900"/>
    <n v="0"/>
    <n v="25081900"/>
    <n v="0"/>
    <s v="Arrendamientos del edificio del centro de información y archivo"/>
    <s v="620"/>
    <s v="3620, 4420"/>
    <s v="8320, 8520"/>
    <s v="22220, 22320, 28920, 29420"/>
    <s v="76941920, 84480820, 105556320, 118386720"/>
    <s v="-0"/>
    <x v="1"/>
    <x v="3"/>
  </r>
  <r>
    <s v="720"/>
    <s v="2020-01-15 00:00:00"/>
    <s v="2020-01-15 12:00:00"/>
    <s v="Gasto"/>
    <s v="Con Compromiso"/>
    <s v="014"/>
    <x v="12"/>
    <x v="0"/>
    <s v="SERVICIOS DE DISTRIBUCIÓN DE ELECTRICIDAD, GAS Y AGUA (POR CUENTA PROPIA)"/>
    <s v="Nación"/>
    <x v="0"/>
    <s v="CSF"/>
    <n v="43000000"/>
    <n v="0"/>
    <n v="43000000"/>
    <n v="9235935"/>
    <s v="Servicio de energía"/>
    <s v="720"/>
    <s v="720, 1420, 2320, 4120, 5720, 6620, 8020, 9720, 9920, 11120, 11520, 13420, 13920, 20220, 21220, 24620, 26520, 30120, 31520, 41920, 45620"/>
    <s v="120, 1320, 1920, 3920, 5720, 6820, 9420, 11820, 12020, 14020, 14320, 17920, 18320, 24220, 25020, 37120, 39020, 51520, 52220, 72720, 74620"/>
    <s v="120, 6420, 6920, 13920, 14820, 22820, 29820, 30320, 41420, 41720, 50220, 50620, 61320, 61920, 77220, 82120, 93320, 93820, 117820, 118120"/>
    <s v="4698220, 24887520, 25177220, 54273120, 60759020, 91090520, 121055320, 123357520, 150941420, 153947520, 183724820, 195110820, 217095520, 221681820, 252189120, 264239420, 280424120, 289919120, 335706020, 335737220"/>
    <s v="-0"/>
    <x v="0"/>
    <x v="16"/>
  </r>
  <r>
    <s v="820"/>
    <s v="2020-01-17 00:00:00"/>
    <s v="2020-01-17 11:12:00"/>
    <s v="Gasto"/>
    <s v="Con Compromiso"/>
    <s v="014"/>
    <x v="12"/>
    <x v="31"/>
    <s v="SERVICIOS INMOBILIARIOS"/>
    <s v="Nación"/>
    <x v="0"/>
    <s v="CSF"/>
    <n v="22975584"/>
    <n v="0"/>
    <n v="22975584"/>
    <n v="1914632"/>
    <s v="Administración edificio Naty"/>
    <s v="820"/>
    <s v="920, 2020, 5420, 7920, 9420, 11320, 13620, 21920, 25920, 30920, 39220"/>
    <s v="520, 2120, 6120, 9120, 11320, 14220, 17820, 25920, 38620, 51920, 67820"/>
    <s v="620, 7220, 14320, 22520, 29520, 41620, 50120, 62720, 82320, 93520, 111820"/>
    <s v="4713120, 25183220, 51742520, 89695920, 118385620, 151787020, 183735320, 226356120, 264203120, 288015320, 322110920, 323420220"/>
    <s v="-0"/>
    <x v="0"/>
    <x v="16"/>
  </r>
  <r>
    <s v="920"/>
    <s v="2020-01-23 00:00:00"/>
    <s v="2020-01-23 10:29:00"/>
    <s v="Gasto"/>
    <s v="Con Compromiso"/>
    <s v="014"/>
    <x v="12"/>
    <x v="9"/>
    <s v="SUELDO BÁSICO"/>
    <s v="Nación"/>
    <x v="0"/>
    <s v="CSF"/>
    <n v="42067292"/>
    <n v="0"/>
    <n v="4206729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4"/>
    <s v="PRIMA DE VACACIONES"/>
    <s v="Nación"/>
    <x v="0"/>
    <s v="CSF"/>
    <n v="2187071"/>
    <n v="0"/>
    <n v="218707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7"/>
    <s v="SUELDO DE VACACIONES"/>
    <s v="Nación"/>
    <x v="0"/>
    <s v="CSF"/>
    <n v="2193549"/>
    <n v="0"/>
    <n v="219354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5"/>
    <s v="PRIMA TÉCNICA NO SALARIAL"/>
    <s v="Nación"/>
    <x v="0"/>
    <s v="CSF"/>
    <n v="2240265"/>
    <n v="0"/>
    <n v="2240265"/>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10"/>
    <s v="BONIFICACIÓN POR SERVICIOS PRESTADOS"/>
    <s v="Nación"/>
    <x v="0"/>
    <s v="CSF"/>
    <n v="2655322"/>
    <n v="0"/>
    <n v="265532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8"/>
    <s v="BONIFICACIÓN ESPECIAL DE RECREACIÓN"/>
    <s v="Nación"/>
    <x v="0"/>
    <s v="CSF"/>
    <n v="182501"/>
    <n v="0"/>
    <n v="18250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6"/>
    <s v="SUBSIDIO DE ALIMENTACIÓN"/>
    <s v="Nación"/>
    <x v="0"/>
    <s v="CSF"/>
    <n v="658121"/>
    <n v="0"/>
    <n v="65812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3"/>
    <s v="AUXILIO DE TRANSPORTE"/>
    <s v="Nación"/>
    <x v="0"/>
    <s v="CSF"/>
    <n v="939399"/>
    <n v="0"/>
    <n v="93939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1020"/>
    <s v="2020-01-28 00:00:00"/>
    <s v="2020-01-28 17:57:00"/>
    <s v="Gasto"/>
    <s v="Con Compromiso"/>
    <s v="014"/>
    <x v="12"/>
    <x v="15"/>
    <s v="SALUD"/>
    <s v="Nación"/>
    <x v="0"/>
    <s v="CSF"/>
    <n v="4706500"/>
    <n v="0"/>
    <n v="47065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4"/>
    <s v="CAJAS DE COMPENSACIÓN FAMILIAR"/>
    <s v="Nación"/>
    <x v="0"/>
    <s v="CSF"/>
    <n v="2323100"/>
    <n v="0"/>
    <n v="23231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3"/>
    <s v="APORTES AL ICBF"/>
    <s v="Nación"/>
    <x v="0"/>
    <s v="CSF"/>
    <n v="1743000"/>
    <n v="0"/>
    <n v="17430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1"/>
    <s v="PENSIONES"/>
    <s v="Nación"/>
    <x v="0"/>
    <s v="CSF"/>
    <n v="6643800"/>
    <n v="0"/>
    <n v="66438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6"/>
    <s v="APORTES AL SENA"/>
    <s v="Nación"/>
    <x v="0"/>
    <s v="CSF"/>
    <n v="1162400"/>
    <n v="0"/>
    <n v="1162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2"/>
    <s v="APORTES GENERALES AL SISTEMA DE RIESGOS LABORALES"/>
    <s v="Nación"/>
    <x v="0"/>
    <s v="CSF"/>
    <n v="491400"/>
    <n v="0"/>
    <n v="491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120"/>
    <s v="2020-01-29 00:00:00"/>
    <s v="2020-01-29 11:43:00"/>
    <s v="Gasto"/>
    <s v="Con Compromiso"/>
    <s v="014"/>
    <x v="12"/>
    <x v="24"/>
    <s v="IMPUESTO PREDIAL Y SOBRETASA AMBIENTAL"/>
    <s v="Nación"/>
    <x v="0"/>
    <s v="CSF"/>
    <n v="7473663"/>
    <n v="0"/>
    <n v="7473663"/>
    <n v="0"/>
    <s v="Impuesto predial 2020"/>
    <s v="1120"/>
    <s v="2120"/>
    <s v="2220"/>
    <s v="7320"/>
    <s v="28209720"/>
    <s v="-0"/>
    <x v="0"/>
    <x v="16"/>
  </r>
  <r>
    <s v="1220"/>
    <s v="2020-01-29 00:00:00"/>
    <s v="2020-01-29 11:46:00"/>
    <s v="Gasto"/>
    <s v="Con Compromiso"/>
    <s v="014"/>
    <x v="12"/>
    <x v="20"/>
    <s v="IMPUESTO DE INDUSTRIA Y COMERCIO"/>
    <s v="Propios"/>
    <x v="1"/>
    <s v="CSF"/>
    <n v="13920000"/>
    <n v="785000"/>
    <n v="14705000"/>
    <n v="0"/>
    <s v="Pago de impuesto de industria y comercio 2020"/>
    <s v="1220"/>
    <s v="2220, 2520, 2620, 2720"/>
    <s v="2320, 2420, 2520, 2620"/>
    <s v="7420, 7520, 7620, 7720"/>
    <s v="28212320, 28214120, 28214920, 28217420"/>
    <s v="-0"/>
    <x v="0"/>
    <x v="16"/>
  </r>
  <r>
    <s v="1320"/>
    <s v="2020-02-11 00:00:00"/>
    <s v="2020-02-11 12:24:00"/>
    <s v="Gasto"/>
    <s v="Con Compromiso"/>
    <s v="014"/>
    <x v="12"/>
    <x v="19"/>
    <s v="VIÁTICOS DE LOS FUNCIONARIOS EN COMISIÓN"/>
    <s v="Nación"/>
    <x v="0"/>
    <s v="CSF"/>
    <n v="258320"/>
    <n v="0"/>
    <n v="258320"/>
    <n v="0"/>
    <s v="Viáticos y gastos de comisión Director Territorial"/>
    <s v="1320"/>
    <s v="1920"/>
    <s v="1820"/>
    <s v="7120"/>
    <s v="25187320"/>
    <s v="-0"/>
    <x v="0"/>
    <x v="16"/>
  </r>
  <r>
    <s v="1320"/>
    <s v="2020-02-11 00:00:00"/>
    <s v="2020-02-11 12:24:00"/>
    <s v="Gasto"/>
    <s v="Con Compromiso"/>
    <s v="014"/>
    <x v="12"/>
    <x v="18"/>
    <s v="SERVICIOS DE TRANSPORTE DE PASAJEROS"/>
    <s v="Nación"/>
    <x v="0"/>
    <s v="CSF"/>
    <n v="70000"/>
    <n v="0"/>
    <n v="70000"/>
    <n v="0"/>
    <s v="Viáticos y gastos de comisión Director Territorial"/>
    <s v="1320"/>
    <s v="1920"/>
    <s v="1820"/>
    <s v="7120"/>
    <s v="25187320"/>
    <s v="-0"/>
    <x v="0"/>
    <x v="16"/>
  </r>
  <r>
    <s v="1420"/>
    <s v="2020-02-12 00:00:00"/>
    <s v="2020-02-12 14:51:00"/>
    <s v="Gasto"/>
    <s v="Con Compromiso"/>
    <s v="0500"/>
    <x v="12"/>
    <x v="22"/>
    <s v="ADQUISICIÓN DE BIENES Y SERVICIOS - SERVICIO DE INFORMACIÓN CATASTRAL - ACTUALIZACIÓN  Y GESTIÓN CATASTRAL  NACIONAL"/>
    <s v="Nación"/>
    <x v="2"/>
    <s v="CSF"/>
    <n v="16503057"/>
    <n v="951358"/>
    <n v="17454415"/>
    <n v="0"/>
    <s v="Viáticos y gastos de comisión proceso conservación catastral"/>
    <s v="1420"/>
    <s v="2820, 2920, 3020, 3120, 3220, 3320, 3420, 3520, 3920, 4020, 4520, 4620, 4720, 4820, 4920, 5020, 5120, 5220, 14220, 20520, 24120, 24920, 25020, 25220, 27720, 27820, 27920, 28620, 28720, 29020, 29220, 29320, 29420, 35320, 35420, 35520, 36920, 37320, 37420, 40120, 40220, 40320, 41420, 44920, 45020, 45120, 45320"/>
    <s v="2920, 3020, 3120, 3220, 3320, 3420, 3520, 3620, 3720, 3820, 4120, 4220, 5120, 6220, 6520, 7120, 7220, 7320, 18520, 24520, 36520, 37320, 37420, 37520, 48120, 48220, 48320, 48520, 48620, 50420, 50620, 50720, 50820, 56020, 56320, 56420, 56520, 56920, 57020, 67920, 68020, 68120, 73920, 74020, 74120, 74220"/>
    <s v="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
    <s v="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
    <s v="120, 220, 720, 820"/>
    <x v="1"/>
    <x v="1"/>
  </r>
  <r>
    <s v="1520"/>
    <s v="2020-02-20 00:00:00"/>
    <s v="2020-02-20 11:58:00"/>
    <s v="Gasto"/>
    <s v="Con Compromiso"/>
    <s v="014"/>
    <x v="12"/>
    <x v="5"/>
    <s v="PRIMA TÉCNICA NO SALARIAL"/>
    <s v="Nación"/>
    <x v="0"/>
    <s v="CSF"/>
    <n v="2240265"/>
    <n v="0"/>
    <n v="224026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9"/>
    <s v="SUELDO BÁSICO"/>
    <s v="Nación"/>
    <x v="0"/>
    <s v="CSF"/>
    <n v="50420657"/>
    <n v="0"/>
    <n v="50420657"/>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3"/>
    <s v="AUXILIO DE TRANSPORTE"/>
    <s v="Nación"/>
    <x v="0"/>
    <s v="CSF"/>
    <n v="1138250"/>
    <n v="0"/>
    <n v="1138250"/>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7"/>
    <s v="SUELDO DE VACACIONES"/>
    <s v="Nación"/>
    <x v="0"/>
    <s v="CSF"/>
    <n v="1293535"/>
    <n v="0"/>
    <n v="129353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10"/>
    <s v="BONIFICACIÓN POR SERVICIOS PRESTADOS"/>
    <s v="Nación"/>
    <x v="0"/>
    <s v="CSF"/>
    <n v="701795"/>
    <n v="0"/>
    <n v="70179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4"/>
    <s v="PRIMA DE VACACIONES"/>
    <s v="Nación"/>
    <x v="0"/>
    <s v="CSF"/>
    <n v="1531818"/>
    <n v="0"/>
    <n v="1531818"/>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6"/>
    <s v="SUBSIDIO DE ALIMENTACIÓN"/>
    <s v="Nación"/>
    <x v="0"/>
    <s v="CSF"/>
    <n v="821606"/>
    <n v="0"/>
    <n v="821606"/>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8"/>
    <s v="BONIFICACIÓN ESPECIAL DE RECREACIÓN"/>
    <s v="Nación"/>
    <x v="0"/>
    <s v="CSF"/>
    <n v="116485"/>
    <n v="0"/>
    <n v="11648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620"/>
    <s v="2020-02-20 00:00:00"/>
    <s v="2020-02-20 12:00:00"/>
    <s v="Gasto"/>
    <s v="Con Compromiso"/>
    <s v="014"/>
    <x v="12"/>
    <x v="14"/>
    <s v="CAJAS DE COMPENSACIÓN FAMILIAR"/>
    <s v="Nación"/>
    <x v="0"/>
    <s v="CSF"/>
    <n v="2233500"/>
    <n v="0"/>
    <n v="22335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3"/>
    <s v="APORTES AL ICBF"/>
    <s v="Nación"/>
    <x v="0"/>
    <s v="CSF"/>
    <n v="1675600"/>
    <n v="0"/>
    <n v="16756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5"/>
    <s v="SALUD"/>
    <s v="Nación"/>
    <x v="0"/>
    <s v="CSF"/>
    <n v="4540100"/>
    <n v="0"/>
    <n v="454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2"/>
    <s v="APORTES GENERALES AL SISTEMA DE RIESGOS LABORALES"/>
    <s v="Nación"/>
    <x v="0"/>
    <s v="CSF"/>
    <n v="680100"/>
    <n v="0"/>
    <n v="68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1"/>
    <s v="PENSIONES"/>
    <s v="Nación"/>
    <x v="0"/>
    <s v="CSF"/>
    <n v="6409100"/>
    <n v="0"/>
    <n v="6409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6"/>
    <s v="APORTES AL SENA"/>
    <s v="Nación"/>
    <x v="0"/>
    <s v="CSF"/>
    <n v="1117200"/>
    <n v="0"/>
    <n v="11172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720"/>
    <s v="2020-03-04 00:00:00"/>
    <s v="2020-03-04 11:07:00"/>
    <s v="Gasto"/>
    <s v="Con Compromiso"/>
    <s v="0500"/>
    <x v="12"/>
    <x v="22"/>
    <s v="ADQUISICIÓN DE BIENES Y SERVICIOS - SERVICIO DE INFORMACIÓN CATASTRAL - ACTUALIZACIÓN  Y GESTIÓN CATASTRAL  NACIONAL"/>
    <s v="Nación"/>
    <x v="2"/>
    <s v="CSF"/>
    <n v="31807890"/>
    <n v="0"/>
    <n v="31807890"/>
    <n v="0"/>
    <s v="Prestación de servicios profesionales para apoyar a la Dirección Territorial Meta en los requerimientos del trámite administrativo, judicial y el postfallo del proceso de restitución de tierras en el marco de la ley 1448 de 2011 y la política integra"/>
    <s v="1720"/>
    <s v="7520"/>
    <s v="11020"/>
    <s v="29220, 38520, 48420, 57220, 72620, 90920, 108820"/>
    <s v="106370020, 136173820, 169784020, 208532720, 243543120, 274668820, 312268020"/>
    <s v="-0"/>
    <x v="1"/>
    <x v="1"/>
  </r>
  <r>
    <s v="1820"/>
    <s v="2020-03-04 00:00:00"/>
    <s v="2020-03-04 11:09:00"/>
    <s v="Gasto"/>
    <s v="Con Compromiso"/>
    <s v="0500"/>
    <x v="12"/>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s v="1820"/>
    <s v="6920"/>
    <s v="8120"/>
    <s v="22020, 28120, 37120, 47520, 56520, 72520, 90720, 108420"/>
    <s v="75288120, 105435520, 135616820, 169749120, 208515420, 243498920, 274658920, 312245520"/>
    <s v="-0"/>
    <x v="1"/>
    <x v="1"/>
  </r>
  <r>
    <s v="1920"/>
    <s v="2020-03-04 00:00:00"/>
    <s v="2020-03-04 11:09:00"/>
    <s v="Gasto"/>
    <s v="Con Compromiso"/>
    <s v="0500"/>
    <x v="12"/>
    <x v="22"/>
    <s v="ADQUISICIÓN DE BIENES Y SERVICIOS - SERVICIO DE INFORMACIÓN CATASTRAL - ACTUALIZACIÓN  Y GESTIÓN CATASTRAL  NACIONAL"/>
    <s v="Nación"/>
    <x v="2"/>
    <s v="CSF"/>
    <n v="12883198"/>
    <n v="1982030"/>
    <n v="14865228"/>
    <n v="0"/>
    <s v="Prestación de servicios personales  para el seguimiento a las solicitudes realizadas en el marco de la política integral de reparación a víctimas  en la Dirección Territorial Meta"/>
    <s v="1920"/>
    <s v="6420"/>
    <s v="8020"/>
    <s v="21920, 28220, 37020, 47620, 56420, 72320, 89820, 108520"/>
    <s v="75285720, 105446120, 135613320, 169737420, 208498520, 243482820, 274602020, 312252720"/>
    <s v="-0"/>
    <x v="1"/>
    <x v="1"/>
  </r>
  <r>
    <s v="1920"/>
    <s v="2020-03-04 00:00:00"/>
    <s v="2020-03-04 11:09:00"/>
    <s v="Gasto"/>
    <s v="Con Compromiso"/>
    <s v="0500"/>
    <x v="12"/>
    <x v="22"/>
    <s v="ADQUISICIÓN DE BIENES Y SERVICIOS - SERVICIO DE INFORMACIÓN CATASTRAL - ACTUALIZACIÓN  Y GESTIÓN CATASTRAL  NACIONAL"/>
    <s v="Propios"/>
    <x v="1"/>
    <s v="CSF"/>
    <n v="0"/>
    <n v="0"/>
    <n v="0"/>
    <n v="0"/>
    <s v="Prestación de servicios personales  para el seguimiento a las solicitudes realizadas en el marco de la política integral de reparación a víctimas  en la Dirección Territorial Meta"/>
    <s v="1920"/>
    <s v="6420"/>
    <s v="8020"/>
    <s v="21920, 28220, 37020, 47620, 56420, 72320, 89820, 108520"/>
    <s v="75285720, 105446120, 135613320, 169737420, 208498520, 243482820, 274602020, 312252720"/>
    <s v="-0"/>
    <x v="1"/>
    <x v="1"/>
  </r>
  <r>
    <s v="2020"/>
    <s v="2020-03-04 00:00:00"/>
    <s v="2020-03-04 11:18:00"/>
    <s v="Gasto"/>
    <s v="Con Compromiso"/>
    <s v="0500"/>
    <x v="12"/>
    <x v="22"/>
    <s v="ADQUISICIÓN DE BIENES Y SERVICIOS - SERVICIO DE INFORMACIÓN CATASTRAL - ACTUALIZACIÓN  Y GESTIÓN CATASTRAL  NACIONAL"/>
    <s v="Nación"/>
    <x v="2"/>
    <s v="CSF"/>
    <n v="1000000"/>
    <n v="0"/>
    <n v="1000000"/>
    <n v="177507"/>
    <s v="Gastos de manutención, alojamiento y transporte para el Abogado del proceso de tierras"/>
    <s v="2020"/>
    <s v="39620, 43620, 43820, 44020, 44220"/>
    <s v="68220, 73120, 73320, 73520, 73720"/>
    <s v="112920, 114120, 114320, 114520, 114720"/>
    <s v="323419120, 332156220, 332156520, 332156720, 332157120"/>
    <s v="-0"/>
    <x v="1"/>
    <x v="1"/>
  </r>
  <r>
    <s v="2120"/>
    <s v="2020-03-04 00:00:00"/>
    <s v="2020-03-04 11:20:00"/>
    <s v="Gasto"/>
    <s v="Con Compromiso"/>
    <s v="0500"/>
    <x v="12"/>
    <x v="22"/>
    <s v="ADQUISICIÓN DE BIENES Y SERVICIOS - SERVICIO DE INFORMACIÓN CATASTRAL - ACTUALIZACIÓN  Y GESTIÓN CATASTRAL  NACIONAL"/>
    <s v="Nación"/>
    <x v="2"/>
    <s v="CSF"/>
    <n v="4187780"/>
    <n v="-1982030"/>
    <n v="2205750"/>
    <n v="1731239"/>
    <s v="Gastos de manutención, alojamiento y transporte para el reconocedor predial del proceso de tierras"/>
    <s v="2120"/>
    <s v="43720, 43920, 44320"/>
    <s v="73220, 73420, 73820"/>
    <s v="114220, 114420, 114820"/>
    <s v="332156420, 332156620, 332157220"/>
    <s v="-0"/>
    <x v="1"/>
    <x v="1"/>
  </r>
  <r>
    <s v="2220"/>
    <s v="2020-03-04 00:00:00"/>
    <s v="2020-03-04 11:35:00"/>
    <s v="Gasto"/>
    <s v="Con Compromiso"/>
    <s v="0500"/>
    <x v="12"/>
    <x v="22"/>
    <s v="ADQUISICIÓN DE BIENES Y SERVICIOS - SERVICIO DE INFORMACIÓN CATASTRAL - ACTUALIZACIÓN  Y GESTIÓN CATASTRAL  NACIONAL"/>
    <s v="Nación"/>
    <x v="0"/>
    <s v="CSF"/>
    <n v="16975850"/>
    <n v="-2919846"/>
    <n v="14056004"/>
    <n v="0"/>
    <s v="Prestación de servicios de apoyo a la gestión en ventanilla para atención al público en los procesos catastrales de la Dirección Territorial Meta y sus UOC"/>
    <s v="2220"/>
    <s v="10920"/>
    <s v="17520"/>
    <s v="49320, 60120, 72720, 90520, 108920"/>
    <s v="179594520, 210618920, 243500420, 274653320, 312268820"/>
    <s v="-0"/>
    <x v="1"/>
    <x v="1"/>
  </r>
  <r>
    <s v="2320"/>
    <s v="2020-03-04 00:00:00"/>
    <s v="2020-03-04 11:36:00"/>
    <s v="Gasto"/>
    <s v="Con Compromiso"/>
    <s v="0500"/>
    <x v="12"/>
    <x v="22"/>
    <s v="ADQUISICIÓN DE BIENES Y SERVICIOS - SERVICIO DE INFORMACIÓN CATASTRAL - ACTUALIZACIÓN  Y GESTIÓN CATASTRAL  NACIONAL"/>
    <s v="Nación"/>
    <x v="0"/>
    <s v="CSF"/>
    <n v="16296816"/>
    <n v="4074204"/>
    <n v="20371020"/>
    <n v="0"/>
    <s v="Prestación de servicios de apoyo a la gestión desarrollada en procesos catastrales de la territorial Meta y sus UOC"/>
    <s v="2320"/>
    <s v="5320, 7620"/>
    <s v="7720, 10920"/>
    <s v="21620, 28020, 29120, 37220, 38220, 47820, 48620, 57020, 57120, 60020, 72420, 91120"/>
    <s v="75110120, 105430020, 106369120, 135617720, 135629920, 169739120, 169807020, 208507120, 208510220, 210615520, 243484120, 274672120"/>
    <s v="-0"/>
    <x v="1"/>
    <x v="1"/>
  </r>
  <r>
    <s v="2420"/>
    <s v="2020-03-04 00:00:00"/>
    <s v="2020-03-04 11:36:00"/>
    <s v="Gasto"/>
    <s v="Con Compromiso"/>
    <s v="0500"/>
    <x v="12"/>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s v="2420"/>
    <s v="5920, 9120"/>
    <s v="8620, 13720"/>
    <s v="22420, 29320, 38120, 38420, 48820, 49120, 58420, 72920"/>
    <s v="84486020, 106370720, 135629020, 135631420, 169718820, 171649620, 208656220, 243508920"/>
    <s v="-0"/>
    <x v="1"/>
    <x v="1"/>
  </r>
  <r>
    <s v="2520"/>
    <s v="2020-03-04 00:00:00"/>
    <s v="2020-03-04 11:37:00"/>
    <s v="Gasto"/>
    <s v="Con Compromiso"/>
    <s v="0500"/>
    <x v="12"/>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s v="2520"/>
    <s v="6020, 7320, 7720, 7820"/>
    <s v="7520, 8220, 9720, 10120"/>
    <s v="21420, 22120, 27920, 28320, 28720, 29020, 37720, 37820, 37920, 38020, 47720, 48020, 48120, 48520, 56620, 56720, 57620, 58520, 60220, 72120, 72220, 72820, 73220, 90320, 90420, 90620, 91420, 108720, 109320, 109520, 109620, 125220"/>
    <s v="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s v="-0"/>
    <x v="1"/>
    <x v="1"/>
  </r>
  <r>
    <s v="2620"/>
    <s v="2020-03-04 00:00:00"/>
    <s v="2020-03-04 11:38:00"/>
    <s v="Gasto"/>
    <s v="Con Compromiso"/>
    <s v="0500"/>
    <x v="12"/>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s v="2620"/>
    <s v="6120, 6220, 6320, 6520"/>
    <s v="7420, 7620, 7820, 7920"/>
    <s v="21320, 21520, 21720, 21820, 28420, 28520, 28620, 28820, 37320, 37420, 37520, 37620, 47920, 48220, 48320, 48720, 57320, 57420, 57520, 59920, 73120, 75720, 75820, 75920, 89920, 90020, 90120, 90220, 108620, 109020, 109220, 109420"/>
    <s v="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s v="-0"/>
    <x v="1"/>
    <x v="1"/>
  </r>
  <r>
    <s v="2720"/>
    <s v="2020-03-04 00:00:00"/>
    <s v="2020-03-04 11:39:00"/>
    <s v="Gasto"/>
    <s v="Con Compromiso"/>
    <s v="0500"/>
    <x v="12"/>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s v="2720"/>
    <s v="10520"/>
    <s v="13520"/>
    <s v="38320, 48920, 56920, 73020, 91320, 109120"/>
    <s v="135630520, 169712620, 208496920, 243506020, 274673220, 312270220"/>
    <s v="-0"/>
    <x v="1"/>
    <x v="1"/>
  </r>
  <r>
    <s v="2820"/>
    <s v="2020-03-04 00:00:00"/>
    <s v="2020-03-04 11:39:00"/>
    <s v="Gasto"/>
    <s v="Con Compromiso"/>
    <s v="0500"/>
    <x v="12"/>
    <x v="22"/>
    <s v="ADQUISICIÓN DE BIENES Y SERVICIOS - SERVICIO DE INFORMACIÓN CATASTRAL - ACTUALIZACIÓN  Y GESTIÓN CATASTRAL  NACIONAL"/>
    <s v="Nación"/>
    <x v="0"/>
    <s v="CSF"/>
    <n v="21354575"/>
    <n v="0"/>
    <n v="21354575"/>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s v="166849920, 166856620, 169764120, 208530520, 249652520, 290339820"/>
    <s v="-0"/>
    <x v="1"/>
    <x v="1"/>
  </r>
  <r>
    <s v="2920"/>
    <s v="2020-03-10 00:00:00"/>
    <s v="2020-03-10 09:29:00"/>
    <s v="Gasto"/>
    <s v="Generado"/>
    <s v="014"/>
    <x v="12"/>
    <x v="18"/>
    <s v="SERVICIOS DE TRANSPORTE DE PASAJEROS"/>
    <s v="Propios"/>
    <x v="1"/>
    <s v="CSF"/>
    <n v="60000"/>
    <n v="-60000"/>
    <n v="0"/>
    <n v="0"/>
    <s v="Gastos de transporte para funcionarios"/>
    <s v="2920"/>
    <s v="-0"/>
    <s v="-0"/>
    <s v="-0"/>
    <s v="-0"/>
    <s v="-0"/>
    <x v="0"/>
    <x v="16"/>
  </r>
  <r>
    <s v="3020"/>
    <s v="2020-03-24 00:00:00"/>
    <s v="2020-03-24 10:11:00"/>
    <s v="Gasto"/>
    <s v="Con Compromiso"/>
    <s v="014"/>
    <x v="12"/>
    <x v="3"/>
    <s v="AUXILIO DE TRANSPORTE"/>
    <s v="Nación"/>
    <x v="0"/>
    <s v="CSF"/>
    <n v="1234248"/>
    <n v="0"/>
    <n v="123424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8"/>
    <s v="BONIFICACIÓN ESPECIAL DE RECREACIÓN"/>
    <s v="Nación"/>
    <x v="0"/>
    <s v="CSF"/>
    <n v="506764"/>
    <n v="0"/>
    <n v="506764"/>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9"/>
    <s v="SUELDO BÁSICO"/>
    <s v="Nación"/>
    <x v="0"/>
    <s v="CSF"/>
    <n v="57903726"/>
    <n v="0"/>
    <n v="5790372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10"/>
    <s v="BONIFICACIÓN POR SERVICIOS PRESTADOS"/>
    <s v="Nación"/>
    <x v="0"/>
    <s v="CSF"/>
    <n v="1762288"/>
    <n v="0"/>
    <n v="1762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5"/>
    <s v="PRIMA TÉCNICA NO SALARIAL"/>
    <s v="Nación"/>
    <x v="0"/>
    <s v="CSF"/>
    <n v="2584371"/>
    <n v="0"/>
    <n v="2584371"/>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6"/>
    <s v="SUBSIDIO DE ALIMENTACIÓN"/>
    <s v="Nación"/>
    <x v="0"/>
    <s v="CSF"/>
    <n v="959288"/>
    <n v="0"/>
    <n v="959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4"/>
    <s v="PRIMA DE VACACIONES"/>
    <s v="Nación"/>
    <x v="0"/>
    <s v="CSF"/>
    <n v="6420246"/>
    <n v="0"/>
    <n v="642024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7"/>
    <s v="SUELDO DE VACACIONES"/>
    <s v="Nación"/>
    <x v="0"/>
    <s v="CSF"/>
    <n v="6283055"/>
    <n v="0"/>
    <n v="6283055"/>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120"/>
    <s v="2020-03-24 00:00:00"/>
    <s v="2020-03-24 10:13:00"/>
    <s v="Gasto"/>
    <s v="Con Compromiso"/>
    <s v="014"/>
    <x v="12"/>
    <x v="14"/>
    <s v="CAJAS DE COMPENSACIÓN FAMILIAR"/>
    <s v="Nación"/>
    <x v="0"/>
    <s v="CSF"/>
    <n v="2557600"/>
    <n v="0"/>
    <n v="255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6"/>
    <s v="APORTES AL SENA"/>
    <s v="Nación"/>
    <x v="0"/>
    <s v="CSF"/>
    <n v="1279300"/>
    <n v="0"/>
    <n v="12793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5"/>
    <s v="SALUD"/>
    <s v="Nación"/>
    <x v="0"/>
    <s v="CSF"/>
    <n v="4840500"/>
    <n v="0"/>
    <n v="48405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2"/>
    <s v="APORTES GENERALES AL SISTEMA DE RIESGOS LABORALES"/>
    <s v="Nación"/>
    <x v="0"/>
    <s v="CSF"/>
    <n v="697600"/>
    <n v="0"/>
    <n v="69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3"/>
    <s v="APORTES AL ICBF"/>
    <s v="Nación"/>
    <x v="0"/>
    <s v="CSF"/>
    <n v="1918700"/>
    <n v="0"/>
    <n v="19187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1"/>
    <s v="PENSIONES"/>
    <s v="Nación"/>
    <x v="0"/>
    <s v="CSF"/>
    <n v="6833000"/>
    <n v="0"/>
    <n v="68330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220"/>
    <s v="2020-04-13 00:00:00"/>
    <s v="2020-04-13 14:17:00"/>
    <s v="Gasto"/>
    <s v="Con Compromiso"/>
    <s v="0200"/>
    <x v="12"/>
    <x v="25"/>
    <s v="ADQUISICIÓN DE BIENES Y SERVICIOS - SERVICIO DE IMPLEMENTACIÓN SISTEMAS DE GESTIÓN - FORTALECIMIENTO DE LA GESTIÓN INSTITUCIONAL DEL IGAC A NIVEL   NACIONAL"/>
    <s v="Propios"/>
    <x v="1"/>
    <s v="CSF"/>
    <n v="24269760"/>
    <n v="-3033720"/>
    <n v="21236040"/>
    <n v="0"/>
    <s v="Prestación de servicios profesionales para realizar los procesos de planeación y seguimiento al plan de acción de la Dirección Territorial Meta"/>
    <s v="3220"/>
    <s v="10820"/>
    <s v="17720"/>
    <s v="50020, 61020, 61220, 76420, 91020, 114920"/>
    <s v="179644120, 216316920, 249649420, 274669220, 332157320"/>
    <s v="-0"/>
    <x v="1"/>
    <x v="3"/>
  </r>
  <r>
    <s v="3320"/>
    <s v="2020-04-14 00:00:00"/>
    <s v="2020-04-14 15:30:00"/>
    <s v="Gasto"/>
    <s v="Con Compromiso"/>
    <s v="0510"/>
    <x v="12"/>
    <x v="23"/>
    <s v="ADQUISICIÓN DE BIENES Y SERVICIOS - SERVICIO DE AVALÚOS - ACTUALIZACIÓN  Y GESTIÓN CATASTRAL  NACIONAL"/>
    <s v="Propios"/>
    <x v="1"/>
    <s v="CSF"/>
    <n v="31807890"/>
    <n v="-3534210"/>
    <n v="28273680"/>
    <n v="0"/>
    <s v="Prestación de servicios profesionales para realizar el control de calidad a los informes de avalúos comerciales, así como realizar avalúos a bienes inmuebles urbanos y rurales, solicitados por la Dirección Territorial Meta"/>
    <s v="3320"/>
    <s v="9020"/>
    <s v="13920"/>
    <s v="38620, 49220, 61120, 76520, 90820, 115020"/>
    <s v="137710820, 171601920, 216314220, 249651020, 274660020, 332157620"/>
    <s v="-0"/>
    <x v="1"/>
    <x v="2"/>
  </r>
  <r>
    <s v="3420"/>
    <s v="2020-04-14 00:00:00"/>
    <s v="2020-04-14 15:37:00"/>
    <s v="Gasto"/>
    <s v="Con Compromiso"/>
    <s v="0200"/>
    <x v="12"/>
    <x v="39"/>
    <s v="ADQUISICIÓN DE BIENES Y SERVICIOS - SEDES ADECUADAS - FORTALECIMIENTO DE LA INFRAESTRUCTURA FÍSICA DEL IGAC A NIVEL  NACIONAL"/>
    <s v="Nación"/>
    <x v="0"/>
    <s v="CSF"/>
    <n v="25081900"/>
    <n v="10740950"/>
    <n v="35822850"/>
    <n v="0"/>
    <s v="Arrendamientos del edificio del centro de información y archivo"/>
    <s v="3420"/>
    <s v="9220, 9320"/>
    <s v="15020, 15120"/>
    <s v="47320, 47420, 50420, 56320, 62420, 62520"/>
    <s v="166865020, 166867820, 184481020, 201704320, 221970620, 221980320"/>
    <s v="-0"/>
    <x v="1"/>
    <x v="3"/>
  </r>
  <r>
    <s v="3520"/>
    <s v="2020-04-23 00:00:00"/>
    <s v="2020-04-23 16:34:00"/>
    <s v="Gasto"/>
    <s v="Con Compromiso"/>
    <s v="014"/>
    <x v="12"/>
    <x v="9"/>
    <s v="SUELDO BÁSICO"/>
    <s v="Nación"/>
    <x v="0"/>
    <s v="CSF"/>
    <n v="50260218"/>
    <n v="0"/>
    <n v="5026021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6"/>
    <s v="SUBSIDIO DE ALIMENTACIÓN"/>
    <s v="Nación"/>
    <x v="0"/>
    <s v="CSF"/>
    <n v="885713"/>
    <n v="0"/>
    <n v="885713"/>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10"/>
    <s v="BONIFICACIÓN POR SERVICIOS PRESTADOS"/>
    <s v="Nación"/>
    <x v="0"/>
    <s v="CSF"/>
    <n v="1550596"/>
    <n v="0"/>
    <n v="155059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8"/>
    <s v="BONIFICACIÓN ESPECIAL DE RECREACIÓN"/>
    <s v="Nación"/>
    <x v="0"/>
    <s v="CSF"/>
    <n v="234215"/>
    <n v="0"/>
    <n v="234215"/>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4"/>
    <s v="PRIMA DE VACACIONES"/>
    <s v="Nación"/>
    <x v="0"/>
    <s v="CSF"/>
    <n v="2053688"/>
    <n v="0"/>
    <n v="205368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3"/>
    <s v="AUXILIO DE TRANSPORTE"/>
    <s v="Nación"/>
    <x v="0"/>
    <s v="CSF"/>
    <n v="1172536"/>
    <n v="0"/>
    <n v="117253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7"/>
    <s v="SUELDO DE VACACIONES"/>
    <s v="Nación"/>
    <x v="0"/>
    <s v="CSF"/>
    <n v="2785589"/>
    <n v="0"/>
    <n v="2785589"/>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5"/>
    <s v="PRIMA TÉCNICA NO SALARIAL"/>
    <s v="Nación"/>
    <x v="0"/>
    <s v="CSF"/>
    <n v="2354967"/>
    <n v="0"/>
    <n v="2354967"/>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620"/>
    <s v="2020-04-28 00:00:00"/>
    <s v="2020-04-28 15:01:00"/>
    <s v="Gasto"/>
    <s v="Con Compromiso"/>
    <s v="014"/>
    <x v="12"/>
    <x v="14"/>
    <s v="CAJAS DE COMPENSACIÓN FAMILIAR"/>
    <s v="Nación"/>
    <x v="0"/>
    <s v="CSF"/>
    <n v="2398100"/>
    <n v="0"/>
    <n v="23981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6"/>
    <s v="APORTES AL SENA"/>
    <s v="Nación"/>
    <x v="0"/>
    <s v="CSF"/>
    <n v="1199600"/>
    <n v="0"/>
    <n v="11996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2"/>
    <s v="APORTES GENERALES AL SISTEMA DE RIESGOS LABORALES"/>
    <s v="Nación"/>
    <x v="0"/>
    <s v="CSF"/>
    <n v="690900"/>
    <n v="0"/>
    <n v="690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3"/>
    <s v="APORTES AL ICBF"/>
    <s v="Nación"/>
    <x v="0"/>
    <s v="CSF"/>
    <n v="1799000"/>
    <n v="0"/>
    <n v="17990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1"/>
    <s v="PENSIONES"/>
    <s v="Nación"/>
    <x v="0"/>
    <s v="CSF"/>
    <n v="1280700"/>
    <n v="0"/>
    <n v="12807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5"/>
    <s v="SALUD"/>
    <s v="Nación"/>
    <x v="0"/>
    <s v="CSF"/>
    <n v="4836900"/>
    <n v="0"/>
    <n v="4836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720"/>
    <s v="2020-05-20 00:00:00"/>
    <s v="2020-05-20 15:11:00"/>
    <s v="Gasto"/>
    <s v="Con Compromiso"/>
    <s v="014"/>
    <x v="12"/>
    <x v="7"/>
    <s v="SUELDO DE VACACIONES"/>
    <s v="Nación"/>
    <x v="0"/>
    <s v="CSF"/>
    <n v="4721829"/>
    <n v="0"/>
    <n v="472182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9"/>
    <s v="SUELDO BÁSICO"/>
    <s v="Nación"/>
    <x v="0"/>
    <s v="CSF"/>
    <n v="51950320"/>
    <n v="0"/>
    <n v="51950320"/>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5"/>
    <s v="PRIMA TÉCNICA NO SALARIAL"/>
    <s v="Nación"/>
    <x v="0"/>
    <s v="CSF"/>
    <n v="2354967"/>
    <n v="0"/>
    <n v="2354967"/>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3"/>
    <s v="AUXILIO DE TRANSPORTE"/>
    <s v="Nación"/>
    <x v="0"/>
    <s v="CSF"/>
    <n v="1203392"/>
    <n v="0"/>
    <n v="1203392"/>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4"/>
    <s v="PRIMA DE VACACIONES"/>
    <s v="Nación"/>
    <x v="0"/>
    <s v="CSF"/>
    <n v="3597188"/>
    <n v="0"/>
    <n v="3597188"/>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6"/>
    <s v="SUBSIDIO DE ALIMENTACIÓN"/>
    <s v="Nación"/>
    <x v="0"/>
    <s v="CSF"/>
    <n v="905543"/>
    <n v="0"/>
    <n v="905543"/>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10"/>
    <s v="BONIFICACIÓN POR SERVICIOS PRESTADOS"/>
    <s v="Nación"/>
    <x v="0"/>
    <s v="CSF"/>
    <n v="3118121"/>
    <n v="0"/>
    <n v="3118121"/>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8"/>
    <s v="BONIFICACIÓN ESPECIAL DE RECREACIÓN"/>
    <s v="Nación"/>
    <x v="0"/>
    <s v="CSF"/>
    <n v="355999"/>
    <n v="0"/>
    <n v="35599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820"/>
    <s v="2020-05-20 00:00:00"/>
    <s v="2020-05-20 15:13:00"/>
    <s v="Gasto"/>
    <s v="Con Compromiso"/>
    <s v="014"/>
    <x v="12"/>
    <x v="12"/>
    <s v="APORTES GENERALES AL SISTEMA DE RIESGOS LABORALES"/>
    <s v="Nación"/>
    <x v="0"/>
    <s v="CSF"/>
    <n v="710900"/>
    <n v="0"/>
    <n v="7109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1"/>
    <s v="PENSIONES"/>
    <s v="Nación"/>
    <x v="0"/>
    <s v="CSF"/>
    <n v="7084200"/>
    <n v="0"/>
    <n v="70842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4"/>
    <s v="CAJAS DE COMPENSACIÓN FAMILIAR"/>
    <s v="Nación"/>
    <x v="0"/>
    <s v="CSF"/>
    <n v="2654600"/>
    <n v="0"/>
    <n v="26546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5"/>
    <s v="SALUD"/>
    <s v="Nación"/>
    <x v="0"/>
    <s v="CSF"/>
    <n v="5018400"/>
    <n v="0"/>
    <n v="5018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3"/>
    <s v="APORTES AL ICBF"/>
    <s v="Nación"/>
    <x v="0"/>
    <s v="CSF"/>
    <n v="1991400"/>
    <n v="0"/>
    <n v="1991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6"/>
    <s v="APORTES AL SENA"/>
    <s v="Nación"/>
    <x v="0"/>
    <s v="CSF"/>
    <n v="1328100"/>
    <n v="0"/>
    <n v="13281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920"/>
    <s v="2020-05-20 00:00:00"/>
    <s v="2020-05-20 15:19:00"/>
    <s v="Gasto"/>
    <s v="Con Compromiso"/>
    <s v="014"/>
    <x v="12"/>
    <x v="11"/>
    <s v="PENSIONES"/>
    <s v="Nación"/>
    <x v="0"/>
    <s v="CSF"/>
    <n v="1159200"/>
    <n v="0"/>
    <n v="11592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2"/>
    <s v="APORTES GENERALES AL SISTEMA DE RIESGOS LABORALES"/>
    <s v="Nación"/>
    <x v="0"/>
    <s v="CSF"/>
    <n v="59700"/>
    <n v="0"/>
    <n v="597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6"/>
    <s v="APORTES AL SENA"/>
    <s v="Nación"/>
    <x v="0"/>
    <s v="CSF"/>
    <n v="116500"/>
    <n v="0"/>
    <n v="1165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4"/>
    <s v="CAJAS DE COMPENSACIÓN FAMILIAR"/>
    <s v="Nación"/>
    <x v="0"/>
    <s v="CSF"/>
    <n v="232800"/>
    <n v="0"/>
    <n v="2328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3"/>
    <s v="APORTES AL ICBF"/>
    <s v="Nación"/>
    <x v="0"/>
    <s v="CSF"/>
    <n v="174300"/>
    <n v="0"/>
    <n v="1743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5"/>
    <s v="SALUD"/>
    <s v="Nación"/>
    <x v="0"/>
    <s v="CSF"/>
    <n v="746000"/>
    <n v="0"/>
    <n v="7460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4020"/>
    <s v="2020-06-03 00:00:00"/>
    <s v="2020-06-03 20:14:00"/>
    <s v="Gasto"/>
    <s v="Con Compromiso"/>
    <s v="014"/>
    <x v="12"/>
    <x v="26"/>
    <s v="PRIMA DE SERVICIO"/>
    <s v="Nación"/>
    <x v="0"/>
    <s v="CSF"/>
    <n v="59482785"/>
    <n v="0"/>
    <n v="59482785"/>
    <n v="0"/>
    <s v="Prima de servicios 200"/>
    <s v="4020"/>
    <s v="11020"/>
    <s v="-0"/>
    <s v="38720, 38820, 38920, 39020, 39120, 39220, 39320, 39420, 39520, 39620, 39720, 39820, 39920, 40020, 40120, 40220, 40320, 40420, 40520, 40620, 40720, 40820, 40920, 41020, 41120, 41220, 41320"/>
    <s v="140039320, 140039420, 140039520, 140039620, 140039720, 140039820, 140039920, 140040020, 140040120, 140040220, 140040320, 140040420, 140040520, 140040620, 140040720, 140040820, 140040920, 140041020, 140041120, 140041220, 140041320, 140041420, 140041520, 140041620, 140041720, 140041820, 140041920"/>
    <s v="-0"/>
    <x v="0"/>
    <x v="16"/>
  </r>
  <r>
    <s v="4120"/>
    <s v="2020-06-03 00:00:00"/>
    <s v="2020-06-03 20:15:00"/>
    <s v="Gasto"/>
    <s v="Con Compromiso"/>
    <s v="0510"/>
    <x v="12"/>
    <x v="23"/>
    <s v="ADQUISICIÓN DE BIENES Y SERVICIOS - SERVICIO DE AVALÚOS - ACTUALIZACIÓN  Y GESTIÓN CATASTRAL  NACIONAL"/>
    <s v="Propios"/>
    <x v="1"/>
    <s v="CSF"/>
    <n v="3000000"/>
    <n v="0"/>
    <n v="3000000"/>
    <n v="1621315.5"/>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120"/>
    <s v="2020-06-03 00:00:00"/>
    <s v="2020-06-03 20:15:00"/>
    <s v="Gasto"/>
    <s v="Con Compromiso"/>
    <s v="0510"/>
    <x v="12"/>
    <x v="23"/>
    <s v="ADQUISICIÓN DE BIENES Y SERVICIOS - SERVICIO DE AVALÚOS - ACTUALIZACIÓN  Y GESTIÓN CATASTRAL  NACIONAL"/>
    <s v="Nación"/>
    <x v="2"/>
    <s v="CSF"/>
    <n v="0"/>
    <n v="940246"/>
    <n v="940246"/>
    <n v="130003"/>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220"/>
    <s v="2020-06-18 00:00:00"/>
    <s v="2020-06-18 18:49:00"/>
    <s v="Gasto"/>
    <s v="Con Compromiso"/>
    <s v="0500"/>
    <x v="12"/>
    <x v="22"/>
    <s v="ADQUISICIÓN DE BIENES Y SERVICIOS - SERVICIO DE INFORMACIÓN CATASTRAL - ACTUALIZACIÓN  Y GESTIÓN CATASTRAL  NACIONAL"/>
    <s v="Nación"/>
    <x v="2"/>
    <s v="CSF"/>
    <n v="12222612"/>
    <n v="814841"/>
    <n v="13037453"/>
    <n v="814841"/>
    <s v="PRESTACIÓN DE SERVICIOS DE APOYO A LA GESTIÓN DESARROLLADA EN_x000a_PROCESOS CATASTRALES DE LA TERRITORIAL META PARA LA ACTUALIZACIÓN CATASTRAL EN EL  MUNICIPIO DE CUMARIBO"/>
    <s v="4220"/>
    <s v="11720"/>
    <s v="17620"/>
    <s v="49820, 58920, 71720, 84920, 104320, 129820"/>
    <s v="179603720, 208917320, 242042020, 273016820, 310894220"/>
    <s v="-0"/>
    <x v="1"/>
    <x v="1"/>
  </r>
  <r>
    <s v="4320"/>
    <s v="2020-06-19 00:00:00"/>
    <s v="2020-06-19 08:56:00"/>
    <s v="Gasto"/>
    <s v="Con Compromiso"/>
    <s v="0500"/>
    <x v="12"/>
    <x v="22"/>
    <s v="ADQUISICIÓN DE BIENES Y SERVICIOS - SERVICIO DE INFORMACIÓN CATASTRAL - ACTUALIZACIÓN  Y GESTIÓN CATASTRAL  NACIONAL"/>
    <s v="Nación"/>
    <x v="2"/>
    <s v="CSF"/>
    <n v="21000000"/>
    <n v="700000"/>
    <n v="21700000"/>
    <n v="700000"/>
    <s v="PRESTACIÓN DE SERVICIOS TÉCNICOS COMO LÍDER DE APOYO DE RECONOCIMIENTO PREDIAL EN LOS PROCESOS CATASTRALES DE LA DIRECCIÓN TERRITORIAL META PARA LA ACTUALIZACIÓN CATASTRAL EN EL  MUNICIPIO DE CUMARIBO."/>
    <s v="4420"/>
    <s v="12520"/>
    <s v="17120"/>
    <s v="49520, 58720, 71320, 85520, 108320, 110820"/>
    <s v="179568220, 208928820, 243207520, 273145720, 312241020"/>
    <s v="-0"/>
    <x v="1"/>
    <x v="1"/>
  </r>
  <r>
    <s v="4420"/>
    <s v="2020-06-19 00:00:00"/>
    <s v="2020-06-19 09:06:00"/>
    <s v="Gasto"/>
    <s v="Con Compromiso"/>
    <s v="0500"/>
    <x v="12"/>
    <x v="22"/>
    <s v="ADQUISICIÓN DE BIENES Y SERVICIOS - SERVICIO DE INFORMACIÓN CATASTRAL - ACTUALIZACIÓN  Y GESTIÓN CATASTRAL  NACIONAL"/>
    <s v="Nación"/>
    <x v="2"/>
    <s v="CSF"/>
    <n v="17500000"/>
    <n v="1633333"/>
    <n v="19133333"/>
    <n v="1633333"/>
    <s v="PRESTACIÓN DE SERVICIOS PERSONALES PARA REALIZAR SEGUIMIENTO E IMPLEMENTACIÓN DE LOS COMPROMISOS REGISTRADOS DURANTE LA ETAPA DE CONSULTA PREVIA EN EL MUNICIPIO DE CUMARIBO"/>
    <s v="4520"/>
    <s v="13820"/>
    <s v="23820"/>
    <s v="60920, 69920, 86020, 105320"/>
    <s v="216315720, 243205020, 273291220, 312131520"/>
    <s v="-0"/>
    <x v="1"/>
    <x v="1"/>
  </r>
  <r>
    <s v="4520"/>
    <s v="2020-06-19 00:00:00"/>
    <s v="2020-06-19 09:08:00"/>
    <s v="Gasto"/>
    <s v="Con Compromiso"/>
    <s v="0500"/>
    <x v="12"/>
    <x v="22"/>
    <s v="ADQUISICIÓN DE BIENES Y SERVICIOS - SERVICIO DE INFORMACIÓN CATASTRAL - ACTUALIZACIÓN  Y GESTIÓN CATASTRAL  NACIONAL"/>
    <s v="Nación"/>
    <x v="2"/>
    <s v="CSF"/>
    <n v="75843000"/>
    <n v="-3947208"/>
    <n v="71895792"/>
    <n v="97752"/>
    <s v="PRESTACIÓN DE SERVICIOS PERSONALES PARA REALIZAR ACTIVIDADES DE RECONOCIMIENTO PREDIAL URBANO Y RURAL PARA LA ATENCIÓN DE TRÁMITES EN LOS PROCESOS DE FORMACIÓN, ACTUALIZACIÓN DE LA FORMACIÓN Y CONSERVACIÓN CATASTRAL EN LA DIRECCIÓN TERRITORIAL META P"/>
    <s v="4620"/>
    <s v="12920, 13020, 13120, 13220, 13320"/>
    <s v="22020, 22120, 22220, 22820, 23420"/>
    <s v="59020, 59120, 59220, 59620, 60320, 73320, 73420, 73520, 73920, 77120, 85720, 85820, 85920, 86420, 86520, 107920, 110720, 113620, 113720, 113920, 117520"/>
    <s v="208882720, 208920120, 208933820, 210609120, 212906720, 245228520, 245231320, 245276220, 245579120, 250499620, 273161620, 273181420, 273187020, 273336520, 273337520, 312210820, 313816720, 326768420, 326769820, 332677320, 335694620"/>
    <s v="-0"/>
    <x v="1"/>
    <x v="1"/>
  </r>
  <r>
    <s v="4620"/>
    <s v="2020-06-19 00:00:00"/>
    <s v="2020-06-19 09:10:00"/>
    <s v="Gasto"/>
    <s v="Con Compromiso"/>
    <s v="0500"/>
    <x v="12"/>
    <x v="22"/>
    <s v="ADQUISICIÓN DE BIENES Y SERVICIOS - SERVICIO DE INFORMACIÓN CATASTRAL - ACTUALIZACIÓN  Y GESTIÓN CATASTRAL  NACIONAL"/>
    <s v="Propios"/>
    <x v="1"/>
    <s v="CSF"/>
    <n v="0"/>
    <n v="0"/>
    <n v="0"/>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s v="179480620, 210603720, 243209120, 273003620, 312150920"/>
    <s v="-0"/>
    <x v="1"/>
    <x v="1"/>
  </r>
  <r>
    <s v="4620"/>
    <s v="2020-06-19 00:00:00"/>
    <s v="2020-06-19 09:10:00"/>
    <s v="Gasto"/>
    <s v="Con Compromiso"/>
    <s v="0500"/>
    <x v="12"/>
    <x v="22"/>
    <s v="ADQUISICIÓN DE BIENES Y SERVICIOS - SERVICIO DE INFORMACIÓN CATASTRAL - ACTUALIZACIÓN  Y GESTIÓN CATASTRAL  NACIONAL"/>
    <s v="Nación"/>
    <x v="2"/>
    <s v="CSF"/>
    <n v="15562038"/>
    <n v="518735"/>
    <n v="16080773"/>
    <n v="518735"/>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s v="179480620, 210603720, 243209120, 273003620, 312150920"/>
    <s v="-0"/>
    <x v="1"/>
    <x v="1"/>
  </r>
  <r>
    <s v="4720"/>
    <s v="2020-06-19 00:00:00"/>
    <s v="2020-06-19 09:16:00"/>
    <s v="Gasto"/>
    <s v="Con Compromiso"/>
    <s v="0500"/>
    <x v="12"/>
    <x v="22"/>
    <s v="ADQUISICIÓN DE BIENES Y SERVICIOS - SERVICIO DE INFORMACIÓN CATASTRAL - ACTUALIZACIÓN  Y GESTIÓN CATASTRAL  NACIONAL"/>
    <s v="Nación"/>
    <x v="2"/>
    <s v="CSF"/>
    <n v="31124076"/>
    <n v="951014"/>
    <n v="32075090"/>
    <n v="951014"/>
    <s v="PRESTACIÓN DE SERVICIOS PERSONALES PARA REALIZAR ACTIVIDADES DE DIGITALIZACIÓN Y GENERACION DE PRODUCTOS DE LA INFORMACIÓN CATASTRAL EN LA DIRECCION TERRITORIAL META PARA LA ACTUALIZACIÓN CATASTRAL EN EL  MUNICIPIO DE CUMARIBO"/>
    <s v="4820"/>
    <s v="12620, 12720"/>
    <s v="17020, 17320"/>
    <s v="49420, 49720, 58820, 59520, 74520, 75420, 89120, 89220, 110120, 110220"/>
    <s v="179575620, 179630820, 208891520, 210594420, 245566220, 245598720, 274553620, 274561620, 312314220, 312315020"/>
    <s v="-0"/>
    <x v="1"/>
    <x v="1"/>
  </r>
  <r>
    <s v="4820"/>
    <s v="2020-06-19 00:00:00"/>
    <s v="2020-06-19 09:19:00"/>
    <s v="Gasto"/>
    <s v="Con Compromiso"/>
    <s v="0500"/>
    <x v="12"/>
    <x v="22"/>
    <s v="ADQUISICIÓN DE BIENES Y SERVICIOS - SERVICIO DE INFORMACIÓN CATASTRAL - ACTUALIZACIÓN  Y GESTIÓN CATASTRAL  NACIONAL"/>
    <s v="Nación"/>
    <x v="2"/>
    <s v="CSF"/>
    <n v="9910152"/>
    <n v="275282"/>
    <n v="10185434"/>
    <n v="275282"/>
    <s v="PRESTACIÓN DE SERVICIOS PERSONALES PARA REALIZAR ACTIVIDADES DE  APOYO OPERATIVO EN LOS PROCESOS CATASTRALES EN LA DIRECCIÓN TERRITORIAL META PARA LA ACTUALIZACIÓN CATASTRAL EN EL  MUNICIPIO DE CUMARIBO"/>
    <s v="4920"/>
    <s v="12820"/>
    <s v="17220"/>
    <s v="49620, 58620, 71220, 88520, 107120"/>
    <s v="179638820, 208872320, 242016520, 273518820, 312191720"/>
    <s v="-0"/>
    <x v="1"/>
    <x v="1"/>
  </r>
  <r>
    <s v="4820"/>
    <s v="2020-06-19 00:00:00"/>
    <s v="2020-06-19 09:19:00"/>
    <s v="Gasto"/>
    <s v="Con Compromiso"/>
    <s v="0500"/>
    <x v="12"/>
    <x v="22"/>
    <s v="ADQUISICIÓN DE BIENES Y SERVICIOS - SERVICIO DE INFORMACIÓN CATASTRAL - ACTUALIZACIÓN  Y GESTIÓN CATASTRAL  NACIONAL"/>
    <s v="Propios"/>
    <x v="1"/>
    <s v="CSF"/>
    <n v="0"/>
    <n v="0"/>
    <n v="0"/>
    <n v="0"/>
    <s v="PRESTACIÓN DE SERVICIOS PERSONALES PARA REALIZAR ACTIVIDADES DE  APOYO OPERATIVO EN LOS PROCESOS CATASTRALES EN LA DIRECCIÓN TERRITORIAL META PARA LA ACTUALIZACIÓN CATASTRAL EN EL  MUNICIPIO DE CUMARIBO"/>
    <s v="4920"/>
    <s v="12820"/>
    <s v="17220"/>
    <s v="49620, 58620, 71220, 88520, 107120"/>
    <s v="179638820, 208872320, 242016520, 273518820, 312191720"/>
    <s v="-0"/>
    <x v="1"/>
    <x v="1"/>
  </r>
  <r>
    <s v="4920"/>
    <s v="2020-06-19 00:00:00"/>
    <s v="2020-06-19 16:34:00"/>
    <s v="Gasto"/>
    <s v="Con Compromiso"/>
    <s v="014"/>
    <x v="12"/>
    <x v="9"/>
    <s v="SUELDO BÁSICO"/>
    <s v="Nación"/>
    <x v="0"/>
    <s v="CSF"/>
    <n v="50056010"/>
    <n v="0"/>
    <n v="50056010"/>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6"/>
    <s v="INDEMNIZACIÓN POR VACACIONES"/>
    <s v="Nación"/>
    <x v="0"/>
    <s v="CSF"/>
    <n v="2003354"/>
    <n v="0"/>
    <n v="2003354"/>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5"/>
    <s v="PRIMA TÉCNICA NO SALARIAL"/>
    <s v="Nación"/>
    <x v="0"/>
    <s v="CSF"/>
    <n v="2354967"/>
    <n v="0"/>
    <n v="2354967"/>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
    <s v="AUXILIO DE TRANSPORTE"/>
    <s v="Nación"/>
    <x v="0"/>
    <s v="CSF"/>
    <n v="1127966"/>
    <n v="0"/>
    <n v="1127966"/>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6"/>
    <s v="SUBSIDIO DE ALIMENTACIÓN"/>
    <s v="Nación"/>
    <x v="0"/>
    <s v="CSF"/>
    <n v="857071"/>
    <n v="0"/>
    <n v="857071"/>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8"/>
    <s v="BONIFICACIÓN ESPECIAL DE RECREACIÓN"/>
    <s v="Nación"/>
    <x v="0"/>
    <s v="CSF"/>
    <n v="157058"/>
    <n v="0"/>
    <n v="157058"/>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4"/>
    <s v="PRIMA DE VACACIONES"/>
    <s v="Nación"/>
    <x v="0"/>
    <s v="CSF"/>
    <n v="1351683"/>
    <n v="0"/>
    <n v="1351683"/>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7"/>
    <s v="SUELDO DE VACACIONES"/>
    <s v="Nación"/>
    <x v="0"/>
    <s v="CSF"/>
    <n v="69289"/>
    <n v="0"/>
    <n v="69289"/>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10"/>
    <s v="BONIFICACIÓN POR SERVICIOS PRESTADOS"/>
    <s v="Nación"/>
    <x v="0"/>
    <s v="CSF"/>
    <n v="2299032"/>
    <n v="0"/>
    <n v="2299032"/>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5020"/>
    <s v="2020-06-24 00:00:00"/>
    <s v="2020-06-24 07:58:00"/>
    <s v="Gasto"/>
    <s v="Con Compromiso"/>
    <s v="014"/>
    <x v="12"/>
    <x v="11"/>
    <s v="PENSIONES"/>
    <s v="Nación"/>
    <x v="0"/>
    <s v="CSF"/>
    <n v="7011500"/>
    <n v="0"/>
    <n v="7011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2"/>
    <s v="APORTES GENERALES AL SISTEMA DE RIESGOS LABORALES"/>
    <s v="Nación"/>
    <x v="0"/>
    <s v="CSF"/>
    <n v="678500"/>
    <n v="0"/>
    <n v="678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4"/>
    <s v="CAJAS DE COMPENSACIÓN FAMILIAR"/>
    <s v="Nación"/>
    <x v="0"/>
    <s v="CSF"/>
    <n v="4983300"/>
    <n v="0"/>
    <n v="4983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3"/>
    <s v="APORTES AL ICBF"/>
    <s v="Nación"/>
    <x v="0"/>
    <s v="CSF"/>
    <n v="3738300"/>
    <n v="0"/>
    <n v="3738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6"/>
    <s v="APORTES AL SENA"/>
    <s v="Nación"/>
    <x v="0"/>
    <s v="CSF"/>
    <n v="2492400"/>
    <n v="0"/>
    <n v="24924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5"/>
    <s v="SALUD"/>
    <s v="Nación"/>
    <x v="0"/>
    <s v="CSF"/>
    <n v="4967000"/>
    <n v="0"/>
    <n v="49670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120"/>
    <s v="2020-07-22 00:00:00"/>
    <s v="2020-07-22 16:03:00"/>
    <s v="Gasto"/>
    <s v="Con Compromiso"/>
    <s v="0500"/>
    <x v="12"/>
    <x v="22"/>
    <s v="ADQUISICIÓN DE BIENES Y SERVICIOS - SERVICIO DE INFORMACIÓN CATASTRAL - ACTUALIZACIÓN  Y GESTIÓN CATASTRAL  NACIONAL"/>
    <s v="Nación"/>
    <x v="2"/>
    <s v="CSF"/>
    <n v="400451040"/>
    <n v="43584444"/>
    <n v="444035484"/>
    <n v="10820592"/>
    <s v="Prestación de servicios personales para realizar actividades de reconocimiento predial en la zona rural y centros poblados y atención a trámites del proceso de formación catastral rural centros poblados del municipio de Cumaribo Vichada, pertenecient"/>
    <s v="5320"/>
    <s v="15820, 15920, 16020, 16120, 16220, 16320, 16420, 16520, 16620, 16720, 16920, 17720, 17820, 18020, 18120, 18220, 18520, 18620, 18720, 18820, 18920, 19020, 19120, 19320, 19420, 19720, 19920, 20020, 21020, 21120, 22020, 22120, 22520"/>
    <s v="26820, 26920, 27020, 27120, 27220, 27520, 27620, 27720, 27820, 28020, 28120, 28220, 28320, 28520, 28820, 28920, 29020, 29220, 29420, 29520, 29620, 29720, 29820, 29920, 30920, 31020, 31520, 31820, 31920, 34020, 34420, 34520, 34620"/>
    <s v="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s v="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s v="-0"/>
    <x v="1"/>
    <x v="1"/>
  </r>
  <r>
    <s v="5220"/>
    <s v="2020-07-22 00:00:00"/>
    <s v="2020-07-22 16:13:00"/>
    <s v="Gasto"/>
    <s v="Con Compromiso"/>
    <s v="0500"/>
    <x v="12"/>
    <x v="22"/>
    <s v="ADQUISICIÓN DE BIENES Y SERVICIOS - SERVICIO DE INFORMACIÓN CATASTRAL - ACTUALIZACIÓN  Y GESTIÓN CATASTRAL  NACIONAL"/>
    <s v="Nación"/>
    <x v="2"/>
    <s v="CSF"/>
    <n v="27950450"/>
    <n v="745345"/>
    <n v="28695795"/>
    <n v="745345"/>
    <s v="Prestación servicios profesionales para ejercer el control y seguimiento de todas las actividades requeridas para la ejecución y puesta en vigencia del proyecto de la formación rural y centros poblados del municipio de Cumaribo Vichada, perteneciente"/>
    <s v="5420"/>
    <s v="14920"/>
    <s v="23520"/>
    <s v="60420, 73820, 88020, 110620"/>
    <s v="216305720, 245587120, 273516620, 313816420"/>
    <s v="-0"/>
    <x v="1"/>
    <x v="1"/>
  </r>
  <r>
    <s v="5320"/>
    <s v="2020-07-22 00:00:00"/>
    <s v="2020-07-22 16:29:00"/>
    <s v="Gasto"/>
    <s v="Con Compromiso"/>
    <s v="0500"/>
    <x v="12"/>
    <x v="22"/>
    <s v="ADQUISICIÓN DE BIENES Y SERVICIOS - SERVICIO DE INFORMACIÓN CATASTRAL - ACTUALIZACIÓN  Y GESTIÓN CATASTRAL  NACIONAL"/>
    <s v="Nación"/>
    <x v="2"/>
    <s v="CSF"/>
    <n v="14000000"/>
    <n v="18900000"/>
    <n v="32900000"/>
    <n v="4900000"/>
    <s v="Prestación de servicios profesionales para realizar la consulta previa en los resguardos Awia Tuparro Ssikuani y Nacuanedorro Tuparro conformados en la vigencia 2018 del municipio de Cumaribo Vichada, perteneciente a la Dt Meta"/>
    <s v="5520"/>
    <s v="19520, 19620"/>
    <s v="28620, 31620"/>
    <s v="69820, 71620, 86220, 86320, 103620, 104720, 129220, 130120"/>
    <s v="242907920, 242941920, 273333220, 273335020, 310867220, 312115120"/>
    <s v="-0"/>
    <x v="1"/>
    <x v="1"/>
  </r>
  <r>
    <s v="5420"/>
    <s v="2020-07-22 00:00:00"/>
    <s v="2020-07-22 16:58:00"/>
    <s v="Gasto"/>
    <s v="Con Compromiso"/>
    <s v="0500"/>
    <x v="12"/>
    <x v="22"/>
    <s v="ADQUISICIÓN DE BIENES Y SERVICIOS - SERVICIO DE INFORMACIÓN CATASTRAL - ACTUALIZACIÓN  Y GESTIÓN CATASTRAL  NACIONAL"/>
    <s v="Nación"/>
    <x v="2"/>
    <s v="CSF"/>
    <n v="7000000"/>
    <n v="8400000"/>
    <n v="15400000"/>
    <n v="0"/>
    <s v="Prestación de servicios técnicos como líder de reconocimiento predial inherentes a los procesos catastrales en el marco de la consulta previa de los resguardos indígenas awia tuparro sikuani y nacuanedorro tuparro conformados en la vigencia 2018 del"/>
    <s v="5620"/>
    <s v="20820"/>
    <s v="28420"/>
    <s v="69720, 85420, 103420, 130220"/>
    <s v="242901920, 273141220, 310866820"/>
    <s v="-0"/>
    <x v="1"/>
    <x v="1"/>
  </r>
  <r>
    <s v="5520"/>
    <s v="2020-07-22 00:00:00"/>
    <s v="2020-07-22 17:07:00"/>
    <s v="Gasto"/>
    <s v="Con Compromiso"/>
    <s v="0500"/>
    <x v="12"/>
    <x v="22"/>
    <s v="ADQUISICIÓN DE BIENES Y SERVICIOS - SERVICIO DE INFORMACIÓN CATASTRAL - ACTUALIZACIÓN  Y GESTIÓN CATASTRAL  NACIONAL"/>
    <s v="Nación"/>
    <x v="2"/>
    <s v="CSF"/>
    <n v="87500000"/>
    <n v="-16450000"/>
    <n v="71050000"/>
    <n v="1050000"/>
    <s v="Prestación de servicios técnicos como líder de reconocimiento predial en los procesos catastrales para la formación catastral rural y centros poblados del municipio de Cumaribo Vichada, perteneciente a la Dt Meta."/>
    <s v="5720"/>
    <s v="15320, 15420, 15720, 18320"/>
    <s v="23720, 23920, 24020, 33520"/>
    <s v="60620, 60720, 60820, 68720, 71420, 73720, 74420, 84120, 86820, 87620, 91820, 104420, 105720, 107320, 107420"/>
    <s v="216087720, 216100920, 216115620, 242941620, 243227520, 245255620, 245266420, 272903720, 273361720, 273479820, 274674120, 310896220, 312148120, 312193920, 312195920"/>
    <s v="-0"/>
    <x v="1"/>
    <x v="1"/>
  </r>
  <r>
    <s v="5620"/>
    <s v="2020-07-22 00:00:00"/>
    <s v="2020-07-22 17:14:00"/>
    <s v="Gasto"/>
    <s v="Anulado"/>
    <s v="0500"/>
    <x v="12"/>
    <x v="22"/>
    <s v="ADQUISICIÓN DE BIENES Y SERVICIOS - SERVICIO DE INFORMACIÓN CATASTRAL - ACTUALIZACIÓN  Y GESTIÓN CATASTRAL  NACIONAL"/>
    <s v="Nación"/>
    <x v="2"/>
    <s v="CSF"/>
    <n v="12134880"/>
    <n v="-12134880"/>
    <n v="0"/>
    <n v="0"/>
    <s v="Prestación de servicios profesionales como apoyo en zonas físicas y geoeconómicas dentro del proceso formación catastral rural y centros poblados del municipio de Cumaribo Vichada, _x000a_perteneciente a la Dt Meta"/>
    <s v="5820"/>
    <s v="-0"/>
    <s v="-0"/>
    <s v="-0"/>
    <s v="-0"/>
    <s v="-0"/>
    <x v="1"/>
    <x v="1"/>
  </r>
  <r>
    <s v="5720"/>
    <s v="2020-07-22 00:00:00"/>
    <s v="2020-07-22 17:24:00"/>
    <s v="Gasto"/>
    <s v="Con Compromiso"/>
    <s v="0500"/>
    <x v="12"/>
    <x v="22"/>
    <s v="ADQUISICIÓN DE BIENES Y SERVICIOS - SERVICIO DE INFORMACIÓN CATASTRAL - ACTUALIZACIÓN  Y GESTIÓN CATASTRAL  NACIONAL"/>
    <s v="Nación"/>
    <x v="2"/>
    <s v="CSF"/>
    <n v="38311784"/>
    <n v="0"/>
    <n v="38311784"/>
    <n v="0"/>
    <s v="Prestación de servicios profesionales para la elaboración del estudio de zonas físicas y _x000a_geoeconómicas dentro del proceso formación catastral rural y centros poblados del municipio de Cumaribo Vichada, perteneciente a la DT Meta"/>
    <s v="5920"/>
    <s v="19820"/>
    <s v="29320"/>
    <s v="74620, 88420, 105220"/>
    <s v="245509120, 273518720, 312130020"/>
    <s v="-0"/>
    <x v="1"/>
    <x v="1"/>
  </r>
  <r>
    <s v="5820"/>
    <s v="2020-07-22 00:00:00"/>
    <s v="2020-07-22 17:37:00"/>
    <s v="Gasto"/>
    <s v="Con Compromiso"/>
    <s v="0500"/>
    <x v="12"/>
    <x v="22"/>
    <s v="ADQUISICIÓN DE BIENES Y SERVICIOS - SERVICIO DE INFORMACIÓN CATASTRAL - ACTUALIZACIÓN  Y GESTIÓN CATASTRAL  NACIONAL"/>
    <s v="Nación"/>
    <x v="2"/>
    <s v="CSF"/>
    <n v="10374692"/>
    <n v="2939496"/>
    <n v="13314188"/>
    <n v="0"/>
    <s v="Prestación de servicios de apoyo desde el aspecto jurídico en los trámites relacionados con el proceso de formación catastral rural y centros poblados del municipio de Cumaribo Vichada, perteneciente a la Dt Meta."/>
    <s v="6020"/>
    <s v="14820"/>
    <s v="22620"/>
    <s v="59420, 74320, 87520, 108020"/>
    <s v="210599420, 245242020, 273479020, 312211320"/>
    <s v="-0"/>
    <x v="1"/>
    <x v="1"/>
  </r>
  <r>
    <s v="5820"/>
    <s v="2020-07-22 00:00:00"/>
    <s v="2020-07-22 17:37:00"/>
    <s v="Gasto"/>
    <s v="Con Compromiso"/>
    <s v="0500"/>
    <x v="12"/>
    <x v="22"/>
    <s v="ADQUISICIÓN DE BIENES Y SERVICIOS - SERVICIO DE INFORMACIÓN CATASTRAL - ACTUALIZACIÓN  Y GESTIÓN CATASTRAL  NACIONAL"/>
    <s v="Propios"/>
    <x v="1"/>
    <s v="CSF"/>
    <n v="0"/>
    <n v="0"/>
    <n v="0"/>
    <n v="0"/>
    <s v="Prestación de servicios de apoyo desde el aspecto jurídico en los trámites relacionados con el proceso de formación catastral rural y centros poblados del municipio de Cumaribo Vichada, perteneciente a la Dt Meta."/>
    <s v="6020"/>
    <s v="14820"/>
    <s v="22620"/>
    <s v="59420, 74320, 87520, 108020"/>
    <s v="210599420, 245242020, 273479020, 312211320"/>
    <s v="-0"/>
    <x v="1"/>
    <x v="1"/>
  </r>
  <r>
    <s v="5920"/>
    <s v="2020-07-22 00:00:00"/>
    <s v="2020-07-22 17:47:00"/>
    <s v="Gasto"/>
    <s v="Con Compromiso"/>
    <s v="0500"/>
    <x v="12"/>
    <x v="22"/>
    <s v="ADQUISICIÓN DE BIENES Y SERVICIOS - SERVICIO DE INFORMACIÓN CATASTRAL - ACTUALIZACIÓN  Y GESTIÓN CATASTRAL  NACIONAL"/>
    <s v="Nación"/>
    <x v="2"/>
    <s v="CSF"/>
    <n v="38905095"/>
    <n v="-1037469"/>
    <n v="37867626"/>
    <n v="0"/>
    <s v="Prestación de servicios personales para realizar actividades de digitalización y generación de productos resultantes del proceso de la formación catastral rural y centros poblados del municipio de Cumaribo Vichada, perteneciente a la Dt Meta"/>
    <s v="6120"/>
    <s v="16820, 17920, 18420"/>
    <s v="33820, 33920, 34820"/>
    <s v="74020, 74120, 75520, 76020, 76120, 76220, 88620, 89320, 92520, 96420, 110320, 110420, 113820"/>
    <s v="246314420, 246321220, 246329120, 273518920, 274563820, 276022420, 290339120, 312315620, 312316320, 332153720"/>
    <s v="-0"/>
    <x v="1"/>
    <x v="1"/>
  </r>
  <r>
    <s v="6020"/>
    <s v="2020-07-22 00:00:00"/>
    <s v="2020-07-22 17:57:00"/>
    <s v="Gasto"/>
    <s v="Con Compromiso"/>
    <s v="0500"/>
    <x v="12"/>
    <x v="22"/>
    <s v="ADQUISICIÓN DE BIENES Y SERVICIOS - SERVICIO DE INFORMACIÓN CATASTRAL - ACTUALIZACIÓN  Y GESTIÓN CATASTRAL  NACIONAL"/>
    <s v="Nación"/>
    <x v="2"/>
    <s v="CSF"/>
    <n v="39640608"/>
    <n v="-3193272"/>
    <n v="36447336"/>
    <n v="3303384"/>
    <s v="Prestación de servicios personales para realizar actividades de apoyo en oficina y terreno a los coordinadores y reconocedores prediales en el proceso de formación catastral rural y centros poblados del municipio de Cumaribo Vichada, perteneciente a"/>
    <s v="6220"/>
    <s v="21720, 23720, 23820, 28320, 28420, 32520, 33320"/>
    <s v="33420, 44820, 45720, 60420, 61920, 62520"/>
    <s v="73620, 88120, 89020, 92820, 104620, 104820, 105120, 105520, 106620, 106720, 107220, 113520, 129420, 131120"/>
    <s v="245553620, 273518420, 274552220, 277454020, 310896820, 312124720, 312129720, 312135820, 312175620, 312175820, 312192220, 326766820"/>
    <s v="-0"/>
    <x v="1"/>
    <x v="1"/>
  </r>
  <r>
    <s v="6120"/>
    <s v="2020-07-22 00:00:00"/>
    <s v="2020-07-22 18:07:00"/>
    <s v="Gasto"/>
    <s v="Generado"/>
    <s v="0500"/>
    <x v="12"/>
    <x v="22"/>
    <s v="ADQUISICIÓN DE BIENES Y SERVICIOS - SERVICIO DE INFORMACIÓN CATASTRAL - ACTUALIZACIÓN  Y GESTIÓN CATASTRAL  NACIONAL"/>
    <s v="Nación"/>
    <x v="2"/>
    <s v="CSF"/>
    <n v="66067680"/>
    <n v="-66067680"/>
    <n v="0"/>
    <n v="0"/>
    <s v="Prestación de servicios personales como guía terrestre al personal del proyecto de formación catastral rural y centros poblados del municipio de Cumaribo Vichada, perteneciente a la Dt Meta."/>
    <s v="6320"/>
    <s v="-0"/>
    <s v="-0"/>
    <s v="-0"/>
    <s v="-0"/>
    <s v="-0"/>
    <x v="1"/>
    <x v="1"/>
  </r>
  <r>
    <s v="6220"/>
    <s v="2020-07-22 00:00:00"/>
    <s v="2020-07-22 18:16:00"/>
    <s v="Gasto"/>
    <s v="Con Compromiso"/>
    <s v="0500"/>
    <x v="12"/>
    <x v="22"/>
    <s v="ADQUISICIÓN DE BIENES Y SERVICIOS - SERVICIO DE INFORMACIÓN CATASTRAL - ACTUALIZACIÓN  Y GESTIÓN CATASTRAL  NACIONAL"/>
    <s v="Nación"/>
    <x v="2"/>
    <s v="CSF"/>
    <n v="50927550"/>
    <n v="-8555828"/>
    <n v="42371722"/>
    <n v="950648"/>
    <s v="Prestación de servicios como técnico operativo desde la sede de la dirección territorial meta, en el proceso de formación catastral rural y centros poblados del municipio Cumaribo Vichada"/>
    <s v="6420"/>
    <s v="14620, 14720, 20920, 28120, 28820"/>
    <s v="22920, 23020, 35220, 61820, 67620"/>
    <s v="59720, 59820, 69220, 70320, 75620, 85020, 85220, 92920, 102220, 103320, 106520, 107620, 111120, 111620, 129320, 129920"/>
    <s v="210587520, 210591620, 241997820, 242038820, 245675320, 273090720, 273117820, 277455820, 310825820, 310866620, 312175020, 312202420, 313818120, 320857020"/>
    <s v="-0"/>
    <x v="1"/>
    <x v="1"/>
  </r>
  <r>
    <s v="6320"/>
    <s v="2020-07-22 00:00:00"/>
    <s v="2020-07-22 18:23:00"/>
    <s v="Gasto"/>
    <s v="Con Compromiso"/>
    <s v="0500"/>
    <x v="12"/>
    <x v="22"/>
    <s v="ADQUISICIÓN DE BIENES Y SERVICIOS - SERVICIO DE INFORMACIÓN CATASTRAL - ACTUALIZACIÓN  Y GESTIÓN CATASTRAL  NACIONAL"/>
    <s v="Nación"/>
    <x v="2"/>
    <s v="CSF"/>
    <n v="10185510"/>
    <n v="-1280566"/>
    <n v="8904944"/>
    <n v="0"/>
    <s v="Prestación de servicios como técnico operativo a la coordinadora de planta en oficina y terreno delproceso de formación catastral rural y centros poblados del municipio de Cumaribo Vichada, perteneciente a la Dt Meta"/>
    <s v="6520"/>
    <s v="26320"/>
    <s v="48820"/>
    <s v="92220, 102320, 129520"/>
    <s v="275970720, 310865120"/>
    <s v="-0"/>
    <x v="1"/>
    <x v="1"/>
  </r>
  <r>
    <s v="6420"/>
    <s v="2020-07-22 00:00:00"/>
    <s v="2020-07-22 18:30:00"/>
    <s v="Gasto"/>
    <s v="Con Compromiso"/>
    <s v="0500"/>
    <x v="12"/>
    <x v="22"/>
    <s v="ADQUISICIÓN DE BIENES Y SERVICIOS - SERVICIO DE INFORMACIÓN CATASTRAL - ACTUALIZACIÓN  Y GESTIÓN CATASTRAL  NACIONAL"/>
    <s v="Nación"/>
    <x v="2"/>
    <s v="CSF"/>
    <n v="51873460"/>
    <n v="-30259519"/>
    <n v="21613941"/>
    <n v="0"/>
    <s v="Prestación de servicios técnicos para desarrollar actividades de soporte informático en campo y oficina, relacionados con la gestión de software, hardware e infraestructura tecnológica en la formación catastral rural y centros poblados del municipio"/>
    <s v="6620"/>
    <s v="23920, 24020, 44420"/>
    <s v="45520, 45620"/>
    <s v="88820, 88920, 106420, 111020, 129720"/>
    <s v="273519120, 273519220, 312173720, 313817720"/>
    <s v="-0"/>
    <x v="1"/>
    <x v="1"/>
  </r>
  <r>
    <s v="6520"/>
    <s v="2020-07-22 00:00:00"/>
    <s v="2020-07-22 18:37:00"/>
    <s v="Gasto"/>
    <s v="Con Compromiso"/>
    <s v="0500"/>
    <x v="12"/>
    <x v="22"/>
    <s v="ADQUISICIÓN DE BIENES Y SERVICIOS - SERVICIO DE INFORMACIÓN CATASTRAL - ACTUALIZACIÓN  Y GESTIÓN CATASTRAL  NACIONAL"/>
    <s v="Nación"/>
    <x v="2"/>
    <s v="CSF"/>
    <n v="6000000"/>
    <n v="-3"/>
    <n v="5999997"/>
    <n v="0"/>
    <s v="Mantenimiento del parque automotor de la dirección territorial meta en el marco del proceso de formación catastral rural y centros poblados del municipio de Cumaribo Vichada, perteneciente a la Dt Meta"/>
    <s v="6720"/>
    <s v="22620"/>
    <s v="66920"/>
    <s v="111220, 111320, 111420"/>
    <s v="320856620, 320856820"/>
    <s v="-0"/>
    <x v="1"/>
    <x v="1"/>
  </r>
  <r>
    <s v="6620"/>
    <s v="2020-07-23 00:00:00"/>
    <s v="2020-07-23 07:25:00"/>
    <s v="Gasto"/>
    <s v="Con Compromiso"/>
    <s v="0500"/>
    <x v="12"/>
    <x v="22"/>
    <s v="ADQUISICIÓN DE BIENES Y SERVICIOS - SERVICIO DE INFORMACIÓN CATASTRAL - ACTUALIZACIÓN  Y GESTIÓN CATASTRAL  NACIONAL"/>
    <s v="Nación"/>
    <x v="2"/>
    <s v="CSF"/>
    <n v="165586291"/>
    <n v="133217550"/>
    <n v="298803841"/>
    <n v="23755722"/>
    <s v="Viaticos para Cumaribo $140.838.291, gastos $24.748.000"/>
    <s v="6820"/>
    <s v="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s v="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s v="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s v="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s v="320, 420, 520, 920, 1020"/>
    <x v="1"/>
    <x v="1"/>
  </r>
  <r>
    <s v="6720"/>
    <s v="2020-07-23 00:00:00"/>
    <s v="2020-07-23 13:22:00"/>
    <s v="Gasto"/>
    <s v="Con Compromiso"/>
    <s v="014"/>
    <x v="12"/>
    <x v="9"/>
    <s v="SUELDO BÁSICO"/>
    <s v="Nación"/>
    <x v="0"/>
    <s v="CSF"/>
    <n v="53887298"/>
    <n v="0"/>
    <n v="5388729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5"/>
    <s v="PRIMA TÉCNICA NO SALARIAL"/>
    <s v="Nación"/>
    <x v="0"/>
    <s v="CSF"/>
    <n v="2354967"/>
    <n v="0"/>
    <n v="235496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28"/>
    <s v="AUXILIO DE CONECTIVIDAD DIGITAL"/>
    <s v="Nación"/>
    <x v="0"/>
    <s v="CSF"/>
    <n v="1206820"/>
    <n v="0"/>
    <n v="1206820"/>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6"/>
    <s v="SUBSIDIO DE ALIMENTACIÓN"/>
    <s v="Nación"/>
    <x v="0"/>
    <s v="CSF"/>
    <n v="907746"/>
    <n v="0"/>
    <n v="907746"/>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7"/>
    <s v="SUELDO DE VACACIONES"/>
    <s v="Nación"/>
    <x v="0"/>
    <s v="CSF"/>
    <n v="1338478"/>
    <n v="0"/>
    <n v="133847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10"/>
    <s v="BONIFICACIÓN POR SERVICIOS PRESTADOS"/>
    <s v="Nación"/>
    <x v="0"/>
    <s v="CSF"/>
    <n v="1699304"/>
    <n v="0"/>
    <n v="1699304"/>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4"/>
    <s v="PRIMA DE VACACIONES"/>
    <s v="Nación"/>
    <x v="0"/>
    <s v="CSF"/>
    <n v="1306907"/>
    <n v="0"/>
    <n v="130690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8"/>
    <s v="BONIFICACIÓN ESPECIAL DE RECREACIÓN"/>
    <s v="Nación"/>
    <x v="0"/>
    <s v="CSF"/>
    <n v="90989"/>
    <n v="0"/>
    <n v="90989"/>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820"/>
    <s v="2020-07-27 00:00:00"/>
    <s v="2020-07-27 19:09:00"/>
    <s v="Gasto"/>
    <s v="Con Compromiso"/>
    <s v="014"/>
    <x v="12"/>
    <x v="11"/>
    <s v="PENSIONES"/>
    <s v="Nación"/>
    <x v="0"/>
    <s v="CSF"/>
    <n v="6774100"/>
    <n v="0"/>
    <n v="67741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4"/>
    <s v="CAJAS DE COMPENSACIÓN FAMILIAR"/>
    <s v="Nación"/>
    <x v="0"/>
    <s v="CSF"/>
    <n v="2375900"/>
    <n v="0"/>
    <n v="237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2"/>
    <s v="APORTES GENERALES AL SISTEMA DE RIESGOS LABORALES"/>
    <s v="Nación"/>
    <x v="0"/>
    <s v="CSF"/>
    <n v="765900"/>
    <n v="0"/>
    <n v="76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5"/>
    <s v="SALUD"/>
    <s v="Nación"/>
    <x v="0"/>
    <s v="CSF"/>
    <n v="4798800"/>
    <n v="0"/>
    <n v="47988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3"/>
    <s v="APORTES AL ICBF"/>
    <s v="Nación"/>
    <x v="0"/>
    <s v="CSF"/>
    <n v="1782300"/>
    <n v="0"/>
    <n v="17823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6"/>
    <s v="APORTES AL SENA"/>
    <s v="Nación"/>
    <x v="0"/>
    <s v="CSF"/>
    <n v="1188400"/>
    <n v="0"/>
    <n v="11884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920"/>
    <s v="2020-08-05 00:00:00"/>
    <s v="2020-08-05 09:31:00"/>
    <s v="Gasto"/>
    <s v="Con Compromiso"/>
    <s v="0200"/>
    <x v="12"/>
    <x v="39"/>
    <s v="ADQUISICIÓN DE BIENES Y SERVICIOS - SEDES ADECUADAS - FORTALECIMIENTO DE LA INFRAESTRUCTURA FÍSICA DEL IGAC A NIVEL  NACIONAL"/>
    <s v="Nación"/>
    <x v="0"/>
    <s v="CSF"/>
    <n v="8940950"/>
    <n v="0"/>
    <n v="8940950"/>
    <n v="0"/>
    <s v="PARA PAGO DE ARRIENDO EDIFICIO DONDE FUNCIONA EL CENTRO DE INFORMACION"/>
    <s v="7120"/>
    <s v="19220"/>
    <s v="38020"/>
    <s v="78020"/>
    <s v="258477720"/>
    <s v="-0"/>
    <x v="1"/>
    <x v="3"/>
  </r>
  <r>
    <s v="7020"/>
    <s v="2020-08-24 00:00:00"/>
    <s v="2020-08-24 14:52:00"/>
    <s v="Gasto"/>
    <s v="Con Compromiso"/>
    <s v="014"/>
    <x v="12"/>
    <x v="13"/>
    <s v="APORTES AL ICBF"/>
    <s v="Nación"/>
    <x v="0"/>
    <s v="CSF"/>
    <n v="1840000"/>
    <n v="0"/>
    <n v="1840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6"/>
    <s v="APORTES AL SENA"/>
    <s v="Nación"/>
    <x v="0"/>
    <s v="CSF"/>
    <n v="1227000"/>
    <n v="0"/>
    <n v="1227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5"/>
    <s v="SALUD"/>
    <s v="Nación"/>
    <x v="0"/>
    <s v="CSF"/>
    <n v="4808300"/>
    <n v="0"/>
    <n v="48083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4"/>
    <s v="CAJAS DE COMPENSACIÓN FAMILIAR"/>
    <s v="Nación"/>
    <x v="0"/>
    <s v="CSF"/>
    <n v="2452900"/>
    <n v="0"/>
    <n v="24529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1"/>
    <s v="PENSIONES"/>
    <s v="Nación"/>
    <x v="0"/>
    <s v="CSF"/>
    <n v="6787800"/>
    <n v="0"/>
    <n v="67878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2"/>
    <s v="APORTES GENERALES AL SISTEMA DE RIESGOS LABORALES"/>
    <s v="Nación"/>
    <x v="0"/>
    <s v="CSF"/>
    <n v="741100"/>
    <n v="0"/>
    <n v="7411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120"/>
    <s v="2020-08-24 00:00:00"/>
    <s v="2020-08-24 15:05:00"/>
    <s v="Gasto"/>
    <s v="Con Compromiso"/>
    <s v="014"/>
    <x v="12"/>
    <x v="28"/>
    <s v="AUXILIO DE CONECTIVIDAD DIGITAL"/>
    <s v="Nación"/>
    <x v="0"/>
    <s v="CSF"/>
    <n v="1155393"/>
    <n v="0"/>
    <n v="115539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9"/>
    <s v="SUELDO BÁSICO"/>
    <s v="Nación"/>
    <x v="0"/>
    <s v="CSF"/>
    <n v="53206037"/>
    <n v="0"/>
    <n v="5320603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4"/>
    <s v="PRIMA DE VACACIONES"/>
    <s v="Nación"/>
    <x v="0"/>
    <s v="CSF"/>
    <n v="2690879"/>
    <n v="0"/>
    <n v="2690879"/>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5"/>
    <s v="PRIMA TÉCNICA NO SALARIAL"/>
    <s v="Nación"/>
    <x v="0"/>
    <s v="CSF"/>
    <n v="2354967"/>
    <n v="0"/>
    <n v="235496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10"/>
    <s v="BONIFICACIÓN POR SERVICIOS PRESTADOS"/>
    <s v="Nación"/>
    <x v="0"/>
    <s v="CSF"/>
    <n v="2314003"/>
    <n v="0"/>
    <n v="231400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7"/>
    <s v="SUELDO DE VACACIONES"/>
    <s v="Nación"/>
    <x v="0"/>
    <s v="CSF"/>
    <n v="2272298"/>
    <n v="0"/>
    <n v="2272298"/>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8"/>
    <s v="BONIFICACIÓN ESPECIAL DE RECREACIÓN"/>
    <s v="Nación"/>
    <x v="0"/>
    <s v="CSF"/>
    <n v="214112"/>
    <n v="0"/>
    <n v="214112"/>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6"/>
    <s v="SUBSIDIO DE ALIMENTACIÓN"/>
    <s v="Nación"/>
    <x v="0"/>
    <s v="CSF"/>
    <n v="874697"/>
    <n v="0"/>
    <n v="87469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220"/>
    <s v="2020-09-10 00:00:00"/>
    <s v="2020-09-10 17:45:00"/>
    <s v="Gasto"/>
    <s v="Con Compromiso"/>
    <s v="0500"/>
    <x v="12"/>
    <x v="22"/>
    <s v="ADQUISICIÓN DE BIENES Y SERVICIOS - SERVICIO DE INFORMACIÓN CATASTRAL - ACTUALIZACIÓN  Y GESTIÓN CATASTRAL  NACIONAL"/>
    <s v="Nación"/>
    <x v="2"/>
    <s v="CSF"/>
    <n v="2796136"/>
    <n v="-80000"/>
    <n v="2716136"/>
    <n v="0"/>
    <s v="PRESTAN DE SERVICIO DE APOYO OPERATIVO EN LOS PROCESOS CATASTRALES DE LA DIRECCION TERRITORIAL META.Y SUS UOC"/>
    <s v="7420"/>
    <s v="24820"/>
    <s v="47820"/>
    <s v="91220, 111720"/>
    <s v="274672820, 320857120"/>
    <s v="-0"/>
    <x v="1"/>
    <x v="1"/>
  </r>
  <r>
    <s v="7320"/>
    <s v="2020-09-14 00:00:00"/>
    <s v="2020-09-14 20:15:00"/>
    <s v="Gasto"/>
    <s v="Con Compromiso"/>
    <s v="0500"/>
    <x v="12"/>
    <x v="22"/>
    <s v="ADQUISICIÓN DE BIENES Y SERVICIOS - SERVICIO DE INFORMACIÓN CATASTRAL - ACTUALIZACIÓN  Y GESTIÓN CATASTRAL  NACIONAL"/>
    <s v="Nación"/>
    <x v="2"/>
    <s v="CSF"/>
    <n v="24445224"/>
    <n v="-3191460"/>
    <n v="21253764"/>
    <n v="0"/>
    <s v="Prestación  de  servicios  como  técnico  operativo  en  el  proceso  de  formación  catastral rural  y  centros  poblados  del  municipio  Cumaribo  vichada,  perteneciente  a  la  Dt  Meta"/>
    <s v="7520"/>
    <s v="25520, 26620, 28520, 37120"/>
    <s v="49520, 60220, 60320"/>
    <s v="92620, 102420, 104920, 105020"/>
    <s v="277451820, 310865220, 312128420, 312129220"/>
    <s v="-0"/>
    <x v="1"/>
    <x v="1"/>
  </r>
  <r>
    <s v="7420"/>
    <s v="2020-09-14 00:00:00"/>
    <s v="2020-09-14 20:29:00"/>
    <s v="Gasto"/>
    <s v="Con Compromiso"/>
    <s v="0500"/>
    <x v="12"/>
    <x v="22"/>
    <s v="ADQUISICIÓN DE BIENES Y SERVICIOS - SERVICIO DE INFORMACIÓN CATASTRAL - ACTUALIZACIÓN  Y GESTIÓN CATASTRAL  NACIONAL"/>
    <s v="Nación"/>
    <x v="2"/>
    <s v="CSF"/>
    <n v="9077856"/>
    <n v="-1037470"/>
    <n v="8040386"/>
    <n v="0"/>
    <s v="Prestación de servicios personales en soporte gráfico y generación de productos resultantes del proceso de la formación catastral rural y centros poblados del  municipio de Cumaribo vichada, perteneciente a la Dt Meta"/>
    <s v="7620"/>
    <s v="28220"/>
    <s v="67520"/>
    <s v="111520, 124320"/>
    <s v="320856920, 340290520"/>
    <s v="-0"/>
    <x v="1"/>
    <x v="1"/>
  </r>
  <r>
    <s v="7520"/>
    <s v="2020-09-14 00:00:00"/>
    <s v="2020-09-14 20:39:00"/>
    <s v="Gasto"/>
    <s v="Anulado"/>
    <s v="0500"/>
    <x v="12"/>
    <x v="22"/>
    <s v="ADQUISICIÓN DE BIENES Y SERVICIOS - SERVICIO DE INFORMACIÓN CATASTRAL - ACTUALIZACIÓN  Y GESTIÓN CATASTRAL  NACIONAL"/>
    <s v="Nación"/>
    <x v="2"/>
    <s v="CSF"/>
    <n v="9077856"/>
    <n v="-9077856"/>
    <n v="0"/>
    <n v="0"/>
    <s v="Prestación  de  servicios  como  técnico  operativo  en  el  proceso  de  formación  catastral  rural  y  centros  poblados  del  municipio  Cumaribo  vichada,  perteneciente  a  la  Dt  Meta"/>
    <s v="7720"/>
    <s v="-0"/>
    <s v="-0"/>
    <s v="-0"/>
    <s v="-0"/>
    <s v="-0"/>
    <x v="1"/>
    <x v="1"/>
  </r>
  <r>
    <s v="7620"/>
    <s v="2020-09-15 00:00:00"/>
    <s v="2020-09-15 09:18:00"/>
    <s v="Gasto"/>
    <s v="Con Compromiso"/>
    <s v="0500"/>
    <x v="12"/>
    <x v="22"/>
    <s v="ADQUISICIÓN DE BIENES Y SERVICIOS - SERVICIO DE INFORMACIÓN CATASTRAL - ACTUALIZACIÓN  Y GESTIÓN CATASTRAL  NACIONAL"/>
    <s v="Nación"/>
    <x v="2"/>
    <s v="CSF"/>
    <n v="9077856"/>
    <n v="-1037470"/>
    <n v="8040386"/>
    <n v="0"/>
    <s v="Prestación de servicios personales como técnico de apoyo para realizar las actividades de soporte en el proceso de la formación catastral rural y centros poblados del municipio de Cumaribo Vichada, perteneciente a la Dt Meta."/>
    <s v="7820"/>
    <s v="28020"/>
    <s v="57820"/>
    <s v="102520"/>
    <s v="310865420"/>
    <s v="-0"/>
    <x v="1"/>
    <x v="1"/>
  </r>
  <r>
    <s v="7720"/>
    <s v="2020-09-23 00:00:00"/>
    <s v="2020-09-23 15:17:00"/>
    <s v="Gasto"/>
    <s v="Con Compromiso"/>
    <s v="014"/>
    <x v="12"/>
    <x v="10"/>
    <s v="BONIFICACIÓN POR SERVICIOS PRESTADOS"/>
    <s v="Nación"/>
    <x v="0"/>
    <s v="CSF"/>
    <n v="2340172"/>
    <n v="0"/>
    <n v="23401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6"/>
    <s v="SUBSIDIO DE ALIMENTACIÓN"/>
    <s v="Nación"/>
    <x v="0"/>
    <s v="CSF"/>
    <n v="925372"/>
    <n v="0"/>
    <n v="9253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9"/>
    <s v="SUELDO BÁSICO"/>
    <s v="Nación"/>
    <x v="0"/>
    <s v="CSF"/>
    <n v="53403536"/>
    <n v="0"/>
    <n v="53403536"/>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28"/>
    <s v="AUXILIO DE CONECTIVIDAD DIGITAL"/>
    <s v="Nación"/>
    <x v="0"/>
    <s v="CSF"/>
    <n v="1234248"/>
    <n v="0"/>
    <n v="1234248"/>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5"/>
    <s v="PRIMA TÉCNICA NO SALARIAL"/>
    <s v="Nación"/>
    <x v="0"/>
    <s v="CSF"/>
    <n v="2354967"/>
    <n v="0"/>
    <n v="2354967"/>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820"/>
    <s v="2020-09-23 00:00:00"/>
    <s v="2020-09-23 15:33:00"/>
    <s v="Gasto"/>
    <s v="Con Compromiso"/>
    <s v="014"/>
    <x v="12"/>
    <x v="14"/>
    <s v="CAJAS DE COMPENSACIÓN FAMILIAR"/>
    <s v="Nación"/>
    <x v="0"/>
    <s v="CSF"/>
    <n v="3970500"/>
    <n v="0"/>
    <n v="39705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5"/>
    <s v="SALUD"/>
    <s v="Nación"/>
    <x v="0"/>
    <s v="CSF"/>
    <n v="4911400"/>
    <n v="0"/>
    <n v="4911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2"/>
    <s v="APORTES GENERALES AL SISTEMA DE RIESGOS LABORALES"/>
    <s v="Nación"/>
    <x v="0"/>
    <s v="CSF"/>
    <n v="685700"/>
    <n v="0"/>
    <n v="6857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6"/>
    <s v="APORTES AL SENA"/>
    <s v="Nación"/>
    <x v="0"/>
    <s v="CSF"/>
    <n v="1985600"/>
    <n v="0"/>
    <n v="19856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1"/>
    <s v="PENSIONES"/>
    <s v="Nación"/>
    <x v="0"/>
    <s v="CSF"/>
    <n v="6933100"/>
    <n v="0"/>
    <n v="69331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3"/>
    <s v="APORTES AL ICBF"/>
    <s v="Nación"/>
    <x v="0"/>
    <s v="CSF"/>
    <n v="2978400"/>
    <n v="0"/>
    <n v="2978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920"/>
    <s v="2020-10-06 00:00:00"/>
    <s v="2020-10-06 10:16:00"/>
    <s v="Gasto"/>
    <s v="Con Compromiso"/>
    <s v="014"/>
    <x v="12"/>
    <x v="19"/>
    <s v="VIÁTICOS DE LOS FUNCIONARIOS EN COMISIÓN"/>
    <s v="Propios"/>
    <x v="1"/>
    <s v="CSF"/>
    <n v="271546"/>
    <n v="0"/>
    <n v="271546"/>
    <n v="0"/>
    <s v="Viáticos y gastos de comisión"/>
    <s v="8120"/>
    <s v="30320"/>
    <s v="52720"/>
    <s v="95420"/>
    <s v="290350320"/>
    <s v="-0"/>
    <x v="0"/>
    <x v="16"/>
  </r>
  <r>
    <s v="7920"/>
    <s v="2020-10-06 00:00:00"/>
    <s v="2020-10-06 10:16:00"/>
    <s v="Gasto"/>
    <s v="Con Compromiso"/>
    <s v="014"/>
    <x v="12"/>
    <x v="18"/>
    <s v="SERVICIOS DE TRANSPORTE DE PASAJEROS"/>
    <s v="Propios"/>
    <x v="1"/>
    <s v="CSF"/>
    <n v="90000"/>
    <n v="-5000"/>
    <n v="85000"/>
    <n v="0"/>
    <s v="Viáticos y gastos de comisión"/>
    <s v="8120"/>
    <s v="30320"/>
    <s v="52720"/>
    <s v="95420"/>
    <s v="290350320"/>
    <s v="-0"/>
    <x v="0"/>
    <x v="16"/>
  </r>
  <r>
    <s v="8020"/>
    <s v="2020-10-08 00:00:00"/>
    <s v="2020-10-08 07:58:00"/>
    <s v="Gasto"/>
    <s v="Con Compromiso"/>
    <s v="0500"/>
    <x v="12"/>
    <x v="22"/>
    <s v="ADQUISICIÓN DE BIENES Y SERVICIOS - SERVICIO DE INFORMACIÓN CATASTRAL - ACTUALIZACIÓN  Y GESTIÓN CATASTRAL  NACIONAL"/>
    <s v="Propios"/>
    <x v="1"/>
    <s v="CSF"/>
    <n v="21857453"/>
    <n v="0"/>
    <n v="21857453"/>
    <n v="4614453"/>
    <s v="Mantenimiento preventivo, correctivo y suministro e instalación de repuestos de los vehículos de la Territorial Meta"/>
    <s v="8220"/>
    <s v="38920"/>
    <s v="-0"/>
    <s v="-0"/>
    <s v="-0"/>
    <s v="-0"/>
    <x v="1"/>
    <x v="1"/>
  </r>
  <r>
    <s v="8120"/>
    <s v="2020-10-13 00:00:00"/>
    <s v="2020-10-13 15:35:00"/>
    <s v="Gasto"/>
    <s v="Con Compromiso"/>
    <s v="0500"/>
    <x v="12"/>
    <x v="22"/>
    <s v="ADQUISICIÓN DE BIENES Y SERVICIOS - SERVICIO DE INFORMACIÓN CATASTRAL - ACTUALIZACIÓN  Y GESTIÓN CATASTRAL  NACIONAL"/>
    <s v="Propios"/>
    <x v="1"/>
    <s v="CSF"/>
    <n v="24341595"/>
    <n v="0"/>
    <n v="24341595"/>
    <n v="12495880"/>
    <s v="VIATICOS DE FUNCIONARIOS"/>
    <s v="8320"/>
    <s v="30420, 30520, 30620, 30720, 30820, 32920, 33020, 33120, 36520, 36620, 36720, 36820, 37920, 38020, 38120, 38720, 39020, 39720, 39820, 39920, 40020, 41220, 41320, 46320, 46420, 46520, 46620"/>
    <s v="52820, 52920, 53020, 53120, 53220, 69820, 69920, 70020, 70120, 70220, 70320, 70420, 70520, 70720, 70820, 71020, 71120, 71220, 71320, 71420, 71520, 71620, 71720, 76320, 76420, 76520, 76620"/>
    <s v="95520, 95620, 95720, 95820, 95920, 115120, 115220, 115320, 115420, 115520, 115620, 115720, 115820, 116020, 116120, 116320, 116420, 116520, 116620, 116720, 116820, 116920, 117020, 124820, 124920, 125020, 125120"/>
    <s v="290344820, 290346420, 290347520, 290348120, 290349220, 332157720, 332157920, 332158020, 332158220, 332158720, 332158920, 332159320, 332159520, 332160620, 332160720, 332161020, 332161120, 332161220, 332161520, 332161720, 332161920, 332162020, 332162220, 340322320, 340323520, 340325020, 340328220"/>
    <s v="-0"/>
    <x v="1"/>
    <x v="1"/>
  </r>
  <r>
    <s v="8220"/>
    <s v="2020-10-13 00:00:00"/>
    <s v="2020-10-13 18:21:00"/>
    <s v="Gasto"/>
    <s v="Con Compromiso"/>
    <s v="0500"/>
    <x v="12"/>
    <x v="22"/>
    <s v="ADQUISICIÓN DE BIENES Y SERVICIOS - SERVICIO DE INFORMACIÓN CATASTRAL - ACTUALIZACIÓN  Y GESTIÓN CATASTRAL  NACIONAL"/>
    <s v="Nación"/>
    <x v="2"/>
    <s v="CSF"/>
    <n v="9333333"/>
    <n v="-466666"/>
    <n v="8866667"/>
    <n v="0"/>
    <s v="Prestación de servicios profesionales para ejecutar la consulta previa en los resguardos que conformaron en la vigencia 2018 del municipio de cumaribo vichada, perteneciente a la Dt Meta."/>
    <s v="8420"/>
    <s v="31020"/>
    <s v="58820"/>
    <s v="103520"/>
    <s v="310867120"/>
    <s v="-0"/>
    <x v="1"/>
    <x v="1"/>
  </r>
  <r>
    <s v="8320"/>
    <s v="2020-10-13 00:00:00"/>
    <s v="2020-10-13 18:22:00"/>
    <s v="Gasto"/>
    <s v="Con Compromiso"/>
    <s v="0500"/>
    <x v="12"/>
    <x v="22"/>
    <s v="ADQUISICIÓN DE BIENES Y SERVICIOS - SERVICIO DE INFORMACIÓN CATASTRAL - ACTUALIZACIÓN  Y GESTIÓN CATASTRAL  NACIONAL"/>
    <s v="Nación"/>
    <x v="2"/>
    <s v="CSF"/>
    <n v="6916461"/>
    <n v="-345823"/>
    <n v="6570638"/>
    <n v="0"/>
    <s v="Prestación de servicios personales para efectuar actividades de digitalización en el proceso de formación catastral rural y centros poblados del municipio cumaribo vichada perteneciente a la Dt Meta"/>
    <s v="8520"/>
    <s v="31120"/>
    <s v="66420"/>
    <s v="110920"/>
    <s v="313817420"/>
    <s v="-0"/>
    <x v="1"/>
    <x v="1"/>
  </r>
  <r>
    <s v="8420"/>
    <s v="2020-10-14 00:00:00"/>
    <s v="2020-10-14 07:54:00"/>
    <s v="Gasto"/>
    <s v="Generado"/>
    <s v="0500"/>
    <x v="12"/>
    <x v="22"/>
    <s v="ADQUISICIÓN DE BIENES Y SERVICIOS - SERVICIO DE INFORMACIÓN CATASTRAL - ACTUALIZACIÓN  Y GESTIÓN CATASTRAL  NACIONAL"/>
    <s v="Nación"/>
    <x v="2"/>
    <s v="CSF"/>
    <n v="13752864"/>
    <n v="-13752864"/>
    <n v="0"/>
    <n v="0"/>
    <s v="Prestación de servicios personales para ejecutar acciones de reconocimiento predial en la zona rural del proceso de formación catastral y centros poblados del municipio de cumaribo vichada, perteneciente a la Dt Meta"/>
    <s v="8620"/>
    <s v="-0"/>
    <s v="-0"/>
    <s v="-0"/>
    <s v="-0"/>
    <s v="-0"/>
    <x v="1"/>
    <x v="1"/>
  </r>
  <r>
    <s v="8520"/>
    <s v="2020-10-14 00:00:00"/>
    <s v="2020-10-14 14:42:00"/>
    <s v="Gasto"/>
    <s v="Con Compromiso"/>
    <s v="0500"/>
    <x v="12"/>
    <x v="22"/>
    <s v="ADQUISICIÓN DE BIENES Y SERVICIOS - SERVICIO DE INFORMACIÓN CATASTRAL - ACTUALIZACIÓN  Y GESTIÓN CATASTRAL  NACIONAL"/>
    <s v="Propios"/>
    <x v="1"/>
    <s v="CSF"/>
    <n v="16908692"/>
    <n v="-2254492"/>
    <n v="14654200"/>
    <n v="0"/>
    <s v="PRESTACIÓN DE SERVICIOS PROFESIONALES PARA LA ELABORACIÓN DEL ESTUDIO DE ZONAS FÍSICAS Y GEOECONÓMICAS DENTRO DEL PROCESO DE ACTUALIZACIÓN DE LA FORMACIÓN CATASTRAL DEL MUNICIPIO RESTREPO DE LA DIRECCION TERRITORIAL META"/>
    <s v="9220"/>
    <s v="39120"/>
    <s v="83020"/>
    <s v="-0"/>
    <s v="-0"/>
    <s v="-0"/>
    <x v="1"/>
    <x v="1"/>
  </r>
  <r>
    <s v="8620"/>
    <s v="2020-10-14 00:00:00"/>
    <s v="2020-10-14 14:44:00"/>
    <s v="Gasto"/>
    <s v="Con Compromiso"/>
    <s v="0500"/>
    <x v="12"/>
    <x v="22"/>
    <s v="ADQUISICIÓN DE BIENES Y SERVICIOS - SERVICIO DE INFORMACIÓN CATASTRAL - ACTUALIZACIÓN  Y GESTIÓN CATASTRAL  NACIONAL"/>
    <s v="Propios"/>
    <x v="1"/>
    <s v="CSF"/>
    <n v="15278265"/>
    <n v="0"/>
    <n v="15278265"/>
    <n v="2376620"/>
    <s v="PRESTACIÓN DE SERVICIOS DE APOYO A LA GESTIÓN DESARROLLADA EN PROCESOS DE GESTIÓN CATASTRAL EN EL MARCO DE LOS PROYECTOS QUE ADELANTA EL INSTITUTO EN LA TERRITORIAL META Y SUS UOC."/>
    <s v="9620"/>
    <s v="32420, 32820, 37220"/>
    <s v="80120, 83420"/>
    <s v="128420"/>
    <s v="342877820"/>
    <s v="-0"/>
    <x v="1"/>
    <x v="1"/>
  </r>
  <r>
    <s v="8720"/>
    <s v="2020-10-14 00:00:00"/>
    <s v="2020-10-14 14:46:00"/>
    <s v="Gasto"/>
    <s v="Con Compromiso"/>
    <s v="0500"/>
    <x v="12"/>
    <x v="22"/>
    <s v="ADQUISICIÓN DE BIENES Y SERVICIOS - SERVICIO DE INFORMACIÓN CATASTRAL - ACTUALIZACIÓN  Y GESTIÓN CATASTRAL  NACIONAL"/>
    <s v="Propios"/>
    <x v="1"/>
    <s v="CSF"/>
    <n v="6484183"/>
    <n v="0"/>
    <n v="6484183"/>
    <n v="345824"/>
    <s v="PRESTACIÓN DE SERVICIOS PERSONALES PARA REALIZAR ACTIVIDADES DE DIGITALIZACIÓN Y GENERACIÓN DE PRODUCTOS DE LOS PROCESOS DE GESTIÓN CATASTRAL EN EL MARCO DE LOS PROYECTOS QUE ADELANTA EL INSTITUTO EN LA TERRITORIAL META Y SUS UOC"/>
    <s v="9520"/>
    <s v="32220"/>
    <s v="75820"/>
    <s v="124420"/>
    <s v="340292920"/>
    <s v="-0"/>
    <x v="1"/>
    <x v="1"/>
  </r>
  <r>
    <s v="8820"/>
    <s v="2020-10-14 00:00:00"/>
    <s v="2020-10-14 14:47:00"/>
    <s v="Gasto"/>
    <s v="Con Compromiso"/>
    <s v="0500"/>
    <x v="12"/>
    <x v="22"/>
    <s v="ADQUISICIÓN DE BIENES Y SERVICIOS - SERVICIO DE INFORMACIÓN CATASTRAL - ACTUALIZACIÓN  Y GESTIÓN CATASTRAL  NACIONAL"/>
    <s v="Propios"/>
    <x v="1"/>
    <s v="CSF"/>
    <n v="15158600"/>
    <n v="0"/>
    <n v="15158600"/>
    <n v="798992"/>
    <s v="PRESTACIÓN DE SERVICIOS PERSONALES PARA REALIZAR ACTIVIDADES DE RECONOCIMIENTO PREDIAL RURAL Y URBANO DE LOS PROCESOS DE GESTIÓN CATASTRAL EN EL MARCO DE LOS PROYECTOS QUE ADELANTA EL INSTITUTO EN LA TERRITORIAL META Y SUS UO"/>
    <s v="9420"/>
    <s v="32120, 32720"/>
    <s v="-0"/>
    <s v="-0"/>
    <s v="-0"/>
    <s v="-0"/>
    <x v="1"/>
    <x v="1"/>
  </r>
  <r>
    <s v="8920"/>
    <s v="2020-10-14 00:00:00"/>
    <s v="2020-10-14 14:48:00"/>
    <s v="Gasto"/>
    <s v="Con Compromiso"/>
    <s v="0500"/>
    <x v="12"/>
    <x v="22"/>
    <s v="ADQUISICIÓN DE BIENES Y SERVICIOS - SERVICIO DE INFORMACIÓN CATASTRAL - ACTUALIZACIÓN  Y GESTIÓN CATASTRAL  NACIONAL"/>
    <s v="Propios"/>
    <x v="1"/>
    <s v="CSF"/>
    <n v="6067440"/>
    <n v="0"/>
    <n v="6067440"/>
    <n v="0"/>
    <s v="PRESTACIÓN DE SERVICIOS PROFESIONALES COMO APOYO EN ZONAS FÍSICAS Y GEOECONÓMICAS DENTRO DEL PROCESO FORMACIÓN CATASTRAL DEL MUNICIPIO RESTREPO DE LA DIRECCIÓN TERRITORIAL META"/>
    <s v="9320"/>
    <s v="32320"/>
    <s v="84820"/>
    <s v="-0"/>
    <s v="-0"/>
    <s v="-0"/>
    <x v="1"/>
    <x v="1"/>
  </r>
  <r>
    <s v="9020"/>
    <s v="2020-10-14 00:00:00"/>
    <s v="2020-10-14 14:50:00"/>
    <s v="Gasto"/>
    <s v="Con Compromiso"/>
    <s v="0500"/>
    <x v="12"/>
    <x v="22"/>
    <s v="ADQUISICIÓN DE BIENES Y SERVICIOS - SERVICIO DE INFORMACIÓN CATASTRAL - ACTUALIZACIÓN  Y GESTIÓN CATASTRAL  NACIONAL"/>
    <s v="Propios"/>
    <x v="1"/>
    <s v="CSF"/>
    <n v="12222612"/>
    <n v="-3259364"/>
    <n v="8963248"/>
    <n v="0"/>
    <s v="PRESTACIÓN DE SERVICIOS DE APOYO A LA GESTIÓN DESARROLLADA EN PROCESOS CATASTRALES DEL MUNICIPIO RESTREPO DE LA TERRITORIAL META"/>
    <s v="9120"/>
    <s v="32620, 37620"/>
    <s v="75620"/>
    <s v="124220"/>
    <s v="340287220"/>
    <s v="-0"/>
    <x v="1"/>
    <x v="1"/>
  </r>
  <r>
    <s v="9120"/>
    <s v="2020-10-14 00:00:00"/>
    <s v="2020-10-14 14:53:00"/>
    <s v="Gasto"/>
    <s v="Con Compromiso"/>
    <s v="0500"/>
    <x v="12"/>
    <x v="22"/>
    <s v="ADQUISICIÓN DE BIENES Y SERVICIOS - SERVICIO DE INFORMACIÓN CATASTRAL - ACTUALIZACIÓN  Y GESTIÓN CATASTRAL  NACIONAL"/>
    <s v="Propios"/>
    <x v="1"/>
    <s v="CSF"/>
    <n v="49550760"/>
    <n v="-13001186"/>
    <n v="36549574"/>
    <n v="157293"/>
    <s v="PRESTACIÓN DE SERVICIOS PERSONALES PARA REALIZAR ACTIVIDADES DE  APOYO OPERATIVO EN LOS PROCESOS CATASTRALES DEL MUNICIPIO RESTREPO EN LA DIRECCIÓN TERRITORIAL MET"/>
    <s v="9020"/>
    <s v="33420, 33620, 33720, 33920, 34020, 34120, 34420, 36020, 37720, 37820, 41120"/>
    <s v="75020, 75220, 75320, 75420, 75520, 75720, 76220, 79720, 83120, 84720"/>
    <s v="123620, 123820, 123920, 124020, 124120, 124720, 127620, 128020"/>
    <s v="340266220, 340268620, 340281520, 340283720, 340311420, 340463520, 342438120, 342531020"/>
    <s v="-0"/>
    <x v="1"/>
    <x v="1"/>
  </r>
  <r>
    <s v="9220"/>
    <s v="2020-10-14 00:00:00"/>
    <s v="2020-10-14 14:55:00"/>
    <s v="Gasto"/>
    <s v="Con Compromiso"/>
    <s v="0500"/>
    <x v="12"/>
    <x v="22"/>
    <s v="ADQUISICIÓN DE BIENES Y SERVICIOS - SERVICIO DE INFORMACIÓN CATASTRAL - ACTUALIZACIÓN  Y GESTIÓN CATASTRAL  NACIONAL"/>
    <s v="Propios"/>
    <x v="1"/>
    <s v="CSF"/>
    <n v="15562038"/>
    <n v="-3804054"/>
    <n v="11757984"/>
    <n v="0"/>
    <s v="PRESTACIÓN DE SERVICIOS PERSONALES PARA REALIZAR ACTIVIDADES DE DIGITALIZACIÓN Y GENERACIÓN DE PRODUCTOS DE LA INFORMACIÓN CATASTRAL DEL MUNICIPIO RESTREPO  DE LA DIRECCIÓN TERRITORIAL META"/>
    <s v="8920"/>
    <s v="34720, 34820"/>
    <s v="75120, 83220"/>
    <s v="123720"/>
    <s v="340253420"/>
    <s v="-0"/>
    <x v="1"/>
    <x v="1"/>
  </r>
  <r>
    <s v="9320"/>
    <s v="2020-10-14 00:00:00"/>
    <s v="2020-10-14 14:57:00"/>
    <s v="Gasto"/>
    <s v="Con Compromiso"/>
    <s v="0500"/>
    <x v="12"/>
    <x v="22"/>
    <s v="ADQUISICIÓN DE BIENES Y SERVICIOS - SERVICIO DE INFORMACIÓN CATASTRAL - ACTUALIZACIÓN  Y GESTIÓN CATASTRAL  NACIONAL"/>
    <s v="Propios"/>
    <x v="1"/>
    <s v="CSF"/>
    <n v="81910440"/>
    <n v="-9172133"/>
    <n v="72738307"/>
    <n v="10445923"/>
    <s v="PRESTACIÓN DE SERVICIOS PERSONALES PARA REALIZAR ACTIVIDADES DE RECONOCIMIENTO PREDIAL URBANO Y RURAL PARA LA ATENCIÓN DE TRÁMITES EN LOS PROCESOS CATASTRALES DEL MUNICIPIO RESTREPO DE LA DIRECCIÓN TERRITORIAL META"/>
    <s v="8820"/>
    <s v="33820, 34220, 34320, 34520, 34620, 34920, 35020, 35620, 35920, 48320"/>
    <s v="79420, 79520, 79620, 79820, 79920, 80220, 80320, 80420, 80520"/>
    <s v="127720, 127820, 127920, 128120, 128220, 128520, 128620, 128720, 128820"/>
    <s v="342443820, 342451920, 342523120, 342542320, 342554020, 342881020, 342883220, 343017420, 343019920"/>
    <s v="-0"/>
    <x v="1"/>
    <x v="1"/>
  </r>
  <r>
    <s v="9420"/>
    <s v="2020-10-14 00:00:00"/>
    <s v="2020-10-14 14:57:00"/>
    <s v="Gasto"/>
    <s v="Con Compromiso"/>
    <s v="0500"/>
    <x v="12"/>
    <x v="22"/>
    <s v="ADQUISICIÓN DE BIENES Y SERVICIOS - SERVICIO DE INFORMACIÓN CATASTRAL - ACTUALIZACIÓN  Y GESTIÓN CATASTRAL  NACIONAL"/>
    <s v="Propios"/>
    <x v="1"/>
    <s v="CSF"/>
    <n v="21205260"/>
    <n v="-4712280"/>
    <n v="16492980"/>
    <n v="0"/>
    <s v="PRESTACIÓN DE SERVICIOS PROFESIONALES PARA REALIZAR LAS ACTIVIDADES DE CONTROL Y APROBACIÓN A LA CALIDAD DE LA INFORMACIÓN CATASTRAL DEL MUNICIPIO RESTREPO EN LA DIRECCIÓN TERRITORIAL META"/>
    <s v="8720"/>
    <s v="33220, 33520"/>
    <s v="83820"/>
    <s v="-0"/>
    <s v="-0"/>
    <s v="-0"/>
    <x v="1"/>
    <x v="1"/>
  </r>
  <r>
    <s v="9520"/>
    <s v="2020-10-14 00:00:00"/>
    <s v="2020-10-14 18:14:00"/>
    <s v="Gasto"/>
    <s v="Con Compromiso"/>
    <s v="0500"/>
    <x v="12"/>
    <x v="22"/>
    <s v="ADQUISICIÓN DE BIENES Y SERVICIOS - SERVICIO DE INFORMACIÓN CATASTRAL - ACTUALIZACIÓN  Y GESTIÓN CATASTRAL  NACIONAL"/>
    <s v="Nación"/>
    <x v="0"/>
    <s v="CSF"/>
    <n v="5780922"/>
    <n v="0"/>
    <n v="5780922"/>
    <n v="1816861"/>
    <s v="Prestación de servicios personales para realizar actividades de apoyo en los procesos catastrales en la Dirección Territorial Meta y sus UOC"/>
    <s v="9720"/>
    <s v="32020"/>
    <s v="76020"/>
    <s v="124620, 128320"/>
    <s v="340309020, 342875520"/>
    <s v="-0"/>
    <x v="1"/>
    <x v="1"/>
  </r>
  <r>
    <s v="9620"/>
    <s v="2020-10-15 00:00:00"/>
    <s v="2020-10-15 14:40:00"/>
    <s v="Gasto"/>
    <s v="Con Compromiso"/>
    <s v="0500"/>
    <x v="12"/>
    <x v="22"/>
    <s v="ADQUISICIÓN DE BIENES Y SERVICIOS - SERVICIO DE INFORMACIÓN CATASTRAL - ACTUALIZACIÓN  Y GESTIÓN CATASTRAL  NACIONAL"/>
    <s v="Propios"/>
    <x v="1"/>
    <s v="CSF"/>
    <n v="15284612"/>
    <n v="0"/>
    <n v="15284612"/>
    <n v="3373867"/>
    <s v="Viáticos y gastos de comisión proceso titulación Minvivienda."/>
    <s v="9820"/>
    <s v="31720, 31820, 31920, 38220, 38820, 46720"/>
    <s v="53320, 53420, 53520, 70620, 70920, 79220"/>
    <s v="96020, 96120, 96220, 115920, 116220, 127520"/>
    <s v="290340520, 290341020, 290343820, 332159820, 332160920, 342435820"/>
    <s v="620"/>
    <x v="1"/>
    <x v="1"/>
  </r>
  <r>
    <s v="9720"/>
    <s v="2020-10-23 00:00:00"/>
    <s v="2020-10-23 14:37:00"/>
    <s v="Gasto"/>
    <s v="Con Compromiso"/>
    <s v="014"/>
    <x v="12"/>
    <x v="4"/>
    <s v="PRIMA DE VACACIONES"/>
    <s v="Nación"/>
    <x v="0"/>
    <s v="CSF"/>
    <n v="5628389"/>
    <n v="0"/>
    <n v="562838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6"/>
    <s v="SUBSIDIO DE ALIMENTACIÓN"/>
    <s v="Nación"/>
    <x v="0"/>
    <s v="CSF"/>
    <n v="925372"/>
    <n v="0"/>
    <n v="925372"/>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10"/>
    <s v="BONIFICACIÓN POR SERVICIOS PRESTADOS"/>
    <s v="Nación"/>
    <x v="0"/>
    <s v="CSF"/>
    <n v="531184"/>
    <n v="0"/>
    <n v="53118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28"/>
    <s v="AUXILIO DE CONECTIVIDAD DIGITAL"/>
    <s v="Nación"/>
    <x v="0"/>
    <s v="CSF"/>
    <n v="1234248"/>
    <n v="0"/>
    <n v="1234248"/>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0"/>
    <s v="PRIMA DE NAVIDAD"/>
    <s v="Nación"/>
    <x v="0"/>
    <s v="CSF"/>
    <n v="1738776"/>
    <n v="0"/>
    <n v="1738776"/>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8"/>
    <s v="BONIFICACIÓN ESPECIAL DE RECREACIÓN"/>
    <s v="Nación"/>
    <x v="0"/>
    <s v="CSF"/>
    <n v="434879"/>
    <n v="0"/>
    <n v="43487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6"/>
    <s v="INDEMNIZACIÓN POR VACACIONES"/>
    <s v="Nación"/>
    <x v="0"/>
    <s v="CSF"/>
    <n v="5674474"/>
    <n v="0"/>
    <n v="567447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5"/>
    <s v="PRIMA TÉCNICA NO SALARIAL"/>
    <s v="Nación"/>
    <x v="0"/>
    <s v="CSF"/>
    <n v="2354967"/>
    <n v="0"/>
    <n v="2354967"/>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9"/>
    <s v="SUELDO BÁSICO"/>
    <s v="Nación"/>
    <x v="0"/>
    <s v="CSF"/>
    <n v="53960394"/>
    <n v="0"/>
    <n v="5396039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820"/>
    <s v="2020-10-23 00:00:00"/>
    <s v="2020-10-23 15:15:00"/>
    <s v="Gasto"/>
    <s v="Con Compromiso"/>
    <s v="014"/>
    <x v="12"/>
    <x v="15"/>
    <s v="SALUD"/>
    <s v="Nación"/>
    <x v="0"/>
    <s v="CSF"/>
    <n v="4632000"/>
    <n v="0"/>
    <n v="46320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4"/>
    <s v="CAJAS DE COMPENSACIÓN FAMILIAR"/>
    <s v="Nación"/>
    <x v="0"/>
    <s v="CSF"/>
    <n v="2789100"/>
    <n v="0"/>
    <n v="27891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3"/>
    <s v="APORTES AL ICBF"/>
    <s v="Nación"/>
    <x v="0"/>
    <s v="CSF"/>
    <n v="2092200"/>
    <n v="0"/>
    <n v="20922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6"/>
    <s v="APORTES AL SENA"/>
    <s v="Nación"/>
    <x v="0"/>
    <s v="CSF"/>
    <n v="1394900"/>
    <n v="0"/>
    <n v="13949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1"/>
    <s v="PENSIONES"/>
    <s v="Nación"/>
    <x v="0"/>
    <s v="CSF"/>
    <n v="6538800"/>
    <n v="0"/>
    <n v="65388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2"/>
    <s v="APORTES GENERALES AL SISTEMA DE RIESGOS LABORALES"/>
    <s v="Nación"/>
    <x v="0"/>
    <s v="CSF"/>
    <n v="711500"/>
    <n v="0"/>
    <n v="7115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920"/>
    <s v="2020-10-29 00:00:00"/>
    <s v="2020-10-29 10:24:00"/>
    <s v="Gasto"/>
    <s v="Con Compromiso"/>
    <s v="0500"/>
    <x v="12"/>
    <x v="22"/>
    <s v="ADQUISICIÓN DE BIENES Y SERVICIOS - SERVICIO DE INFORMACIÓN CATASTRAL - ACTUALIZACIÓN  Y GESTIÓN CATASTRAL  NACIONAL"/>
    <s v="Nación"/>
    <x v="2"/>
    <s v="CSF"/>
    <n v="1648515"/>
    <n v="659406"/>
    <n v="2307921"/>
    <n v="0"/>
    <s v="REALIZAR ACERCAMIENTO Y ACTA DE CONSENTIMIENTO PARA CONSULTA PREVIA CON EL RESGUARDO COROCORO EN EL MUNICIPIO DE BARRANCOMINAS (GUIANIA)."/>
    <s v="10120"/>
    <s v="37520"/>
    <s v="57120"/>
    <s v="102020, 102120"/>
    <s v="310861720, 310865020"/>
    <s v="-0"/>
    <x v="1"/>
    <x v="1"/>
  </r>
  <r>
    <s v="10020"/>
    <s v="2020-11-09 00:00:00"/>
    <s v="2020-11-09 08:20:00"/>
    <s v="Gasto"/>
    <s v="Con Compromiso"/>
    <s v="0500"/>
    <x v="12"/>
    <x v="22"/>
    <s v="ADQUISICIÓN DE BIENES Y SERVICIOS - SERVICIO DE INFORMACIÓN CATASTRAL - ACTUALIZACIÓN  Y GESTIÓN CATASTRAL  NACIONAL"/>
    <s v="Nación"/>
    <x v="2"/>
    <s v="CSF"/>
    <n v="12968364"/>
    <n v="-605190"/>
    <n v="12363174"/>
    <n v="0"/>
    <s v="prestación de servicios personales para generar acciones de digitalización en el proceso de formación catastral rural y centros poblados del municipio cumaribo vichada perteneciente a la Dt Meta."/>
    <s v="10220"/>
    <s v="39320, 39420, 42720"/>
    <s v="-0"/>
    <s v="-0"/>
    <s v="-0"/>
    <s v="-0"/>
    <x v="1"/>
    <x v="1"/>
  </r>
  <r>
    <s v="10120"/>
    <s v="2020-11-09 00:00:00"/>
    <s v="2020-11-09 18:08:00"/>
    <s v="Gasto"/>
    <s v="Con Compromiso"/>
    <s v="0500"/>
    <x v="12"/>
    <x v="22"/>
    <s v="ADQUISICIÓN DE BIENES Y SERVICIOS - SERVICIO DE INFORMACIÓN CATASTRAL - ACTUALIZACIÓN  Y GESTIÓN CATASTRAL  NACIONAL"/>
    <s v="Propios"/>
    <x v="1"/>
    <s v="CSF"/>
    <n v="10000000"/>
    <n v="0"/>
    <n v="10000000"/>
    <n v="0"/>
    <s v="GASTOS DE ALOJAMIENTO CATASTRO ACTUALIZACION"/>
    <s v="10320"/>
    <s v="41020"/>
    <s v="69020"/>
    <s v="111920"/>
    <s v="322120020"/>
    <s v="-0"/>
    <x v="1"/>
    <x v="1"/>
  </r>
  <r>
    <s v="10220"/>
    <s v="2020-11-11 00:00:00"/>
    <s v="2020-11-11 15:44:00"/>
    <s v="Gasto"/>
    <s v="Con Compromiso"/>
    <s v="0500"/>
    <x v="12"/>
    <x v="22"/>
    <s v="ADQUISICIÓN DE BIENES Y SERVICIOS - SERVICIO DE INFORMACIÓN CATASTRAL - ACTUALIZACIÓN  Y GESTIÓN CATASTRAL  NACIONAL"/>
    <s v="Propios"/>
    <x v="1"/>
    <s v="CSF"/>
    <n v="59865408"/>
    <n v="0"/>
    <n v="59865408"/>
    <n v="33674292"/>
    <s v="Prestación de servicios personales para realizar actividades de reconocimiento predial en el proceso de actualización catastral del municipio de Villavicencio- Meta"/>
    <s v="10420"/>
    <s v="44620, 44720, 45420, 47820, 47920, 48020, 48120"/>
    <s v="-0"/>
    <s v="-0"/>
    <s v="-0"/>
    <s v="-0"/>
    <x v="1"/>
    <x v="1"/>
  </r>
  <r>
    <s v="10320"/>
    <s v="2020-11-11 00:00:00"/>
    <s v="2020-11-11 15:47:00"/>
    <s v="Gasto"/>
    <s v="Con Compromiso"/>
    <s v="0500"/>
    <x v="12"/>
    <x v="22"/>
    <s v="ADQUISICIÓN DE BIENES Y SERVICIOS - SERVICIO DE INFORMACIÓN CATASTRAL - ACTUALIZACIÓN  Y GESTIÓN CATASTRAL  NACIONAL"/>
    <s v="Propios"/>
    <x v="1"/>
    <s v="CSF"/>
    <n v="17850000"/>
    <n v="0"/>
    <n v="17850000"/>
    <n v="9450000"/>
    <s v="Prestación de servicios técnicos de apoyo al seguimiento, planeación y gestión del reconocimiento predial  en el proceso de actualizacion catastral en el municipio de Villavicencio- Meta"/>
    <s v="10520"/>
    <s v="47620, 47720"/>
    <s v="-0"/>
    <s v="-0"/>
    <s v="-0"/>
    <s v="-0"/>
    <x v="1"/>
    <x v="1"/>
  </r>
  <r>
    <s v="10420"/>
    <s v="2020-11-11 00:00:00"/>
    <s v="2020-11-11 15:49:00"/>
    <s v="Gasto"/>
    <s v="Generado"/>
    <s v="0500"/>
    <x v="12"/>
    <x v="22"/>
    <s v="ADQUISICIÓN DE BIENES Y SERVICIOS - SERVICIO DE INFORMACIÓN CATASTRAL - ACTUALIZACIÓN  Y GESTIÓN CATASTRAL  NACIONAL"/>
    <s v="Propios"/>
    <x v="1"/>
    <s v="CSF"/>
    <n v="4409245"/>
    <n v="0"/>
    <n v="4409245"/>
    <n v="4409245"/>
    <s v="Prestacion de servicios profesionales  para realizar  la depuración y analisis  de información registral en las bases catastrales, para los procesos de actualización catastral del municipio de Villavicencio- Meta"/>
    <s v="10620"/>
    <s v="-0"/>
    <s v="-0"/>
    <s v="-0"/>
    <s v="-0"/>
    <s v="-0"/>
    <x v="1"/>
    <x v="1"/>
  </r>
  <r>
    <s v="10520"/>
    <s v="2020-11-11 00:00:00"/>
    <s v="2020-11-11 15:50:00"/>
    <s v="Gasto"/>
    <s v="Con Compromiso"/>
    <s v="0500"/>
    <x v="12"/>
    <x v="22"/>
    <s v="ADQUISICIÓN DE BIENES Y SERVICIOS - SERVICIO DE INFORMACIÓN CATASTRAL - ACTUALIZACIÓN  Y GESTIÓN CATASTRAL  NACIONAL"/>
    <s v="Propios"/>
    <x v="1"/>
    <s v="CSF"/>
    <n v="11671529"/>
    <n v="0"/>
    <n v="11671529"/>
    <n v="4409245"/>
    <s v="Prestacion de servicios personales para realizar actividades de digitalización y generacion de productos resultantes del proceso de actualización catastral  del municipio de Villavicencio- Meta"/>
    <s v="10720"/>
    <s v="43320, 43420"/>
    <s v="-0"/>
    <s v="-0"/>
    <s v="-0"/>
    <s v="-0"/>
    <x v="1"/>
    <x v="1"/>
  </r>
  <r>
    <s v="10620"/>
    <s v="2020-11-11 00:00:00"/>
    <s v="2020-11-11 15:51:00"/>
    <s v="Gasto"/>
    <s v="Con Compromiso"/>
    <s v="0500"/>
    <x v="12"/>
    <x v="22"/>
    <s v="ADQUISICIÓN DE BIENES Y SERVICIOS - SERVICIO DE INFORMACIÓN CATASTRAL - ACTUALIZACIÓN  Y GESTIÓN CATASTRAL  NACIONAL"/>
    <s v="Propios"/>
    <x v="1"/>
    <s v="CSF"/>
    <n v="9910152"/>
    <n v="0"/>
    <n v="9910152"/>
    <n v="7597783"/>
    <s v="prestación de servicios personales para realizar actividades de apoyo operativo  del proceso de actualización catastral  del municipio de Villavicencio- Meta"/>
    <s v="10820"/>
    <s v="48220"/>
    <s v="-0"/>
    <s v="-0"/>
    <s v="-0"/>
    <s v="-0"/>
    <x v="1"/>
    <x v="1"/>
  </r>
  <r>
    <s v="10720"/>
    <s v="2020-11-11 00:00:00"/>
    <s v="2020-11-11 15:52:00"/>
    <s v="Gasto"/>
    <s v="Generado"/>
    <s v="0500"/>
    <x v="12"/>
    <x v="22"/>
    <s v="ADQUISICIÓN DE BIENES Y SERVICIOS - SERVICIO DE INFORMACIÓN CATASTRAL - ACTUALIZACIÓN  Y GESTIÓN CATASTRAL  NACIONAL"/>
    <s v="Propios"/>
    <x v="1"/>
    <s v="CSF"/>
    <n v="2037102"/>
    <n v="0"/>
    <n v="2037102"/>
    <n v="2037102"/>
    <s v="Prestación de servicios de apoyo a la gestión para atención al público en el proceso de actualización catastral de Villavicencio- Meta"/>
    <s v="10920"/>
    <s v="-0"/>
    <s v="-0"/>
    <s v="-0"/>
    <s v="-0"/>
    <s v="-0"/>
    <x v="1"/>
    <x v="1"/>
  </r>
  <r>
    <s v="10820"/>
    <s v="2020-11-11 00:00:00"/>
    <s v="2020-11-11 15:53:00"/>
    <s v="Gasto"/>
    <s v="Generado"/>
    <s v="0500"/>
    <x v="12"/>
    <x v="22"/>
    <s v="ADQUISICIÓN DE BIENES Y SERVICIOS - SERVICIO DE INFORMACIÓN CATASTRAL - ACTUALIZACIÓN  Y GESTIÓN CATASTRAL  NACIONAL"/>
    <s v="Propios"/>
    <x v="1"/>
    <s v="CSF"/>
    <n v="28744777"/>
    <n v="0"/>
    <n v="28744777"/>
    <n v="28744777"/>
    <s v="Prestación de servicios profesionales para desarrollar e implementar los análisis económicos y financieros para establecer las mejores prácticas y fuente de información en el desarrollo de metodologías masivas de valoración de predios a partir de fue"/>
    <s v="11020"/>
    <s v="-0"/>
    <s v="-0"/>
    <s v="-0"/>
    <s v="-0"/>
    <s v="-0"/>
    <x v="1"/>
    <x v="1"/>
  </r>
  <r>
    <s v="10920"/>
    <s v="2020-11-11 00:00:00"/>
    <s v="2020-11-11 15:54:00"/>
    <s v="Gasto"/>
    <s v="Con Compromiso"/>
    <s v="0500"/>
    <x v="12"/>
    <x v="22"/>
    <s v="ADQUISICIÓN DE BIENES Y SERVICIOS - SERVICIO DE INFORMACIÓN CATASTRAL - ACTUALIZACIÓN  Y GESTIÓN CATASTRAL  NACIONAL"/>
    <s v="Propios"/>
    <x v="1"/>
    <s v="CSF"/>
    <n v="5157324"/>
    <n v="0"/>
    <n v="5157324"/>
    <n v="910116"/>
    <s v="Prestación de servicios profesionales para realizar las socializaciones requeridas en el proceso de actualización catastral de Villavicencio- Meta"/>
    <s v="11120"/>
    <s v="47520"/>
    <s v="-0"/>
    <s v="-0"/>
    <s v="-0"/>
    <s v="-0"/>
    <x v="1"/>
    <x v="1"/>
  </r>
  <r>
    <s v="11020"/>
    <s v="2020-11-11 00:00:00"/>
    <s v="2020-11-11 15:55:00"/>
    <s v="Gasto"/>
    <s v="Con Compromiso"/>
    <s v="0500"/>
    <x v="12"/>
    <x v="22"/>
    <s v="ADQUISICIÓN DE BIENES Y SERVICIOS - SERVICIO DE INFORMACIÓN CATASTRAL - ACTUALIZACIÓN  Y GESTIÓN CATASTRAL  NACIONAL"/>
    <s v="Propios"/>
    <x v="1"/>
    <s v="CSF"/>
    <n v="16427032"/>
    <n v="0"/>
    <n v="16427032"/>
    <n v="2898888"/>
    <s v="Prestación de servicios para realizar la edición, depuración y consolidación de los productos cartográficos requeridos para el componente geográfico de los procesos de actualización o formación catastral,  Villavicencio- Meta"/>
    <s v="11220"/>
    <s v="43120, 43220"/>
    <s v="-0"/>
    <s v="-0"/>
    <s v="-0"/>
    <s v="-0"/>
    <x v="1"/>
    <x v="1"/>
  </r>
  <r>
    <s v="11120"/>
    <s v="2020-11-11 00:00:00"/>
    <s v="2020-11-11 15:57:00"/>
    <s v="Gasto"/>
    <s v="Con Compromiso"/>
    <s v="0500"/>
    <x v="12"/>
    <x v="22"/>
    <s v="ADQUISICIÓN DE BIENES Y SERVICIOS - SERVICIO DE INFORMACIÓN CATASTRAL - ACTUALIZACIÓN  Y GESTIÓN CATASTRAL  NACIONAL"/>
    <s v="Propios"/>
    <x v="1"/>
    <s v="CSF"/>
    <n v="9503153"/>
    <n v="0"/>
    <n v="9503153"/>
    <n v="1677027"/>
    <s v="Prestación de servicios para realizar el control calidad de los productos geográficos, alfanuméricos y documentales generados en los procesos de actualización o formación catastral,  Villavicencio- Meta"/>
    <s v="11320"/>
    <s v="42920"/>
    <s v="-0"/>
    <s v="-0"/>
    <s v="-0"/>
    <s v="-0"/>
    <x v="1"/>
    <x v="1"/>
  </r>
  <r>
    <s v="11220"/>
    <s v="2020-11-11 00:00:00"/>
    <s v="2020-11-11 16:27:00"/>
    <s v="Gasto"/>
    <s v="Con Compromiso"/>
    <s v="0500"/>
    <x v="12"/>
    <x v="22"/>
    <s v="ADQUISICIÓN DE BIENES Y SERVICIOS - SERVICIO DE INFORMACIÓN CATASTRAL - ACTUALIZACIÓN  Y GESTIÓN CATASTRAL  NACIONAL"/>
    <s v="Propios"/>
    <x v="1"/>
    <s v="CSF"/>
    <n v="15278265"/>
    <n v="0"/>
    <n v="15278265"/>
    <n v="1018551"/>
    <s v="Prestación de servicios como técnico operativo en el proceso catastral del municipio restrepo de la territorial meta"/>
    <s v="11420"/>
    <s v="41820, 42520, 42620, 43020, 46220"/>
    <s v="80620"/>
    <s v="128920"/>
    <s v="343026420"/>
    <s v="-0"/>
    <x v="1"/>
    <x v="1"/>
  </r>
  <r>
    <s v="11320"/>
    <s v="2020-11-11 00:00:00"/>
    <s v="2020-11-11 16:28:00"/>
    <s v="Gasto"/>
    <s v="Con Compromiso"/>
    <s v="0500"/>
    <x v="12"/>
    <x v="22"/>
    <s v="ADQUISICIÓN DE BIENES Y SERVICIOS - SERVICIO DE INFORMACIÓN CATASTRAL - ACTUALIZACIÓN  Y GESTIÓN CATASTRAL  NACIONAL"/>
    <s v="Propios"/>
    <x v="1"/>
    <s v="CSF"/>
    <n v="7781020"/>
    <n v="0"/>
    <n v="7781020"/>
    <n v="518736"/>
    <s v="Prestación de servicios personales para ejecutar acciones de digitalización y generación de productos de la información catastral del municipio restrepo de la dirección territorial meta"/>
    <s v="11520"/>
    <s v="42320, 44520"/>
    <s v="-0"/>
    <s v="-0"/>
    <s v="-0"/>
    <s v="-0"/>
    <x v="1"/>
    <x v="1"/>
  </r>
  <r>
    <s v="11420"/>
    <s v="2020-11-11 00:00:00"/>
    <s v="2020-11-11 17:35:00"/>
    <s v="Gasto"/>
    <s v="Generado"/>
    <s v="0500"/>
    <x v="12"/>
    <x v="22"/>
    <s v="ADQUISICIÓN DE BIENES Y SERVICIOS - SERVICIO DE INFORMACIÓN CATASTRAL - ACTUALIZACIÓN  Y GESTIÓN CATASTRAL  NACIONAL"/>
    <s v="Propios"/>
    <x v="1"/>
    <s v="CSF"/>
    <n v="9101160"/>
    <n v="-4247208"/>
    <n v="4853952"/>
    <n v="4853952"/>
    <s v="Prestación de servicios personales para cumplir acciones de reconocimiento predial urbano y rural para la atención de trámites en los procesos catastrales del municipio restrepo de la dirección territorial meta"/>
    <s v="11620"/>
    <s v="-0"/>
    <s v="-0"/>
    <s v="-0"/>
    <s v="-0"/>
    <s v="-0"/>
    <x v="1"/>
    <x v="1"/>
  </r>
  <r>
    <s v="11520"/>
    <s v="2020-11-12 00:00:00"/>
    <s v="2020-11-12 08:53:00"/>
    <s v="Gasto"/>
    <s v="Con Compromiso"/>
    <s v="0500"/>
    <x v="12"/>
    <x v="22"/>
    <s v="ADQUISICIÓN DE BIENES Y SERVICIOS - SERVICIO DE INFORMACIÓN CATASTRAL - ACTUALIZACIÓN  Y GESTIÓN CATASTRAL  NACIONAL"/>
    <s v="Nación"/>
    <x v="2"/>
    <s v="CSF"/>
    <n v="10500000"/>
    <n v="-233334"/>
    <n v="10266666"/>
    <n v="0"/>
    <s v="Prestación de servicios profesionales para ejecutar la consulta previa en los resguardos Sikuani Iwiwi, Coro Coro del municipio de cumaribo vichada, perteneciente a la Dt Meta."/>
    <s v="11720"/>
    <s v="41620, 41720"/>
    <s v="81820, 82720"/>
    <s v="130020, 130920"/>
    <s v="-0"/>
    <s v="-0"/>
    <x v="1"/>
    <x v="1"/>
  </r>
  <r>
    <s v="11620"/>
    <s v="2020-11-12 00:00:00"/>
    <s v="2020-11-12 08:54:00"/>
    <s v="Gasto"/>
    <s v="Con Compromiso"/>
    <s v="0500"/>
    <x v="12"/>
    <x v="22"/>
    <s v="ADQUISICIÓN DE BIENES Y SERVICIOS - SERVICIO DE INFORMACIÓN CATASTRAL - ACTUALIZACIÓN  Y GESTIÓN CATASTRAL  NACIONAL"/>
    <s v="Nación"/>
    <x v="2"/>
    <s v="CSF"/>
    <n v="5250000"/>
    <n v="-5116002"/>
    <n v="133998"/>
    <n v="133998"/>
    <s v="Prestación de servicio técnico como guía de reconocimiento predial en los procesos catastrales de la dirección territorial meta para la actualización catastral en el municipio de cumaribo."/>
    <s v="11820"/>
    <s v="43520, 44820"/>
    <s v="-0"/>
    <s v="-0"/>
    <s v="-0"/>
    <s v="-0"/>
    <x v="1"/>
    <x v="1"/>
  </r>
  <r>
    <s v="11620"/>
    <s v="2020-11-12 00:00:00"/>
    <s v="2020-11-12 08:54:00"/>
    <s v="Gasto"/>
    <s v="Con Compromiso"/>
    <s v="0500"/>
    <x v="12"/>
    <x v="22"/>
    <s v="ADQUISICIÓN DE BIENES Y SERVICIOS - SERVICIO DE INFORMACIÓN CATASTRAL - ACTUALIZACIÓN  Y GESTIÓN CATASTRAL  NACIONAL"/>
    <s v="Propios"/>
    <x v="1"/>
    <s v="CSF"/>
    <n v="0"/>
    <n v="4247208"/>
    <n v="4247208"/>
    <n v="0"/>
    <s v="Prestación de servicio técnico como guía de reconocimiento predial en los procesos catastrales de la dirección territorial meta para la actualización catastral en el municipio de cumaribo."/>
    <s v="11820"/>
    <s v="43520, 44820"/>
    <s v="-0"/>
    <s v="-0"/>
    <s v="-0"/>
    <s v="-0"/>
    <x v="1"/>
    <x v="1"/>
  </r>
  <r>
    <s v="11720"/>
    <s v="2020-11-12 00:00:00"/>
    <s v="2020-11-12 08:55:00"/>
    <s v="Gasto"/>
    <s v="Con Compromiso"/>
    <s v="0500"/>
    <x v="12"/>
    <x v="22"/>
    <s v="ADQUISICIÓN DE BIENES Y SERVICIOS - SERVICIO DE INFORMACIÓN CATASTRAL - ACTUALIZACIÓN  Y GESTIÓN CATASTRAL  NACIONAL"/>
    <s v="Nación"/>
    <x v="2"/>
    <s v="CSF"/>
    <n v="9101160"/>
    <n v="-303372"/>
    <n v="8797788"/>
    <n v="0"/>
    <s v="Prestación de servicios personales para ejecutar acciones de reconocimiento predial en la zona rural del proceso de formación catastral y centros poblados del municipio de cumaribo vichada, perteneciente a la Dt Meta."/>
    <s v="11920"/>
    <s v="41520, 42420"/>
    <s v="82320, 82420"/>
    <s v="130520, 130620"/>
    <s v="-0"/>
    <s v="-0"/>
    <x v="1"/>
    <x v="1"/>
  </r>
  <r>
    <s v="11820"/>
    <s v="2020-11-12 00:00:00"/>
    <s v="2020-11-12 09:04:00"/>
    <s v="Gasto"/>
    <s v="Con Compromiso"/>
    <s v="0500"/>
    <x v="12"/>
    <x v="22"/>
    <s v="ADQUISICIÓN DE BIENES Y SERVICIOS - SERVICIO DE INFORMACIÓN CATASTRAL - ACTUALIZACIÓN  Y GESTIÓN CATASTRAL  NACIONAL"/>
    <s v="Nación"/>
    <x v="2"/>
    <s v="CSF"/>
    <n v="41307239"/>
    <n v="0"/>
    <n v="41307239"/>
    <n v="13897429"/>
    <s v="Gastos de manutención, alojamiento y transporte para realizar Acercamiento   para la consulta previa  en los resguardos de selva mataven  corocoro en el Municipio de Barrancominas-Vichada"/>
    <s v="12020"/>
    <s v="40420, 40520, 40620, 40720, 40820, 40920"/>
    <s v="68420, 68520, 68620, 68720, 68820, 68920"/>
    <s v="112320, 112420, 112520, 112620, 112720, 112820"/>
    <s v="323418520, 323418620, 323418720, 323418820, 323418920, 323419020"/>
    <s v="-0"/>
    <x v="1"/>
    <x v="1"/>
  </r>
  <r>
    <s v="11920"/>
    <s v="2020-11-12 00:00:00"/>
    <s v="2020-11-12 15:49:00"/>
    <s v="Gasto"/>
    <s v="Generado"/>
    <s v="0500"/>
    <x v="12"/>
    <x v="22"/>
    <s v="ADQUISICIÓN DE BIENES Y SERVICIOS - SERVICIO DE INFORMACIÓN CATASTRAL - ACTUALIZACIÓN  Y GESTIÓN CATASTRAL  NACIONAL"/>
    <s v="Nación"/>
    <x v="2"/>
    <s v="CSF"/>
    <n v="9101160"/>
    <n v="0"/>
    <n v="9101160"/>
    <n v="9101160"/>
    <s v="Prestación de servicios personales para realizar actividades de reconocimiento predial urbano y rural para la atención de trámites de rectificaciones a cargo de la dirección territorial Meta"/>
    <s v="12120"/>
    <s v="-0"/>
    <s v="-0"/>
    <s v="-0"/>
    <s v="-0"/>
    <s v="-0"/>
    <x v="1"/>
    <x v="1"/>
  </r>
  <r>
    <s v="12020"/>
    <s v="2020-11-12 00:00:00"/>
    <s v="2020-11-12 15:51:00"/>
    <s v="Gasto"/>
    <s v="Generado"/>
    <s v="0500"/>
    <x v="12"/>
    <x v="22"/>
    <s v="ADQUISICIÓN DE BIENES Y SERVICIOS - SERVICIO DE INFORMACIÓN CATASTRAL - ACTUALIZACIÓN  Y GESTIÓN CATASTRAL  NACIONAL"/>
    <s v="Nación"/>
    <x v="2"/>
    <s v="CSF"/>
    <n v="8385135"/>
    <n v="0"/>
    <n v="8385135"/>
    <n v="8385135"/>
    <s v="Prestación de servicios profesionales de topografía para realizar los trabajos relacionados con la rectificacion de areas para fines registrales y catastrales  en la dirección territorial meta y sus uoc"/>
    <s v="12220"/>
    <s v="-0"/>
    <s v="-0"/>
    <s v="-0"/>
    <s v="-0"/>
    <s v="-0"/>
    <x v="1"/>
    <x v="1"/>
  </r>
  <r>
    <s v="12120"/>
    <s v="2020-11-12 00:00:00"/>
    <s v="2020-11-12 15:52:00"/>
    <s v="Gasto"/>
    <s v="Generado"/>
    <s v="0500"/>
    <x v="12"/>
    <x v="22"/>
    <s v="ADQUISICIÓN DE BIENES Y SERVICIOS - SERVICIO DE INFORMACIÓN CATASTRAL - ACTUALIZACIÓN  Y GESTIÓN CATASTRAL  NACIONAL"/>
    <s v="Nación"/>
    <x v="2"/>
    <s v="CSF"/>
    <n v="5301315"/>
    <n v="0"/>
    <n v="5301315"/>
    <n v="5301315"/>
    <s v="Prestación de servicios profesionales para atender desde el componente jurídico las actividades de los procesos catastrales en la dirección territorial meta"/>
    <s v="12320"/>
    <s v="-0"/>
    <s v="-0"/>
    <s v="-0"/>
    <s v="-0"/>
    <s v="-0"/>
    <x v="1"/>
    <x v="1"/>
  </r>
  <r>
    <s v="12220"/>
    <s v="2020-11-23 00:00:00"/>
    <s v="2020-11-23 11:54:00"/>
    <s v="Gasto"/>
    <s v="Con Compromiso"/>
    <s v="014"/>
    <x v="12"/>
    <x v="7"/>
    <s v="SUELDO DE VACACIONES"/>
    <s v="Nación"/>
    <x v="0"/>
    <s v="CSF"/>
    <n v="4398554"/>
    <n v="0"/>
    <n v="4398554"/>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30"/>
    <s v="PRIMA DE NAVIDAD"/>
    <s v="Nación"/>
    <x v="0"/>
    <s v="CSF"/>
    <n v="75521485"/>
    <n v="0"/>
    <n v="75521485"/>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4"/>
    <s v="PRIMA DE VACACIONES"/>
    <s v="Nación"/>
    <x v="0"/>
    <s v="CSF"/>
    <n v="4298850"/>
    <n v="0"/>
    <n v="4298850"/>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6"/>
    <s v="SUBSIDIO DE ALIMENTACIÓN"/>
    <s v="Nación"/>
    <x v="0"/>
    <s v="CSF"/>
    <n v="925372"/>
    <n v="0"/>
    <n v="92537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8"/>
    <s v="BONIFICACIÓN ESPECIAL DE RECREACIÓN"/>
    <s v="Nación"/>
    <x v="0"/>
    <s v="CSF"/>
    <n v="311802"/>
    <n v="0"/>
    <n v="31180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10"/>
    <s v="BONIFICACIÓN POR SERVICIOS PRESTADOS"/>
    <s v="Nación"/>
    <x v="0"/>
    <s v="CSF"/>
    <n v="1733656"/>
    <n v="0"/>
    <n v="1733656"/>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28"/>
    <s v="AUXILIO DE CONECTIVIDAD DIGITAL"/>
    <s v="Nación"/>
    <x v="0"/>
    <s v="CSF"/>
    <n v="1234248"/>
    <n v="0"/>
    <n v="1234248"/>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9"/>
    <s v="SUELDO BÁSICO"/>
    <s v="Nación"/>
    <x v="0"/>
    <s v="CSF"/>
    <n v="53292063"/>
    <n v="0"/>
    <n v="53292063"/>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5"/>
    <s v="PRIMA TÉCNICA NO SALARIAL"/>
    <s v="Nación"/>
    <x v="0"/>
    <s v="CSF"/>
    <n v="2354967"/>
    <n v="0"/>
    <n v="2354967"/>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320"/>
    <s v="2020-11-23 00:00:00"/>
    <s v="2020-11-23 11:57:00"/>
    <s v="Gasto"/>
    <s v="Con Compromiso"/>
    <s v="014"/>
    <x v="12"/>
    <x v="11"/>
    <s v="PENSIONES"/>
    <s v="Nación"/>
    <x v="0"/>
    <s v="CSF"/>
    <n v="6603000"/>
    <n v="0"/>
    <n v="6603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5"/>
    <s v="SALUD"/>
    <s v="Nación"/>
    <x v="0"/>
    <s v="CSF"/>
    <n v="4677500"/>
    <n v="0"/>
    <n v="46775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2"/>
    <s v="APORTES GENERALES AL SISTEMA DE RIESGOS LABORALES"/>
    <s v="Nación"/>
    <x v="0"/>
    <s v="CSF"/>
    <n v="708000"/>
    <n v="0"/>
    <n v="708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4"/>
    <s v="CAJAS DE COMPENSACIÓN FAMILIAR"/>
    <s v="Nación"/>
    <x v="0"/>
    <s v="CSF"/>
    <n v="4621900"/>
    <n v="0"/>
    <n v="46219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3"/>
    <s v="APORTES AL ICBF"/>
    <s v="Nación"/>
    <x v="0"/>
    <s v="CSF"/>
    <n v="3466700"/>
    <n v="0"/>
    <n v="34667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6"/>
    <s v="APORTES AL SENA"/>
    <s v="Nación"/>
    <x v="0"/>
    <s v="CSF"/>
    <n v="2311400"/>
    <n v="0"/>
    <n v="23114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0"/>
    <s v="2020-02-12 00:00:00"/>
    <s v="2020-02-12 14:04:00"/>
    <s v="Gasto"/>
    <s v="Con Compromiso"/>
    <s v="025"/>
    <x v="13"/>
    <x v="43"/>
    <s v="GESTIÓN DEL PROYECTO IGAC - BM"/>
    <s v="Nación"/>
    <x v="3"/>
    <s v="CSF"/>
    <n v="146533333"/>
    <n v="-21466666"/>
    <n v="125066667"/>
    <n v="0"/>
    <s v="Apoyar al Instituto Geográfico Agustín Codazzi IGAC como especialista financiero, en la planificación, ejecución, seguimiento y control financiero y contable de los recursos y compromisos adquiridos con la Banca Multilateral, en el marco del Proyect"/>
    <s v="420"/>
    <s v="320"/>
    <s v="520"/>
    <s v="520, 1120, 1920, 2020"/>
    <s v="136251920, 171061320, 238132120, 238146420"/>
    <s v="-0"/>
    <x v="1"/>
    <x v="17"/>
  </r>
  <r>
    <s v="220"/>
    <s v="2020-02-12 00:00:00"/>
    <s v="2020-02-12 14:05:00"/>
    <s v="Gasto"/>
    <s v="Con Compromiso"/>
    <s v="025"/>
    <x v="13"/>
    <x v="43"/>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s v="520"/>
    <s v="220"/>
    <s v="120"/>
    <s v="320, 420, 820, 1520, 2120, 2420, 2820, 4420"/>
    <s v="136249120, 136249420, 143781520, 175334120, 220984220, 246852920, 276333120, 322131520, 326563720"/>
    <s v="-0"/>
    <x v="1"/>
    <x v="17"/>
  </r>
  <r>
    <s v="320"/>
    <s v="2020-02-12 00:00:00"/>
    <s v="2020-02-12 14:06:00"/>
    <s v="Gasto"/>
    <s v="Con Compromiso"/>
    <s v="025"/>
    <x v="13"/>
    <x v="43"/>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s v="620"/>
    <s v="120"/>
    <s v="220"/>
    <s v="120, 220, 620, 1420, 1720, 2320, 2920, 3520"/>
    <s v="136247820, 136248320, 139370320, 174809020, 217406920, 245284220, 285937720, 313434520"/>
    <s v="-0"/>
    <x v="1"/>
    <x v="17"/>
  </r>
  <r>
    <s v="420"/>
    <s v="2020-02-12 00:00:00"/>
    <s v="2020-02-12 14:08:00"/>
    <s v="Gasto"/>
    <s v="Con Compromiso"/>
    <s v="025"/>
    <x v="13"/>
    <x v="43"/>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s v="720"/>
    <s v="420, 720"/>
    <s v="1020, 5920"/>
    <s v="1020, 4820"/>
    <s v="151797020, 343020420"/>
    <s v="-0"/>
    <x v="1"/>
    <x v="17"/>
  </r>
  <r>
    <s v="520"/>
    <s v="2020-04-17 00:00:00"/>
    <s v="2020-04-17 14:51:00"/>
    <s v="Gasto"/>
    <s v="Con Compromiso"/>
    <s v="025"/>
    <x v="13"/>
    <x v="43"/>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s v="820"/>
    <s v="620"/>
    <s v="920"/>
    <s v="920, 1220, 1620, 2520, 2720, 4220"/>
    <s v="145304520, 173791920, 217410320, 246858120, 276339420, 320743320, 326559120"/>
    <s v="-0"/>
    <x v="1"/>
    <x v="17"/>
  </r>
  <r>
    <s v="620"/>
    <s v="2020-04-17 00:00:00"/>
    <s v="2020-04-17 14:53:00"/>
    <s v="Gasto"/>
    <s v="Con Compromiso"/>
    <s v="025"/>
    <x v="13"/>
    <x v="43"/>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s v="920"/>
    <s v="520"/>
    <s v="720"/>
    <s v="720, 1320, 1820, 2220, 2620, 3620"/>
    <s v="143321120, 173795020, 217409120, 244117620, 274643320, 314428920"/>
    <s v="-0"/>
    <x v="1"/>
    <x v="17"/>
  </r>
  <r>
    <s v="720"/>
    <s v="2020-07-08 00:00:00"/>
    <s v="2020-07-08 14:20:00"/>
    <s v="Gasto"/>
    <s v="Con Compromiso"/>
    <s v="025"/>
    <x v="13"/>
    <x v="44"/>
    <s v="GESTIÓN DEL PROYECTO IGAC - BID"/>
    <s v="Nación"/>
    <x v="3"/>
    <s v="CSF"/>
    <n v="67045622"/>
    <n v="0"/>
    <n v="67045622"/>
    <n v="35119135"/>
    <s v="Apoyar al IGAC, desde el aspecto técnico y operativo, en la elaboración, estructuración de las especificaciones técnicas desde el componente catastral en el desarrollo de los procesos de contratación  “Programa Catastro Multipropósito Urbano – Rural&quot;"/>
    <s v="1120"/>
    <s v="1920"/>
    <s v="5120"/>
    <s v="5120"/>
    <s v="-0"/>
    <s v="-0"/>
    <x v="1"/>
    <x v="17"/>
  </r>
  <r>
    <s v="820"/>
    <s v="2020-07-21 00:00:00"/>
    <s v="2020-07-21 10:34:00"/>
    <s v="Gasto"/>
    <s v="Con Compromiso"/>
    <s v="025"/>
    <x v="13"/>
    <x v="45"/>
    <s v="FORTALECIMIENTO INSTITUCIONAL CARTOGRÁFICA Y CATASTRAL PARA EL IGAC - BM"/>
    <s v="Nación"/>
    <x v="3"/>
    <s v="CSF"/>
    <n v="64743730"/>
    <n v="0"/>
    <n v="64743730"/>
    <n v="9495747"/>
    <s v="Apoyar al Instituto Geográfico Agustín Codazzi (IGAC), en el análisis y alineación de los procesos de la Entidad a su estructura organizacional, con el fin de identificar dentro de los mismos procesos reglas de negocio y puntos de validación, requeri"/>
    <s v="1220"/>
    <s v="820"/>
    <s v="3220"/>
    <s v="3020, 3420"/>
    <s v="296777520, 310804520"/>
    <s v="-0"/>
    <x v="1"/>
    <x v="17"/>
  </r>
  <r>
    <s v="920"/>
    <s v="2020-07-22 00:00:00"/>
    <s v="2020-07-22 16:14:00"/>
    <s v="Gasto"/>
    <s v="Con Compromiso"/>
    <s v="025"/>
    <x v="13"/>
    <x v="46"/>
    <s v="FORTALECIMIENTO TECNOLÓGICO DEL IGAC Y CREACIÓN DEL RMD - BID"/>
    <s v="Nación"/>
    <x v="3"/>
    <s v="CSF"/>
    <n v="67045622"/>
    <n v="0"/>
    <n v="67045622"/>
    <n v="30968692"/>
    <s v="Apoyar al Instituto Geográfico Agustín Codazzi (IGAC), desde el aspecto técnico y operativo, en la estructuración, elaboración de los términos de referencia y en el desarrollo de los procesos de contratación para adquisición de tecnología, requeridos"/>
    <s v="1420"/>
    <s v="920"/>
    <s v="3620"/>
    <s v="3720, 4120"/>
    <s v="-0"/>
    <s v="-0"/>
    <x v="1"/>
    <x v="17"/>
  </r>
  <r>
    <s v="1020"/>
    <s v="2020-07-22 00:00:00"/>
    <s v="2020-07-22 16:39:00"/>
    <s v="Gasto"/>
    <s v="Con Compromiso"/>
    <s v="025"/>
    <x v="13"/>
    <x v="44"/>
    <s v="GESTIÓN DEL PROYECTO IGAC - BID"/>
    <s v="Nación"/>
    <x v="3"/>
    <s v="CSF"/>
    <n v="67045622"/>
    <n v="0"/>
    <n v="67045622"/>
    <n v="46293406"/>
    <s v="Apoyar al Instituto Geográfico Agustín Codazzi (IGAC), desde el aspecto jurídico, en las actividades administrativas y de gestión de los procesos de selección y contratación financiados, total o parcialmente, con recursos de Banca Multilateral."/>
    <s v="1520"/>
    <s v="3220"/>
    <s v="-0"/>
    <s v="-0"/>
    <s v="-0"/>
    <s v="-0"/>
    <x v="1"/>
    <x v="17"/>
  </r>
  <r>
    <s v="1120"/>
    <s v="2020-08-03 00:00:00"/>
    <s v="2020-08-03 16:56:00"/>
    <s v="Gasto"/>
    <s v="Generado"/>
    <s v="025"/>
    <x v="13"/>
    <x v="47"/>
    <s v="INSUMOS GEODÉSICOS, CARTOGRÁFICOS Y LEVANTAMIENTO CATASTRAL - BM"/>
    <s v="Nación"/>
    <x v="3"/>
    <s v="CSF"/>
    <n v="49000000"/>
    <n v="0"/>
    <n v="49000000"/>
    <n v="49000000"/>
    <s v="Prestación de servicios profesionales para realizar el control de calidad temático en las diferentes etapas de la actualización de las Áreas Homogéneas de Tierra con fines de Catastro Multipropósito para garantizar la entrega oportuna de municipios"/>
    <s v="3320"/>
    <s v="-0"/>
    <s v="-0"/>
    <s v="-0"/>
    <s v="-0"/>
    <s v="-0"/>
    <x v="1"/>
    <x v="17"/>
  </r>
  <r>
    <s v="1220"/>
    <s v="2020-08-03 00:00:00"/>
    <s v="2020-08-03 16:58:00"/>
    <s v="Gasto"/>
    <s v="Con Compromiso"/>
    <s v="025"/>
    <x v="13"/>
    <x v="47"/>
    <s v="INSUMOS GEODÉSICOS, CARTOGRÁFICOS Y LEVANTAMIENTO CATASTRAL - BM"/>
    <s v="Nación"/>
    <x v="3"/>
    <s v="CSF"/>
    <n v="129000000"/>
    <n v="0"/>
    <n v="129000000"/>
    <n v="105206667"/>
    <s v="Prestación de servicios profesionales para realizar la actualización y empalme de las Áreas Homogéneas de Tierra con fines de Catastro Multipropósito, acorde con los requerimientos agrológicos, digitales, cartográficos y documentales"/>
    <s v="3420"/>
    <s v="3820, 5020, 5220, 5320"/>
    <s v="-0"/>
    <s v="-0"/>
    <s v="-0"/>
    <s v="-0"/>
    <x v="1"/>
    <x v="17"/>
  </r>
  <r>
    <s v="1320"/>
    <s v="2020-08-03 00:00:00"/>
    <s v="2020-08-03 17:00:00"/>
    <s v="Gasto"/>
    <s v="Generado"/>
    <s v="025"/>
    <x v="13"/>
    <x v="47"/>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s v="3520"/>
    <s v="-0"/>
    <s v="-0"/>
    <s v="-0"/>
    <s v="-0"/>
    <s v="-0"/>
    <x v="1"/>
    <x v="17"/>
  </r>
  <r>
    <s v="1420"/>
    <s v="2020-08-03 00:00:00"/>
    <s v="2020-08-03 17:02:00"/>
    <s v="Gasto"/>
    <s v="Con Compromiso"/>
    <s v="025"/>
    <x v="13"/>
    <x v="47"/>
    <s v="INSUMOS GEODÉSICOS, CARTOGRÁFICOS Y LEVANTAMIENTO CATASTRAL - BM"/>
    <s v="Nación"/>
    <x v="3"/>
    <s v="CSF"/>
    <n v="67500000"/>
    <n v="0"/>
    <n v="67500000"/>
    <n v="30450000"/>
    <s v="Prestación de servicios profesionales para la elaboración de cartografía geomorfológica con base en la interpretación de sensores remotos con un detalle de unidades hasta nivel de forma del terreno, con un rendimiento avanzado"/>
    <s v="3620"/>
    <s v="1020, 2120, 4520"/>
    <s v="3420, 4420"/>
    <s v="3220, 3820, 5020, 5520"/>
    <s v="303991220, 314424620, 343028920"/>
    <s v="-0"/>
    <x v="1"/>
    <x v="17"/>
  </r>
  <r>
    <s v="1520"/>
    <s v="2020-08-03 00:00:00"/>
    <s v="2020-08-03 17:04:00"/>
    <s v="Gasto"/>
    <s v="Con Compromiso"/>
    <s v="025"/>
    <x v="13"/>
    <x v="47"/>
    <s v="INSUMOS GEODÉSICOS, CARTOGRÁFICOS Y LEVANTAMIENTO CATASTRAL - BM"/>
    <s v="Nación"/>
    <x v="3"/>
    <s v="CSF"/>
    <n v="54000000"/>
    <n v="0"/>
    <n v="54000000"/>
    <n v="41160000"/>
    <s v="Prestación de servicios profesionales para la elaboración de cartografía geomorfológica con base en la interpretación de sensores remotos con un detalle de unidades hasta nivel de forma del terreno, con un rendimiento intermedio"/>
    <s v="3720"/>
    <s v="2520, 4920"/>
    <s v="4220"/>
    <s v="4920"/>
    <s v="343065620"/>
    <s v="-0"/>
    <x v="1"/>
    <x v="17"/>
  </r>
  <r>
    <s v="1620"/>
    <s v="2020-08-03 00:00:00"/>
    <s v="2020-08-03 17:14:00"/>
    <s v="Gasto"/>
    <s v="Con Compromiso"/>
    <s v="025"/>
    <x v="13"/>
    <x v="47"/>
    <s v="INSUMOS GEODÉSICOS, CARTOGRÁFICOS Y LEVANTAMIENTO CATASTRAL - BM"/>
    <s v="Nación"/>
    <x v="3"/>
    <s v="CSF"/>
    <n v="28000000"/>
    <n v="0"/>
    <n v="28000000"/>
    <n v="16800000"/>
    <s v="Prestación de servicios profesionales para la elaboración de cartografía geomorfológica con base en la interpretación de sensores remotos con un detalle de unidades hasta nivel de forma del terreno, con un rendimiento intermedio, requeridos en el mar"/>
    <s v="3820"/>
    <s v="3720"/>
    <s v="-0"/>
    <s v="-0"/>
    <s v="-0"/>
    <s v="-0"/>
    <x v="1"/>
    <x v="17"/>
  </r>
  <r>
    <s v="1720"/>
    <s v="2020-08-03 00:00:00"/>
    <s v="2020-08-03 17:16:00"/>
    <s v="Gasto"/>
    <s v="Con Compromiso"/>
    <s v="025"/>
    <x v="13"/>
    <x v="47"/>
    <s v="INSUMOS GEODÉSICOS, CARTOGRÁFICOS Y LEVANTAMIENTO CATASTRAL - BM"/>
    <s v="Nación"/>
    <x v="3"/>
    <s v="CSF"/>
    <n v="80000000"/>
    <n v="0"/>
    <n v="80000000"/>
    <n v="43600002"/>
    <s v="Prestación de servicios profesionales para realizar procesos de aerotriangulación y construcción de bloques fotogramétricos, requeridos en el marco del Proyecto denominado “Programa para la adopción e implementación de un Catastro Multipropósito Urba"/>
    <s v="3920"/>
    <s v="1320, 1820, 2920"/>
    <s v="3320, 3520, 5220"/>
    <s v="3120, 3320, 3920, 4520"/>
    <s v="303989020, 304006720, 315517720, 323528020"/>
    <s v="-0"/>
    <x v="1"/>
    <x v="17"/>
  </r>
  <r>
    <s v="1820"/>
    <s v="2020-08-03 00:00:00"/>
    <s v="2020-08-03 17:18:00"/>
    <s v="Gasto"/>
    <s v="Con Compromiso"/>
    <s v="025"/>
    <x v="13"/>
    <x v="47"/>
    <s v="INSUMOS GEODÉSICOS, CARTOGRÁFICOS Y LEVANTAMIENTO CATASTRAL - BM"/>
    <s v="Nación"/>
    <x v="3"/>
    <s v="CSF"/>
    <n v="40000000"/>
    <n v="0"/>
    <n v="40000000"/>
    <n v="23733333"/>
    <s v="Prestación de servicios profesionales para realizar la estructuración final de la información cartográfica y alfanumérica y revisión digital de la información espacial temática de Áreas Homogéneas de Tierra con fines de Catastro Multipropósito, reque"/>
    <s v="4020"/>
    <s v="2020, 4620"/>
    <s v="5020"/>
    <s v="4320"/>
    <s v="320746120, 326561420"/>
    <s v="-0"/>
    <x v="1"/>
    <x v="17"/>
  </r>
  <r>
    <s v="1920"/>
    <s v="2020-08-03 00:00:00"/>
    <s v="2020-08-03 17:21:00"/>
    <s v="Gasto"/>
    <s v="Con Compromiso"/>
    <s v="025"/>
    <x v="13"/>
    <x v="47"/>
    <s v="INSUMOS GEODÉSICOS, CARTOGRÁFICOS Y LEVANTAMIENTO CATASTRAL - BM"/>
    <s v="Nación"/>
    <x v="3"/>
    <s v="CSF"/>
    <n v="20000000"/>
    <n v="0"/>
    <n v="20000000"/>
    <n v="11333333"/>
    <s v="Prestación de servicios profesionales para realizar el control de calidad de la información cartográfica y alfanumérica, organización y manejo de la información espacial temática de Áreas Homogéneas de Tierra con fines de Catastro Multipropósito segú"/>
    <s v="4120"/>
    <s v="3620"/>
    <s v="-0"/>
    <s v="-0"/>
    <s v="-0"/>
    <s v="-0"/>
    <x v="1"/>
    <x v="17"/>
  </r>
  <r>
    <s v="2020"/>
    <s v="2020-08-03 00:00:00"/>
    <s v="2020-08-03 17:23:00"/>
    <s v="Gasto"/>
    <s v="Con Compromiso"/>
    <s v="025"/>
    <x v="13"/>
    <x v="47"/>
    <s v="INSUMOS GEODÉSICOS, CARTOGRÁFICOS Y LEVANTAMIENTO CATASTRAL - BM"/>
    <s v="Nación"/>
    <x v="3"/>
    <s v="CSF"/>
    <n v="13000000"/>
    <n v="0"/>
    <n v="13000000"/>
    <n v="6500000"/>
    <s v="Prestación de servicios para realizar la generación de cartografía temática y demás información espacial temática de Áreas Homogéneas de Tierra con fines de Catastro Multipropósito según estándares establecidos, requeridos en el marco del Proyecto de"/>
    <s v="4220"/>
    <s v="2320"/>
    <s v="4520"/>
    <s v="4020"/>
    <s v="316206020"/>
    <s v="-0"/>
    <x v="1"/>
    <x v="17"/>
  </r>
  <r>
    <s v="2120"/>
    <s v="2020-08-03 00:00:00"/>
    <s v="2020-08-03 17:29:00"/>
    <s v="Gasto"/>
    <s v="Con Compromiso"/>
    <s v="025"/>
    <x v="13"/>
    <x v="47"/>
    <s v="INSUMOS GEODÉSICOS, CARTOGRÁFICOS Y LEVANTAMIENTO CATASTRAL - BM"/>
    <s v="Nación"/>
    <x v="3"/>
    <s v="CSF"/>
    <n v="13000000"/>
    <n v="0"/>
    <n v="13000000"/>
    <n v="7800000"/>
    <s v="Prestación de servicios para realizar la preparación y alistamiento de equipos, reactivos y materiales y apoyo en los diferentes procesos de análisis del Laboratorio Nacional de Suelos, requeridos en el marco del Proyecto denominado “Programa para la"/>
    <s v="4320"/>
    <s v="4420"/>
    <s v="-0"/>
    <s v="-0"/>
    <s v="-0"/>
    <s v="-0"/>
    <x v="1"/>
    <x v="17"/>
  </r>
  <r>
    <s v="2220"/>
    <s v="2020-08-03 00:00:00"/>
    <s v="2020-08-03 17:32:00"/>
    <s v="Gasto"/>
    <s v="Con Compromiso"/>
    <s v="025"/>
    <x v="13"/>
    <x v="47"/>
    <s v="INSUMOS GEODÉSICOS, CARTOGRÁFICOS Y LEVANTAMIENTO CATASTRAL - BM"/>
    <s v="Nación"/>
    <x v="3"/>
    <s v="CSF"/>
    <n v="13000000"/>
    <n v="0"/>
    <n v="13000000"/>
    <n v="9446667"/>
    <s v="Prestación de servicios para realizar el apoyo a las laborales de campo y manejo logístico durante el levantamiento de la información de Áreas Homogéneas de Tierra con fines de Catastro Multipropósito de acuerdo a las necesidades del proceso, requeri"/>
    <s v="4420"/>
    <s v="4720"/>
    <s v="-0"/>
    <s v="-0"/>
    <s v="-0"/>
    <s v="-0"/>
    <x v="1"/>
    <x v="17"/>
  </r>
  <r>
    <s v="2320"/>
    <s v="2020-08-05 00:00:00"/>
    <s v="2020-08-05 11:02:00"/>
    <s v="Gasto"/>
    <s v="Con Compromiso"/>
    <s v="025"/>
    <x v="13"/>
    <x v="46"/>
    <s v="FORTALECIMIENTO TECNOLÓGICO DEL IGAC Y CREACIÓN DEL RMD - BID"/>
    <s v="Nación"/>
    <x v="3"/>
    <s v="CSF"/>
    <n v="50726075"/>
    <n v="0"/>
    <n v="50726075"/>
    <n v="34662818"/>
    <s v="Apoyar al Instituto Geográfico Agustín Codazzi (IGAC), para soportar, analizar, diseñar e implementar la arquitectura de sistemas de información georreferenciados de la entidad y para la operación y cumplimiento de los objetivos de catastro multiprop"/>
    <s v="1620"/>
    <s v="4020"/>
    <s v="-0"/>
    <s v="-0"/>
    <s v="-0"/>
    <s v="-0"/>
    <x v="1"/>
    <x v="17"/>
  </r>
  <r>
    <s v="2420"/>
    <s v="2020-08-05 00:00:00"/>
    <s v="2020-08-05 11:04:00"/>
    <s v="Gasto"/>
    <s v="Con Compromiso"/>
    <s v="025"/>
    <x v="13"/>
    <x v="46"/>
    <s v="FORTALECIMIENTO TECNOLÓGICO DEL IGAC Y CREACIÓN DEL RMD - BID"/>
    <s v="Nación"/>
    <x v="3"/>
    <s v="CSF"/>
    <n v="219910980"/>
    <n v="0"/>
    <n v="219910980"/>
    <n v="168598418"/>
    <s v="Apoyar al Instituto Geográfico Agustín Codazzi (IGAC), para soportar, mantener, actualizar, analizar, diseñar y desarrollar componentes de software para el cumplimiento de los objetivos del catastro multipropósito, requeridos en el marco del Proyecto"/>
    <s v="1720"/>
    <s v="2220, 3920, 4820, 5120"/>
    <s v="5420"/>
    <s v="4620"/>
    <s v="-0"/>
    <s v="-0"/>
    <x v="1"/>
    <x v="17"/>
  </r>
  <r>
    <s v="2520"/>
    <s v="2020-08-05 00:00:00"/>
    <s v="2020-08-05 11:06:00"/>
    <s v="Gasto"/>
    <s v="Generado"/>
    <s v="025"/>
    <x v="13"/>
    <x v="46"/>
    <s v="FORTALECIMIENTO TECNOLÓGICO DEL IGAC Y CREACIÓN DEL RMD - BID"/>
    <s v="Nación"/>
    <x v="3"/>
    <s v="CSF"/>
    <n v="43982196"/>
    <n v="0"/>
    <n v="43982196"/>
    <n v="43982196"/>
    <s v="Apoyar al Instituto Geográfico Agustín Codazzi (IGAC), para elaborar, diseñar plantillas, flujos de navegación, estándares de diseño y componentes de software requeridos por la entidad para el cumplimiento de los objetivos del catastro multipropósito"/>
    <s v="1820"/>
    <s v="-0"/>
    <s v="-0"/>
    <s v="-0"/>
    <s v="-0"/>
    <s v="-0"/>
    <x v="1"/>
    <x v="17"/>
  </r>
  <r>
    <s v="2620"/>
    <s v="2020-08-05 00:00:00"/>
    <s v="2020-08-05 11:08:00"/>
    <s v="Gasto"/>
    <s v="Con Compromiso"/>
    <s v="025"/>
    <x v="13"/>
    <x v="47"/>
    <s v="INSUMOS GEODÉSICOS, CARTOGRÁFICOS Y LEVANTAMIENTO CATASTRAL - BM"/>
    <s v="Nación"/>
    <x v="3"/>
    <s v="CSF"/>
    <n v="194663700"/>
    <n v="0"/>
    <n v="194663700"/>
    <n v="73539620"/>
    <s v=" Apoyar al Instituto Geográfico Agustín Codazzi (IGAC), en el análisis, elaboración y consolidación de la caracterización territorial para los municipios priorizados, desde cada uno de los procesos asignados y de conformidad con la metodología establ"/>
    <s v="2020"/>
    <s v="1120, 1220, 1420, 1520, 1620"/>
    <s v="6320, 6420"/>
    <s v="5320, 5420"/>
    <s v="345593120, 345594620"/>
    <s v="-0"/>
    <x v="1"/>
    <x v="17"/>
  </r>
  <r>
    <s v="2720"/>
    <s v="2020-08-24 00:00:00"/>
    <s v="2020-08-24 07:08:00"/>
    <s v="Gasto"/>
    <s v="Con Compromiso"/>
    <s v="025"/>
    <x v="13"/>
    <x v="44"/>
    <s v="GESTIÓN DEL PROYECTO IGAC - BID"/>
    <s v="Nación"/>
    <x v="3"/>
    <s v="CSF"/>
    <n v="57467676"/>
    <n v="0"/>
    <n v="57467676"/>
    <n v="25541189"/>
    <s v="Apoyar al Instituto Geográfico Agustín Codazzi (IGAC), desde el aspecto técnico y operativo, en la elaboración y estructuración de las especificaciones técnicas desde el componente Cartografía y Geodesia, en el desarrollo de los procesos de contratac"/>
    <s v="4620"/>
    <s v="1720"/>
    <s v="5320"/>
    <s v="4720, 5220"/>
    <s v="-0"/>
    <s v="-0"/>
    <x v="1"/>
    <x v="17"/>
  </r>
  <r>
    <s v="2820"/>
    <s v="2020-09-04 00:00:00"/>
    <s v="2020-09-04 16:40:00"/>
    <s v="Gasto"/>
    <s v="Generado"/>
    <s v="025"/>
    <x v="13"/>
    <x v="48"/>
    <s v="INSUMOS GEODÉSICOS, CARTOGRÁFICOS Y LEVANTAMIENTO CATASTRAL - BID"/>
    <s v="Nación"/>
    <x v="3"/>
    <s v="CSF"/>
    <n v="501659333"/>
    <n v="0"/>
    <n v="501659333"/>
    <n v="501659333"/>
    <s v="ADELANTAR LOS PROCESOS DE ACTUALIZACIÓN CATASTRAL DE 4 MUNICIPIOS DEL DEPARTAMENTO DE BOYACÁ FINANCIADOS CON RECURSOS DEL BANCO INTERAMERICANO DE DESARROLLO -BID"/>
    <s v="5020"/>
    <s v="-0"/>
    <s v="-0"/>
    <s v="-0"/>
    <s v="-0"/>
    <s v="-0"/>
    <x v="1"/>
    <x v="17"/>
  </r>
  <r>
    <s v="2920"/>
    <s v="2020-09-04 00:00:00"/>
    <s v="2020-09-04 16:43:00"/>
    <s v="Gasto"/>
    <s v="Generado"/>
    <s v="025"/>
    <x v="13"/>
    <x v="47"/>
    <s v="INSUMOS GEODÉSICOS, CARTOGRÁFICOS Y LEVANTAMIENTO CATASTRAL - BM"/>
    <s v="Nación"/>
    <x v="3"/>
    <s v="CSF"/>
    <n v="747981929"/>
    <n v="0"/>
    <n v="747981929"/>
    <n v="747981929"/>
    <s v="ADELANTAR LOS PROCESOS DE ACTUALIZACIÓN CATASTRAL DE 4 MUNICIPIOS DEL DEPARTAMENTO DE BOYACÁ FINANCIADOS CON RECURSOS DEL BANCO MUNDIAL -BM"/>
    <s v="4920"/>
    <s v="-0"/>
    <s v="-0"/>
    <s v="-0"/>
    <s v="-0"/>
    <s v="-0"/>
    <x v="1"/>
    <x v="17"/>
  </r>
  <r>
    <s v="3020"/>
    <s v="2020-09-08 00:00:00"/>
    <s v="2020-09-08 10:34:00"/>
    <s v="Gasto"/>
    <s v="Generado"/>
    <s v="025"/>
    <x v="13"/>
    <x v="46"/>
    <s v="FORTALECIMIENTO TECNOLÓGICO DEL IGAC Y CREACIÓN DEL RMD - BID"/>
    <s v="Nación"/>
    <x v="3"/>
    <s v="CSF"/>
    <n v="150000000"/>
    <n v="0"/>
    <n v="150000000"/>
    <n v="150000000"/>
    <s v="Realizar la adecuación, soporte y mantenimiento de los componentes eléctricos, de acceso, aires acondicionados requeridos para el correcto funcionamiento del centro de datos del instituto."/>
    <s v="5120"/>
    <s v="-0"/>
    <s v="-0"/>
    <s v="-0"/>
    <s v="-0"/>
    <s v="-0"/>
    <x v="1"/>
    <x v="17"/>
  </r>
  <r>
    <s v="3120"/>
    <s v="2020-09-08 00:00:00"/>
    <s v="2020-09-08 10:35:00"/>
    <s v="Gasto"/>
    <s v="Generado"/>
    <s v="025"/>
    <x v="13"/>
    <x v="49"/>
    <s v="FORTALECIMIENTO TECNOLÓGICO DEL IGAC Y CREACIÓN DEL RMD - BM"/>
    <s v="Nación"/>
    <x v="3"/>
    <s v="CSF"/>
    <n v="225000000"/>
    <n v="0"/>
    <n v="225000000"/>
    <n v="225000000"/>
    <s v="Contratar el suministro, instalación, configuración, soporte y puesta en funcionamiento de una solución que brinde SOC/NOC y una solución de detección de vulnerabilidades para el fortalecimiento de la seguridad informática y de información de la enti"/>
    <s v="5220"/>
    <s v="-0"/>
    <s v="-0"/>
    <s v="-0"/>
    <s v="-0"/>
    <s v="-0"/>
    <x v="1"/>
    <x v="17"/>
  </r>
  <r>
    <s v="3220"/>
    <s v="2020-09-08 00:00:00"/>
    <s v="2020-09-08 10:37:00"/>
    <s v="Gasto"/>
    <s v="Generado"/>
    <s v="025"/>
    <x v="13"/>
    <x v="47"/>
    <s v="INSUMOS GEODÉSICOS, CARTOGRÁFICOS Y LEVANTAMIENTO CATASTRAL - BM"/>
    <s v="Nación"/>
    <x v="3"/>
    <s v="CSF"/>
    <n v="1153950000"/>
    <n v="0"/>
    <n v="1153950000"/>
    <n v="1153950000"/>
    <s v="Diseñar y poner en operación la red de Estaciones de Referencia de Operación Continua (CORS Continiously Operating Reference Station) de la República de Colombia, así como fortalecer su Centro de Control, de conformidad con las especificaciones técni"/>
    <s v="5320"/>
    <s v="-0"/>
    <s v="-0"/>
    <s v="-0"/>
    <s v="-0"/>
    <s v="-0"/>
    <x v="1"/>
    <x v="17"/>
  </r>
  <r>
    <s v="3320"/>
    <s v="2020-09-11 00:00:00"/>
    <s v="2020-09-11 16:26:00"/>
    <s v="Gasto"/>
    <s v="Con Compromiso"/>
    <s v="025"/>
    <x v="13"/>
    <x v="50"/>
    <s v="FORTALECIMIENTO DE LA ICDE - BM"/>
    <s v="Nación"/>
    <x v="3"/>
    <s v="CSF"/>
    <n v="33522811"/>
    <n v="0"/>
    <n v="33522811"/>
    <n v="12770595"/>
    <s v="Prestación de servicios profesionales para diseñar los servicios de información, de procesamiento y disposición de información para el catastro multipropósito."/>
    <s v="6520"/>
    <s v="3120"/>
    <s v="-0"/>
    <s v="-0"/>
    <s v="-0"/>
    <s v="-0"/>
    <x v="1"/>
    <x v="17"/>
  </r>
  <r>
    <s v="3420"/>
    <s v="2020-09-11 00:00:00"/>
    <s v="2020-09-11 16:27:00"/>
    <s v="Gasto"/>
    <s v="Con Compromiso"/>
    <s v="025"/>
    <x v="13"/>
    <x v="50"/>
    <s v="FORTALECIMIENTO DE LA ICDE - BM"/>
    <s v="Nación"/>
    <x v="3"/>
    <s v="CSF"/>
    <n v="33522811"/>
    <n v="0"/>
    <n v="33522811"/>
    <n v="13089860"/>
    <s v="Prestación de servicios profesionales para diseñar los servicios de información, de procesamiento y disposición de información para el catastro multipropósito."/>
    <s v="6420"/>
    <s v="3320"/>
    <s v="-0"/>
    <s v="-0"/>
    <s v="-0"/>
    <s v="-0"/>
    <x v="1"/>
    <x v="17"/>
  </r>
  <r>
    <s v="3520"/>
    <s v="2020-09-11 00:00:00"/>
    <s v="2020-09-11 16:28:00"/>
    <s v="Gasto"/>
    <s v="Con Compromiso"/>
    <s v="025"/>
    <x v="13"/>
    <x v="50"/>
    <s v="FORTALECIMIENTO DE LA ICDE - BM"/>
    <s v="Nación"/>
    <x v="3"/>
    <s v="CSF"/>
    <n v="33522811"/>
    <n v="0"/>
    <n v="33522811"/>
    <n v="16921038"/>
    <s v="Prestación de servicios profesionales para diseñar los servicios de información, de procesamiento y disposición de información para el catastro multipropósito."/>
    <s v="6320"/>
    <s v="4220"/>
    <s v="-0"/>
    <s v="-0"/>
    <s v="-0"/>
    <s v="-0"/>
    <x v="1"/>
    <x v="17"/>
  </r>
  <r>
    <s v="3620"/>
    <s v="2020-09-11 00:00:00"/>
    <s v="2020-09-11 16:29:00"/>
    <s v="Gasto"/>
    <s v="Generado"/>
    <s v="025"/>
    <x v="13"/>
    <x v="50"/>
    <s v="FORTALECIMIENTO DE LA ICDE - BM"/>
    <s v="Nación"/>
    <x v="3"/>
    <s v="CSF"/>
    <n v="41388011"/>
    <n v="0"/>
    <n v="41388011"/>
    <n v="41388011"/>
    <s v="Prestación de servicios profesionales para diseñar los servicios transaccionales de información para el catastro multipropósito en apoyo a los territorios"/>
    <s v="6220"/>
    <s v="-0"/>
    <s v="-0"/>
    <s v="-0"/>
    <s v="-0"/>
    <s v="-0"/>
    <x v="1"/>
    <x v="17"/>
  </r>
  <r>
    <s v="3720"/>
    <s v="2020-09-11 00:00:00"/>
    <s v="2020-09-11 16:31:00"/>
    <s v="Gasto"/>
    <s v="Con Compromiso"/>
    <s v="025"/>
    <x v="13"/>
    <x v="51"/>
    <s v="FORTALECIMIENTO DE LA ICDE - BID"/>
    <s v="Nación"/>
    <x v="3"/>
    <s v="CSF"/>
    <n v="29590211"/>
    <n v="0"/>
    <n v="29590211"/>
    <n v="11272464"/>
    <s v="Prestación de servicios profesionales para gestionar y disponer la información geoespacial fundamental insumo en el marco de la implementación de la política de catastro multipropósito a través de la ICDE."/>
    <s v="6120"/>
    <s v="3020, 3520"/>
    <s v="-0"/>
    <s v="-0"/>
    <s v="-0"/>
    <s v="-0"/>
    <x v="1"/>
    <x v="17"/>
  </r>
  <r>
    <s v="3820"/>
    <s v="2020-09-11 00:00:00"/>
    <s v="2020-09-11 16:32:00"/>
    <s v="Gasto"/>
    <s v="Con Compromiso"/>
    <s v="025"/>
    <x v="13"/>
    <x v="51"/>
    <s v="FORTALECIMIENTO DE LA ICDE - BID"/>
    <s v="Nación"/>
    <x v="3"/>
    <s v="CSF"/>
    <n v="29590211"/>
    <n v="0"/>
    <n v="29590211"/>
    <n v="9863404"/>
    <s v="Prestación de servicios profesionales para gestionar y disponer la información geoespacial fundamental insumo en el marco de la implementación de la política de catastro multipropósito a través de la ICDE."/>
    <s v="6020"/>
    <s v="3420"/>
    <s v="-0"/>
    <s v="-0"/>
    <s v="-0"/>
    <s v="-0"/>
    <x v="1"/>
    <x v="17"/>
  </r>
  <r>
    <s v="3920"/>
    <s v="2020-09-11 00:00:00"/>
    <s v="2020-09-11 16:33:00"/>
    <s v="Gasto"/>
    <s v="Con Compromiso"/>
    <s v="025"/>
    <x v="13"/>
    <x v="51"/>
    <s v="FORTALECIMIENTO DE LA ICDE - BID"/>
    <s v="Nación"/>
    <x v="3"/>
    <s v="CSF"/>
    <n v="33522811"/>
    <n v="0"/>
    <n v="33522811"/>
    <n v="11174271"/>
    <s v="Prestación de servicios profesionales para diseñar la estrategia de fortalecimiento y aprovechamiento de la información geoespacial dispuesta por la ICDE para de los municipios priorizados en el marco de la política de catastro multipropósito"/>
    <s v="5920"/>
    <s v="2820"/>
    <s v="5720"/>
    <s v="-0"/>
    <s v="-0"/>
    <s v="-0"/>
    <x v="1"/>
    <x v="17"/>
  </r>
  <r>
    <s v="4020"/>
    <s v="2020-09-11 00:00:00"/>
    <s v="2020-09-11 16:34:00"/>
    <s v="Gasto"/>
    <s v="Con Compromiso"/>
    <s v="025"/>
    <x v="13"/>
    <x v="50"/>
    <s v="FORTALECIMIENTO DE LA ICDE - BM"/>
    <s v="Nación"/>
    <x v="3"/>
    <s v="CSF"/>
    <n v="33522811"/>
    <n v="0"/>
    <n v="33522811"/>
    <n v="17559945"/>
    <s v="Prestación de servicios profesionales para formular y actualizar el componente de tecnología de la ICDE de acuerdo con el modelo IGIF y las políticas nacionales relacionadas, asegurando su articulación con los demás componentes."/>
    <s v="5820"/>
    <s v="4320"/>
    <s v="-0"/>
    <s v="-0"/>
    <s v="-0"/>
    <s v="-0"/>
    <x v="1"/>
    <x v="17"/>
  </r>
  <r>
    <s v="4120"/>
    <s v="2020-09-11 00:00:00"/>
    <s v="2020-09-11 16:36:00"/>
    <s v="Gasto"/>
    <s v="Con Compromiso"/>
    <s v="025"/>
    <x v="13"/>
    <x v="50"/>
    <s v="FORTALECIMIENTO DE LA ICDE - BM"/>
    <s v="Nación"/>
    <x v="3"/>
    <s v="CSF"/>
    <n v="33522811"/>
    <n v="0"/>
    <n v="33522811"/>
    <n v="11174270"/>
    <s v="Prestación de servicios profesionales para formular y actualizar el componente de gobierno de la ICDE de acuerdo con el modelo IGIF y las políticas nacionales relacionadas, asegurando su articulación con los demás componentes"/>
    <s v="5720"/>
    <s v="2620"/>
    <s v="-0"/>
    <s v="-0"/>
    <s v="-0"/>
    <s v="-0"/>
    <x v="1"/>
    <x v="17"/>
  </r>
  <r>
    <s v="4220"/>
    <s v="2020-09-11 00:00:00"/>
    <s v="2020-09-11 16:37:00"/>
    <s v="Gasto"/>
    <s v="Con Compromiso"/>
    <s v="025"/>
    <x v="13"/>
    <x v="50"/>
    <s v="FORTALECIMIENTO DE LA ICDE - BM"/>
    <s v="Nación"/>
    <x v="3"/>
    <s v="CSF"/>
    <n v="41388011"/>
    <n v="0"/>
    <n v="41388011"/>
    <n v="13796004"/>
    <s v="Prestación de servicios profesionales para realizar el diseño de la plataforma tecnológica de la ICDE, garantizando la interoperabilidad de los sistemas nacionales de información relacionados con la administración del territorio"/>
    <s v="5420"/>
    <s v="2720"/>
    <s v="-0"/>
    <s v="-0"/>
    <s v="-0"/>
    <s v="-0"/>
    <x v="1"/>
    <x v="17"/>
  </r>
  <r>
    <s v="4320"/>
    <s v="2020-09-11 00:00:00"/>
    <s v="2020-09-11 16:39:00"/>
    <s v="Gasto"/>
    <s v="Con Compromiso"/>
    <s v="025"/>
    <x v="13"/>
    <x v="50"/>
    <s v="FORTALECIMIENTO DE LA ICDE - BM"/>
    <s v="Nación"/>
    <x v="3"/>
    <s v="CSF"/>
    <n v="33522811"/>
    <n v="0"/>
    <n v="33522811"/>
    <n v="11174270"/>
    <s v="Prestación de servicios profesionales para formular y actualizar el componente de comunicación y asociaciones de la ICDE de acuerdo con el modelo IGIF y las políticas nacionales relacionadas, asegurando su articulación con los demás componentes"/>
    <s v="5520"/>
    <s v="2420"/>
    <s v="5620"/>
    <s v="-0"/>
    <s v="-0"/>
    <s v="-0"/>
    <x v="1"/>
    <x v="17"/>
  </r>
  <r>
    <s v="4420"/>
    <s v="2020-09-25 00:00:00"/>
    <s v="2020-09-25 16:28:00"/>
    <s v="Gasto"/>
    <s v="Generado"/>
    <s v="025"/>
    <x v="13"/>
    <x v="48"/>
    <s v="INSUMOS GEODÉSICOS, CARTOGRÁFICOS Y LEVANTAMIENTO CATASTRAL - BID"/>
    <s v="Nación"/>
    <x v="3"/>
    <s v="CSF"/>
    <n v="536637780"/>
    <n v="0"/>
    <n v="536637780"/>
    <n v="536637780"/>
    <s v="Adquirir Modelos Digitales de Terreno de la República Colombia, como insumo para la generación de cartografía básica oficial del país e implementación del Catastro Multipropósito, de conformidad con las especificaciones técnicas establecidas por el I"/>
    <s v="6620"/>
    <s v="-0"/>
    <s v="-0"/>
    <s v="-0"/>
    <s v="-0"/>
    <s v="-0"/>
    <x v="1"/>
    <x v="17"/>
  </r>
  <r>
    <s v="4520"/>
    <s v="2020-10-06 00:00:00"/>
    <s v="2020-10-06 16:39:00"/>
    <s v="Gasto"/>
    <s v="Con Compromiso"/>
    <s v="025"/>
    <x v="13"/>
    <x v="49"/>
    <s v="FORTALECIMIENTO TECNOLÓGICO DEL IGAC Y CREACIÓN DEL RMD - BM"/>
    <s v="Nación"/>
    <x v="3"/>
    <s v="CSF"/>
    <n v="2600000000"/>
    <n v="0"/>
    <n v="2600000000"/>
    <n v="0"/>
    <s v="Adquirir productos y servicios ArcGIS denominados Enterprise License Agreement (ELA)&quot;"/>
    <s v="6820"/>
    <s v="4120"/>
    <s v="-0"/>
    <s v="-0"/>
    <s v="-0"/>
    <s v="-0"/>
    <x v="1"/>
    <x v="17"/>
  </r>
  <r>
    <s v="4620"/>
    <s v="2020-11-10 00:00:00"/>
    <s v="2020-11-10 09:18:00"/>
    <s v="Gasto"/>
    <s v="Generado"/>
    <s v="025"/>
    <x v="13"/>
    <x v="47"/>
    <s v="INSUMOS GEODÉSICOS, CARTOGRÁFICOS Y LEVANTAMIENTO CATASTRAL - BM"/>
    <s v="Nación"/>
    <x v="3"/>
    <s v="CSF"/>
    <n v="230000000"/>
    <n v="0"/>
    <n v="230000000"/>
    <n v="230000000"/>
    <s v="Adquisición de un sistema de análisis de partículas e identificación de minerales, compuesto por Microscopio Petrográfico con polarización, cámara de alta resolución, estación de trabajo y Software para análisis automático de_x000a_partículas Marca ZEISS"/>
    <s v="6920"/>
    <s v="-0"/>
    <s v="-0"/>
    <s v="-0"/>
    <s v="-0"/>
    <s v="-0"/>
    <x v="1"/>
    <x v="17"/>
  </r>
  <r>
    <s v="4720"/>
    <s v="2020-11-10 00:00:00"/>
    <s v="2020-11-10 09:19:00"/>
    <s v="Gasto"/>
    <s v="Generado"/>
    <s v="025"/>
    <x v="13"/>
    <x v="47"/>
    <s v="INSUMOS GEODÉSICOS, CARTOGRÁFICOS Y LEVANTAMIENTO CATASTRAL - BM"/>
    <s v="Nación"/>
    <x v="3"/>
    <s v="CSF"/>
    <n v="43000000"/>
    <n v="0"/>
    <n v="43000000"/>
    <n v="43000000"/>
    <s v="Adquisición de equipo colilert-18 9223B-2004 y consumibles"/>
    <s v="7020"/>
    <s v="-0"/>
    <s v="-0"/>
    <s v="-0"/>
    <s v="-0"/>
    <s v="-0"/>
    <x v="1"/>
    <x v="17"/>
  </r>
  <r>
    <s v="4820"/>
    <s v="2020-11-10 00:00:00"/>
    <s v="2020-11-10 15:04:00"/>
    <s v="Gasto"/>
    <s v="Generado"/>
    <s v="025"/>
    <x v="13"/>
    <x v="49"/>
    <s v="FORTALECIMIENTO TECNOLÓGICO DEL IGAC Y CREACIÓN DEL RMD - BM"/>
    <s v="Nación"/>
    <x v="3"/>
    <s v="CSF"/>
    <n v="3000000000"/>
    <n v="0"/>
    <n v="3000000000"/>
    <n v="3000000000"/>
    <s v="&quot;Adquirir servicios y productos de infraestructura tecnológica por demanda en modalidad de Nube Privada o Pública que permitan alojar los contenidos y servicios que el IGAC requiera&quot;."/>
    <s v="7120"/>
    <s v="-0"/>
    <s v="-0"/>
    <s v="-0"/>
    <s v="-0"/>
    <s v="-0"/>
    <x v="1"/>
    <x v="17"/>
  </r>
  <r>
    <s v="120"/>
    <s v="2020-01-10 00:00:00"/>
    <s v="2020-01-10 15:14:00"/>
    <s v="Gasto"/>
    <s v="Con Compromiso"/>
    <s v="015"/>
    <x v="14"/>
    <x v="0"/>
    <s v="SERVICIOS DE DISTRIBUCIÓN DE ELECTRICIDAD, GAS Y AGUA (POR CUENTA PROPIA)"/>
    <s v="Nación"/>
    <x v="0"/>
    <s v="CSF"/>
    <n v="25500000"/>
    <n v="6131620"/>
    <n v="31631620"/>
    <n v="3508850"/>
    <s v="SERVICIO PUBLICO DE ENERGIA - SEDE DE PASTO Y UNIDADES OPERATIVAS DE IPIALES Y MOCOA DE LA TERRITORIAL NARIÑO."/>
    <s v="120"/>
    <s v="420, 520, 620, 920, 1620, 1720, 1920, 3320, 3720, 4920, 7720, 8620, 8720, 9720, 11120, 11420, 12320, 12520, 12620, 13720, 13820, 14320, 14620, 15120, 15220, 16420, 17820, 18920, 21920"/>
    <s v="120, 220, 420, 1720, 1820, 2420, 4620, 4720, 5520, 9020, 11020, 11120, 12120, 15220, 15720, 18420, 18520, 18620, 21520, 21720, 22620, 24920, 25120, 26020, 29220, 31020, 34620, 35720"/>
    <s v="120, 220, 420, 6920, 7020, 7520, 13720, 13820, 14420, 22920, 29320, 29420, 31720, 43120, 43520, 52020, 52120, 52320, 60920, 61120, 66620, 68920, 69220, 69920, 77820, 84320, 87620, 96820"/>
    <s v="4686020, 4691220, 5230420, 23394820, 23398320, 25609220, 42903520, 42928320, 57773020, 92917220, 115479320, 115482520, 124532320, 149009420, 155318320, 187542420, 190532320, 192960620, 218850420, 219055620, 237444020, 251084120, 258446120, 261638420, 284819120, 301512620, 322924820, 342805020"/>
    <s v="-0"/>
    <x v="0"/>
    <x v="18"/>
  </r>
  <r>
    <s v="220"/>
    <s v="2020-01-10 00:00:00"/>
    <s v="2020-01-10 15:19:00"/>
    <s v="Gasto"/>
    <s v="Con Compromiso"/>
    <s v="015"/>
    <x v="14"/>
    <x v="2"/>
    <s v="SERVICIOS DE ALCANTARILLADO, RECOLECCIÓN, TRATAMIENTO Y DISPOSICIÓN DE DESECHOS Y OTROS SERVICIOS DE SANEAMIENTO AMBIENTAL"/>
    <s v="Nación"/>
    <x v="0"/>
    <s v="CSF"/>
    <n v="0"/>
    <n v="2500000"/>
    <n v="2500000"/>
    <n v="824270"/>
    <s v="SERVICIO PUBLICO DE AGUA - SEDE DE PASTO Y UNIDADES OPERATIVAS DE IPIALES Y MOCOA DE LA TERRITORIAL NARIÑO."/>
    <s v="220"/>
    <s v="720, 820, 1020, 2520, 3420, 5120, 6120, 7820, 8820, 10720, 11220, 12720, 13520, 14020, 14820, 15520, 17620, 17720, 19120, 19320"/>
    <s v="520, 620, 720, 3320, 4820, 5620, 7220, 9120, 10920, 15120, 15820, 18720, 21620, 22320, 25820, 26420, 31120, 31220, 34920, 35320"/>
    <s v="520, 620, 720, 8220, 13920, 14520, 22420, 23020, 29220, 42920, 43620, 52220, 61020, 61720, 69720, 75020, 84420, 84520, 94520, 96420"/>
    <s v="5278620, 5283020, 6676420, 30868820, 42891520, 60899120, 86542320, 95180720, 115461620, 149006820, 155321720, 190534220, 219057820, 233406620, 258744920, 267784020, 301569920, 301586520, 334550120, 334821620"/>
    <s v="-0"/>
    <x v="0"/>
    <x v="18"/>
  </r>
  <r>
    <s v="220"/>
    <s v="2020-01-10 00:00:00"/>
    <s v="2020-01-10 15:19:00"/>
    <s v="Gasto"/>
    <s v="Con Compromiso"/>
    <s v="015"/>
    <x v="14"/>
    <x v="0"/>
    <s v="SERVICIOS DE DISTRIBUCIÓN DE ELECTRICIDAD, GAS Y AGUA (POR CUENTA PROPIA)"/>
    <s v="Nación"/>
    <x v="0"/>
    <s v="CSF"/>
    <n v="2500000"/>
    <n v="0"/>
    <n v="2500000"/>
    <n v="163559"/>
    <s v="SERVICIO PUBLICO DE AGUA - SEDE DE PASTO Y UNIDADES OPERATIVAS DE IPIALES Y MOCOA DE LA TERRITORIAL NARIÑO."/>
    <s v="220"/>
    <s v="720, 820, 1020, 2520, 3420, 5120, 6120, 7820, 8820, 10720, 11220, 12720, 13520, 14020, 14820, 15520, 17620, 17720, 19120, 19320"/>
    <s v="520, 620, 720, 3320, 4820, 5620, 7220, 9120, 10920, 15120, 15820, 18720, 21620, 22320, 25820, 26420, 31120, 31220, 34920, 35320"/>
    <s v="520, 620, 720, 8220, 13920, 14520, 22420, 23020, 29220, 42920, 43620, 52220, 61020, 61720, 69720, 75020, 84420, 84520, 94520, 96420"/>
    <s v="5278620, 5283020, 6676420, 30868820, 42891520, 60899120, 86542320, 95180720, 115461620, 149006820, 155321720, 190534220, 219057820, 233406620, 258744920, 267784020, 301569920, 301586520, 334550120, 334821620"/>
    <s v="-0"/>
    <x v="0"/>
    <x v="18"/>
  </r>
  <r>
    <s v="320"/>
    <s v="2020-01-10 00:00:00"/>
    <s v="2020-01-10 15:28:00"/>
    <s v="Gasto"/>
    <s v="Anulado"/>
    <s v="015"/>
    <x v="14"/>
    <x v="32"/>
    <s v="SERVICIOS FINANCIEROS Y SERVICIOS CONEXOS"/>
    <s v="Nación"/>
    <x v="0"/>
    <s v="CSF"/>
    <n v="28716096"/>
    <n v="-28716096"/>
    <n v="0"/>
    <n v="0"/>
    <s v="DMINISTRACION Y PARQUEADERO DE LA SEDE DE PASTO  DE TERRITORIAL NARIÑO"/>
    <s v="320"/>
    <s v="120"/>
    <s v="-0"/>
    <s v="-0"/>
    <s v="-0"/>
    <s v="-0"/>
    <x v="0"/>
    <x v="18"/>
  </r>
  <r>
    <s v="420"/>
    <s v="2020-01-10 00:00:00"/>
    <s v="2020-01-10 15:36:00"/>
    <s v="Gasto"/>
    <s v="Con Compromiso"/>
    <s v="015"/>
    <x v="14"/>
    <x v="1"/>
    <s v="SERVICIOS DE TELECOMUNICACIONES, TRANSMISIÓN Y SUMINISTRO DE INFORMACIÓN"/>
    <s v="Nación"/>
    <x v="0"/>
    <s v="CSF"/>
    <n v="3200000"/>
    <n v="591968"/>
    <n v="3791968"/>
    <n v="124290"/>
    <s v="SERVICIO DE TELEFONIA FIJA   SEDE DE PASTO Y UNIDADES OPERATIVAS DE IPIALES Y MOCOA DE TERRITORIAL NARIÑO"/>
    <s v="420"/>
    <s v="320, 1420, 1520, 3620, 4220, 5220, 5320, 5420, 5520, 7620, 7920, 9820, 9920, 10020, 10120, 10220, 10320, 11320, 11820, 11920, 12820, 12920, 13420, 13620, 14720, 15320, 16520, 18820, 19220, 22020"/>
    <s v="320, 2020, 2120, 5320, 5720, 5820, 5920, 6020, 8920, 9220, 12220, 12320, 12420, 12520, 12620, 12720, 15920, 16020, 16120, 18820, 18920, 21820, 21920, 25220, 26120, 29120, 34520, 35020, 35820"/>
    <s v="320, 7120, 7220, 7320, 14220, 14620, 14720, 14820, 14920, 22820, 23120, 31820, 31920, 32020, 32120, 32220, 32320, 43720, 49620, 49720, 52420, 52520, 61220, 61320, 69120, 70020, 70120, 77620, 87520, 94620, 96920"/>
    <s v="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s v="-0"/>
    <x v="0"/>
    <x v="18"/>
  </r>
  <r>
    <s v="520"/>
    <s v="2020-01-16 00:00:00"/>
    <s v="2020-01-16 09:19:00"/>
    <s v="Gasto"/>
    <s v="Con Compromiso"/>
    <s v="015"/>
    <x v="14"/>
    <x v="31"/>
    <s v="SERVICIOS INMOBILIARIOS"/>
    <s v="Nación"/>
    <x v="0"/>
    <s v="CSF"/>
    <n v="28716096"/>
    <n v="0"/>
    <n v="28716096"/>
    <n v="363628"/>
    <s v="ADMINISTRACION Y PARQUEADERO  OFICINA DE LA SEDE PASTO TERRITORIAL NARIÑO"/>
    <s v="520"/>
    <s v="220, 4020, 8020, 8520, 11020, 12420, 13920, 15420, 16120, 19820"/>
    <s v="1920, 5220, 9520, 11220, 15320, 18320, 21420, 25920, 28320, 35620"/>
    <s v="6820, 7820, 14120, 23320, 29520, 43020, 51720, 60820, 69820, 76920, 96720"/>
    <s v="25939220, 45965820, 98636720, 114304820, 149008020, 187523720, 218844620, 261617220, 276377720, 334990120"/>
    <s v="-0"/>
    <x v="0"/>
    <x v="18"/>
  </r>
  <r>
    <s v="620"/>
    <s v="2020-01-21 00:00:00"/>
    <s v="2020-01-21 09:21:00"/>
    <s v="Gasto"/>
    <s v="Con Compromiso"/>
    <s v="015"/>
    <x v="14"/>
    <x v="9"/>
    <s v="SUELDO BÁSICO"/>
    <s v="Nación"/>
    <x v="0"/>
    <s v="CSF"/>
    <n v="43418864"/>
    <n v="0"/>
    <n v="4341886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6"/>
    <s v="SUBSIDIO DE ALIMENTACIÓN"/>
    <s v="Nación"/>
    <x v="0"/>
    <s v="CSF"/>
    <n v="1144380"/>
    <n v="0"/>
    <n v="114438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4"/>
    <s v="PRIMA DE VACACIONES"/>
    <s v="Nación"/>
    <x v="0"/>
    <s v="CSF"/>
    <n v="4193224"/>
    <n v="0"/>
    <n v="41932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6"/>
    <s v="INDEMNIZACIÓN POR VACACIONES"/>
    <s v="Nación"/>
    <x v="0"/>
    <s v="CSF"/>
    <n v="5874422"/>
    <n v="0"/>
    <n v="5874422"/>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8"/>
    <s v="BONIFICACIÓN ESPECIAL DE RECREACIÓN"/>
    <s v="Nación"/>
    <x v="0"/>
    <s v="CSF"/>
    <n v="499424"/>
    <n v="0"/>
    <n v="4994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10"/>
    <s v="BONIFICACIÓN POR SERVICIOS PRESTADOS"/>
    <s v="Nación"/>
    <x v="0"/>
    <s v="CSF"/>
    <n v="1656190"/>
    <n v="0"/>
    <n v="165619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5"/>
    <s v="PRIMA TÉCNICA NO SALARIAL"/>
    <s v="Nación"/>
    <x v="0"/>
    <s v="CSF"/>
    <n v="2240265"/>
    <n v="0"/>
    <n v="224026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7"/>
    <s v="SUELDO DE VACACIONES"/>
    <s v="Nación"/>
    <x v="0"/>
    <s v="CSF"/>
    <n v="8150"/>
    <n v="0"/>
    <n v="815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
    <s v="AUXILIO DE TRANSPORTE"/>
    <s v="Nación"/>
    <x v="0"/>
    <s v="CSF"/>
    <n v="1727945"/>
    <n v="0"/>
    <n v="172794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720"/>
    <s v="2020-01-21 00:00:00"/>
    <s v="2020-01-21 09:40:00"/>
    <s v="Gasto"/>
    <s v="Con Compromiso"/>
    <s v="015"/>
    <x v="14"/>
    <x v="15"/>
    <s v="SALUD"/>
    <s v="Nación"/>
    <x v="0"/>
    <s v="CSF"/>
    <n v="4688100"/>
    <n v="0"/>
    <n v="46881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4"/>
    <s v="CAJAS DE COMPENSACIÓN FAMILIAR"/>
    <s v="Nación"/>
    <x v="0"/>
    <s v="CSF"/>
    <n v="2321000"/>
    <n v="0"/>
    <n v="23210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3"/>
    <s v="APORTES AL ICBF"/>
    <s v="Nación"/>
    <x v="0"/>
    <s v="CSF"/>
    <n v="1741400"/>
    <n v="0"/>
    <n v="17414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6"/>
    <s v="APORTES AL SENA"/>
    <s v="Nación"/>
    <x v="0"/>
    <s v="CSF"/>
    <n v="1161300"/>
    <n v="0"/>
    <n v="11613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1"/>
    <s v="PENSIONES"/>
    <s v="Nación"/>
    <x v="0"/>
    <s v="CSF"/>
    <n v="6618500"/>
    <n v="0"/>
    <n v="66185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2"/>
    <s v="APORTES GENERALES AL SISTEMA DE RIESGOS LABORALES"/>
    <s v="Nación"/>
    <x v="0"/>
    <s v="CSF"/>
    <n v="640200"/>
    <n v="0"/>
    <n v="6402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820"/>
    <s v="2020-02-11 00:00:00"/>
    <s v="2020-02-11 12:25:00"/>
    <s v="Gasto"/>
    <s v="Con Compromiso"/>
    <s v="015"/>
    <x v="14"/>
    <x v="31"/>
    <s v="SERVICIOS INMOBILIARIOS"/>
    <s v="Propios"/>
    <x v="1"/>
    <s v="CSF"/>
    <n v="50000000"/>
    <n v="-6000000"/>
    <n v="44000000"/>
    <n v="0"/>
    <s v="CANNON DE ARRENDAMIENTO UNIDAD OPERATIVA IPIALES  AÑO 2020"/>
    <s v="820"/>
    <s v="4120"/>
    <s v="9420"/>
    <s v="23220, 42520, 58420, 58520, 61620, 74920, 77720, 87720"/>
    <s v="98591520, 147539820, 198407020, 202033520, 232703720, 267792120, 285048920, 330740920"/>
    <s v="-0"/>
    <x v="0"/>
    <x v="18"/>
  </r>
  <r>
    <s v="920"/>
    <s v="2020-02-11 00:00:00"/>
    <s v="2020-02-11 12:38:00"/>
    <s v="Gasto"/>
    <s v="Con Compromiso"/>
    <s v="015"/>
    <x v="14"/>
    <x v="19"/>
    <s v="VIÁTICOS DE LOS FUNCIONARIOS EN COMISIÓN"/>
    <s v="Nación"/>
    <x v="0"/>
    <s v="CSF"/>
    <n v="387480"/>
    <n v="0"/>
    <n v="387480"/>
    <n v="0"/>
    <s v="REUNION DIRECTORES TERRITORIALES A SEDE CENTRAL LOS DIAS 12, 13, 14 DE FEBRERO DEL 2020"/>
    <s v="920"/>
    <s v="1820"/>
    <s v="2320"/>
    <s v="7420"/>
    <s v="24206520"/>
    <s v="-0"/>
    <x v="0"/>
    <x v="18"/>
  </r>
  <r>
    <s v="920"/>
    <s v="2020-02-11 00:00:00"/>
    <s v="2020-02-11 12:38:00"/>
    <s v="Gasto"/>
    <s v="Con Compromiso"/>
    <s v="015"/>
    <x v="14"/>
    <x v="18"/>
    <s v="SERVICIOS DE TRANSPORTE DE PASAJEROS"/>
    <s v="Nación"/>
    <x v="0"/>
    <s v="CSF"/>
    <n v="78400"/>
    <n v="0"/>
    <n v="78400"/>
    <n v="0"/>
    <s v="REUNION DIRECTORES TERRITORIALES A SEDE CENTRAL LOS DIAS 12, 13, 14 DE FEBRERO DEL 2020"/>
    <s v="920"/>
    <s v="1820"/>
    <s v="2320"/>
    <s v="7420"/>
    <s v="24206520"/>
    <s v="-0"/>
    <x v="0"/>
    <x v="18"/>
  </r>
  <r>
    <s v="1020"/>
    <s v="2020-02-12 00:00:00"/>
    <s v="2020-02-12 14:44:00"/>
    <s v="Gasto"/>
    <s v="Con Compromiso"/>
    <s v="0510"/>
    <x v="14"/>
    <x v="23"/>
    <s v="ADQUISICIÓN DE BIENES Y SERVICIOS - SERVICIO DE AVALÚOS - ACTUALIZACIÓN  Y GESTIÓN CATASTRAL  NACIONAL"/>
    <s v="Propios"/>
    <x v="1"/>
    <s v="CSF"/>
    <n v="10000000"/>
    <n v="0"/>
    <n v="10000000"/>
    <n v="8978820"/>
    <s v="VIATICOS PROCESO DE AVALUOS 2020"/>
    <s v="1020"/>
    <s v="2020, 2120, 16620, 16720"/>
    <s v="2520, 2620, 30820, 30920"/>
    <s v="7620, 7720, 78720, 84620"/>
    <s v="25905920, 25910220, 296703020, 300630120"/>
    <s v="-0"/>
    <x v="1"/>
    <x v="2"/>
  </r>
  <r>
    <s v="1120"/>
    <s v="2020-02-12 00:00:00"/>
    <s v="2020-02-12 14:57:00"/>
    <s v="Gasto"/>
    <s v="Con Compromiso"/>
    <s v="0500"/>
    <x v="14"/>
    <x v="22"/>
    <s v="ADQUISICIÓN DE BIENES Y SERVICIOS - SERVICIO DE INFORMACIÓN CATASTRAL - ACTUALIZACIÓN  Y GESTIÓN CATASTRAL  NACIONAL"/>
    <s v="Nación"/>
    <x v="2"/>
    <s v="CSF"/>
    <n v="47223948"/>
    <n v="0"/>
    <n v="47223948"/>
    <n v="6082280"/>
    <s v="VIATICOS Y GASTOS DE COMISION EN CUMPLIMIENTOS A LAS METAS ESTABLECIDAS VIGENCIA 2020, PROCESO CONSERVACION._x000a_EJECUTAR PROCESOS DE CONSERVACION CATASTRAL A NIVEL  NACIONAL"/>
    <s v="1120"/>
    <s v="2220, 2320, 2420, 2920, 3020, 3120, 3220, 3520, 3820, 3920, 4320, 4520, 4620, 4720, 14420, 14520, 14920, 15020, 16220, 16820, 16920, 17020, 17120, 17220, 18220, 18320, 18420, 18520, 19520, 19620, 19720, 22120, 22420, 22520"/>
    <s v="2920, 3020, 3120, 3820, 3920, 4020, 4920, 5020, 6220, 6320, 6420, 6520, 6620, 6720, 22720, 22820, 25620, 25720, 28420, 30320, 30420, 30520, 30620, 30720, 31820, 31920, 32020, 32120, 34720, 34820, 35120"/>
    <s v="7920, 8020, 8120, 13420, 13520, 13620, 21620, 21720, 21820, 21920, 22020, 22120, 22220, 22320, 66720, 66820, 69520, 69620, 77020, 78220, 78320, 78420, 78520, 78620, 85120, 85220, 85320, 85420, 94320, 94420, 96220"/>
    <s v="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s v="120, 220, 320, 420, 520, 620, 820"/>
    <x v="1"/>
    <x v="1"/>
  </r>
  <r>
    <s v="1220"/>
    <s v="2020-02-20 00:00:00"/>
    <s v="2020-02-20 18:42:00"/>
    <s v="Gasto"/>
    <s v="Con Compromiso"/>
    <s v="015"/>
    <x v="14"/>
    <x v="13"/>
    <s v="APORTES AL ICBF"/>
    <s v="Nación"/>
    <x v="0"/>
    <s v="CSF"/>
    <n v="1809700"/>
    <n v="0"/>
    <n v="18097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6"/>
    <s v="APORTES AL SENA"/>
    <s v="Nación"/>
    <x v="0"/>
    <s v="CSF"/>
    <n v="1206600"/>
    <n v="0"/>
    <n v="1206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1"/>
    <s v="PENSIONES"/>
    <s v="Nación"/>
    <x v="0"/>
    <s v="CSF"/>
    <n v="6723100"/>
    <n v="0"/>
    <n v="67231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5"/>
    <s v="SALUD"/>
    <s v="Nación"/>
    <x v="0"/>
    <s v="CSF"/>
    <n v="4762600"/>
    <n v="0"/>
    <n v="4762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2"/>
    <s v="APORTES GENERALES AL SISTEMA DE RIESGOS LABORALES"/>
    <s v="Nación"/>
    <x v="0"/>
    <s v="CSF"/>
    <n v="812400"/>
    <n v="0"/>
    <n v="8124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4"/>
    <s v="CAJAS DE COMPENSACIÓN FAMILIAR"/>
    <s v="Nación"/>
    <x v="0"/>
    <s v="CSF"/>
    <n v="2412500"/>
    <n v="0"/>
    <n v="24125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320"/>
    <s v="2020-02-21 00:00:00"/>
    <s v="2020-02-21 15:07:00"/>
    <s v="Gasto"/>
    <s v="Con Compromiso"/>
    <s v="015"/>
    <x v="14"/>
    <x v="3"/>
    <s v="AUXILIO DE TRANSPORTE"/>
    <s v="Nación"/>
    <x v="0"/>
    <s v="CSF"/>
    <n v="2046795"/>
    <n v="0"/>
    <n v="204679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7"/>
    <s v="SUELDO DE VACACIONES"/>
    <s v="Nación"/>
    <x v="0"/>
    <s v="CSF"/>
    <n v="1273346"/>
    <n v="0"/>
    <n v="1273346"/>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5"/>
    <s v="PRIMA TÉCNICA NO SALARIAL"/>
    <s v="Nación"/>
    <x v="0"/>
    <s v="CSF"/>
    <n v="2240265"/>
    <n v="0"/>
    <n v="224026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8"/>
    <s v="BONIFICACIÓN ESPECIAL DE RECREACIÓN"/>
    <s v="Nación"/>
    <x v="0"/>
    <s v="CSF"/>
    <n v="93573"/>
    <n v="0"/>
    <n v="9357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10"/>
    <s v="BONIFICACIÓN POR SERVICIOS PRESTADOS"/>
    <s v="Nación"/>
    <x v="0"/>
    <s v="CSF"/>
    <n v="3150417"/>
    <n v="0"/>
    <n v="3150417"/>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6"/>
    <s v="SUBSIDIO DE ALIMENTACIÓN"/>
    <s v="Nación"/>
    <x v="0"/>
    <s v="CSF"/>
    <n v="1377028"/>
    <n v="0"/>
    <n v="137702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4"/>
    <s v="PRIMA DE VACACIONES"/>
    <s v="Nación"/>
    <x v="0"/>
    <s v="CSF"/>
    <n v="868191"/>
    <n v="0"/>
    <n v="868191"/>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21"/>
    <s v="INCAPACIDADES (NO DE PENSIONES)"/>
    <s v="Nación"/>
    <x v="0"/>
    <s v="CSF"/>
    <n v="117233"/>
    <n v="0"/>
    <n v="11723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9"/>
    <s v="SUELDO BÁSICO"/>
    <s v="Nación"/>
    <x v="0"/>
    <s v="CSF"/>
    <n v="51921588"/>
    <n v="0"/>
    <n v="5192158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420"/>
    <s v="2020-03-03 00:00:00"/>
    <s v="2020-03-03 10:30:00"/>
    <s v="Gasto"/>
    <s v="Generado"/>
    <s v="015"/>
    <x v="14"/>
    <x v="34"/>
    <s v="PRODUCTOS DE HORNOS DE COQUE; PRODUCTOS DE REFINACIÓN DE PETRÓLEO Y COMBUSTIBLE NUCLEAR"/>
    <s v="Nación"/>
    <x v="0"/>
    <s v="CSF"/>
    <n v="900000"/>
    <n v="0"/>
    <n v="900000"/>
    <n v="900000"/>
    <s v="COMBUSTIBLE PARA EL  VEHICULO DE LA TERITORIAL NARIÑO"/>
    <s v="1520"/>
    <s v="-0"/>
    <s v="-0"/>
    <s v="-0"/>
    <s v="-0"/>
    <s v="-0"/>
    <x v="0"/>
    <x v="18"/>
  </r>
  <r>
    <s v="1520"/>
    <s v="2020-03-03 00:00:00"/>
    <s v="2020-03-03 10:37:00"/>
    <s v="Gasto"/>
    <s v="Con Compromiso"/>
    <s v="015"/>
    <x v="14"/>
    <x v="31"/>
    <s v="SERVICIOS INMOBILIARIOS"/>
    <s v="Nación"/>
    <x v="0"/>
    <s v="CSF"/>
    <n v="3600000"/>
    <n v="0"/>
    <n v="3600000"/>
    <n v="940000"/>
    <s v="ARRENDAMIENTO  BODEGA DE ARCHIVO DOCUMENTAL"/>
    <s v="1620"/>
    <s v="10820"/>
    <s v="19220"/>
    <s v="58620, 58720, 61820, 69420, 78020, 94720"/>
    <s v="202051820, 202589620, 236958520, 258468320, 293614920, 335046720"/>
    <s v="-0"/>
    <x v="0"/>
    <x v="18"/>
  </r>
  <r>
    <s v="1620"/>
    <s v="2020-03-03 00:00:00"/>
    <s v="2020-03-03 10:39:00"/>
    <s v="Gasto"/>
    <s v="Con Compromiso"/>
    <s v="015"/>
    <x v="14"/>
    <x v="24"/>
    <s v="IMPUESTO PREDIAL Y SOBRETASA AMBIENTAL"/>
    <s v="Nación"/>
    <x v="0"/>
    <s v="CSF"/>
    <n v="9927077"/>
    <n v="0"/>
    <n v="9927077"/>
    <n v="0"/>
    <s v="IMPUESTO PREDIAL AÑO 2020 OFICINAS DE SSEDE PASTO INSTITUTO GEOGRAFICO AGUSTIN CODAZZI"/>
    <s v="1720"/>
    <s v="4420"/>
    <s v="5420"/>
    <s v="14320"/>
    <s v="50968420"/>
    <s v="-0"/>
    <x v="0"/>
    <x v="18"/>
  </r>
  <r>
    <s v="1720"/>
    <s v="2020-03-04 00:00:00"/>
    <s v="2020-03-04 15:51:00"/>
    <s v="Gasto"/>
    <s v="Anulado"/>
    <s v="0500"/>
    <x v="14"/>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s v="1820"/>
    <s v="-0"/>
    <s v="-0"/>
    <s v="-0"/>
    <s v="-0"/>
    <s v="-0"/>
    <x v="1"/>
    <x v="1"/>
  </r>
  <r>
    <s v="1820"/>
    <s v="2020-03-05 00:00:00"/>
    <s v="2020-03-05 14:40:00"/>
    <s v="Gasto"/>
    <s v="Con Compromiso"/>
    <s v="0500"/>
    <x v="14"/>
    <x v="22"/>
    <s v="ADQUISICIÓN DE BIENES Y SERVICIOS - SERVICIO DE INFORMACIÓN CATASTRAL - ACTUALIZACIÓN  Y GESTIÓN CATASTRAL  NACIONAL"/>
    <s v="Nación"/>
    <x v="2"/>
    <s v="CSF"/>
    <n v="35342100"/>
    <n v="-1884822"/>
    <n v="33457278"/>
    <n v="0"/>
    <s v="Prestación de servicios profesionales para apoyar a la dirección territorial Nariño en los requerimientos del trámite administrativo, judicial y el postfallo del proceso de restitución de tierras en el marco de la ley 1448 de 2011  y la política inte"/>
    <s v="2020"/>
    <s v="5020"/>
    <s v="7020"/>
    <s v="22620, 31620, 42820, 51920, 61920, 69320, 76020, 86820"/>
    <s v="86541320, 120030320, 147542620, 187642320, 232720820, 258450320, 274930820, 322850620"/>
    <s v="-0"/>
    <x v="1"/>
    <x v="1"/>
  </r>
  <r>
    <s v="1920"/>
    <s v="2020-03-05 00:00:00"/>
    <s v="2020-03-05 15:03: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s v="2120"/>
    <s v="4820"/>
    <s v="6920"/>
    <s v="22520, 28620, 38120, 51120, 59320, 67620, 75920, 86720"/>
    <s v="84771120, 114287420, 140021220, 185631520, 215563920, 247803720, 274617620, 322839020"/>
    <s v="-0"/>
    <x v="1"/>
    <x v="1"/>
  </r>
  <r>
    <s v="2020"/>
    <s v="2020-03-05 00:00:00"/>
    <s v="2020-03-05 15:26: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unidad operativa de Mocoa"/>
    <s v="2220"/>
    <s v="6620"/>
    <s v="11520"/>
    <s v="29820, 37820, 51320, 59820, 67320, 76320, 86120, 86420"/>
    <s v="115347420, 140021420, 185645020, 215604120, 245113120, 276359320, 320674120"/>
    <s v="-0"/>
    <x v="1"/>
    <x v="1"/>
  </r>
  <r>
    <s v="2120"/>
    <s v="2020-03-05 00:00:00"/>
    <s v="2020-03-05 15:47:00"/>
    <s v="Gasto"/>
    <s v="Con Compromiso"/>
    <s v="0500"/>
    <x v="14"/>
    <x v="22"/>
    <s v="ADQUISICIÓN DE BIENES Y SERVICIOS - SERVICIO DE INFORMACIÓN CATASTRAL - ACTUALIZACIÓN  Y GESTIÓN CATASTRAL  NACIONAL"/>
    <s v="Nación"/>
    <x v="2"/>
    <s v="CSF"/>
    <n v="16516920"/>
    <n v="0"/>
    <n v="16516920"/>
    <n v="1706748"/>
    <s v="Prestación de servicios personales  para el seguimiento a las solicitudes realizadas en el marco de la política integral de reparación a víctimas  en la dirección territorial unidad operativa de Mocoa"/>
    <s v="2320"/>
    <s v="6520"/>
    <s v="10820"/>
    <s v="28920, 37920, 50920, 59420, 66920, 76720, 87020"/>
    <s v="114298920, 140021320, 176836720, 215580820, 245103320, 276365720, 322853220"/>
    <s v="-0"/>
    <x v="1"/>
    <x v="1"/>
  </r>
  <r>
    <s v="2220"/>
    <s v="2020-03-05 00:00:00"/>
    <s v="2020-03-05 16:02:00"/>
    <s v="Gasto"/>
    <s v="Generado"/>
    <s v="0500"/>
    <x v="14"/>
    <x v="22"/>
    <s v="ADQUISICIÓN DE BIENES Y SERVICIOS - SERVICIO DE INFORMACIÓN CATASTRAL - ACTUALIZACIÓN  Y GESTIÓN CATASTRAL  NACIONAL"/>
    <s v="Nación"/>
    <x v="2"/>
    <s v="CSF"/>
    <n v="9000000"/>
    <n v="0"/>
    <n v="9000000"/>
    <n v="9000000"/>
    <s v="Gastos de desplazamietos al personal contratado es  para el seguimiento a las solicitudes realizadas en el marco de la política integral de reparación a víctimas  en la dirección territorial unidad operativa de Mocoa"/>
    <s v="2420"/>
    <s v="-0"/>
    <s v="-0"/>
    <s v="-0"/>
    <s v="-0"/>
    <s v="-0"/>
    <x v="1"/>
    <x v="1"/>
  </r>
  <r>
    <s v="2320"/>
    <s v="2020-03-06 00:00:00"/>
    <s v="2020-03-06 11:25:00"/>
    <s v="Gasto"/>
    <s v="Con Compromiso"/>
    <s v="0500"/>
    <x v="14"/>
    <x v="22"/>
    <s v="ADQUISICIÓN DE BIENES Y SERVICIOS - SERVICIO DE INFORMACIÓN CATASTRAL - ACTUALIZACIÓN  Y GESTIÓN CATASTRAL  NACIONAL"/>
    <s v="Nación"/>
    <x v="0"/>
    <s v="CSF"/>
    <n v="144101700"/>
    <n v="0"/>
    <n v="144101700"/>
    <n v="910116"/>
    <s v="Prestación de servicios personales (5) para  realizar actividades de reconocimiento predial urbano y rural para la atención de trámites en los procesos catastrales de la dirección territorial Nariño  y sus UOC."/>
    <s v="2520"/>
    <s v="5620, 5720, 5820, 5920, 6020"/>
    <s v="7120, 10520, 10620, 11720, 11820"/>
    <s v="22720, 29120, 29720, 29920, 30020, 30120, 37620, 37720, 38920, 39020, 42320, 42420, 50020, 50120, 50720, 51520, 59520, 59920, 60020, 60420, 60620, 60720, 67120, 68020, 68220, 68320, 68820, 75720, 76620, 77120, 77320, 84820, 85820, 86220, 87120, 87320"/>
    <s v="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s v="-0"/>
    <x v="1"/>
    <x v="1"/>
  </r>
  <r>
    <s v="2420"/>
    <s v="2020-03-06 00:00:00"/>
    <s v="2020-03-06 11:31:00"/>
    <s v="Gasto"/>
    <s v="Con Compromiso"/>
    <s v="0500"/>
    <x v="14"/>
    <x v="22"/>
    <s v="ADQUISICIÓN DE BIENES Y SERVICIOS - SERVICIO DE INFORMACIÓN CATASTRAL - ACTUALIZACIÓN  Y GESTIÓN CATASTRAL  NACIONAL"/>
    <s v="Nación"/>
    <x v="0"/>
    <s v="CSF"/>
    <n v="109837518"/>
    <n v="-5780922"/>
    <n v="104056596"/>
    <n v="330337"/>
    <s v="Prestación de servicios personales para realizar actividades de  apoyo operativo en los procesos catastrales en la dirección territorial Nariño  y sus UOC"/>
    <s v="2620"/>
    <s v="6720, 6820, 6920, 7020, 7120, 7220, 7420"/>
    <s v="9620, 9720, 10020, 10120, 10320, 10420, 10720"/>
    <s v="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s v="-0"/>
    <x v="1"/>
    <x v="1"/>
  </r>
  <r>
    <s v="2520"/>
    <s v="2020-03-06 00:00:00"/>
    <s v="2020-03-06 11:38:00"/>
    <s v="Gasto"/>
    <s v="Con Compromiso"/>
    <s v="0500"/>
    <x v="14"/>
    <x v="22"/>
    <s v="ADQUISICIÓN DE BIENES Y SERVICIOS - SERVICIO DE INFORMACIÓN CATASTRAL - ACTUALIZACIÓN  Y GESTIÓN CATASTRAL  NACIONAL"/>
    <s v="Nación"/>
    <x v="0"/>
    <s v="CSF"/>
    <n v="33250000"/>
    <n v="-1750000"/>
    <n v="31500000"/>
    <n v="700000"/>
    <s v="Prestación de servicios personales  para realizar las actividades de control y verificación a los trámites del proceso de conservación catastral en la dirección territorial Nariño  y  sus UOC."/>
    <s v="2720"/>
    <s v="7520"/>
    <s v="9820"/>
    <s v="29620, 38420, 50520, 60120, 67820, 75420, 86620"/>
    <s v="115340920, 140020520, 176809320, 216368220, 247813320, 273654620, 322837220"/>
    <s v="-0"/>
    <x v="1"/>
    <x v="1"/>
  </r>
  <r>
    <s v="2620"/>
    <s v="2020-03-06 00:00:00"/>
    <s v="2020-03-06 11:40:00"/>
    <s v="Gasto"/>
    <s v="Anulado"/>
    <s v="0500"/>
    <x v="14"/>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s v="2820"/>
    <s v="-0"/>
    <s v="-0"/>
    <s v="-0"/>
    <s v="-0"/>
    <s v="-0"/>
    <x v="1"/>
    <x v="1"/>
  </r>
  <r>
    <s v="2720"/>
    <s v="2020-03-06 00:00:00"/>
    <s v="2020-03-06 11:45:00"/>
    <s v="Gasto"/>
    <s v="Anulado"/>
    <s v="0500"/>
    <x v="14"/>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s v="2920"/>
    <s v="-0"/>
    <s v="-0"/>
    <s v="-0"/>
    <s v="-0"/>
    <s v="-0"/>
    <x v="1"/>
    <x v="1"/>
  </r>
  <r>
    <s v="2820"/>
    <s v="2020-03-11 00:00:00"/>
    <s v="2020-03-11 17:58:00"/>
    <s v="Gasto"/>
    <s v="Con Compromiso"/>
    <s v="0500"/>
    <x v="14"/>
    <x v="22"/>
    <s v="ADQUISICIÓN DE BIENES Y SERVICIOS - SERVICIO DE INFORMACIÓN CATASTRAL - ACTUALIZACIÓN  Y GESTIÓN CATASTRAL  NACIONAL"/>
    <s v="Nación"/>
    <x v="0"/>
    <s v="CSF"/>
    <n v="23343057"/>
    <n v="0"/>
    <n v="23343057"/>
    <n v="172911"/>
    <s v="PRESTACION DE SERVICIO PERSONALES PARA REALIZAR ACTIVIDADES DE DIGITALIZACION Y GENERACION DE PRODUCTOS DE LA INFORMACION CATASTRAL, EN LA DIRECCION TERRITORIAL NARIÑO Y SUS  UNIDADES OPERATIVAS"/>
    <s v="3020"/>
    <s v="7320"/>
    <s v="9920"/>
    <s v="28320, 38820, 50620, 60220, 68720, 76120, 86920"/>
    <s v="110332020, 140018920, 176816420, 216369520, 249595220, 274943720, 322851820"/>
    <s v="-0"/>
    <x v="1"/>
    <x v="1"/>
  </r>
  <r>
    <s v="2920"/>
    <s v="2020-03-24 00:00:00"/>
    <s v="2020-03-24 10:11:00"/>
    <s v="Gasto"/>
    <s v="Con Compromiso"/>
    <s v="015"/>
    <x v="14"/>
    <x v="16"/>
    <s v="APORTES AL SENA"/>
    <s v="Nación"/>
    <x v="0"/>
    <s v="CSF"/>
    <n v="1262100"/>
    <n v="0"/>
    <n v="1262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5"/>
    <s v="SALUD"/>
    <s v="Nación"/>
    <x v="0"/>
    <s v="CSF"/>
    <n v="4916200"/>
    <n v="0"/>
    <n v="49162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4"/>
    <s v="CAJAS DE COMPENSACIÓN FAMILIAR"/>
    <s v="Nación"/>
    <x v="0"/>
    <s v="CSF"/>
    <n v="2523100"/>
    <n v="0"/>
    <n v="2523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3"/>
    <s v="APORTES AL ICBF"/>
    <s v="Nación"/>
    <x v="0"/>
    <s v="CSF"/>
    <n v="1893000"/>
    <n v="0"/>
    <n v="18930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1"/>
    <s v="PENSIONES"/>
    <s v="Nación"/>
    <x v="0"/>
    <s v="CSF"/>
    <n v="6940300"/>
    <n v="0"/>
    <n v="69403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2"/>
    <s v="APORTES GENERALES AL SISTEMA DE RIESGOS LABORALES"/>
    <s v="Nación"/>
    <x v="0"/>
    <s v="CSF"/>
    <n v="883900"/>
    <n v="0"/>
    <n v="8839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3020"/>
    <s v="2020-03-24 00:00:00"/>
    <s v="2020-03-24 10:44:00"/>
    <s v="Gasto"/>
    <s v="Con Compromiso"/>
    <s v="015"/>
    <x v="14"/>
    <x v="10"/>
    <s v="BONIFICACIÓN POR SERVICIOS PRESTADOS"/>
    <s v="Nación"/>
    <x v="0"/>
    <s v="CSF"/>
    <n v="2493245"/>
    <n v="0"/>
    <n v="249324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6"/>
    <s v="INDEMNIZACIÓN POR VACACIONES"/>
    <s v="Nación"/>
    <x v="0"/>
    <s v="CSF"/>
    <n v="300770"/>
    <n v="0"/>
    <n v="300770"/>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8"/>
    <s v="BONIFICACIÓN ESPECIAL DE RECREACIÓN"/>
    <s v="Nación"/>
    <x v="0"/>
    <s v="CSF"/>
    <n v="83261"/>
    <n v="0"/>
    <n v="832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5"/>
    <s v="PRIMA TÉCNICA NO SALARIAL"/>
    <s v="Nación"/>
    <x v="0"/>
    <s v="CSF"/>
    <n v="2584371"/>
    <n v="0"/>
    <n v="258437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6"/>
    <s v="SUBSIDIO DE ALIMENTACIÓN"/>
    <s v="Nación"/>
    <x v="0"/>
    <s v="CSF"/>
    <n v="1535125"/>
    <n v="0"/>
    <n v="153512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
    <s v="AUXILIO DE TRANSPORTE"/>
    <s v="Nación"/>
    <x v="0"/>
    <s v="CSF"/>
    <n v="2228504"/>
    <n v="0"/>
    <n v="2228504"/>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7"/>
    <s v="SUELDO DE VACACIONES"/>
    <s v="Nación"/>
    <x v="0"/>
    <s v="CSF"/>
    <n v="718187"/>
    <n v="0"/>
    <n v="7181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4"/>
    <s v="PRIMA DE VACACIONES"/>
    <s v="Nación"/>
    <x v="0"/>
    <s v="CSF"/>
    <n v="851661"/>
    <n v="0"/>
    <n v="8516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9"/>
    <s v="SUELDO BÁSICO"/>
    <s v="Nación"/>
    <x v="0"/>
    <s v="CSF"/>
    <n v="59395087"/>
    <n v="0"/>
    <n v="593950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120"/>
    <s v="2020-04-01 00:00:00"/>
    <s v="2020-04-01 16:14:00"/>
    <s v="Gasto"/>
    <s v="Con Compromiso"/>
    <s v="0510"/>
    <x v="14"/>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en todo el país."/>
    <s v="3420"/>
    <s v="8420"/>
    <s v="14620"/>
    <s v="42620, 43420, 51020, 61420, 68120, 78120, 97020"/>
    <s v="147541220, 153443920, 185631020, 218846220, 249563620, 293615120, 342765920"/>
    <s v="-0"/>
    <x v="1"/>
    <x v="2"/>
  </r>
  <r>
    <s v="3220"/>
    <s v="2020-04-01 00:00:00"/>
    <s v="2020-04-01 16:21:00"/>
    <s v="Gasto"/>
    <s v="Con Compromiso"/>
    <s v="0510"/>
    <x v="14"/>
    <x v="23"/>
    <s v="ADQUISICIÓN DE BIENES Y SERVICIOS - SERVICIO DE AVALÚOS - ACTUALIZACIÓN  Y GESTIÓN CATASTRAL  NACIONAL"/>
    <s v="Propios"/>
    <x v="1"/>
    <s v="CSF"/>
    <n v="3000000"/>
    <n v="0"/>
    <n v="3000000"/>
    <n v="1438505"/>
    <s v="Gastos de Alojamiento y manutención personal , control de calidad"/>
    <s v="3520"/>
    <s v="15920, 16020, 19020, 19420"/>
    <s v="27220, 28220, 35220, 35520"/>
    <s v="75820, 76820, 96320, 96620"/>
    <s v="274617420, 276367720, 334703320, 334705720"/>
    <s v="-0"/>
    <x v="1"/>
    <x v="2"/>
  </r>
  <r>
    <s v="3320"/>
    <s v="2020-04-01 00:00:00"/>
    <s v="2020-04-01 16:31:00"/>
    <s v="Gasto"/>
    <s v="Con Compromiso"/>
    <s v="0510"/>
    <x v="14"/>
    <x v="23"/>
    <s v="ADQUISICIÓN DE BIENES Y SERVICIOS - SERVICIO DE AVALÚOS - ACTUALIZACIÓN  Y GESTIÓN CATASTRAL  NACIONAL"/>
    <s v="Propios"/>
    <x v="1"/>
    <s v="CSF"/>
    <n v="60000000"/>
    <n v="-14002170"/>
    <n v="45997830"/>
    <n v="0"/>
    <s v="Prestación de servicios profesionales para realizar avalúos comerciales, a nivel nacional de los bienes urbanos y rurales"/>
    <s v="3620"/>
    <s v="8920, 9020, 9120, 9220"/>
    <s v="31420, 35420"/>
    <s v="84920, 96520"/>
    <s v="300716720, 334707520"/>
    <s v="-0"/>
    <x v="1"/>
    <x v="2"/>
  </r>
  <r>
    <s v="3420"/>
    <s v="2020-04-21 00:00:00"/>
    <s v="2020-04-21 11:20:00"/>
    <s v="Gasto"/>
    <s v="Con Compromiso"/>
    <s v="0200"/>
    <x v="14"/>
    <x v="25"/>
    <s v="ADQUISICIÓN DE BIENES Y SERVICIOS - SERVICIO DE IMPLEMENTACIÓN SISTEMAS DE GESTIÓN - FORTALECIMIENTO DE LA GESTIÓN INSTITUCIONAL DEL IGAC A NIVEL   NACIONAL"/>
    <s v="Propios"/>
    <x v="1"/>
    <s v="CSF"/>
    <n v="24269760"/>
    <n v="0"/>
    <n v="24269760"/>
    <n v="0"/>
    <s v="PRESTACION DE SERVICIO PROFESIONALES  PARA REALIZAR PROCESOS  DE PLANEACION Y SEGUIMIENTO  AL PLAN DE ACCION EN LA TERRITORIAL NARIÑO"/>
    <s v="3720"/>
    <s v="9320"/>
    <s v="15520"/>
    <s v="43320, 51820, 61520, 69020, 77920, 94220"/>
    <s v="153436020, 187640720, 232671720, 257240120, 285047520, 335022820"/>
    <s v="-0"/>
    <x v="1"/>
    <x v="3"/>
  </r>
  <r>
    <s v="3520"/>
    <s v="2020-04-23 00:00:00"/>
    <s v="2020-04-23 15:40:00"/>
    <s v="Gasto"/>
    <s v="Con Compromiso"/>
    <s v="015"/>
    <x v="14"/>
    <x v="6"/>
    <s v="SUBSIDIO DE ALIMENTACIÓN"/>
    <s v="Nación"/>
    <x v="0"/>
    <s v="CSF"/>
    <n v="1454156"/>
    <n v="0"/>
    <n v="1454156"/>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10"/>
    <s v="BONIFICACIÓN POR SERVICIOS PRESTADOS"/>
    <s v="Nación"/>
    <x v="0"/>
    <s v="CSF"/>
    <n v="1448120"/>
    <n v="0"/>
    <n v="1448120"/>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5"/>
    <s v="PRIMA TÉCNICA NO SALARIAL"/>
    <s v="Nación"/>
    <x v="0"/>
    <s v="CSF"/>
    <n v="2354967"/>
    <n v="0"/>
    <n v="23549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9"/>
    <s v="SUELDO BÁSICO"/>
    <s v="Nación"/>
    <x v="0"/>
    <s v="CSF"/>
    <n v="55589467"/>
    <n v="0"/>
    <n v="555894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3"/>
    <s v="AUXILIO DE TRANSPORTE"/>
    <s v="Nación"/>
    <x v="0"/>
    <s v="CSF"/>
    <n v="2159934"/>
    <n v="0"/>
    <n v="2159934"/>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620"/>
    <s v="2020-04-23 00:00:00"/>
    <s v="2020-04-23 16:39:00"/>
    <s v="Gasto"/>
    <s v="Con Compromiso"/>
    <s v="015"/>
    <x v="14"/>
    <x v="11"/>
    <s v="PENSIONES"/>
    <s v="Nación"/>
    <x v="0"/>
    <s v="CSF"/>
    <n v="1283700"/>
    <n v="0"/>
    <n v="12837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6"/>
    <s v="APORTES AL SENA"/>
    <s v="Nación"/>
    <x v="0"/>
    <s v="CSF"/>
    <n v="1314200"/>
    <n v="0"/>
    <n v="1314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4"/>
    <s v="CAJAS DE COMPENSACIÓN FAMILIAR"/>
    <s v="Nación"/>
    <x v="0"/>
    <s v="CSF"/>
    <n v="2627500"/>
    <n v="0"/>
    <n v="26275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2"/>
    <s v="APORTES GENERALES AL SISTEMA DE RIESGOS LABORALES"/>
    <s v="Nación"/>
    <x v="0"/>
    <s v="CSF"/>
    <n v="880800"/>
    <n v="0"/>
    <n v="8808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3"/>
    <s v="APORTES AL ICBF"/>
    <s v="Nación"/>
    <x v="0"/>
    <s v="CSF"/>
    <n v="1971200"/>
    <n v="0"/>
    <n v="1971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5"/>
    <s v="SALUD"/>
    <s v="Nación"/>
    <x v="0"/>
    <s v="CSF"/>
    <n v="4848300"/>
    <n v="0"/>
    <n v="48483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720"/>
    <s v="2020-05-06 00:00:00"/>
    <s v="2020-05-06 18:30:00"/>
    <s v="Gasto"/>
    <s v="Con Compromiso"/>
    <s v="0500"/>
    <x v="14"/>
    <x v="22"/>
    <s v="ADQUISICIÓN DE BIENES Y SERVICIOS - SERVICIO DE INFORMACIÓN CATASTRAL - ACTUALIZACIÓN  Y GESTIÓN CATASTRAL  NACIONAL"/>
    <s v="Nación"/>
    <x v="0"/>
    <s v="CSF"/>
    <n v="23931397"/>
    <n v="0"/>
    <n v="23931397"/>
    <n v="935959"/>
    <s v="PRESTACION DE SERVICIOS PERSONALES PARA LA REALIZAR ACTIVIDADES DE APOYO DE GESTION EN LOS  PROCESOS CATASTRALES EN LA DIRECCION TERRITORIAL NARIÑO"/>
    <s v="4020"/>
    <s v="9420, 9520"/>
    <s v="14920, 15420"/>
    <s v="42720, 43220, 50820, 51420, 59120, 59620, 67020, 68620, 75520, 76420, 85920, 86320"/>
    <s v="147541820, 151857220, 176832420, 185645320, 215543520, 215589320, 245107520, 249590120, 273655320, 276361320, 317974620, 317993720"/>
    <s v="-0"/>
    <x v="1"/>
    <x v="1"/>
  </r>
  <r>
    <s v="3720"/>
    <s v="2020-05-06 00:00:00"/>
    <s v="2020-05-06 18:30:00"/>
    <s v="Gasto"/>
    <s v="Con Compromiso"/>
    <s v="0500"/>
    <x v="14"/>
    <x v="22"/>
    <s v="ADQUISICIÓN DE BIENES Y SERVICIOS - SERVICIO DE INFORMACIÓN CATASTRAL - ACTUALIZACIÓN  Y GESTIÓN CATASTRAL  NACIONAL"/>
    <s v="Nación"/>
    <x v="2"/>
    <s v="CSF"/>
    <n v="4517105"/>
    <n v="0"/>
    <n v="4517105"/>
    <n v="2021430"/>
    <s v="PRESTACION DE SERVICIOS PERSONALES PARA LA REALIZAR ACTIVIDADES DE APOYO DE GESTION EN LOS  PROCESOS CATASTRALES EN LA DIRECCION TERRITORIAL NARIÑO"/>
    <s v="4020"/>
    <s v="9420, 9520"/>
    <s v="14920, 15420"/>
    <s v="42720, 43220, 50820, 51420, 59120, 59620, 67020, 68620, 75520, 76420, 85920, 86320"/>
    <s v="147541820, 151857220, 176832420, 185645320, 215543520, 215589320, 245107520, 249590120, 273655320, 276361320, 317974620, 317993720"/>
    <s v="-0"/>
    <x v="1"/>
    <x v="1"/>
  </r>
  <r>
    <s v="3820"/>
    <s v="2020-05-15 00:00:00"/>
    <s v="2020-05-15 12:57:00"/>
    <s v="Gasto"/>
    <s v="Con Compromiso"/>
    <s v="015"/>
    <x v="14"/>
    <x v="15"/>
    <s v="SALUD"/>
    <s v="Nación"/>
    <x v="0"/>
    <s v="CSF"/>
    <n v="483900"/>
    <n v="0"/>
    <n v="483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4"/>
    <s v="CAJAS DE COMPENSACIÓN FAMILIAR"/>
    <s v="Nación"/>
    <x v="0"/>
    <s v="CSF"/>
    <n v="241500"/>
    <n v="0"/>
    <n v="241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3"/>
    <s v="APORTES AL ICBF"/>
    <s v="Nación"/>
    <x v="0"/>
    <s v="CSF"/>
    <n v="180900"/>
    <n v="0"/>
    <n v="180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6"/>
    <s v="APORTES AL SENA"/>
    <s v="Nación"/>
    <x v="0"/>
    <s v="CSF"/>
    <n v="121600"/>
    <n v="0"/>
    <n v="1216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2"/>
    <s v="APORTES GENERALES AL SISTEMA DE RIESGOS LABORALES"/>
    <s v="Nación"/>
    <x v="0"/>
    <s v="CSF"/>
    <n v="75500"/>
    <n v="0"/>
    <n v="75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1"/>
    <s v="PENSIONES"/>
    <s v="Nación"/>
    <x v="0"/>
    <s v="CSF"/>
    <n v="683000"/>
    <n v="0"/>
    <n v="6830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920"/>
    <s v="2020-05-21 00:00:00"/>
    <s v="2020-05-21 20:31:00"/>
    <s v="Gasto"/>
    <s v="Con Compromiso"/>
    <s v="015"/>
    <x v="14"/>
    <x v="6"/>
    <s v="SUBSIDIO DE ALIMENTACIÓN"/>
    <s v="Nación"/>
    <x v="0"/>
    <s v="CSF"/>
    <n v="1454156"/>
    <n v="0"/>
    <n v="1454156"/>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4"/>
    <s v="PRIMA DE VACACIONES"/>
    <s v="Nación"/>
    <x v="0"/>
    <s v="CSF"/>
    <n v="5976350"/>
    <n v="0"/>
    <n v="597635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8"/>
    <s v="BONIFICACIÓN ESPECIAL DE RECREACIÓN"/>
    <s v="Nación"/>
    <x v="0"/>
    <s v="CSF"/>
    <n v="509452"/>
    <n v="0"/>
    <n v="5094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7"/>
    <s v="SUELDO DE VACACIONES"/>
    <s v="Nación"/>
    <x v="0"/>
    <s v="CSF"/>
    <n v="7428552"/>
    <n v="0"/>
    <n v="74285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3"/>
    <s v="AUXILIO DE TRANSPORTE"/>
    <s v="Nación"/>
    <x v="0"/>
    <s v="CSF"/>
    <n v="2159934"/>
    <n v="0"/>
    <n v="2159934"/>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10"/>
    <s v="BONIFICACIÓN POR SERVICIOS PRESTADOS"/>
    <s v="Nación"/>
    <x v="0"/>
    <s v="CSF"/>
    <n v="2862960"/>
    <n v="0"/>
    <n v="286296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9"/>
    <s v="SUELDO BÁSICO"/>
    <s v="Nación"/>
    <x v="0"/>
    <s v="CSF"/>
    <n v="55589467"/>
    <n v="0"/>
    <n v="555894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5"/>
    <s v="PRIMA TÉCNICA NO SALARIAL"/>
    <s v="Nación"/>
    <x v="0"/>
    <s v="CSF"/>
    <n v="2354967"/>
    <n v="0"/>
    <n v="23549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4020"/>
    <s v="2020-05-22 00:00:00"/>
    <s v="2020-05-22 13:49:00"/>
    <s v="Gasto"/>
    <s v="Con Compromiso"/>
    <s v="015"/>
    <x v="14"/>
    <x v="15"/>
    <s v="SALUD"/>
    <s v="Nación"/>
    <x v="0"/>
    <s v="CSF"/>
    <n v="4968600"/>
    <n v="0"/>
    <n v="49686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4"/>
    <s v="CAJAS DE COMPENSACIÓN FAMILIAR"/>
    <s v="Nación"/>
    <x v="0"/>
    <s v="CSF"/>
    <n v="2720700"/>
    <n v="0"/>
    <n v="27207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2"/>
    <s v="APORTES GENERALES AL SISTEMA DE RIESGOS LABORALES"/>
    <s v="Nación"/>
    <x v="0"/>
    <s v="CSF"/>
    <n v="928900"/>
    <n v="0"/>
    <n v="9289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3"/>
    <s v="APORTES AL ICBF"/>
    <s v="Nación"/>
    <x v="0"/>
    <s v="CSF"/>
    <n v="2041300"/>
    <n v="0"/>
    <n v="20413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1"/>
    <s v="PENSIONES"/>
    <s v="Nación"/>
    <x v="0"/>
    <s v="CSF"/>
    <n v="7014200"/>
    <n v="0"/>
    <n v="70142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6"/>
    <s v="APORTES AL SENA"/>
    <s v="Nación"/>
    <x v="0"/>
    <s v="CSF"/>
    <n v="1360800"/>
    <n v="0"/>
    <n v="13608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120"/>
    <s v="2020-06-04 00:00:00"/>
    <s v="2020-06-04 14:08:00"/>
    <s v="Gasto"/>
    <s v="Con Compromiso"/>
    <s v="015"/>
    <x v="14"/>
    <x v="26"/>
    <s v="PRIMA DE SERVICIO"/>
    <s v="Nación"/>
    <x v="0"/>
    <s v="CSF"/>
    <n v="63022467"/>
    <n v="0"/>
    <n v="63022467"/>
    <n v="0"/>
    <s v="PRIMA  SEMESTRAL AÑO 2020"/>
    <s v="4420"/>
    <s v="10920"/>
    <s v="-0"/>
    <s v="39120, 39220, 39320, 39420, 39520, 39620, 39720, 39820, 39920, 40020, 40120, 40220, 40320, 40420, 40520, 40620, 40720, 40820, 40920, 41020, 41120, 41220, 41320, 41420, 41520, 41620, 41720, 41820, 41920, 42020, 42120"/>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s v="-0"/>
    <x v="0"/>
    <x v="18"/>
  </r>
  <r>
    <s v="4220"/>
    <s v="2020-06-23 00:00:00"/>
    <s v="2020-06-23 07:31:00"/>
    <s v="Gasto"/>
    <s v="Con Compromiso"/>
    <s v="015"/>
    <x v="14"/>
    <x v="6"/>
    <s v="SUBSIDIO DE ALIMENTACIÓN"/>
    <s v="Nación"/>
    <x v="0"/>
    <s v="CSF"/>
    <n v="1339586"/>
    <n v="0"/>
    <n v="1339586"/>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8"/>
    <s v="BONIFICACIÓN ESPECIAL DE RECREACIÓN"/>
    <s v="Nación"/>
    <x v="0"/>
    <s v="CSF"/>
    <n v="596668"/>
    <n v="0"/>
    <n v="596668"/>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5"/>
    <s v="PRIMA TÉCNICA NO SALARIAL"/>
    <s v="Nación"/>
    <x v="0"/>
    <s v="CSF"/>
    <n v="2354967"/>
    <n v="0"/>
    <n v="2354967"/>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
    <s v="AUXILIO DE TRANSPORTE"/>
    <s v="Nación"/>
    <x v="0"/>
    <s v="CSF"/>
    <n v="1981654"/>
    <n v="0"/>
    <n v="198165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10"/>
    <s v="BONIFICACIÓN POR SERVICIOS PRESTADOS"/>
    <s v="Nación"/>
    <x v="0"/>
    <s v="CSF"/>
    <n v="755204"/>
    <n v="0"/>
    <n v="7552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4"/>
    <s v="PRIMA DE VACACIONES"/>
    <s v="Nación"/>
    <x v="0"/>
    <s v="CSF"/>
    <n v="7045532"/>
    <n v="0"/>
    <n v="7045532"/>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7"/>
    <s v="SUELDO DE VACACIONES"/>
    <s v="Nación"/>
    <x v="0"/>
    <s v="CSF"/>
    <n v="5139710"/>
    <n v="0"/>
    <n v="5139710"/>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9"/>
    <s v="SUELDO BÁSICO"/>
    <s v="Nación"/>
    <x v="0"/>
    <s v="CSF"/>
    <n v="49885545"/>
    <n v="0"/>
    <n v="49885545"/>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6"/>
    <s v="INDEMNIZACIÓN POR VACACIONES"/>
    <s v="Nación"/>
    <x v="0"/>
    <s v="CSF"/>
    <n v="2150604"/>
    <n v="0"/>
    <n v="21506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320"/>
    <s v="2020-06-23 00:00:00"/>
    <s v="2020-06-23 07:44:00"/>
    <s v="Gasto"/>
    <s v="Con Compromiso"/>
    <s v="015"/>
    <x v="14"/>
    <x v="13"/>
    <s v="APORTES AL ICBF"/>
    <s v="Nación"/>
    <x v="0"/>
    <s v="CSF"/>
    <n v="3713300"/>
    <n v="0"/>
    <n v="37133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4"/>
    <s v="CAJAS DE COMPENSACIÓN FAMILIAR"/>
    <s v="Nación"/>
    <x v="0"/>
    <s v="CSF"/>
    <n v="4949900"/>
    <n v="0"/>
    <n v="49499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2"/>
    <s v="APORTES GENERALES AL SISTEMA DE RIESGOS LABORALES"/>
    <s v="Nación"/>
    <x v="0"/>
    <s v="CSF"/>
    <n v="831400"/>
    <n v="0"/>
    <n v="831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1"/>
    <s v="PENSIONES"/>
    <s v="Nación"/>
    <x v="0"/>
    <s v="CSF"/>
    <n v="6670400"/>
    <n v="0"/>
    <n v="6670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5"/>
    <s v="SALUD"/>
    <s v="Nación"/>
    <x v="0"/>
    <s v="CSF"/>
    <n v="4725100"/>
    <n v="0"/>
    <n v="47251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6"/>
    <s v="APORTES AL SENA"/>
    <s v="Nación"/>
    <x v="0"/>
    <s v="CSF"/>
    <n v="2476000"/>
    <n v="0"/>
    <n v="24760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420"/>
    <s v="2020-06-24 00:00:00"/>
    <s v="2020-06-24 13:12:00"/>
    <s v="Gasto"/>
    <s v="Con Compromiso"/>
    <s v="0200"/>
    <x v="14"/>
    <x v="27"/>
    <s v="ADQUISICIÓN DE BIENES Y SERVICIOS - SEDES MANTENIDAS - FORTALECIMIENTO DE LA INFRAESTRUCTURA FÍSICA DEL IGAC A NIVEL  NACIONAL"/>
    <s v="Nación"/>
    <x v="0"/>
    <s v="CSF"/>
    <n v="9197042"/>
    <n v="0"/>
    <n v="9197042"/>
    <n v="147042"/>
    <s v="Rubro: C-0499-1003-6-0-0499016-02 ADQUISICIÓN DE BIENES Y SERVICIOS - SEDES MANTENIDAS- FORTALECIMIENTO DE LA INFRAESTRUCTURA FÍSICA DEL IGAC NARIÑO A NIVEL NACIONAL._x000a_Recurso: Nación -10._x000a_presupuesto relacionado a la instalación de ventanillas de acu"/>
    <s v="4720"/>
    <s v="13320"/>
    <s v="26520"/>
    <s v="75120"/>
    <s v="273647620"/>
    <s v="-0"/>
    <x v="1"/>
    <x v="3"/>
  </r>
  <r>
    <s v="4520"/>
    <s v="2020-06-25 00:00:00"/>
    <s v="2020-06-25 10:12:00"/>
    <s v="Gasto"/>
    <s v="Con Compromiso"/>
    <s v="015"/>
    <x v="14"/>
    <x v="14"/>
    <s v="CAJAS DE COMPENSACIÓN FAMILIAR"/>
    <s v="Nación"/>
    <x v="0"/>
    <s v="CSF"/>
    <n v="60800"/>
    <n v="0"/>
    <n v="608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5"/>
    <s v="SALUD"/>
    <s v="Nación"/>
    <x v="0"/>
    <s v="CSF"/>
    <n v="64100"/>
    <n v="0"/>
    <n v="641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2"/>
    <s v="APORTES GENERALES AL SISTEMA DE RIESGOS LABORALES"/>
    <s v="Nación"/>
    <x v="0"/>
    <s v="CSF"/>
    <n v="12200"/>
    <n v="0"/>
    <n v="122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3"/>
    <s v="APORTES AL ICBF"/>
    <s v="Nación"/>
    <x v="0"/>
    <s v="CSF"/>
    <n v="45500"/>
    <n v="0"/>
    <n v="455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6"/>
    <s v="APORTES AL SENA"/>
    <s v="Nación"/>
    <x v="0"/>
    <s v="CSF"/>
    <n v="30500"/>
    <n v="0"/>
    <n v="305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1"/>
    <s v="PENSIONES"/>
    <s v="Nación"/>
    <x v="0"/>
    <s v="CSF"/>
    <n v="90600"/>
    <n v="0"/>
    <n v="90600"/>
    <n v="0"/>
    <s v="PLANILLA N RETIRO FUNCIONARIOS APORTES PATRONALES"/>
    <s v="4820"/>
    <s v="12020, 12120, 12220"/>
    <s v="-0"/>
    <s v="48820, 48920, 49020, 49120, 49220, 49320, 49420, 49520"/>
    <s v="166817520, 166817620, 166817720, 166817820, 166817920, 166818020, 166818120, 166818220"/>
    <s v="-0"/>
    <x v="0"/>
    <x v="18"/>
  </r>
  <r>
    <s v="4620"/>
    <s v="2020-07-22 00:00:00"/>
    <s v="2020-07-22 19:32:00"/>
    <s v="Gasto"/>
    <s v="Con Compromiso"/>
    <s v="015"/>
    <x v="14"/>
    <x v="11"/>
    <s v="PENSIONES"/>
    <s v="Nación"/>
    <x v="0"/>
    <s v="CSF"/>
    <n v="6873400"/>
    <n v="0"/>
    <n v="6873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6"/>
    <s v="APORTES AL SENA"/>
    <s v="Nación"/>
    <x v="0"/>
    <s v="CSF"/>
    <n v="1450400"/>
    <n v="0"/>
    <n v="1450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4"/>
    <s v="CAJAS DE COMPENSACIÓN FAMILIAR"/>
    <s v="Nación"/>
    <x v="0"/>
    <s v="CSF"/>
    <n v="2899900"/>
    <n v="0"/>
    <n v="28999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2"/>
    <s v="APORTES GENERALES AL SISTEMA DE RIESGOS LABORALES"/>
    <s v="Nación"/>
    <x v="0"/>
    <s v="CSF"/>
    <n v="854100"/>
    <n v="0"/>
    <n v="8541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5"/>
    <s v="SALUD"/>
    <s v="Nación"/>
    <x v="0"/>
    <s v="CSF"/>
    <n v="4868700"/>
    <n v="0"/>
    <n v="48687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3"/>
    <s v="APORTES AL ICBF"/>
    <s v="Nación"/>
    <x v="0"/>
    <s v="CSF"/>
    <n v="2175500"/>
    <n v="0"/>
    <n v="21755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720"/>
    <s v="2020-07-22 00:00:00"/>
    <s v="2020-07-22 20:27:00"/>
    <s v="Gasto"/>
    <s v="Con Compromiso"/>
    <s v="015"/>
    <x v="14"/>
    <x v="5"/>
    <s v="PRIMA TÉCNICA NO SALARIAL"/>
    <s v="Nación"/>
    <x v="0"/>
    <s v="CSF"/>
    <n v="2354967"/>
    <n v="0"/>
    <n v="235496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9"/>
    <s v="SUELDO BÁSICO"/>
    <s v="Nación"/>
    <x v="0"/>
    <s v="CSF"/>
    <n v="50648281"/>
    <n v="0"/>
    <n v="50648281"/>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4"/>
    <s v="PRIMA DE VACACIONES"/>
    <s v="Nación"/>
    <x v="0"/>
    <s v="CSF"/>
    <n v="11191673"/>
    <n v="0"/>
    <n v="1119167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6"/>
    <s v="PRIMA DE SERVICIO"/>
    <s v="Nación"/>
    <x v="0"/>
    <s v="CSF"/>
    <n v="548136"/>
    <n v="0"/>
    <n v="548136"/>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10"/>
    <s v="BONIFICACIÓN POR SERVICIOS PRESTADOS"/>
    <s v="Nación"/>
    <x v="0"/>
    <s v="CSF"/>
    <n v="1690393"/>
    <n v="0"/>
    <n v="169039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8"/>
    <s v="AUXILIO DE CONECTIVIDAD DIGITAL"/>
    <s v="Nación"/>
    <x v="0"/>
    <s v="CSF"/>
    <n v="2098222"/>
    <n v="0"/>
    <n v="2098222"/>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7"/>
    <s v="SUELDO DE VACACIONES"/>
    <s v="Nación"/>
    <x v="0"/>
    <s v="CSF"/>
    <n v="11449425"/>
    <n v="0"/>
    <n v="11449425"/>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8"/>
    <s v="BONIFICACIÓN ESPECIAL DE RECREACIÓN"/>
    <s v="Nación"/>
    <x v="0"/>
    <s v="CSF"/>
    <n v="804178"/>
    <n v="0"/>
    <n v="804178"/>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6"/>
    <s v="SUBSIDIO DE ALIMENTACIÓN"/>
    <s v="Nación"/>
    <x v="0"/>
    <s v="CSF"/>
    <n v="1414497"/>
    <n v="0"/>
    <n v="141449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820"/>
    <s v="2020-08-24 00:00:00"/>
    <s v="2020-08-24 17:28:00"/>
    <s v="Gasto"/>
    <s v="Con Compromiso"/>
    <s v="015"/>
    <x v="14"/>
    <x v="5"/>
    <s v="PRIMA TÉCNICA NO SALARIAL"/>
    <s v="Nación"/>
    <x v="0"/>
    <s v="CSF"/>
    <n v="2354967"/>
    <n v="0"/>
    <n v="2354967"/>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9"/>
    <s v="SUELDO BÁSICO"/>
    <s v="Nación"/>
    <x v="0"/>
    <s v="CSF"/>
    <n v="49385190"/>
    <n v="0"/>
    <n v="49385190"/>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6"/>
    <s v="SUBSIDIO DE ALIMENTACIÓN"/>
    <s v="Nación"/>
    <x v="0"/>
    <s v="CSF"/>
    <n v="1092821"/>
    <n v="0"/>
    <n v="1092821"/>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28"/>
    <s v="AUXILIO DE CONECTIVIDAD DIGITAL"/>
    <s v="Nación"/>
    <x v="0"/>
    <s v="CSF"/>
    <n v="1597664"/>
    <n v="0"/>
    <n v="1597664"/>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920"/>
    <s v="2020-08-25 00:00:00"/>
    <s v="2020-08-25 15:44:00"/>
    <s v="Gasto"/>
    <s v="Con Compromiso"/>
    <s v="015"/>
    <x v="14"/>
    <x v="16"/>
    <s v="APORTES AL SENA"/>
    <s v="Nación"/>
    <x v="0"/>
    <s v="CSF"/>
    <n v="1229900"/>
    <n v="0"/>
    <n v="12299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5"/>
    <s v="SALUD"/>
    <s v="Nación"/>
    <x v="0"/>
    <s v="CSF"/>
    <n v="4995100"/>
    <n v="0"/>
    <n v="4995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3"/>
    <s v="APORTES AL ICBF"/>
    <s v="Nación"/>
    <x v="0"/>
    <s v="CSF"/>
    <n v="1844500"/>
    <n v="0"/>
    <n v="18445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2"/>
    <s v="APORTES GENERALES AL SISTEMA DE RIESGOS LABORALES"/>
    <s v="Nación"/>
    <x v="0"/>
    <s v="CSF"/>
    <n v="730300"/>
    <n v="0"/>
    <n v="7303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1"/>
    <s v="PENSIONES"/>
    <s v="Nación"/>
    <x v="0"/>
    <s v="CSF"/>
    <n v="7052100"/>
    <n v="0"/>
    <n v="7052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4"/>
    <s v="CAJAS DE COMPENSACIÓN FAMILIAR"/>
    <s v="Nación"/>
    <x v="0"/>
    <s v="CSF"/>
    <n v="2458100"/>
    <n v="0"/>
    <n v="2458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5020"/>
    <s v="2020-09-24 00:00:00"/>
    <s v="2020-09-24 18:51:00"/>
    <s v="Gasto"/>
    <s v="Con Compromiso"/>
    <s v="015"/>
    <x v="14"/>
    <x v="4"/>
    <s v="PRIMA DE VACACIONES"/>
    <s v="Nación"/>
    <x v="0"/>
    <s v="CSF"/>
    <n v="1073167"/>
    <n v="0"/>
    <n v="10731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28"/>
    <s v="AUXILIO DE CONECTIVIDAD DIGITAL"/>
    <s v="Nación"/>
    <x v="0"/>
    <s v="CSF"/>
    <n v="2159934"/>
    <n v="0"/>
    <n v="2159934"/>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9"/>
    <s v="SUELDO BÁSICO"/>
    <s v="Nación"/>
    <x v="0"/>
    <s v="CSF"/>
    <n v="58996882"/>
    <n v="0"/>
    <n v="58996882"/>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6"/>
    <s v="SUBSIDIO DE ALIMENTACIÓN"/>
    <s v="Nación"/>
    <x v="0"/>
    <s v="CSF"/>
    <n v="1454156"/>
    <n v="0"/>
    <n v="1454156"/>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7"/>
    <s v="SUELDO DE VACACIONES"/>
    <s v="Nación"/>
    <x v="0"/>
    <s v="CSF"/>
    <n v="1573978"/>
    <n v="0"/>
    <n v="1573978"/>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5"/>
    <s v="PRIMA TÉCNICA NO SALARIAL"/>
    <s v="Nación"/>
    <x v="0"/>
    <s v="CSF"/>
    <n v="2354967"/>
    <n v="0"/>
    <n v="23549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8"/>
    <s v="BONIFICACIÓN ESPECIAL DE RECREACIÓN"/>
    <s v="Nación"/>
    <x v="0"/>
    <s v="CSF"/>
    <n v="122449"/>
    <n v="0"/>
    <n v="122449"/>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120"/>
    <s v="2020-09-24 00:00:00"/>
    <s v="2020-09-24 19:48:00"/>
    <s v="Gasto"/>
    <s v="Con Compromiso"/>
    <s v="015"/>
    <x v="14"/>
    <x v="12"/>
    <s v="APORTES GENERALES AL SISTEMA DE RIESGOS LABORALES"/>
    <s v="Nación"/>
    <x v="0"/>
    <s v="CSF"/>
    <n v="903000"/>
    <n v="0"/>
    <n v="9030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3"/>
    <s v="APORTES AL ICBF"/>
    <s v="Nación"/>
    <x v="0"/>
    <s v="CSF"/>
    <n v="1910700"/>
    <n v="0"/>
    <n v="1910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6"/>
    <s v="APORTES AL SENA"/>
    <s v="Nación"/>
    <x v="0"/>
    <s v="CSF"/>
    <n v="1273700"/>
    <n v="0"/>
    <n v="1273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1"/>
    <s v="PENSIONES"/>
    <s v="Nación"/>
    <x v="0"/>
    <s v="CSF"/>
    <n v="7079400"/>
    <n v="0"/>
    <n v="7079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5"/>
    <s v="SALUD"/>
    <s v="Nación"/>
    <x v="0"/>
    <s v="CSF"/>
    <n v="5014900"/>
    <n v="0"/>
    <n v="50149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4"/>
    <s v="CAJAS DE COMPENSACIÓN FAMILIAR"/>
    <s v="Nación"/>
    <x v="0"/>
    <s v="CSF"/>
    <n v="2546400"/>
    <n v="0"/>
    <n v="2546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220"/>
    <s v="2020-10-05 00:00:00"/>
    <s v="2020-10-05 13:29:00"/>
    <s v="Gasto"/>
    <s v="Con Compromiso"/>
    <s v="015"/>
    <x v="14"/>
    <x v="19"/>
    <s v="VIÁTICOS DE LOS FUNCIONARIOS EN COMISIÓN"/>
    <s v="Propios"/>
    <x v="1"/>
    <s v="CSF"/>
    <n v="543092"/>
    <n v="0"/>
    <n v="543092"/>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220"/>
    <s v="2020-10-05 00:00:00"/>
    <s v="2020-10-05 13:29:00"/>
    <s v="Gasto"/>
    <s v="Con Compromiso"/>
    <s v="015"/>
    <x v="14"/>
    <x v="18"/>
    <s v="SERVICIOS DE TRANSPORTE DE PASAJEROS"/>
    <s v="Propios"/>
    <x v="1"/>
    <s v="CSF"/>
    <n v="60000"/>
    <n v="0"/>
    <n v="60000"/>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320"/>
    <s v="2020-10-13 00:00:00"/>
    <s v="2020-10-13 13:23:00"/>
    <s v="Gasto"/>
    <s v="Anulado"/>
    <s v="0500"/>
    <x v="14"/>
    <x v="22"/>
    <s v="ADQUISICIÓN DE BIENES Y SERVICIOS - SERVICIO DE INFORMACIÓN CATASTRAL - ACTUALIZACIÓN  Y GESTIÓN CATASTRAL  NACIONAL"/>
    <s v="Propios"/>
    <x v="1"/>
    <s v="CSF"/>
    <n v="7584300"/>
    <n v="-7584300"/>
    <n v="0"/>
    <n v="0"/>
    <s v="Ejecutar procesos de conservacion catastral a nivel nacional._x000a_Prestación de servicios personales para realizar actividades de reconocimiento predial rural y urbano de los procesos de gestión catastral en el marco de los proyectos que adelanta el Inst"/>
    <s v="5620"/>
    <s v="-0"/>
    <s v="-0"/>
    <s v="-0"/>
    <s v="-0"/>
    <s v="-0"/>
    <x v="1"/>
    <x v="1"/>
  </r>
  <r>
    <s v="5420"/>
    <s v="2020-10-13 00:00:00"/>
    <s v="2020-10-13 18:48:00"/>
    <s v="Gasto"/>
    <s v="Con Compromiso"/>
    <s v="0500"/>
    <x v="14"/>
    <x v="22"/>
    <s v="ADQUISICIÓN DE BIENES Y SERVICIOS - SERVICIO DE INFORMACIÓN CATASTRAL - ACTUALIZACIÓN  Y GESTIÓN CATASTRAL  NACIONAL"/>
    <s v="Propios"/>
    <x v="1"/>
    <s v="CSF"/>
    <n v="6484183"/>
    <n v="-130382"/>
    <n v="6353801"/>
    <n v="301898"/>
    <s v="Prestación de servicios personales para realizar actividades de digitalización y generación de productos de la información catastral en el marco de los proyectos que adelanta el Instituto en la Terriotorial Nariño y sus UOC."/>
    <s v="5720"/>
    <s v="18020"/>
    <s v="-0"/>
    <s v="-0"/>
    <s v="-0"/>
    <s v="-0"/>
    <x v="1"/>
    <x v="1"/>
  </r>
  <r>
    <s v="5520"/>
    <s v="2020-10-13 00:00:00"/>
    <s v="2020-10-13 19:12:00"/>
    <s v="Gasto"/>
    <s v="Con Compromiso"/>
    <s v="0500"/>
    <x v="14"/>
    <x v="22"/>
    <s v="ADQUISICIÓN DE BIENES Y SERVICIOS - SERVICIO DE INFORMACIÓN CATASTRAL - ACTUALIZACIÓN  Y GESTIÓN CATASTRAL  NACIONAL"/>
    <s v="Propios"/>
    <x v="1"/>
    <s v="CSF"/>
    <n v="5092755"/>
    <n v="0"/>
    <n v="5092755"/>
    <n v="475324"/>
    <s v="Prestación de servicios de apoyo a la gestión en ventanilla para atención al público en los procesos catastrales en el marco de los proyectos que adelanta el Instituto en la Territorial Nariño y sus UOC"/>
    <s v="5820"/>
    <s v="18720"/>
    <s v="-0"/>
    <s v="-0"/>
    <s v="-0"/>
    <s v="-0"/>
    <x v="1"/>
    <x v="1"/>
  </r>
  <r>
    <s v="5620"/>
    <s v="2020-10-15 00:00:00"/>
    <s v="2020-10-15 12:04:00"/>
    <s v="Gasto"/>
    <s v="Con Compromiso"/>
    <s v="0500"/>
    <x v="14"/>
    <x v="22"/>
    <s v="ADQUISICIÓN DE BIENES Y SERVICIOS - SERVICIO DE INFORMACIÓN CATASTRAL - ACTUALIZACIÓN  Y GESTIÓN CATASTRAL  NACIONAL"/>
    <s v="Propios"/>
    <x v="1"/>
    <s v="CSF"/>
    <n v="7584300"/>
    <n v="0"/>
    <n v="7584300"/>
    <n v="707868"/>
    <s v="Prestación de servicios personales para realizar actividades de reconocimiento predial rural y urbano de los procesos de gestión catastral en el marco de los proyectos que adelanta el Instituto en la Territorial Nariño y sus UOC"/>
    <s v="5920"/>
    <s v="18620"/>
    <s v="-0"/>
    <s v="-0"/>
    <s v="-0"/>
    <s v="-0"/>
    <x v="1"/>
    <x v="1"/>
  </r>
  <r>
    <s v="5720"/>
    <s v="2020-10-22 00:00:00"/>
    <s v="2020-10-22 16:24:00"/>
    <s v="Gasto"/>
    <s v="Con Compromiso"/>
    <s v="0500"/>
    <x v="14"/>
    <x v="22"/>
    <s v="ADQUISICIÓN DE BIENES Y SERVICIOS - SERVICIO DE INFORMACIÓN CATASTRAL - ACTUALIZACIÓN  Y GESTIÓN CATASTRAL  NACIONAL"/>
    <s v="Propios"/>
    <x v="1"/>
    <s v="CSF"/>
    <n v="10282902"/>
    <n v="130382"/>
    <n v="10413284"/>
    <n v="0"/>
    <s v="realizar las zonas homogéneas físicas y económicas para el proyecto_x000a_de actualización catastral en el marco del contrato interadministrativo 5223 suscrito con el Municipio de Gachancipa._x000a_Ejecutar procesos de actualización_x000a_catastral a nivel nacional"/>
    <s v="6020"/>
    <s v="17920, 18120, 22220"/>
    <s v="31320, 31720"/>
    <s v="84720, 85020"/>
    <s v="300640520, 312414020"/>
    <s v="-0"/>
    <x v="1"/>
    <x v="1"/>
  </r>
  <r>
    <s v="5820"/>
    <s v="2020-10-23 00:00:00"/>
    <s v="2020-10-23 13:05:00"/>
    <s v="Gasto"/>
    <s v="Con Compromiso"/>
    <s v="015"/>
    <x v="14"/>
    <x v="12"/>
    <s v="APORTES GENERALES AL SISTEMA DE RIESGOS LABORALES"/>
    <s v="Nación"/>
    <x v="0"/>
    <s v="CSF"/>
    <n v="990500"/>
    <n v="0"/>
    <n v="990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6"/>
    <s v="APORTES AL SENA"/>
    <s v="Nación"/>
    <x v="0"/>
    <s v="CSF"/>
    <n v="1426000"/>
    <n v="0"/>
    <n v="1426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4"/>
    <s v="CAJAS DE COMPENSACIÓN FAMILIAR"/>
    <s v="Nación"/>
    <x v="0"/>
    <s v="CSF"/>
    <n v="2851000"/>
    <n v="0"/>
    <n v="2851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5"/>
    <s v="SALUD"/>
    <s v="Nación"/>
    <x v="0"/>
    <s v="CSF"/>
    <n v="5476500"/>
    <n v="0"/>
    <n v="5476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1"/>
    <s v="PENSIONES"/>
    <s v="Nación"/>
    <x v="0"/>
    <s v="CSF"/>
    <n v="7731300"/>
    <n v="0"/>
    <n v="7731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3"/>
    <s v="APORTES AL ICBF"/>
    <s v="Nación"/>
    <x v="0"/>
    <s v="CSF"/>
    <n v="2139300"/>
    <n v="0"/>
    <n v="2139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920"/>
    <s v="2020-10-23 00:00:00"/>
    <s v="2020-10-23 13:25:00"/>
    <s v="Gasto"/>
    <s v="Con Compromiso"/>
    <s v="015"/>
    <x v="14"/>
    <x v="7"/>
    <s v="SUELDO DE VACACIONES"/>
    <s v="Nación"/>
    <x v="0"/>
    <s v="CSF"/>
    <n v="3237140"/>
    <n v="0"/>
    <n v="323714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6"/>
    <s v="SUBSIDIO DE ALIMENTACIÓN"/>
    <s v="Nación"/>
    <x v="0"/>
    <s v="CSF"/>
    <n v="1405684"/>
    <n v="0"/>
    <n v="140568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9"/>
    <s v="SUELDO BÁSICO"/>
    <s v="Nación"/>
    <x v="0"/>
    <s v="CSF"/>
    <n v="57649947"/>
    <n v="0"/>
    <n v="5764994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10"/>
    <s v="BONIFICACIÓN POR SERVICIOS PRESTADOS"/>
    <s v="Nación"/>
    <x v="0"/>
    <s v="CSF"/>
    <n v="5430566"/>
    <n v="0"/>
    <n v="5430566"/>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28"/>
    <s v="AUXILIO DE CONECTIVIDAD DIGITAL"/>
    <s v="Nación"/>
    <x v="0"/>
    <s v="CSF"/>
    <n v="2159934"/>
    <n v="0"/>
    <n v="215993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5"/>
    <s v="PRIMA TÉCNICA NO SALARIAL"/>
    <s v="Nación"/>
    <x v="0"/>
    <s v="CSF"/>
    <n v="2354967"/>
    <n v="0"/>
    <n v="235496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4"/>
    <s v="PRIMA DE VACACIONES"/>
    <s v="Nación"/>
    <x v="0"/>
    <s v="CSF"/>
    <n v="3309779"/>
    <n v="0"/>
    <n v="3309779"/>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5920"/>
    <s v="2020-10-23 00:00:00"/>
    <s v="2020-10-23 13:25:00"/>
    <s v="Gasto"/>
    <s v="Con Compromiso"/>
    <s v="015"/>
    <x v="14"/>
    <x v="8"/>
    <s v="BONIFICACIÓN ESPECIAL DE RECREACIÓN"/>
    <s v="Nación"/>
    <x v="0"/>
    <s v="CSF"/>
    <n v="251380"/>
    <n v="0"/>
    <n v="25138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x v="18"/>
  </r>
  <r>
    <s v="6020"/>
    <s v="2020-11-11 00:00:00"/>
    <s v="2020-11-11 14:31:00"/>
    <s v="Gasto"/>
    <s v="Con Compromiso"/>
    <s v="0200"/>
    <x v="14"/>
    <x v="29"/>
    <s v="ADQUISICIÓN DE BIENES Y SERVICIOS - SERVICIO DE GESTIÓN DOCUMENTAL - IMPLEMENTACIÓN DE UN SISTEMA DE GESTIÓN DOCUMENTAL EN EL IGAC A NIVEL   NACIONAL"/>
    <s v="Nación"/>
    <x v="0"/>
    <s v="CSF"/>
    <n v="8661330"/>
    <n v="0"/>
    <n v="8661330"/>
    <n v="0"/>
    <s v="Prestación de servicios personales para la realización de los procesos archivísticos en archivos de gestión y archivo central, de acuerdo a las directrices de la entidad y las normas del Archivo General de la Nación."/>
    <s v="7020"/>
    <s v="20220, 20320, 20420"/>
    <s v="-0"/>
    <s v="-0"/>
    <s v="-0"/>
    <s v="-0"/>
    <x v="1"/>
    <x v="3"/>
  </r>
  <r>
    <s v="6120"/>
    <s v="2020-11-11 00:00:00"/>
    <s v="2020-11-11 20:23:00"/>
    <s v="Gasto"/>
    <s v="Generado"/>
    <s v="0500"/>
    <x v="14"/>
    <x v="22"/>
    <s v="ADQUISICIÓN DE BIENES Y SERVICIOS - SERVICIO DE INFORMACIÓN CATASTRAL - ACTUALIZACIÓN  Y GESTIÓN CATASTRAL  NACIONAL"/>
    <s v="Nación"/>
    <x v="2"/>
    <s v="CSF"/>
    <n v="22752900"/>
    <n v="0"/>
    <n v="22752900"/>
    <n v="22752900"/>
    <s v="PRESTACION DE SERVICIOS PERSONALES PARA REALIZAR ACTIVIDADES DE RECONOCIMIENTO PREDIAL  EN EL PROCESO DE CONSERVACION CATASTRALDE CABIDADAS Y LINDEROS DE LA TERRITORIAL NARIÑO."/>
    <s v="7120"/>
    <s v="-0"/>
    <s v="-0"/>
    <s v="-0"/>
    <s v="-0"/>
    <s v="-0"/>
    <x v="1"/>
    <x v="1"/>
  </r>
  <r>
    <s v="6220"/>
    <s v="2020-11-11 00:00:00"/>
    <s v="2020-11-11 20:31:00"/>
    <s v="Gasto"/>
    <s v="Con Compromiso"/>
    <s v="0500"/>
    <x v="14"/>
    <x v="22"/>
    <s v="ADQUISICIÓN DE BIENES Y SERVICIOS - SERVICIO DE INFORMACIÓN CATASTRAL - ACTUALIZACIÓN  Y GESTIÓN CATASTRAL  NACIONAL"/>
    <s v="Nación"/>
    <x v="2"/>
    <s v="CSF"/>
    <n v="8385135"/>
    <n v="0"/>
    <n v="8385135"/>
    <n v="4494626"/>
    <s v="PRESTACION DE SERVICIOS PROFESIONALES DE TOPOGRAFIA PARA REALIZAR TRABAJOS RELACIONADOS CON LA RECTIFICACION DE AREAS PARA FINES REGISTRALES Y CATASTRALES EN LA DIRECCION TERRITORIAL NARIÑO Y SUS UNIDADDES OPERATIVAS CATASTRALES."/>
    <s v="7220"/>
    <s v="22320"/>
    <s v="-0"/>
    <s v="-0"/>
    <s v="-0"/>
    <s v="-0"/>
    <x v="1"/>
    <x v="1"/>
  </r>
  <r>
    <s v="6320"/>
    <s v="2020-11-11 00:00:00"/>
    <s v="2020-11-11 20:37:00"/>
    <s v="Gasto"/>
    <s v="Generado"/>
    <s v="0500"/>
    <x v="14"/>
    <x v="22"/>
    <s v="ADQUISICIÓN DE BIENES Y SERVICIOS - SERVICIO DE INFORMACIÓN CATASTRAL - ACTUALIZACIÓN  Y GESTIÓN CATASTRAL  NACIONAL"/>
    <s v="Nación"/>
    <x v="2"/>
    <s v="CSF"/>
    <n v="3890510"/>
    <n v="0"/>
    <n v="3890510"/>
    <n v="3890510"/>
    <s v="PRESTACION DE SERVICIOS PROFESIONALES PARA ATENDER DESDE EL COMPONENTE JURIDICO LAS ACTIVIDADES DE LOS PROCESOS CATASTRALES  EN LA DIRECCION TERITORIAL NARIÑO."/>
    <s v="7320"/>
    <s v="-0"/>
    <s v="-0"/>
    <s v="-0"/>
    <s v="-0"/>
    <s v="-0"/>
    <x v="1"/>
    <x v="1"/>
  </r>
  <r>
    <s v="6420"/>
    <s v="2020-11-12 00:00:00"/>
    <s v="2020-11-12 21:02:00"/>
    <s v="Gasto"/>
    <s v="Con Compromiso"/>
    <s v="0500"/>
    <x v="14"/>
    <x v="22"/>
    <s v="ADQUISICIÓN DE BIENES Y SERVICIOS - SERVICIO DE INFORMACIÓN CATASTRAL - ACTUALIZACIÓN  Y GESTIÓN CATASTRAL  NACIONAL"/>
    <s v="Propios"/>
    <x v="1"/>
    <s v="CSF"/>
    <n v="5187346"/>
    <n v="0"/>
    <n v="5187346"/>
    <n v="0"/>
    <s v="PRESTACION DE SERVICIOS FPERSONALES PARA REALIZAR ACTIVIDADES DE DIGITALIZACION Y GENERACION DE PRODUCTOS DE LA INFORMACION CATASTRAL DENTRO DEL PROCESO GESTION CATASTRAL -CONSERVACION - EN EL MARCO DE LOS PROYECTOS QUE ADELANTA EL INSTITUTO EN LA TE"/>
    <s v="6420"/>
    <s v="21220"/>
    <s v="-0"/>
    <s v="-0"/>
    <s v="-0"/>
    <s v="-0"/>
    <x v="1"/>
    <x v="1"/>
  </r>
  <r>
    <s v="6520"/>
    <s v="2020-11-12 00:00:00"/>
    <s v="2020-11-12 21:12:00"/>
    <s v="Gasto"/>
    <s v="Con Compromiso"/>
    <s v="0500"/>
    <x v="14"/>
    <x v="22"/>
    <s v="ADQUISICIÓN DE BIENES Y SERVICIOS - SERVICIO DE INFORMACIÓN CATASTRAL - ACTUALIZACIÓN  Y GESTIÓN CATASTRAL  NACIONAL"/>
    <s v="Propios"/>
    <x v="1"/>
    <s v="CSF"/>
    <n v="42472080"/>
    <n v="0"/>
    <n v="42472080"/>
    <n v="0"/>
    <s v="PRESTAR SERVICIOS PERSONALES PARA REALIZAR ACTIVIDADES DE RECONOCCIMIENTO PREDIAL DENTRO DEL PROCESO DE GESTION CATASTRAL-CONSERVACION- EN LA ZONA URBANA DE LOS MUNIIPIO: PASTOS ,  IPIALES Y TUMACO EN EL MARCO DE LOS PROYECTOS QUE ADELANTAN  EL INSTI"/>
    <s v="6520"/>
    <s v="20620, 20720, 20820, 21020, 21120, 21320, 21620"/>
    <s v="-0"/>
    <s v="-0"/>
    <s v="-0"/>
    <s v="-0"/>
    <x v="1"/>
    <x v="1"/>
  </r>
  <r>
    <s v="6620"/>
    <s v="2020-11-12 00:00:00"/>
    <s v="2020-11-12 21:14:00"/>
    <s v="Gasto"/>
    <s v="Con Compromiso"/>
    <s v="0500"/>
    <x v="14"/>
    <x v="22"/>
    <s v="ADQUISICIÓN DE BIENES Y SERVICIOS - SERVICIO DE INFORMACIÓN CATASTRAL - ACTUALIZACIÓN  Y GESTIÓN CATASTRAL  NACIONAL"/>
    <s v="Propios"/>
    <x v="1"/>
    <s v="CSF"/>
    <n v="13213536"/>
    <n v="0"/>
    <n v="13213536"/>
    <n v="0"/>
    <s v="Prestación de servicios personales para realizar actividades de apoyo operativo dentro del proceso gestión catastral -conservación- en el marco de los proyectos que adelanta el Instituto en la Territorial Nariño y la UOC de Ipiales."/>
    <s v="6620"/>
    <s v="20520, 21520, 21720, 21820"/>
    <s v="-0"/>
    <s v="-0"/>
    <s v="-0"/>
    <s v="-0"/>
    <x v="1"/>
    <x v="1"/>
  </r>
  <r>
    <s v="6720"/>
    <s v="2020-11-12 00:00:00"/>
    <s v="2020-11-12 21:22:00"/>
    <s v="Gasto"/>
    <s v="Con Compromiso"/>
    <s v="0500"/>
    <x v="14"/>
    <x v="22"/>
    <s v="ADQUISICIÓN DE BIENES Y SERVICIOS - SERVICIO DE INFORMACIÓN CATASTRAL - ACTUALIZACIÓN  Y GESTIÓN CATASTRAL  NACIONAL"/>
    <s v="Propios"/>
    <x v="1"/>
    <s v="CSF"/>
    <n v="7000000"/>
    <n v="0"/>
    <n v="7000000"/>
    <n v="0"/>
    <s v="Prestación de servicios personales para realizar las actividades de asignación, control y verificación dentro del proceso gestión catastral - conservación- en la zona urbana de los municipios de Pasto, Ipiales y Tumaco en el marco de los proyectos qu"/>
    <s v="6820"/>
    <s v="20920"/>
    <s v="-0"/>
    <s v="-0"/>
    <s v="-0"/>
    <s v="-0"/>
    <x v="1"/>
    <x v="1"/>
  </r>
  <r>
    <s v="6820"/>
    <s v="2020-11-12 00:00:00"/>
    <s v="2020-11-12 21:26:00"/>
    <s v="Gasto"/>
    <s v="Con Compromiso"/>
    <s v="0500"/>
    <x v="14"/>
    <x v="22"/>
    <s v="ADQUISICIÓN DE BIENES Y SERVICIOS - SERVICIO DE INFORMACIÓN CATASTRAL - ACTUALIZACIÓN  Y GESTIÓN CATASTRAL  NACIONAL"/>
    <s v="Propios"/>
    <x v="1"/>
    <s v="CSF"/>
    <n v="3303384"/>
    <n v="0"/>
    <n v="3303384"/>
    <n v="0"/>
    <s v="Prestación de servicios personales para realizar actividades de apoyo operativo -tramite de mutaciones- dentro del proceso gestión catastral -conservación- en el marco de los proyectos que adelanta el Instituto en la Territorial Nariño y la UOC de Ip"/>
    <s v="6920"/>
    <s v="21420"/>
    <s v="-0"/>
    <s v="-0"/>
    <s v="-0"/>
    <s v="-0"/>
    <x v="1"/>
    <x v="1"/>
  </r>
  <r>
    <s v="6920"/>
    <s v="2020-11-23 00:00:00"/>
    <s v="2020-11-23 11:42:00"/>
    <s v="Gasto"/>
    <s v="Con Compromiso"/>
    <s v="015"/>
    <x v="14"/>
    <x v="4"/>
    <s v="PRIMA DE VACACIONES"/>
    <s v="Nación"/>
    <x v="0"/>
    <s v="CSF"/>
    <n v="9374185"/>
    <n v="0"/>
    <n v="937418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28"/>
    <s v="AUXILIO DE CONECTIVIDAD DIGITAL"/>
    <s v="Nación"/>
    <x v="0"/>
    <s v="CSF"/>
    <n v="2084508"/>
    <n v="0"/>
    <n v="2084508"/>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5"/>
    <s v="PRIMA TÉCNICA NO SALARIAL"/>
    <s v="Nación"/>
    <x v="0"/>
    <s v="CSF"/>
    <n v="2354967"/>
    <n v="0"/>
    <n v="235496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9"/>
    <s v="SUELDO BÁSICO"/>
    <s v="Nación"/>
    <x v="0"/>
    <s v="CSF"/>
    <n v="56231701"/>
    <n v="0"/>
    <n v="56231701"/>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6"/>
    <s v="SUBSIDIO DE ALIMENTACIÓN"/>
    <s v="Nación"/>
    <x v="0"/>
    <s v="CSF"/>
    <n v="1405684"/>
    <n v="0"/>
    <n v="1405684"/>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30"/>
    <s v="PRIMA DE NAVIDAD"/>
    <s v="Nación"/>
    <x v="0"/>
    <s v="CSF"/>
    <n v="82746455"/>
    <n v="0"/>
    <n v="8274645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10"/>
    <s v="BONIFICACIÓN POR SERVICIOS PRESTADOS"/>
    <s v="Nación"/>
    <x v="0"/>
    <s v="CSF"/>
    <n v="1648477"/>
    <n v="0"/>
    <n v="164847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7"/>
    <s v="SUELDO DE VACACIONES"/>
    <s v="Nación"/>
    <x v="0"/>
    <s v="CSF"/>
    <n v="12236405"/>
    <n v="0"/>
    <n v="1223640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8"/>
    <s v="BONIFICACIÓN ESPECIAL DE RECREACIÓN"/>
    <s v="Nación"/>
    <x v="0"/>
    <s v="CSF"/>
    <n v="875169"/>
    <n v="0"/>
    <n v="875169"/>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7020"/>
    <s v="2020-11-23 00:00:00"/>
    <s v="2020-11-23 15:03:00"/>
    <s v="Gasto"/>
    <s v="Con Compromiso"/>
    <s v="015"/>
    <x v="14"/>
    <x v="16"/>
    <s v="APORTES AL SENA"/>
    <s v="Nación"/>
    <x v="0"/>
    <s v="CSF"/>
    <n v="1579900"/>
    <n v="0"/>
    <n v="15799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4"/>
    <s v="CAJAS DE COMPENSACIÓN FAMILIAR"/>
    <s v="Nación"/>
    <x v="0"/>
    <s v="CSF"/>
    <n v="3158300"/>
    <n v="0"/>
    <n v="31583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3"/>
    <s v="APORTES AL ICBF"/>
    <s v="Nación"/>
    <x v="0"/>
    <s v="CSF"/>
    <n v="2369200"/>
    <n v="0"/>
    <n v="2369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2"/>
    <s v="APORTES GENERALES AL SISTEMA DE RIESGOS LABORALES"/>
    <s v="Nación"/>
    <x v="0"/>
    <s v="CSF"/>
    <n v="896100"/>
    <n v="0"/>
    <n v="896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1"/>
    <s v="PENSIONES"/>
    <s v="Nación"/>
    <x v="0"/>
    <s v="CSF"/>
    <n v="7277200"/>
    <n v="0"/>
    <n v="7277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5"/>
    <s v="SALUD"/>
    <s v="Nación"/>
    <x v="0"/>
    <s v="CSF"/>
    <n v="5155100"/>
    <n v="0"/>
    <n v="5155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120"/>
    <s v="2020-01-08 00:00:00"/>
    <s v="2020-01-08 10:52:00"/>
    <s v="Gasto"/>
    <s v="Anulado"/>
    <s v="016"/>
    <x v="15"/>
    <x v="32"/>
    <s v="SERVICIOS FINANCIEROS Y SERVICIOS CONEXOS"/>
    <s v="Nación"/>
    <x v="0"/>
    <s v="CSF"/>
    <n v="63971850"/>
    <n v="-63971850"/>
    <n v="0"/>
    <n v="0"/>
    <s v="RECURSOS DESTINADOS PARA EL ARRENDAMIENTO DEL PARQUEADERO, BODEGA Y PAGO DEL CONDOMINIO VIGENCIA 2020."/>
    <s v="120"/>
    <s v="320"/>
    <s v="-0"/>
    <s v="-0"/>
    <s v="-0"/>
    <s v="-0"/>
    <x v="0"/>
    <x v="19"/>
  </r>
  <r>
    <s v="220"/>
    <s v="2020-01-09 00:00:00"/>
    <s v="2020-01-09 17:35:00"/>
    <s v="Gasto"/>
    <s v="Con Compromiso"/>
    <s v="016"/>
    <x v="15"/>
    <x v="0"/>
    <s v="SERVICIOS DE DISTRIBUCIÓN DE ELECTRICIDAD, GAS Y AGUA (POR CUENTA PROPIA)"/>
    <s v="Nación"/>
    <x v="0"/>
    <s v="CSF"/>
    <n v="73000000"/>
    <n v="-2678640"/>
    <n v="70321360"/>
    <n v="0"/>
    <s v="RECURSOS PARA CUBRIR EL SERVICIO PUBLICO DE ENERGÍA DE LA DIRECCIÓN TERRITORIAL NORTE DE SANTANDER VIGENCIA 2020."/>
    <s v="320"/>
    <s v="520, 920, 1820, 4520, 5120, 6520, 7420, 8120, 8920, 10220, 11820, 13020"/>
    <s v="320, 1020, 1920, 2920, 6020, 8020, 10420, 13420, 15920, 19120, 22320, 25520"/>
    <s v="320, 5820, 11220, 17720, 24220, 32420, 42420, 50020, 56820, 64220, 71620, 81520"/>
    <s v="4571420, 16832920, 34330520, 74102620, 108986320, 135657920, 169804120, 208011720, 240432420, 272661520, 307542720, 346427620"/>
    <s v="-0"/>
    <x v="0"/>
    <x v="19"/>
  </r>
  <r>
    <s v="320"/>
    <s v="2020-01-09 00:00:00"/>
    <s v="2020-01-09 17:37:00"/>
    <s v="Gasto"/>
    <s v="Con Compromiso"/>
    <s v="016"/>
    <x v="15"/>
    <x v="1"/>
    <s v="SERVICIOS DE TELECOMUNICACIONES, TRANSMISIÓN Y SUMINISTRO DE INFORMACIÓN"/>
    <s v="Nación"/>
    <x v="0"/>
    <s v="CSF"/>
    <n v="3200000"/>
    <n v="-1790178"/>
    <n v="1409822"/>
    <n v="199130"/>
    <s v="RECURSOS PARA CUBRIR EL SERVICIO DE TELÉFONO DE LA DIRECCIÓN TERRITORIAL NORTE DE SANTANDER VIGENCIA 2020."/>
    <s v="420"/>
    <s v="120, 220, 1020, 1320, 3120, 3420, 4620, 4720, 5220, 5520, 6820, 6920, 7520, 7620, 8220, 8320, 9520, 9620, 10320, 10420, 12220"/>
    <s v="220, 420, 1120, 1720, 2720, 2820, 5720, 5920, 7020, 7920, 9420, 10320, 12420, 12520, 14120, 14320, 18720, 18820, 21520, 21720, 25220"/>
    <s v="220, 420, 5920, 6420, 11820, 11920, 19720, 19920, 25220, 27420, 36620, 37520, 44320, 44420, 50620, 50820, 59320, 59420, 66420, 66520, 74520"/>
    <s v="4566720, 4573320, 20291920, 25753420, 58467720, 62697920, 90122220, 92352620, 114601120, 119999720, 149095820, 152828720, 184688020, 184690120, 212585920, 214452520, 253878820, 253880620, 283552320, 283558820, 322386620, 322400020"/>
    <s v="-0"/>
    <x v="0"/>
    <x v="19"/>
  </r>
  <r>
    <s v="420"/>
    <s v="2020-01-15 00:00:00"/>
    <s v="2020-01-15 14:28:00"/>
    <s v="Gasto"/>
    <s v="Con Compromiso"/>
    <s v="016"/>
    <x v="15"/>
    <x v="31"/>
    <s v="SERVICIOS INMOBILIARIOS"/>
    <s v="Nación"/>
    <x v="0"/>
    <s v="CSF"/>
    <n v="63971850"/>
    <n v="475252"/>
    <n v="64447102"/>
    <n v="4089802"/>
    <s v="RECURSOS DESTINADOS AL ARRENDAMIENTO DEL PARQUEADERO, BODEGA Y ADMINISTRACIÓN  DEL CONDOMINIO VIGENCIA 2020."/>
    <s v="520"/>
    <s v="420, 1920, 2020"/>
    <s v="120, 2220, 2520"/>
    <s v="120, 6120, 11320, 11420, 11520, 11620, 11720, 19020, 19820, 24320, 27020, 27120, 27220, 27320, 32520, 32920, 37420, 44520, 44620, 44720, 49920, 50520, 50920, 59020, 59120, 59220, 64820, 64920, 71320, 72120, 72320, 74420"/>
    <s v="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s v="120"/>
    <x v="0"/>
    <x v="19"/>
  </r>
  <r>
    <s v="520"/>
    <s v="2020-01-22 00:00:00"/>
    <s v="2020-01-22 14:16:00"/>
    <s v="Gasto"/>
    <s v="Con Compromiso"/>
    <s v="016"/>
    <x v="15"/>
    <x v="3"/>
    <s v="AUXILIO DE TRANSPORTE"/>
    <s v="Nación"/>
    <x v="0"/>
    <s v="CSF"/>
    <n v="1436529"/>
    <n v="0"/>
    <n v="1436529"/>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7"/>
    <s v="SUELDO DE VACACIONES"/>
    <s v="Nación"/>
    <x v="0"/>
    <s v="CSF"/>
    <n v="1126074"/>
    <n v="0"/>
    <n v="1126074"/>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21"/>
    <s v="INCAPACIDADES (NO DE PENSIONES)"/>
    <s v="Nación"/>
    <x v="0"/>
    <s v="CSF"/>
    <n v="39050"/>
    <n v="0"/>
    <n v="39050"/>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6"/>
    <s v="SUBSIDIO DE ALIMENTACIÓN"/>
    <s v="Nación"/>
    <x v="0"/>
    <s v="CSF"/>
    <n v="941073"/>
    <n v="0"/>
    <n v="9410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4"/>
    <s v="PRIMA DE VACACIONES"/>
    <s v="Nación"/>
    <x v="0"/>
    <s v="CSF"/>
    <n v="890692"/>
    <n v="0"/>
    <n v="890692"/>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8"/>
    <s v="BONIFICACIÓN ESPECIAL DE RECREACIÓN"/>
    <s v="Nación"/>
    <x v="0"/>
    <s v="CSF"/>
    <n v="93573"/>
    <n v="0"/>
    <n v="935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9"/>
    <s v="SUELDO BÁSICO"/>
    <s v="Nación"/>
    <x v="0"/>
    <s v="CSF"/>
    <n v="42201631"/>
    <n v="0"/>
    <n v="42201631"/>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10"/>
    <s v="BONIFICACIÓN POR SERVICIOS PRESTADOS"/>
    <s v="Nación"/>
    <x v="0"/>
    <s v="CSF"/>
    <n v="1350976"/>
    <n v="0"/>
    <n v="1350976"/>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620"/>
    <s v="2020-01-22 00:00:00"/>
    <s v="2020-01-22 14:21:00"/>
    <s v="Gasto"/>
    <s v="Con Compromiso"/>
    <s v="016"/>
    <x v="15"/>
    <x v="15"/>
    <s v="SALUD"/>
    <s v="Nación"/>
    <x v="0"/>
    <s v="CSF"/>
    <n v="4387500"/>
    <n v="0"/>
    <n v="4387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1"/>
    <s v="PENSIONES"/>
    <s v="Nación"/>
    <x v="0"/>
    <s v="CSF"/>
    <n v="6194600"/>
    <n v="0"/>
    <n v="61946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3"/>
    <s v="APORTES AL ICBF"/>
    <s v="Nación"/>
    <x v="0"/>
    <s v="CSF"/>
    <n v="1648200"/>
    <n v="0"/>
    <n v="16482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4"/>
    <s v="CAJAS DE COMPENSACIÓN FAMILIAR"/>
    <s v="Nación"/>
    <x v="0"/>
    <s v="CSF"/>
    <n v="2196700"/>
    <n v="0"/>
    <n v="21967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2"/>
    <s v="APORTES GENERALES AL SISTEMA DE RIESGOS LABORALES"/>
    <s v="Nación"/>
    <x v="0"/>
    <s v="CSF"/>
    <n v="491500"/>
    <n v="0"/>
    <n v="491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6"/>
    <s v="APORTES AL SENA"/>
    <s v="Nación"/>
    <x v="0"/>
    <s v="CSF"/>
    <n v="1098900"/>
    <n v="0"/>
    <n v="10989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720"/>
    <s v="2020-02-10 00:00:00"/>
    <s v="2020-02-10 10:40:00"/>
    <s v="Gasto"/>
    <s v="Con Compromiso"/>
    <s v="016"/>
    <x v="15"/>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s v="820"/>
    <s v="1120"/>
    <s v="1320"/>
    <s v="6020"/>
    <s v="23280520"/>
    <s v="-0"/>
    <x v="0"/>
    <x v="19"/>
  </r>
  <r>
    <s v="820"/>
    <s v="2020-02-10 00:00:00"/>
    <s v="2020-02-10 17:25:00"/>
    <s v="Gasto"/>
    <s v="Con Compromiso"/>
    <s v="016"/>
    <x v="15"/>
    <x v="18"/>
    <s v="SERVICIOS DE TRANSPORTE DE PASAJEROS"/>
    <s v="Nación"/>
    <x v="0"/>
    <s v="CSF"/>
    <n v="78400"/>
    <n v="0"/>
    <n v="78400"/>
    <n v="0"/>
    <s v="REUNIÓN DE DIRECTORES EN LA DIRECCIÓN GENERAL SEDE CENTRAL-BOGOTÁ, LOS DÍAS 12 Y 13 DE ENERO DEL 2020"/>
    <s v="920"/>
    <s v="1220"/>
    <s v="1520"/>
    <s v="6220"/>
    <s v="23980720"/>
    <s v="-0"/>
    <x v="0"/>
    <x v="19"/>
  </r>
  <r>
    <s v="820"/>
    <s v="2020-02-10 00:00:00"/>
    <s v="2020-02-10 17:25:00"/>
    <s v="Gasto"/>
    <s v="Con Compromiso"/>
    <s v="016"/>
    <x v="15"/>
    <x v="19"/>
    <s v="VIÁTICOS DE LOS FUNCIONARIOS EN COMISIÓN"/>
    <s v="Nación"/>
    <x v="0"/>
    <s v="CSF"/>
    <n v="258320"/>
    <n v="0"/>
    <n v="258320"/>
    <n v="0"/>
    <s v="REUNIÓN DE DIRECTORES EN LA DIRECCIÓN GENERAL SEDE CENTRAL-BOGOTÁ, LOS DÍAS 12 Y 13 DE ENERO DEL 2020"/>
    <s v="920"/>
    <s v="1220"/>
    <s v="1520"/>
    <s v="6220"/>
    <s v="23980720"/>
    <s v="-0"/>
    <x v="0"/>
    <x v="19"/>
  </r>
  <r>
    <s v="920"/>
    <s v="2020-02-12 00:00:00"/>
    <s v="2020-02-12 08:58:00"/>
    <s v="Gasto"/>
    <s v="Con Compromiso"/>
    <s v="0500"/>
    <x v="15"/>
    <x v="22"/>
    <s v="ADQUISICIÓN DE BIENES Y SERVICIOS - SERVICIO DE INFORMACIÓN CATASTRAL - ACTUALIZACIÓN  Y GESTIÓN CATASTRAL  NACIONAL"/>
    <s v="Nación"/>
    <x v="2"/>
    <s v="CSF"/>
    <n v="28522848"/>
    <n v="0"/>
    <n v="28522848"/>
    <n v="24296829"/>
    <s v="Viáticos Proceso de Conservación.."/>
    <s v="1020"/>
    <s v="1420, 2120, 2220, 2320, 2920, 3020, 8820, 9420, 12720, 12820, 12920"/>
    <s v="1820, 3020, 3120, 3220, 3620, 3720, 16020, 16720, 25320, 25420"/>
    <s v="6520, 17820, 17920, 18020, 18420, 18520, 56920, 57620, 81320, 81420"/>
    <s v="31009420, 74103220, 74103620, 74104220, 74105620, 74105920, 240442620, 246994220, 338636920, 338652620"/>
    <s v="-0"/>
    <x v="1"/>
    <x v="1"/>
  </r>
  <r>
    <s v="1020"/>
    <s v="2020-02-12 00:00:00"/>
    <s v="2020-02-12 09:01:00"/>
    <s v="Gasto"/>
    <s v="Con Compromiso"/>
    <s v="0500"/>
    <x v="15"/>
    <x v="22"/>
    <s v="ADQUISICIÓN DE BIENES Y SERVICIOS - SERVICIO DE INFORMACIÓN CATASTRAL - ACTUALIZACIÓN  Y GESTIÓN CATASTRAL  NACIONAL"/>
    <s v="Nación"/>
    <x v="2"/>
    <s v="CSF"/>
    <n v="3000000"/>
    <n v="6151272"/>
    <n v="9151272"/>
    <n v="6136832"/>
    <s v="Viáticos Proceso  Política de Tierras y Ley de Víctimas."/>
    <s v="1120"/>
    <s v="2420, 2520, 2620, 10020, 10120, 10520, 10620"/>
    <s v="3320, 3420, 3520, 18920, 19020, 21820, 22120"/>
    <s v="18120, 18220, 18320, 64020, 64120, 66620, 71520"/>
    <s v="74104920, 74105320, 74105520, 272650920, 272657820, 295941720, 295962620"/>
    <s v="-0"/>
    <x v="1"/>
    <x v="1"/>
  </r>
  <r>
    <s v="1120"/>
    <s v="2020-02-17 00:00:00"/>
    <s v="2020-02-17 16:34:00"/>
    <s v="Gasto"/>
    <s v="Con Compromiso"/>
    <s v="016"/>
    <x v="15"/>
    <x v="6"/>
    <s v="SUBSIDIO DE ALIMENTACIÓN"/>
    <s v="Nación"/>
    <x v="0"/>
    <s v="CSF"/>
    <n v="964129"/>
    <n v="0"/>
    <n v="964129"/>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4"/>
    <s v="PRIMA DE VACACIONES"/>
    <s v="Nación"/>
    <x v="0"/>
    <s v="CSF"/>
    <n v="6177155"/>
    <n v="0"/>
    <n v="6177155"/>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7"/>
    <s v="SUELDO DE VACACIONES"/>
    <s v="Nación"/>
    <x v="0"/>
    <s v="CSF"/>
    <n v="6056106"/>
    <n v="0"/>
    <n v="605610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3"/>
    <s v="AUXILIO DE TRANSPORTE"/>
    <s v="Nación"/>
    <x v="0"/>
    <s v="CSF"/>
    <n v="1474241"/>
    <n v="0"/>
    <n v="147424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10"/>
    <s v="BONIFICACIÓN POR SERVICIOS PRESTADOS"/>
    <s v="Nación"/>
    <x v="0"/>
    <s v="CSF"/>
    <n v="1163946"/>
    <n v="0"/>
    <n v="116394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8"/>
    <s v="BONIFICACIÓN ESPECIAL DE RECREACIÓN"/>
    <s v="Nación"/>
    <x v="0"/>
    <s v="CSF"/>
    <n v="490361"/>
    <n v="0"/>
    <n v="49036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9"/>
    <s v="SUELDO BÁSICO"/>
    <s v="Nación"/>
    <x v="0"/>
    <s v="CSF"/>
    <n v="47686791"/>
    <n v="0"/>
    <n v="4768679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220"/>
    <s v="2020-02-17 00:00:00"/>
    <s v="2020-02-17 16:40:00"/>
    <s v="Gasto"/>
    <s v="Con Compromiso"/>
    <s v="016"/>
    <x v="15"/>
    <x v="12"/>
    <s v="APORTES GENERALES AL SISTEMA DE RIESGOS LABORALES"/>
    <s v="Nación"/>
    <x v="0"/>
    <s v="CSF"/>
    <n v="549700"/>
    <n v="0"/>
    <n v="5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3"/>
    <s v="APORTES AL ICBF"/>
    <s v="Nación"/>
    <x v="0"/>
    <s v="CSF"/>
    <n v="1763000"/>
    <n v="0"/>
    <n v="1763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5"/>
    <s v="SALUD"/>
    <s v="Nación"/>
    <x v="0"/>
    <s v="CSF"/>
    <n v="4371800"/>
    <n v="0"/>
    <n v="43718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6"/>
    <s v="APORTES AL SENA"/>
    <s v="Nación"/>
    <x v="0"/>
    <s v="CSF"/>
    <n v="1175400"/>
    <n v="0"/>
    <n v="11754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4"/>
    <s v="CAJAS DE COMPENSACIÓN FAMILIAR"/>
    <s v="Nación"/>
    <x v="0"/>
    <s v="CSF"/>
    <n v="2349700"/>
    <n v="0"/>
    <n v="23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1"/>
    <s v="PENSIONES"/>
    <s v="Nación"/>
    <x v="0"/>
    <s v="CSF"/>
    <n v="6172000"/>
    <n v="0"/>
    <n v="6172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320"/>
    <s v="2020-02-24 00:00:00"/>
    <s v="2020-02-24 09:21:00"/>
    <s v="Gasto"/>
    <s v="Con Compromiso"/>
    <s v="016"/>
    <x v="15"/>
    <x v="34"/>
    <s v="PRODUCTOS DE HORNOS DE COQUE; PRODUCTOS DE REFINACIÓN DE PETRÓLEO Y COMBUSTIBLE NUCLEAR"/>
    <s v="Nación"/>
    <x v="0"/>
    <s v="CSF"/>
    <n v="900000"/>
    <n v="0"/>
    <n v="900000"/>
    <n v="0"/>
    <s v="SUMINISTRO DE COMBUSTIBLE PARA EL FUNCIONAMIENTO DEL VEHÍCULO A CARGO  DE LA DIRECCIÓN TERRITORIAL NORTE DE SANTANDER."/>
    <s v="1420"/>
    <s v="8420"/>
    <s v="-0"/>
    <s v="-0"/>
    <s v="-0"/>
    <s v="-0"/>
    <x v="0"/>
    <x v="19"/>
  </r>
  <r>
    <s v="1420"/>
    <s v="2020-03-04 00:00:00"/>
    <s v="2020-03-04 09:41:00"/>
    <s v="Gasto"/>
    <s v="Anulado"/>
    <s v="0500"/>
    <x v="15"/>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s v="1520"/>
    <s v="-0"/>
    <s v="-0"/>
    <s v="-0"/>
    <s v="-0"/>
    <s v="-0"/>
    <x v="1"/>
    <x v="1"/>
  </r>
  <r>
    <s v="1520"/>
    <s v="2020-03-04 00:00:00"/>
    <s v="2020-03-04 09:45:00"/>
    <s v="Gasto"/>
    <s v="Con Compromiso"/>
    <s v="0500"/>
    <x v="15"/>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s v="1620"/>
    <s v="3220"/>
    <s v="4820"/>
    <s v="18820, 24420, 32620, 43020, 50420, 57020, 64320, 71820"/>
    <s v="85449820, 109006220, 135664820, 179840220, 211130320, 242211820, 274047920, 309336220"/>
    <s v="-0"/>
    <x v="1"/>
    <x v="1"/>
  </r>
  <r>
    <s v="1620"/>
    <s v="2020-03-04 00:00:00"/>
    <s v="2020-03-04 09:50:00"/>
    <s v="Gasto"/>
    <s v="Con Compromiso"/>
    <s v="0500"/>
    <x v="15"/>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s v="1720"/>
    <s v="4120"/>
    <s v="4920"/>
    <s v="18920, 24520, 32820, 43120, 50220, 57220, 64420, 72020"/>
    <s v="85454620, 109009420, 135675220, 179844320, 208016920, 242217720, 274051820, 309348320"/>
    <s v="-0"/>
    <x v="1"/>
    <x v="1"/>
  </r>
  <r>
    <s v="1720"/>
    <s v="2020-03-04 00:00:00"/>
    <s v="2020-03-04 09:54:00"/>
    <s v="Gasto"/>
    <s v="Con Compromiso"/>
    <s v="0500"/>
    <x v="15"/>
    <x v="22"/>
    <s v="ADQUISICIÓN DE BIENES Y SERVICIOS - SERVICIO DE INFORMACIÓN CATASTRAL - ACTUALIZACIÓN  Y GESTIÓN CATASTRAL  NACIONAL"/>
    <s v="Nación"/>
    <x v="0"/>
    <s v="CSF"/>
    <n v="94146444"/>
    <n v="-1651692"/>
    <n v="92494752"/>
    <n v="0"/>
    <s v="PRESTACIÓN DE SERVICIOS PERSONALES PARA REALIZAR ACTIVIDADES DE APOYO OPERATIVO EN LOS PROCESOS CATASTRALES EN LA DIRECCIÓN TERRITORIAL NORTE DE SANTANDER Y SUS UOC."/>
    <s v="1820"/>
    <s v="3520, 3620, 3720, 3820, 3920, 4020"/>
    <s v="4720, 5120, 5220, 5320, 5620, 6520"/>
    <s v="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s v="-0"/>
    <x v="1"/>
    <x v="1"/>
  </r>
  <r>
    <s v="1820"/>
    <s v="2020-03-04 00:00:00"/>
    <s v="2020-03-04 09:58:00"/>
    <s v="Gasto"/>
    <s v="Con Compromiso"/>
    <s v="0500"/>
    <x v="15"/>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s v="1920"/>
    <s v="2820"/>
    <s v="4620"/>
    <s v="18620, 25020, 36020, 42820, 56720, 57420, 57520, 66120, 66320, 73620"/>
    <s v="82912320, 112850720, 112855820, 143506320, 179848120, 226555720, 244150420, 244156620, 276365120, 281950320, 311246820"/>
    <s v="-0"/>
    <x v="1"/>
    <x v="1"/>
  </r>
  <r>
    <s v="1920"/>
    <s v="2020-03-04 00:00:00"/>
    <s v="2020-03-04 10:02:00"/>
    <s v="Gasto"/>
    <s v="Con Compromiso"/>
    <s v="0500"/>
    <x v="15"/>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s v="2120"/>
    <s v="3320"/>
    <s v="5520"/>
    <s v="19520, 25320, 36120, 42720, 52020, 58520, 71420, 73520"/>
    <s v="87203320, 116051520, 147620620, 179832520, 216841420, 247035020, 295946320, 311177320"/>
    <s v="-0"/>
    <x v="1"/>
    <x v="1"/>
  </r>
  <r>
    <s v="2020"/>
    <s v="2020-03-04 00:00:00"/>
    <s v="2020-03-04 10:06:00"/>
    <s v="Gasto"/>
    <s v="Con Compromiso"/>
    <s v="0500"/>
    <x v="15"/>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NORTE DE SANTANDER Y SUS UOC."/>
    <s v="2220"/>
    <s v="2720"/>
    <s v="5420"/>
    <s v="19420, 25120, 36220, 42620, 51020, 57720, 65020, 72420"/>
    <s v="87201620, 113565120, 147621920, 179829120, 216590120, 246995920, 275455320, 309704420"/>
    <s v="-0"/>
    <x v="1"/>
    <x v="1"/>
  </r>
  <r>
    <s v="2120"/>
    <s v="2020-03-19 00:00:00"/>
    <s v="2020-03-19 18:03:00"/>
    <s v="Gasto"/>
    <s v="Anulado"/>
    <s v="016"/>
    <x v="15"/>
    <x v="12"/>
    <s v="APORTES GENERALES AL SISTEMA DE RIESGOS LABORALES"/>
    <s v="Nación"/>
    <x v="0"/>
    <s v="CSF"/>
    <n v="544600"/>
    <n v="-544600"/>
    <n v="0"/>
    <n v="0"/>
    <s v="APORTES DE SEGURIDAD SOCIAL EN SALUD Y PARAFISCALES MES DE MARZO DE 2020, TERRITORIAL NORTE DE SANTANDER."/>
    <s v="2420"/>
    <s v="-0"/>
    <s v="-0"/>
    <s v="-0"/>
    <s v="-0"/>
    <s v="-0"/>
    <x v="0"/>
    <x v="19"/>
  </r>
  <r>
    <s v="2120"/>
    <s v="2020-03-19 00:00:00"/>
    <s v="2020-03-19 18:03:00"/>
    <s v="Gasto"/>
    <s v="Anulado"/>
    <s v="016"/>
    <x v="15"/>
    <x v="11"/>
    <s v="PENSIONES"/>
    <s v="Nación"/>
    <x v="0"/>
    <s v="CSF"/>
    <n v="6392400"/>
    <n v="-6392400"/>
    <n v="0"/>
    <n v="0"/>
    <s v="APORTES DE SEGURIDAD SOCIAL EN SALUD Y PARAFISCALES MES DE MARZO DE 2020, TERRITORIAL NORTE DE SANTANDER."/>
    <s v="2420"/>
    <s v="-0"/>
    <s v="-0"/>
    <s v="-0"/>
    <s v="-0"/>
    <s v="-0"/>
    <x v="0"/>
    <x v="19"/>
  </r>
  <r>
    <s v="2120"/>
    <s v="2020-03-19 00:00:00"/>
    <s v="2020-03-19 18:03:00"/>
    <s v="Gasto"/>
    <s v="Anulado"/>
    <s v="016"/>
    <x v="15"/>
    <x v="15"/>
    <s v="SALUD"/>
    <s v="Nación"/>
    <x v="0"/>
    <s v="CSF"/>
    <n v="4528600"/>
    <n v="-4528600"/>
    <n v="0"/>
    <n v="0"/>
    <s v="APORTES DE SEGURIDAD SOCIAL EN SALUD Y PARAFISCALES MES DE MARZO DE 2020, TERRITORIAL NORTE DE SANTANDER."/>
    <s v="2420"/>
    <s v="-0"/>
    <s v="-0"/>
    <s v="-0"/>
    <s v="-0"/>
    <s v="-0"/>
    <x v="0"/>
    <x v="19"/>
  </r>
  <r>
    <s v="2120"/>
    <s v="2020-03-19 00:00:00"/>
    <s v="2020-03-19 18:03:00"/>
    <s v="Gasto"/>
    <s v="Anulado"/>
    <s v="016"/>
    <x v="15"/>
    <x v="14"/>
    <s v="CAJAS DE COMPENSACIÓN FAMILIAR"/>
    <s v="Nación"/>
    <x v="0"/>
    <s v="CSF"/>
    <n v="2288600"/>
    <n v="-2288600"/>
    <n v="0"/>
    <n v="0"/>
    <s v="APORTES DE SEGURIDAD SOCIAL EN SALUD Y PARAFISCALES MES DE MARZO DE 2020, TERRITORIAL NORTE DE SANTANDER."/>
    <s v="2420"/>
    <s v="-0"/>
    <s v="-0"/>
    <s v="-0"/>
    <s v="-0"/>
    <s v="-0"/>
    <x v="0"/>
    <x v="19"/>
  </r>
  <r>
    <s v="2120"/>
    <s v="2020-03-19 00:00:00"/>
    <s v="2020-03-19 18:03:00"/>
    <s v="Gasto"/>
    <s v="Anulado"/>
    <s v="016"/>
    <x v="15"/>
    <x v="13"/>
    <s v="APORTES AL ICBF"/>
    <s v="Nación"/>
    <x v="0"/>
    <s v="CSF"/>
    <n v="1717300"/>
    <n v="-1717300"/>
    <n v="0"/>
    <n v="0"/>
    <s v="APORTES DE SEGURIDAD SOCIAL EN SALUD Y PARAFISCALES MES DE MARZO DE 2020, TERRITORIAL NORTE DE SANTANDER."/>
    <s v="2420"/>
    <s v="-0"/>
    <s v="-0"/>
    <s v="-0"/>
    <s v="-0"/>
    <s v="-0"/>
    <x v="0"/>
    <x v="19"/>
  </r>
  <r>
    <s v="2120"/>
    <s v="2020-03-19 00:00:00"/>
    <s v="2020-03-19 18:03:00"/>
    <s v="Gasto"/>
    <s v="Anulado"/>
    <s v="016"/>
    <x v="15"/>
    <x v="16"/>
    <s v="APORTES AL SENA"/>
    <s v="Nación"/>
    <x v="0"/>
    <s v="CSF"/>
    <n v="1144900"/>
    <n v="-1144900"/>
    <n v="0"/>
    <n v="0"/>
    <s v="APORTES DE SEGURIDAD SOCIAL EN SALUD Y PARAFISCALES MES DE MARZO DE 2020, TERRITORIAL NORTE DE SANTANDER."/>
    <s v="2420"/>
    <s v="-0"/>
    <s v="-0"/>
    <s v="-0"/>
    <s v="-0"/>
    <s v="-0"/>
    <x v="0"/>
    <x v="19"/>
  </r>
  <r>
    <s v="2220"/>
    <s v="2020-03-24 00:00:00"/>
    <s v="2020-03-24 08:39:00"/>
    <s v="Gasto"/>
    <s v="Con Compromiso"/>
    <s v="016"/>
    <x v="15"/>
    <x v="15"/>
    <s v="SALUD"/>
    <s v="Nación"/>
    <x v="0"/>
    <s v="CSF"/>
    <n v="4422100"/>
    <n v="0"/>
    <n v="4422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2"/>
    <s v="APORTES GENERALES AL SISTEMA DE RIESGOS LABORALES"/>
    <s v="Nación"/>
    <x v="0"/>
    <s v="CSF"/>
    <n v="538100"/>
    <n v="0"/>
    <n v="538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1"/>
    <s v="PENSIONES"/>
    <s v="Nación"/>
    <x v="0"/>
    <s v="CSF"/>
    <n v="6242000"/>
    <n v="0"/>
    <n v="62420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4"/>
    <s v="CAJAS DE COMPENSACIÓN FAMILIAR"/>
    <s v="Nación"/>
    <x v="0"/>
    <s v="CSF"/>
    <n v="2238500"/>
    <n v="0"/>
    <n v="22385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3"/>
    <s v="APORTES AL ICBF"/>
    <s v="Nación"/>
    <x v="0"/>
    <s v="CSF"/>
    <n v="1679700"/>
    <n v="0"/>
    <n v="16797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6"/>
    <s v="APORTES AL SENA"/>
    <s v="Nación"/>
    <x v="0"/>
    <s v="CSF"/>
    <n v="1119800"/>
    <n v="0"/>
    <n v="11198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320"/>
    <s v="2020-03-24 00:00:00"/>
    <s v="2020-03-24 08:44:00"/>
    <s v="Gasto"/>
    <s v="Con Compromiso"/>
    <s v="016"/>
    <x v="15"/>
    <x v="10"/>
    <s v="BONIFICACIÓN POR SERVICIOS PRESTADOS"/>
    <s v="Nación"/>
    <x v="0"/>
    <s v="CSF"/>
    <n v="811185"/>
    <n v="0"/>
    <n v="81118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3"/>
    <s v="AUXILIO DE TRANSPORTE"/>
    <s v="Nación"/>
    <x v="0"/>
    <s v="CSF"/>
    <n v="1631950"/>
    <n v="0"/>
    <n v="1631950"/>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4"/>
    <s v="PRIMA DE VACACIONES"/>
    <s v="Nación"/>
    <x v="0"/>
    <s v="CSF"/>
    <n v="1823715"/>
    <n v="0"/>
    <n v="182371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5"/>
    <s v="PRIMA TÉCNICA NO SALARIAL"/>
    <s v="Nación"/>
    <x v="0"/>
    <s v="CSF"/>
    <n v="3453952"/>
    <n v="0"/>
    <n v="345395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6"/>
    <s v="SUBSIDIO DE ALIMENTACIÓN"/>
    <s v="Nación"/>
    <x v="0"/>
    <s v="CSF"/>
    <n v="1014234"/>
    <n v="0"/>
    <n v="1014234"/>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7"/>
    <s v="SUELDO DE VACACIONES"/>
    <s v="Nación"/>
    <x v="0"/>
    <s v="CSF"/>
    <n v="2504457"/>
    <n v="0"/>
    <n v="2504457"/>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9"/>
    <s v="SUELDO BÁSICO"/>
    <s v="Nación"/>
    <x v="0"/>
    <s v="CSF"/>
    <n v="51919532"/>
    <n v="0"/>
    <n v="5191953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8"/>
    <s v="BONIFICACIÓN ESPECIAL DE RECREACIÓN"/>
    <s v="Nación"/>
    <x v="0"/>
    <s v="CSF"/>
    <n v="204172"/>
    <n v="0"/>
    <n v="20417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420"/>
    <s v="2020-04-17 00:00:00"/>
    <s v="2020-04-17 10:00:00"/>
    <s v="Gasto"/>
    <s v="Con Compromiso"/>
    <s v="0200"/>
    <x v="15"/>
    <x v="25"/>
    <s v="ADQUISICIÓN DE BIENES Y SERVICIOS - SERVICIO DE IMPLEMENTACIÓN SISTEMAS DE GESTIÓN - FORTALECIMIENTO DE LA GESTIÓN INSTITUCIONAL DEL IGAC A NIVEL   NACIONAL"/>
    <s v="Propios"/>
    <x v="1"/>
    <s v="CSF"/>
    <n v="24269760"/>
    <n v="-1516860"/>
    <n v="22752900"/>
    <n v="0"/>
    <s v="PRESTACIÓN DE SERVICIOS PROFESIONALES  PARA REALIZAR LOS PROCESOS DE PLANEACIÓN Y SEGUIMIENTO AL PLAN DE ACCIÓN DE LA DIRECCIÓN TERRITORIAL NORTE DE SANTANDER, EN EL MARCO DE LOS LINEAMIENTOS INSTITUCIONALES VIGENTES."/>
    <s v="2620"/>
    <s v="5420"/>
    <s v="8620"/>
    <s v="33020, 43220, 50120, 58420, 64620, 73720"/>
    <s v="138856820, 179821820, 208014620, 247030720, 275411220, 314196320"/>
    <s v="-0"/>
    <x v="1"/>
    <x v="3"/>
  </r>
  <r>
    <s v="2520"/>
    <s v="2020-04-22 00:00:00"/>
    <s v="2020-04-22 17:09:00"/>
    <s v="Gasto"/>
    <s v="Anulado"/>
    <s v="016"/>
    <x v="15"/>
    <x v="3"/>
    <s v="AUXILIO DE TRANSPORTE"/>
    <s v="Nación"/>
    <x v="0"/>
    <s v="CSF"/>
    <n v="1594237"/>
    <n v="-1594237"/>
    <n v="0"/>
    <n v="0"/>
    <s v="NOMINA MES DE ABRIL DE 2020, TERRITORIAL NORTE DE SANTANDER."/>
    <s v="2720"/>
    <s v="-0"/>
    <s v="-0"/>
    <s v="-0"/>
    <s v="-0"/>
    <s v="-0"/>
    <x v="0"/>
    <x v="19"/>
  </r>
  <r>
    <s v="2520"/>
    <s v="2020-04-22 00:00:00"/>
    <s v="2020-04-22 17:09:00"/>
    <s v="Gasto"/>
    <s v="Anulado"/>
    <s v="016"/>
    <x v="15"/>
    <x v="52"/>
    <s v="PRIMA TÉCNICA SALARIAL"/>
    <s v="Nación"/>
    <x v="0"/>
    <s v="CSF"/>
    <n v="2354967"/>
    <n v="-2354967"/>
    <n v="0"/>
    <n v="0"/>
    <s v="NOMINA MES DE ABRIL DE 2020, TERRITORIAL NORTE DE SANTANDER."/>
    <s v="2720"/>
    <s v="-0"/>
    <s v="-0"/>
    <s v="-0"/>
    <s v="-0"/>
    <s v="-0"/>
    <x v="0"/>
    <x v="19"/>
  </r>
  <r>
    <s v="2520"/>
    <s v="2020-04-22 00:00:00"/>
    <s v="2020-04-22 17:09:00"/>
    <s v="Gasto"/>
    <s v="Anulado"/>
    <s v="016"/>
    <x v="15"/>
    <x v="9"/>
    <s v="SUELDO BÁSICO"/>
    <s v="Nación"/>
    <x v="0"/>
    <s v="CSF"/>
    <n v="48586048"/>
    <n v="-48586048"/>
    <n v="0"/>
    <n v="0"/>
    <s v="NOMINA MES DE ABRIL DE 2020, TERRITORIAL NORTE DE SANTANDER."/>
    <s v="2720"/>
    <s v="-0"/>
    <s v="-0"/>
    <s v="-0"/>
    <s v="-0"/>
    <s v="-0"/>
    <x v="0"/>
    <x v="19"/>
  </r>
  <r>
    <s v="2520"/>
    <s v="2020-04-22 00:00:00"/>
    <s v="2020-04-22 17:09:00"/>
    <s v="Gasto"/>
    <s v="Anulado"/>
    <s v="016"/>
    <x v="15"/>
    <x v="4"/>
    <s v="PRIMA DE VACACIONES"/>
    <s v="Nación"/>
    <x v="0"/>
    <s v="CSF"/>
    <n v="1203820"/>
    <n v="-1203820"/>
    <n v="0"/>
    <n v="0"/>
    <s v="NOMINA MES DE ABRIL DE 2020, TERRITORIAL NORTE DE SANTANDER."/>
    <s v="2720"/>
    <s v="-0"/>
    <s v="-0"/>
    <s v="-0"/>
    <s v="-0"/>
    <s v="-0"/>
    <x v="0"/>
    <x v="19"/>
  </r>
  <r>
    <s v="2520"/>
    <s v="2020-04-22 00:00:00"/>
    <s v="2020-04-22 17:09:00"/>
    <s v="Gasto"/>
    <s v="Anulado"/>
    <s v="016"/>
    <x v="15"/>
    <x v="7"/>
    <s v="SUELDO DE VACACIONES"/>
    <s v="Nación"/>
    <x v="0"/>
    <s v="CSF"/>
    <n v="1177068"/>
    <n v="-1177068"/>
    <n v="0"/>
    <n v="0"/>
    <s v="NOMINA MES DE ABRIL DE 2020, TERRITORIAL NORTE DE SANTANDER."/>
    <s v="2720"/>
    <s v="-0"/>
    <s v="-0"/>
    <s v="-0"/>
    <s v="-0"/>
    <s v="-0"/>
    <x v="0"/>
    <x v="19"/>
  </r>
  <r>
    <s v="2520"/>
    <s v="2020-04-22 00:00:00"/>
    <s v="2020-04-22 17:09:00"/>
    <s v="Gasto"/>
    <s v="Anulado"/>
    <s v="016"/>
    <x v="15"/>
    <x v="6"/>
    <s v="SUBSIDIO DE ALIMENTACIÓN"/>
    <s v="Nación"/>
    <x v="0"/>
    <s v="CSF"/>
    <n v="1024519"/>
    <n v="-1024519"/>
    <n v="0"/>
    <n v="0"/>
    <s v="NOMINA MES DE ABRIL DE 2020, TERRITORIAL NORTE DE SANTANDER."/>
    <s v="2720"/>
    <s v="-0"/>
    <s v="-0"/>
    <s v="-0"/>
    <s v="-0"/>
    <s v="-0"/>
    <x v="0"/>
    <x v="19"/>
  </r>
  <r>
    <s v="2520"/>
    <s v="2020-04-22 00:00:00"/>
    <s v="2020-04-22 17:09:00"/>
    <s v="Gasto"/>
    <s v="Anulado"/>
    <s v="016"/>
    <x v="15"/>
    <x v="10"/>
    <s v="BONIFICACIÓN POR SERVICIOS PRESTADOS"/>
    <s v="Nación"/>
    <x v="0"/>
    <s v="CSF"/>
    <n v="632231"/>
    <n v="-632231"/>
    <n v="0"/>
    <n v="0"/>
    <s v="NOMINA MES DE ABRIL DE 2020, TERRITORIAL NORTE DE SANTANDER."/>
    <s v="2720"/>
    <s v="-0"/>
    <s v="-0"/>
    <s v="-0"/>
    <s v="-0"/>
    <s v="-0"/>
    <x v="0"/>
    <x v="19"/>
  </r>
  <r>
    <s v="2520"/>
    <s v="2020-04-22 00:00:00"/>
    <s v="2020-04-22 17:09:00"/>
    <s v="Gasto"/>
    <s v="Anulado"/>
    <s v="016"/>
    <x v="15"/>
    <x v="8"/>
    <s v="BONIFICACIÓN ESPECIAL DE RECREACIÓN"/>
    <s v="Nación"/>
    <x v="0"/>
    <s v="CSF"/>
    <n v="84297"/>
    <n v="-84297"/>
    <n v="0"/>
    <n v="0"/>
    <s v="NOMINA MES DE ABRIL DE 2020, TERRITORIAL NORTE DE SANTANDER."/>
    <s v="2720"/>
    <s v="-0"/>
    <s v="-0"/>
    <s v="-0"/>
    <s v="-0"/>
    <s v="-0"/>
    <x v="0"/>
    <x v="19"/>
  </r>
  <r>
    <s v="2620"/>
    <s v="2020-04-23 00:00:00"/>
    <s v="2020-04-23 13:37:00"/>
    <s v="Gasto"/>
    <s v="Con Compromiso"/>
    <s v="016"/>
    <x v="15"/>
    <x v="6"/>
    <s v="SUBSIDIO DE ALIMENTACIÓN"/>
    <s v="Nación"/>
    <x v="0"/>
    <s v="CSF"/>
    <n v="1024519"/>
    <n v="0"/>
    <n v="1024519"/>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8"/>
    <s v="BONIFICACIÓN ESPECIAL DE RECREACIÓN"/>
    <s v="Nación"/>
    <x v="0"/>
    <s v="CSF"/>
    <n v="84297"/>
    <n v="0"/>
    <n v="8429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3"/>
    <s v="AUXILIO DE TRANSPORTE"/>
    <s v="Nación"/>
    <x v="0"/>
    <s v="CSF"/>
    <n v="1594237"/>
    <n v="0"/>
    <n v="159423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5"/>
    <s v="PRIMA TÉCNICA NO SALARIAL"/>
    <s v="Nación"/>
    <x v="0"/>
    <s v="CSF"/>
    <n v="2354967"/>
    <n v="0"/>
    <n v="235496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4"/>
    <s v="PRIMA DE VACACIONES"/>
    <s v="Nación"/>
    <x v="0"/>
    <s v="CSF"/>
    <n v="1203820"/>
    <n v="0"/>
    <n v="1203820"/>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7"/>
    <s v="SUELDO DE VACACIONES"/>
    <s v="Nación"/>
    <x v="0"/>
    <s v="CSF"/>
    <n v="1177068"/>
    <n v="0"/>
    <n v="117706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9"/>
    <s v="SUELDO BÁSICO"/>
    <s v="Nación"/>
    <x v="0"/>
    <s v="CSF"/>
    <n v="48586048"/>
    <n v="0"/>
    <n v="4858604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10"/>
    <s v="BONIFICACIÓN POR SERVICIOS PRESTADOS"/>
    <s v="Nación"/>
    <x v="0"/>
    <s v="CSF"/>
    <n v="632231"/>
    <n v="0"/>
    <n v="632231"/>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720"/>
    <s v="2020-04-23 00:00:00"/>
    <s v="2020-04-23 13:43:00"/>
    <s v="Gasto"/>
    <s v="Con Compromiso"/>
    <s v="016"/>
    <x v="15"/>
    <x v="14"/>
    <s v="CAJAS DE COMPENSACIÓN FAMILIAR"/>
    <s v="Nación"/>
    <x v="0"/>
    <s v="CSF"/>
    <n v="2307700"/>
    <n v="0"/>
    <n v="2307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3"/>
    <s v="APORTES AL ICBF"/>
    <s v="Nación"/>
    <x v="0"/>
    <s v="CSF"/>
    <n v="1731700"/>
    <n v="0"/>
    <n v="1731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2"/>
    <s v="APORTES GENERALES AL SISTEMA DE RIESGOS LABORALES"/>
    <s v="Nación"/>
    <x v="0"/>
    <s v="CSF"/>
    <n v="572000"/>
    <n v="0"/>
    <n v="5720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6"/>
    <s v="APORTES AL SENA"/>
    <s v="Nación"/>
    <x v="0"/>
    <s v="CSF"/>
    <n v="1154500"/>
    <n v="0"/>
    <n v="11545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5"/>
    <s v="SALUD"/>
    <s v="Nación"/>
    <x v="0"/>
    <s v="CSF"/>
    <n v="4417800"/>
    <n v="0"/>
    <n v="44178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1"/>
    <s v="PENSIONES"/>
    <s v="Nación"/>
    <x v="0"/>
    <s v="CSF"/>
    <n v="1169300"/>
    <n v="0"/>
    <n v="11693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820"/>
    <s v="2020-05-07 00:00:00"/>
    <s v="2020-05-07 14:08:00"/>
    <s v="Gasto"/>
    <s v="Con Compromiso"/>
    <s v="0500"/>
    <x v="15"/>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
    <s v="2920"/>
    <s v="5620, 5720"/>
    <s v="9520, 9720"/>
    <s v="36720, 36920, 44020, 44120, 51520, 52120, 58220, 58320, 65520, 65620, 72620, 73120"/>
    <s v="149096620, 149097720, 180581020, 180587920, 216603920, 216844020, 247018820, 247027420, 275479720, 275486020, 309724420, 311170120"/>
    <s v="-0"/>
    <x v="1"/>
    <x v="1"/>
  </r>
  <r>
    <s v="2920"/>
    <s v="2020-05-07 00:00:00"/>
    <s v="2020-05-07 14:09:00"/>
    <s v="Gasto"/>
    <s v="Con Compromiso"/>
    <s v="0500"/>
    <x v="15"/>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s v="3020"/>
    <s v="6120, 6220, 6320, 6420"/>
    <s v="9820, 9920, 10020, 10120"/>
    <s v="37020, 37120, 37220, 37320, 43320, 43420, 43520, 43620, 51620, 51720, 51820, 51920, 58620, 58720, 58820, 58920"/>
    <s v="149099920, 149100420, 149100820, 149199220, 179826220, 179827120, 179828120, 179834720, 216828720, 216832020, 216833920, 216836820, 247037620, 247041220, 247042120, 247044120"/>
    <s v="-0"/>
    <x v="1"/>
    <x v="1"/>
  </r>
  <r>
    <s v="3020"/>
    <s v="2020-05-11 00:00:00"/>
    <s v="2020-05-11 12:18:00"/>
    <s v="Gasto"/>
    <s v="Con Compromiso"/>
    <s v="016"/>
    <x v="15"/>
    <x v="14"/>
    <s v="CAJAS DE COMPENSACIÓN FAMILIAR"/>
    <s v="Nación"/>
    <x v="0"/>
    <s v="CSF"/>
    <n v="232700"/>
    <n v="0"/>
    <n v="2327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6"/>
    <s v="APORTES AL SENA"/>
    <s v="Nación"/>
    <x v="0"/>
    <s v="CSF"/>
    <n v="116400"/>
    <n v="0"/>
    <n v="1164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5"/>
    <s v="SALUD"/>
    <s v="Nación"/>
    <x v="0"/>
    <s v="CSF"/>
    <n v="444029"/>
    <n v="0"/>
    <n v="444029"/>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3"/>
    <s v="APORTES AL ICBF"/>
    <s v="Nación"/>
    <x v="0"/>
    <s v="CSF"/>
    <n v="173900"/>
    <n v="0"/>
    <n v="17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1"/>
    <s v="PENSIONES"/>
    <s v="Nación"/>
    <x v="0"/>
    <s v="CSF"/>
    <n v="639571"/>
    <n v="0"/>
    <n v="639571"/>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2"/>
    <s v="APORTES GENERALES AL SISTEMA DE RIESGOS LABORALES"/>
    <s v="Nación"/>
    <x v="0"/>
    <s v="CSF"/>
    <n v="53900"/>
    <n v="0"/>
    <n v="5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120"/>
    <s v="2020-05-19 00:00:00"/>
    <s v="2020-05-19 20:14:00"/>
    <s v="Gasto"/>
    <s v="Con Compromiso"/>
    <s v="016"/>
    <x v="15"/>
    <x v="10"/>
    <s v="BONIFICACIÓN POR SERVICIOS PRESTADOS"/>
    <s v="Nación"/>
    <x v="0"/>
    <s v="CSF"/>
    <n v="3542750"/>
    <n v="0"/>
    <n v="3542750"/>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4"/>
    <s v="PRIMA DE VACACIONES"/>
    <s v="Nación"/>
    <x v="0"/>
    <s v="CSF"/>
    <n v="6762297"/>
    <n v="0"/>
    <n v="67622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5"/>
    <s v="PRIMA TÉCNICA NO SALARIAL"/>
    <s v="Nación"/>
    <x v="0"/>
    <s v="CSF"/>
    <n v="2354967"/>
    <n v="0"/>
    <n v="235496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6"/>
    <s v="SUBSIDIO DE ALIMENTACIÓN"/>
    <s v="Nación"/>
    <x v="0"/>
    <s v="CSF"/>
    <n v="1009096"/>
    <n v="0"/>
    <n v="100909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9"/>
    <s v="SUELDO BÁSICO"/>
    <s v="Nación"/>
    <x v="0"/>
    <s v="CSF"/>
    <n v="50404732"/>
    <n v="0"/>
    <n v="50404732"/>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3"/>
    <s v="AUXILIO DE TRANSPORTE"/>
    <s v="Nación"/>
    <x v="0"/>
    <s v="CSF"/>
    <n v="1570238"/>
    <n v="0"/>
    <n v="1570238"/>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8"/>
    <s v="BONIFICACIÓN ESPECIAL DE RECREACIÓN"/>
    <s v="Nación"/>
    <x v="0"/>
    <s v="CSF"/>
    <n v="674586"/>
    <n v="0"/>
    <n v="67458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7"/>
    <s v="SUELDO DE VACACIONES"/>
    <s v="Nación"/>
    <x v="0"/>
    <s v="CSF"/>
    <n v="9012497"/>
    <n v="0"/>
    <n v="90124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220"/>
    <s v="2020-05-19 00:00:00"/>
    <s v="2020-05-19 20:26:00"/>
    <s v="Gasto"/>
    <s v="Con Compromiso"/>
    <s v="016"/>
    <x v="15"/>
    <x v="13"/>
    <s v="APORTES AL ICBF"/>
    <s v="Nación"/>
    <x v="0"/>
    <s v="CSF"/>
    <n v="1928100"/>
    <n v="0"/>
    <n v="1928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2"/>
    <s v="APORTES GENERALES AL SISTEMA DE RIESGOS LABORALES"/>
    <s v="Nación"/>
    <x v="0"/>
    <s v="CSF"/>
    <n v="623300"/>
    <n v="0"/>
    <n v="6233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5"/>
    <s v="SALUD"/>
    <s v="Nación"/>
    <x v="0"/>
    <s v="CSF"/>
    <n v="4665000"/>
    <n v="0"/>
    <n v="4665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4"/>
    <s v="CAJAS DE COMPENSACIÓN FAMILIAR"/>
    <s v="Nación"/>
    <x v="0"/>
    <s v="CSF"/>
    <n v="2570000"/>
    <n v="0"/>
    <n v="2570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1"/>
    <s v="PENSIONES"/>
    <s v="Nación"/>
    <x v="0"/>
    <s v="CSF"/>
    <n v="6585100"/>
    <n v="0"/>
    <n v="6585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6"/>
    <s v="APORTES AL SENA"/>
    <s v="Nación"/>
    <x v="0"/>
    <s v="CSF"/>
    <n v="1285600"/>
    <n v="0"/>
    <n v="12856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320"/>
    <s v="2020-05-27 00:00:00"/>
    <s v="2020-05-27 11:59:00"/>
    <s v="Gasto"/>
    <s v="Con Compromiso"/>
    <s v="0200"/>
    <x v="15"/>
    <x v="27"/>
    <s v="ADQUISICIÓN DE BIENES Y SERVICIOS - SEDES MANTENIDAS - FORTALECIMIENTO DE LA INFRAESTRUCTURA FÍSICA DEL IGAC A NIVEL  NACIONAL"/>
    <s v="Nación"/>
    <x v="0"/>
    <s v="CSF"/>
    <n v="3578330"/>
    <n v="-91666"/>
    <n v="3486664"/>
    <n v="0"/>
    <s v="ADQUISICION E INSTALACION DE DIVISIONES EN VIDRIO LAMINADO (3+3) INCOLORO, CON ESTRUCTURA EN ALUMINIO PARA LA ADECUACION DE LAS VENTANILLAS DE ATENCIÓN AL USUARIO PARA LA DIRECCIÓN TERRITORIAL NORTE DE SANTANDER."/>
    <s v="3420"/>
    <s v="6620"/>
    <s v="12920"/>
    <s v="44820"/>
    <s v="186454120"/>
    <s v="-0"/>
    <x v="1"/>
    <x v="3"/>
  </r>
  <r>
    <s v="3420"/>
    <s v="2020-06-02 00:00:00"/>
    <s v="2020-06-02 15:01:00"/>
    <s v="Gasto"/>
    <s v="Con Compromiso"/>
    <s v="016"/>
    <x v="15"/>
    <x v="26"/>
    <s v="PRIMA DE SERVICIO"/>
    <s v="Nación"/>
    <x v="0"/>
    <s v="CSF"/>
    <n v="57468472"/>
    <n v="0"/>
    <n v="57468472"/>
    <n v="0"/>
    <s v="PRIMA DE SERVICIOS 2020 (ENERO-JUNIO), TERRITORIAL NORTE DE SANTANDER."/>
    <s v="3520"/>
    <s v="6720"/>
    <s v="-0"/>
    <s v="33220, 33320, 33420, 33520, 33620, 33720, 33820, 33920, 34020, 34120, 34220, 34320, 34420, 34520, 34620, 34720, 34820, 34920, 35020, 35120, 35220, 35320, 35420, 35520, 35620, 35720, 35820, 35920"/>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s v="-0"/>
    <x v="0"/>
    <x v="19"/>
  </r>
  <r>
    <s v="3520"/>
    <s v="2020-06-16 00:00:00"/>
    <s v="2020-06-16 09:58:00"/>
    <s v="Gasto"/>
    <s v="Con Compromiso"/>
    <s v="0510"/>
    <x v="15"/>
    <x v="23"/>
    <s v="ADQUISICIÓN DE BIENES Y SERVICIOS - SERVICIO DE AVALÚOS - ACTUALIZACIÓN  Y GESTIÓN CATASTRAL  NACIONAL"/>
    <s v="Propios"/>
    <x v="1"/>
    <s v="CSF"/>
    <n v="25972365"/>
    <n v="0"/>
    <n v="25972365"/>
    <n v="0"/>
    <s v="PRESTACIÓN DE SERVICIOS PROFESIONALES PARA REALIZAR EL CONTROL DE CALIDAD A LOS INFORMES DE AVALÚOS COMERCIALES, ASÍ COMO REALIZAR AVALÚOS A BIENES INMUEBLES URBANOS Y RURALES EN TODO EL PAÍS."/>
    <s v="3620"/>
    <s v="7020"/>
    <s v="13020"/>
    <s v="44920, 45020, 45120, 52220, 59520, 64720, 71720, 73820"/>
    <s v="195099420, 221646120, 257441320, 275424220, 307988820, 314200720"/>
    <s v="-0"/>
    <x v="1"/>
    <x v="2"/>
  </r>
  <r>
    <s v="3620"/>
    <s v="2020-06-19 00:00:00"/>
    <s v="2020-06-19 14:55:00"/>
    <s v="Gasto"/>
    <s v="Con Compromiso"/>
    <s v="016"/>
    <x v="15"/>
    <x v="3"/>
    <s v="AUXILIO DE TRANSPORTE"/>
    <s v="Nación"/>
    <x v="0"/>
    <s v="CSF"/>
    <n v="1450241"/>
    <n v="0"/>
    <n v="1450241"/>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8"/>
    <s v="BONIFICACIÓN ESPECIAL DE RECREACIÓN"/>
    <s v="Nación"/>
    <x v="0"/>
    <s v="CSF"/>
    <n v="557983"/>
    <n v="0"/>
    <n v="557983"/>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5"/>
    <s v="PRIMA TÉCNICA NO SALARIAL"/>
    <s v="Nación"/>
    <x v="0"/>
    <s v="CSF"/>
    <n v="2354967"/>
    <n v="0"/>
    <n v="235496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9"/>
    <s v="SUELDO BÁSICO"/>
    <s v="Nación"/>
    <x v="0"/>
    <s v="CSF"/>
    <n v="48736795"/>
    <n v="0"/>
    <n v="48736795"/>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4"/>
    <s v="PRIMA DE VACACIONES"/>
    <s v="Nación"/>
    <x v="0"/>
    <s v="CSF"/>
    <n v="7092487"/>
    <n v="0"/>
    <n v="709248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7"/>
    <s v="SUELDO DE VACACIONES"/>
    <s v="Nación"/>
    <x v="0"/>
    <s v="CSF"/>
    <n v="7342044"/>
    <n v="0"/>
    <n v="7342044"/>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6"/>
    <s v="SUBSIDIO DE ALIMENTACIÓN"/>
    <s v="Nación"/>
    <x v="0"/>
    <s v="CSF"/>
    <n v="931982"/>
    <n v="0"/>
    <n v="931982"/>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720"/>
    <s v="2020-06-19 00:00:00"/>
    <s v="2020-06-19 15:00:00"/>
    <s v="Gasto"/>
    <s v="Con Compromiso"/>
    <s v="016"/>
    <x v="15"/>
    <x v="15"/>
    <s v="SALUD"/>
    <s v="Nación"/>
    <x v="0"/>
    <s v="CSF"/>
    <n v="4505600"/>
    <n v="0"/>
    <n v="45056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1"/>
    <s v="PENSIONES"/>
    <s v="Nación"/>
    <x v="0"/>
    <s v="CSF"/>
    <n v="6360500"/>
    <n v="0"/>
    <n v="63605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2"/>
    <s v="APORTES GENERALES AL SISTEMA DE RIESGOS LABORALES"/>
    <s v="Nación"/>
    <x v="0"/>
    <s v="CSF"/>
    <n v="558100"/>
    <n v="0"/>
    <n v="5581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4"/>
    <s v="CAJAS DE COMPENSACIÓN FAMILIAR"/>
    <s v="Nación"/>
    <x v="0"/>
    <s v="CSF"/>
    <n v="4786000"/>
    <n v="0"/>
    <n v="4786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3"/>
    <s v="APORTES AL ICBF"/>
    <s v="Nación"/>
    <x v="0"/>
    <s v="CSF"/>
    <n v="3590000"/>
    <n v="0"/>
    <n v="3590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6"/>
    <s v="APORTES AL SENA"/>
    <s v="Nación"/>
    <x v="0"/>
    <s v="CSF"/>
    <n v="2393900"/>
    <n v="0"/>
    <n v="23939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820"/>
    <s v="2020-07-22 00:00:00"/>
    <s v="2020-07-22 15:53:00"/>
    <s v="Gasto"/>
    <s v="Con Compromiso"/>
    <s v="016"/>
    <x v="15"/>
    <x v="5"/>
    <s v="PRIMA TÉCNICA NO SALARIAL"/>
    <s v="Nación"/>
    <x v="0"/>
    <s v="CSF"/>
    <n v="2354967"/>
    <n v="0"/>
    <n v="2354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4"/>
    <s v="PRIMA DE VACACIONES"/>
    <s v="Nación"/>
    <x v="0"/>
    <s v="CSF"/>
    <n v="2184129"/>
    <n v="0"/>
    <n v="218412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28"/>
    <s v="AUXILIO DE CONECTIVIDAD DIGITAL"/>
    <s v="Nación"/>
    <x v="0"/>
    <s v="CSF"/>
    <n v="1309674"/>
    <n v="0"/>
    <n v="1309674"/>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8"/>
    <s v="BONIFICACIÓN ESPECIAL DE RECREACIÓN"/>
    <s v="Nación"/>
    <x v="0"/>
    <s v="CSF"/>
    <n v="181978"/>
    <n v="0"/>
    <n v="181978"/>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7"/>
    <s v="SUELDO DE VACACIONES"/>
    <s v="Nación"/>
    <x v="0"/>
    <s v="CSF"/>
    <n v="2515341"/>
    <n v="0"/>
    <n v="2515341"/>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21"/>
    <s v="INCAPACIDADES (NO DE PENSIONES)"/>
    <s v="Nación"/>
    <x v="0"/>
    <s v="CSF"/>
    <n v="1907470"/>
    <n v="0"/>
    <n v="1907470"/>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10"/>
    <s v="BONIFICACIÓN POR SERVICIOS PRESTADOS"/>
    <s v="Nación"/>
    <x v="0"/>
    <s v="CSF"/>
    <n v="2235967"/>
    <n v="0"/>
    <n v="2235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9"/>
    <s v="SUELDO BÁSICO"/>
    <s v="Nación"/>
    <x v="0"/>
    <s v="CSF"/>
    <n v="44719079"/>
    <n v="0"/>
    <n v="4471907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820"/>
    <s v="2020-07-22 00:00:00"/>
    <s v="2020-07-22 15:53:00"/>
    <s v="Gasto"/>
    <s v="Con Compromiso"/>
    <s v="016"/>
    <x v="15"/>
    <x v="6"/>
    <s v="SUBSIDIO DE ALIMENTACIÓN"/>
    <s v="Nación"/>
    <x v="0"/>
    <s v="CSF"/>
    <n v="841647"/>
    <n v="0"/>
    <n v="84164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x v="19"/>
  </r>
  <r>
    <s v="3920"/>
    <s v="2020-07-22 00:00:00"/>
    <s v="2020-07-22 16:01:00"/>
    <s v="Gasto"/>
    <s v="Con Compromiso"/>
    <s v="016"/>
    <x v="15"/>
    <x v="15"/>
    <s v="SALUD"/>
    <s v="Nación"/>
    <x v="0"/>
    <s v="CSF"/>
    <n v="4816400"/>
    <n v="0"/>
    <n v="48164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1"/>
    <s v="PENSIONES"/>
    <s v="Nación"/>
    <x v="0"/>
    <s v="CSF"/>
    <n v="6799500"/>
    <n v="0"/>
    <n v="67995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4"/>
    <s v="CAJAS DE COMPENSACIÓN FAMILIAR"/>
    <s v="Nación"/>
    <x v="0"/>
    <s v="CSF"/>
    <n v="2364300"/>
    <n v="0"/>
    <n v="23643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3"/>
    <s v="APORTES AL ICBF"/>
    <s v="Nación"/>
    <x v="0"/>
    <s v="CSF"/>
    <n v="1773600"/>
    <n v="0"/>
    <n v="17736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6"/>
    <s v="APORTES AL SENA"/>
    <s v="Nación"/>
    <x v="0"/>
    <s v="CSF"/>
    <n v="1182800"/>
    <n v="0"/>
    <n v="1182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2"/>
    <s v="APORTES GENERALES AL SISTEMA DE RIESGOS LABORALES"/>
    <s v="Nación"/>
    <x v="0"/>
    <s v="CSF"/>
    <n v="554800"/>
    <n v="0"/>
    <n v="554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4020"/>
    <s v="2020-08-10 00:00:00"/>
    <s v="2020-08-10 07:37:00"/>
    <s v="Gasto"/>
    <s v="Con Compromiso"/>
    <s v="0500"/>
    <x v="15"/>
    <x v="22"/>
    <s v="ADQUISICIÓN DE BIENES Y SERVICIOS - SERVICIO DE INFORMACIÓN CATASTRAL - ACTUALIZACIÓN  Y GESTIÓN CATASTRAL  NACIONAL"/>
    <s v="Nación"/>
    <x v="0"/>
    <s v="CSF"/>
    <n v="48539520"/>
    <n v="0"/>
    <n v="48539520"/>
    <n v="0"/>
    <s v="PRESTACIÓN DE SERVICIOS PERSONALES PARA REALIZAR ACTIVIDADES DE RECONOCIMIENTO PREDIAL URBANO Y RURAL PARA LA ATENCIÓN DE TRÁMITES EN LOS PROCESOS CATASTRALES DE LA DIRECCIÓN TERRITORIAL NORTE DESANTANDER Y SUS UNIDADES OPERATIVAS DE CATASTR"/>
    <s v="4220"/>
    <s v="9020, 9120, 9220, 9320"/>
    <s v="20720, 20820, 20920, 21020"/>
    <s v="65720, 65820, 65920, 66020, 72720, 72820, 72920, 73020"/>
    <s v="275489620, 275498720, 275503020, 275506820, 309768220, 309779120, 311143920, 311149620"/>
    <s v="-0"/>
    <x v="1"/>
    <x v="1"/>
  </r>
  <r>
    <s v="4120"/>
    <s v="2020-08-20 00:00:00"/>
    <s v="2020-08-20 19:41:00"/>
    <s v="Gasto"/>
    <s v="Con Compromiso"/>
    <s v="016"/>
    <x v="15"/>
    <x v="8"/>
    <s v="BONIFICACIÓN ESPECIAL DE RECREACIÓN"/>
    <s v="Nación"/>
    <x v="0"/>
    <s v="CSF"/>
    <n v="90989"/>
    <n v="0"/>
    <n v="9098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9"/>
    <s v="SUELDO BÁSICO"/>
    <s v="Nación"/>
    <x v="0"/>
    <s v="CSF"/>
    <n v="50809032"/>
    <n v="0"/>
    <n v="5080903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10"/>
    <s v="BONIFICACIÓN POR SERVICIOS PRESTADOS"/>
    <s v="Nación"/>
    <x v="0"/>
    <s v="CSF"/>
    <n v="1590402"/>
    <n v="0"/>
    <n v="159040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6"/>
    <s v="SUBSIDIO DE ALIMENTACIÓN"/>
    <s v="Nación"/>
    <x v="0"/>
    <s v="CSF"/>
    <n v="898933"/>
    <n v="0"/>
    <n v="89893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7"/>
    <s v="SUELDO DE VACACIONES"/>
    <s v="Nación"/>
    <x v="0"/>
    <s v="CSF"/>
    <n v="1094078"/>
    <n v="0"/>
    <n v="1094078"/>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5"/>
    <s v="PRIMA TÉCNICA NO SALARIAL"/>
    <s v="Nación"/>
    <x v="0"/>
    <s v="CSF"/>
    <n v="2354967"/>
    <n v="0"/>
    <n v="2354967"/>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4"/>
    <s v="PRIMA DE VACACIONES"/>
    <s v="Nación"/>
    <x v="0"/>
    <s v="CSF"/>
    <n v="1295619"/>
    <n v="0"/>
    <n v="129561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28"/>
    <s v="AUXILIO DE CONECTIVIDAD DIGITAL"/>
    <s v="Nación"/>
    <x v="0"/>
    <s v="CSF"/>
    <n v="1398815"/>
    <n v="0"/>
    <n v="139881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120"/>
    <s v="2020-08-20 00:00:00"/>
    <s v="2020-08-20 19:41:00"/>
    <s v="Gasto"/>
    <s v="Con Compromiso"/>
    <s v="016"/>
    <x v="15"/>
    <x v="21"/>
    <s v="INCAPACIDADES (NO DE PENSIONES)"/>
    <s v="Nación"/>
    <x v="0"/>
    <s v="CSF"/>
    <n v="65775"/>
    <n v="0"/>
    <n v="6577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x v="19"/>
  </r>
  <r>
    <s v="4220"/>
    <s v="2020-08-20 00:00:00"/>
    <s v="2020-08-20 19:49:00"/>
    <s v="Gasto"/>
    <s v="Con Compromiso"/>
    <s v="016"/>
    <x v="15"/>
    <x v="11"/>
    <s v="PENSIONES"/>
    <s v="Nación"/>
    <x v="0"/>
    <s v="CSF"/>
    <n v="6634500"/>
    <n v="0"/>
    <n v="6634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3"/>
    <s v="APORTES AL ICBF"/>
    <s v="Nación"/>
    <x v="0"/>
    <s v="CSF"/>
    <n v="1767500"/>
    <n v="0"/>
    <n v="1767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5"/>
    <s v="SALUD"/>
    <s v="Nación"/>
    <x v="0"/>
    <s v="CSF"/>
    <n v="4699800"/>
    <n v="0"/>
    <n v="4699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2"/>
    <s v="APORTES GENERALES AL SISTEMA DE RIESGOS LABORALES"/>
    <s v="Nación"/>
    <x v="0"/>
    <s v="CSF"/>
    <n v="615000"/>
    <n v="0"/>
    <n v="6150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6"/>
    <s v="APORTES AL SENA"/>
    <s v="Nación"/>
    <x v="0"/>
    <s v="CSF"/>
    <n v="1178500"/>
    <n v="0"/>
    <n v="1178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4"/>
    <s v="CAJAS DE COMPENSACIÓN FAMILIAR"/>
    <s v="Nación"/>
    <x v="0"/>
    <s v="CSF"/>
    <n v="2355800"/>
    <n v="0"/>
    <n v="2355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320"/>
    <s v="2020-09-10 00:00:00"/>
    <s v="2020-09-10 16:06:00"/>
    <s v="Gasto"/>
    <s v="Con Compromiso"/>
    <s v="0500"/>
    <x v="15"/>
    <x v="22"/>
    <s v="ADQUISICIÓN DE BIENES Y SERVICIOS - SERVICIO DE INFORMACIÓN CATASTRAL - ACTUALIZACIÓN  Y GESTIÓN CATASTRAL  NACIONAL"/>
    <s v="Propios"/>
    <x v="1"/>
    <s v="CSF"/>
    <n v="6707010"/>
    <n v="686307"/>
    <n v="7393317"/>
    <n v="3517757"/>
    <s v="MANTENIMIENTO PREVENTIVO, CORRECTIVO  Y SUMINISTRO E INSTALACIÓN DE REPUESTOS PARA EL VEHÍCULO DE LA DIRECCIÓN TERRITORIAL DE NORTE DE SANTANDER."/>
    <s v="4620"/>
    <s v="13120"/>
    <s v="-0"/>
    <s v="-0"/>
    <s v="-0"/>
    <s v="-0"/>
    <x v="1"/>
    <x v="1"/>
  </r>
  <r>
    <s v="4420"/>
    <s v="2020-09-19 00:00:00"/>
    <s v="2020-09-19 18:15:00"/>
    <s v="Gasto"/>
    <s v="Con Compromiso"/>
    <s v="016"/>
    <x v="15"/>
    <x v="10"/>
    <s v="BONIFICACIÓN POR SERVICIOS PRESTADOS"/>
    <s v="Nación"/>
    <x v="0"/>
    <s v="CSF"/>
    <n v="1778730"/>
    <n v="0"/>
    <n v="1778730"/>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6"/>
    <s v="SUBSIDIO DE ALIMENTACIÓN"/>
    <s v="Nación"/>
    <x v="0"/>
    <s v="CSF"/>
    <n v="1000283"/>
    <n v="0"/>
    <n v="100028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28"/>
    <s v="AUXILIO DE CONECTIVIDAD DIGITAL"/>
    <s v="Nación"/>
    <x v="0"/>
    <s v="CSF"/>
    <n v="1556524"/>
    <n v="0"/>
    <n v="1556524"/>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4"/>
    <s v="PRIMA DE VACACIONES"/>
    <s v="Nación"/>
    <x v="0"/>
    <s v="CSF"/>
    <n v="1666219"/>
    <n v="0"/>
    <n v="1666219"/>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8"/>
    <s v="BONIFICACIÓN ESPECIAL DE RECREACIÓN"/>
    <s v="Nación"/>
    <x v="0"/>
    <s v="CSF"/>
    <n v="160975"/>
    <n v="0"/>
    <n v="160975"/>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9"/>
    <s v="SUELDO BÁSICO"/>
    <s v="Nación"/>
    <x v="0"/>
    <s v="CSF"/>
    <n v="49933482"/>
    <n v="0"/>
    <n v="49933482"/>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7"/>
    <s v="SUELDO DE VACACIONES"/>
    <s v="Nación"/>
    <x v="0"/>
    <s v="CSF"/>
    <n v="1580023"/>
    <n v="0"/>
    <n v="158002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36"/>
    <s v="INDEMNIZACIÓN POR VACACIONES"/>
    <s v="Nación"/>
    <x v="0"/>
    <s v="CSF"/>
    <n v="510427"/>
    <n v="0"/>
    <n v="51042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5"/>
    <s v="PRIMA TÉCNICA NO SALARIAL"/>
    <s v="Nación"/>
    <x v="0"/>
    <s v="CSF"/>
    <n v="2354967"/>
    <n v="0"/>
    <n v="235496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520"/>
    <s v="2020-09-19 00:00:00"/>
    <s v="2020-09-19 18:25:00"/>
    <s v="Gasto"/>
    <s v="Con Compromiso"/>
    <s v="016"/>
    <x v="15"/>
    <x v="13"/>
    <s v="APORTES AL ICBF"/>
    <s v="Nación"/>
    <x v="0"/>
    <s v="CSF"/>
    <n v="1730600"/>
    <n v="0"/>
    <n v="1730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1"/>
    <s v="PENSIONES"/>
    <s v="Nación"/>
    <x v="0"/>
    <s v="CSF"/>
    <n v="6347500"/>
    <n v="0"/>
    <n v="63475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6"/>
    <s v="APORTES AL SENA"/>
    <s v="Nación"/>
    <x v="0"/>
    <s v="CSF"/>
    <n v="1153800"/>
    <n v="0"/>
    <n v="11538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2"/>
    <s v="APORTES GENERALES AL SISTEMA DE RIESGOS LABORALES"/>
    <s v="Nación"/>
    <x v="0"/>
    <s v="CSF"/>
    <n v="577300"/>
    <n v="0"/>
    <n v="5773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5"/>
    <s v="SALUD"/>
    <s v="Nación"/>
    <x v="0"/>
    <s v="CSF"/>
    <n v="4496400"/>
    <n v="0"/>
    <n v="44964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4"/>
    <s v="CAJAS DE COMPENSACIÓN FAMILIAR"/>
    <s v="Nación"/>
    <x v="0"/>
    <s v="CSF"/>
    <n v="2306600"/>
    <n v="0"/>
    <n v="2306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620"/>
    <s v="2020-10-16 00:00:00"/>
    <s v="2020-10-16 10:55:00"/>
    <s v="Gasto"/>
    <s v="Con Compromiso"/>
    <s v="0500"/>
    <x v="15"/>
    <x v="22"/>
    <s v="ADQUISICIÓN DE BIENES Y SERVICIOS - SERVICIO DE INFORMACIÓN CATASTRAL - ACTUALIZACIÓN  Y GESTIÓN CATASTRAL  NACIONAL"/>
    <s v="Nación"/>
    <x v="2"/>
    <s v="CSF"/>
    <n v="6484183"/>
    <n v="0"/>
    <n v="6484183"/>
    <n v="0"/>
    <s v="PRESTACIÓN DE SERVICIOS PERSONALES PARA ADELANTAR LABORES DE SEGUIMIENTO Y CONTROL DE PROYECTOS DE GESTIÓN DOCUMENTAL Y DAR LÍNEA TÉCNICA PARA LOS PROCESOS ARCHIVÍSTICOS DE LOS DOCUMENTOS PRODUCIDOS POR LA DIRECCIÓN TERRITORIAL DE NORTE DE SANTANDER."/>
    <s v="4920"/>
    <s v="11220"/>
    <s v="-0"/>
    <s v="-0"/>
    <s v="-0"/>
    <s v="-0"/>
    <x v="1"/>
    <x v="1"/>
  </r>
  <r>
    <s v="4720"/>
    <s v="2020-10-16 00:00:00"/>
    <s v="2020-10-16 11:13:00"/>
    <s v="Gasto"/>
    <s v="Anulado"/>
    <s v="0500"/>
    <x v="15"/>
    <x v="22"/>
    <s v="ADQUISICIÓN DE BIENES Y SERVICIOS - SERVICIO DE INFORMACIÓN CATASTRAL - ACTUALIZACIÓN  Y GESTIÓN CATASTRAL  NACIONAL"/>
    <s v="Nación"/>
    <x v="2"/>
    <s v="CSF"/>
    <n v="9623700"/>
    <n v="-9623700"/>
    <n v="0"/>
    <n v="0"/>
    <s v="PRESTACIÓN DE SERVICIOS PERSONALES PARA LA REALIZACIÓN DE LOS PROCESOS ARCHIVÍSTICOS EN ARCHIVOS DE GESTIÓN Y ARCHIVO CENTRAL DE LA DIRECCIÓN TERRITORIAL DE NORTE DE SANTANDER, DE ACUERDO A LAS DIRECTRICES DE LA ENTIDAD Y LAS NORMAS DEL ARCHIVO GENER"/>
    <s v="5020"/>
    <s v="-0"/>
    <s v="-0"/>
    <s v="-0"/>
    <s v="-0"/>
    <s v="-0"/>
    <x v="1"/>
    <x v="1"/>
  </r>
  <r>
    <s v="4820"/>
    <s v="2020-10-16 00:00:00"/>
    <s v="2020-10-16 11:18:00"/>
    <s v="Gasto"/>
    <s v="Con Compromiso"/>
    <s v="0500"/>
    <x v="15"/>
    <x v="22"/>
    <s v="ADQUISICIÓN DE BIENES Y SERVICIOS - SERVICIO DE INFORMACIÓN CATASTRAL - ACTUALIZACIÓN  Y GESTIÓN CATASTRAL  NACIONAL"/>
    <s v="Nación"/>
    <x v="0"/>
    <s v="CSF"/>
    <n v="1651692"/>
    <n v="0"/>
    <n v="1651692"/>
    <n v="165169"/>
    <s v="PRESTACIÓN DE SERVICIOS PERSONALES PARA REALIZAR ACTIVIDADES DE APOYO OPERATIVO EN LOS PROCESOS CATASTRALES DE CONSERVACIÓN EN LA DIRECCIÓN TERRITORIAL NORTE DE SANTANDER Y SUS UOC"/>
    <s v="5120"/>
    <s v="12020"/>
    <s v="-0"/>
    <s v="-0"/>
    <s v="-0"/>
    <s v="-0"/>
    <x v="1"/>
    <x v="1"/>
  </r>
  <r>
    <s v="4920"/>
    <s v="2020-10-16 00:00:00"/>
    <s v="2020-10-16 11:22:00"/>
    <s v="Gasto"/>
    <s v="Con Compromiso"/>
    <s v="0500"/>
    <x v="15"/>
    <x v="22"/>
    <s v="ADQUISICIÓN DE BIENES Y SERVICIOS - SERVICIO DE INFORMACIÓN CATASTRAL - ACTUALIZACIÓN  Y GESTIÓN CATASTRAL  NACIONAL"/>
    <s v="Propios"/>
    <x v="1"/>
    <s v="CSF"/>
    <n v="30337200"/>
    <n v="0"/>
    <n v="30337200"/>
    <n v="0"/>
    <s v="PRESTACIÓN DE SERVICIOS PERSONALES PARA REALIZAR ACTIVIDADES DE RECONOCIMIENTO PREDIAL RURAL Y URBANO DE LOS PROCESOS DE GESTIÓN CATASTRAL EN EL MARCO DE LOS PROYECTOS QUE ADELANTA EL INSTITUTO EN LA TERRITORIAL NORTE DE SANTANDER Y SUS UOC."/>
    <s v="5220"/>
    <s v="11320, 11420, 11520, 11620"/>
    <s v="24620, 24720, 24820, 24920"/>
    <s v="73920, 74020, 74120, 74220"/>
    <s v="316274020, 316274820, 316276120, 316280620"/>
    <s v="-0"/>
    <x v="1"/>
    <x v="1"/>
  </r>
  <r>
    <s v="5020"/>
    <s v="2020-10-16 00:00:00"/>
    <s v="2020-10-16 11:25:00"/>
    <s v="Gasto"/>
    <s v="Con Compromiso"/>
    <s v="0500"/>
    <x v="15"/>
    <x v="22"/>
    <s v="ADQUISICIÓN DE BIENES Y SERVICIOS - SERVICIO DE INFORMACIÓN CATASTRAL - ACTUALIZACIÓN  Y GESTIÓN CATASTRAL  NACIONAL"/>
    <s v="Propios"/>
    <x v="1"/>
    <s v="CSF"/>
    <n v="8750000"/>
    <n v="0"/>
    <n v="8750000"/>
    <n v="0"/>
    <s v="PRESTACIÓN DE SERVICIOS PERSONALES PARA REALIZAR LAS ACTIVIDADES DE CONTROL Y VERIFICACIÓN A LOS TRÁMITES DEL PROCESO DE CONSERVACIÓN CATASTRAL EN EL MARCO DE LOS PROYECTOS QUE ADELANTA EL INSTITUTO EN LA TERRITORIAL NORTE DE SANTANDER Y SUS UOC"/>
    <s v="5320"/>
    <s v="11720"/>
    <s v="25020"/>
    <s v="74320"/>
    <s v="316282220"/>
    <s v="-0"/>
    <x v="1"/>
    <x v="1"/>
  </r>
  <r>
    <s v="5120"/>
    <s v="2020-10-16 00:00:00"/>
    <s v="2020-10-16 11:29:00"/>
    <s v="Gasto"/>
    <s v="Con Compromiso"/>
    <s v="0500"/>
    <x v="15"/>
    <x v="22"/>
    <s v="ADQUISICIÓN DE BIENES Y SERVICIOS - SERVICIO DE INFORMACIÓN CATASTRAL - ACTUALIZACIÓN  Y GESTIÓN CATASTRAL  NACIONAL"/>
    <s v="Propios"/>
    <x v="1"/>
    <s v="CSF"/>
    <n v="5092755"/>
    <n v="-1018551"/>
    <n v="4074204"/>
    <n v="0"/>
    <s v="PRESTACIÓN DE SERVICIOS DE APOYO A LA GESTIÓN DESARROLLADA EN PROCESOS CATASTRALES EN EL MARCO DE LOS PROYECTOS QUE ADELANTA EL INSTITUTO EN LA TERRITORIAL NORTE DE SANTANDER Y SUS UOC."/>
    <s v="5420"/>
    <s v="12120"/>
    <s v="-0"/>
    <s v="-0"/>
    <s v="-0"/>
    <s v="-0"/>
    <x v="1"/>
    <x v="1"/>
  </r>
  <r>
    <s v="5220"/>
    <s v="2020-10-16 00:00:00"/>
    <s v="2020-10-16 11:32:00"/>
    <s v="Gasto"/>
    <s v="Con Compromiso"/>
    <s v="0500"/>
    <x v="15"/>
    <x v="22"/>
    <s v="ADQUISICIÓN DE BIENES Y SERVICIOS - SERVICIO DE INFORMACIÓN CATASTRAL - ACTUALIZACIÓN  Y GESTIÓN CATASTRAL  NACIONAL"/>
    <s v="Propios"/>
    <x v="1"/>
    <s v="CSF"/>
    <n v="4129230"/>
    <n v="0"/>
    <n v="4129230"/>
    <n v="0"/>
    <s v="PRESTACIÓN DE SERVICIOS PERSONALES PARA REALIZAR ACTIVIDADES DE APOYO OPERATIVO EN LOS PROCESOS CATASTRALES EN EL MARCO DE LOS PROYECTOS QUE ADELANTA EL INSTITUTO EN LA TERRITORIAL NORTE DE SANTANDER Y SUS UOC."/>
    <s v="5520"/>
    <s v="11920"/>
    <s v="-0"/>
    <s v="-0"/>
    <s v="-0"/>
    <s v="-0"/>
    <x v="1"/>
    <x v="1"/>
  </r>
  <r>
    <s v="5320"/>
    <s v="2020-10-19 00:00:00"/>
    <s v="2020-10-19 11:24:00"/>
    <s v="Gasto"/>
    <s v="Con Compromiso"/>
    <s v="016"/>
    <x v="15"/>
    <x v="8"/>
    <s v="BONIFICACIÓN ESPECIAL DE RECREACIÓN"/>
    <s v="Nación"/>
    <x v="0"/>
    <s v="CSF"/>
    <n v="220148"/>
    <n v="0"/>
    <n v="22014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6"/>
    <s v="SUBSIDIO DE ALIMENTACIÓN"/>
    <s v="Nación"/>
    <x v="0"/>
    <s v="CSF"/>
    <n v="1009096"/>
    <n v="0"/>
    <n v="100909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28"/>
    <s v="AUXILIO DE CONECTIVIDAD DIGITAL"/>
    <s v="Nación"/>
    <x v="0"/>
    <s v="CSF"/>
    <n v="1570238"/>
    <n v="0"/>
    <n v="157023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7"/>
    <s v="SUELDO DE VACACIONES"/>
    <s v="Nación"/>
    <x v="0"/>
    <s v="CSF"/>
    <n v="2853586"/>
    <n v="0"/>
    <n v="285358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9"/>
    <s v="SUELDO BÁSICO"/>
    <s v="Nación"/>
    <x v="0"/>
    <s v="CSF"/>
    <n v="49838689"/>
    <n v="0"/>
    <n v="49838689"/>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10"/>
    <s v="BONIFICACIÓN POR SERVICIOS PRESTADOS"/>
    <s v="Nación"/>
    <x v="0"/>
    <s v="CSF"/>
    <n v="4455983"/>
    <n v="0"/>
    <n v="4455983"/>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4"/>
    <s v="PRIMA DE VACACIONES"/>
    <s v="Nación"/>
    <x v="0"/>
    <s v="CSF"/>
    <n v="2918440"/>
    <n v="0"/>
    <n v="2918440"/>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5"/>
    <s v="PRIMA TÉCNICA NO SALARIAL"/>
    <s v="Nación"/>
    <x v="0"/>
    <s v="CSF"/>
    <n v="2354967"/>
    <n v="0"/>
    <n v="2354967"/>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420"/>
    <s v="2020-10-19 00:00:00"/>
    <s v="2020-10-19 11:33:00"/>
    <s v="Gasto"/>
    <s v="Con Compromiso"/>
    <s v="016"/>
    <x v="15"/>
    <x v="11"/>
    <s v="PENSIONES"/>
    <s v="Nación"/>
    <x v="0"/>
    <s v="CSF"/>
    <n v="6668800"/>
    <n v="0"/>
    <n v="66688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4"/>
    <s v="CAJAS DE COMPENSACIÓN FAMILIAR"/>
    <s v="Nación"/>
    <x v="0"/>
    <s v="CSF"/>
    <n v="2444300"/>
    <n v="0"/>
    <n v="2444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2"/>
    <s v="APORTES GENERALES AL SISTEMA DE RIESGOS LABORALES"/>
    <s v="Nación"/>
    <x v="0"/>
    <s v="CSF"/>
    <n v="601300"/>
    <n v="0"/>
    <n v="601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5"/>
    <s v="SALUD"/>
    <s v="Nación"/>
    <x v="0"/>
    <s v="CSF"/>
    <n v="4724200"/>
    <n v="0"/>
    <n v="47242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6"/>
    <s v="APORTES AL SENA"/>
    <s v="Nación"/>
    <x v="0"/>
    <s v="CSF"/>
    <n v="1222600"/>
    <n v="0"/>
    <n v="12226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3"/>
    <s v="APORTES AL ICBF"/>
    <s v="Nación"/>
    <x v="0"/>
    <s v="CSF"/>
    <n v="1833900"/>
    <n v="0"/>
    <n v="18339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520"/>
    <s v="2020-10-19 00:00:00"/>
    <s v="2020-10-19 15:07:00"/>
    <s v="Gasto"/>
    <s v="Con Compromiso"/>
    <s v="0500"/>
    <x v="15"/>
    <x v="22"/>
    <s v="ADQUISICIÓN DE BIENES Y SERVICIOS - SERVICIO DE INFORMACIÓN CATASTRAL - ACTUALIZACIÓN  Y GESTIÓN CATASTRAL  NACIONAL"/>
    <s v="Nación"/>
    <x v="2"/>
    <s v="CSF"/>
    <n v="9623700"/>
    <n v="0"/>
    <n v="9623700"/>
    <n v="641570"/>
    <s v="PRESTACION DE SERVICIOS PERSONALES PARA LA REALIZACION DE LOS PROCESOS ARCHIVÍSTICOS EN ARCHIVOS DE GESTIÓN Y ARCHIVO CENTRAL DE LA DIRECCION TERRITORIAL DE NORTE DE SANTANDER, DE ACUERDO A LAS DIRECTRICES DE LA ENTIDAD Y LAS NORMAS DEL ARCHIVO GENER"/>
    <s v="5820"/>
    <s v="11020, 11120"/>
    <s v="-0"/>
    <s v="-0"/>
    <s v="-0"/>
    <s v="-0"/>
    <x v="1"/>
    <x v="1"/>
  </r>
  <r>
    <s v="5620"/>
    <s v="2020-11-12 00:00:00"/>
    <s v="2020-11-12 09:16:00"/>
    <s v="Gasto"/>
    <s v="Generado"/>
    <s v="0500"/>
    <x v="15"/>
    <x v="22"/>
    <s v="ADQUISICIÓN DE BIENES Y SERVICIOS - SERVICIO DE INFORMACIÓN CATASTRAL - ACTUALIZACIÓN  Y GESTIÓN CATASTRAL  NACIONAL"/>
    <s v="Nación"/>
    <x v="2"/>
    <s v="CSF"/>
    <n v="4550580"/>
    <n v="0"/>
    <n v="4550580"/>
    <n v="4550580"/>
    <s v="PRESTACIÓN DE SERVICIOS PERSONALES PARA REALIZAR ACTIVIDADES DE RECONOCIMIENTO PREDIAL EN EL PROCESO DE CONSERVACIÓN CATASTRAL DE CABIDAS Y LINDEROS DE LA TERRITORIAL NORTE DE SANTANDER"/>
    <s v="5920"/>
    <s v="-0"/>
    <s v="-0"/>
    <s v="-0"/>
    <s v="-0"/>
    <s v="-0"/>
    <x v="1"/>
    <x v="1"/>
  </r>
  <r>
    <s v="5720"/>
    <s v="2020-11-12 00:00:00"/>
    <s v="2020-11-12 09:22:00"/>
    <s v="Gasto"/>
    <s v="Con Compromiso"/>
    <s v="0500"/>
    <x v="15"/>
    <x v="22"/>
    <s v="ADQUISICIÓN DE BIENES Y SERVICIOS - SERVICIO DE INFORMACIÓN CATASTRAL - ACTUALIZACIÓN  Y GESTIÓN CATASTRAL  NACIONAL"/>
    <s v="Nación"/>
    <x v="2"/>
    <s v="CSF"/>
    <n v="2477538"/>
    <n v="0"/>
    <n v="2477538"/>
    <n v="495508"/>
    <s v="PRESTACIÓN DE SERVICIOS PERSONALES PARA REALIZAR ACTIVIDADES APOYO OPERATIVO EN LOS PROCESOS CATASTRALES EN LA DIRECCIÓN TERRITORIAL NORTE DE SANTANDER"/>
    <s v="6020"/>
    <s v="12620"/>
    <s v="-0"/>
    <s v="-0"/>
    <s v="-0"/>
    <s v="-0"/>
    <x v="1"/>
    <x v="1"/>
  </r>
  <r>
    <s v="5820"/>
    <s v="2020-11-19 00:00:00"/>
    <s v="2020-11-19 09:02:00"/>
    <s v="Gasto"/>
    <s v="Con Compromiso"/>
    <s v="016"/>
    <x v="15"/>
    <x v="9"/>
    <s v="SUELDO BÁSICO"/>
    <s v="Nación"/>
    <x v="0"/>
    <s v="CSF"/>
    <n v="48694708"/>
    <n v="0"/>
    <n v="4869470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10"/>
    <s v="BONIFICACIÓN POR SERVICIOS PRESTADOS"/>
    <s v="Nación"/>
    <x v="0"/>
    <s v="CSF"/>
    <n v="1584897"/>
    <n v="0"/>
    <n v="158489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30"/>
    <s v="PRIMA DE NAVIDAD"/>
    <s v="Nación"/>
    <x v="0"/>
    <s v="CSF"/>
    <n v="73462532"/>
    <n v="0"/>
    <n v="73462532"/>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5"/>
    <s v="PRIMA TÉCNICA NO SALARIAL"/>
    <s v="Nación"/>
    <x v="0"/>
    <s v="CSF"/>
    <n v="2354967"/>
    <n v="0"/>
    <n v="235496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6"/>
    <s v="SUBSIDIO DE ALIMENTACIÓN"/>
    <s v="Nación"/>
    <x v="0"/>
    <s v="CSF"/>
    <n v="1009096"/>
    <n v="0"/>
    <n v="1009096"/>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28"/>
    <s v="AUXILIO DE CONECTIVIDAD DIGITAL"/>
    <s v="Nación"/>
    <x v="0"/>
    <s v="CSF"/>
    <n v="1570238"/>
    <n v="0"/>
    <n v="157023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920"/>
    <s v="2020-11-19 00:00:00"/>
    <s v="2020-11-19 09:10:00"/>
    <s v="Gasto"/>
    <s v="Con Compromiso"/>
    <s v="016"/>
    <x v="15"/>
    <x v="15"/>
    <s v="SALUD"/>
    <s v="Nación"/>
    <x v="0"/>
    <s v="CSF"/>
    <n v="4480300"/>
    <n v="0"/>
    <n v="4480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3"/>
    <s v="APORTES AL ICBF"/>
    <s v="Nación"/>
    <x v="0"/>
    <s v="CSF"/>
    <n v="1741700"/>
    <n v="0"/>
    <n v="17417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2"/>
    <s v="APORTES GENERALES AL SISTEMA DE RIESGOS LABORALES"/>
    <s v="Nación"/>
    <x v="0"/>
    <s v="CSF"/>
    <n v="580100"/>
    <n v="0"/>
    <n v="580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6"/>
    <s v="APORTES AL SENA"/>
    <s v="Nación"/>
    <x v="0"/>
    <s v="CSF"/>
    <n v="1161000"/>
    <n v="0"/>
    <n v="11610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1"/>
    <s v="PENSIONES"/>
    <s v="Nación"/>
    <x v="0"/>
    <s v="CSF"/>
    <n v="6324100"/>
    <n v="0"/>
    <n v="6324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4"/>
    <s v="CAJAS DE COMPENSACIÓN FAMILIAR"/>
    <s v="Nación"/>
    <x v="0"/>
    <s v="CSF"/>
    <n v="2321300"/>
    <n v="0"/>
    <n v="2321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120"/>
    <s v="2020-01-10 00:00:00"/>
    <s v="2020-01-10 08:46:00"/>
    <s v="Gasto"/>
    <s v="Con Compromiso"/>
    <s v="017"/>
    <x v="16"/>
    <x v="0"/>
    <s v="SERVICIOS DE DISTRIBUCIÓN DE ELECTRICIDAD, GAS Y AGUA (POR CUENTA PROPIA)"/>
    <s v="Nación"/>
    <x v="0"/>
    <s v="CSF"/>
    <n v="20000000"/>
    <n v="0"/>
    <n v="20000000"/>
    <n v="1870553"/>
    <s v="SERVICIO DE ENERGIA Y AGUA DT QUINDIO"/>
    <s v="120"/>
    <s v="220, 420, 1320, 1720, 2920, 3320, 3820, 3920, 4520, 4720, 5320, 5820, 6120, 6320, 7020, 7220, 7720, 8020, 8120, 8920, 9120, 10320, 10520"/>
    <s v="720, 920, 1420, 1520, 2820, 2920, 3920, 4020, 4920, 5120, 6220, 6520, 7520, 7720, 9020, 9220, 10120, 10420, 10620, 12220, 12320, 14120, 14320"/>
    <s v="4320, 4520, 8320, 8420, 9320, 13320, 16320, 16420, 21120, 24120, 30620, 30920, 31820, 32020, 36420, 38920, 41220, 41420, 41620, 46620, 46720, 51720, 51920"/>
    <s v="16476220, 17163520, 42854620, 42861020, 62726420, 77840020, 105656920, 105664620, 129656120, 136180420, 165129820, 165135220, 192725320, 192757220, 226786320, 233985320, 252102820, 260189020, 260199320, 294377820, 294383320, 329269520, 331225120"/>
    <s v="-0"/>
    <x v="0"/>
    <x v="20"/>
  </r>
  <r>
    <s v="220"/>
    <s v="2020-01-10 00:00:00"/>
    <s v="2020-01-10 08:47:00"/>
    <s v="Gasto"/>
    <s v="Con Compromiso"/>
    <s v="017"/>
    <x v="16"/>
    <x v="32"/>
    <s v="SERVICIOS FINANCIEROS Y SERVICIOS CONEXOS"/>
    <s v="Nación"/>
    <x v="0"/>
    <s v="CSF"/>
    <n v="11520000"/>
    <n v="-11520000"/>
    <n v="0"/>
    <n v="0"/>
    <s v="CUOTA DE ADMINISTRACION DEL EDIFICIO"/>
    <s v="220"/>
    <s v="5120"/>
    <s v="6120"/>
    <s v="26920"/>
    <s v="151822720"/>
    <s v="-0"/>
    <x v="0"/>
    <x v="20"/>
  </r>
  <r>
    <s v="220"/>
    <s v="2020-01-10 00:00:00"/>
    <s v="2020-01-10 08:47:00"/>
    <s v="Gasto"/>
    <s v="Con Compromiso"/>
    <s v="017"/>
    <x v="16"/>
    <x v="31"/>
    <s v="SERVICIOS INMOBILIARIOS"/>
    <s v="Nación"/>
    <x v="0"/>
    <s v="CSF"/>
    <n v="0"/>
    <n v="11902000"/>
    <n v="11902000"/>
    <n v="0"/>
    <s v="CUOTA DE ADMINISTRACION DEL EDIFICIO"/>
    <s v="220"/>
    <s v="5120"/>
    <s v="6120"/>
    <s v="26920"/>
    <s v="151822720"/>
    <s v="-0"/>
    <x v="0"/>
    <x v="20"/>
  </r>
  <r>
    <s v="320"/>
    <s v="2020-01-10 00:00:00"/>
    <s v="2020-01-10 08:48:00"/>
    <s v="Gasto"/>
    <s v="Con Compromiso"/>
    <s v="017"/>
    <x v="16"/>
    <x v="1"/>
    <s v="SERVICIOS DE TELECOMUNICACIONES, TRANSMISIÓN Y SUMINISTRO DE INFORMACIÓN"/>
    <s v="Nación"/>
    <x v="0"/>
    <s v="CSF"/>
    <n v="900000"/>
    <n v="0"/>
    <n v="900000"/>
    <n v="85872"/>
    <s v="SERVICIO DE TELEFONO DT QUINDIO"/>
    <s v="320"/>
    <s v="120, 920, 2120, 3520, 4820, 5520, 6020, 6920, 7820, 8820, 10220"/>
    <s v="120, 1320, 2720, 3820, 5220, 6420, 7320, 8920, 10320, 11920, 14020"/>
    <s v="120, 4820, 9220, 14220, 24220, 30820, 31720, 36320, 41320, 46420, 51620"/>
    <s v="5762620, 30820620, 60107520, 95813120, 136193420, 165187720, 184382920, 217750420, 254226720, 283068020, 322830120"/>
    <s v="-0"/>
    <x v="0"/>
    <x v="20"/>
  </r>
  <r>
    <s v="420"/>
    <s v="2020-01-10 00:00:00"/>
    <s v="2020-01-10 08:49:00"/>
    <s v="Gasto"/>
    <s v="Con Compromiso"/>
    <s v="017"/>
    <x v="16"/>
    <x v="2"/>
    <s v="SERVICIOS DE ALCANTARILLADO, RECOLECCIÓN, TRATAMIENTO Y DISPOSICIÓN DE DESECHOS Y OTROS SERVICIOS DE SANEAMIENTO AMBIENTAL"/>
    <s v="Nación"/>
    <x v="0"/>
    <s v="CSF"/>
    <n v="1700000"/>
    <n v="100000"/>
    <n v="1800000"/>
    <n v="7381"/>
    <s v="SERVICIO DE ALCANTARILLADO Y ASEO"/>
    <s v="420"/>
    <s v="320, 1820, 3420, 4020, 4620, 5420, 6220, 7120, 8220, 9020, 10420"/>
    <s v="820, 1620, 3020, 4120, 5020, 6320, 7620, 9120, 10520, 12420, 14220"/>
    <s v="4420, 8520, 13420, 16520, 21220, 30720, 31920, 36520, 41520, 46820, 51820"/>
    <s v="16481520, 42866920, 77843620, 105668020, 129676920, 165163320, 192733220, 226795720, 260192020, 294389620, 329271920"/>
    <s v="-0"/>
    <x v="0"/>
    <x v="20"/>
  </r>
  <r>
    <s v="520"/>
    <s v="2020-01-27 00:00:00"/>
    <s v="2020-01-27 17:06:00"/>
    <s v="Gasto"/>
    <s v="Con Compromiso"/>
    <s v="017"/>
    <x v="16"/>
    <x v="9"/>
    <s v="SUELDO BÁSICO"/>
    <s v="Nación"/>
    <x v="0"/>
    <s v="CSF"/>
    <n v="31322076"/>
    <n v="0"/>
    <n v="31322076"/>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8"/>
    <s v="BONIFICACIÓN ESPECIAL DE RECREACIÓN"/>
    <s v="Nación"/>
    <x v="0"/>
    <s v="CSF"/>
    <n v="262259"/>
    <n v="0"/>
    <n v="26225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6"/>
    <s v="SUBSIDIO DE ALIMENTACIÓN"/>
    <s v="Nación"/>
    <x v="0"/>
    <s v="CSF"/>
    <n v="549133"/>
    <n v="0"/>
    <n v="54913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6"/>
    <s v="INDEMNIZACIÓN POR VACACIONES"/>
    <s v="Nación"/>
    <x v="0"/>
    <s v="CSF"/>
    <n v="3066437"/>
    <n v="0"/>
    <n v="306643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21"/>
    <s v="INCAPACIDADES (NO DE PENSIONES)"/>
    <s v="Nación"/>
    <x v="0"/>
    <s v="CSF"/>
    <n v="0"/>
    <n v="1483039"/>
    <n v="148303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4"/>
    <s v="PRIMA DE VACACIONES"/>
    <s v="Nación"/>
    <x v="0"/>
    <s v="CSF"/>
    <n v="3294200"/>
    <n v="0"/>
    <n v="3294200"/>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5"/>
    <s v="PRIMA TÉCNICA NO SALARIAL"/>
    <s v="Nación"/>
    <x v="0"/>
    <s v="CSF"/>
    <n v="2240265"/>
    <n v="0"/>
    <n v="224026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10"/>
    <s v="BONIFICACIÓN POR SERVICIOS PRESTADOS"/>
    <s v="Nación"/>
    <x v="0"/>
    <s v="CSF"/>
    <n v="2110585"/>
    <n v="0"/>
    <n v="211058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7"/>
    <s v="SUELDO DE VACACIONES"/>
    <s v="Nación"/>
    <x v="0"/>
    <s v="CSF"/>
    <n v="8344"/>
    <n v="0"/>
    <n v="8344"/>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
    <s v="AUXILIO DE TRANSPORTE"/>
    <s v="Nación"/>
    <x v="0"/>
    <s v="CSF"/>
    <n v="486843"/>
    <n v="0"/>
    <n v="48684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620"/>
    <s v="2020-01-29 00:00:00"/>
    <s v="2020-01-29 14:57:00"/>
    <s v="Gasto"/>
    <s v="Con Compromiso"/>
    <s v="017"/>
    <x v="16"/>
    <x v="15"/>
    <s v="SALUD"/>
    <s v="Nación"/>
    <x v="0"/>
    <s v="CSF"/>
    <n v="3151600"/>
    <n v="0"/>
    <n v="31516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6"/>
    <s v="APORTES AL SENA"/>
    <s v="Nación"/>
    <x v="0"/>
    <s v="CSF"/>
    <n v="871800"/>
    <n v="0"/>
    <n v="871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3"/>
    <s v="APORTES AL ICBF"/>
    <s v="Nación"/>
    <x v="0"/>
    <s v="CSF"/>
    <n v="1307800"/>
    <n v="0"/>
    <n v="1307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1"/>
    <s v="PENSIONES"/>
    <s v="Nación"/>
    <x v="0"/>
    <s v="CSF"/>
    <n v="4449500"/>
    <n v="0"/>
    <n v="44495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2"/>
    <s v="APORTES GENERALES AL SISTEMA DE RIESGOS LABORALES"/>
    <s v="Nación"/>
    <x v="0"/>
    <s v="CSF"/>
    <n v="423700"/>
    <n v="0"/>
    <n v="4237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4"/>
    <s v="CAJAS DE COMPENSACIÓN FAMILIAR"/>
    <s v="Nación"/>
    <x v="0"/>
    <s v="CSF"/>
    <n v="1743000"/>
    <n v="0"/>
    <n v="17430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720"/>
    <s v="2020-02-11 00:00:00"/>
    <s v="2020-02-11 10:09:00"/>
    <s v="Gasto"/>
    <s v="Con Compromiso"/>
    <s v="017"/>
    <x v="16"/>
    <x v="18"/>
    <s v="SERVICIOS DE TRANSPORTE DE PASAJEROS"/>
    <s v="Nación"/>
    <x v="0"/>
    <s v="CSF"/>
    <n v="78400"/>
    <n v="0"/>
    <n v="78400"/>
    <n v="0"/>
    <s v="COMISIÓN DIRECTORA TERRITORIAL, PARA REUNIÓN EN LA DIRECCIÓN GENERAL"/>
    <s v="720"/>
    <s v="820"/>
    <s v="1020"/>
    <s v="4620"/>
    <s v="26274520"/>
    <s v="-0"/>
    <x v="0"/>
    <x v="20"/>
  </r>
  <r>
    <s v="720"/>
    <s v="2020-02-11 00:00:00"/>
    <s v="2020-02-11 10:09:00"/>
    <s v="Gasto"/>
    <s v="Con Compromiso"/>
    <s v="017"/>
    <x v="16"/>
    <x v="19"/>
    <s v="VIÁTICOS DE LOS FUNCIONARIOS EN COMISIÓN"/>
    <s v="Nación"/>
    <x v="0"/>
    <s v="CSF"/>
    <n v="258320"/>
    <n v="0"/>
    <n v="258320"/>
    <n v="0"/>
    <s v="COMISIÓN DIRECTORA TERRITORIAL, PARA REUNIÓN EN LA DIRECCIÓN GENERAL"/>
    <s v="720"/>
    <s v="820"/>
    <s v="1020"/>
    <s v="4620"/>
    <s v="26274520"/>
    <s v="-0"/>
    <x v="0"/>
    <x v="20"/>
  </r>
  <r>
    <s v="820"/>
    <s v="2020-02-13 00:00:00"/>
    <s v="2020-02-13 16:17:00"/>
    <s v="Gasto"/>
    <s v="Con Compromiso"/>
    <s v="0500"/>
    <x v="16"/>
    <x v="22"/>
    <s v="ADQUISICIÓN DE BIENES Y SERVICIOS - SERVICIO DE INFORMACIÓN CATASTRAL - ACTUALIZACIÓN  Y GESTIÓN CATASTRAL  NACIONAL"/>
    <s v="Nación"/>
    <x v="2"/>
    <s v="CSF"/>
    <n v="14047426"/>
    <n v="-12387690"/>
    <n v="1659736"/>
    <n v="821124"/>
    <s v="VIATICOS PROCESO DE CONSERVACION."/>
    <s v="820"/>
    <s v="1420, 1520, 1620, 6720, 7620, 9220, 9320, 9420"/>
    <s v="1720, 1820, 1920, 7820, 9320, 12520, 12620, 12720"/>
    <s v="8620, 8720, 8820, 35520, 40420, 46920, 47020, 47120"/>
    <s v="42868720, 42871520, 42873620, 210578620, 242611920, 296746020, 296759220, 296765220"/>
    <s v="-0"/>
    <x v="1"/>
    <x v="1"/>
  </r>
  <r>
    <s v="920"/>
    <s v="2020-02-13 00:00:00"/>
    <s v="2020-02-13 16:27:00"/>
    <s v="Gasto"/>
    <s v="Con Compromiso"/>
    <s v="0510"/>
    <x v="16"/>
    <x v="23"/>
    <s v="ADQUISICIÓN DE BIENES Y SERVICIOS - SERVICIO DE AVALÚOS - ACTUALIZACIÓN  Y GESTIÓN CATASTRAL  NACIONAL"/>
    <s v="Propios"/>
    <x v="1"/>
    <s v="CSF"/>
    <n v="2000000"/>
    <n v="-959838"/>
    <n v="1040162"/>
    <n v="200000"/>
    <s v="VIÁTICOS PROCESO DE AVALÚOS"/>
    <s v="920"/>
    <s v="8620"/>
    <s v="12120"/>
    <s v="46520"/>
    <s v="294373620"/>
    <s v="-0"/>
    <x v="1"/>
    <x v="2"/>
  </r>
  <r>
    <s v="1020"/>
    <s v="2020-02-24 00:00:00"/>
    <s v="2020-02-24 17:45:00"/>
    <s v="Gasto"/>
    <s v="Con Compromiso"/>
    <s v="017"/>
    <x v="16"/>
    <x v="6"/>
    <s v="SUBSIDIO DE ALIMENTACIÓN"/>
    <s v="Nación"/>
    <x v="0"/>
    <s v="CSF"/>
    <n v="672795"/>
    <n v="0"/>
    <n v="67279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7"/>
    <s v="SUELDO DE VACACIONES"/>
    <s v="Nación"/>
    <x v="0"/>
    <s v="CSF"/>
    <n v="1231011"/>
    <n v="0"/>
    <n v="1231011"/>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21"/>
    <s v="INCAPACIDADES (NO DE PENSIONES)"/>
    <s v="Nación"/>
    <x v="0"/>
    <s v="CSF"/>
    <n v="564346"/>
    <n v="0"/>
    <n v="56434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10"/>
    <s v="BONIFICACIÓN POR SERVICIOS PRESTADOS"/>
    <s v="Nación"/>
    <x v="0"/>
    <s v="CSF"/>
    <n v="1134508"/>
    <n v="0"/>
    <n v="1134508"/>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4"/>
    <s v="PRIMA DE VACACIONES"/>
    <s v="Nación"/>
    <x v="0"/>
    <s v="CSF"/>
    <n v="1457776"/>
    <n v="0"/>
    <n v="145777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5"/>
    <s v="PRIMA TÉCNICA NO SALARIAL"/>
    <s v="Nación"/>
    <x v="0"/>
    <s v="CSF"/>
    <n v="2240265"/>
    <n v="0"/>
    <n v="224026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3"/>
    <s v="AUXILIO DE TRANSPORTE"/>
    <s v="Nación"/>
    <x v="0"/>
    <s v="CSF"/>
    <n v="689122"/>
    <n v="0"/>
    <n v="689122"/>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8"/>
    <s v="BONIFICACIÓN ESPECIAL DE RECREACIÓN"/>
    <s v="Nación"/>
    <x v="0"/>
    <s v="CSF"/>
    <n v="110493"/>
    <n v="0"/>
    <n v="110493"/>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9"/>
    <s v="SUELDO BÁSICO"/>
    <s v="Nación"/>
    <x v="0"/>
    <s v="CSF"/>
    <n v="34956004"/>
    <n v="0"/>
    <n v="34956004"/>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120"/>
    <s v="2020-02-25 00:00:00"/>
    <s v="2020-02-25 17:17:00"/>
    <s v="Gasto"/>
    <s v="Con Compromiso"/>
    <s v="017"/>
    <x v="16"/>
    <x v="12"/>
    <s v="APORTES GENERALES AL SISTEMA DE RIESGOS LABORALES"/>
    <s v="Nación"/>
    <x v="0"/>
    <s v="CSF"/>
    <n v="477700"/>
    <n v="0"/>
    <n v="477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5"/>
    <s v="SALUD"/>
    <s v="Nación"/>
    <x v="0"/>
    <s v="CSF"/>
    <n v="3115700"/>
    <n v="0"/>
    <n v="3115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1"/>
    <s v="PENSIONES"/>
    <s v="Nación"/>
    <x v="0"/>
    <s v="CSF"/>
    <n v="4398500"/>
    <n v="0"/>
    <n v="4398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3"/>
    <s v="APORTES AL ICBF"/>
    <s v="Nación"/>
    <x v="0"/>
    <s v="CSF"/>
    <n v="1167500"/>
    <n v="0"/>
    <n v="1167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4"/>
    <s v="CAJAS DE COMPENSACIÓN FAMILIAR"/>
    <s v="Nación"/>
    <x v="0"/>
    <s v="CSF"/>
    <n v="1556000"/>
    <n v="0"/>
    <n v="15560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6"/>
    <s v="APORTES AL SENA"/>
    <s v="Nación"/>
    <x v="0"/>
    <s v="CSF"/>
    <n v="778300"/>
    <n v="0"/>
    <n v="7783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220"/>
    <s v="2020-03-05 00:00:00"/>
    <s v="2020-03-05 14:30:00"/>
    <s v="Gasto"/>
    <s v="Con Compromiso"/>
    <s v="0500"/>
    <x v="16"/>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s v="1220"/>
    <s v="2720, 2820"/>
    <s v="3420, 3620"/>
    <s v="13820, 14020, 17020, 18620, 24820, 24920, 31220, 31320, 35720, 35920, 41020, 41120, 46020, 46120, 51320, 51420"/>
    <s v="86565020, 86567420, 105697920, 117949020, 144156720, 144156920, 172495020, 173954920, 210589320, 213386820, 246290720, 247542220, 279699520, 281290320, 314000420, 317213420"/>
    <s v="-0"/>
    <x v="1"/>
    <x v="1"/>
  </r>
  <r>
    <s v="1320"/>
    <s v="2020-03-05 00:00:00"/>
    <s v="2020-03-05 14:35:00"/>
    <s v="Gasto"/>
    <s v="Con Compromiso"/>
    <s v="0500"/>
    <x v="16"/>
    <x v="22"/>
    <s v="ADQUISICIÓN DE BIENES Y SERVICIOS - SERVICIO DE INFORMACIÓN CATASTRAL - ACTUALIZACIÓN  Y GESTIÓN CATASTRAL  NACIONAL"/>
    <s v="Nación"/>
    <x v="0"/>
    <s v="CSF"/>
    <n v="73225012"/>
    <n v="0"/>
    <n v="73225012"/>
    <n v="2"/>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s v="3120, 3220, 3320, 3520, 3720, 10720, 11720"/>
    <s v="13520, 13620, 13720, 13920, 14120, 16620, 16720, 16820, 16920, 17120, 24320, 24420, 24520, 24620, 24720, 31020, 31120, 31420, 31520, 35620, 35820, 36020, 36120, 40520, 40620, 40820, 40920, 45220, 45320, 45420, 45520, 45620, 45720, 45920, 46220, 50620, 50720, 50820, 50920, 51020, 51120, 512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s v="-0"/>
    <x v="1"/>
    <x v="1"/>
  </r>
  <r>
    <s v="1320"/>
    <s v="2020-03-05 00:00:00"/>
    <s v="2020-03-05 14:35:00"/>
    <s v="Gasto"/>
    <s v="Con Compromiso"/>
    <s v="0500"/>
    <x v="16"/>
    <x v="22"/>
    <s v="ADQUISICIÓN DE BIENES Y SERVICIOS - SERVICIO DE INFORMACIÓN CATASTRAL - ACTUALIZACIÓN  Y GESTIÓN CATASTRAL  NACIONAL"/>
    <s v="Nación"/>
    <x v="2"/>
    <s v="CSF"/>
    <n v="0"/>
    <n v="12387690"/>
    <n v="12387690"/>
    <n v="385395"/>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s v="3120, 3220, 3320, 3520, 3720, 10720, 11720"/>
    <s v="13520, 13620, 13720, 13920, 14120, 16620, 16720, 16820, 16920, 17120, 24320, 24420, 24520, 24620, 24720, 31020, 31120, 31420, 31520, 35620, 35820, 36020, 36120, 40520, 40620, 40820, 40920, 45220, 45320, 45420, 45520, 45620, 45720, 45920, 46220, 50620, 50720, 50820, 50920, 51020, 51120, 512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s v="-0"/>
    <x v="1"/>
    <x v="1"/>
  </r>
  <r>
    <s v="1420"/>
    <s v="2020-03-09 00:00:00"/>
    <s v="2020-03-09 15:26:00"/>
    <s v="Gasto"/>
    <s v="Con Compromiso"/>
    <s v="017"/>
    <x v="16"/>
    <x v="24"/>
    <s v="IMPUESTO PREDIAL Y SOBRETASA AMBIENTAL"/>
    <s v="Nación"/>
    <x v="0"/>
    <s v="CSF"/>
    <n v="7212854"/>
    <n v="0"/>
    <n v="7212854"/>
    <n v="0"/>
    <s v="IMPUESTO PREDIAL UNIFICADO, SOBRETASA AMBIENTAL Y SOBRETASA BOMBERIL"/>
    <s v="1420"/>
    <s v="1920"/>
    <s v="2520"/>
    <s v="9020"/>
    <s v="52686320"/>
    <s v="-0"/>
    <x v="0"/>
    <x v="20"/>
  </r>
  <r>
    <s v="1520"/>
    <s v="2020-03-11 00:00:00"/>
    <s v="2020-03-11 15:29:00"/>
    <s v="Gasto"/>
    <s v="Con Compromiso"/>
    <s v="017"/>
    <x v="16"/>
    <x v="20"/>
    <s v="IMPUESTO DE INDUSTRIA Y COMERCIO"/>
    <s v="Propios"/>
    <x v="1"/>
    <s v="CSF"/>
    <n v="3116279"/>
    <n v="0"/>
    <n v="3116279"/>
    <n v="0"/>
    <s v="PAGO IMPUESTO INDUSTRIA Y COMERCIO VIGENCIA 2019"/>
    <s v="1520"/>
    <s v="2020"/>
    <s v="2620"/>
    <s v="9120"/>
    <s v="52775420"/>
    <s v="-0"/>
    <x v="0"/>
    <x v="20"/>
  </r>
  <r>
    <s v="1620"/>
    <s v="2020-03-24 00:00:00"/>
    <s v="2020-03-24 20:57:00"/>
    <s v="Gasto"/>
    <s v="Con Compromiso"/>
    <s v="017"/>
    <x v="16"/>
    <x v="5"/>
    <s v="PRIMA TÉCNICA NO SALARIAL"/>
    <s v="Nación"/>
    <x v="0"/>
    <s v="CSF"/>
    <n v="2584371"/>
    <n v="0"/>
    <n v="25843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9"/>
    <s v="SUELDO BÁSICO"/>
    <s v="Nación"/>
    <x v="0"/>
    <s v="CSF"/>
    <n v="36495618"/>
    <n v="0"/>
    <n v="3649561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6"/>
    <s v="SUBSIDIO DE ALIMENTACIÓN"/>
    <s v="Nación"/>
    <x v="0"/>
    <s v="CSF"/>
    <n v="603071"/>
    <n v="0"/>
    <n v="6030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3"/>
    <s v="AUXILIO DE TRANSPORTE"/>
    <s v="Nación"/>
    <x v="0"/>
    <s v="CSF"/>
    <n v="1069681"/>
    <n v="0"/>
    <n v="106968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7"/>
    <s v="SUELDO DE VACACIONES"/>
    <s v="Nación"/>
    <x v="0"/>
    <s v="CSF"/>
    <n v="237085"/>
    <n v="0"/>
    <n v="237085"/>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21"/>
    <s v="INCAPACIDADES (NO DE PENSIONES)"/>
    <s v="Nación"/>
    <x v="0"/>
    <s v="CSF"/>
    <n v="431678"/>
    <n v="0"/>
    <n v="43167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10"/>
    <s v="BONIFICACIÓN POR SERVICIOS PRESTADOS"/>
    <s v="Nación"/>
    <x v="0"/>
    <s v="CSF"/>
    <n v="1015562"/>
    <n v="0"/>
    <n v="1015562"/>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8"/>
    <s v="BONIFICACIÓN ESPECIAL DE RECREACIÓN"/>
    <s v="Nación"/>
    <x v="0"/>
    <s v="CSF"/>
    <n v="15407"/>
    <n v="0"/>
    <n v="15407"/>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4"/>
    <s v="PRIMA DE VACACIONES"/>
    <s v="Nación"/>
    <x v="0"/>
    <s v="CSF"/>
    <n v="258200"/>
    <n v="0"/>
    <n v="258200"/>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720"/>
    <s v="2020-03-25 00:00:00"/>
    <s v="2020-03-25 18:58:00"/>
    <s v="Gasto"/>
    <s v="Con Compromiso"/>
    <s v="017"/>
    <x v="16"/>
    <x v="14"/>
    <s v="CAJAS DE COMPENSACIÓN FAMILIAR"/>
    <s v="Nación"/>
    <x v="0"/>
    <s v="CSF"/>
    <n v="1437500"/>
    <n v="0"/>
    <n v="1437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3"/>
    <s v="APORTES AL ICBF"/>
    <s v="Nación"/>
    <x v="0"/>
    <s v="CSF"/>
    <n v="1078500"/>
    <n v="0"/>
    <n v="1078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1"/>
    <s v="PENSIONES"/>
    <s v="Nación"/>
    <x v="0"/>
    <s v="CSF"/>
    <n v="4718300"/>
    <n v="0"/>
    <n v="47183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2"/>
    <s v="APORTES GENERALES AL SISTEMA DE RIESGOS LABORALES"/>
    <s v="Nación"/>
    <x v="0"/>
    <s v="CSF"/>
    <n v="456200"/>
    <n v="0"/>
    <n v="456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5"/>
    <s v="SALUD"/>
    <s v="Nación"/>
    <x v="0"/>
    <s v="CSF"/>
    <n v="3342600"/>
    <n v="0"/>
    <n v="33426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6"/>
    <s v="APORTES AL SENA"/>
    <s v="Nación"/>
    <x v="0"/>
    <s v="CSF"/>
    <n v="719200"/>
    <n v="0"/>
    <n v="719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820"/>
    <s v="2020-04-16 00:00:00"/>
    <s v="2020-04-16 18:42:00"/>
    <s v="Gasto"/>
    <s v="Con Compromiso"/>
    <s v="0200"/>
    <x v="16"/>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QUINDIO EN EL MARCO DE LOS LINEAMIENTOS INSTITUCIONALES VIGENTES"/>
    <s v="1820"/>
    <s v="4220"/>
    <s v="6020"/>
    <s v="26820, 31620, 36220, 40720, 45820, 51520"/>
    <s v="149112420, 178136320, 217272520, 246267820, 276024420, 317215320"/>
    <s v="-0"/>
    <x v="1"/>
    <x v="3"/>
  </r>
  <r>
    <s v="1920"/>
    <s v="2020-04-24 00:00:00"/>
    <s v="2020-04-24 19:06:00"/>
    <s v="Gasto"/>
    <s v="Con Compromiso"/>
    <s v="017"/>
    <x v="16"/>
    <x v="3"/>
    <s v="AUXILIO DE TRANSPORTE"/>
    <s v="Nación"/>
    <x v="0"/>
    <s v="CSF"/>
    <n v="774833"/>
    <n v="0"/>
    <n v="774833"/>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6"/>
    <s v="INDEMNIZACIÓN POR VACACIONES"/>
    <s v="Nación"/>
    <x v="0"/>
    <s v="CSF"/>
    <n v="1953499"/>
    <n v="0"/>
    <n v="1953499"/>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9"/>
    <s v="SUELDO BÁSICO"/>
    <s v="Nación"/>
    <x v="0"/>
    <s v="CSF"/>
    <n v="37074902"/>
    <n v="0"/>
    <n v="37074902"/>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5"/>
    <s v="PRIMA TÉCNICA NO SALARIAL"/>
    <s v="Nación"/>
    <x v="0"/>
    <s v="CSF"/>
    <n v="2354967"/>
    <n v="0"/>
    <n v="2354967"/>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6"/>
    <s v="SUBSIDIO DE ALIMENTACIÓN"/>
    <s v="Nación"/>
    <x v="0"/>
    <s v="CSF"/>
    <n v="630134"/>
    <n v="0"/>
    <n v="63013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0"/>
    <s v="PRIMA DE NAVIDAD"/>
    <s v="Nación"/>
    <x v="0"/>
    <s v="CSF"/>
    <n v="522676"/>
    <n v="0"/>
    <n v="522676"/>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8"/>
    <s v="BONIFICACIÓN ESPECIAL DE RECREACIÓN"/>
    <s v="Nación"/>
    <x v="0"/>
    <s v="CSF"/>
    <n v="290224"/>
    <n v="0"/>
    <n v="2902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10"/>
    <s v="BONIFICACIÓN POR SERVICIOS PRESTADOS"/>
    <s v="Nación"/>
    <x v="0"/>
    <s v="CSF"/>
    <n v="964724"/>
    <n v="0"/>
    <n v="9647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4"/>
    <s v="PRIMA DE VACACIONES"/>
    <s v="Nación"/>
    <x v="0"/>
    <s v="CSF"/>
    <n v="2984904"/>
    <n v="0"/>
    <n v="298490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7"/>
    <s v="SUELDO DE VACACIONES"/>
    <s v="Nación"/>
    <x v="0"/>
    <s v="CSF"/>
    <n v="1342285"/>
    <n v="0"/>
    <n v="1342285"/>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2020"/>
    <s v="2020-04-28 00:00:00"/>
    <s v="2020-04-28 20:07:00"/>
    <s v="Gasto"/>
    <s v="Con Compromiso"/>
    <s v="017"/>
    <x v="16"/>
    <x v="14"/>
    <s v="CAJAS DE COMPENSACIÓN FAMILIAR"/>
    <s v="Nación"/>
    <x v="0"/>
    <s v="CSF"/>
    <n v="1662200"/>
    <n v="0"/>
    <n v="16622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2"/>
    <s v="APORTES GENERALES AL SISTEMA DE RIESGOS LABORALES"/>
    <s v="Nación"/>
    <x v="0"/>
    <s v="CSF"/>
    <n v="516700"/>
    <n v="0"/>
    <n v="5167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6"/>
    <s v="APORTES AL SENA"/>
    <s v="Nación"/>
    <x v="0"/>
    <s v="CSF"/>
    <n v="831600"/>
    <n v="0"/>
    <n v="8316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1"/>
    <s v="PENSIONES"/>
    <s v="Nación"/>
    <x v="0"/>
    <s v="CSF"/>
    <n v="900000"/>
    <n v="0"/>
    <n v="9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5"/>
    <s v="SALUD"/>
    <s v="Nación"/>
    <x v="0"/>
    <s v="CSF"/>
    <n v="3400000"/>
    <n v="0"/>
    <n v="34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3"/>
    <s v="APORTES AL ICBF"/>
    <s v="Nación"/>
    <x v="0"/>
    <s v="CSF"/>
    <n v="1247000"/>
    <n v="0"/>
    <n v="1247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120"/>
    <s v="2020-05-21 00:00:00"/>
    <s v="2020-05-21 20:48:00"/>
    <s v="Gasto"/>
    <s v="Con Compromiso"/>
    <s v="017"/>
    <x v="16"/>
    <x v="6"/>
    <s v="SUBSIDIO DE ALIMENTACIÓN"/>
    <s v="Nación"/>
    <x v="0"/>
    <s v="CSF"/>
    <n v="627931"/>
    <n v="0"/>
    <n v="62793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
    <s v="AUXILIO DE TRANSPORTE"/>
    <s v="Nación"/>
    <x v="0"/>
    <s v="CSF"/>
    <n v="836546"/>
    <n v="0"/>
    <n v="836546"/>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9"/>
    <s v="SUELDO BÁSICO"/>
    <s v="Nación"/>
    <x v="0"/>
    <s v="CSF"/>
    <n v="37315333"/>
    <n v="0"/>
    <n v="3731533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8"/>
    <s v="BONIFICACIÓN ESPECIAL DE RECREACIÓN"/>
    <s v="Nación"/>
    <x v="0"/>
    <s v="CSF"/>
    <n v="569121"/>
    <n v="0"/>
    <n v="56912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5"/>
    <s v="PRIMA TÉCNICA NO SALARIAL"/>
    <s v="Nación"/>
    <x v="0"/>
    <s v="CSF"/>
    <n v="2354967"/>
    <n v="0"/>
    <n v="2354967"/>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26"/>
    <s v="PRIMA DE SERVICIO"/>
    <s v="Nación"/>
    <x v="0"/>
    <s v="CSF"/>
    <n v="538234"/>
    <n v="0"/>
    <n v="53823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10"/>
    <s v="BONIFICACIÓN POR SERVICIOS PRESTADOS"/>
    <s v="Nación"/>
    <x v="0"/>
    <s v="CSF"/>
    <n v="1259678"/>
    <n v="0"/>
    <n v="1259678"/>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4"/>
    <s v="PRIMA DE VACACIONES"/>
    <s v="Nación"/>
    <x v="0"/>
    <s v="CSF"/>
    <n v="6916863"/>
    <n v="0"/>
    <n v="691686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7"/>
    <s v="SUELDO DE VACACIONES"/>
    <s v="Nación"/>
    <x v="0"/>
    <s v="CSF"/>
    <n v="6880620"/>
    <n v="0"/>
    <n v="6880620"/>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6"/>
    <s v="INDEMNIZACIÓN POR VACACIONES"/>
    <s v="Nación"/>
    <x v="0"/>
    <s v="CSF"/>
    <n v="1078194"/>
    <n v="0"/>
    <n v="107819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220"/>
    <s v="2020-05-23 00:00:00"/>
    <s v="2020-05-23 12:27:00"/>
    <s v="Gasto"/>
    <s v="Con Compromiso"/>
    <s v="017"/>
    <x v="16"/>
    <x v="16"/>
    <s v="APORTES AL SENA"/>
    <s v="Nación"/>
    <x v="0"/>
    <s v="CSF"/>
    <n v="985100"/>
    <n v="0"/>
    <n v="985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5"/>
    <s v="SALUD"/>
    <s v="Nación"/>
    <x v="0"/>
    <s v="CSF"/>
    <n v="3382000"/>
    <n v="0"/>
    <n v="33820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3"/>
    <s v="APORTES AL ICBF"/>
    <s v="Nación"/>
    <x v="0"/>
    <s v="CSF"/>
    <n v="1476800"/>
    <n v="0"/>
    <n v="1476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2"/>
    <s v="APORTES GENERALES AL SISTEMA DE RIESGOS LABORALES"/>
    <s v="Nación"/>
    <x v="0"/>
    <s v="CSF"/>
    <n v="476600"/>
    <n v="0"/>
    <n v="4766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4"/>
    <s v="CAJAS DE COMPENSACIÓN FAMILIAR"/>
    <s v="Nación"/>
    <x v="0"/>
    <s v="CSF"/>
    <n v="1968800"/>
    <n v="0"/>
    <n v="1968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1"/>
    <s v="PENSIONES"/>
    <s v="Nación"/>
    <x v="0"/>
    <s v="CSF"/>
    <n v="4774100"/>
    <n v="0"/>
    <n v="4774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320"/>
    <s v="2020-05-27 00:00:00"/>
    <s v="2020-05-27 18:01:00"/>
    <s v="Gasto"/>
    <s v="Con Compromiso"/>
    <s v="017"/>
    <x v="16"/>
    <x v="13"/>
    <s v="APORTES AL ICBF"/>
    <s v="Nación"/>
    <x v="0"/>
    <s v="CSF"/>
    <n v="128400"/>
    <n v="0"/>
    <n v="12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5"/>
    <s v="SALUD"/>
    <s v="Nación"/>
    <x v="0"/>
    <s v="CSF"/>
    <n v="318700"/>
    <n v="0"/>
    <n v="3187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1"/>
    <s v="PENSIONES"/>
    <s v="Nación"/>
    <x v="0"/>
    <s v="CSF"/>
    <n v="460000"/>
    <n v="0"/>
    <n v="4600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2"/>
    <s v="APORTES GENERALES AL SISTEMA DE RIESGOS LABORALES"/>
    <s v="Nación"/>
    <x v="0"/>
    <s v="CSF"/>
    <n v="48400"/>
    <n v="0"/>
    <n v="4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6"/>
    <s v="APORTES AL SENA"/>
    <s v="Nación"/>
    <x v="0"/>
    <s v="CSF"/>
    <n v="86400"/>
    <n v="0"/>
    <n v="86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4"/>
    <s v="CAJAS DE COMPENSACIÓN FAMILIAR"/>
    <s v="Nación"/>
    <x v="0"/>
    <s v="CSF"/>
    <n v="172400"/>
    <n v="0"/>
    <n v="172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420"/>
    <s v="2020-06-05 00:00:00"/>
    <s v="2020-06-05 19:46:00"/>
    <s v="Gasto"/>
    <s v="Con Compromiso"/>
    <s v="017"/>
    <x v="16"/>
    <x v="26"/>
    <s v="PRIMA DE SERVICIO"/>
    <s v="Nación"/>
    <x v="0"/>
    <s v="CSF"/>
    <n v="40511107"/>
    <n v="0"/>
    <n v="40511107"/>
    <n v="0"/>
    <s v="PAGO PRIMA DE SERVICIOS FUNCIONARIOS DT QUINDIO"/>
    <s v="2420"/>
    <s v="5220"/>
    <s v="-0"/>
    <s v="25020, 25120, 25220, 25320, 25420, 25520, 25620, 25720, 25820, 25920, 26020, 26120, 26220, 26320, 26420, 26520, 26620, 26720"/>
    <s v="144102620, 144102720, 144102820, 144102920, 144103020, 144103120, 144103220, 144103320, 144103420, 144103520, 144103720, 144103820, 144103920, 144104020, 144104120, 144104220, 144104320, 144104420"/>
    <s v="-0"/>
    <x v="0"/>
    <x v="20"/>
  </r>
  <r>
    <s v="2520"/>
    <s v="2020-06-23 00:00:00"/>
    <s v="2020-06-23 19:26:00"/>
    <s v="Gasto"/>
    <s v="Con Compromiso"/>
    <s v="017"/>
    <x v="16"/>
    <x v="10"/>
    <s v="BONIFICACIÓN POR SERVICIOS PRESTADOS"/>
    <s v="Nación"/>
    <x v="0"/>
    <s v="CSF"/>
    <n v="2346828"/>
    <n v="0"/>
    <n v="2346828"/>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7"/>
    <s v="SUELDO DE VACACIONES"/>
    <s v="Nación"/>
    <x v="0"/>
    <s v="CSF"/>
    <n v="2067384"/>
    <n v="0"/>
    <n v="206738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8"/>
    <s v="BONIFICACIÓN ESPECIAL DE RECREACIÓN"/>
    <s v="Nación"/>
    <x v="0"/>
    <s v="CSF"/>
    <n v="167083"/>
    <n v="0"/>
    <n v="167083"/>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5"/>
    <s v="PRIMA TÉCNICA NO SALARIAL"/>
    <s v="Nación"/>
    <x v="0"/>
    <s v="CSF"/>
    <n v="2354967"/>
    <n v="0"/>
    <n v="2354967"/>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6"/>
    <s v="SUBSIDIO DE ALIMENTACIÓN"/>
    <s v="Nación"/>
    <x v="0"/>
    <s v="CSF"/>
    <n v="634541"/>
    <n v="0"/>
    <n v="634541"/>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9"/>
    <s v="SUELDO BÁSICO"/>
    <s v="Nación"/>
    <x v="0"/>
    <s v="CSF"/>
    <n v="33182394"/>
    <n v="0"/>
    <n v="3318239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3"/>
    <s v="AUXILIO DE TRANSPORTE"/>
    <s v="Nación"/>
    <x v="0"/>
    <s v="CSF"/>
    <n v="822832"/>
    <n v="0"/>
    <n v="822832"/>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4"/>
    <s v="PRIMA DE VACACIONES"/>
    <s v="Nación"/>
    <x v="0"/>
    <s v="CSF"/>
    <n v="2112935"/>
    <n v="0"/>
    <n v="2112935"/>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620"/>
    <s v="2020-06-24 00:00:00"/>
    <s v="2020-06-24 19:23:00"/>
    <s v="Gasto"/>
    <s v="Con Compromiso"/>
    <s v="017"/>
    <x v="16"/>
    <x v="14"/>
    <s v="CAJAS DE COMPENSACIÓN FAMILIAR"/>
    <s v="Nación"/>
    <x v="0"/>
    <s v="CSF"/>
    <n v="3389500"/>
    <n v="0"/>
    <n v="33895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3"/>
    <s v="APORTES AL ICBF"/>
    <s v="Nación"/>
    <x v="0"/>
    <s v="CSF"/>
    <n v="2542300"/>
    <n v="0"/>
    <n v="25423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5"/>
    <s v="SALUD"/>
    <s v="Nación"/>
    <x v="0"/>
    <s v="CSF"/>
    <n v="3455200"/>
    <n v="0"/>
    <n v="34552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2"/>
    <s v="APORTES GENERALES AL SISTEMA DE RIESGOS LABORALES"/>
    <s v="Nación"/>
    <x v="0"/>
    <s v="CSF"/>
    <n v="441800"/>
    <n v="0"/>
    <n v="4418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1"/>
    <s v="PENSIONES"/>
    <s v="Nación"/>
    <x v="0"/>
    <s v="CSF"/>
    <n v="4877400"/>
    <n v="0"/>
    <n v="4877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6"/>
    <s v="APORTES AL SENA"/>
    <s v="Nación"/>
    <x v="0"/>
    <s v="CSF"/>
    <n v="1695400"/>
    <n v="0"/>
    <n v="1695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720"/>
    <s v="2020-07-24 00:00:00"/>
    <s v="2020-07-24 17:43:00"/>
    <s v="Gasto"/>
    <s v="Con Compromiso"/>
    <s v="017"/>
    <x v="16"/>
    <x v="6"/>
    <s v="SUBSIDIO DE ALIMENTACIÓN"/>
    <s v="Nación"/>
    <x v="0"/>
    <s v="CSF"/>
    <n v="632338"/>
    <n v="0"/>
    <n v="632338"/>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7"/>
    <s v="SUELDO DE VACACIONES"/>
    <s v="Nación"/>
    <x v="0"/>
    <s v="CSF"/>
    <n v="1250340"/>
    <n v="0"/>
    <n v="1250340"/>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4"/>
    <s v="PRIMA DE VACACIONES"/>
    <s v="Nación"/>
    <x v="0"/>
    <s v="CSF"/>
    <n v="1221727"/>
    <n v="0"/>
    <n v="122172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8"/>
    <s v="BONIFICACIÓN ESPECIAL DE RECREACIÓN"/>
    <s v="Nación"/>
    <x v="0"/>
    <s v="CSF"/>
    <n v="84297"/>
    <n v="0"/>
    <n v="8429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28"/>
    <s v="AUXILIO DE CONECTIVIDAD DIGITAL"/>
    <s v="Nación"/>
    <x v="0"/>
    <s v="CSF"/>
    <n v="822832"/>
    <n v="0"/>
    <n v="822832"/>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9"/>
    <s v="SUELDO BÁSICO"/>
    <s v="Nación"/>
    <x v="0"/>
    <s v="CSF"/>
    <n v="35459014"/>
    <n v="0"/>
    <n v="35459014"/>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5"/>
    <s v="PRIMA TÉCNICA NO SALARIAL"/>
    <s v="Nación"/>
    <x v="0"/>
    <s v="CSF"/>
    <n v="2354967"/>
    <n v="0"/>
    <n v="235496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820"/>
    <s v="2020-07-24 00:00:00"/>
    <s v="2020-07-24 19:22:00"/>
    <s v="Gasto"/>
    <s v="Con Compromiso"/>
    <s v="017"/>
    <x v="16"/>
    <x v="16"/>
    <s v="APORTES AL SENA"/>
    <s v="Nación"/>
    <x v="0"/>
    <s v="CSF"/>
    <n v="820200"/>
    <n v="0"/>
    <n v="8202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1"/>
    <s v="PENSIONES"/>
    <s v="Nación"/>
    <x v="0"/>
    <s v="CSF"/>
    <n v="4595700"/>
    <n v="0"/>
    <n v="45957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3"/>
    <s v="APORTES AL ICBF"/>
    <s v="Nación"/>
    <x v="0"/>
    <s v="CSF"/>
    <n v="1230000"/>
    <n v="0"/>
    <n v="12300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4"/>
    <s v="CAJAS DE COMPENSACIÓN FAMILIAR"/>
    <s v="Nación"/>
    <x v="0"/>
    <s v="CSF"/>
    <n v="1639400"/>
    <n v="0"/>
    <n v="16394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2"/>
    <s v="APORTES GENERALES AL SISTEMA DE RIESGOS LABORALES"/>
    <s v="Nación"/>
    <x v="0"/>
    <s v="CSF"/>
    <n v="478600"/>
    <n v="0"/>
    <n v="478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5"/>
    <s v="SALUD"/>
    <s v="Nación"/>
    <x v="0"/>
    <s v="CSF"/>
    <n v="3255600"/>
    <n v="0"/>
    <n v="3255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920"/>
    <s v="2020-08-24 00:00:00"/>
    <s v="2020-08-24 21:55:00"/>
    <s v="Gasto"/>
    <s v="Con Compromiso"/>
    <s v="017"/>
    <x v="16"/>
    <x v="21"/>
    <s v="INCAPACIDADES (NO DE PENSIONES)"/>
    <s v="Nación"/>
    <x v="0"/>
    <s v="CSF"/>
    <n v="900070"/>
    <n v="0"/>
    <n v="900070"/>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10"/>
    <s v="BONIFICACIÓN POR SERVICIOS PRESTADOS"/>
    <s v="Nación"/>
    <x v="0"/>
    <s v="CSF"/>
    <n v="4025459"/>
    <n v="0"/>
    <n v="4025459"/>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5"/>
    <s v="PRIMA TÉCNICA NO SALARIAL"/>
    <s v="Nación"/>
    <x v="0"/>
    <s v="CSF"/>
    <n v="2354967"/>
    <n v="0"/>
    <n v="2354967"/>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6"/>
    <s v="SUBSIDIO DE ALIMENTACIÓN"/>
    <s v="Nación"/>
    <x v="0"/>
    <s v="CSF"/>
    <n v="568443"/>
    <n v="0"/>
    <n v="568443"/>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9"/>
    <s v="SUELDO BÁSICO"/>
    <s v="Nación"/>
    <x v="0"/>
    <s v="CSF"/>
    <n v="36379256"/>
    <n v="0"/>
    <n v="3637925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28"/>
    <s v="AUXILIO DE CONECTIVIDAD DIGITAL"/>
    <s v="Nación"/>
    <x v="0"/>
    <s v="CSF"/>
    <n v="678836"/>
    <n v="0"/>
    <n v="67883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3020"/>
    <s v="2020-08-25 00:00:00"/>
    <s v="2020-08-25 17:40:00"/>
    <s v="Gasto"/>
    <s v="Con Compromiso"/>
    <s v="017"/>
    <x v="16"/>
    <x v="11"/>
    <s v="PENSIONES"/>
    <s v="Nación"/>
    <x v="0"/>
    <s v="CSF"/>
    <n v="5072900"/>
    <n v="0"/>
    <n v="5072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5"/>
    <s v="SALUD"/>
    <s v="Nación"/>
    <x v="0"/>
    <s v="CSF"/>
    <n v="3593400"/>
    <n v="0"/>
    <n v="35934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2"/>
    <s v="APORTES GENERALES AL SISTEMA DE RIESGOS LABORALES"/>
    <s v="Nación"/>
    <x v="0"/>
    <s v="CSF"/>
    <n v="561600"/>
    <n v="0"/>
    <n v="5616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6"/>
    <s v="APORTES AL SENA"/>
    <s v="Nación"/>
    <x v="0"/>
    <s v="CSF"/>
    <n v="853500"/>
    <n v="0"/>
    <n v="853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4"/>
    <s v="CAJAS DE COMPENSACIÓN FAMILIAR"/>
    <s v="Nación"/>
    <x v="0"/>
    <s v="CSF"/>
    <n v="1705900"/>
    <n v="0"/>
    <n v="1705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3"/>
    <s v="APORTES AL ICBF"/>
    <s v="Nación"/>
    <x v="0"/>
    <s v="CSF"/>
    <n v="1279500"/>
    <n v="0"/>
    <n v="1279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120"/>
    <s v="2020-09-23 00:00:00"/>
    <s v="2020-09-23 20:10:00"/>
    <s v="Gasto"/>
    <s v="Con Compromiso"/>
    <s v="017"/>
    <x v="16"/>
    <x v="21"/>
    <s v="INCAPACIDADES (NO DE PENSIONES)"/>
    <s v="Nación"/>
    <x v="0"/>
    <s v="CSF"/>
    <n v="392842"/>
    <n v="0"/>
    <n v="392842"/>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10"/>
    <s v="BONIFICACIÓN POR SERVICIOS PRESTADOS"/>
    <s v="Nación"/>
    <x v="0"/>
    <s v="CSF"/>
    <n v="952666"/>
    <n v="0"/>
    <n v="952666"/>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5"/>
    <s v="PRIMA TÉCNICA NO SALARIAL"/>
    <s v="Nación"/>
    <x v="0"/>
    <s v="CSF"/>
    <n v="2354967"/>
    <n v="0"/>
    <n v="2354967"/>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8"/>
    <s v="AUXILIO DE CONECTIVIDAD DIGITAL"/>
    <s v="Nación"/>
    <x v="0"/>
    <s v="CSF"/>
    <n v="781691"/>
    <n v="0"/>
    <n v="78169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7"/>
    <s v="SUELDO DE VACACIONES"/>
    <s v="Nación"/>
    <x v="0"/>
    <s v="CSF"/>
    <n v="5076699"/>
    <n v="0"/>
    <n v="50766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9"/>
    <s v="SUELDO BÁSICO"/>
    <s v="Nación"/>
    <x v="0"/>
    <s v="CSF"/>
    <n v="37712939"/>
    <n v="0"/>
    <n v="3771293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6"/>
    <s v="SUBSIDIO DE ALIMENTACIÓN"/>
    <s v="Nación"/>
    <x v="0"/>
    <s v="CSF"/>
    <n v="634541"/>
    <n v="0"/>
    <n v="63454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4"/>
    <s v="PRIMA DE VACACIONES"/>
    <s v="Nación"/>
    <x v="0"/>
    <s v="CSF"/>
    <n v="3893259"/>
    <n v="0"/>
    <n v="389325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8"/>
    <s v="BONIFICACIÓN ESPECIAL DE RECREACIÓN"/>
    <s v="Nación"/>
    <x v="0"/>
    <s v="CSF"/>
    <n v="388599"/>
    <n v="0"/>
    <n v="3885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220"/>
    <s v="2020-09-24 00:00:00"/>
    <s v="2020-09-24 13:54:00"/>
    <s v="Gasto"/>
    <s v="Con Compromiso"/>
    <s v="017"/>
    <x v="16"/>
    <x v="16"/>
    <s v="APORTES AL SENA"/>
    <s v="Nación"/>
    <x v="0"/>
    <s v="CSF"/>
    <n v="889200"/>
    <n v="0"/>
    <n v="8892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1"/>
    <s v="PENSIONES"/>
    <s v="Nación"/>
    <x v="0"/>
    <s v="CSF"/>
    <n v="4707900"/>
    <n v="0"/>
    <n v="47079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5"/>
    <s v="SALUD"/>
    <s v="Nación"/>
    <x v="0"/>
    <s v="CSF"/>
    <n v="3335100"/>
    <n v="0"/>
    <n v="33351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4"/>
    <s v="CAJAS DE COMPENSACIÓN FAMILIAR"/>
    <s v="Nación"/>
    <x v="0"/>
    <s v="CSF"/>
    <n v="1777500"/>
    <n v="0"/>
    <n v="17775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2"/>
    <s v="APORTES GENERALES AL SISTEMA DE RIESGOS LABORALES"/>
    <s v="Nación"/>
    <x v="0"/>
    <s v="CSF"/>
    <n v="495400"/>
    <n v="0"/>
    <n v="4954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3"/>
    <s v="APORTES AL ICBF"/>
    <s v="Nación"/>
    <x v="0"/>
    <s v="CSF"/>
    <n v="1333300"/>
    <n v="0"/>
    <n v="13333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320"/>
    <s v="2020-10-07 00:00:00"/>
    <s v="2020-10-07 12:52:00"/>
    <s v="Gasto"/>
    <s v="Con Compromiso"/>
    <s v="017"/>
    <x v="16"/>
    <x v="18"/>
    <s v="SERVICIOS DE TRANSPORTE DE PASAJEROS"/>
    <s v="Propios"/>
    <x v="1"/>
    <s v="CSF"/>
    <n v="30000"/>
    <n v="0"/>
    <n v="30000"/>
    <n v="0"/>
    <s v="COMISION DE DIRECTORES TERRITORIALES A SEDE CENTRAL SEGUN RESOLUCIOIN 845"/>
    <s v="3320"/>
    <s v="8720"/>
    <s v="11820"/>
    <s v="46320"/>
    <s v="283065020"/>
    <s v="-0"/>
    <x v="0"/>
    <x v="20"/>
  </r>
  <r>
    <s v="3320"/>
    <s v="2020-10-07 00:00:00"/>
    <s v="2020-10-07 12:52:00"/>
    <s v="Gasto"/>
    <s v="Con Compromiso"/>
    <s v="017"/>
    <x v="16"/>
    <x v="19"/>
    <s v="VIÁTICOS DE LOS FUNCIONARIOS EN COMISIÓN"/>
    <s v="Propios"/>
    <x v="1"/>
    <s v="CSF"/>
    <n v="407319"/>
    <n v="0"/>
    <n v="407319"/>
    <n v="0"/>
    <s v="COMISION DE DIRECTORES TERRITORIALES A SEDE CENTRAL SEGUN RESOLUCIOIN 845"/>
    <s v="3320"/>
    <s v="8720"/>
    <s v="11820"/>
    <s v="46320"/>
    <s v="283065020"/>
    <s v="-0"/>
    <x v="0"/>
    <x v="20"/>
  </r>
  <r>
    <s v="3420"/>
    <s v="2020-10-22 00:00:00"/>
    <s v="2020-10-22 15:17:00"/>
    <s v="Gasto"/>
    <s v="Con Compromiso"/>
    <s v="0500"/>
    <x v="16"/>
    <x v="22"/>
    <s v="ADQUISICIÓN DE BIENES Y SERVICIOS - SERVICIO DE INFORMACIÓN CATASTRAL - ACTUALIZACIÓN  Y GESTIÓN CATASTRAL  NACIONAL"/>
    <s v="Propios"/>
    <x v="1"/>
    <s v="CSF"/>
    <n v="4129230"/>
    <n v="0"/>
    <n v="4129230"/>
    <n v="0"/>
    <s v="PRESTACION DE BIENES Y SERVICIOS PERSONALES PARA ADELANTAR LAS ACTIVIDADES DE APOYO CATASTRAL REQUERIDAS EN EL DESARROLLO DE LOS TRAMITES DE CONSERVACION Y TITULACION DEL MUNCIPIO DE ARMENIA EN LA DIRECCION TERRITORIAL QUINDIO  SEGUN EL PAA APROBADO"/>
    <s v="3420"/>
    <s v="9820"/>
    <s v="-0"/>
    <s v="-0"/>
    <s v="-0"/>
    <s v="-0"/>
    <x v="1"/>
    <x v="1"/>
  </r>
  <r>
    <s v="3520"/>
    <s v="2020-10-22 00:00:00"/>
    <s v="2020-10-22 15:50:00"/>
    <s v="Gasto"/>
    <s v="Con Compromiso"/>
    <s v="0500"/>
    <x v="16"/>
    <x v="22"/>
    <s v="ADQUISICIÓN DE BIENES Y SERVICIOS - SERVICIO DE INFORMACIÓN CATASTRAL - ACTUALIZACIÓN  Y GESTIÓN CATASTRAL  NACIONAL"/>
    <s v="Propios"/>
    <x v="1"/>
    <s v="CSF"/>
    <n v="15168600"/>
    <n v="0"/>
    <n v="15168600"/>
    <n v="0"/>
    <s v="PRESTACION DE SERVICIOS PERSONALES PARA REALIZAR ACTIVIDADES DE RECONOCIMIENTO PREDIAL URBANO Y RURAL PARA LA ATENCION DE TRAMITES EN EL PROCESO DE CONSERVACION Y TITULACION EN EL MUNICIPIO DE ARMENIA EN LA DT QUINDIO SEGUN PAA APROBADO"/>
    <s v="3520"/>
    <s v="9920, 10020"/>
    <s v="-0"/>
    <s v="-0"/>
    <s v="-0"/>
    <s v="-0"/>
    <x v="1"/>
    <x v="1"/>
  </r>
  <r>
    <s v="3620"/>
    <s v="2020-10-22 00:00:00"/>
    <s v="2020-10-22 16:05:00"/>
    <s v="Gasto"/>
    <s v="Con Compromiso"/>
    <s v="0500"/>
    <x v="16"/>
    <x v="22"/>
    <s v="ADQUISICIÓN DE BIENES Y SERVICIOS - SERVICIO DE INFORMACIÓN CATASTRAL - ACTUALIZACIÓN  Y GESTIÓN CATASTRAL  NACIONAL"/>
    <s v="Propios"/>
    <x v="1"/>
    <s v="CSF"/>
    <n v="6484183"/>
    <n v="0"/>
    <n v="6484183"/>
    <n v="0"/>
    <s v="PRESTACION DE SERVICIOS PERSONALES DE APOYO A LA GESTION DESARROLLADA EN PROCESO DE TITULACION DEL MUNICIPIO DE ARMENIA  EN LA DT QUINDIO SEGUN PAA APROBADO"/>
    <s v="3620"/>
    <s v="10120"/>
    <s v="-0"/>
    <s v="-0"/>
    <s v="-0"/>
    <s v="-0"/>
    <x v="1"/>
    <x v="1"/>
  </r>
  <r>
    <s v="3720"/>
    <s v="2020-10-26 00:00:00"/>
    <s v="2020-10-26 12:42:00"/>
    <s v="Gasto"/>
    <s v="Con Compromiso"/>
    <s v="017"/>
    <x v="16"/>
    <x v="7"/>
    <s v="SUELDO DE VACACIONES"/>
    <s v="Nación"/>
    <x v="0"/>
    <s v="CSF"/>
    <n v="3442828"/>
    <n v="0"/>
    <n v="3442828"/>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8"/>
    <s v="BONIFICACIÓN ESPECIAL DE RECREACIÓN"/>
    <s v="Nación"/>
    <x v="0"/>
    <s v="CSF"/>
    <n v="267940"/>
    <n v="0"/>
    <n v="26794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21"/>
    <s v="INCAPACIDADES (NO DE PENSIONES)"/>
    <s v="Nación"/>
    <x v="0"/>
    <s v="CSF"/>
    <n v="684905"/>
    <n v="0"/>
    <n v="684905"/>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4"/>
    <s v="PRIMA DE VACACIONES"/>
    <s v="Nación"/>
    <x v="0"/>
    <s v="CSF"/>
    <n v="3521074"/>
    <n v="0"/>
    <n v="352107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9"/>
    <s v="SUELDO BÁSICO"/>
    <s v="Nación"/>
    <x v="0"/>
    <s v="CSF"/>
    <n v="33414581"/>
    <n v="0"/>
    <n v="33414581"/>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6"/>
    <s v="SUBSIDIO DE ALIMENTACIÓN"/>
    <s v="Nación"/>
    <x v="0"/>
    <s v="CSF"/>
    <n v="553020"/>
    <n v="0"/>
    <n v="55302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10"/>
    <s v="BONIFICACIÓN POR SERVICIOS PRESTADOS"/>
    <s v="Nación"/>
    <x v="0"/>
    <s v="CSF"/>
    <n v="877184"/>
    <n v="0"/>
    <n v="87718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28"/>
    <s v="AUXILIO DE CONECTIVIDAD DIGITAL"/>
    <s v="Nación"/>
    <x v="0"/>
    <s v="CSF"/>
    <n v="654837"/>
    <n v="0"/>
    <n v="65483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720"/>
    <s v="2020-10-26 00:00:00"/>
    <s v="2020-10-26 12:42:00"/>
    <s v="Gasto"/>
    <s v="Con Compromiso"/>
    <s v="017"/>
    <x v="16"/>
    <x v="5"/>
    <s v="PRIMA TÉCNICA NO SALARIAL"/>
    <s v="Nación"/>
    <x v="0"/>
    <s v="CSF"/>
    <n v="2354967"/>
    <n v="0"/>
    <n v="235496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x v="20"/>
  </r>
  <r>
    <s v="3820"/>
    <s v="2020-10-26 00:00:00"/>
    <s v="2020-10-26 13:08:00"/>
    <s v="Gasto"/>
    <s v="Con Compromiso"/>
    <s v="017"/>
    <x v="16"/>
    <x v="15"/>
    <s v="SALUD"/>
    <s v="Nación"/>
    <x v="0"/>
    <s v="CSF"/>
    <n v="3321900"/>
    <n v="0"/>
    <n v="33219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2"/>
    <s v="APORTES GENERALES AL SISTEMA DE RIESGOS LABORALES"/>
    <s v="Nación"/>
    <x v="0"/>
    <s v="CSF"/>
    <n v="466800"/>
    <n v="0"/>
    <n v="4668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1"/>
    <s v="PENSIONES"/>
    <s v="Nación"/>
    <x v="0"/>
    <s v="CSF"/>
    <n v="4689300"/>
    <n v="0"/>
    <n v="4689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4"/>
    <s v="CAJAS DE COMPENSACIÓN FAMILIAR"/>
    <s v="Nación"/>
    <x v="0"/>
    <s v="CSF"/>
    <n v="1731500"/>
    <n v="0"/>
    <n v="17315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3"/>
    <s v="APORTES AL ICBF"/>
    <s v="Nación"/>
    <x v="0"/>
    <s v="CSF"/>
    <n v="1298700"/>
    <n v="0"/>
    <n v="12987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6"/>
    <s v="APORTES AL SENA"/>
    <s v="Nación"/>
    <x v="0"/>
    <s v="CSF"/>
    <n v="866300"/>
    <n v="0"/>
    <n v="866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920"/>
    <s v="2020-11-23 00:00:00"/>
    <s v="2020-11-23 20:21:00"/>
    <s v="Gasto"/>
    <s v="Con Compromiso"/>
    <s v="017"/>
    <x v="16"/>
    <x v="9"/>
    <s v="SUELDO BÁSICO"/>
    <s v="Nación"/>
    <x v="0"/>
    <s v="CSF"/>
    <n v="34186157"/>
    <n v="0"/>
    <n v="3418615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3920"/>
    <s v="2020-11-23 00:00:00"/>
    <s v="2020-11-23 20:21:00"/>
    <s v="Gasto"/>
    <s v="Con Compromiso"/>
    <s v="017"/>
    <x v="16"/>
    <x v="30"/>
    <s v="PRIMA DE NAVIDAD"/>
    <s v="Nación"/>
    <x v="0"/>
    <s v="CSF"/>
    <n v="53892147"/>
    <n v="0"/>
    <n v="5389214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3920"/>
    <s v="2020-11-23 00:00:00"/>
    <s v="2020-11-23 20:21:00"/>
    <s v="Gasto"/>
    <s v="Con Compromiso"/>
    <s v="017"/>
    <x v="16"/>
    <x v="6"/>
    <s v="SUBSIDIO DE ALIMENTACIÓN"/>
    <s v="Nación"/>
    <x v="0"/>
    <s v="CSF"/>
    <n v="555223"/>
    <n v="0"/>
    <n v="555223"/>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3920"/>
    <s v="2020-11-23 00:00:00"/>
    <s v="2020-11-23 20:21:00"/>
    <s v="Gasto"/>
    <s v="Con Compromiso"/>
    <s v="017"/>
    <x v="16"/>
    <x v="21"/>
    <s v="INCAPACIDADES (NO DE PENSIONES)"/>
    <s v="Nación"/>
    <x v="0"/>
    <s v="CSF"/>
    <n v="1309474"/>
    <n v="0"/>
    <n v="1309474"/>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3920"/>
    <s v="2020-11-23 00:00:00"/>
    <s v="2020-11-23 20:21:00"/>
    <s v="Gasto"/>
    <s v="Con Compromiso"/>
    <s v="017"/>
    <x v="16"/>
    <x v="8"/>
    <s v="BONIFICACIÓN ESPECIAL DE RECREACIÓN"/>
    <s v="Nación"/>
    <x v="0"/>
    <s v="CSF"/>
    <n v="404985"/>
    <n v="0"/>
    <n v="404985"/>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3920"/>
    <s v="2020-11-23 00:00:00"/>
    <s v="2020-11-23 20:21:00"/>
    <s v="Gasto"/>
    <s v="Con Compromiso"/>
    <s v="017"/>
    <x v="16"/>
    <x v="7"/>
    <s v="SUELDO DE VACACIONES"/>
    <s v="Nación"/>
    <x v="0"/>
    <s v="CSF"/>
    <n v="5882740"/>
    <n v="0"/>
    <n v="5882740"/>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3920"/>
    <s v="2020-11-23 00:00:00"/>
    <s v="2020-11-23 20:21:00"/>
    <s v="Gasto"/>
    <s v="Con Compromiso"/>
    <s v="017"/>
    <x v="16"/>
    <x v="28"/>
    <s v="AUXILIO DE CONECTIVIDAD DIGITAL"/>
    <s v="Nación"/>
    <x v="0"/>
    <s v="CSF"/>
    <n v="658266"/>
    <n v="0"/>
    <n v="658266"/>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3920"/>
    <s v="2020-11-23 00:00:00"/>
    <s v="2020-11-23 20:21:00"/>
    <s v="Gasto"/>
    <s v="Con Compromiso"/>
    <s v="017"/>
    <x v="16"/>
    <x v="10"/>
    <s v="BONIFICACIÓN POR SERVICIOS PRESTADOS"/>
    <s v="Nación"/>
    <x v="0"/>
    <s v="CSF"/>
    <n v="682420"/>
    <n v="0"/>
    <n v="682420"/>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3920"/>
    <s v="2020-11-23 00:00:00"/>
    <s v="2020-11-23 20:21:00"/>
    <s v="Gasto"/>
    <s v="Con Compromiso"/>
    <s v="017"/>
    <x v="16"/>
    <x v="4"/>
    <s v="PRIMA DE VACACIONES"/>
    <s v="Nación"/>
    <x v="0"/>
    <s v="CSF"/>
    <n v="5242642"/>
    <n v="0"/>
    <n v="5242642"/>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3920"/>
    <s v="2020-11-23 00:00:00"/>
    <s v="2020-11-23 20:21:00"/>
    <s v="Gasto"/>
    <s v="Con Compromiso"/>
    <s v="017"/>
    <x v="16"/>
    <x v="5"/>
    <s v="PRIMA TÉCNICA NO SALARIAL"/>
    <s v="Nación"/>
    <x v="0"/>
    <s v="CSF"/>
    <n v="2354967"/>
    <n v="0"/>
    <n v="235496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0"/>
    <x v="0"/>
    <x v="20"/>
  </r>
  <r>
    <s v="4020"/>
    <s v="2020-11-23 00:00:00"/>
    <s v="2020-11-23 20:33:00"/>
    <s v="Gasto"/>
    <s v="Con Compromiso"/>
    <s v="017"/>
    <x v="16"/>
    <x v="13"/>
    <s v="APORTES AL ICBF"/>
    <s v="Nación"/>
    <x v="0"/>
    <s v="CSF"/>
    <n v="1308300"/>
    <n v="0"/>
    <n v="13083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5"/>
    <s v="SALUD"/>
    <s v="Nación"/>
    <x v="0"/>
    <s v="CSF"/>
    <n v="3308600"/>
    <n v="0"/>
    <n v="33086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2"/>
    <s v="APORTES GENERALES AL SISTEMA DE RIESGOS LABORALES"/>
    <s v="Nación"/>
    <x v="0"/>
    <s v="CSF"/>
    <n v="443400"/>
    <n v="0"/>
    <n v="443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4"/>
    <s v="CAJAS DE COMPENSACIÓN FAMILIAR"/>
    <s v="Nación"/>
    <x v="0"/>
    <s v="CSF"/>
    <n v="1743800"/>
    <n v="0"/>
    <n v="1743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1"/>
    <s v="PENSIONES"/>
    <s v="Nación"/>
    <x v="0"/>
    <s v="CSF"/>
    <n v="4670800"/>
    <n v="0"/>
    <n v="4670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6"/>
    <s v="APORTES AL SENA"/>
    <s v="Nación"/>
    <x v="0"/>
    <s v="CSF"/>
    <n v="872400"/>
    <n v="0"/>
    <n v="872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120"/>
    <s v="2020-11-26 00:00:00"/>
    <s v="2020-11-26 15:33:00"/>
    <s v="Gasto"/>
    <s v="Generado"/>
    <s v="0500"/>
    <x v="16"/>
    <x v="22"/>
    <s v="ADQUISICIÓN DE BIENES Y SERVICIOS - SERVICIO DE INFORMACIÓN CATASTRAL - ACTUALIZACIÓN  Y GESTIÓN CATASTRAL  NACIONAL"/>
    <s v="Nación"/>
    <x v="0"/>
    <s v="CSF"/>
    <n v="210518"/>
    <n v="0"/>
    <n v="210518"/>
    <n v="210518"/>
    <s v="REVISION TECNO MECANICA CAMIONETA MAZDA ODS 779 DT QUINDIO"/>
    <s v="4120"/>
    <s v="-0"/>
    <s v="-0"/>
    <s v="-0"/>
    <s v="-0"/>
    <s v="-0"/>
    <x v="1"/>
    <x v="1"/>
  </r>
  <r>
    <s v="120"/>
    <s v="2020-01-07 00:00:00"/>
    <s v="2020-01-07 14:00:00"/>
    <s v="Gasto"/>
    <s v="Con Compromiso"/>
    <s v="018"/>
    <x v="17"/>
    <x v="0"/>
    <s v="SERVICIOS DE DISTRIBUCIÓN DE ELECTRICIDAD, GAS Y AGUA (POR CUENTA PROPIA)"/>
    <s v="Nación"/>
    <x v="0"/>
    <s v="CSF"/>
    <n v="22000000"/>
    <n v="2391911"/>
    <n v="24391911"/>
    <n v="2335458"/>
    <s v="PARA PAGO SERVICIOS PUBLICOS ENERGIA Y ACUEDUCTO LOCAL 8 T. RISARALDA Y U. O. CHOCO AÑO 2020"/>
    <s v="120"/>
    <s v="120, 520, 620, 720, 1720, 2020, 2120, 2220, 2420, 3620, 4020, 4120, 4720, 5920, 6120, 6320, 6420, 6520, 7320, 7820, 7920, 8120, 9920, 10720, 10820, 10920, 13520, 15220, 15320, 15520, 16520, 16620, 17720, 19020, 19120, 20020, 22620, 24120, 24320, 24420, 25420, 26820, 26920, 27420, 29620, 30620, 30820, 30920"/>
    <s v="120, 320, 420, 520, 2220, 3020, 3120, 3220, 3420, 4720, 5320, 5420, 5520, 6220, 6420, 7520, 7620, 7820, 8620, 9220, 9320, 9520, 10520, 12520, 12720, 13420, 13620, 17520, 17620, 17820, 18920, 19020, 19420, 23820, 23920, 25020, 26720, 34520, 34820, 34920, 37020, 42620, 42720, 44320, 46220, 52920, 53120, 53220"/>
    <s v="120, 320, 420, 520, 6820, 7520, 7620, 7720, 7920, 14120, 14520, 14620, 14720, 21320, 21520, 22320, 22420, 22620, 29620, 30220, 30320, 32220, 38220, 42620, 48720, 48820, 49020, 52120, 52220, 52420, 53120, 53220, 57920, 62120, 62220, 63320, 69020, 76320, 76620, 76720, 83120, 88020, 88120, 89720, 96420, 102320, 102520, 102620"/>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s v="-0"/>
    <x v="0"/>
    <x v="21"/>
  </r>
  <r>
    <s v="220"/>
    <s v="2020-01-07 00:00:00"/>
    <s v="2020-01-07 14:03:00"/>
    <s v="Gasto"/>
    <s v="Anulado"/>
    <s v="018"/>
    <x v="17"/>
    <x v="32"/>
    <s v="SERVICIOS FINANCIEROS Y SERVICIOS CONEXOS"/>
    <s v="Nación"/>
    <x v="0"/>
    <s v="CSF"/>
    <n v="45380400"/>
    <n v="-45380400"/>
    <n v="0"/>
    <n v="0"/>
    <s v="ADMINISTRACION LOCAL 8 T. RISARALDA AÑO 2020"/>
    <s v="220"/>
    <s v="420"/>
    <s v="-0"/>
    <s v="-0"/>
    <s v="-0"/>
    <s v="-0"/>
    <x v="0"/>
    <x v="21"/>
  </r>
  <r>
    <s v="320"/>
    <s v="2020-01-07 00:00:00"/>
    <s v="2020-01-07 14:05:00"/>
    <s v="Gasto"/>
    <s v="Anulado"/>
    <s v="018"/>
    <x v="17"/>
    <x v="32"/>
    <s v="SERVICIOS FINANCIEROS Y SERVICIOS CONEXOS"/>
    <s v="Nación"/>
    <x v="0"/>
    <s v="CSF"/>
    <n v="4698000"/>
    <n v="-4698000"/>
    <n v="0"/>
    <n v="0"/>
    <s v="PARQUEADEROS VEHICULOS T. RISARALDA AÑO 2020"/>
    <s v="320"/>
    <s v="-0"/>
    <s v="-0"/>
    <s v="-0"/>
    <s v="-0"/>
    <s v="-0"/>
    <x v="0"/>
    <x v="21"/>
  </r>
  <r>
    <s v="420"/>
    <s v="2020-01-07 00:00:00"/>
    <s v="2020-01-07 14:09:00"/>
    <s v="Gasto"/>
    <s v="Con Compromiso"/>
    <s v="018"/>
    <x v="17"/>
    <x v="1"/>
    <s v="SERVICIOS DE TELECOMUNICACIONES, TRANSMISIÓN Y SUMINISTRO DE INFORMACIÓN"/>
    <s v="Nación"/>
    <x v="0"/>
    <s v="CSF"/>
    <n v="4000000"/>
    <n v="733363"/>
    <n v="4733363"/>
    <n v="351781"/>
    <s v="TELEFONOS LOCAL 8 T. RISARALDA Y U. O. CHOCO AÑO 2020"/>
    <s v="420"/>
    <s v="1020, 1120, 1220, 2620, 2720, 2820, 5120, 5220, 7020, 7120, 7720, 8320, 8420, 8520, 11120, 11220, 13720, 15920, 16020, 17920, 19820, 19920, 23420, 24520, 24620, 25320, 27620, 27720, 28620, 31020, 31120, 32920"/>
    <s v="720, 820, 920, 3920, 4020, 4120, 5720, 5820, 8020, 8120, 9120, 9720, 9820, 10020, 12820, 12920, 13520, 18320, 18420, 19620, 25220, 25320, 29220, 35020, 35120, 36920, 44520, 44620, 45520, 53320, 53420, 58020"/>
    <s v="720, 820, 920, 8320, 8420, 8520, 14920, 15020, 27320, 27420, 30120, 32420, 32520, 32720, 42820, 42920, 48920, 52920, 53020, 58120, 63520, 63620, 70420, 76820, 76920, 83020, 89920, 90020, 90120, 95720, 102720, 102820, 113920"/>
    <s v="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s v="-0"/>
    <x v="0"/>
    <x v="21"/>
  </r>
  <r>
    <s v="520"/>
    <s v="2020-01-07 00:00:00"/>
    <s v="2020-01-07 14:11:00"/>
    <s v="Gasto"/>
    <s v="Con Compromiso"/>
    <s v="018"/>
    <x v="17"/>
    <x v="2"/>
    <s v="SERVICIOS DE ALCANTARILLADO, RECOLECCIÓN, TRATAMIENTO Y DISPOSICIÓN DE DESECHOS Y OTROS SERVICIOS DE SANEAMIENTO AMBIENTAL"/>
    <s v="Nación"/>
    <x v="0"/>
    <s v="CSF"/>
    <n v="1800000"/>
    <n v="-200000"/>
    <n v="1600000"/>
    <n v="200201"/>
    <s v="ACUEDUCTO Y ALCANTARILLADO LOCAL 8 T. RISARALDA Y U. O. CHOCO AÑO 2020"/>
    <s v="520"/>
    <s v="220, 820, 1820, 2320, 2520, 3720, 4820, 6020, 6220, 6620, 7420, 8220, 10020, 11020, 13620, 15620, 17820, 20120, 22720, 24220, 25520, 27520, 29720, 30720"/>
    <s v="220, 620, 2320, 3320, 3520, 4820, 5620, 6320, 6520, 7920, 8720, 9620, 10620, 12620, 13720, 17920, 19520, 25120, 26820, 34620, 37120, 44420, 46320, 53020"/>
    <s v="220, 620, 6920, 7820, 8020, 14220, 14820, 21420, 21620, 22720, 29720, 32320, 38320, 42720, 49120, 52520, 58020, 63420, 69120, 76420, 83220, 89820, 96520, 102420"/>
    <s v="4495520, 5735920, 16733720, 25190620, 25901920, 48511820, 55026920, 77243920, 77248420, 94432920, 110413920, 120420320, 138720420, 155149020, 170164620, 186065720, 208649920, 219422420, 242970620, 254012020, 275362220, 286939220, 309734720, 326738620"/>
    <s v="-0"/>
    <x v="0"/>
    <x v="21"/>
  </r>
  <r>
    <s v="620"/>
    <s v="2020-01-13 00:00:00"/>
    <s v="2020-01-13 12:30:00"/>
    <s v="Gasto"/>
    <s v="Con Compromiso"/>
    <s v="018"/>
    <x v="17"/>
    <x v="20"/>
    <s v="IMPUESTO DE INDUSTRIA Y COMERCIO"/>
    <s v="Propios"/>
    <x v="1"/>
    <s v="CSF"/>
    <n v="653000"/>
    <n v="0"/>
    <n v="653000"/>
    <n v="0"/>
    <s v="DECLARACION INDUSTRIA Y COMERCIO NOV-DIC 2019 T. RISARALDA"/>
    <s v="620"/>
    <s v="320"/>
    <s v="3820"/>
    <s v="8220"/>
    <s v="27749120, 27823620"/>
    <s v="-0"/>
    <x v="0"/>
    <x v="21"/>
  </r>
  <r>
    <s v="720"/>
    <s v="2020-01-15 00:00:00"/>
    <s v="2020-01-15 14:19:00"/>
    <s v="Gasto"/>
    <s v="Con Compromiso"/>
    <s v="018"/>
    <x v="17"/>
    <x v="31"/>
    <s v="SERVICIOS INMOBILIARIOS"/>
    <s v="Nación"/>
    <x v="0"/>
    <s v="CSF"/>
    <n v="45380400"/>
    <n v="1724700"/>
    <n v="47105100"/>
    <n v="0"/>
    <s v="ADMINISTRACION LOCAL 8 T. RISARALDA AÑO 2020"/>
    <s v="720"/>
    <s v="920"/>
    <s v="2120"/>
    <s v="6720, 13620, 14020, 22520, 32120, 42120, 51420, 60520, 71020, 95920, 99120"/>
    <s v="16730820, 40864120, 48508620, 91337420, 120015620, 147307520, 179039620, 215175120, 247664220, 297600120, 322806520"/>
    <s v="-0"/>
    <x v="0"/>
    <x v="21"/>
  </r>
  <r>
    <s v="820"/>
    <s v="2020-01-15 00:00:00"/>
    <s v="2020-01-15 14:22:00"/>
    <s v="Gasto"/>
    <s v="Generado"/>
    <s v="018"/>
    <x v="17"/>
    <x v="31"/>
    <s v="SERVICIOS INMOBILIARIOS"/>
    <s v="Nación"/>
    <x v="0"/>
    <s v="CSF"/>
    <n v="4698000"/>
    <n v="-4698000"/>
    <n v="0"/>
    <n v="0"/>
    <s v="PARA PAGO PARQUEADEROS T. RISARALDA POR 9 MESES AÑO 2020"/>
    <s v="820"/>
    <s v="-0"/>
    <s v="-0"/>
    <s v="-0"/>
    <s v="-0"/>
    <s v="-0"/>
    <x v="0"/>
    <x v="21"/>
  </r>
  <r>
    <s v="920"/>
    <s v="2020-01-21 00:00:00"/>
    <s v="2020-01-21 09:24:00"/>
    <s v="Gasto"/>
    <s v="Con Compromiso"/>
    <s v="018"/>
    <x v="17"/>
    <x v="10"/>
    <s v="BONIFICACIÓN POR SERVICIOS PRESTADOS"/>
    <s v="Nación"/>
    <x v="0"/>
    <s v="CSF"/>
    <n v="2252308"/>
    <n v="0"/>
    <n v="225230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6"/>
    <s v="SUBSIDIO DE ALIMENTACIÓN"/>
    <s v="Nación"/>
    <x v="0"/>
    <s v="CSF"/>
    <n v="964128"/>
    <n v="0"/>
    <n v="96412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4"/>
    <s v="PRIMA DE VACACIONES"/>
    <s v="Nación"/>
    <x v="0"/>
    <s v="CSF"/>
    <n v="678229"/>
    <n v="0"/>
    <n v="67822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
    <s v="AUXILIO DE TRANSPORTE"/>
    <s v="Nación"/>
    <x v="0"/>
    <s v="CSF"/>
    <n v="1268534"/>
    <n v="0"/>
    <n v="126853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8"/>
    <s v="BONIFICACIÓN ESPECIAL DE RECREACIÓN"/>
    <s v="Nación"/>
    <x v="0"/>
    <s v="CSF"/>
    <n v="46912"/>
    <n v="0"/>
    <n v="46912"/>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7"/>
    <s v="SUELDO DE VACACIONES"/>
    <s v="Nación"/>
    <x v="0"/>
    <s v="CSF"/>
    <n v="4269"/>
    <n v="0"/>
    <n v="426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6"/>
    <s v="INDEMNIZACIÓN POR VACACIONES"/>
    <s v="Nación"/>
    <x v="0"/>
    <s v="CSF"/>
    <n v="628904"/>
    <n v="0"/>
    <n v="62890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9"/>
    <s v="SUELDO BÁSICO"/>
    <s v="Nación"/>
    <x v="0"/>
    <s v="CSF"/>
    <n v="44997651"/>
    <n v="0"/>
    <n v="4499765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5"/>
    <s v="PRIMA TÉCNICA NO SALARIAL"/>
    <s v="Nación"/>
    <x v="0"/>
    <s v="CSF"/>
    <n v="2240265"/>
    <n v="0"/>
    <n v="2240265"/>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21"/>
    <s v="INCAPACIDADES (NO DE PENSIONES)"/>
    <s v="Nación"/>
    <x v="0"/>
    <s v="CSF"/>
    <n v="39061"/>
    <n v="0"/>
    <n v="3906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1020"/>
    <s v="2020-01-21 00:00:00"/>
    <s v="2020-01-21 09:27:00"/>
    <s v="Gasto"/>
    <s v="Con Compromiso"/>
    <s v="018"/>
    <x v="17"/>
    <x v="14"/>
    <s v="CAJAS DE COMPENSACIÓN FAMILIAR"/>
    <s v="Nación"/>
    <x v="0"/>
    <s v="CSF"/>
    <n v="2201000"/>
    <n v="0"/>
    <n v="22010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2"/>
    <s v="APORTES GENERALES AL SISTEMA DE RIESGOS LABORALES"/>
    <s v="Nación"/>
    <x v="0"/>
    <s v="CSF"/>
    <n v="583500"/>
    <n v="0"/>
    <n v="5835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5"/>
    <s v="SALUD"/>
    <s v="Nación"/>
    <x v="0"/>
    <s v="CSF"/>
    <n v="4417400"/>
    <n v="0"/>
    <n v="4417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3"/>
    <s v="APORTES AL ICBF"/>
    <s v="Nación"/>
    <x v="0"/>
    <s v="CSF"/>
    <n v="1651400"/>
    <n v="0"/>
    <n v="1651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6"/>
    <s v="APORTES AL SENA"/>
    <s v="Nación"/>
    <x v="0"/>
    <s v="CSF"/>
    <n v="1101200"/>
    <n v="0"/>
    <n v="1101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1"/>
    <s v="PENSIONES"/>
    <s v="Nación"/>
    <x v="0"/>
    <s v="CSF"/>
    <n v="6236200"/>
    <n v="0"/>
    <n v="6236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120"/>
    <s v="2020-01-28 00:00:00"/>
    <s v="2020-01-28 09:20:00"/>
    <s v="Gasto"/>
    <s v="Con Compromiso"/>
    <s v="018"/>
    <x v="17"/>
    <x v="24"/>
    <s v="IMPUESTO PREDIAL Y SOBRETASA AMBIENTAL"/>
    <s v="Nación"/>
    <x v="0"/>
    <s v="CSF"/>
    <n v="16730044"/>
    <n v="0"/>
    <n v="16730044"/>
    <n v="0"/>
    <s v="IMPUESTO PREDIAL AÑO 2020 LOCAL 8 T. RISARALDA"/>
    <s v="1120"/>
    <s v="1620"/>
    <s v="4320"/>
    <s v="13720"/>
    <s v="40867820"/>
    <s v="-0"/>
    <x v="0"/>
    <x v="21"/>
  </r>
  <r>
    <s v="1220"/>
    <s v="2020-02-10 00:00:00"/>
    <s v="2020-02-10 12:35:00"/>
    <s v="Gasto"/>
    <s v="Con Compromiso"/>
    <s v="018"/>
    <x v="17"/>
    <x v="31"/>
    <s v="SERVICIOS INMOBILIARIOS"/>
    <s v="Propios"/>
    <x v="1"/>
    <s v="CSF"/>
    <n v="51646570"/>
    <n v="0"/>
    <n v="51646570"/>
    <n v="1549397"/>
    <s v="ARRENDAMIENTO U. O. CHOCO POR 10 MESES AÑO 2020"/>
    <s v="1220"/>
    <s v="3420"/>
    <s v="6920"/>
    <s v="22020, 29920, 32620, 42420, 52620, 63720, 73420, 87320, 103720"/>
    <s v="85580120, 110968420, 123239220, 147641420, 186924020, 219766720, 250142520, 282333320, 331432920"/>
    <s v="-0"/>
    <x v="0"/>
    <x v="21"/>
  </r>
  <r>
    <s v="1320"/>
    <s v="2020-02-11 00:00:00"/>
    <s v="2020-02-11 09:12:00"/>
    <s v="Gasto"/>
    <s v="Con Compromiso"/>
    <s v="018"/>
    <x v="17"/>
    <x v="19"/>
    <s v="VIÁTICOS DE LOS FUNCIONARIOS EN COMISIÓN"/>
    <s v="Nación"/>
    <x v="0"/>
    <s v="CSF"/>
    <n v="258320"/>
    <n v="0"/>
    <n v="258320"/>
    <n v="0"/>
    <s v="REUNION DIRECTORES TERRITORIALES EN SEDE CENTRAL"/>
    <s v="1320"/>
    <s v="1920"/>
    <s v="2420"/>
    <s v="7020"/>
    <s v="23659820"/>
    <s v="-0"/>
    <x v="0"/>
    <x v="21"/>
  </r>
  <r>
    <s v="1320"/>
    <s v="2020-02-11 00:00:00"/>
    <s v="2020-02-11 09:12:00"/>
    <s v="Gasto"/>
    <s v="Con Compromiso"/>
    <s v="018"/>
    <x v="17"/>
    <x v="18"/>
    <s v="SERVICIOS DE TRANSPORTE DE PASAJEROS"/>
    <s v="Nación"/>
    <x v="0"/>
    <s v="CSF"/>
    <n v="78400"/>
    <n v="0"/>
    <n v="78400"/>
    <n v="0"/>
    <s v="REUNION DIRECTORES TERRITORIALES EN SEDE CENTRAL"/>
    <s v="1320"/>
    <s v="1920"/>
    <s v="2420"/>
    <s v="7020"/>
    <s v="23659820"/>
    <s v="-0"/>
    <x v="0"/>
    <x v="21"/>
  </r>
  <r>
    <s v="1420"/>
    <s v="2020-02-12 00:00:00"/>
    <s v="2020-02-12 08:36:00"/>
    <s v="Gasto"/>
    <s v="Con Compromiso"/>
    <s v="0500"/>
    <x v="17"/>
    <x v="22"/>
    <s v="ADQUISICIÓN DE BIENES Y SERVICIOS - SERVICIO DE INFORMACIÓN CATASTRAL - ACTUALIZACIÓN  Y GESTIÓN CATASTRAL  NACIONAL"/>
    <s v="Nación"/>
    <x v="2"/>
    <s v="CSF"/>
    <n v="20275416"/>
    <n v="-161352"/>
    <n v="20114064"/>
    <n v="0"/>
    <s v="VIATICOS PROCESO DE CONSERVACION T. RISARALDA AÑO 2020"/>
    <s v="1420"/>
    <s v="3220, 3320, 5320, 5420, 5520, 10120, 10220, 10320, 10420, 13820, 13920, 14020, 14320, 14420, 14720, 14820, 14920, 15020, 15120, 15420, 15720, 15820, 17020, 17120, 17220, 17420, 17520, 17620, 18220, 18320, 18420, 18520, 20620, 20720, 20820, 22820, 22920"/>
    <s v="4420, 4520, 11120, 11220, 11320, 11420, 14720, 14820, 14920, 15220, 15320, 16520, 16620, 16720, 16820, 16920, 17720, 18120, 18220, 20420, 20520, 20620, 20720, 20820, 20920, 22420, 22520, 22620, 22720, 26920, 27020, 27120, 30020, 30120"/>
    <s v="13820, 13920, 38920, 41720, 41820, 41920, 49820, 49920, 50020, 50320, 50420, 51620, 51720, 51820, 51920, 52020, 52320, 52720, 52820, 58720, 58820, 58920, 59020, 59120, 59220, 60720, 60820, 60920, 61020, 69220, 69320, 69420, 71220, 71320"/>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
    <s v="-0"/>
    <x v="1"/>
    <x v="1"/>
  </r>
  <r>
    <s v="1520"/>
    <s v="2020-02-12 00:00:00"/>
    <s v="2020-02-12 08:39:00"/>
    <s v="Gasto"/>
    <s v="Anulado"/>
    <s v="0510"/>
    <x v="17"/>
    <x v="23"/>
    <s v="ADQUISICIÓN DE BIENES Y SERVICIOS - SERVICIO DE AVALÚOS - ACTUALIZACIÓN  Y GESTIÓN CATASTRAL  NACIONAL"/>
    <s v="Propios"/>
    <x v="1"/>
    <s v="CSF"/>
    <n v="2000000"/>
    <n v="-2000000"/>
    <n v="0"/>
    <n v="0"/>
    <s v="VIATICOS PROCESO DE AVALUOS T. RISARALDA AÑO 2020"/>
    <s v="1520"/>
    <s v="-0"/>
    <s v="-0"/>
    <s v="-0"/>
    <s v="-0"/>
    <s v="-0"/>
    <x v="1"/>
    <x v="2"/>
  </r>
  <r>
    <s v="1620"/>
    <s v="2020-02-20 00:00:00"/>
    <s v="2020-02-20 09:02:00"/>
    <s v="Gasto"/>
    <s v="Con Compromiso"/>
    <s v="018"/>
    <x v="17"/>
    <x v="3"/>
    <s v="AUXILIO DE TRANSPORTE"/>
    <s v="Nación"/>
    <x v="0"/>
    <s v="CSF"/>
    <n v="1439956"/>
    <n v="0"/>
    <n v="143995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9"/>
    <s v="SUELDO BÁSICO"/>
    <s v="Nación"/>
    <x v="0"/>
    <s v="CSF"/>
    <n v="49896220"/>
    <n v="0"/>
    <n v="49896220"/>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10"/>
    <s v="BONIFICACIÓN POR SERVICIOS PRESTADOS"/>
    <s v="Nación"/>
    <x v="0"/>
    <s v="CSF"/>
    <n v="3698376"/>
    <n v="0"/>
    <n v="369837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8"/>
    <s v="BONIFICACIÓN ESPECIAL DE RECREACIÓN"/>
    <s v="Nación"/>
    <x v="0"/>
    <s v="CSF"/>
    <n v="116485"/>
    <n v="0"/>
    <n v="1164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6"/>
    <s v="SUBSIDIO DE ALIMENTACIÓN"/>
    <s v="Nación"/>
    <x v="0"/>
    <s v="CSF"/>
    <n v="1062638"/>
    <n v="0"/>
    <n v="1062638"/>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4"/>
    <s v="PRIMA DE VACACIONES"/>
    <s v="Nación"/>
    <x v="0"/>
    <s v="CSF"/>
    <n v="1534055"/>
    <n v="0"/>
    <n v="153405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7"/>
    <s v="SUELDO DE VACACIONES"/>
    <s v="Nación"/>
    <x v="0"/>
    <s v="CSF"/>
    <n v="1431785"/>
    <n v="0"/>
    <n v="14317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5"/>
    <s v="PRIMA TÉCNICA NO SALARIAL"/>
    <s v="Nación"/>
    <x v="0"/>
    <s v="CSF"/>
    <n v="2240265"/>
    <n v="0"/>
    <n v="224026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720"/>
    <s v="2020-02-20 00:00:00"/>
    <s v="2020-02-20 09:06:00"/>
    <s v="Gasto"/>
    <s v="Con Compromiso"/>
    <s v="018"/>
    <x v="17"/>
    <x v="15"/>
    <s v="SALUD"/>
    <s v="Nación"/>
    <x v="0"/>
    <s v="CSF"/>
    <n v="4570200"/>
    <n v="0"/>
    <n v="4570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4"/>
    <s v="CAJAS DE COMPENSACIÓN FAMILIAR"/>
    <s v="Nación"/>
    <x v="0"/>
    <s v="CSF"/>
    <n v="2313500"/>
    <n v="0"/>
    <n v="2313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1"/>
    <s v="PENSIONES"/>
    <s v="Nación"/>
    <x v="0"/>
    <s v="CSF"/>
    <n v="6452200"/>
    <n v="0"/>
    <n v="6452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6"/>
    <s v="APORTES AL SENA"/>
    <s v="Nación"/>
    <x v="0"/>
    <s v="CSF"/>
    <n v="1157100"/>
    <n v="0"/>
    <n v="11571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3"/>
    <s v="APORTES AL ICBF"/>
    <s v="Nación"/>
    <x v="0"/>
    <s v="CSF"/>
    <n v="1735800"/>
    <n v="0"/>
    <n v="17358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2"/>
    <s v="APORTES GENERALES AL SISTEMA DE RIESGOS LABORALES"/>
    <s v="Nación"/>
    <x v="0"/>
    <s v="CSF"/>
    <n v="751500"/>
    <n v="0"/>
    <n v="751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820"/>
    <s v="2020-03-04 00:00:00"/>
    <s v="2020-03-04 10:11:00"/>
    <s v="Gasto"/>
    <s v="Con Compromiso"/>
    <s v="0500"/>
    <x v="17"/>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s v="1820"/>
    <s v="4220, 4320, 4420, 11320, 11420, 11520, 11620"/>
    <s v="6620, 6720, 6820, 13020, 13120, 13220, 13320"/>
    <s v="21720, 21820, 21920, 43020, 43120, 43220, 43320"/>
    <s v="83737620, 83738220, 83739520, 156254120, 156287720, 156298520, 156328720"/>
    <s v="120, 220, 320"/>
    <x v="1"/>
    <x v="1"/>
  </r>
  <r>
    <s v="1920"/>
    <s v="2020-03-04 00:00:00"/>
    <s v="2020-03-04 10:16:00"/>
    <s v="Gasto"/>
    <s v="Con Compromiso"/>
    <s v="0500"/>
    <x v="17"/>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s v="1920"/>
    <s v="4520, 4620, 4920, 5020"/>
    <s v="6020, 6120, 7020, 7120"/>
    <s v="21120, 21220, 22120, 22220, 29320, 29420, 29520, 29820, 37920, 38020, 38420, 38520, 49220, 49520, 49620, 49720, 58320, 58420, 58520, 58620, 69620, 71120, 71420, 71520, 82220, 85920, 96220, 96320, 96620, 96720, 96820, 96920, 114820"/>
    <s v="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s v="-0"/>
    <x v="1"/>
    <x v="1"/>
  </r>
  <r>
    <s v="2020"/>
    <s v="2020-03-04 00:00:00"/>
    <s v="2020-03-04 10:19:00"/>
    <s v="Gasto"/>
    <s v="Con Compromiso"/>
    <s v="0500"/>
    <x v="17"/>
    <x v="22"/>
    <s v="ADQUISICIÓN DE BIENES Y SERVICIOS - SERVICIO DE INFORMACIÓN CATASTRAL - ACTUALIZACIÓN  Y GESTIÓN CATASTRAL  NACIONAL"/>
    <s v="Nación"/>
    <x v="2"/>
    <s v="CSF"/>
    <n v="16076469"/>
    <n v="0"/>
    <n v="16076469"/>
    <n v="0"/>
    <s v="CONTRATO POLITICA DE TIERRAS Y LEY DE VICTIMAS"/>
    <s v="2020"/>
    <s v="3520"/>
    <s v="5920"/>
    <s v="21020, 29220, 38120, 50120, 58220, 69520, 82320, 98420"/>
    <s v="76526320, 108723720, 137410820, 174717920, 208684520, 242974820, 273883820, 311471620"/>
    <s v="-0"/>
    <x v="1"/>
    <x v="1"/>
  </r>
  <r>
    <s v="2120"/>
    <s v="2020-03-04 00:00:00"/>
    <s v="2020-03-04 10:22:00"/>
    <s v="Gasto"/>
    <s v="Anulado"/>
    <s v="0500"/>
    <x v="17"/>
    <x v="22"/>
    <s v="ADQUISICIÓN DE BIENES Y SERVICIOS - SERVICIO DE INFORMACIÓN CATASTRAL - ACTUALIZACIÓN  Y GESTIÓN CATASTRAL  NACIONAL"/>
    <s v="Nación"/>
    <x v="2"/>
    <s v="CSF"/>
    <n v="2987543"/>
    <n v="-2987543"/>
    <n v="0"/>
    <n v="0"/>
    <s v="VIATICOS Y GASTOS POLITICA DE TIERRAS Y LEY DE VICTIMAS"/>
    <s v="2120"/>
    <s v="-0"/>
    <s v="-0"/>
    <s v="-0"/>
    <s v="-0"/>
    <s v="-0"/>
    <x v="1"/>
    <x v="1"/>
  </r>
  <r>
    <s v="2220"/>
    <s v="2020-03-09 00:00:00"/>
    <s v="2020-03-09 08:46:00"/>
    <s v="Gasto"/>
    <s v="Con Compromiso"/>
    <s v="018"/>
    <x v="17"/>
    <x v="20"/>
    <s v="IMPUESTO DE INDUSTRIA Y COMERCIO"/>
    <s v="Propios"/>
    <x v="1"/>
    <s v="CSF"/>
    <n v="17140000"/>
    <n v="0"/>
    <n v="17140000"/>
    <n v="0"/>
    <s v="DECLARACION INDUSTRIA Y COMERCIO ENERO FEBRERO 2020 T. RISARALDA"/>
    <s v="2220"/>
    <s v="3820"/>
    <s v="5120"/>
    <s v="14320"/>
    <s v="52293720"/>
    <s v="-0"/>
    <x v="0"/>
    <x v="21"/>
  </r>
  <r>
    <s v="2320"/>
    <s v="2020-03-11 00:00:00"/>
    <s v="2020-03-11 08:34:00"/>
    <s v="Gasto"/>
    <s v="Con Compromiso"/>
    <s v="018"/>
    <x v="17"/>
    <x v="20"/>
    <s v="IMPUESTO DE INDUSTRIA Y COMERCIO"/>
    <s v="Propios"/>
    <x v="1"/>
    <s v="CSF"/>
    <n v="26158"/>
    <n v="-26053.37"/>
    <n v="104.63"/>
    <n v="0"/>
    <s v="PARA CUBRIR EL 4 X MIL DE DINERO SOLICITADO A LA CUENTA DE LA SEDE CENTRAL DAVIVIENDA 007769996013"/>
    <s v="2320"/>
    <s v="3920"/>
    <s v="5220"/>
    <s v="14420"/>
    <s v="53481220"/>
    <s v="-0"/>
    <x v="0"/>
    <x v="21"/>
  </r>
  <r>
    <s v="2420"/>
    <s v="2020-03-18 00:00:00"/>
    <s v="2020-03-18 09:12:00"/>
    <s v="Gasto"/>
    <s v="Con Compromiso"/>
    <s v="018"/>
    <x v="17"/>
    <x v="4"/>
    <s v="PRIMA DE VACACIONES"/>
    <s v="Nación"/>
    <x v="0"/>
    <s v="CSF"/>
    <n v="6777639"/>
    <n v="0"/>
    <n v="677763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8"/>
    <s v="BONIFICACIÓN ESPECIAL DE RECREACIÓN"/>
    <s v="Nación"/>
    <x v="0"/>
    <s v="CSF"/>
    <n v="520841"/>
    <n v="0"/>
    <n v="52084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9"/>
    <s v="SUELDO BÁSICO"/>
    <s v="Nación"/>
    <x v="0"/>
    <s v="CSF"/>
    <n v="53494426"/>
    <n v="0"/>
    <n v="53494426"/>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6"/>
    <s v="SUBSIDIO DE ALIMENTACIÓN"/>
    <s v="Nación"/>
    <x v="0"/>
    <s v="CSF"/>
    <n v="1161468"/>
    <n v="0"/>
    <n v="116146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5"/>
    <s v="PRIMA TÉCNICA NO SALARIAL"/>
    <s v="Nación"/>
    <x v="0"/>
    <s v="CSF"/>
    <n v="2584371"/>
    <n v="0"/>
    <n v="258437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3"/>
    <s v="AUXILIO DE TRANSPORTE"/>
    <s v="Nación"/>
    <x v="0"/>
    <s v="CSF"/>
    <n v="1710805"/>
    <n v="0"/>
    <n v="1710805"/>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10"/>
    <s v="BONIFICACIÓN POR SERVICIOS PRESTADOS"/>
    <s v="Nación"/>
    <x v="0"/>
    <s v="CSF"/>
    <n v="286629"/>
    <n v="0"/>
    <n v="28662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7"/>
    <s v="SUELDO DE VACACIONES"/>
    <s v="Nación"/>
    <x v="0"/>
    <s v="CSF"/>
    <n v="6907178"/>
    <n v="0"/>
    <n v="690717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520"/>
    <s v="2020-03-18 00:00:00"/>
    <s v="2020-03-18 09:16:00"/>
    <s v="Gasto"/>
    <s v="Con Compromiso"/>
    <s v="018"/>
    <x v="17"/>
    <x v="14"/>
    <s v="CAJAS DE COMPENSACIÓN FAMILIAR"/>
    <s v="Nación"/>
    <x v="0"/>
    <s v="CSF"/>
    <n v="2426400"/>
    <n v="0"/>
    <n v="24264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3"/>
    <s v="APORTES AL ICBF"/>
    <s v="Nación"/>
    <x v="0"/>
    <s v="CSF"/>
    <n v="1820200"/>
    <n v="0"/>
    <n v="18202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1"/>
    <s v="PENSIONES"/>
    <s v="Nación"/>
    <x v="0"/>
    <s v="CSF"/>
    <n v="6316300"/>
    <n v="0"/>
    <n v="63163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5"/>
    <s v="SALUD"/>
    <s v="Nación"/>
    <x v="0"/>
    <s v="CSF"/>
    <n v="4474600"/>
    <n v="0"/>
    <n v="44746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6"/>
    <s v="APORTES AL SENA"/>
    <s v="Nación"/>
    <x v="0"/>
    <s v="CSF"/>
    <n v="1213700"/>
    <n v="0"/>
    <n v="12137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2"/>
    <s v="APORTES GENERALES AL SISTEMA DE RIESGOS LABORALES"/>
    <s v="Nación"/>
    <x v="0"/>
    <s v="CSF"/>
    <n v="632800"/>
    <n v="0"/>
    <n v="6328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620"/>
    <s v="2020-03-26 00:00:00"/>
    <s v="2020-03-26 09:49:00"/>
    <s v="Gasto"/>
    <s v="Con Compromiso"/>
    <s v="0510"/>
    <x v="17"/>
    <x v="23"/>
    <s v="ADQUISICIÓN DE BIENES Y SERVICIOS - SERVICIO DE AVALÚOS - ACTUALIZACIÓN  Y GESTIÓN CATASTRAL  NACIONAL"/>
    <s v="Propios"/>
    <x v="1"/>
    <s v="CSF"/>
    <n v="15000000"/>
    <n v="0"/>
    <n v="15000000"/>
    <n v="0"/>
    <s v="PARA CONTRATOS PRESTACION DE SERVICIOS PERITOS AVALUADORES AÑO 2020"/>
    <s v="2620"/>
    <s v="23320, 30120"/>
    <s v="-0"/>
    <s v="-0"/>
    <s v="-0"/>
    <s v="-0"/>
    <x v="1"/>
    <x v="2"/>
  </r>
  <r>
    <s v="2720"/>
    <s v="2020-04-14 00:00:00"/>
    <s v="2020-04-14 11:28:00"/>
    <s v="Gasto"/>
    <s v="Con Compromiso"/>
    <s v="0200"/>
    <x v="17"/>
    <x v="25"/>
    <s v="ADQUISICIÓN DE BIENES Y SERVICIOS - SERVICIO DE IMPLEMENTACIÓN SISTEMAS DE GESTIÓN - FORTALECIMIENTO DE LA GESTIÓN INSTITUCIONAL DEL IGAC A NIVEL   NACIONAL"/>
    <s v="Propios"/>
    <x v="1"/>
    <s v="CSF"/>
    <n v="24269760"/>
    <n v="0"/>
    <n v="24269760"/>
    <n v="5684292"/>
    <s v="IMPLEMENTACIÓN DEL SISTEMA DE GESTION. PLANEACION Y SEGUIMIENTO AL PLAN DE ACCION DE LA DIRECCION TERRITORIAL RISARALDA."/>
    <s v="2720"/>
    <s v="22520, 29420, 29520"/>
    <s v="44120"/>
    <s v="89520, 99720"/>
    <s v="285806720, 324532520"/>
    <s v="-0"/>
    <x v="1"/>
    <x v="3"/>
  </r>
  <r>
    <s v="2820"/>
    <s v="2020-04-22 00:00:00"/>
    <s v="2020-04-22 17:51:00"/>
    <s v="Gasto"/>
    <s v="Con Compromiso"/>
    <s v="018"/>
    <x v="17"/>
    <x v="10"/>
    <s v="BONIFICACIÓN POR SERVICIOS PRESTADOS"/>
    <s v="Nación"/>
    <x v="0"/>
    <s v="CSF"/>
    <n v="1608854"/>
    <n v="0"/>
    <n v="1608854"/>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9"/>
    <s v="SUELDO BÁSICO"/>
    <s v="Nación"/>
    <x v="0"/>
    <s v="CSF"/>
    <n v="44859441"/>
    <n v="0"/>
    <n v="44859441"/>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6"/>
    <s v="SUBSIDIO DE ALIMENTACIÓN"/>
    <s v="Nación"/>
    <x v="0"/>
    <s v="CSF"/>
    <n v="1042145"/>
    <n v="0"/>
    <n v="1042145"/>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5"/>
    <s v="PRIMA TÉCNICA NO SALARIAL"/>
    <s v="Nación"/>
    <x v="0"/>
    <s v="CSF"/>
    <n v="2354967"/>
    <n v="0"/>
    <n v="2354967"/>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3"/>
    <s v="AUXILIO DE TRANSPORTE"/>
    <s v="Nación"/>
    <x v="0"/>
    <s v="CSF"/>
    <n v="1415956"/>
    <n v="0"/>
    <n v="1415956"/>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920"/>
    <s v="2020-04-22 00:00:00"/>
    <s v="2020-04-22 17:55:00"/>
    <s v="Gasto"/>
    <s v="Con Compromiso"/>
    <s v="018"/>
    <x v="17"/>
    <x v="15"/>
    <s v="SALUD"/>
    <s v="Nación"/>
    <x v="0"/>
    <s v="CSF"/>
    <n v="4611000"/>
    <n v="0"/>
    <n v="46110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1"/>
    <s v="PENSIONES"/>
    <s v="Nación"/>
    <x v="0"/>
    <s v="CSF"/>
    <n v="1220700"/>
    <n v="0"/>
    <n v="1220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3"/>
    <s v="APORTES AL ICBF"/>
    <s v="Nación"/>
    <x v="0"/>
    <s v="CSF"/>
    <n v="1636700"/>
    <n v="0"/>
    <n v="1636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6"/>
    <s v="APORTES AL SENA"/>
    <s v="Nación"/>
    <x v="0"/>
    <s v="CSF"/>
    <n v="1091400"/>
    <n v="0"/>
    <n v="10914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4"/>
    <s v="CAJAS DE COMPENSACIÓN FAMILIAR"/>
    <s v="Nación"/>
    <x v="0"/>
    <s v="CSF"/>
    <n v="2181600"/>
    <n v="0"/>
    <n v="218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2"/>
    <s v="APORTES GENERALES AL SISTEMA DE RIESGOS LABORALES"/>
    <s v="Nación"/>
    <x v="0"/>
    <s v="CSF"/>
    <n v="631600"/>
    <n v="0"/>
    <n v="63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3020"/>
    <s v="2020-04-24 00:00:00"/>
    <s v="2020-04-24 18:33:00"/>
    <s v="Gasto"/>
    <s v="Con Compromiso"/>
    <s v="018"/>
    <x v="17"/>
    <x v="15"/>
    <s v="SALUD"/>
    <s v="Nación"/>
    <x v="0"/>
    <s v="CSF"/>
    <n v="226000"/>
    <n v="0"/>
    <n v="2260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2"/>
    <s v="APORTES GENERALES AL SISTEMA DE RIESGOS LABORALES"/>
    <s v="Nación"/>
    <x v="0"/>
    <s v="CSF"/>
    <n v="29600"/>
    <n v="0"/>
    <n v="29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1"/>
    <s v="PENSIONES"/>
    <s v="Nación"/>
    <x v="0"/>
    <s v="CSF"/>
    <n v="319200"/>
    <n v="0"/>
    <n v="3192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4"/>
    <s v="CAJAS DE COMPENSACIÓN FAMILIAR"/>
    <s v="Nación"/>
    <x v="0"/>
    <s v="CSF"/>
    <n v="112600"/>
    <n v="0"/>
    <n v="112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6"/>
    <s v="APORTES AL SENA"/>
    <s v="Nación"/>
    <x v="0"/>
    <s v="CSF"/>
    <n v="56600"/>
    <n v="0"/>
    <n v="56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3"/>
    <s v="APORTES AL ICBF"/>
    <s v="Nación"/>
    <x v="0"/>
    <s v="CSF"/>
    <n v="83600"/>
    <n v="0"/>
    <n v="83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120"/>
    <s v="2020-05-06 00:00:00"/>
    <s v="2020-05-06 10:41:00"/>
    <s v="Gasto"/>
    <s v="Con Compromiso"/>
    <s v="0500"/>
    <x v="17"/>
    <x v="22"/>
    <s v="ADQUISICIÓN DE BIENES Y SERVICIOS - SERVICIO DE INFORMACIÓN CATASTRAL - ACTUALIZACIÓN  Y GESTIÓN CATASTRAL  NACIONAL"/>
    <s v="Propios"/>
    <x v="1"/>
    <s v="CSF"/>
    <n v="905928823"/>
    <n v="-250760"/>
    <n v="905678063"/>
    <n v="20426219"/>
    <s v="MANO DE OBRA PROCESO DE ACTUALIZACIÓN CATASTRAL URBANA EN 8 MUNICIPIOS DE ACUERDO A CONVENIO SUSCRITO CON LA GOBERNACIÓN DE RISARALDA."/>
    <s v="3120"/>
    <s v="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s v="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s v="-0"/>
    <x v="1"/>
    <x v="1"/>
  </r>
  <r>
    <s v="3220"/>
    <s v="2020-05-11 00:00:00"/>
    <s v="2020-05-11 10:10:00"/>
    <s v="Gasto"/>
    <s v="Con Compromiso"/>
    <s v="018"/>
    <x v="17"/>
    <x v="20"/>
    <s v="IMPUESTO DE INDUSTRIA Y COMERCIO"/>
    <s v="Propios"/>
    <x v="1"/>
    <s v="CSF"/>
    <n v="1997398"/>
    <n v="0"/>
    <n v="1997398"/>
    <n v="0"/>
    <s v="DECLARACION DE INDUSTRIA Y COMERCIO MARZO-ABRIL 2020 T. RISARALDA"/>
    <s v="3220"/>
    <s v="7520"/>
    <s v="9020"/>
    <s v="30020"/>
    <s v="116381820"/>
    <s v="-0"/>
    <x v="0"/>
    <x v="21"/>
  </r>
  <r>
    <s v="3320"/>
    <s v="2020-05-12 00:00:00"/>
    <s v="2020-05-12 17:23:00"/>
    <s v="Gasto"/>
    <s v="Con Compromiso"/>
    <s v="018"/>
    <x v="17"/>
    <x v="15"/>
    <s v="SALUD"/>
    <s v="Nación"/>
    <x v="0"/>
    <s v="CSF"/>
    <n v="237100"/>
    <n v="0"/>
    <n v="2371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2"/>
    <s v="APORTES GENERALES AL SISTEMA DE RIESGOS LABORALES"/>
    <s v="Nación"/>
    <x v="0"/>
    <s v="CSF"/>
    <n v="38700"/>
    <n v="0"/>
    <n v="387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4"/>
    <s v="CAJAS DE COMPENSACIÓN FAMILIAR"/>
    <s v="Nación"/>
    <x v="0"/>
    <s v="CSF"/>
    <n v="118300"/>
    <n v="0"/>
    <n v="1183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1"/>
    <s v="PENSIONES"/>
    <s v="Nación"/>
    <x v="0"/>
    <s v="CSF"/>
    <n v="332900"/>
    <n v="0"/>
    <n v="3329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3"/>
    <s v="APORTES AL ICBF"/>
    <s v="Nación"/>
    <x v="0"/>
    <s v="CSF"/>
    <n v="88400"/>
    <n v="0"/>
    <n v="88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6"/>
    <s v="APORTES AL SENA"/>
    <s v="Nación"/>
    <x v="0"/>
    <s v="CSF"/>
    <n v="59400"/>
    <n v="0"/>
    <n v="59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420"/>
    <s v="2020-05-20 00:00:00"/>
    <s v="2020-05-20 12:04:00"/>
    <s v="Gasto"/>
    <s v="Con Compromiso"/>
    <s v="018"/>
    <x v="17"/>
    <x v="8"/>
    <s v="BONIFICACIÓN ESPECIAL DE RECREACIÓN"/>
    <s v="Nación"/>
    <x v="0"/>
    <s v="CSF"/>
    <n v="821875"/>
    <n v="0"/>
    <n v="821875"/>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3"/>
    <s v="AUXILIO DE TRANSPORTE"/>
    <s v="Nación"/>
    <x v="0"/>
    <s v="CSF"/>
    <n v="1542810"/>
    <n v="0"/>
    <n v="1542810"/>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4"/>
    <s v="PRIMA DE VACACIONES"/>
    <s v="Nación"/>
    <x v="0"/>
    <s v="CSF"/>
    <n v="10964769"/>
    <n v="0"/>
    <n v="10964769"/>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7"/>
    <s v="SUELDO DE VACACIONES"/>
    <s v="Nación"/>
    <x v="0"/>
    <s v="CSF"/>
    <n v="12670398"/>
    <n v="0"/>
    <n v="12670398"/>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9"/>
    <s v="SUELDO BÁSICO"/>
    <s v="Nación"/>
    <x v="0"/>
    <s v="CSF"/>
    <n v="52634596"/>
    <n v="0"/>
    <n v="5263459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6"/>
    <s v="SUBSIDIO DE ALIMENTACIÓN"/>
    <s v="Nación"/>
    <x v="0"/>
    <s v="CSF"/>
    <n v="1123666"/>
    <n v="0"/>
    <n v="112366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5"/>
    <s v="PRIMA TÉCNICA NO SALARIAL"/>
    <s v="Nación"/>
    <x v="0"/>
    <s v="CSF"/>
    <n v="2354967"/>
    <n v="0"/>
    <n v="2354967"/>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520"/>
    <s v="2020-05-20 00:00:00"/>
    <s v="2020-05-20 12:08:00"/>
    <s v="Gasto"/>
    <s v="Con Compromiso"/>
    <s v="018"/>
    <x v="17"/>
    <x v="11"/>
    <s v="PENSIONES"/>
    <s v="Nación"/>
    <x v="0"/>
    <s v="CSF"/>
    <n v="6316100"/>
    <n v="0"/>
    <n v="6316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5"/>
    <s v="SALUD"/>
    <s v="Nación"/>
    <x v="0"/>
    <s v="CSF"/>
    <n v="4474400"/>
    <n v="0"/>
    <n v="44744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3"/>
    <s v="APORTES AL ICBF"/>
    <s v="Nación"/>
    <x v="0"/>
    <s v="CSF"/>
    <n v="1989300"/>
    <n v="0"/>
    <n v="19893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2"/>
    <s v="APORTES GENERALES AL SISTEMA DE RIESGOS LABORALES"/>
    <s v="Nación"/>
    <x v="0"/>
    <s v="CSF"/>
    <n v="713100"/>
    <n v="0"/>
    <n v="713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6"/>
    <s v="APORTES AL SENA"/>
    <s v="Nación"/>
    <x v="0"/>
    <s v="CSF"/>
    <n v="1326500"/>
    <n v="0"/>
    <n v="13265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4"/>
    <s v="CAJAS DE COMPENSACIÓN FAMILIAR"/>
    <s v="Nación"/>
    <x v="0"/>
    <s v="CSF"/>
    <n v="2651800"/>
    <n v="0"/>
    <n v="26518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620"/>
    <s v="2020-06-02 00:00:00"/>
    <s v="2020-06-02 16:55:00"/>
    <s v="Gasto"/>
    <s v="Con Compromiso"/>
    <s v="018"/>
    <x v="17"/>
    <x v="26"/>
    <s v="PRIMA DE SERVICIO"/>
    <s v="Nación"/>
    <x v="0"/>
    <s v="CSF"/>
    <n v="57983715"/>
    <n v="0"/>
    <n v="57983715"/>
    <n v="0"/>
    <s v="PRIMA DE SERVICIOS T. RISARALDA JUNIO 2020"/>
    <s v="3620"/>
    <s v="10620"/>
    <s v="-0"/>
    <s v="39020, 39120, 39220, 39320, 39420, 39520, 39620, 39720, 39820, 39920, 40020, 40120, 40220, 40320, 40420, 40520, 40620, 40720, 40820, 40920, 41020, 41120, 41220, 41320, 41420, 41520, 41620"/>
    <s v="142123320, 142123420, 142123520, 142123620, 142123720, 142123820, 142123920, 142124020, 142124120, 142124220, 142124320, 142124420, 142124520, 142124620, 142124720, 142124820, 142124920, 142125020, 142125120, 142125220, 142125320, 142125420, 142125520, 142125620, 142125720, 142125820, 142125920"/>
    <s v="-0"/>
    <x v="0"/>
    <x v="21"/>
  </r>
  <r>
    <s v="3720"/>
    <s v="2020-06-19 00:00:00"/>
    <s v="2020-06-19 11:30:00"/>
    <s v="Gasto"/>
    <s v="Con Compromiso"/>
    <s v="018"/>
    <x v="17"/>
    <x v="6"/>
    <s v="SUBSIDIO DE ALIMENTACIÓN"/>
    <s v="Nación"/>
    <x v="0"/>
    <s v="CSF"/>
    <n v="881307"/>
    <n v="0"/>
    <n v="88130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7"/>
    <s v="SUELDO DE VACACIONES"/>
    <s v="Nación"/>
    <x v="0"/>
    <s v="CSF"/>
    <n v="3767250"/>
    <n v="0"/>
    <n v="376725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4"/>
    <s v="PRIMA DE VACACIONES"/>
    <s v="Nación"/>
    <x v="0"/>
    <s v="CSF"/>
    <n v="3556981"/>
    <n v="0"/>
    <n v="3556981"/>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5"/>
    <s v="PRIMA TÉCNICA NO SALARIAL"/>
    <s v="Nación"/>
    <x v="0"/>
    <s v="CSF"/>
    <n v="2354967"/>
    <n v="0"/>
    <n v="235496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10"/>
    <s v="BONIFICACIÓN POR SERVICIOS PRESTADOS"/>
    <s v="Nación"/>
    <x v="0"/>
    <s v="CSF"/>
    <n v="2386599"/>
    <n v="0"/>
    <n v="2386599"/>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8"/>
    <s v="BONIFICACIÓN ESPECIAL DE RECREACIÓN"/>
    <s v="Nación"/>
    <x v="0"/>
    <s v="CSF"/>
    <n v="267940"/>
    <n v="0"/>
    <n v="26794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9"/>
    <s v="SUELDO BÁSICO"/>
    <s v="Nación"/>
    <x v="0"/>
    <s v="CSF"/>
    <n v="42781893"/>
    <n v="0"/>
    <n v="42781893"/>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3"/>
    <s v="AUXILIO DE TRANSPORTE"/>
    <s v="Nación"/>
    <x v="0"/>
    <s v="CSF"/>
    <n v="1230820"/>
    <n v="0"/>
    <n v="123082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820"/>
    <s v="2020-06-19 00:00:00"/>
    <s v="2020-06-19 11:33:00"/>
    <s v="Gasto"/>
    <s v="Con Compromiso"/>
    <s v="018"/>
    <x v="17"/>
    <x v="11"/>
    <s v="PENSIONES"/>
    <s v="Nación"/>
    <x v="0"/>
    <s v="CSF"/>
    <n v="6602500"/>
    <n v="0"/>
    <n v="66025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3"/>
    <s v="APORTES AL ICBF"/>
    <s v="Nación"/>
    <x v="0"/>
    <s v="CSF"/>
    <n v="3624700"/>
    <n v="0"/>
    <n v="36247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5"/>
    <s v="SALUD"/>
    <s v="Nación"/>
    <x v="0"/>
    <s v="CSF"/>
    <n v="4677200"/>
    <n v="0"/>
    <n v="4677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4"/>
    <s v="CAJAS DE COMPENSACIÓN FAMILIAR"/>
    <s v="Nación"/>
    <x v="0"/>
    <s v="CSF"/>
    <n v="4832300"/>
    <n v="0"/>
    <n v="48323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2"/>
    <s v="APORTES GENERALES AL SISTEMA DE RIESGOS LABORALES"/>
    <s v="Nación"/>
    <x v="0"/>
    <s v="CSF"/>
    <n v="574200"/>
    <n v="0"/>
    <n v="574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6"/>
    <s v="APORTES AL SENA"/>
    <s v="Nación"/>
    <x v="0"/>
    <s v="CSF"/>
    <n v="2417000"/>
    <n v="0"/>
    <n v="24170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920"/>
    <s v="2020-07-06 00:00:00"/>
    <s v="2020-07-06 14:41:00"/>
    <s v="Gasto"/>
    <s v="Con Compromiso"/>
    <s v="018"/>
    <x v="17"/>
    <x v="20"/>
    <s v="IMPUESTO DE INDUSTRIA Y COMERCIO"/>
    <s v="Propios"/>
    <x v="1"/>
    <s v="CSF"/>
    <n v="17837"/>
    <n v="0"/>
    <n v="17837"/>
    <n v="0"/>
    <s v="DECLARACION INDUSTRIA Y COMERCIO T. RISARALDA MAYO-JUNIO 2020"/>
    <s v="3920"/>
    <s v="14120"/>
    <s v="15720"/>
    <s v="50820"/>
    <s v="176267420"/>
    <s v="-0"/>
    <x v="0"/>
    <x v="21"/>
  </r>
  <r>
    <s v="4020"/>
    <s v="2020-07-15 00:00:00"/>
    <s v="2020-07-15 10:06:00"/>
    <s v="Gasto"/>
    <s v="Con Compromiso"/>
    <s v="018"/>
    <x v="17"/>
    <x v="4"/>
    <s v="PRIMA DE VACACIONES"/>
    <s v="Nación"/>
    <x v="0"/>
    <s v="CSF"/>
    <n v="10497"/>
    <n v="0"/>
    <n v="1049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9"/>
    <s v="SUELDO BÁSICO"/>
    <s v="Nación"/>
    <x v="0"/>
    <s v="CSF"/>
    <n v="49175476"/>
    <n v="0"/>
    <n v="49175476"/>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7"/>
    <s v="SUELDO DE VACACIONES"/>
    <s v="Nación"/>
    <x v="0"/>
    <s v="CSF"/>
    <n v="12131"/>
    <n v="0"/>
    <n v="1213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3"/>
    <s v="AUXILIO DE TRANSPORTE"/>
    <s v="Nación"/>
    <x v="0"/>
    <s v="CSF"/>
    <n v="1450241"/>
    <n v="0"/>
    <n v="145024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6"/>
    <s v="SUBSIDIO DE ALIMENTACIÓN"/>
    <s v="Nación"/>
    <x v="0"/>
    <s v="CSF"/>
    <n v="1048754"/>
    <n v="0"/>
    <n v="1048754"/>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5"/>
    <s v="PRIMA TÉCNICA NO SALARIAL"/>
    <s v="Nación"/>
    <x v="0"/>
    <s v="CSF"/>
    <n v="2354967"/>
    <n v="0"/>
    <n v="235496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120"/>
    <s v="2020-07-15 00:00:00"/>
    <s v="2020-07-15 10:10:00"/>
    <s v="Gasto"/>
    <s v="Con Compromiso"/>
    <s v="018"/>
    <x v="17"/>
    <x v="12"/>
    <s v="APORTES GENERALES AL SISTEMA DE RIESGOS LABORALES"/>
    <s v="Nación"/>
    <x v="0"/>
    <s v="CSF"/>
    <n v="668600"/>
    <n v="0"/>
    <n v="66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1"/>
    <s v="PENSIONES"/>
    <s v="Nación"/>
    <x v="0"/>
    <s v="CSF"/>
    <n v="6316000"/>
    <n v="0"/>
    <n v="63160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3"/>
    <s v="APORTES AL ICBF"/>
    <s v="Nación"/>
    <x v="0"/>
    <s v="CSF"/>
    <n v="1698600"/>
    <n v="0"/>
    <n v="169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4"/>
    <s v="CAJAS DE COMPENSACIÓN FAMILIAR"/>
    <s v="Nación"/>
    <x v="0"/>
    <s v="CSF"/>
    <n v="2263800"/>
    <n v="0"/>
    <n v="2263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5"/>
    <s v="SALUD"/>
    <s v="Nación"/>
    <x v="0"/>
    <s v="CSF"/>
    <n v="4474400"/>
    <n v="0"/>
    <n v="44744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6"/>
    <s v="APORTES AL SENA"/>
    <s v="Nación"/>
    <x v="0"/>
    <s v="CSF"/>
    <n v="1132800"/>
    <n v="0"/>
    <n v="1132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220"/>
    <s v="2020-07-22 00:00:00"/>
    <s v="2020-07-22 09:26:00"/>
    <s v="Gasto"/>
    <s v="Con Compromiso"/>
    <s v="018"/>
    <x v="17"/>
    <x v="17"/>
    <s v="OTROS SERVICIOS PROFESIONALES, CIENTÍFICOS Y TÉCNICOS"/>
    <s v="Nación"/>
    <x v="0"/>
    <s v="CSF"/>
    <n v="420000"/>
    <n v="0"/>
    <n v="420000"/>
    <n v="0"/>
    <s v="REVISION TECNOMECANICA 2 VEHICULOS SUSCRITOS A LA T. RISARALDA AÑO 2020"/>
    <s v="4220"/>
    <s v="17320"/>
    <s v="22320"/>
    <s v="60620"/>
    <s v="215521820"/>
    <s v="-0"/>
    <x v="0"/>
    <x v="21"/>
  </r>
  <r>
    <s v="4320"/>
    <s v="2020-08-20 00:00:00"/>
    <s v="2020-08-20 15:32:00"/>
    <s v="Gasto"/>
    <s v="Con Compromiso"/>
    <s v="0500"/>
    <x v="17"/>
    <x v="22"/>
    <s v="ADQUISICIÓN DE BIENES Y SERVICIOS - SERVICIO DE INFORMACIÓN CATASTRAL - ACTUALIZACIÓN  Y GESTIÓN CATASTRAL  NACIONAL"/>
    <s v="Nación"/>
    <x v="2"/>
    <s v="CSF"/>
    <n v="28962879"/>
    <n v="35548"/>
    <n v="28998427"/>
    <n v="0"/>
    <s v="VIATICOS Y GASTOS FUNCIONARIOS PROCESO DE ACTUALIZACION 8 MUNICIPIOS DPTO DE RISARALDA"/>
    <s v="4320"/>
    <s v="21820, 21920, 22020, 22120, 22220, 23820"/>
    <s v="35420, 35520, 35620, 35720, 35820, 36020"/>
    <s v="81520, 81620, 81720, 81820, 81920, 82020, 82120"/>
    <s v="268700120, 268702420, 268740920, 272852620, 272855320, 272857620"/>
    <s v="-0"/>
    <x v="1"/>
    <x v="1"/>
  </r>
  <r>
    <s v="4420"/>
    <s v="2020-08-20 00:00:00"/>
    <s v="2020-08-20 15:39:00"/>
    <s v="Gasto"/>
    <s v="Generado"/>
    <s v="0500"/>
    <x v="17"/>
    <x v="22"/>
    <s v="ADQUISICIÓN DE BIENES Y SERVICIOS - SERVICIO DE INFORMACIÓN CATASTRAL - ACTUALIZACIÓN  Y GESTIÓN CATASTRAL  NACIONAL"/>
    <s v="Propios"/>
    <x v="1"/>
    <s v="CSF"/>
    <n v="14282010"/>
    <n v="0"/>
    <n v="14282010"/>
    <n v="14282010"/>
    <s v="MANTENIMIENTO VEHICULOS ADCRITOS A LA TERRITORIAL RISARALDA"/>
    <s v="4420"/>
    <s v="-0"/>
    <s v="-0"/>
    <s v="-0"/>
    <s v="-0"/>
    <s v="-0"/>
    <x v="1"/>
    <x v="1"/>
  </r>
  <r>
    <s v="4520"/>
    <s v="2020-08-21 00:00:00"/>
    <s v="2020-08-21 09:22:00"/>
    <s v="Gasto"/>
    <s v="Con Compromiso"/>
    <s v="018"/>
    <x v="17"/>
    <x v="9"/>
    <s v="SUELDO BÁSICO"/>
    <s v="Nación"/>
    <x v="0"/>
    <s v="CSF"/>
    <n v="52130312"/>
    <n v="0"/>
    <n v="52130312"/>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6"/>
    <s v="SUBSIDIO DE ALIMENTACIÓN"/>
    <s v="Nación"/>
    <x v="0"/>
    <s v="CSF"/>
    <n v="1101633"/>
    <n v="0"/>
    <n v="1101633"/>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7"/>
    <s v="SUELDO DE VACACIONES"/>
    <s v="Nación"/>
    <x v="0"/>
    <s v="CSF"/>
    <n v="1294769"/>
    <n v="0"/>
    <n v="1294769"/>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10"/>
    <s v="BONIFICACIÓN POR SERVICIOS PRESTADOS"/>
    <s v="Nación"/>
    <x v="0"/>
    <s v="CSF"/>
    <n v="3337060"/>
    <n v="0"/>
    <n v="3337060"/>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28"/>
    <s v="AUXILIO DE CONECTIVIDAD DIGITAL"/>
    <s v="Nación"/>
    <x v="0"/>
    <s v="CSF"/>
    <n v="1508525"/>
    <n v="0"/>
    <n v="150852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5"/>
    <s v="PRIMA TÉCNICA NO SALARIAL"/>
    <s v="Nación"/>
    <x v="0"/>
    <s v="CSF"/>
    <n v="2354967"/>
    <n v="0"/>
    <n v="2354967"/>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8"/>
    <s v="BONIFICACIÓN ESPECIAL DE RECREACIÓN"/>
    <s v="Nación"/>
    <x v="0"/>
    <s v="CSF"/>
    <n v="98364"/>
    <n v="0"/>
    <n v="98364"/>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4"/>
    <s v="PRIMA DE VACACIONES"/>
    <s v="Nación"/>
    <x v="0"/>
    <s v="CSF"/>
    <n v="924835"/>
    <n v="0"/>
    <n v="92483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620"/>
    <s v="2020-08-21 00:00:00"/>
    <s v="2020-08-21 09:25:00"/>
    <s v="Gasto"/>
    <s v="Con Compromiso"/>
    <s v="018"/>
    <x v="17"/>
    <x v="12"/>
    <s v="APORTES GENERALES AL SISTEMA DE RIESGOS LABORALES"/>
    <s v="Nación"/>
    <x v="0"/>
    <s v="CSF"/>
    <n v="748600"/>
    <n v="0"/>
    <n v="7486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1"/>
    <s v="PENSIONES"/>
    <s v="Nación"/>
    <x v="0"/>
    <s v="CSF"/>
    <n v="6716700"/>
    <n v="0"/>
    <n v="67167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5"/>
    <s v="SALUD"/>
    <s v="Nación"/>
    <x v="0"/>
    <s v="CSF"/>
    <n v="4758100"/>
    <n v="0"/>
    <n v="47581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6"/>
    <s v="APORTES AL SENA"/>
    <s v="Nación"/>
    <x v="0"/>
    <s v="CSF"/>
    <n v="1407300"/>
    <n v="0"/>
    <n v="1407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4"/>
    <s v="CAJAS DE COMPENSACIÓN FAMILIAR"/>
    <s v="Nación"/>
    <x v="0"/>
    <s v="CSF"/>
    <n v="2813300"/>
    <n v="0"/>
    <n v="2813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3"/>
    <s v="APORTES AL ICBF"/>
    <s v="Nación"/>
    <x v="0"/>
    <s v="CSF"/>
    <n v="2110400"/>
    <n v="0"/>
    <n v="21104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720"/>
    <s v="2020-08-26 00:00:00"/>
    <s v="2020-08-26 15:44:00"/>
    <s v="Gasto"/>
    <s v="Anulado"/>
    <s v="0510"/>
    <x v="17"/>
    <x v="23"/>
    <s v="ADQUISICIÓN DE BIENES Y SERVICIOS - SERVICIO DE AVALÚOS - ACTUALIZACIÓN  Y GESTIÓN CATASTRAL  NACIONAL"/>
    <s v="Nación"/>
    <x v="2"/>
    <s v="CSF"/>
    <n v="2450919"/>
    <n v="-2450919"/>
    <n v="0"/>
    <n v="0"/>
    <s v="VIATICOS Y GASTOS FUNCIONARIO PARA REALIZAR AVALUOS"/>
    <s v="4720"/>
    <s v="-0"/>
    <s v="-0"/>
    <s v="-0"/>
    <s v="-0"/>
    <s v="-0"/>
    <x v="1"/>
    <x v="2"/>
  </r>
  <r>
    <s v="4820"/>
    <s v="2020-09-07 00:00:00"/>
    <s v="2020-09-07 17:50:00"/>
    <s v="Gasto"/>
    <s v="Con Compromiso"/>
    <s v="018"/>
    <x v="17"/>
    <x v="20"/>
    <s v="IMPUESTO DE INDUSTRIA Y COMERCIO"/>
    <s v="Propios"/>
    <x v="1"/>
    <s v="CSF"/>
    <n v="29542"/>
    <n v="0"/>
    <n v="29542"/>
    <n v="0"/>
    <s v="INDUSTRIA Y COMERCIO T. RISARALDA JULIO-agosto 2020"/>
    <s v="4820"/>
    <s v="23520"/>
    <s v="29720"/>
    <s v="70920"/>
    <s v="247650220"/>
    <s v="-0"/>
    <x v="0"/>
    <x v="21"/>
  </r>
  <r>
    <s v="4920"/>
    <s v="2020-09-22 00:00:00"/>
    <s v="2020-09-22 10:01:00"/>
    <s v="Gasto"/>
    <s v="Con Compromiso"/>
    <s v="018"/>
    <x v="17"/>
    <x v="5"/>
    <s v="PRIMA TÉCNICA NO SALARIAL"/>
    <s v="Nación"/>
    <x v="0"/>
    <s v="CSF"/>
    <n v="2354967"/>
    <n v="0"/>
    <n v="235496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10"/>
    <s v="BONIFICACIÓN POR SERVICIOS PRESTADOS"/>
    <s v="Nación"/>
    <x v="0"/>
    <s v="CSF"/>
    <n v="952666"/>
    <n v="0"/>
    <n v="952666"/>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28"/>
    <s v="AUXILIO DE CONECTIVIDAD DIGITAL"/>
    <s v="Nación"/>
    <x v="0"/>
    <s v="CSF"/>
    <n v="1487955"/>
    <n v="0"/>
    <n v="1487955"/>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9"/>
    <s v="SUELDO BÁSICO"/>
    <s v="Nación"/>
    <x v="0"/>
    <s v="CSF"/>
    <n v="51847687"/>
    <n v="0"/>
    <n v="5184768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6"/>
    <s v="SUBSIDIO DE ALIMENTACIÓN"/>
    <s v="Nación"/>
    <x v="0"/>
    <s v="CSF"/>
    <n v="1088414"/>
    <n v="0"/>
    <n v="1088414"/>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5020"/>
    <s v="2020-09-22 00:00:00"/>
    <s v="2020-09-22 10:08:00"/>
    <s v="Gasto"/>
    <s v="Con Compromiso"/>
    <s v="018"/>
    <x v="17"/>
    <x v="16"/>
    <s v="APORTES AL SENA"/>
    <s v="Nación"/>
    <x v="0"/>
    <s v="CSF"/>
    <n v="1209900"/>
    <n v="0"/>
    <n v="12099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2"/>
    <s v="APORTES GENERALES AL SISTEMA DE RIESGOS LABORALES"/>
    <s v="Nación"/>
    <x v="0"/>
    <s v="CSF"/>
    <n v="713800"/>
    <n v="0"/>
    <n v="7138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3"/>
    <s v="APORTES AL ICBF"/>
    <s v="Nación"/>
    <x v="0"/>
    <s v="CSF"/>
    <n v="1814600"/>
    <n v="0"/>
    <n v="1814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4"/>
    <s v="CAJAS DE COMPENSACIÓN FAMILIAR"/>
    <s v="Nación"/>
    <x v="0"/>
    <s v="CSF"/>
    <n v="2418600"/>
    <n v="0"/>
    <n v="2418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1"/>
    <s v="PENSIONES"/>
    <s v="Nación"/>
    <x v="0"/>
    <s v="CSF"/>
    <n v="6430500"/>
    <n v="0"/>
    <n v="64305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5"/>
    <s v="SALUD"/>
    <s v="Nación"/>
    <x v="0"/>
    <s v="CSF"/>
    <n v="4555400"/>
    <n v="0"/>
    <n v="45554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120"/>
    <s v="2020-10-05 00:00:00"/>
    <s v="2020-10-05 09:21:00"/>
    <s v="Gasto"/>
    <s v="Con Compromiso"/>
    <s v="018"/>
    <x v="17"/>
    <x v="19"/>
    <s v="VIÁTICOS DE LOS FUNCIONARIOS EN COMISIÓN"/>
    <s v="Propios"/>
    <x v="1"/>
    <s v="CSF"/>
    <n v="271546"/>
    <n v="0"/>
    <n v="271546"/>
    <n v="0"/>
    <s v="REUNION DIRECTORES EN SEDE CENTRAL"/>
    <s v="5120"/>
    <s v="26520"/>
    <s v="40620"/>
    <s v="86420"/>
    <s v="279486920"/>
    <s v="-0"/>
    <x v="0"/>
    <x v="21"/>
  </r>
  <r>
    <s v="5220"/>
    <s v="2020-10-09 00:00:00"/>
    <s v="2020-10-09 09:32:00"/>
    <s v="Gasto"/>
    <s v="Con Compromiso"/>
    <s v="0500"/>
    <x v="17"/>
    <x v="22"/>
    <s v="ADQUISICIÓN DE BIENES Y SERVICIOS - SERVICIO DE INFORMACIÓN CATASTRAL - ACTUALIZACIÓN  Y GESTIÓN CATASTRAL  NACIONAL"/>
    <s v="Nación"/>
    <x v="2"/>
    <s v="CSF"/>
    <n v="14834530"/>
    <n v="-112897"/>
    <n v="14721633"/>
    <n v="0"/>
    <s v="VIATICOS FUNCIONARIOS ELABORACION ZONAS PROCESO DE ACTUALIZACION"/>
    <s v="5220"/>
    <s v="27020, 27120, 27220, 27320, 27820, 27920"/>
    <s v="44720, 44820, 44920, 45020, 45120, 45220"/>
    <s v="90220, 90320, 90420, 90520, 90620, 90720"/>
    <s v="287995820, 287998220, 288002720, 288005620, 288006720, 288008320"/>
    <s v="-0"/>
    <x v="1"/>
    <x v="1"/>
  </r>
  <r>
    <s v="5320"/>
    <s v="2020-10-13 00:00:00"/>
    <s v="2020-10-13 15:03:00"/>
    <s v="Gasto"/>
    <s v="Con Compromiso"/>
    <s v="0500"/>
    <x v="17"/>
    <x v="22"/>
    <s v="ADQUISICIÓN DE BIENES Y SERVICIOS - SERVICIO DE INFORMACIÓN CATASTRAL - ACTUALIZACIÓN  Y GESTIÓN CATASTRAL  NACIONAL"/>
    <s v="Propios"/>
    <x v="1"/>
    <s v="CSF"/>
    <n v="17227635"/>
    <n v="0"/>
    <n v="17227635"/>
    <n v="5436577"/>
    <s v="PARA CONTRATOS PROCESO DE CONSERVACION T. RISARALDA Y U. O. CHOCO"/>
    <s v="5320"/>
    <s v="32520, 32620, 32720, 32820, 33220, 33420"/>
    <s v="-0"/>
    <s v="-0"/>
    <s v="-0"/>
    <s v="-0"/>
    <x v="1"/>
    <x v="1"/>
  </r>
  <r>
    <s v="5420"/>
    <s v="2020-10-13 00:00:00"/>
    <s v="2020-10-13 15:08:00"/>
    <s v="Gasto"/>
    <s v="Con Compromiso"/>
    <s v="0500"/>
    <x v="17"/>
    <x v="22"/>
    <s v="ADQUISICIÓN DE BIENES Y SERVICIOS - SERVICIO DE INFORMACIÓN CATASTRAL - ACTUALIZACIÓN  Y GESTIÓN CATASTRAL  NACIONAL"/>
    <s v="Propios"/>
    <x v="1"/>
    <s v="CSF"/>
    <n v="13680404"/>
    <n v="-6895"/>
    <n v="13673509"/>
    <n v="0"/>
    <s v="PARA VIATICOS PROCESO DE CONSERVACION T. RISARALDA Y U. O. CHOCO"/>
    <s v="5420"/>
    <s v="28320, 28420, 28520, 28820, 28920, 29020, 29120, 29820, 29920, 30020, 30220, 30320, 30420, 33020, 33120"/>
    <s v="45620, 45820, 45920, 47020, 47120, 47220, 47320, 47420, 48820, 48920, 49820, 49920, 50020, 58720, 58820"/>
    <s v="95820, 96020, 96120, 97020, 97120, 97220, 97320, 97420, 98820, 98920, 99220, 99320, 99420, 114620, 114720"/>
    <s v="295697820, 297603920, 297608720, 311368920, 311370920, 311373120, 311376120, 311380220, 312869820, 312873020, 324435320, 324438320, 324470020, 339718320, 339726520"/>
    <s v="-0"/>
    <x v="1"/>
    <x v="1"/>
  </r>
  <r>
    <s v="5520"/>
    <s v="2020-10-21 00:00:00"/>
    <s v="2020-10-21 10:15:00"/>
    <s v="Gasto"/>
    <s v="Con Compromiso"/>
    <s v="018"/>
    <x v="17"/>
    <x v="10"/>
    <s v="BONIFICACIÓN POR SERVICIOS PRESTADOS"/>
    <s v="Nación"/>
    <x v="0"/>
    <s v="CSF"/>
    <n v="4531465"/>
    <n v="0"/>
    <n v="4531465"/>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6"/>
    <s v="SUBSIDIO DE ALIMENTACIÓN"/>
    <s v="Nación"/>
    <x v="0"/>
    <s v="CSF"/>
    <n v="1112650"/>
    <n v="0"/>
    <n v="1112650"/>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9"/>
    <s v="SUELDO BÁSICO"/>
    <s v="Nación"/>
    <x v="0"/>
    <s v="CSF"/>
    <n v="52388687"/>
    <n v="0"/>
    <n v="5238868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28"/>
    <s v="AUXILIO DE CONECTIVIDAD DIGITAL"/>
    <s v="Nación"/>
    <x v="0"/>
    <s v="CSF"/>
    <n v="1525668"/>
    <n v="0"/>
    <n v="1525668"/>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5"/>
    <s v="PRIMA TÉCNICA NO SALARIAL"/>
    <s v="Nación"/>
    <x v="0"/>
    <s v="CSF"/>
    <n v="2354967"/>
    <n v="0"/>
    <n v="235496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620"/>
    <s v="2020-10-21 00:00:00"/>
    <s v="2020-10-21 10:19:00"/>
    <s v="Gasto"/>
    <s v="Con Compromiso"/>
    <s v="018"/>
    <x v="17"/>
    <x v="13"/>
    <s v="APORTES AL ICBF"/>
    <s v="Nación"/>
    <x v="0"/>
    <s v="CSF"/>
    <n v="2630700"/>
    <n v="0"/>
    <n v="26307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6"/>
    <s v="APORTES AL SENA"/>
    <s v="Nación"/>
    <x v="0"/>
    <s v="CSF"/>
    <n v="1754200"/>
    <n v="0"/>
    <n v="17542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1"/>
    <s v="PENSIONES"/>
    <s v="Nación"/>
    <x v="0"/>
    <s v="CSF"/>
    <n v="6859900"/>
    <n v="0"/>
    <n v="68599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5"/>
    <s v="SALUD"/>
    <s v="Nación"/>
    <x v="0"/>
    <s v="CSF"/>
    <n v="4859600"/>
    <n v="0"/>
    <n v="48596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4"/>
    <s v="CAJAS DE COMPENSACIÓN FAMILIAR"/>
    <s v="Nación"/>
    <x v="0"/>
    <s v="CSF"/>
    <n v="3507000"/>
    <n v="0"/>
    <n v="350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2"/>
    <s v="APORTES GENERALES AL SISTEMA DE RIESGOS LABORALES"/>
    <s v="Nación"/>
    <x v="0"/>
    <s v="CSF"/>
    <n v="797000"/>
    <n v="0"/>
    <n v="79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720"/>
    <s v="2020-10-28 00:00:00"/>
    <s v="2020-10-28 10:35:00"/>
    <s v="Gasto"/>
    <s v="Con Compromiso"/>
    <s v="0500"/>
    <x v="17"/>
    <x v="22"/>
    <s v="ADQUISICIÓN DE BIENES Y SERVICIOS - SERVICIO DE INFORMACIÓN CATASTRAL - ACTUALIZACIÓN  Y GESTIÓN CATASTRAL  NACIONAL"/>
    <s v="Nación"/>
    <x v="2"/>
    <s v="CSF"/>
    <n v="584331"/>
    <n v="0"/>
    <n v="584331"/>
    <n v="0"/>
    <s v="PARA REAJUSTE DE VIATICOS FUNCIONARIOS DE LA TERRITORIAL RISARALDA AÑO 2020"/>
    <s v="5720"/>
    <s v="31320, 31420, 31520"/>
    <s v="56520, 56620, 56720"/>
    <s v="105920, 106020, 106120"/>
    <s v="334165320, 334170020, 334173220"/>
    <s v="-0"/>
    <x v="1"/>
    <x v="1"/>
  </r>
  <r>
    <s v="5820"/>
    <s v="2020-11-12 00:00:00"/>
    <s v="2020-11-12 09:36:00"/>
    <s v="Gasto"/>
    <s v="Generado"/>
    <s v="0500"/>
    <x v="17"/>
    <x v="22"/>
    <s v="ADQUISICIÓN DE BIENES Y SERVICIOS - SERVICIO DE INFORMACIÓN CATASTRAL - ACTUALIZACIÓN  Y GESTIÓN CATASTRAL  NACIONAL"/>
    <s v="Nación"/>
    <x v="2"/>
    <s v="CSF"/>
    <n v="26455761"/>
    <n v="-584331"/>
    <n v="25871430"/>
    <n v="25871430"/>
    <s v="PARA CONTRATOS PROCESO DE CONSERVACION"/>
    <s v="5820"/>
    <s v="-0"/>
    <s v="-0"/>
    <s v="-0"/>
    <s v="-0"/>
    <s v="-0"/>
    <x v="1"/>
    <x v="1"/>
  </r>
  <r>
    <s v="5920"/>
    <s v="2020-11-12 00:00:00"/>
    <s v="2020-11-12 09:39:00"/>
    <s v="Gasto"/>
    <s v="Anulado"/>
    <s v="0510"/>
    <x v="17"/>
    <x v="23"/>
    <s v="ADQUISICIÓN DE BIENES Y SERVICIOS - SERVICIO DE AVALÚOS - ACTUALIZACIÓN  Y GESTIÓN CATASTRAL  NACIONAL"/>
    <s v="Nación"/>
    <x v="2"/>
    <s v="CSF"/>
    <n v="3750000"/>
    <n v="-3750000"/>
    <n v="0"/>
    <n v="0"/>
    <s v="PARA AVALUOS JUZGADOS"/>
    <s v="5920"/>
    <s v="-0"/>
    <s v="-0"/>
    <s v="-0"/>
    <s v="-0"/>
    <s v="-0"/>
    <x v="1"/>
    <x v="2"/>
  </r>
  <r>
    <s v="6020"/>
    <s v="2020-11-12 00:00:00"/>
    <s v="2020-11-12 10:57:00"/>
    <s v="Gasto"/>
    <s v="Generado"/>
    <s v="0510"/>
    <x v="17"/>
    <x v="23"/>
    <s v="ADQUISICIÓN DE BIENES Y SERVICIOS - SERVICIO DE AVALÚOS - ACTUALIZACIÓN  Y GESTIÓN CATASTRAL  NACIONAL"/>
    <s v="Nación"/>
    <x v="2"/>
    <s v="CSF"/>
    <n v="3750000"/>
    <n v="0"/>
    <n v="3750000"/>
    <n v="3750000"/>
    <s v="PARA ADICION CONTRATOS PERITOS"/>
    <s v="6020"/>
    <s v="-0"/>
    <s v="-0"/>
    <s v="-0"/>
    <s v="-0"/>
    <s v="-0"/>
    <x v="1"/>
    <x v="2"/>
  </r>
  <r>
    <s v="6120"/>
    <s v="2020-11-12 00:00:00"/>
    <s v="2020-11-12 14:06:00"/>
    <s v="Gasto"/>
    <s v="Con Compromiso"/>
    <s v="018"/>
    <x v="17"/>
    <x v="20"/>
    <s v="IMPUESTO DE INDUSTRIA Y COMERCIO"/>
    <s v="Propios"/>
    <x v="1"/>
    <s v="CSF"/>
    <n v="8617000"/>
    <n v="-493"/>
    <n v="8616507"/>
    <n v="0"/>
    <s v="INDUSTRIA Y COMERCIO SEPTIEMBRE OCTUBRE AÑO 2020 T. RISARALDA"/>
    <s v="6120"/>
    <s v="30520"/>
    <s v="49620"/>
    <s v="99020"/>
    <s v="321987120"/>
    <s v="-0"/>
    <x v="0"/>
    <x v="21"/>
  </r>
  <r>
    <s v="6220"/>
    <s v="2020-11-23 00:00:00"/>
    <s v="2020-11-23 10:11:00"/>
    <s v="Gasto"/>
    <s v="Con Compromiso"/>
    <s v="018"/>
    <x v="17"/>
    <x v="9"/>
    <s v="SUELDO BÁSICO"/>
    <s v="Nación"/>
    <x v="0"/>
    <s v="CSF"/>
    <n v="51680699"/>
    <n v="0"/>
    <n v="5168069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0"/>
    <x v="0"/>
    <x v="21"/>
  </r>
  <r>
    <s v="6220"/>
    <s v="2020-11-23 00:00:00"/>
    <s v="2020-11-23 10:11:00"/>
    <s v="Gasto"/>
    <s v="Con Compromiso"/>
    <s v="018"/>
    <x v="17"/>
    <x v="8"/>
    <s v="BONIFICACIÓN ESPECIAL DE RECREACIÓN"/>
    <s v="Nación"/>
    <x v="0"/>
    <s v="CSF"/>
    <n v="181460"/>
    <n v="0"/>
    <n v="18146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0"/>
    <x v="0"/>
    <x v="21"/>
  </r>
  <r>
    <s v="6220"/>
    <s v="2020-11-23 00:00:00"/>
    <s v="2020-11-23 10:11:00"/>
    <s v="Gasto"/>
    <s v="Con Compromiso"/>
    <s v="018"/>
    <x v="17"/>
    <x v="6"/>
    <s v="SUBSIDIO DE ALIMENTACIÓN"/>
    <s v="Nación"/>
    <x v="0"/>
    <s v="CSF"/>
    <n v="1123666"/>
    <n v="0"/>
    <n v="1123666"/>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0"/>
    <x v="0"/>
    <x v="21"/>
  </r>
  <r>
    <s v="6220"/>
    <s v="2020-11-23 00:00:00"/>
    <s v="2020-11-23 10:11:00"/>
    <s v="Gasto"/>
    <s v="Con Compromiso"/>
    <s v="018"/>
    <x v="17"/>
    <x v="30"/>
    <s v="PRIMA DE NAVIDAD"/>
    <s v="Nación"/>
    <x v="0"/>
    <s v="CSF"/>
    <n v="75808743"/>
    <n v="0"/>
    <n v="75808743"/>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0"/>
    <x v="0"/>
    <x v="21"/>
  </r>
  <r>
    <s v="6220"/>
    <s v="2020-11-23 00:00:00"/>
    <s v="2020-11-23 10:11:00"/>
    <s v="Gasto"/>
    <s v="Con Compromiso"/>
    <s v="018"/>
    <x v="17"/>
    <x v="28"/>
    <s v="AUXILIO DE CONECTIVIDAD DIGITAL"/>
    <s v="Nación"/>
    <x v="0"/>
    <s v="CSF"/>
    <n v="1542810"/>
    <n v="0"/>
    <n v="154281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0"/>
    <x v="0"/>
    <x v="21"/>
  </r>
  <r>
    <s v="6220"/>
    <s v="2020-11-23 00:00:00"/>
    <s v="2020-11-23 10:11:00"/>
    <s v="Gasto"/>
    <s v="Con Compromiso"/>
    <s v="018"/>
    <x v="17"/>
    <x v="7"/>
    <s v="SUELDO DE VACACIONES"/>
    <s v="Nación"/>
    <x v="0"/>
    <s v="CSF"/>
    <n v="2229849"/>
    <n v="0"/>
    <n v="222984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0"/>
    <x v="0"/>
    <x v="21"/>
  </r>
  <r>
    <s v="6220"/>
    <s v="2020-11-23 00:00:00"/>
    <s v="2020-11-23 10:11:00"/>
    <s v="Gasto"/>
    <s v="Con Compromiso"/>
    <s v="018"/>
    <x v="17"/>
    <x v="10"/>
    <s v="BONIFICACIÓN POR SERVICIOS PRESTADOS"/>
    <s v="Nación"/>
    <x v="0"/>
    <s v="CSF"/>
    <n v="1600785"/>
    <n v="0"/>
    <n v="1600785"/>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0"/>
    <x v="0"/>
    <x v="21"/>
  </r>
  <r>
    <s v="6220"/>
    <s v="2020-11-23 00:00:00"/>
    <s v="2020-11-23 10:11:00"/>
    <s v="Gasto"/>
    <s v="Con Compromiso"/>
    <s v="018"/>
    <x v="17"/>
    <x v="4"/>
    <s v="PRIMA DE VACACIONES"/>
    <s v="Nación"/>
    <x v="0"/>
    <s v="CSF"/>
    <n v="2280527"/>
    <n v="0"/>
    <n v="228052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0"/>
    <x v="0"/>
    <x v="21"/>
  </r>
  <r>
    <s v="6220"/>
    <s v="2020-11-23 00:00:00"/>
    <s v="2020-11-23 10:11:00"/>
    <s v="Gasto"/>
    <s v="Con Compromiso"/>
    <s v="018"/>
    <x v="17"/>
    <x v="5"/>
    <s v="PRIMA TÉCNICA NO SALARIAL"/>
    <s v="Nación"/>
    <x v="0"/>
    <s v="CSF"/>
    <n v="2354967"/>
    <n v="0"/>
    <n v="235496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0"/>
    <x v="0"/>
    <x v="21"/>
  </r>
  <r>
    <s v="6320"/>
    <s v="2020-11-23 00:00:00"/>
    <s v="2020-11-23 10:16:00"/>
    <s v="Gasto"/>
    <s v="Con Compromiso"/>
    <s v="018"/>
    <x v="17"/>
    <x v="11"/>
    <s v="PENSIONES"/>
    <s v="Nación"/>
    <x v="0"/>
    <s v="CSF"/>
    <n v="6589700"/>
    <n v="0"/>
    <n v="6589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4"/>
    <s v="CAJAS DE COMPENSACIÓN FAMILIAR"/>
    <s v="Nación"/>
    <x v="0"/>
    <s v="CSF"/>
    <n v="2551900"/>
    <n v="0"/>
    <n v="25519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6"/>
    <s v="APORTES AL SENA"/>
    <s v="Nación"/>
    <x v="0"/>
    <s v="CSF"/>
    <n v="1276700"/>
    <n v="0"/>
    <n v="1276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2"/>
    <s v="APORTES GENERALES AL SISTEMA DE RIESGOS LABORALES"/>
    <s v="Nación"/>
    <x v="0"/>
    <s v="CSF"/>
    <n v="692000"/>
    <n v="0"/>
    <n v="692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3"/>
    <s v="APORTES AL ICBF"/>
    <s v="Nación"/>
    <x v="0"/>
    <s v="CSF"/>
    <n v="1914500"/>
    <n v="0"/>
    <n v="19145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5"/>
    <s v="SALUD"/>
    <s v="Nación"/>
    <x v="0"/>
    <s v="CSF"/>
    <n v="4668000"/>
    <n v="0"/>
    <n v="4668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120"/>
    <s v="2020-01-09 00:00:00"/>
    <s v="2020-01-09 08:57:00"/>
    <s v="Gasto"/>
    <s v="Con Compromiso"/>
    <s v="019"/>
    <x v="18"/>
    <x v="2"/>
    <s v="SERVICIOS DE ALCANTARILLADO, RECOLECCIÓN, TRATAMIENTO Y DISPOSICIÓN DE DESECHOS Y OTROS SERVICIOS DE SANEAMIENTO AMBIENTAL"/>
    <s v="Nación"/>
    <x v="0"/>
    <s v="CSF"/>
    <n v="3000000"/>
    <n v="750917"/>
    <n v="3750917"/>
    <n v="426362"/>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s v="120, 220, 520, 720, 820, 1520, 1720, 2020, 2820, 2920, 3420, 4120, 4220, 4420, 5320, 5720, 5820, 6120, 6720, 7520, 7620, 7820, 7920, 11520, 12520, 12620, 13220, 14520, 16720, 16820, 17520, 17620, 19020, 22220, 24420, 24520, 26920, 27820, 27920, 29520, 33820, 34920, 35020, 35120, 35220, 38220, 41120, 42620, 427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s v="-0"/>
    <x v="0"/>
    <x v="22"/>
  </r>
  <r>
    <s v="120"/>
    <s v="2020-01-09 00:00:00"/>
    <s v="2020-01-09 08:57:00"/>
    <s v="Gasto"/>
    <s v="Con Compromiso"/>
    <s v="019"/>
    <x v="18"/>
    <x v="0"/>
    <s v="SERVICIOS DE DISTRIBUCIÓN DE ELECTRICIDAD, GAS Y AGUA (POR CUENTA PROPIA)"/>
    <s v="Nación"/>
    <x v="0"/>
    <s v="CSF"/>
    <n v="45000000"/>
    <n v="13560465"/>
    <n v="58560465"/>
    <n v="4175444"/>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s v="120, 220, 520, 720, 820, 1520, 1720, 2020, 2820, 2920, 3420, 4120, 4220, 4420, 5320, 5720, 5820, 6120, 6720, 7520, 7620, 7820, 7920, 11520, 12520, 12620, 13220, 14520, 16720, 16820, 17520, 17620, 19020, 22220, 24420, 24520, 26920, 27820, 27920, 29520, 33820, 34920, 35020, 35120, 35220, 38220, 41120, 42620, 427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s v="-0"/>
    <x v="0"/>
    <x v="22"/>
  </r>
  <r>
    <s v="220"/>
    <s v="2020-01-09 00:00:00"/>
    <s v="2020-01-09 08:58:00"/>
    <s v="Gasto"/>
    <s v="Generado"/>
    <s v="019"/>
    <x v="18"/>
    <x v="32"/>
    <s v="SERVICIOS FINANCIEROS Y SERVICIOS CONEXOS"/>
    <s v="Nación"/>
    <x v="0"/>
    <s v="CSF"/>
    <n v="29314800"/>
    <n v="-29314800"/>
    <n v="0"/>
    <n v="0"/>
    <s v="ASIGNACION PRESUPUESTAL SERV. ADMINISTRACION EDIF. CL. 36 B/MANGA Y LOCAL UOC SAN GIL VIGENCIA 2020"/>
    <s v="220"/>
    <s v="120, 220"/>
    <s v="-0"/>
    <s v="-0"/>
    <s v="-0"/>
    <s v="-0"/>
    <x v="0"/>
    <x v="22"/>
  </r>
  <r>
    <s v="320"/>
    <s v="2020-01-09 00:00:00"/>
    <s v="2020-01-09 08:59:00"/>
    <s v="Gasto"/>
    <s v="Con Compromiso"/>
    <s v="019"/>
    <x v="18"/>
    <x v="1"/>
    <s v="SERVICIOS DE TELECOMUNICACIONES, TRANSMISIÓN Y SUMINISTRO DE INFORMACIÓN"/>
    <s v="Nación"/>
    <x v="0"/>
    <s v="CSF"/>
    <n v="7800000"/>
    <n v="-1673488"/>
    <n v="6126512"/>
    <n v="2180080"/>
    <s v="ASIGNACION PRESUPUESTAL SERV. TELEFONICO  VIGENCIA 2020"/>
    <s v="320"/>
    <s v="820, 2320, 4320, 5220, 8620, 10320, 12020, 13720, 15520, 18920, 20520"/>
    <s v="620, 2620, 4520, 5920, 7420, 13120, 17320, 22320, 28020, 35920, 41020"/>
    <s v="620, 8820, 16820, 26020, 35920, 52020, 62720, 74220, 74320, 86220, 99120, 110120"/>
    <s v="5079120, 29196520, 63202220, 91470820, 119579720, 152358520, 184610620, 219518420, 252354820, 284615920, 322300920"/>
    <s v="-0"/>
    <x v="0"/>
    <x v="22"/>
  </r>
  <r>
    <s v="420"/>
    <s v="2020-01-16 00:00:00"/>
    <s v="2020-01-16 09:36:00"/>
    <s v="Gasto"/>
    <s v="Con Compromiso"/>
    <s v="019"/>
    <x v="18"/>
    <x v="31"/>
    <s v="SERVICIOS INMOBILIARIOS"/>
    <s v="Nación"/>
    <x v="0"/>
    <s v="CSF"/>
    <n v="29314800"/>
    <n v="-1698264"/>
    <n v="27616536"/>
    <n v="2301378"/>
    <s v="ASIGNACION PRESUPUESTAL SERV. ADMINISTRACION EDIF. CL. 36 B/MANGA. Y LOCAL UOC SAN GIL VIGENCIA 2020"/>
    <s v="420"/>
    <s v="420, 520, 1620, 1820, 2920, 3320, 5120, 5520, 8320, 8520, 9720, 10020, 11420, 11620, 13420, 13620, 15420, 15820, 17620, 18320, 20320, 21320"/>
    <s v="320, 420, 1220, 1420, 3120, 3820, 5420, 6020, 6820, 6920, 10120, 11620, 14420, 16320, 22020, 22120, 27220, 28120, 33920, 35320, 40820, 42120"/>
    <s v="220, 320, 7820, 7920, 15420, 16120, 25520, 26120, 34420, 35420, 44820, 50520, 60020, 61620, 73920, 74020, 85720, 86320, 97420, 98520, 109820, 110920"/>
    <s v="4560420, 4564320, 22114420, 22122720, 45169420, 52778120, 87071520, 91474320, 114886220, 116289220, 140092320, 148490320, 175811720, 178308720, 217821920, 217824320, 247830920, 252355920, 279432220, 283447520, 316315220, 329368120"/>
    <s v="-0"/>
    <x v="0"/>
    <x v="22"/>
  </r>
  <r>
    <s v="520"/>
    <s v="2020-01-22 00:00:00"/>
    <s v="2020-01-22 14:26:00"/>
    <s v="Gasto"/>
    <s v="Con Compromiso"/>
    <s v="019"/>
    <x v="18"/>
    <x v="24"/>
    <s v="IMPUESTO PREDIAL Y SOBRETASA AMBIENTAL"/>
    <s v="Nación"/>
    <x v="0"/>
    <s v="CSF"/>
    <n v="27770000"/>
    <n v="0"/>
    <n v="27770000"/>
    <n v="0"/>
    <s v="ASIGNACION PRESUPUESTAL P/IMPUESTO PREDIAL 2.020 OF. CRA. 20 Y CL. 36 BUCARAMANGA"/>
    <s v="520"/>
    <s v="1120, 1220"/>
    <s v="920, 1020"/>
    <s v="920, 1020"/>
    <s v="9167420, 9169020"/>
    <s v="-0"/>
    <x v="0"/>
    <x v="22"/>
  </r>
  <r>
    <s v="620"/>
    <s v="2020-01-23 00:00:00"/>
    <s v="2020-01-23 08:38:00"/>
    <s v="Gasto"/>
    <s v="Con Compromiso"/>
    <s v="019"/>
    <x v="18"/>
    <x v="21"/>
    <s v="INCAPACIDADES (NO DE PENSIONES)"/>
    <s v="Nación"/>
    <x v="0"/>
    <s v="CSF"/>
    <n v="0"/>
    <n v="369968"/>
    <n v="369968"/>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3"/>
    <s v="LICENCIAS DE MATERNIDAD Y PATERNIDAD (NO DE PENSIONES)"/>
    <s v="Nación"/>
    <x v="0"/>
    <s v="CSF"/>
    <n v="0"/>
    <n v="3876236"/>
    <n v="3876236"/>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9"/>
    <s v="SUELDO BÁSICO"/>
    <s v="Nación"/>
    <x v="0"/>
    <s v="CSF"/>
    <n v="66540465"/>
    <n v="514650"/>
    <n v="6705511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10"/>
    <s v="BONIFICACIÓN POR SERVICIOS PRESTADOS"/>
    <s v="Nación"/>
    <x v="0"/>
    <s v="CSF"/>
    <n v="1507702"/>
    <n v="0"/>
    <n v="1507702"/>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6"/>
    <s v="SUBSIDIO DE ALIMENTACIÓN"/>
    <s v="Nación"/>
    <x v="0"/>
    <s v="CSF"/>
    <n v="1756391"/>
    <n v="23056"/>
    <n v="1779447"/>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7"/>
    <s v="SUELDO DE VACACIONES"/>
    <s v="Nación"/>
    <x v="0"/>
    <s v="CSF"/>
    <n v="8100505"/>
    <n v="0"/>
    <n v="810050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5"/>
    <s v="PRIMA TÉCNICA NO SALARIAL"/>
    <s v="Nación"/>
    <x v="0"/>
    <s v="CSF"/>
    <n v="2240265"/>
    <n v="0"/>
    <n v="224026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4"/>
    <s v="PRIMA DE VACACIONES"/>
    <s v="Nación"/>
    <x v="0"/>
    <s v="CSF"/>
    <n v="8151699"/>
    <n v="0"/>
    <n v="8151699"/>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8"/>
    <s v="BONIFICACIÓN ESPECIAL DE RECREACIÓN"/>
    <s v="Nación"/>
    <x v="0"/>
    <s v="CSF"/>
    <n v="737581"/>
    <n v="0"/>
    <n v="737581"/>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
    <s v="AUXILIO DE TRANSPORTE"/>
    <s v="Nación"/>
    <x v="0"/>
    <s v="CSF"/>
    <n v="2478781"/>
    <n v="37713"/>
    <n v="2516494"/>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720"/>
    <s v="2020-01-24 00:00:00"/>
    <s v="2020-01-24 10:35:00"/>
    <s v="Gasto"/>
    <s v="Con Compromiso"/>
    <s v="019"/>
    <x v="18"/>
    <x v="13"/>
    <s v="APORTES AL ICBF"/>
    <s v="Nación"/>
    <x v="0"/>
    <s v="CSF"/>
    <n v="2639800"/>
    <n v="0"/>
    <n v="26398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1"/>
    <s v="PENSIONES"/>
    <s v="Nación"/>
    <x v="0"/>
    <s v="CSF"/>
    <n v="9151500"/>
    <n v="0"/>
    <n v="9151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6"/>
    <s v="APORTES AL SENA"/>
    <s v="Nación"/>
    <x v="0"/>
    <s v="CSF"/>
    <n v="1760400"/>
    <n v="0"/>
    <n v="17604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5"/>
    <s v="SALUD"/>
    <s v="Nación"/>
    <x v="0"/>
    <s v="CSF"/>
    <n v="6482500"/>
    <n v="0"/>
    <n v="6482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4"/>
    <s v="CAJAS DE COMPENSACIÓN FAMILIAR"/>
    <s v="Nación"/>
    <x v="0"/>
    <s v="CSF"/>
    <n v="3519200"/>
    <n v="0"/>
    <n v="35192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2"/>
    <s v="APORTES GENERALES AL SISTEMA DE RIESGOS LABORALES"/>
    <s v="Nación"/>
    <x v="0"/>
    <s v="CSF"/>
    <n v="1229600"/>
    <n v="0"/>
    <n v="12296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820"/>
    <s v="2020-02-11 00:00:00"/>
    <s v="2020-02-11 07:46:00"/>
    <s v="Gasto"/>
    <s v="Con Compromiso"/>
    <s v="019"/>
    <x v="18"/>
    <x v="18"/>
    <s v="SERVICIOS DE TRANSPORTE DE PASAJEROS"/>
    <s v="Nación"/>
    <x v="0"/>
    <s v="CSF"/>
    <n v="78400"/>
    <n v="0"/>
    <n v="78400"/>
    <n v="0"/>
    <s v="VIATICOS COMISION DIRECTOR TERRITORIAL A BOGOTA FEB. 12 Y 13 DE 2020"/>
    <s v="820"/>
    <s v="1920"/>
    <s v="1920"/>
    <s v="8320"/>
    <s v="24902420"/>
    <s v="-0"/>
    <x v="0"/>
    <x v="22"/>
  </r>
  <r>
    <s v="820"/>
    <s v="2020-02-11 00:00:00"/>
    <s v="2020-02-11 07:46:00"/>
    <s v="Gasto"/>
    <s v="Con Compromiso"/>
    <s v="019"/>
    <x v="18"/>
    <x v="19"/>
    <s v="VIÁTICOS DE LOS FUNCIONARIOS EN COMISIÓN"/>
    <s v="Nación"/>
    <x v="0"/>
    <s v="CSF"/>
    <n v="258320"/>
    <n v="0"/>
    <n v="258320"/>
    <n v="0"/>
    <s v="VIATICOS COMISION DIRECTOR TERRITORIAL A BOGOTA FEB. 12 Y 13 DE 2020"/>
    <s v="820"/>
    <s v="1920"/>
    <s v="1920"/>
    <s v="8320"/>
    <s v="24902420"/>
    <s v="-0"/>
    <x v="0"/>
    <x v="22"/>
  </r>
  <r>
    <s v="920"/>
    <s v="2020-02-11 00:00:00"/>
    <s v="2020-02-11 07:50:00"/>
    <s v="Gasto"/>
    <s v="Con Compromiso"/>
    <s v="019"/>
    <x v="18"/>
    <x v="18"/>
    <s v="SERVICIOS DE TRANSPORTE DE PASAJEROS"/>
    <s v="Propios"/>
    <x v="1"/>
    <s v="CSF"/>
    <n v="205000"/>
    <n v="0"/>
    <n v="205000"/>
    <n v="0"/>
    <s v="VIATICOS COMISION ING. SISTEMAS A UOC T. SANTANDER FEB. 17 - 26 DE 2020"/>
    <s v="920"/>
    <s v="2020"/>
    <s v="1620"/>
    <s v="8120"/>
    <s v="24895220"/>
    <s v="-0"/>
    <x v="0"/>
    <x v="22"/>
  </r>
  <r>
    <s v="920"/>
    <s v="2020-02-11 00:00:00"/>
    <s v="2020-02-11 07:50:00"/>
    <s v="Gasto"/>
    <s v="Con Compromiso"/>
    <s v="019"/>
    <x v="18"/>
    <x v="19"/>
    <s v="VIÁTICOS DE LOS FUNCIONARIOS EN COMISIÓN"/>
    <s v="Propios"/>
    <x v="1"/>
    <s v="CSF"/>
    <n v="1627189"/>
    <n v="0"/>
    <n v="1627189"/>
    <n v="0"/>
    <s v="VIATICOS COMISION ING. SISTEMAS A UOC T. SANTANDER FEB. 17 - 26 DE 2020"/>
    <s v="920"/>
    <s v="2020"/>
    <s v="1620"/>
    <s v="8120"/>
    <s v="24895220"/>
    <s v="-0"/>
    <x v="0"/>
    <x v="22"/>
  </r>
  <r>
    <s v="1020"/>
    <s v="2020-02-12 00:00:00"/>
    <s v="2020-02-12 08:51:00"/>
    <s v="Gasto"/>
    <s v="Con Compromiso"/>
    <s v="0500"/>
    <x v="18"/>
    <x v="22"/>
    <s v="ADQUISICIÓN DE BIENES Y SERVICIOS - SERVICIO DE INFORMACIÓN CATASTRAL - ACTUALIZACIÓN  Y GESTIÓN CATASTRAL  NACIONAL"/>
    <s v="Nación"/>
    <x v="0"/>
    <s v="CSF"/>
    <n v="0"/>
    <n v="6864689"/>
    <n v="6864689"/>
    <n v="6864689"/>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s v="220, 320, 520, 620"/>
    <x v="1"/>
    <x v="1"/>
  </r>
  <r>
    <s v="1020"/>
    <s v="2020-02-12 00:00:00"/>
    <s v="2020-02-12 08:51:00"/>
    <s v="Gasto"/>
    <s v="Con Compromiso"/>
    <s v="0500"/>
    <x v="18"/>
    <x v="22"/>
    <s v="ADQUISICIÓN DE BIENES Y SERVICIOS - SERVICIO DE INFORMACIÓN CATASTRAL - ACTUALIZACIÓN  Y GESTIÓN CATASTRAL  NACIONAL"/>
    <s v="Nación"/>
    <x v="2"/>
    <s v="CSF"/>
    <n v="40345340"/>
    <n v="7241667"/>
    <n v="47587007"/>
    <n v="1700855"/>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s v="220, 320, 520, 620"/>
    <x v="1"/>
    <x v="1"/>
  </r>
  <r>
    <s v="1120"/>
    <s v="2020-02-24 00:00:00"/>
    <s v="2020-02-24 08:21:00"/>
    <s v="Gasto"/>
    <s v="Con Compromiso"/>
    <s v="019"/>
    <x v="18"/>
    <x v="6"/>
    <s v="SUBSIDIO DE ALIMENTACIÓN"/>
    <s v="Nación"/>
    <x v="0"/>
    <s v="CSF"/>
    <n v="1685130"/>
    <n v="0"/>
    <n v="1685130"/>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5"/>
    <s v="PRIMA TÉCNICA NO SALARIAL"/>
    <s v="Nación"/>
    <x v="0"/>
    <s v="CSF"/>
    <n v="2240265"/>
    <n v="0"/>
    <n v="2240265"/>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4"/>
    <s v="PRIMA DE VACACIONES"/>
    <s v="Nación"/>
    <x v="0"/>
    <s v="CSF"/>
    <n v="6890622"/>
    <n v="0"/>
    <n v="6890622"/>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9"/>
    <s v="SUELDO BÁSICO"/>
    <s v="Nación"/>
    <x v="0"/>
    <s v="CSF"/>
    <n v="61009201"/>
    <n v="0"/>
    <n v="61009201"/>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
    <s v="AUXILIO DE TRANSPORTE"/>
    <s v="Nación"/>
    <x v="0"/>
    <s v="CSF"/>
    <n v="2500193"/>
    <n v="0"/>
    <n v="250019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7"/>
    <s v="SUELDO DE VACACIONES"/>
    <s v="Nación"/>
    <x v="0"/>
    <s v="CSF"/>
    <n v="8677898"/>
    <n v="0"/>
    <n v="867789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3"/>
    <s v="LICENCIAS DE MATERNIDAD Y PATERNIDAD (NO DE PENSIONES)"/>
    <s v="Nación"/>
    <x v="0"/>
    <s v="CSF"/>
    <n v="0"/>
    <n v="3876236"/>
    <n v="387623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21"/>
    <s v="INCAPACIDADES (NO DE PENSIONES)"/>
    <s v="Nación"/>
    <x v="0"/>
    <s v="CSF"/>
    <n v="0"/>
    <n v="1009004"/>
    <n v="1009004"/>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8"/>
    <s v="BONIFICACIÓN ESPECIAL DE RECREACIÓN"/>
    <s v="Nación"/>
    <x v="0"/>
    <s v="CSF"/>
    <n v="687913"/>
    <n v="0"/>
    <n v="68791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10"/>
    <s v="BONIFICACIÓN POR SERVICIOS PRESTADOS"/>
    <s v="Nación"/>
    <x v="0"/>
    <s v="CSF"/>
    <n v="2085078"/>
    <n v="0"/>
    <n v="208507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220"/>
    <s v="2020-02-24 00:00:00"/>
    <s v="2020-02-24 11:46:00"/>
    <s v="Gasto"/>
    <s v="Con Compromiso"/>
    <s v="019"/>
    <x v="18"/>
    <x v="11"/>
    <s v="PENSIONES"/>
    <s v="Nación"/>
    <x v="0"/>
    <s v="CSF"/>
    <n v="9255200"/>
    <n v="0"/>
    <n v="9255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4"/>
    <s v="CAJAS DE COMPENSACIÓN FAMILIAR"/>
    <s v="Nación"/>
    <x v="0"/>
    <s v="CSF"/>
    <n v="3397200"/>
    <n v="0"/>
    <n v="3397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5"/>
    <s v="SALUD"/>
    <s v="Nación"/>
    <x v="0"/>
    <s v="CSF"/>
    <n v="6555700"/>
    <n v="0"/>
    <n v="65557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3"/>
    <s v="APORTES AL ICBF"/>
    <s v="Nación"/>
    <x v="0"/>
    <s v="CSF"/>
    <n v="2548600"/>
    <n v="0"/>
    <n v="25486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2"/>
    <s v="APORTES GENERALES AL SISTEMA DE RIESGOS LABORALES"/>
    <s v="Nación"/>
    <x v="0"/>
    <s v="CSF"/>
    <n v="1117500"/>
    <n v="0"/>
    <n v="11175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6"/>
    <s v="APORTES AL SENA"/>
    <s v="Nación"/>
    <x v="0"/>
    <s v="CSF"/>
    <n v="1699100"/>
    <n v="0"/>
    <n v="16991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320"/>
    <s v="2020-02-25 00:00:00"/>
    <s v="2020-02-25 09:22:00"/>
    <s v="Gasto"/>
    <s v="Generado"/>
    <s v="019"/>
    <x v="18"/>
    <x v="34"/>
    <s v="PRODUCTOS DE HORNOS DE COQUE; PRODUCTOS DE REFINACIÓN DE PETRÓLEO Y COMBUSTIBLE NUCLEAR"/>
    <s v="Nación"/>
    <x v="0"/>
    <s v="CSF"/>
    <n v="900000"/>
    <n v="0"/>
    <n v="900000"/>
    <n v="900000"/>
    <s v="SUMINISTRO COMBUSTIBLE VEHICULOS TERRITORIAL SANTANDER."/>
    <s v="1320"/>
    <s v="-0"/>
    <s v="-0"/>
    <s v="-0"/>
    <s v="-0"/>
    <s v="-0"/>
    <x v="0"/>
    <x v="22"/>
  </r>
  <r>
    <s v="1420"/>
    <s v="2020-03-04 00:00:00"/>
    <s v="2020-03-04 09:07:00"/>
    <s v="Gasto"/>
    <s v="Con Compromiso"/>
    <s v="0500"/>
    <x v="18"/>
    <x v="22"/>
    <s v="ADQUISICIÓN DE BIENES Y SERVICIOS - SERVICIO DE INFORMACIÓN CATASTRAL - ACTUALIZACIÓN  Y GESTIÓN CATASTRAL  NACIONAL"/>
    <s v="Nación"/>
    <x v="0"/>
    <s v="CSF"/>
    <n v="201742380"/>
    <n v="-29224836"/>
    <n v="172517544"/>
    <n v="0"/>
    <s v="IE913 ASIGN. PRESTACION DE SERVICIOS PERSONALES PARA REALIZAR ACTIVIDADES DE RECONOCIMIENTO PREDIAL URBANO Y RURAL PARA LA ATENCION DE TRAMITES EN LOS PROCESOS CATASTRALES DE LA DIRECCION TERRITORIAL SANTANDER Y SUS UOC"/>
    <s v="1420"/>
    <s v="7320, 7420, 7520, 7620, 7720, 7820, 8120"/>
    <s v="7720, 8020, 8620, 8720, 9020, 9320, 9520"/>
    <s v="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s v="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s v="-0"/>
    <x v="1"/>
    <x v="1"/>
  </r>
  <r>
    <s v="1520"/>
    <s v="2020-03-04 00:00:00"/>
    <s v="2020-03-04 09:13:00"/>
    <s v="Gasto"/>
    <s v="Con Compromiso"/>
    <s v="0500"/>
    <x v="18"/>
    <x v="22"/>
    <s v="ADQUISICIÓN DE BIENES Y SERVICIOS - SERVICIO DE INFORMACIÓN CATASTRAL - ACTUALIZACIÓN  Y GESTIÓN CATASTRAL  NACIONAL"/>
    <s v="Nación"/>
    <x v="0"/>
    <s v="CSF"/>
    <n v="31382148"/>
    <n v="0"/>
    <n v="31382148"/>
    <n v="0"/>
    <s v="IE913 ASIGN. PRESTACION DE SERVICIOS PERSONALES PARA REALIZAR ACTIVIDADES DE APOYO EN OFICINA DENTRO DE LOS PROCESOS CATASTRALES EN LA DIRECCION TERRITORIAL SANTANDER Y SUS UOC"/>
    <s v="1520"/>
    <s v="3920, 4020, 4220"/>
    <s v="5020, 5120, 5520"/>
    <s v="25120, 25220, 25620, 33820, 34020, 34220, 49820, 49920, 50020, 60920, 62020, 73420, 73720, 97620, 108820"/>
    <s v="82974420, 82983620, 87074920, 109580220, 109587620, 109926020, 145743620, 145745820, 145746520, 177774120, 179806820, 215460020, 217004820, 279995520, 313130020"/>
    <s v="-0"/>
    <x v="1"/>
    <x v="1"/>
  </r>
  <r>
    <s v="1620"/>
    <s v="2020-03-04 00:00:00"/>
    <s v="2020-03-04 09:19:00"/>
    <s v="Gasto"/>
    <s v="Con Compromiso"/>
    <s v="0500"/>
    <x v="18"/>
    <x v="22"/>
    <s v="ADQUISICIÓN DE BIENES Y SERVICIOS - SERVICIO DE INFORMACIÓN CATASTRAL - ACTUALIZACIÓN  Y GESTIÓN CATASTRAL  NACIONAL"/>
    <s v="Nación"/>
    <x v="0"/>
    <s v="CSF"/>
    <n v="188292888"/>
    <n v="-23123688"/>
    <n v="165169200"/>
    <n v="0"/>
    <s v="IE913 ASIGN. PRESTACION DE SERVICIOS PERSONALES PARA REALIZAR ACTIVIDADES DE APOYO OPERATIVO EN  LOS PROCESOS CATASTRALES EN LA DIRECCION TERRITORIAL SANTANDER Y SUS UOC"/>
    <s v="1620"/>
    <s v="5620, 5720, 5820, 5920, 6020, 6120, 6220, 6320, 6420, 6520, 6620, 6720"/>
    <s v="7120, 7320, 8120, 8220, 8420, 8520, 8820, 8920, 9120, 9220, 9420, 12820"/>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s v="-0"/>
    <x v="1"/>
    <x v="1"/>
  </r>
  <r>
    <s v="1720"/>
    <s v="2020-03-04 00:00:00"/>
    <s v="2020-03-04 09:26:00"/>
    <s v="Gasto"/>
    <s v="Con Compromiso"/>
    <s v="0500"/>
    <x v="18"/>
    <x v="22"/>
    <s v="ADQUISICIÓN DE BIENES Y SERVICIOS - SERVICIO DE INFORMACIÓN CATASTRAL - ACTUALIZACIÓN  Y GESTIÓN CATASTRAL  NACIONAL"/>
    <s v="Nación"/>
    <x v="0"/>
    <s v="CSF"/>
    <n v="19352469"/>
    <n v="-2376619"/>
    <n v="16975850"/>
    <n v="0"/>
    <s v="IE913 ASIGN. PRESTACION DE SERVICIOS  DE APOYO A LA GESTION EN VENTANILLA PARA ATENCION AL PUBLICO EN  LOS PROCESOS CATASTRALES DE LA DIRECCION TERRITORIAL SANTANDER Y SUS UOC"/>
    <s v="1720"/>
    <s v="6820"/>
    <s v="8320"/>
    <s v="36820, 44720, 59320, 72220, 84720, 95320, 108420"/>
    <s v="120892620, 140090320, 173125120, 213887520, 246316520, 278597020, 311657820"/>
    <s v="-0"/>
    <x v="1"/>
    <x v="1"/>
  </r>
  <r>
    <s v="1820"/>
    <s v="2020-03-04 00:00:00"/>
    <s v="2020-03-04 09:30:00"/>
    <s v="Gasto"/>
    <s v="Con Compromiso"/>
    <s v="0500"/>
    <x v="18"/>
    <x v="22"/>
    <s v="ADQUISICIÓN DE BIENES Y SERVICIOS - SERVICIO DE INFORMACIÓN CATASTRAL - ACTUALIZACIÓN  Y GESTIÓN CATASTRAL  NACIONAL"/>
    <s v="Nación"/>
    <x v="0"/>
    <s v="CSF"/>
    <n v="59075958"/>
    <n v="-2311961"/>
    <n v="56763997"/>
    <n v="0"/>
    <s v="IE913 ASIGN. PRESTACION DE SERVICIOS  DE APOYO A LA GESTION DESARROLLADA EN PROCESOS CATASTRALES DE LA DIRECCION TERRITORIAL SANTANDER Y SUS UOC"/>
    <s v="1820"/>
    <s v="4720, 4820, 4920"/>
    <s v="5220, 5620, 7220"/>
    <s v="25320, 25720, 33920, 34120, 35720, 44320, 49720, 50620, 58920, 59120, 60520, 69920, 71620, 72920, 82220, 82320, 85520, 94720, 94820, 97820, 106520, 107420, 108320, 111120, 111220"/>
    <s v="82986420, 88560620, 109585520, 109591120, 118997320, 138921420, 145741120, 148493220, 173109520, 173133120, 177771420, 211029920, 213873420, 214360120, 242980320, 242987120, 247819120, 278579220, 278581420, 280083520, 309944920, 311503320, 311624020, 329371820, 329374120"/>
    <s v="-0"/>
    <x v="1"/>
    <x v="1"/>
  </r>
  <r>
    <s v="1920"/>
    <s v="2020-03-04 00:00:00"/>
    <s v="2020-03-04 09:37:00"/>
    <s v="Gasto"/>
    <s v="Con Compromiso"/>
    <s v="0500"/>
    <x v="18"/>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s v="1920"/>
    <s v="6920"/>
    <s v="7020"/>
    <s v="35520, 50120, 61520, 71420, 82520, 96720, 107620"/>
    <s v="116296720, 149907220, 178319920, 213864920, 242989520, 279201420, 311515820"/>
    <s v="-0"/>
    <x v="1"/>
    <x v="1"/>
  </r>
  <r>
    <s v="2020"/>
    <s v="2020-03-04 00:00:00"/>
    <s v="2020-03-04 09:43:00"/>
    <s v="Gasto"/>
    <s v="Con Compromiso"/>
    <s v="0500"/>
    <x v="18"/>
    <x v="22"/>
    <s v="ADQUISICIÓN DE BIENES Y SERVICIOS - SERVICIO DE INFORMACIÓN CATASTRAL - ACTUALIZACIÓN  Y GESTIÓN CATASTRAL  NACIONAL"/>
    <s v="Nación"/>
    <x v="2"/>
    <s v="CSF"/>
    <n v="29500000"/>
    <n v="-7241667"/>
    <n v="22258333"/>
    <n v="0"/>
    <s v="IE914 ASIGN. MANUTENCION Y PRESTACION DE SERVICIOS  PERSONALES PARA ADELANTAR ACTIVIDADES DE RECONOCIMIENTO PREDIAL URBANO Y RURAL, EN ATENCION A LOS REQUERIMIENTOS ADMINISTRATIVOS Y JUDICIALES DEL PROCESO DE RESTITUCION DE TIERRAS EN LA DIRECCION TE"/>
    <s v="2020"/>
    <s v="9120"/>
    <s v="15620"/>
    <s v="61320, 62620, 70820, 83420, 87620, 95820, 108020"/>
    <s v="184608020, 184609420, 211040620, 246296820, 259410820, 278613920, 311604520"/>
    <s v="-0"/>
    <x v="1"/>
    <x v="1"/>
  </r>
  <r>
    <s v="2120"/>
    <s v="2020-03-13 00:00:00"/>
    <s v="2020-03-13 15:33:00"/>
    <s v="Gasto"/>
    <s v="Anulado"/>
    <s v="019"/>
    <x v="18"/>
    <x v="19"/>
    <s v="VIÁTICOS DE LOS FUNCIONARIOS EN COMISIÓN"/>
    <s v="Propios"/>
    <x v="1"/>
    <s v="CSF"/>
    <n v="3616480"/>
    <n v="-3616480"/>
    <n v="0"/>
    <n v="0"/>
    <s v="GASTOS COMISION DIRECTOR TERRITORIAL SANTANDER RESOLUCION 256 (02-03-2020)"/>
    <s v="2120"/>
    <s v="-0"/>
    <s v="-0"/>
    <s v="-0"/>
    <s v="-0"/>
    <s v="-0"/>
    <x v="0"/>
    <x v="22"/>
  </r>
  <r>
    <s v="2120"/>
    <s v="2020-03-13 00:00:00"/>
    <s v="2020-03-13 15:33:00"/>
    <s v="Gasto"/>
    <s v="Anulado"/>
    <s v="019"/>
    <x v="18"/>
    <x v="18"/>
    <s v="SERVICIOS DE TRANSPORTE DE PASAJEROS"/>
    <s v="Propios"/>
    <x v="1"/>
    <s v="CSF"/>
    <n v="313600"/>
    <n v="-313600"/>
    <n v="0"/>
    <n v="0"/>
    <s v="GASTOS COMISION DIRECTOR TERRITORIAL SANTANDER RESOLUCION 256 (02-03-2020)"/>
    <s v="2120"/>
    <s v="-0"/>
    <s v="-0"/>
    <s v="-0"/>
    <s v="-0"/>
    <s v="-0"/>
    <x v="0"/>
    <x v="22"/>
  </r>
  <r>
    <s v="2220"/>
    <s v="2020-03-18 00:00:00"/>
    <s v="2020-03-18 07:37:00"/>
    <s v="Gasto"/>
    <s v="Con Compromiso"/>
    <s v="019"/>
    <x v="18"/>
    <x v="20"/>
    <s v="IMPUESTO DE INDUSTRIA Y COMERCIO"/>
    <s v="Propios"/>
    <x v="1"/>
    <s v="CSF"/>
    <n v="33923000"/>
    <n v="0"/>
    <n v="33923000"/>
    <n v="0"/>
    <s v="ASIGN. PPTAL. PG. IMPTO. INDUSTRIA Y COMERCIO MPIO. B/MANGA. AÑO 2019"/>
    <s v="2220"/>
    <s v="3820"/>
    <s v="4320"/>
    <s v="16620"/>
    <s v="59962720"/>
    <s v="-0"/>
    <x v="0"/>
    <x v="22"/>
  </r>
  <r>
    <s v="2320"/>
    <s v="2020-03-19 00:00:00"/>
    <s v="2020-03-19 14:04:00"/>
    <s v="Gasto"/>
    <s v="Con Compromiso"/>
    <s v="019"/>
    <x v="18"/>
    <x v="5"/>
    <s v="PRIMA TÉCNICA NO SALARIAL"/>
    <s v="Nación"/>
    <x v="0"/>
    <s v="CSF"/>
    <n v="2584371"/>
    <n v="0"/>
    <n v="258437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9"/>
    <s v="SUELDO BÁSICO"/>
    <s v="Nación"/>
    <x v="0"/>
    <s v="CSF"/>
    <n v="71195264"/>
    <n v="0"/>
    <n v="71195264"/>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26"/>
    <s v="PRIMA DE SERVICIO"/>
    <s v="Nación"/>
    <x v="0"/>
    <s v="CSF"/>
    <n v="567903"/>
    <n v="0"/>
    <n v="56790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10"/>
    <s v="BONIFICACIÓN POR SERVICIOS PRESTADOS"/>
    <s v="Nación"/>
    <x v="0"/>
    <s v="CSF"/>
    <n v="2684292"/>
    <n v="0"/>
    <n v="2684292"/>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36"/>
    <s v="INDEMNIZACIÓN POR VACACIONES"/>
    <s v="Nación"/>
    <x v="0"/>
    <s v="CSF"/>
    <n v="302881"/>
    <n v="0"/>
    <n v="30288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4"/>
    <s v="PRIMA DE VACACIONES"/>
    <s v="Nación"/>
    <x v="0"/>
    <s v="CSF"/>
    <n v="8806926"/>
    <n v="0"/>
    <n v="8806926"/>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7"/>
    <s v="SUELDO DE VACACIONES"/>
    <s v="Nación"/>
    <x v="0"/>
    <s v="CSF"/>
    <n v="10408289"/>
    <n v="0"/>
    <n v="1040828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8"/>
    <s v="BONIFICACIÓN ESPECIAL DE RECREACIÓN"/>
    <s v="Nación"/>
    <x v="0"/>
    <s v="CSF"/>
    <n v="758613"/>
    <n v="0"/>
    <n v="75861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33"/>
    <s v="LICENCIAS DE MATERNIDAD Y PATERNIDAD (NO DE PENSIONES)"/>
    <s v="Nación"/>
    <x v="0"/>
    <s v="CSF"/>
    <n v="0"/>
    <n v="1399790"/>
    <n v="1399790"/>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6"/>
    <s v="SUBSIDIO DE ALIMENTACIÓN"/>
    <s v="Nación"/>
    <x v="0"/>
    <s v="CSF"/>
    <n v="1926975"/>
    <n v="0"/>
    <n v="192697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21"/>
    <s v="INCAPACIDADES (NO DE PENSIONES)"/>
    <s v="Nación"/>
    <x v="0"/>
    <s v="CSF"/>
    <n v="0"/>
    <n v="837237"/>
    <n v="837237"/>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320"/>
    <s v="2020-03-19 00:00:00"/>
    <s v="2020-03-19 14:04:00"/>
    <s v="Gasto"/>
    <s v="Con Compromiso"/>
    <s v="019"/>
    <x v="18"/>
    <x v="3"/>
    <s v="AUXILIO DE TRANSPORTE"/>
    <s v="Nación"/>
    <x v="0"/>
    <s v="CSF"/>
    <n v="2509639"/>
    <n v="0"/>
    <n v="250963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x v="22"/>
  </r>
  <r>
    <s v="2420"/>
    <s v="2020-03-19 00:00:00"/>
    <s v="2020-03-19 14:14:00"/>
    <s v="Gasto"/>
    <s v="Con Compromiso"/>
    <s v="019"/>
    <x v="18"/>
    <x v="12"/>
    <s v="APORTES GENERALES AL SISTEMA DE RIESGOS LABORALES"/>
    <s v="Nación"/>
    <x v="0"/>
    <s v="CSF"/>
    <n v="1240500"/>
    <n v="0"/>
    <n v="1240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1"/>
    <s v="PENSIONES"/>
    <s v="Nación"/>
    <x v="0"/>
    <s v="CSF"/>
    <n v="9637500"/>
    <n v="0"/>
    <n v="9637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3"/>
    <s v="APORTES AL ICBF"/>
    <s v="Nación"/>
    <x v="0"/>
    <s v="CSF"/>
    <n v="2759300"/>
    <n v="0"/>
    <n v="27593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5"/>
    <s v="SALUD"/>
    <s v="Nación"/>
    <x v="0"/>
    <s v="CSF"/>
    <n v="6826900"/>
    <n v="0"/>
    <n v="68269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6"/>
    <s v="APORTES AL SENA"/>
    <s v="Nación"/>
    <x v="0"/>
    <s v="CSF"/>
    <n v="1839700"/>
    <n v="0"/>
    <n v="1839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4"/>
    <s v="CAJAS DE COMPENSACIÓN FAMILIAR"/>
    <s v="Nación"/>
    <x v="0"/>
    <s v="CSF"/>
    <n v="3677700"/>
    <n v="0"/>
    <n v="3677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520"/>
    <s v="2020-04-13 00:00:00"/>
    <s v="2020-04-13 09:47:00"/>
    <s v="Gasto"/>
    <s v="Con Compromiso"/>
    <s v="0200"/>
    <x v="18"/>
    <x v="25"/>
    <s v="ADQUISICIÓN DE BIENES Y SERVICIOS - SERVICIO DE IMPLEMENTACIÓN SISTEMAS DE GESTIÓN - FORTALECIMIENTO DE LA GESTIÓN INSTITUCIONAL DEL IGAC A NIVEL   NACIONAL"/>
    <s v="Propios"/>
    <x v="1"/>
    <s v="CSF"/>
    <n v="24269760"/>
    <n v="-6067440"/>
    <n v="18202320"/>
    <n v="0"/>
    <s v="ASIGN. PPTAL. IMPLEMENTACIÓN SISTEMAS DE GESTIÓN - FORTALECIMIENTO DE LA GESTIÓN INSTITUCIONAL DEL IGAC A NIVEL NACIONAL"/>
    <s v="2520"/>
    <s v="11020"/>
    <s v="22820"/>
    <s v="81620, 84120, 97220, 109420"/>
    <s v="240421720, 246305420, 279214920, 313187320"/>
    <s v="-0"/>
    <x v="1"/>
    <x v="3"/>
  </r>
  <r>
    <s v="2620"/>
    <s v="2020-04-23 00:00:00"/>
    <s v="2020-04-23 10:46:00"/>
    <s v="Gasto"/>
    <s v="Con Compromiso"/>
    <s v="019"/>
    <x v="18"/>
    <x v="9"/>
    <s v="SUELDO BÁSICO"/>
    <s v="Nación"/>
    <x v="0"/>
    <s v="CSF"/>
    <n v="67598933"/>
    <n v="0"/>
    <n v="67598933"/>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5"/>
    <s v="PRIMA TÉCNICA NO SALARIAL"/>
    <s v="Nación"/>
    <x v="0"/>
    <s v="CSF"/>
    <n v="2354967"/>
    <n v="0"/>
    <n v="2354967"/>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6"/>
    <s v="SUBSIDIO DE ALIMENTACIÓN"/>
    <s v="Nación"/>
    <x v="0"/>
    <s v="CSF"/>
    <n v="1603978"/>
    <n v="0"/>
    <n v="1603978"/>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10"/>
    <s v="BONIFICACIÓN POR SERVICIOS PRESTADOS"/>
    <s v="Nación"/>
    <x v="0"/>
    <s v="CSF"/>
    <n v="3884859"/>
    <n v="0"/>
    <n v="388485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3"/>
    <s v="AUXILIO DE TRANSPORTE"/>
    <s v="Nación"/>
    <x v="0"/>
    <s v="CSF"/>
    <n v="2266216"/>
    <n v="0"/>
    <n v="2266216"/>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620"/>
    <s v="2020-04-23 00:00:00"/>
    <s v="2020-04-23 10:46:00"/>
    <s v="Gasto"/>
    <s v="Con Compromiso"/>
    <s v="019"/>
    <x v="18"/>
    <x v="21"/>
    <s v="INCAPACIDADES (NO DE PENSIONES)"/>
    <s v="Nación"/>
    <x v="0"/>
    <s v="CSF"/>
    <n v="0"/>
    <n v="325990"/>
    <n v="325990"/>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x v="22"/>
  </r>
  <r>
    <s v="2720"/>
    <s v="2020-04-23 00:00:00"/>
    <s v="2020-04-23 12:04:00"/>
    <s v="Gasto"/>
    <s v="Con Compromiso"/>
    <s v="019"/>
    <x v="18"/>
    <x v="14"/>
    <s v="CAJAS DE COMPENSACIÓN FAMILIAR"/>
    <s v="Nación"/>
    <x v="0"/>
    <s v="CSF"/>
    <n v="3286500"/>
    <n v="0"/>
    <n v="32865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2"/>
    <s v="APORTES GENERALES AL SISTEMA DE RIESGOS LABORALES"/>
    <s v="Nación"/>
    <x v="0"/>
    <s v="CSF"/>
    <n v="1224200"/>
    <n v="0"/>
    <n v="122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3"/>
    <s v="APORTES AL ICBF"/>
    <s v="Nación"/>
    <x v="0"/>
    <s v="CSF"/>
    <n v="2465900"/>
    <n v="0"/>
    <n v="24659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6"/>
    <s v="APORTES AL SENA"/>
    <s v="Nación"/>
    <x v="0"/>
    <s v="CSF"/>
    <n v="1644100"/>
    <n v="0"/>
    <n v="16441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5"/>
    <s v="SALUD"/>
    <s v="Nación"/>
    <x v="0"/>
    <s v="CSF"/>
    <n v="6737300"/>
    <n v="0"/>
    <n v="67373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1"/>
    <s v="PENSIONES"/>
    <s v="Nación"/>
    <x v="0"/>
    <s v="CSF"/>
    <n v="1784200"/>
    <n v="0"/>
    <n v="178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820"/>
    <s v="2020-04-28 00:00:00"/>
    <s v="2020-04-28 13:56:00"/>
    <s v="Gasto"/>
    <s v="Con Compromiso"/>
    <s v="019"/>
    <x v="18"/>
    <x v="14"/>
    <s v="CAJAS DE COMPENSACIÓN FAMILIAR"/>
    <s v="Nación"/>
    <x v="0"/>
    <s v="CSF"/>
    <n v="113400"/>
    <n v="0"/>
    <n v="1134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1"/>
    <s v="PENSIONES"/>
    <s v="Nación"/>
    <x v="0"/>
    <s v="CSF"/>
    <n v="740500"/>
    <n v="0"/>
    <n v="7405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2"/>
    <s v="APORTES GENERALES AL SISTEMA DE RIESGOS LABORALES"/>
    <s v="Nación"/>
    <x v="0"/>
    <s v="CSF"/>
    <n v="106300"/>
    <n v="0"/>
    <n v="106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5"/>
    <s v="SALUD"/>
    <s v="Nación"/>
    <x v="0"/>
    <s v="CSF"/>
    <n v="522200"/>
    <n v="0"/>
    <n v="5222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3"/>
    <s v="APORTES AL ICBF"/>
    <s v="Nación"/>
    <x v="0"/>
    <s v="CSF"/>
    <n v="85300"/>
    <n v="0"/>
    <n v="85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6"/>
    <s v="APORTES AL SENA"/>
    <s v="Nación"/>
    <x v="0"/>
    <s v="CSF"/>
    <n v="58700"/>
    <n v="0"/>
    <n v="587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920"/>
    <s v="2020-05-11 00:00:00"/>
    <s v="2020-05-11 14:36:00"/>
    <s v="Gasto"/>
    <s v="Con Compromiso"/>
    <s v="019"/>
    <x v="18"/>
    <x v="14"/>
    <s v="CAJAS DE COMPENSACIÓN FAMILIAR"/>
    <s v="Nación"/>
    <x v="0"/>
    <s v="CSF"/>
    <n v="52000"/>
    <n v="0"/>
    <n v="52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1"/>
    <s v="PENSIONES"/>
    <s v="Nación"/>
    <x v="0"/>
    <s v="CSF"/>
    <n v="35100"/>
    <n v="0"/>
    <n v="351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2"/>
    <s v="APORTES GENERALES AL SISTEMA DE RIESGOS LABORALES"/>
    <s v="Nación"/>
    <x v="0"/>
    <s v="CSF"/>
    <n v="37600"/>
    <n v="0"/>
    <n v="376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3"/>
    <s v="APORTES AL ICBF"/>
    <s v="Nación"/>
    <x v="0"/>
    <s v="CSF"/>
    <n v="38300"/>
    <n v="0"/>
    <n v="383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6"/>
    <s v="APORTES AL SENA"/>
    <s v="Nación"/>
    <x v="0"/>
    <s v="CSF"/>
    <n v="24000"/>
    <n v="0"/>
    <n v="24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5"/>
    <s v="SALUD"/>
    <s v="Nación"/>
    <x v="0"/>
    <s v="CSF"/>
    <n v="94700"/>
    <n v="0"/>
    <n v="947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3020"/>
    <s v="2020-05-21 00:00:00"/>
    <s v="2020-05-21 09:14:00"/>
    <s v="Gasto"/>
    <s v="Con Compromiso"/>
    <s v="019"/>
    <x v="18"/>
    <x v="8"/>
    <s v="BONIFICACIÓN ESPECIAL DE RECREACIÓN"/>
    <s v="Nación"/>
    <x v="0"/>
    <s v="CSF"/>
    <n v="302934"/>
    <n v="0"/>
    <n v="302934"/>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5"/>
    <s v="PRIMA TÉCNICA NO SALARIAL"/>
    <s v="Nación"/>
    <x v="0"/>
    <s v="CSF"/>
    <n v="2354967"/>
    <n v="0"/>
    <n v="235496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4"/>
    <s v="PRIMA DE VACACIONES"/>
    <s v="Nación"/>
    <x v="0"/>
    <s v="CSF"/>
    <n v="3791158"/>
    <n v="0"/>
    <n v="3791158"/>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21"/>
    <s v="INCAPACIDADES (NO DE PENSIONES)"/>
    <s v="Nación"/>
    <x v="0"/>
    <s v="CSF"/>
    <n v="0"/>
    <n v="46490"/>
    <n v="4649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10"/>
    <s v="BONIFICACIÓN POR SERVICIOS PRESTADOS"/>
    <s v="Nación"/>
    <x v="0"/>
    <s v="CSF"/>
    <n v="1690393"/>
    <n v="0"/>
    <n v="1690393"/>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9"/>
    <s v="SUELDO BÁSICO"/>
    <s v="Nación"/>
    <x v="0"/>
    <s v="CSF"/>
    <n v="75920576"/>
    <n v="0"/>
    <n v="75920576"/>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6"/>
    <s v="SUBSIDIO DE ALIMENTACIÓN"/>
    <s v="Nación"/>
    <x v="0"/>
    <s v="CSF"/>
    <n v="1980737"/>
    <n v="0"/>
    <n v="198073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3"/>
    <s v="AUXILIO DE TRANSPORTE"/>
    <s v="Nación"/>
    <x v="0"/>
    <s v="CSF"/>
    <n v="2773630"/>
    <n v="0"/>
    <n v="277363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020"/>
    <s v="2020-05-21 00:00:00"/>
    <s v="2020-05-21 09:14:00"/>
    <s v="Gasto"/>
    <s v="Con Compromiso"/>
    <s v="019"/>
    <x v="18"/>
    <x v="7"/>
    <s v="SUELDO DE VACACIONES"/>
    <s v="Nación"/>
    <x v="0"/>
    <s v="CSF"/>
    <n v="3968852"/>
    <n v="0"/>
    <n v="3968852"/>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x v="22"/>
  </r>
  <r>
    <s v="3120"/>
    <s v="2020-05-21 00:00:00"/>
    <s v="2020-05-21 09:22:00"/>
    <s v="Gasto"/>
    <s v="Con Compromiso"/>
    <s v="019"/>
    <x v="18"/>
    <x v="13"/>
    <s v="APORTES AL ICBF"/>
    <s v="Nación"/>
    <x v="0"/>
    <s v="CSF"/>
    <n v="2577700"/>
    <n v="0"/>
    <n v="25777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1"/>
    <s v="PENSIONES"/>
    <s v="Nación"/>
    <x v="0"/>
    <s v="CSF"/>
    <n v="9318900"/>
    <n v="0"/>
    <n v="93189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5"/>
    <s v="SALUD"/>
    <s v="Nación"/>
    <x v="0"/>
    <s v="CSF"/>
    <n v="6601600"/>
    <n v="0"/>
    <n v="66016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2"/>
    <s v="APORTES GENERALES AL SISTEMA DE RIESGOS LABORALES"/>
    <s v="Nación"/>
    <x v="0"/>
    <s v="CSF"/>
    <n v="1354100"/>
    <n v="0"/>
    <n v="13541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4"/>
    <s v="CAJAS DE COMPENSACIÓN FAMILIAR"/>
    <s v="Nación"/>
    <x v="0"/>
    <s v="CSF"/>
    <n v="3435400"/>
    <n v="0"/>
    <n v="34354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6"/>
    <s v="APORTES AL SENA"/>
    <s v="Nación"/>
    <x v="0"/>
    <s v="CSF"/>
    <n v="1718300"/>
    <n v="0"/>
    <n v="17183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220"/>
    <s v="2020-05-21 00:00:00"/>
    <s v="2020-05-21 15:34:00"/>
    <s v="Gasto"/>
    <s v="Con Compromiso"/>
    <s v="0510"/>
    <x v="18"/>
    <x v="23"/>
    <s v="ADQUISICIÓN DE BIENES Y SERVICIOS - SERVICIO DE AVALÚOS - ACTUALIZACIÓN  Y GESTIÓN CATASTRAL  NACIONAL"/>
    <s v="Propios"/>
    <x v="1"/>
    <s v="CSF"/>
    <n v="31807890"/>
    <n v="0"/>
    <n v="31807890"/>
    <n v="10602630"/>
    <s v="CI 22 - IE1211 ASIGNAC. PRESUPUESTO CONTROL DE CALIDAD AVALUOS COMERCIALES 2020"/>
    <s v="2920"/>
    <s v="11120"/>
    <s v="21920"/>
    <s v="73820, 82820, 106420"/>
    <s v="217006720, 244840920, 304164520"/>
    <s v="-0"/>
    <x v="1"/>
    <x v="2"/>
  </r>
  <r>
    <s v="3320"/>
    <s v="2020-05-21 00:00:00"/>
    <s v="2020-05-21 15:35:00"/>
    <s v="Gasto"/>
    <s v="Con Compromiso"/>
    <s v="0510"/>
    <x v="18"/>
    <x v="23"/>
    <s v="ADQUISICIÓN DE BIENES Y SERVICIOS - SERVICIO DE AVALÚOS - ACTUALIZACIÓN  Y GESTIÓN CATASTRAL  NACIONAL"/>
    <s v="Propios"/>
    <x v="1"/>
    <s v="CSF"/>
    <n v="3000000"/>
    <n v="0"/>
    <n v="3000000"/>
    <n v="0"/>
    <s v="CI 22 - IE1211 ASIGNAC. PRESUPUESTO GAST. DE MANUTENCION AVALUOS COMERCIALES 2020"/>
    <s v="3020"/>
    <s v="11220"/>
    <s v="17720"/>
    <s v="69720, 94620, 106320"/>
    <s v="194668720, 274748420, 304156020"/>
    <s v="-0"/>
    <x v="1"/>
    <x v="2"/>
  </r>
  <r>
    <s v="3420"/>
    <s v="2020-05-21 00:00:00"/>
    <s v="2020-05-21 15:36:00"/>
    <s v="Gasto"/>
    <s v="Con Compromiso"/>
    <s v="0500"/>
    <x v="18"/>
    <x v="22"/>
    <s v="ADQUISICIÓN DE BIENES Y SERVICIOS - SERVICIO DE INFORMACIÓN CATASTRAL - ACTUALIZACIÓN  Y GESTIÓN CATASTRAL  NACIONAL"/>
    <s v="Nación"/>
    <x v="0"/>
    <s v="CSF"/>
    <n v="15562038"/>
    <n v="0"/>
    <n v="15562038"/>
    <n v="0"/>
    <s v="MEMORANDO IE1666 EJECUTAR PROCESOS  DE CONSERVACION CATASTRAL"/>
    <s v="3420"/>
    <s v="9520, 9620"/>
    <s v="16120, 16220"/>
    <s v="61720, 61920, 70620, 72820, 84920, 85420"/>
    <s v="178316320, 178327320, 211038620, 214352220, 246319420, 247817620"/>
    <s v="-0"/>
    <x v="1"/>
    <x v="1"/>
  </r>
  <r>
    <s v="3520"/>
    <s v="2020-06-02 00:00:00"/>
    <s v="2020-06-02 15:31:00"/>
    <s v="Gasto"/>
    <s v="Con Compromiso"/>
    <s v="019"/>
    <x v="18"/>
    <x v="26"/>
    <s v="PRIMA DE SERVICIO"/>
    <s v="Nación"/>
    <x v="0"/>
    <s v="CSF"/>
    <n v="84654947"/>
    <n v="0"/>
    <n v="84654947"/>
    <n v="0"/>
    <s v="PRIMA DE SERVICIOS 2020"/>
    <s v="3520"/>
    <s v="9820"/>
    <s v="-0"/>
    <s v="44920, 45020, 45120, 45220, 45320, 45420, 45520, 45620, 45720, 45820, 45920, 46020, 46120, 46220, 46320, 46420, 46520, 46620, 46720, 46820, 46920, 47020, 47120, 47220, 47320, 47420, 47520, 47620, 47720, 47820, 47920, 48020, 48120, 48220, 48320, 48420, 48520, 48620, 48720, 48820, 48920, 49020"/>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s v="-0"/>
    <x v="0"/>
    <x v="22"/>
  </r>
  <r>
    <s v="3620"/>
    <s v="2020-06-17 00:00:00"/>
    <s v="2020-06-17 18:41:00"/>
    <s v="Gasto"/>
    <s v="Con Compromiso"/>
    <s v="0500"/>
    <x v="18"/>
    <x v="22"/>
    <s v="ADQUISICIÓN DE BIENES Y SERVICIOS - SERVICIO DE INFORMACIÓN CATASTRAL - ACTUALIZACIÓN  Y GESTIÓN CATASTRAL  NACIONAL"/>
    <s v="Nación"/>
    <x v="0"/>
    <s v="CSF"/>
    <n v="21471996"/>
    <n v="-770790"/>
    <n v="20701206"/>
    <n v="0"/>
    <s v="IE289 PREST. DE SERV. PERSONALES PARA REALIZAR ACTIVIDADES DE  APOYO   PARA  OFICINA Y TERRENO  (URBANO - RURAL) DENTRO DE LOS PROCESOS  DE CONSERVACION CATASTRAL EN LA DIRECCIÓN TERRITORIAL SANTANDER Y SUS UOC"/>
    <s v="3620"/>
    <s v="10820, 10920"/>
    <s v="16920, 17020"/>
    <s v="62320, 62420, 70520, 71520, 83920, 84020, 95620, 95720, 108120, 108220"/>
    <s v="184605320, 184606020, 211036920, 213870020, 246303220, 246304620, 278607420, 278609820, 311608220, 311617120"/>
    <s v="-0"/>
    <x v="1"/>
    <x v="1"/>
  </r>
  <r>
    <s v="3720"/>
    <s v="2020-06-17 00:00:00"/>
    <s v="2020-06-17 18:42:00"/>
    <s v="Gasto"/>
    <s v="Con Compromiso"/>
    <s v="0500"/>
    <x v="18"/>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s v="3720"/>
    <s v="11720"/>
    <s v="20820"/>
    <s v="72720, 84220, 98020, 107820"/>
    <s v="213895720, 246307020, 283432020, 311525620"/>
    <s v="-0"/>
    <x v="1"/>
    <x v="1"/>
  </r>
  <r>
    <s v="3820"/>
    <s v="2020-06-18 00:00:00"/>
    <s v="2020-06-18 15:07:00"/>
    <s v="Gasto"/>
    <s v="Con Compromiso"/>
    <s v="019"/>
    <x v="18"/>
    <x v="9"/>
    <s v="SUELDO BÁSICO"/>
    <s v="Nación"/>
    <x v="0"/>
    <s v="CSF"/>
    <n v="73131567"/>
    <n v="0"/>
    <n v="731315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4"/>
    <s v="PRIMA DE VACACIONES"/>
    <s v="Nación"/>
    <x v="0"/>
    <s v="CSF"/>
    <n v="8849942"/>
    <n v="0"/>
    <n v="884994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3"/>
    <s v="AUXILIO DE TRANSPORTE"/>
    <s v="Nación"/>
    <x v="0"/>
    <s v="CSF"/>
    <n v="2828486"/>
    <n v="0"/>
    <n v="2828486"/>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10"/>
    <s v="BONIFICACIÓN POR SERVICIOS PRESTADOS"/>
    <s v="Nación"/>
    <x v="0"/>
    <s v="CSF"/>
    <n v="3129792"/>
    <n v="0"/>
    <n v="312979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5"/>
    <s v="PRIMA TÉCNICA NO SALARIAL"/>
    <s v="Nación"/>
    <x v="0"/>
    <s v="CSF"/>
    <n v="2354967"/>
    <n v="0"/>
    <n v="23549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8"/>
    <s v="BONIFICACIÓN ESPECIAL DE RECREACIÓN"/>
    <s v="Nación"/>
    <x v="0"/>
    <s v="CSF"/>
    <n v="644153"/>
    <n v="0"/>
    <n v="644153"/>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6"/>
    <s v="SUBSIDIO DE ALIMENTACIÓN"/>
    <s v="Nación"/>
    <x v="0"/>
    <s v="CSF"/>
    <n v="2015990"/>
    <n v="0"/>
    <n v="2015990"/>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7"/>
    <s v="SUELDO DE VACACIONES"/>
    <s v="Nación"/>
    <x v="0"/>
    <s v="CSF"/>
    <n v="9011231"/>
    <n v="0"/>
    <n v="9011231"/>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920"/>
    <s v="2020-06-18 00:00:00"/>
    <s v="2020-06-18 16:02:00"/>
    <s v="Gasto"/>
    <s v="Con Compromiso"/>
    <s v="019"/>
    <x v="18"/>
    <x v="16"/>
    <s v="APORTES AL SENA"/>
    <s v="Nación"/>
    <x v="0"/>
    <s v="CSF"/>
    <n v="3606000"/>
    <n v="0"/>
    <n v="360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3"/>
    <s v="APORTES AL ICBF"/>
    <s v="Nación"/>
    <x v="0"/>
    <s v="CSF"/>
    <n v="5407700"/>
    <n v="0"/>
    <n v="54077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4"/>
    <s v="CAJAS DE COMPENSACIÓN FAMILIAR"/>
    <s v="Nación"/>
    <x v="0"/>
    <s v="CSF"/>
    <n v="7209100"/>
    <n v="0"/>
    <n v="72091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5"/>
    <s v="SALUD"/>
    <s v="Nación"/>
    <x v="0"/>
    <s v="CSF"/>
    <n v="6840300"/>
    <n v="0"/>
    <n v="68403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1"/>
    <s v="PENSIONES"/>
    <s v="Nación"/>
    <x v="0"/>
    <s v="CSF"/>
    <n v="9656000"/>
    <n v="0"/>
    <n v="965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2"/>
    <s v="APORTES GENERALES AL SISTEMA DE RIESGOS LABORALES"/>
    <s v="Nación"/>
    <x v="0"/>
    <s v="CSF"/>
    <n v="1285400"/>
    <n v="0"/>
    <n v="12854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4020"/>
    <s v="2020-06-25 00:00:00"/>
    <s v="2020-06-25 08:21:00"/>
    <s v="Gasto"/>
    <s v="Con Compromiso"/>
    <s v="0200"/>
    <x v="18"/>
    <x v="27"/>
    <s v="ADQUISICIÓN DE BIENES Y SERVICIOS - SEDES MANTENIDAS - FORTALECIMIENTO DE LA INFRAESTRUCTURA FÍSICA DEL IGAC A NIVEL  NACIONAL"/>
    <s v="Nación"/>
    <x v="0"/>
    <s v="CSF"/>
    <n v="5941420"/>
    <n v="1600909"/>
    <n v="7542329"/>
    <n v="527989"/>
    <s v="ASIGN. PPTAL. P/INSTALACION VENTANILLAS DT. SANTANDER, UOC BARRANCABERMEJA, SAN GIL Y VELEZ"/>
    <s v="4020"/>
    <s v="12820"/>
    <s v="28720"/>
    <s v="86820"/>
    <s v="258209720"/>
    <s v="-0"/>
    <x v="1"/>
    <x v="3"/>
  </r>
  <r>
    <s v="4120"/>
    <s v="2020-07-01 00:00:00"/>
    <s v="2020-07-01 14:11:00"/>
    <s v="Gasto"/>
    <s v="Con Compromiso"/>
    <s v="0500"/>
    <x v="18"/>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s v="4120"/>
    <s v="11520"/>
    <s v="21220"/>
    <s v="73120, 83520, 95020, 107720"/>
    <s v="214365120, 246298220, 278589120, 311521620"/>
    <s v="-0"/>
    <x v="1"/>
    <x v="1"/>
  </r>
  <r>
    <s v="4220"/>
    <s v="2020-07-22 00:00:00"/>
    <s v="2020-07-22 15:31:00"/>
    <s v="Gasto"/>
    <s v="Con Compromiso"/>
    <s v="019"/>
    <x v="18"/>
    <x v="9"/>
    <s v="SUELDO BÁSICO"/>
    <s v="Nación"/>
    <x v="0"/>
    <s v="CSF"/>
    <n v="71370383"/>
    <n v="0"/>
    <n v="71370383"/>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8"/>
    <s v="BONIFICACIÓN ESPECIAL DE RECREACIÓN"/>
    <s v="Nación"/>
    <x v="0"/>
    <s v="CSF"/>
    <n v="212547"/>
    <n v="0"/>
    <n v="21254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6"/>
    <s v="SUBSIDIO DE ALIMENTACIÓN"/>
    <s v="Nación"/>
    <x v="0"/>
    <s v="CSF"/>
    <n v="1874978"/>
    <n v="0"/>
    <n v="1874978"/>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10"/>
    <s v="BONIFICACIÓN POR SERVICIOS PRESTADOS"/>
    <s v="Nación"/>
    <x v="0"/>
    <s v="CSF"/>
    <n v="2494044"/>
    <n v="0"/>
    <n v="2494044"/>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5"/>
    <s v="PRIMA TÉCNICA NO SALARIAL"/>
    <s v="Nación"/>
    <x v="0"/>
    <s v="CSF"/>
    <n v="2354967"/>
    <n v="0"/>
    <n v="235496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7"/>
    <s v="SUELDO DE VACACIONES"/>
    <s v="Nación"/>
    <x v="0"/>
    <s v="CSF"/>
    <n v="2993689"/>
    <n v="0"/>
    <n v="2993689"/>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4"/>
    <s v="PRIMA DE VACACIONES"/>
    <s v="Nación"/>
    <x v="0"/>
    <s v="CSF"/>
    <n v="2263185"/>
    <n v="0"/>
    <n v="2263185"/>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28"/>
    <s v="AUXILIO DE CONECTIVIDAD DIGITAL"/>
    <s v="Nación"/>
    <x v="0"/>
    <s v="CSF"/>
    <n v="2609062"/>
    <n v="0"/>
    <n v="2609062"/>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320"/>
    <s v="2020-07-22 00:00:00"/>
    <s v="2020-07-22 15:36:00"/>
    <s v="Gasto"/>
    <s v="Con Compromiso"/>
    <s v="019"/>
    <x v="18"/>
    <x v="11"/>
    <s v="PENSIONES"/>
    <s v="Nación"/>
    <x v="0"/>
    <s v="CSF"/>
    <n v="9579500"/>
    <n v="0"/>
    <n v="9579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2"/>
    <s v="APORTES GENERALES AL SISTEMA DE RIESGOS LABORALES"/>
    <s v="Nación"/>
    <x v="0"/>
    <s v="CSF"/>
    <n v="1247400"/>
    <n v="0"/>
    <n v="12474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5"/>
    <s v="SALUD"/>
    <s v="Nación"/>
    <x v="0"/>
    <s v="CSF"/>
    <n v="6785900"/>
    <n v="0"/>
    <n v="67859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6"/>
    <s v="APORTES AL SENA"/>
    <s v="Nación"/>
    <x v="0"/>
    <s v="CSF"/>
    <n v="1729200"/>
    <n v="0"/>
    <n v="17292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4"/>
    <s v="CAJAS DE COMPENSACIÓN FAMILIAR"/>
    <s v="Nación"/>
    <x v="0"/>
    <s v="CSF"/>
    <n v="3456700"/>
    <n v="0"/>
    <n v="34567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3"/>
    <s v="APORTES AL ICBF"/>
    <s v="Nación"/>
    <x v="0"/>
    <s v="CSF"/>
    <n v="2593500"/>
    <n v="0"/>
    <n v="2593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420"/>
    <s v="2020-08-21 00:00:00"/>
    <s v="2020-08-21 08:28:00"/>
    <s v="Gasto"/>
    <s v="Con Compromiso"/>
    <s v="0500"/>
    <x v="18"/>
    <x v="22"/>
    <s v="ADQUISICIÓN DE BIENES Y SERVICIOS - SERVICIO DE INFORMACIÓN CATASTRAL - ACTUALIZACIÓN  Y GESTIÓN CATASTRAL  NACIONAL"/>
    <s v="Propios"/>
    <x v="1"/>
    <s v="CSF"/>
    <n v="32665450"/>
    <n v="0"/>
    <n v="32665450"/>
    <n v="13645450"/>
    <s v="IE 2979 ASIGNACION PRESUPUESTAL MANTENIMIENTO DE VEHICULOS"/>
    <s v="4420"/>
    <s v="18420"/>
    <s v="-0"/>
    <s v="-0"/>
    <s v="-0"/>
    <s v="-0"/>
    <x v="1"/>
    <x v="1"/>
  </r>
  <r>
    <s v="4520"/>
    <s v="2020-08-21 00:00:00"/>
    <s v="2020-08-21 10:33:00"/>
    <s v="Gasto"/>
    <s v="Con Compromiso"/>
    <s v="019"/>
    <x v="18"/>
    <x v="6"/>
    <s v="SUBSIDIO DE ALIMENTACIÓN"/>
    <s v="Nación"/>
    <x v="0"/>
    <s v="CSF"/>
    <n v="1952094"/>
    <n v="0"/>
    <n v="1952094"/>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7"/>
    <s v="SUELDO DE VACACIONES"/>
    <s v="Nación"/>
    <x v="0"/>
    <s v="CSF"/>
    <n v="1593845"/>
    <n v="0"/>
    <n v="1593845"/>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8"/>
    <s v="BONIFICACIÓN ESPECIAL DE RECREACIÓN"/>
    <s v="Nación"/>
    <x v="0"/>
    <s v="CSF"/>
    <n v="135851"/>
    <n v="0"/>
    <n v="13585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4"/>
    <s v="PRIMA DE VACACIONES"/>
    <s v="Nación"/>
    <x v="0"/>
    <s v="CSF"/>
    <n v="1707691"/>
    <n v="0"/>
    <n v="170769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28"/>
    <s v="AUXILIO DE CONECTIVIDAD DIGITAL"/>
    <s v="Nación"/>
    <x v="0"/>
    <s v="CSF"/>
    <n v="2729059"/>
    <n v="0"/>
    <n v="2729059"/>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5"/>
    <s v="PRIMA TÉCNICA NO SALARIAL"/>
    <s v="Nación"/>
    <x v="0"/>
    <s v="CSF"/>
    <n v="2354967"/>
    <n v="0"/>
    <n v="235496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9"/>
    <s v="SUELDO BÁSICO"/>
    <s v="Nación"/>
    <x v="0"/>
    <s v="CSF"/>
    <n v="74041047"/>
    <n v="0"/>
    <n v="7404104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10"/>
    <s v="BONIFICACIÓN POR SERVICIOS PRESTADOS"/>
    <s v="Nación"/>
    <x v="0"/>
    <s v="CSF"/>
    <n v="6418352"/>
    <n v="0"/>
    <n v="6418352"/>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620"/>
    <s v="2020-08-21 00:00:00"/>
    <s v="2020-08-21 10:49:00"/>
    <s v="Gasto"/>
    <s v="Con Compromiso"/>
    <s v="019"/>
    <x v="18"/>
    <x v="11"/>
    <s v="PENSIONES"/>
    <s v="Nación"/>
    <x v="0"/>
    <s v="CSF"/>
    <n v="10050200"/>
    <n v="0"/>
    <n v="100502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5"/>
    <s v="SALUD"/>
    <s v="Nación"/>
    <x v="0"/>
    <s v="CSF"/>
    <n v="7119300"/>
    <n v="0"/>
    <n v="71193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2"/>
    <s v="APORTES GENERALES AL SISTEMA DE RIESGOS LABORALES"/>
    <s v="Nación"/>
    <x v="0"/>
    <s v="CSF"/>
    <n v="1362600"/>
    <n v="0"/>
    <n v="13626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4"/>
    <s v="CAJAS DE COMPENSACIÓN FAMILIAR"/>
    <s v="Nación"/>
    <x v="0"/>
    <s v="CSF"/>
    <n v="3643800"/>
    <n v="0"/>
    <n v="36438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3"/>
    <s v="APORTES AL ICBF"/>
    <s v="Nación"/>
    <x v="0"/>
    <s v="CSF"/>
    <n v="2733900"/>
    <n v="0"/>
    <n v="2733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6"/>
    <s v="APORTES AL SENA"/>
    <s v="Nación"/>
    <x v="0"/>
    <s v="CSF"/>
    <n v="1822900"/>
    <n v="0"/>
    <n v="1822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720"/>
    <s v="2020-09-04 00:00:00"/>
    <s v="2020-09-04 08:47:00"/>
    <s v="Gasto"/>
    <s v="Con Compromiso"/>
    <s v="0300"/>
    <x v="18"/>
    <x v="53"/>
    <s v="ADQUISICIÓN DE BIENES Y SERVICIOS - SERVICIOS DE INFORMACIÓN GEODÉSICA ACTUALIZADO - LEVANTAMIENTO , GENERACIÓN Y ACTUALIZACIÓN DE LA RED GEODÉSICA Y LA CARTOGRAFÍA BÁSICA A NIVEL   NACIONAL"/>
    <s v="Nación"/>
    <x v="0"/>
    <s v="CSF"/>
    <n v="4379971"/>
    <n v="133800"/>
    <n v="4513771"/>
    <n v="344375"/>
    <s v="IE 3364 ASIGN. VIATICOS Y GASTOS COMISION DE EXPLORACION Y MANTENIMIENTO DE LAS ESTACIONES CORS EN CESAR Y BOLIVAR"/>
    <s v="4720"/>
    <s v="15220"/>
    <s v="26820"/>
    <s v="85220"/>
    <s v="246329520"/>
    <s v="420"/>
    <x v="1"/>
    <x v="8"/>
  </r>
  <r>
    <s v="4820"/>
    <s v="2020-09-21 00:00:00"/>
    <s v="2020-09-21 08:37:00"/>
    <s v="Gasto"/>
    <s v="Con Compromiso"/>
    <s v="0510"/>
    <x v="18"/>
    <x v="23"/>
    <s v="ADQUISICIÓN DE BIENES Y SERVICIOS - SERVICIO DE AVALÚOS - ACTUALIZACIÓN  Y GESTIÓN CATASTRAL  NACIONAL"/>
    <s v="Nación"/>
    <x v="0"/>
    <s v="CSF"/>
    <n v="1876280"/>
    <n v="0"/>
    <n v="1876280"/>
    <n v="1307098"/>
    <s v="IE 3739 ASIGN. PPTAL. VIATICOS Y GASTOS DE COMISION VISITAS INSPECCIONES JUDICIALES SOLICITADAS POR JUZGADOS"/>
    <s v="4820"/>
    <s v="17220, 17320"/>
    <s v="30420, 30520"/>
    <s v="94420, 94520"/>
    <s v="265898820, 265965320"/>
    <s v="-0"/>
    <x v="1"/>
    <x v="2"/>
  </r>
  <r>
    <s v="4920"/>
    <s v="2020-09-23 00:00:00"/>
    <s v="2020-09-23 10:32:00"/>
    <s v="Gasto"/>
    <s v="Con Compromiso"/>
    <s v="0500"/>
    <x v="18"/>
    <x v="22"/>
    <s v="ADQUISICIÓN DE BIENES Y SERVICIOS - SERVICIO DE INFORMACIÓN CATASTRAL - ACTUALIZACIÓN  Y GESTIÓN CATASTRAL  NACIONAL"/>
    <s v="Nación"/>
    <x v="0"/>
    <s v="CSF"/>
    <n v="8148408"/>
    <n v="0"/>
    <n v="8148408"/>
    <n v="680657"/>
    <s v="IE 453 PRESTACION DE SERVICIOS PERSONALES PARA REALIZAR LAS ACTIVIADES DE APOYO EN EL PROCESO DE CONSERVACION CATASTRAL DE LA DIRECCION TERRITORIAL SANTANDER Y LA UOC SAN GIL"/>
    <s v="4920"/>
    <s v="17420"/>
    <s v="36320"/>
    <s v="99220, 111020, 121720"/>
    <s v="294803120, 329369320, 333571820"/>
    <s v="-0"/>
    <x v="1"/>
    <x v="1"/>
  </r>
  <r>
    <s v="5020"/>
    <s v="2020-09-23 00:00:00"/>
    <s v="2020-09-23 10:52:00"/>
    <s v="Gasto"/>
    <s v="Con Compromiso"/>
    <s v="019"/>
    <x v="18"/>
    <x v="10"/>
    <s v="BONIFICACIÓN POR SERVICIOS PRESTADOS"/>
    <s v="Nación"/>
    <x v="0"/>
    <s v="CSF"/>
    <n v="3561258"/>
    <n v="0"/>
    <n v="3561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28"/>
    <s v="AUXILIO DE CONECTIVIDAD DIGITAL"/>
    <s v="Nación"/>
    <x v="0"/>
    <s v="CSF"/>
    <n v="2835342"/>
    <n v="0"/>
    <n v="2835342"/>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7"/>
    <s v="SUELDO DE VACACIONES"/>
    <s v="Nación"/>
    <x v="0"/>
    <s v="CSF"/>
    <n v="4009573"/>
    <n v="0"/>
    <n v="400957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8"/>
    <s v="BONIFICACIÓN ESPECIAL DE RECREACIÓN"/>
    <s v="Nación"/>
    <x v="0"/>
    <s v="CSF"/>
    <n v="302258"/>
    <n v="0"/>
    <n v="302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6"/>
    <s v="SUBSIDIO DE ALIMENTACIÓN"/>
    <s v="Nación"/>
    <x v="0"/>
    <s v="CSF"/>
    <n v="2020395"/>
    <n v="0"/>
    <n v="2020395"/>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21"/>
    <s v="INCAPACIDADES (NO DE PENSIONES)"/>
    <s v="Nación"/>
    <x v="0"/>
    <s v="CSF"/>
    <n v="376009"/>
    <n v="0"/>
    <n v="376009"/>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4"/>
    <s v="PRIMA DE VACACIONES"/>
    <s v="Nación"/>
    <x v="0"/>
    <s v="CSF"/>
    <n v="4100700"/>
    <n v="0"/>
    <n v="410070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9"/>
    <s v="SUELDO BÁSICO"/>
    <s v="Nación"/>
    <x v="0"/>
    <s v="CSF"/>
    <n v="75570820"/>
    <n v="0"/>
    <n v="7557082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020"/>
    <s v="2020-09-23 00:00:00"/>
    <s v="2020-09-23 10:52:00"/>
    <s v="Gasto"/>
    <s v="Con Compromiso"/>
    <s v="019"/>
    <x v="18"/>
    <x v="5"/>
    <s v="PRIMA TÉCNICA NO SALARIAL"/>
    <s v="Nación"/>
    <x v="0"/>
    <s v="CSF"/>
    <n v="2354967"/>
    <n v="0"/>
    <n v="2354967"/>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x v="22"/>
  </r>
  <r>
    <s v="5120"/>
    <s v="2020-09-23 00:00:00"/>
    <s v="2020-09-23 10:56:00"/>
    <s v="Gasto"/>
    <s v="Con Compromiso"/>
    <s v="019"/>
    <x v="18"/>
    <x v="16"/>
    <s v="APORTES AL SENA"/>
    <s v="Nación"/>
    <x v="0"/>
    <s v="CSF"/>
    <n v="2028900"/>
    <n v="0"/>
    <n v="2028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1"/>
    <s v="PENSIONES"/>
    <s v="Nación"/>
    <x v="0"/>
    <s v="CSF"/>
    <n v="9705400"/>
    <n v="0"/>
    <n v="97054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2"/>
    <s v="APORTES GENERALES AL SISTEMA DE RIESGOS LABORALES"/>
    <s v="Nación"/>
    <x v="0"/>
    <s v="CSF"/>
    <n v="1384900"/>
    <n v="0"/>
    <n v="1384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5"/>
    <s v="SALUD"/>
    <s v="Nación"/>
    <x v="0"/>
    <s v="CSF"/>
    <n v="6875300"/>
    <n v="0"/>
    <n v="68753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3"/>
    <s v="APORTES AL ICBF"/>
    <s v="Nación"/>
    <x v="0"/>
    <s v="CSF"/>
    <n v="3043100"/>
    <n v="0"/>
    <n v="30431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4"/>
    <s v="CAJAS DE COMPENSACIÓN FAMILIAR"/>
    <s v="Nación"/>
    <x v="0"/>
    <s v="CSF"/>
    <n v="4056200"/>
    <n v="0"/>
    <n v="40562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220"/>
    <s v="2020-10-05 00:00:00"/>
    <s v="2020-10-05 09:56:00"/>
    <s v="Gasto"/>
    <s v="Con Compromiso"/>
    <s v="019"/>
    <x v="18"/>
    <x v="19"/>
    <s v="VIÁTICOS DE LOS FUNCIONARIOS EN COMISIÓN"/>
    <s v="Propios"/>
    <x v="1"/>
    <s v="CSF"/>
    <n v="271546"/>
    <n v="0"/>
    <n v="271546"/>
    <n v="0"/>
    <s v="TRASL. PRESUPUESTAL - COMISION DIRECTORES TERRITORIALES A BOGOTA"/>
    <s v="5220"/>
    <s v="17820"/>
    <s v="34120"/>
    <s v="97720"/>
    <s v="280080820"/>
    <s v="-0"/>
    <x v="0"/>
    <x v="22"/>
  </r>
  <r>
    <s v="5220"/>
    <s v="2020-10-05 00:00:00"/>
    <s v="2020-10-05 09:56:00"/>
    <s v="Gasto"/>
    <s v="Con Compromiso"/>
    <s v="019"/>
    <x v="18"/>
    <x v="18"/>
    <s v="SERVICIOS DE TRANSPORTE DE PASAJEROS"/>
    <s v="Propios"/>
    <x v="1"/>
    <s v="CSF"/>
    <n v="30000"/>
    <n v="0"/>
    <n v="30000"/>
    <n v="0"/>
    <s v="TRASL. PRESUPUESTAL - COMISION DIRECTORES TERRITORIALES A BOGOTA"/>
    <s v="5220"/>
    <s v="17820"/>
    <s v="34120"/>
    <s v="97720"/>
    <s v="280080820"/>
    <s v="-0"/>
    <x v="0"/>
    <x v="22"/>
  </r>
  <r>
    <s v="5320"/>
    <s v="2020-10-22 00:00:00"/>
    <s v="2020-10-22 10:42:00"/>
    <s v="Gasto"/>
    <s v="Con Compromiso"/>
    <s v="019"/>
    <x v="18"/>
    <x v="19"/>
    <s v="VIÁTICOS DE LOS FUNCIONARIOS EN COMISIÓN"/>
    <s v="Propios"/>
    <x v="1"/>
    <s v="CSF"/>
    <n v="266218"/>
    <n v="0"/>
    <n v="266218"/>
    <n v="0"/>
    <s v="REAJUSTE VIATICOS SERGIO CARRILLO"/>
    <s v="5320"/>
    <s v="19020"/>
    <s v="36220"/>
    <s v="99320"/>
    <s v="294808820"/>
    <s v="-0"/>
    <x v="0"/>
    <x v="22"/>
  </r>
  <r>
    <s v="5420"/>
    <s v="2020-10-22 00:00:00"/>
    <s v="2020-10-22 10:52:00"/>
    <s v="Gasto"/>
    <s v="Con Compromiso"/>
    <s v="019"/>
    <x v="18"/>
    <x v="9"/>
    <s v="SUELDO BÁSICO"/>
    <s v="Nación"/>
    <x v="0"/>
    <s v="CSF"/>
    <n v="74183203"/>
    <n v="0"/>
    <n v="74183203"/>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4"/>
    <s v="PRIMA DE VACACIONES"/>
    <s v="Nación"/>
    <x v="0"/>
    <s v="CSF"/>
    <n v="1210428"/>
    <n v="0"/>
    <n v="121042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7"/>
    <s v="SUELDO DE VACACIONES"/>
    <s v="Nación"/>
    <x v="0"/>
    <s v="CSF"/>
    <n v="1344920"/>
    <n v="0"/>
    <n v="1344920"/>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10"/>
    <s v="BONIFICACIÓN POR SERVICIOS PRESTADOS"/>
    <s v="Nación"/>
    <x v="0"/>
    <s v="CSF"/>
    <n v="4504779"/>
    <n v="0"/>
    <n v="4504779"/>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6"/>
    <s v="SUBSIDIO DE ALIMENTACIÓN"/>
    <s v="Nación"/>
    <x v="0"/>
    <s v="CSF"/>
    <n v="1960908"/>
    <n v="0"/>
    <n v="196090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8"/>
    <s v="BONIFICACIÓN ESPECIAL DE RECREACIÓN"/>
    <s v="Nación"/>
    <x v="0"/>
    <s v="CSF"/>
    <n v="84297"/>
    <n v="0"/>
    <n v="8429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5"/>
    <s v="PRIMA TÉCNICA NO SALARIAL"/>
    <s v="Nación"/>
    <x v="0"/>
    <s v="CSF"/>
    <n v="2354967"/>
    <n v="0"/>
    <n v="235496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28"/>
    <s v="AUXILIO DE CONECTIVIDAD DIGITAL"/>
    <s v="Nación"/>
    <x v="0"/>
    <s v="CSF"/>
    <n v="2742774"/>
    <n v="0"/>
    <n v="2742774"/>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520"/>
    <s v="2020-10-22 00:00:00"/>
    <s v="2020-10-22 10:55:00"/>
    <s v="Gasto"/>
    <s v="Con Compromiso"/>
    <s v="019"/>
    <x v="18"/>
    <x v="14"/>
    <s v="CAJAS DE COMPENSACIÓN FAMILIAR"/>
    <s v="Nación"/>
    <x v="0"/>
    <s v="CSF"/>
    <n v="4050200"/>
    <n v="0"/>
    <n v="40502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2"/>
    <s v="APORTES GENERALES AL SISTEMA DE RIESGOS LABORALES"/>
    <s v="Nación"/>
    <x v="0"/>
    <s v="CSF"/>
    <n v="1368900"/>
    <n v="0"/>
    <n v="1368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6"/>
    <s v="APORTES AL SENA"/>
    <s v="Nación"/>
    <x v="0"/>
    <s v="CSF"/>
    <n v="2025800"/>
    <n v="0"/>
    <n v="2025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5"/>
    <s v="SALUD"/>
    <s v="Nación"/>
    <x v="0"/>
    <s v="CSF"/>
    <n v="6956900"/>
    <n v="0"/>
    <n v="6956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1"/>
    <s v="PENSIONES"/>
    <s v="Nación"/>
    <x v="0"/>
    <s v="CSF"/>
    <n v="9820700"/>
    <n v="0"/>
    <n v="98207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3"/>
    <s v="APORTES AL ICBF"/>
    <s v="Nación"/>
    <x v="0"/>
    <s v="CSF"/>
    <n v="3038800"/>
    <n v="0"/>
    <n v="3038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620"/>
    <s v="2020-11-05 00:00:00"/>
    <s v="2020-11-05 15:19:00"/>
    <s v="Gasto"/>
    <s v="Con Compromiso"/>
    <s v="0300"/>
    <x v="18"/>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4875289"/>
    <n v="0"/>
    <n v="4875289"/>
    <n v="0"/>
    <s v="GASTOS Y VIATICOS COMISION LUIS EDUARDO ARDILA NOVIEMBRE 8 AL 26 DE 2020"/>
    <s v="5620"/>
    <s v="20020"/>
    <s v="40720"/>
    <s v="109720"/>
    <s v="313212120"/>
    <s v="-0"/>
    <x v="1"/>
    <x v="8"/>
  </r>
  <r>
    <s v="5720"/>
    <s v="2020-11-13 00:00:00"/>
    <s v="2020-11-13 16:08:00"/>
    <s v="Gasto"/>
    <s v="Con Compromiso"/>
    <s v="0500"/>
    <x v="18"/>
    <x v="22"/>
    <s v="ADQUISICIÓN DE BIENES Y SERVICIOS - SERVICIO DE INFORMACIÓN CATASTRAL - ACTUALIZACIÓN  Y GESTIÓN CATASTRAL  NACIONAL"/>
    <s v="Nación"/>
    <x v="2"/>
    <s v="CSF"/>
    <n v="4550580"/>
    <n v="0"/>
    <n v="4550580"/>
    <n v="808992"/>
    <s v="IE 5503 ASIGN. PPTAL. PREST. DE SERV. PERSONALES PARA REALIZAR ACTIVIDADES DE RECONOCIMIENTO PREDIAL RURAL Y URBANO PARA LA ATENCION A TRAMITES DE RECTIFICACIONES PERNDIENTES EN LOS PROCESOS CATASTRALES DE LA DIRECCION TERRITORIAL SANTANDER Y SUS OUC"/>
    <s v="5720"/>
    <s v="21920"/>
    <s v="-0"/>
    <s v="-0"/>
    <s v="-0"/>
    <s v="-0"/>
    <x v="1"/>
    <x v="1"/>
  </r>
  <r>
    <s v="5820"/>
    <s v="2020-11-13 00:00:00"/>
    <s v="2020-11-13 16:09:00"/>
    <s v="Gasto"/>
    <s v="Generado"/>
    <s v="0500"/>
    <x v="18"/>
    <x v="22"/>
    <s v="ADQUISICIÓN DE BIENES Y SERVICIOS - SERVICIO DE INFORMACIÓN CATASTRAL - ACTUALIZACIÓN  Y GESTIÓN CATASTRAL  NACIONAL"/>
    <s v="Nación"/>
    <x v="2"/>
    <s v="CSF"/>
    <n v="8385135"/>
    <n v="0"/>
    <n v="8385135"/>
    <n v="8385135"/>
    <s v="IE 5503 ASIGN. PPTAL. PREST. DE SERV. PROFESIONALES DE TOPOGRAFÍA PARA REALIZAR LOS TRABAJOS RELACIONADOS CON TRAMITES DE RECTIFICACIONES PENDIENTES, SOLICITUDES Y REQUERIMIENTOS DENTRO DEL PROCESO DE CONSERVACIÓN CATASTRAL EN LA DIRECCIÓN TERRITORIA"/>
    <s v="5820"/>
    <s v="-0"/>
    <s v="-0"/>
    <s v="-0"/>
    <s v="-0"/>
    <s v="-0"/>
    <x v="1"/>
    <x v="1"/>
  </r>
  <r>
    <s v="5920"/>
    <s v="2020-11-13 00:00:00"/>
    <s v="2020-11-13 16:10:00"/>
    <s v="Gasto"/>
    <s v="Con Compromiso"/>
    <s v="0500"/>
    <x v="18"/>
    <x v="22"/>
    <s v="ADQUISICIÓN DE BIENES Y SERVICIOS - SERVICIO DE INFORMACIÓN CATASTRAL - ACTUALIZACIÓN  Y GESTIÓN CATASTRAL  NACIONAL"/>
    <s v="Nación"/>
    <x v="2"/>
    <s v="CSF"/>
    <n v="3890510"/>
    <n v="0"/>
    <n v="3890510"/>
    <n v="605191"/>
    <s v="IE 5503 ASIGN. PPTAL. PREST. DE SERV. PROFESIONALES PARA ATENDER DESDE EL COMPONENTE JURÍDICO LAS ACTIVIDADES REFERENTES A TRAMITES DE RECTIFICACIONES PENDIENTES  DENTRO DEL PROCESO CATASTRAL EN LA DIRECCIÓN TERRITORIAL SANTANDER"/>
    <s v="5920"/>
    <s v="21820"/>
    <s v="-0"/>
    <s v="-0"/>
    <s v="-0"/>
    <s v="-0"/>
    <x v="1"/>
    <x v="1"/>
  </r>
  <r>
    <s v="6020"/>
    <s v="2020-11-23 00:00:00"/>
    <s v="2020-11-23 09:12:00"/>
    <s v="Gasto"/>
    <s v="Con Compromiso"/>
    <s v="019"/>
    <x v="18"/>
    <x v="54"/>
    <s v="HORAS EXTRAS, DOMINICALES, FESTIVOS Y RECARGOS"/>
    <s v="Nación"/>
    <x v="0"/>
    <s v="CSF"/>
    <n v="295716"/>
    <n v="0"/>
    <n v="29571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5"/>
    <s v="PRIMA TÉCNICA NO SALARIAL"/>
    <s v="Nación"/>
    <x v="0"/>
    <s v="CSF"/>
    <n v="2354967"/>
    <n v="0"/>
    <n v="235496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7"/>
    <s v="SUELDO DE VACACIONES"/>
    <s v="Nación"/>
    <x v="0"/>
    <s v="CSF"/>
    <n v="3068756"/>
    <n v="0"/>
    <n v="306875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30"/>
    <s v="PRIMA DE NAVIDAD"/>
    <s v="Nación"/>
    <x v="0"/>
    <s v="CSF"/>
    <n v="113372347"/>
    <n v="0"/>
    <n v="11337234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8"/>
    <s v="BONIFICACIÓN ESPECIAL DE RECREACIÓN"/>
    <s v="Nación"/>
    <x v="0"/>
    <s v="CSF"/>
    <n v="220813"/>
    <n v="0"/>
    <n v="22081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6"/>
    <s v="SUBSIDIO DE ALIMENTACIÓN"/>
    <s v="Nación"/>
    <x v="0"/>
    <s v="CSF"/>
    <n v="1998363"/>
    <n v="0"/>
    <n v="199836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10"/>
    <s v="BONIFICACIÓN POR SERVICIOS PRESTADOS"/>
    <s v="Nación"/>
    <x v="0"/>
    <s v="CSF"/>
    <n v="737727"/>
    <n v="0"/>
    <n v="73772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
    <s v="PRIMA DE VACACIONES"/>
    <s v="Nación"/>
    <x v="0"/>
    <s v="CSF"/>
    <n v="2464529"/>
    <n v="0"/>
    <n v="2464529"/>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9"/>
    <s v="SUELDO BÁSICO"/>
    <s v="Nación"/>
    <x v="0"/>
    <s v="CSF"/>
    <n v="76365176"/>
    <n v="0"/>
    <n v="7636517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28"/>
    <s v="AUXILIO DE CONECTIVIDAD DIGITAL"/>
    <s v="Nación"/>
    <x v="0"/>
    <s v="CSF"/>
    <n v="2801057"/>
    <n v="0"/>
    <n v="280105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120"/>
    <s v="2020-11-23 00:00:00"/>
    <s v="2020-11-23 09:17:00"/>
    <s v="Gasto"/>
    <s v="Con Compromiso"/>
    <s v="019"/>
    <x v="18"/>
    <x v="14"/>
    <s v="CAJAS DE COMPENSACIÓN FAMILIAR"/>
    <s v="Nación"/>
    <x v="0"/>
    <s v="CSF"/>
    <n v="3604300"/>
    <n v="0"/>
    <n v="36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1"/>
    <s v="PENSIONES"/>
    <s v="Nación"/>
    <x v="0"/>
    <s v="CSF"/>
    <n v="9382200"/>
    <n v="0"/>
    <n v="93822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5"/>
    <s v="SALUD"/>
    <s v="Nación"/>
    <x v="0"/>
    <s v="CSF"/>
    <n v="6646300"/>
    <n v="0"/>
    <n v="6646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6"/>
    <s v="APORTES AL SENA"/>
    <s v="Nación"/>
    <x v="0"/>
    <s v="CSF"/>
    <n v="1802800"/>
    <n v="0"/>
    <n v="18028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3"/>
    <s v="APORTES AL ICBF"/>
    <s v="Nación"/>
    <x v="0"/>
    <s v="CSF"/>
    <n v="2704300"/>
    <n v="0"/>
    <n v="27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2"/>
    <s v="APORTES GENERALES AL SISTEMA DE RIESGOS LABORALES"/>
    <s v="Nación"/>
    <x v="0"/>
    <s v="CSF"/>
    <n v="1357900"/>
    <n v="0"/>
    <n v="13579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220"/>
    <s v="2020-11-25 00:00:00"/>
    <s v="2020-11-25 15:59:00"/>
    <s v="Gasto"/>
    <s v="Con Compromiso"/>
    <s v="0300"/>
    <x v="18"/>
    <x v="37"/>
    <s v="ADQUISICIÓN DE BIENES Y SERVICIOS - SERVICIO DE INFORMACIÓN CARTOGRÁFICA ACTUALIZADO - LEVANTAMIENTO , GENERACIÓN Y ACTUALIZACIÓN DE LA RED GEODÉSICA Y LA CARTOGRAFÍA BÁSICA A NIVEL   NACIONAL"/>
    <s v="Nación"/>
    <x v="0"/>
    <s v="CSF"/>
    <n v="5482077"/>
    <n v="360000"/>
    <n v="5842077"/>
    <n v="200000"/>
    <s v="IE 5884 ASIGN. COMISION CONDUCTOR P/FOTOCONTROL Y PUNTOS DE VERIFICACION"/>
    <s v="6220"/>
    <s v="22320"/>
    <s v="43620"/>
    <s v="122220"/>
    <s v="342098420"/>
    <s v="-0"/>
    <x v="1"/>
    <x v="8"/>
  </r>
  <r>
    <s v="120"/>
    <s v="2020-01-08 00:00:00"/>
    <s v="2020-01-08 08:27:00"/>
    <s v="Gasto"/>
    <s v="Con Compromiso"/>
    <s v="0200"/>
    <x v="19"/>
    <x v="55"/>
    <s v="ADQUISICIÓN DE BIENES Y SERVICIOS - SERVICIOS TECNOLÓGICOS - FORTALECIMIENTO DE LA GESTIÓN INSTITUCIONAL DEL IGAC A NIVEL   NACIONAL"/>
    <s v="Nación"/>
    <x v="0"/>
    <s v="CSF"/>
    <n v="340578011.88"/>
    <n v="0"/>
    <n v="340578011.88"/>
    <n v="0"/>
    <s v="VIGENCIAS FUTURAS CONECTIVIDAD II"/>
    <s v="120"/>
    <s v="120"/>
    <s v="73320"/>
    <s v="178020, 182120, 265520, 270420, 346520, 515020, 603020, 659920, 778920, 859720"/>
    <s v="66952620, 87642220, 98790720, 126854720, 168257620, 206782320, 223213320, 280214420"/>
    <s v="-0"/>
    <x v="1"/>
    <x v="3"/>
  </r>
  <r>
    <s v="220"/>
    <s v="2020-01-08 00:00:00"/>
    <s v="2020-01-08 09:25:00"/>
    <s v="Gasto"/>
    <s v="Con Compromiso"/>
    <s v="0200"/>
    <x v="19"/>
    <x v="56"/>
    <s v="SERVICIOS DE SOPORTE"/>
    <s v="Nación"/>
    <x v="0"/>
    <s v="CSF"/>
    <n v="0"/>
    <n v="100185385.83"/>
    <n v="100185385.83"/>
    <n v="0"/>
    <s v="VIGENCIAS FUTURAS 2020 ASEO Y CAFETERIA"/>
    <s v="220"/>
    <s v="220"/>
    <s v="66420"/>
    <s v="107220, 154520, 271120, 321020, 346320, 511520, 557320, 656120, 778820, 898720, 1101820"/>
    <s v="35866820, 99293420, 105770420, 125587120, 166707420, 187044420, 220843820, 262941620, 290545320, 338430420"/>
    <s v="-0"/>
    <x v="0"/>
    <x v="3"/>
  </r>
  <r>
    <s v="220"/>
    <s v="2020-01-08 00:00:00"/>
    <s v="2020-01-08 09:25:00"/>
    <s v="Gasto"/>
    <s v="Con Compromiso"/>
    <s v="0200"/>
    <x v="19"/>
    <x v="57"/>
    <s v="ALOJAMIENTO; SERVICIOS DE SUMINISTROS DE COMIDAS Y BEBIDAS"/>
    <s v="Nación"/>
    <x v="0"/>
    <s v="CSF"/>
    <n v="8800721.9199999999"/>
    <n v="1107722.83"/>
    <n v="9908444.75"/>
    <n v="0"/>
    <s v="VIGENCIAS FUTURAS 2020 ASEO Y CAFETERIA"/>
    <s v="220"/>
    <s v="220"/>
    <s v="66420"/>
    <s v="107220, 154520, 271120, 321020, 346320, 511520, 557320, 656120, 778820, 898720, 1101820"/>
    <s v="35866820, 99293420, 105770420, 125587120, 166707420, 187044420, 220843820, 262941620, 290545320, 338430420"/>
    <s v="-0"/>
    <x v="0"/>
    <x v="3"/>
  </r>
  <r>
    <s v="220"/>
    <s v="2020-01-08 00:00:00"/>
    <s v="2020-01-08 09:25:00"/>
    <s v="Gasto"/>
    <s v="Con Compromiso"/>
    <s v="0200"/>
    <x v="19"/>
    <x v="58"/>
    <s v="SERVICIOS DE FABRICACIÓN DE INSUMOS FÍSICOS QUE SON PROPIEDAD DE OTROS"/>
    <s v="Nación"/>
    <x v="0"/>
    <s v="CSF"/>
    <n v="88985077.219999999"/>
    <n v="-88985077.219999999"/>
    <n v="0"/>
    <n v="0"/>
    <s v="VIGENCIAS FUTURAS 2020 ASEO Y CAFETERIA"/>
    <s v="220"/>
    <s v="220"/>
    <s v="66420"/>
    <s v="107220, 154520, 271120, 321020, 346320, 511520, 557320, 656120, 778820, 898720, 1101820"/>
    <s v="35866820, 99293420, 105770420, 125587120, 166707420, 187044420, 220843820, 262941620, 290545320, 338430420"/>
    <s v="-0"/>
    <x v="0"/>
    <x v="3"/>
  </r>
  <r>
    <s v="320"/>
    <s v="2020-01-08 00:00:00"/>
    <s v="2020-01-08 09:28:00"/>
    <s v="Gasto"/>
    <s v="Con Compromiso"/>
    <s v="0200"/>
    <x v="19"/>
    <x v="58"/>
    <s v="SERVICIOS DE FABRICACIÓN DE INSUMOS FÍSICOS QUE SON PROPIEDAD DE OTROS"/>
    <s v="Nación"/>
    <x v="0"/>
    <s v="CSF"/>
    <n v="142629234.21000001"/>
    <n v="-142629234.21000001"/>
    <n v="0"/>
    <n v="0"/>
    <s v="VIGENCIAS FUTURAS 2020 ASEO Y CAFETERIA"/>
    <s v="320"/>
    <s v="320"/>
    <s v="66320"/>
    <s v="107120, 245320, 321120, 389920, 510020, 611420, 742720, 775920, 899820, 1028920"/>
    <s v="38343020, 70392920, 105779920, 132562520, 182910720, 205590620, 246640520, 258475720, 293370020, 333405720"/>
    <s v="-0"/>
    <x v="0"/>
    <x v="3"/>
  </r>
  <r>
    <s v="320"/>
    <s v="2020-01-08 00:00:00"/>
    <s v="2020-01-08 09:28:00"/>
    <s v="Gasto"/>
    <s v="Con Compromiso"/>
    <s v="0200"/>
    <x v="19"/>
    <x v="56"/>
    <s v="SERVICIOS DE SOPORTE"/>
    <s v="Propios"/>
    <x v="1"/>
    <s v="CSF"/>
    <n v="0"/>
    <n v="0"/>
    <n v="0"/>
    <n v="0"/>
    <s v="VIGENCIAS FUTURAS 2020 ASEO Y CAFETERIA"/>
    <s v="320"/>
    <s v="320"/>
    <s v="66320"/>
    <s v="107120, 245320, 321120, 389920, 510020, 611420, 742720, 775920, 899820, 1028920"/>
    <s v="38343020, 70392920, 105779920, 132562520, 182910720, 205590620, 246640520, 258475720, 293370020, 333405720"/>
    <s v="-0"/>
    <x v="0"/>
    <x v="3"/>
  </r>
  <r>
    <s v="320"/>
    <s v="2020-01-08 00:00:00"/>
    <s v="2020-01-08 09:28:00"/>
    <s v="Gasto"/>
    <s v="Con Compromiso"/>
    <s v="0200"/>
    <x v="19"/>
    <x v="57"/>
    <s v="ALOJAMIENTO; SERVICIOS DE SUMINISTROS DE COMIDAS Y BEBIDAS"/>
    <s v="Nación"/>
    <x v="0"/>
    <s v="CSF"/>
    <n v="14106188"/>
    <n v="1611236.08"/>
    <n v="15717424.08"/>
    <n v="0"/>
    <s v="VIGENCIAS FUTURAS 2020 ASEO Y CAFETERIA"/>
    <s v="320"/>
    <s v="320"/>
    <s v="66320"/>
    <s v="107120, 245320, 321120, 389920, 510020, 611420, 742720, 775920, 899820, 1028920"/>
    <s v="38343020, 70392920, 105779920, 132562520, 182910720, 205590620, 246640520, 258475720, 293370020, 333405720"/>
    <s v="-0"/>
    <x v="0"/>
    <x v="3"/>
  </r>
  <r>
    <s v="320"/>
    <s v="2020-01-08 00:00:00"/>
    <s v="2020-01-08 09:28:00"/>
    <s v="Gasto"/>
    <s v="Con Compromiso"/>
    <s v="0200"/>
    <x v="19"/>
    <x v="56"/>
    <s v="SERVICIOS DE SOPORTE"/>
    <s v="Nación"/>
    <x v="0"/>
    <s v="CSF"/>
    <n v="0"/>
    <n v="158958821.78"/>
    <n v="158958821.78"/>
    <n v="0"/>
    <s v="VIGENCIAS FUTURAS 2020 ASEO Y CAFETERIA"/>
    <s v="320"/>
    <s v="320"/>
    <s v="66320"/>
    <s v="107120, 245320, 321120, 389920, 510020, 611420, 742720, 775920, 899820, 1028920"/>
    <s v="38343020, 70392920, 105779920, 132562520, 182910720, 205590620, 246640520, 258475720, 293370020, 333405720"/>
    <s v="-0"/>
    <x v="0"/>
    <x v="3"/>
  </r>
  <r>
    <s v="420"/>
    <s v="2020-01-08 00:00:00"/>
    <s v="2020-01-08 09:31:00"/>
    <s v="Gasto"/>
    <s v="Con Compromiso"/>
    <s v="0200"/>
    <x v="19"/>
    <x v="56"/>
    <s v="SERVICIOS DE SOPORTE"/>
    <s v="Nación"/>
    <x v="0"/>
    <s v="CSF"/>
    <n v="0"/>
    <n v="9798324.0899999999"/>
    <n v="9798324.0899999999"/>
    <n v="0"/>
    <s v="VIGENCIAS FUTURAS 2020 ASEO Y CAFETERIA"/>
    <s v="420"/>
    <s v="420"/>
    <s v="136620"/>
    <s v="271620, 271720, 326820, 391620, 509720, 611520, 705320, 822720, 945820, 1025720"/>
    <s v="100092820, 100120020, 109415420, 132544920, 164530620, 208717520, 235159820, 268851220, 301309220, 330932620"/>
    <s v="-0"/>
    <x v="0"/>
    <x v="3"/>
  </r>
  <r>
    <s v="420"/>
    <s v="2020-01-08 00:00:00"/>
    <s v="2020-01-08 09:31:00"/>
    <s v="Gasto"/>
    <s v="Con Compromiso"/>
    <s v="0200"/>
    <x v="19"/>
    <x v="57"/>
    <s v="ALOJAMIENTO; SERVICIOS DE SUMINISTROS DE COMIDAS Y BEBIDAS"/>
    <s v="Nación"/>
    <x v="0"/>
    <s v="CSF"/>
    <n v="969065.02"/>
    <n v="0"/>
    <n v="969065.02"/>
    <n v="0"/>
    <s v="VIGENCIAS FUTURAS 2020 ASEO Y CAFETERIA"/>
    <s v="420"/>
    <s v="420"/>
    <s v="136620"/>
    <s v="271620, 271720, 326820, 391620, 509720, 611520, 705320, 822720, 945820, 1025720"/>
    <s v="100092820, 100120020, 109415420, 132544920, 164530620, 208717520, 235159820, 268851220, 301309220, 330932620"/>
    <s v="-0"/>
    <x v="0"/>
    <x v="3"/>
  </r>
  <r>
    <s v="420"/>
    <s v="2020-01-08 00:00:00"/>
    <s v="2020-01-08 09:31:00"/>
    <s v="Gasto"/>
    <s v="Con Compromiso"/>
    <s v="0200"/>
    <x v="19"/>
    <x v="58"/>
    <s v="SERVICIOS DE FABRICACIÓN DE INSUMOS FÍSICOS QUE SON PROPIEDAD DE OTROS"/>
    <s v="Nación"/>
    <x v="0"/>
    <s v="CSF"/>
    <n v="9798324.0899999999"/>
    <n v="-9798324.0899999999"/>
    <n v="0"/>
    <n v="0"/>
    <s v="VIGENCIAS FUTURAS 2020 ASEO Y CAFETERIA"/>
    <s v="420"/>
    <s v="420"/>
    <s v="136620"/>
    <s v="271620, 271720, 326820, 391620, 509720, 611520, 705320, 822720, 945820, 1025720"/>
    <s v="100092820, 100120020, 109415420, 132544920, 164530620, 208717520, 235159820, 268851220, 301309220, 330932620"/>
    <s v="-0"/>
    <x v="0"/>
    <x v="3"/>
  </r>
  <r>
    <s v="520"/>
    <s v="2020-01-08 00:00:00"/>
    <s v="2020-01-08 09:38:00"/>
    <s v="Gasto"/>
    <s v="Con Compromiso"/>
    <s v="0200"/>
    <x v="19"/>
    <x v="56"/>
    <s v="SERVICIOS DE SOPORTE"/>
    <s v="Nación"/>
    <x v="0"/>
    <s v="CSF"/>
    <n v="0"/>
    <n v="84870156.099999994"/>
    <n v="84870156.099999994"/>
    <n v="0"/>
    <s v="VIGENCIAS FUTURAS 2020 ASEO Y CAFETERIA"/>
    <s v="520"/>
    <s v="520"/>
    <s v="129920"/>
    <s v="265220, 265320, 326920, 391720, 509820, 704520, 705420, 822820, 946020, 1025820"/>
    <s v="87632120, 87633320, 109416320, 132546820, 164519420, 233532920, 235163420, 268861320, 301315720, 330931820"/>
    <s v="-0"/>
    <x v="0"/>
    <x v="3"/>
  </r>
  <r>
    <s v="520"/>
    <s v="2020-01-08 00:00:00"/>
    <s v="2020-01-08 09:38:00"/>
    <s v="Gasto"/>
    <s v="Con Compromiso"/>
    <s v="0200"/>
    <x v="19"/>
    <x v="58"/>
    <s v="SERVICIOS DE FABRICACIÓN DE INSUMOS FÍSICOS QUE SON PROPIEDAD DE OTROS"/>
    <s v="Nación"/>
    <x v="0"/>
    <s v="CSF"/>
    <n v="76278986.189999998"/>
    <n v="-76278986.189999998"/>
    <n v="0"/>
    <n v="0"/>
    <s v="VIGENCIAS FUTURAS 2020 ASEO Y CAFETERIA"/>
    <s v="520"/>
    <s v="520"/>
    <s v="129920"/>
    <s v="265220, 265320, 326920, 391720, 509820, 704520, 705420, 822820, 946020, 1025820"/>
    <s v="87632120, 87633320, 109416320, 132546820, 164519420, 233532920, 235163420, 268861320, 301315720, 330931820"/>
    <s v="-0"/>
    <x v="0"/>
    <x v="3"/>
  </r>
  <r>
    <s v="520"/>
    <s v="2020-01-08 00:00:00"/>
    <s v="2020-01-08 09:38:00"/>
    <s v="Gasto"/>
    <s v="Con Compromiso"/>
    <s v="0200"/>
    <x v="19"/>
    <x v="57"/>
    <s v="ALOJAMIENTO; SERVICIOS DE SUMINISTROS DE COMIDAS Y BEBIDAS"/>
    <s v="Nación"/>
    <x v="0"/>
    <s v="CSF"/>
    <n v="7544075.5599999996"/>
    <n v="849246.09"/>
    <n v="8393321.6500000004"/>
    <n v="0"/>
    <s v="VIGENCIAS FUTURAS 2020 ASEO Y CAFETERIA"/>
    <s v="520"/>
    <s v="520"/>
    <s v="129920"/>
    <s v="265220, 265320, 326920, 391720, 509820, 704520, 705420, 822820, 946020, 1025820"/>
    <s v="87632120, 87633320, 109416320, 132546820, 164519420, 233532920, 235163420, 268861320, 301315720, 330931820"/>
    <s v="-0"/>
    <x v="0"/>
    <x v="3"/>
  </r>
  <r>
    <s v="620"/>
    <s v="2020-01-08 00:00:00"/>
    <s v="2020-01-08 09:40:00"/>
    <s v="Gasto"/>
    <s v="Con Compromiso"/>
    <s v="0200"/>
    <x v="19"/>
    <x v="58"/>
    <s v="SERVICIOS DE FABRICACIÓN DE INSUMOS FÍSICOS QUE SON PROPIEDAD DE OTROS"/>
    <s v="Nación"/>
    <x v="0"/>
    <s v="CSF"/>
    <n v="80539547.109999999"/>
    <n v="-80539547.109999999"/>
    <n v="0"/>
    <n v="0"/>
    <s v="VIGENCIAS FUTURAS 2020 ASEO Y CAFETERIA"/>
    <s v="620"/>
    <s v="620"/>
    <s v="84820"/>
    <s v="164420, 262420, 327120, 347220, 518220, 642820, 704720, 776820, 949120, 1020820"/>
    <s v="45358920, 85932620, 109407420, 132551520, 169391620, 216038020, 233343420, 259929420, 301931520, 329514420"/>
    <s v="-0"/>
    <x v="0"/>
    <x v="3"/>
  </r>
  <r>
    <s v="620"/>
    <s v="2020-01-08 00:00:00"/>
    <s v="2020-01-08 09:40:00"/>
    <s v="Gasto"/>
    <s v="Con Compromiso"/>
    <s v="0200"/>
    <x v="19"/>
    <x v="56"/>
    <s v="SERVICIOS DE SOPORTE"/>
    <s v="Nación"/>
    <x v="0"/>
    <s v="CSF"/>
    <n v="0"/>
    <n v="87527179.680000007"/>
    <n v="87527179.680000007"/>
    <n v="0"/>
    <s v="VIGENCIAS FUTURAS 2020 ASEO Y CAFETERIA"/>
    <s v="620"/>
    <s v="620"/>
    <s v="84820"/>
    <s v="164420, 262420, 327120, 347220, 518220, 642820, 704720, 776820, 949120, 1020820"/>
    <s v="45358920, 85932620, 109407420, 132551520, 169391620, 216038020, 233343420, 259929420, 301931520, 329514420"/>
    <s v="-0"/>
    <x v="0"/>
    <x v="3"/>
  </r>
  <r>
    <s v="620"/>
    <s v="2020-01-08 00:00:00"/>
    <s v="2020-01-08 09:40:00"/>
    <s v="Gasto"/>
    <s v="Con Compromiso"/>
    <s v="0200"/>
    <x v="19"/>
    <x v="57"/>
    <s v="ALOJAMIENTO; SERVICIOS DE SUMINISTROS DE COMIDAS Y BEBIDAS"/>
    <s v="Nación"/>
    <x v="0"/>
    <s v="CSF"/>
    <n v="7965449.71"/>
    <n v="690813.46"/>
    <n v="8656263.1699999999"/>
    <n v="0"/>
    <s v="VIGENCIAS FUTURAS 2020 ASEO Y CAFETERIA"/>
    <s v="620"/>
    <s v="620"/>
    <s v="84820"/>
    <s v="164420, 262420, 327120, 347220, 518220, 642820, 704720, 776820, 949120, 1020820"/>
    <s v="45358920, 85932620, 109407420, 132551520, 169391620, 216038020, 233343420, 259929420, 301931520, 329514420"/>
    <s v="-0"/>
    <x v="0"/>
    <x v="3"/>
  </r>
  <r>
    <s v="720"/>
    <s v="2020-01-08 00:00:00"/>
    <s v="2020-01-08 09:44:00"/>
    <s v="Gasto"/>
    <s v="Con Compromiso"/>
    <s v="0200"/>
    <x v="19"/>
    <x v="57"/>
    <s v="ALOJAMIENTO; SERVICIOS DE SUMINISTROS DE COMIDAS Y BEBIDAS"/>
    <s v="Nación"/>
    <x v="0"/>
    <s v="CSF"/>
    <n v="4085372.15"/>
    <n v="457059.93"/>
    <n v="4542432.08"/>
    <n v="0"/>
    <s v="VIGENCIAS FUTURAS 2020 ASEO Y CAFETERIA"/>
    <s v="720"/>
    <s v="720"/>
    <s v="84920"/>
    <s v="164520, 262320, 327020, 347120, 518020, 642720, 704620, 776720, 945720, 1020920"/>
    <s v="45362220, 85934820, 109404720, 132559920, 169389320, 216039020, 233345420, 259941420, 301921620, 343368720"/>
    <s v="-0"/>
    <x v="0"/>
    <x v="3"/>
  </r>
  <r>
    <s v="720"/>
    <s v="2020-01-08 00:00:00"/>
    <s v="2020-01-08 09:44:00"/>
    <s v="Gasto"/>
    <s v="Con Compromiso"/>
    <s v="0200"/>
    <x v="19"/>
    <x v="56"/>
    <s v="SERVICIOS DE SOPORTE"/>
    <s v="Nación"/>
    <x v="0"/>
    <s v="CSF"/>
    <n v="0"/>
    <n v="45948651.719999999"/>
    <n v="45948651.719999999"/>
    <n v="0"/>
    <s v="VIGENCIAS FUTURAS 2020 ASEO Y CAFETERIA"/>
    <s v="720"/>
    <s v="720"/>
    <s v="84920"/>
    <s v="164520, 262320, 327020, 347120, 518020, 642720, 704620, 776720, 945720, 1020920"/>
    <s v="45362220, 85934820, 109404720, 132559920, 169389320, 216039020, 233345420, 259941420, 301921620, 343368720"/>
    <s v="-0"/>
    <x v="0"/>
    <x v="3"/>
  </r>
  <r>
    <s v="720"/>
    <s v="2020-01-08 00:00:00"/>
    <s v="2020-01-08 09:44:00"/>
    <s v="Gasto"/>
    <s v="Con Compromiso"/>
    <s v="0200"/>
    <x v="19"/>
    <x v="58"/>
    <s v="SERVICIOS DE FABRICACIÓN DE INSUMOS FÍSICOS QUE SON PROPIEDAD DE OTROS"/>
    <s v="Nación"/>
    <x v="0"/>
    <s v="CSF"/>
    <n v="41307651.719999999"/>
    <n v="-41307651.719999999"/>
    <n v="0"/>
    <n v="0"/>
    <s v="VIGENCIAS FUTURAS 2020 ASEO Y CAFETERIA"/>
    <s v="720"/>
    <s v="720"/>
    <s v="84920"/>
    <s v="164520, 262320, 327020, 347120, 518020, 642720, 704620, 776720, 945720, 1020920"/>
    <s v="45362220, 85934820, 109404720, 132559920, 169389320, 216039020, 233345420, 259941420, 301921620, 343368720"/>
    <s v="-0"/>
    <x v="0"/>
    <x v="3"/>
  </r>
  <r>
    <s v="820"/>
    <s v="2020-01-08 00:00:00"/>
    <s v="2020-01-08 09:47:00"/>
    <s v="Gasto"/>
    <s v="Con Compromiso"/>
    <s v="0200"/>
    <x v="19"/>
    <x v="57"/>
    <s v="ALOJAMIENTO; SERVICIOS DE SUMINISTROS DE COMIDAS Y BEBIDAS"/>
    <s v="Nación"/>
    <x v="0"/>
    <s v="CSF"/>
    <n v="12714631.74"/>
    <n v="1433580.36"/>
    <n v="14148212.1"/>
    <n v="0"/>
    <s v="VIGENCIAS FUTURAS 2020 ASEO Y CAFETERIA"/>
    <s v="820"/>
    <s v="820"/>
    <s v="84520"/>
    <s v="163020, 252920, 313720, 346820, 510120, 557820, 656320, 766420, 767920, 899220, 1029620"/>
    <s v="45288620, 83896920, 105017620, 129079420, 166783420, 193471320, 220829120, 257174820, 293355220, 334052720"/>
    <s v="-0"/>
    <x v="0"/>
    <x v="3"/>
  </r>
  <r>
    <s v="820"/>
    <s v="2020-01-08 00:00:00"/>
    <s v="2020-01-08 09:47:00"/>
    <s v="Gasto"/>
    <s v="Con Compromiso"/>
    <s v="0200"/>
    <x v="19"/>
    <x v="58"/>
    <s v="SERVICIOS DE FABRICACIÓN DE INSUMOS FÍSICOS QUE SON PROPIEDAD DE OTROS"/>
    <s v="Nación"/>
    <x v="0"/>
    <s v="CSF"/>
    <n v="128559054.20999999"/>
    <n v="-128559054.20999999"/>
    <n v="0"/>
    <n v="0"/>
    <s v="VIGENCIAS FUTURAS 2020 ASEO Y CAFETERIA"/>
    <s v="820"/>
    <s v="820"/>
    <s v="84520"/>
    <s v="163020, 252920, 313720, 346820, 510120, 557820, 656320, 766420, 767920, 899220, 1029620"/>
    <s v="45288620, 83896920, 105017620, 129079420, 166783420, 193471320, 220829120, 257174820, 293355220, 334052720"/>
    <s v="-0"/>
    <x v="0"/>
    <x v="3"/>
  </r>
  <r>
    <s v="820"/>
    <s v="2020-01-08 00:00:00"/>
    <s v="2020-01-08 09:47:00"/>
    <s v="Gasto"/>
    <s v="Con Compromiso"/>
    <s v="0200"/>
    <x v="19"/>
    <x v="56"/>
    <s v="SERVICIOS DE SOPORTE"/>
    <s v="Nación"/>
    <x v="0"/>
    <s v="CSF"/>
    <n v="0"/>
    <n v="143059617.56"/>
    <n v="143059617.56"/>
    <n v="0"/>
    <s v="VIGENCIAS FUTURAS 2020 ASEO Y CAFETERIA"/>
    <s v="820"/>
    <s v="820"/>
    <s v="84520"/>
    <s v="163020, 252920, 313720, 346820, 510120, 557820, 656320, 766420, 767920, 899220, 1029620"/>
    <s v="45288620, 83896920, 105017620, 129079420, 166783420, 193471320, 220829120, 257174820, 293355220, 334052720"/>
    <s v="-0"/>
    <x v="0"/>
    <x v="3"/>
  </r>
  <r>
    <s v="920"/>
    <s v="2020-01-08 00:00:00"/>
    <s v="2020-01-08 09:49:00"/>
    <s v="Gasto"/>
    <s v="Con Compromiso"/>
    <s v="0200"/>
    <x v="19"/>
    <x v="57"/>
    <s v="ALOJAMIENTO; SERVICIOS DE SUMINISTROS DE COMIDAS Y BEBIDAS"/>
    <s v="Nación"/>
    <x v="0"/>
    <s v="CSF"/>
    <n v="10913143.1"/>
    <n v="1067419.97"/>
    <n v="11980563.07"/>
    <n v="0"/>
    <s v="VIGENCIAS FUTURAS 2020 ASEO Y CAFETERIA"/>
    <s v="920"/>
    <s v="920"/>
    <s v="66520"/>
    <s v="154720, 259720, 313820, 387320, 513220, 612120, 657520, 773720, 952820, 1021020"/>
    <s v="35872120, 83434120, 103604420, 130215820, 166761520, 216092920, 221396920, 258471220, 304824020, 334014020"/>
    <s v="-0"/>
    <x v="0"/>
    <x v="3"/>
  </r>
  <r>
    <s v="920"/>
    <s v="2020-01-08 00:00:00"/>
    <s v="2020-01-08 09:49:00"/>
    <s v="Gasto"/>
    <s v="Con Compromiso"/>
    <s v="0200"/>
    <x v="19"/>
    <x v="56"/>
    <s v="SERVICIOS DE SOPORTE"/>
    <s v="Nación"/>
    <x v="0"/>
    <s v="CSF"/>
    <n v="0"/>
    <n v="121156927.64"/>
    <n v="121156927.64"/>
    <n v="0"/>
    <s v="VIGENCIAS FUTURAS 2020 ASEO Y CAFETERIA"/>
    <s v="920"/>
    <s v="920"/>
    <s v="66520"/>
    <s v="154720, 259720, 313820, 387320, 513220, 612120, 657520, 773720, 952820, 1021020"/>
    <s v="35872120, 83434120, 103604420, 130215820, 166761520, 216092920, 221396920, 258471220, 304824020, 334014020"/>
    <s v="-0"/>
    <x v="0"/>
    <x v="3"/>
  </r>
  <r>
    <s v="920"/>
    <s v="2020-01-08 00:00:00"/>
    <s v="2020-01-08 09:49:00"/>
    <s v="Gasto"/>
    <s v="Con Compromiso"/>
    <s v="0200"/>
    <x v="19"/>
    <x v="58"/>
    <s v="SERVICIOS DE FABRICACIÓN DE INSUMOS FÍSICOS QUE SON PROPIEDAD DE OTROS"/>
    <s v="Nación"/>
    <x v="0"/>
    <s v="CSF"/>
    <n v="110344002.51000001"/>
    <n v="-110344002.51000001"/>
    <n v="0"/>
    <n v="0"/>
    <s v="VIGENCIAS FUTURAS 2020 ASEO Y CAFETERIA"/>
    <s v="920"/>
    <s v="920"/>
    <s v="66520"/>
    <s v="154720, 259720, 313820, 387320, 513220, 612120, 657520, 773720, 952820, 1021020"/>
    <s v="35872120, 83434120, 103604420, 130215820, 166761520, 216092920, 221396920, 258471220, 304824020, 334014020"/>
    <s v="-0"/>
    <x v="0"/>
    <x v="3"/>
  </r>
  <r>
    <s v="1020"/>
    <s v="2020-01-08 00:00:00"/>
    <s v="2020-01-08 09:52:00"/>
    <s v="Gasto"/>
    <s v="Con Compromiso"/>
    <s v="0200"/>
    <x v="19"/>
    <x v="57"/>
    <s v="ALOJAMIENTO; SERVICIOS DE SUMINISTROS DE COMIDAS Y BEBIDAS"/>
    <s v="Nación"/>
    <x v="0"/>
    <s v="CSF"/>
    <n v="11278456.85"/>
    <n v="1204708.07"/>
    <n v="12483164.92"/>
    <n v="0"/>
    <s v="VIGENCIAS FUTURAS 2020 ASEO Y CAFETERIA"/>
    <s v="1020"/>
    <s v="1020"/>
    <s v="72320"/>
    <s v="154420, 253020, 313620, 346920, 510420, 600620, 656520, 766520, 768020, 899420, 1029720"/>
    <s v="35857220, 81494320, 105026520, 129077420, 166981720, 196710620, 220827520, 257176620, 293359420, 334077420"/>
    <s v="-0"/>
    <x v="0"/>
    <x v="3"/>
  </r>
  <r>
    <s v="1020"/>
    <s v="2020-01-08 00:00:00"/>
    <s v="2020-01-08 09:52:00"/>
    <s v="Gasto"/>
    <s v="Con Compromiso"/>
    <s v="0200"/>
    <x v="19"/>
    <x v="56"/>
    <s v="SERVICIOS DE SOPORTE"/>
    <s v="Nación"/>
    <x v="0"/>
    <s v="CSF"/>
    <n v="0"/>
    <n v="126243358.52"/>
    <n v="126243358.52"/>
    <n v="0"/>
    <s v="VIGENCIAS FUTURAS 2020 ASEO Y CAFETERIA"/>
    <s v="1020"/>
    <s v="1020"/>
    <s v="72320"/>
    <s v="154420, 253020, 313620, 346920, 510420, 600620, 656520, 766520, 768020, 899420, 1029720"/>
    <s v="35857220, 81494320, 105026520, 129077420, 166981720, 196710620, 220827520, 257176620, 293359420, 334077420"/>
    <s v="-0"/>
    <x v="0"/>
    <x v="3"/>
  </r>
  <r>
    <s v="1020"/>
    <s v="2020-01-08 00:00:00"/>
    <s v="2020-01-08 09:52:00"/>
    <s v="Gasto"/>
    <s v="Con Compromiso"/>
    <s v="0200"/>
    <x v="19"/>
    <x v="58"/>
    <s v="SERVICIOS DE FABRICACIÓN DE INSUMOS FÍSICOS QUE SON PROPIEDAD DE OTROS"/>
    <s v="Nación"/>
    <x v="0"/>
    <s v="CSF"/>
    <n v="114037730.42"/>
    <n v="-114037730.42"/>
    <n v="0"/>
    <n v="0"/>
    <s v="VIGENCIAS FUTURAS 2020 ASEO Y CAFETERIA"/>
    <s v="1020"/>
    <s v="1020"/>
    <s v="72320"/>
    <s v="154420, 253020, 313620, 346920, 510420, 600620, 656520, 766520, 768020, 899420, 1029720"/>
    <s v="35857220, 81494320, 105026520, 129077420, 166981720, 196710620, 220827520, 257176620, 293359420, 334077420"/>
    <s v="-0"/>
    <x v="0"/>
    <x v="3"/>
  </r>
  <r>
    <s v="1120"/>
    <s v="2020-01-08 00:00:00"/>
    <s v="2020-01-08 09:55:00"/>
    <s v="Gasto"/>
    <s v="Con Compromiso"/>
    <s v="0200"/>
    <x v="19"/>
    <x v="58"/>
    <s v="SERVICIOS DE FABRICACIÓN DE INSUMOS FÍSICOS QUE SON PROPIEDAD DE OTROS"/>
    <s v="Nación"/>
    <x v="0"/>
    <s v="CSF"/>
    <n v="50489106.899999999"/>
    <n v="-50489106.899999999"/>
    <n v="0"/>
    <n v="0"/>
    <s v="VIGENCIAS FUTURAS 2020 ASEO Y CAFETERIA"/>
    <s v="1120"/>
    <s v="1120"/>
    <s v="84620"/>
    <s v="163520, 259120, 313920, 347320, 513120, 642920, 657620, 779020, 952920, 1021120"/>
    <s v="45290720, 83421820, 103625520, 129177220, 166760320, 216091620, 221393920, 265169120, 304826020, 334015720"/>
    <s v="-0"/>
    <x v="0"/>
    <x v="3"/>
  </r>
  <r>
    <s v="1120"/>
    <s v="2020-01-08 00:00:00"/>
    <s v="2020-01-08 09:55:00"/>
    <s v="Gasto"/>
    <s v="Con Compromiso"/>
    <s v="0200"/>
    <x v="19"/>
    <x v="57"/>
    <s v="ALOJAMIENTO; SERVICIOS DE SUMINISTROS DE COMIDAS Y BEBIDAS"/>
    <s v="Nación"/>
    <x v="0"/>
    <s v="CSF"/>
    <n v="4993428.16"/>
    <n v="565901.79"/>
    <n v="5559329.9500000002"/>
    <n v="0"/>
    <s v="VIGENCIAS FUTURAS 2020 ASEO Y CAFETERIA"/>
    <s v="1120"/>
    <s v="1120"/>
    <s v="84620"/>
    <s v="163520, 259120, 313920, 347320, 513120, 642920, 657620, 779020, 952920, 1021120"/>
    <s v="45290720, 83421820, 103625520, 129177220, 166760320, 216091620, 221393920, 265169120, 304826020, 334015720"/>
    <s v="-0"/>
    <x v="0"/>
    <x v="3"/>
  </r>
  <r>
    <s v="1120"/>
    <s v="2020-01-08 00:00:00"/>
    <s v="2020-01-08 09:55:00"/>
    <s v="Gasto"/>
    <s v="Con Compromiso"/>
    <s v="0200"/>
    <x v="19"/>
    <x v="56"/>
    <s v="SERVICIOS DE SOPORTE"/>
    <s v="Nación"/>
    <x v="0"/>
    <s v="CSF"/>
    <n v="0"/>
    <n v="56218698.619999997"/>
    <n v="56218698.619999997"/>
    <n v="0"/>
    <s v="VIGENCIAS FUTURAS 2020 ASEO Y CAFETERIA"/>
    <s v="1120"/>
    <s v="1120"/>
    <s v="84620"/>
    <s v="163520, 259120, 313920, 347320, 513120, 642920, 657620, 779020, 952920, 1021120"/>
    <s v="45290720, 83421820, 103625520, 129177220, 166760320, 216091620, 221393920, 265169120, 304826020, 334015720"/>
    <s v="-0"/>
    <x v="0"/>
    <x v="3"/>
  </r>
  <r>
    <s v="1220"/>
    <s v="2020-01-08 00:00:00"/>
    <s v="2020-01-08 09:59:00"/>
    <s v="Gasto"/>
    <s v="Con Compromiso"/>
    <s v="0200"/>
    <x v="19"/>
    <x v="58"/>
    <s v="SERVICIOS DE FABRICACIÓN DE INSUMOS FÍSICOS QUE SON PROPIEDAD DE OTROS"/>
    <s v="Nación"/>
    <x v="0"/>
    <s v="CSF"/>
    <n v="662237343.00999999"/>
    <n v="-662237343.00999999"/>
    <n v="0"/>
    <n v="0"/>
    <s v="VIGENCIAS FUTURAS 2020 ASEO Y CAFETERIA"/>
    <s v="1220"/>
    <s v="1220"/>
    <s v="84720"/>
    <s v="164120, 259620, 314020, 347020, 512920, 652220, 705220, 779120, 953020, 1029020"/>
    <s v="45353920, 83894520, 103693320, 129101720, 166758720, 222353720, 235176220, 265171820, 304821320, 333408920"/>
    <s v="-0"/>
    <x v="0"/>
    <x v="3"/>
  </r>
  <r>
    <s v="1220"/>
    <s v="2020-01-08 00:00:00"/>
    <s v="2020-01-08 09:59:00"/>
    <s v="Gasto"/>
    <s v="Con Compromiso"/>
    <s v="0200"/>
    <x v="19"/>
    <x v="57"/>
    <s v="ALOJAMIENTO; SERVICIOS DE SUMINISTROS DE COMIDAS Y BEBIDAS"/>
    <s v="Nación"/>
    <x v="0"/>
    <s v="CSF"/>
    <n v="65496000.960000001"/>
    <n v="0"/>
    <n v="65496000.960000001"/>
    <n v="0"/>
    <s v="VIGENCIAS FUTURAS 2020 ASEO Y CAFETERIA"/>
    <s v="1220"/>
    <s v="1220"/>
    <s v="84720"/>
    <s v="164120, 259620, 314020, 347020, 512920, 652220, 705220, 779120, 953020, 1029020"/>
    <s v="45353920, 83894520, 103693320, 129101720, 166758720, 222353720, 235176220, 265171820, 304821320, 333408920"/>
    <s v="-0"/>
    <x v="0"/>
    <x v="3"/>
  </r>
  <r>
    <s v="1220"/>
    <s v="2020-01-08 00:00:00"/>
    <s v="2020-01-08 09:59:00"/>
    <s v="Gasto"/>
    <s v="Con Compromiso"/>
    <s v="0200"/>
    <x v="19"/>
    <x v="56"/>
    <s v="SERVICIOS DE SOPORTE"/>
    <s v="Nación"/>
    <x v="0"/>
    <s v="CSF"/>
    <n v="0"/>
    <n v="572477574.57000005"/>
    <n v="572477574.57000005"/>
    <n v="0"/>
    <s v="VIGENCIAS FUTURAS 2020 ASEO Y CAFETERIA"/>
    <s v="1220"/>
    <s v="1220"/>
    <s v="84720"/>
    <s v="164120, 259620, 314020, 347020, 512920, 652220, 705220, 779120, 953020, 1029020"/>
    <s v="45353920, 83894520, 103693320, 129101720, 166758720, 222353720, 235176220, 265171820, 304821320, 333408920"/>
    <s v="-0"/>
    <x v="0"/>
    <x v="3"/>
  </r>
  <r>
    <s v="1320"/>
    <s v="2020-01-08 00:00:00"/>
    <s v="2020-01-08 10:03:00"/>
    <s v="Gasto"/>
    <s v="Con Compromiso"/>
    <s v="0200"/>
    <x v="19"/>
    <x v="32"/>
    <s v="SERVICIOS FINANCIEROS Y SERVICIOS CONEXOS"/>
    <s v="Nación"/>
    <x v="0"/>
    <s v="CSF"/>
    <n v="123920486.2"/>
    <n v="0"/>
    <n v="123920486.2"/>
    <n v="0"/>
    <s v="VIGENCIAS FUTURAS 2020 SEGURO DE VEHICULOS"/>
    <s v="1320"/>
    <s v="1320"/>
    <s v="79920"/>
    <s v="159520"/>
    <s v="41234520"/>
    <s v="-0"/>
    <x v="0"/>
    <x v="3"/>
  </r>
  <r>
    <s v="1420"/>
    <s v="2020-01-08 00:00:00"/>
    <s v="2020-01-08 10:06:00"/>
    <s v="Gasto"/>
    <s v="Con Compromiso"/>
    <s v="0200"/>
    <x v="19"/>
    <x v="56"/>
    <s v="SERVICIOS DE SOPORTE"/>
    <s v="Nación"/>
    <x v="0"/>
    <s v="CSF"/>
    <n v="3026015011"/>
    <n v="0"/>
    <n v="3026015011"/>
    <n v="0"/>
    <s v="VIGENCIAS FUTURAS 2020 SEGURIDAD Y VIGILANCIA"/>
    <s v="1420"/>
    <s v="1420"/>
    <s v="76820"/>
    <s v="162820, 170620, 179820, 181320, 181520, 269220, 323120, 323220, 452620, 642620, 710220, 827220, 827420, 959120, 959320, 1101920"/>
    <s v="45391320, 67562020, 67569220, 93951320, 106438920, 106444920, 143760820, 215926220, 239449720, 271982320, 271983520, 307312320, 307314020, 338427920"/>
    <s v="-0"/>
    <x v="0"/>
    <x v="3"/>
  </r>
  <r>
    <s v="1520"/>
    <s v="2020-01-08 00:00:00"/>
    <s v="2020-01-08 10:10:00"/>
    <s v="Gasto"/>
    <s v="Con Compromiso"/>
    <s v="0200"/>
    <x v="19"/>
    <x v="32"/>
    <s v="SERVICIOS FINANCIEROS Y SERVICIOS CONEXOS"/>
    <s v="Nación"/>
    <x v="0"/>
    <s v="CSF"/>
    <n v="871609262"/>
    <n v="15000000"/>
    <n v="886609262"/>
    <n v="0"/>
    <s v="VIGENCIAS FUTURAS CONTRATO DE SEGUROS"/>
    <s v="1520"/>
    <s v="1520"/>
    <s v="70620"/>
    <s v="109120, 109220, 110020, 110120, 159420, 241720, 327520, 557220, 659520, 859620, 1101720"/>
    <s v="37916020, 37922120, 40953020, 67708620, 110861020, 187079520, 223235120, 280218720"/>
    <s v="-0"/>
    <x v="0"/>
    <x v="3"/>
  </r>
  <r>
    <s v="1620"/>
    <s v="2020-01-08 00:00:00"/>
    <s v="2020-01-08 10:17:00"/>
    <s v="Gasto"/>
    <s v="Con Compromiso"/>
    <s v="0200"/>
    <x v="19"/>
    <x v="32"/>
    <s v="SERVICIOS FINANCIEROS Y SERVICIOS CONEXOS"/>
    <s v="Nación"/>
    <x v="0"/>
    <s v="CSF"/>
    <n v="47038950"/>
    <n v="0"/>
    <n v="47038950"/>
    <n v="0"/>
    <s v="VIGENCIAS FUTURAS"/>
    <s v="1620"/>
    <s v="1620"/>
    <s v="-0"/>
    <s v="-0"/>
    <s v="-0"/>
    <s v="-0"/>
    <x v="0"/>
    <x v="3"/>
  </r>
  <r>
    <s v="1720"/>
    <s v="2020-01-10 00:00:00"/>
    <s v="2020-01-10 14:43:00"/>
    <s v="Gasto"/>
    <s v="Con Compromiso"/>
    <s v="0200"/>
    <x v="19"/>
    <x v="2"/>
    <s v="SERVICIOS DE ALCANTARILLADO, RECOLECCIÓN, TRATAMIENTO Y DISPOSICIÓN DE DESECHOS Y OTROS SERVICIOS DE SANEAMIENTO AMBIENTAL"/>
    <s v="Nación"/>
    <x v="0"/>
    <s v="CSF"/>
    <n v="41000000"/>
    <n v="-6000000"/>
    <n v="35000000"/>
    <n v="545409"/>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s v="4320, 4420, 4520, 4620, 5720, 5920, 6120, 6320"/>
    <x v="0"/>
    <x v="3"/>
  </r>
  <r>
    <s v="1720"/>
    <s v="2020-01-10 00:00:00"/>
    <s v="2020-01-10 14:43:00"/>
    <s v="Gasto"/>
    <s v="Con Compromiso"/>
    <s v="0200"/>
    <x v="19"/>
    <x v="1"/>
    <s v="SERVICIOS DE TELECOMUNICACIONES, TRANSMISIÓN Y SUMINISTRO DE INFORMACIÓN"/>
    <s v="Nación"/>
    <x v="0"/>
    <s v="CSF"/>
    <n v="210000000"/>
    <n v="-10000000"/>
    <n v="200000000"/>
    <n v="21406321.420000002"/>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s v="4320, 4420, 4520, 4620, 5720, 5920, 6120, 6320"/>
    <x v="0"/>
    <x v="3"/>
  </r>
  <r>
    <s v="1720"/>
    <s v="2020-01-10 00:00:00"/>
    <s v="2020-01-10 14:43:00"/>
    <s v="Gasto"/>
    <s v="Con Compromiso"/>
    <s v="0200"/>
    <x v="19"/>
    <x v="0"/>
    <s v="SERVICIOS DE DISTRIBUCIÓN DE ELECTRICIDAD, GAS Y AGUA (POR CUENTA PROPIA)"/>
    <s v="Nación"/>
    <x v="0"/>
    <s v="CSF"/>
    <n v="800000000"/>
    <n v="-30000000"/>
    <n v="770000000"/>
    <n v="90203358"/>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s v="4320, 4420, 4520, 4620, 5720, 5920, 6120, 6320"/>
    <x v="0"/>
    <x v="3"/>
  </r>
  <r>
    <s v="1820"/>
    <s v="2020-01-10 00:00:00"/>
    <s v="2020-01-10 14:53:00"/>
    <s v="Gasto"/>
    <s v="Generado"/>
    <s v="0200"/>
    <x v="19"/>
    <x v="59"/>
    <s v="SERVICIOS DE CONSTRUCCIÓN"/>
    <s v="Nación"/>
    <x v="0"/>
    <s v="CSF"/>
    <n v="5000000"/>
    <n v="-500000"/>
    <n v="4500000"/>
    <n v="4500000"/>
    <s v="CAJA MENOR"/>
    <s v="2120"/>
    <s v="-0"/>
    <s v="-0"/>
    <s v="-0"/>
    <s v="-0"/>
    <s v="-0"/>
    <x v="0"/>
    <x v="3"/>
  </r>
  <r>
    <s v="1820"/>
    <s v="2020-01-10 00:00:00"/>
    <s v="2020-01-10 14:53:00"/>
    <s v="Gasto"/>
    <s v="Generado"/>
    <s v="0200"/>
    <x v="19"/>
    <x v="60"/>
    <s v="OTROS SERVICIOS DE FABRICACIÓN; SERVICIOS DE EDICIÓN, IMPRESIÓN Y REPRODUCCIÓN; SERVICIOS DE RECUPERACIÓN DE MATERIALES"/>
    <s v="Nación"/>
    <x v="0"/>
    <s v="CSF"/>
    <n v="1500000"/>
    <n v="-150000"/>
    <n v="1350000"/>
    <n v="1350000"/>
    <s v="CAJA MENOR"/>
    <s v="2120"/>
    <s v="-0"/>
    <s v="-0"/>
    <s v="-0"/>
    <s v="-0"/>
    <s v="-0"/>
    <x v="0"/>
    <x v="3"/>
  </r>
  <r>
    <s v="1820"/>
    <s v="2020-01-10 00:00:00"/>
    <s v="2020-01-10 14:53:00"/>
    <s v="Gasto"/>
    <s v="Generado"/>
    <s v="0200"/>
    <x v="19"/>
    <x v="61"/>
    <s v="PASTA O PULPA, PAPEL Y PRODUCTOS DE PAPEL; IMPRESOS Y ARTÍCULOS RELACIONADOS"/>
    <s v="Nación"/>
    <x v="0"/>
    <s v="CSF"/>
    <n v="3500000"/>
    <n v="-350000"/>
    <n v="3150000"/>
    <n v="3150000"/>
    <s v="CAJA MENOR"/>
    <s v="2120"/>
    <s v="-0"/>
    <s v="-0"/>
    <s v="-0"/>
    <s v="-0"/>
    <s v="-0"/>
    <x v="0"/>
    <x v="3"/>
  </r>
  <r>
    <s v="1820"/>
    <s v="2020-01-10 00:00:00"/>
    <s v="2020-01-10 14:53:00"/>
    <s v="Gasto"/>
    <s v="Generado"/>
    <s v="0200"/>
    <x v="19"/>
    <x v="57"/>
    <s v="ALOJAMIENTO; SERVICIOS DE SUMINISTROS DE COMIDAS Y BEBIDAS"/>
    <s v="Nación"/>
    <x v="0"/>
    <s v="CSF"/>
    <n v="5000000"/>
    <n v="-500000"/>
    <n v="4500000"/>
    <n v="4500000"/>
    <s v="CAJA MENOR"/>
    <s v="2120"/>
    <s v="-0"/>
    <s v="-0"/>
    <s v="-0"/>
    <s v="-0"/>
    <s v="-0"/>
    <x v="0"/>
    <x v="3"/>
  </r>
  <r>
    <s v="1820"/>
    <s v="2020-01-10 00:00:00"/>
    <s v="2020-01-10 14:53:00"/>
    <s v="Gasto"/>
    <s v="Generado"/>
    <s v="0200"/>
    <x v="19"/>
    <x v="62"/>
    <s v="SERVICIOS JURÍDICOS Y CONTABLES"/>
    <s v="Nación"/>
    <x v="0"/>
    <s v="CSF"/>
    <n v="5000000"/>
    <n v="-945060"/>
    <n v="4054940"/>
    <n v="4054940"/>
    <s v="CAJA MENOR"/>
    <s v="2120"/>
    <s v="-0"/>
    <s v="-0"/>
    <s v="-0"/>
    <s v="-0"/>
    <s v="-0"/>
    <x v="0"/>
    <x v="3"/>
  </r>
  <r>
    <s v="1920"/>
    <s v="2020-01-10 00:00:00"/>
    <s v="2020-01-10 14:56:00"/>
    <s v="Gasto"/>
    <s v="Con Compromiso"/>
    <s v="0200"/>
    <x v="19"/>
    <x v="32"/>
    <s v="SERVICIOS FINANCIEROS Y SERVICIOS CONEXOS"/>
    <s v="Propios"/>
    <x v="1"/>
    <s v="CSF"/>
    <n v="1200000"/>
    <n v="-470000"/>
    <n v="730000"/>
    <n v="372800"/>
    <s v="PAGO ARL PASANTES"/>
    <s v="1820"/>
    <s v="4420, 30120, 44420, 46820, 53620, 78620, 121420, 142720, 148820, 174420, 174520"/>
    <s v="57120, 78920, 109920, 137820, 219120, 425720, 508320, 604320, 604720"/>
    <s v="97420, 159320, 245420, 313220, 511820, 832020, 952020, 1111820, 1111920"/>
    <s v="23885920, 40934020, 70246420, 102555520, 166563020, 272642520, 303653520, 343349220, 343350720"/>
    <s v="-0"/>
    <x v="0"/>
    <x v="3"/>
  </r>
  <r>
    <s v="2020"/>
    <s v="2020-01-10 00:00:00"/>
    <s v="2020-01-10 15:01:00"/>
    <s v="Gasto"/>
    <s v="Con Compromiso"/>
    <s v="0200"/>
    <x v="19"/>
    <x v="57"/>
    <s v="ALOJAMIENTO; SERVICIOS DE SUMINISTROS DE COMIDAS Y BEBIDAS"/>
    <s v="Nación"/>
    <x v="0"/>
    <s v="CSF"/>
    <n v="1000000"/>
    <n v="-1000000"/>
    <n v="0"/>
    <n v="0"/>
    <s v="VIATICOS FUNCIONARIOS DE LA SECRETARIA GENERAL - IGAC"/>
    <s v="1920"/>
    <s v="7620, 10420, 10520, 15620, 15720, 15820, 15920, 16620, 16720, 39320, 40220, 40320, 97820, 129120, 129220, 134320, 134420, 134520, 134620, 168420, 175620, 176020"/>
    <s v="59620, 60020, 60420, 63020, 63120, 63320, 98120, 100220, 100320, 304820, 465920, 466020, 493720, 501320, 501420, 501520, 593320, 614620, 615020"/>
    <s v="100920, 101520, 101820, 104420, 104520, 104620, 173720, 176520, 176620, 636420, 875020, 875220, 900020, 947220, 947320, 947420, 1105720, 1123620, 1124020"/>
    <s v="21236320, 21299520, 21367320, 22480620, 23447220, 23453120, 50733320, 53834920, 53836420, 212017620, 282918120, 282919420, 293371720, 301330020, 301331220, 301332620, 337918920, 346945420, 347070620"/>
    <s v="-0"/>
    <x v="0"/>
    <x v="3"/>
  </r>
  <r>
    <s v="2020"/>
    <s v="2020-01-10 00:00:00"/>
    <s v="2020-01-10 15:01:00"/>
    <s v="Gasto"/>
    <s v="Con Compromiso"/>
    <s v="0200"/>
    <x v="19"/>
    <x v="19"/>
    <s v="VIÁTICOS DE LOS FUNCIONARIOS EN COMISIÓN"/>
    <s v="Nación"/>
    <x v="0"/>
    <s v="CSF"/>
    <n v="10000000"/>
    <n v="-4010239"/>
    <n v="5989761"/>
    <n v="2210740"/>
    <s v="VIATICOS FUNCIONARIOS DE LA SECRETARIA GENERAL - IGAC"/>
    <s v="1920"/>
    <s v="7620, 10420, 10520, 15620, 15720, 15820, 15920, 16620, 16720, 39320, 40220, 40320, 97820, 129120, 129220, 134320, 134420, 134520, 134620, 168420, 175620, 176020"/>
    <s v="59620, 60020, 60420, 63020, 63120, 63320, 98120, 100220, 100320, 304820, 465920, 466020, 493720, 501320, 501420, 501520, 593320, 614620, 615020"/>
    <s v="100920, 101520, 101820, 104420, 104520, 104620, 173720, 176520, 176620, 636420, 875020, 875220, 900020, 947220, 947320, 947420, 1105720, 1123620, 1124020"/>
    <s v="21236320, 21299520, 21367320, 22480620, 23447220, 23453120, 50733320, 53834920, 53836420, 212017620, 282918120, 282919420, 293371720, 301330020, 301331220, 301332620, 337918920, 346945420, 347070620"/>
    <s v="-0"/>
    <x v="0"/>
    <x v="3"/>
  </r>
  <r>
    <s v="2020"/>
    <s v="2020-01-10 00:00:00"/>
    <s v="2020-01-10 15:01:00"/>
    <s v="Gasto"/>
    <s v="Con Compromiso"/>
    <s v="0200"/>
    <x v="19"/>
    <x v="19"/>
    <s v="VIÁTICOS DE LOS FUNCIONARIOS EN COMISIÓN"/>
    <s v="Propios"/>
    <x v="1"/>
    <s v="CSF"/>
    <n v="40000000"/>
    <n v="-37645530"/>
    <n v="2354470"/>
    <n v="0"/>
    <s v="VIATICOS FUNCIONARIOS DE LA SECRETARIA GENERAL - IGAC"/>
    <s v="1920"/>
    <s v="7620, 10420, 10520, 15620, 15720, 15820, 15920, 16620, 16720, 39320, 40220, 40320, 97820, 129120, 129220, 134320, 134420, 134520, 134620, 168420, 175620, 176020"/>
    <s v="59620, 60020, 60420, 63020, 63120, 63320, 98120, 100220, 100320, 304820, 465920, 466020, 493720, 501320, 501420, 501520, 593320, 614620, 615020"/>
    <s v="100920, 101520, 101820, 104420, 104520, 104620, 173720, 176520, 176620, 636420, 875020, 875220, 900020, 947220, 947320, 947420, 1105720, 1123620, 1124020"/>
    <s v="21236320, 21299520, 21367320, 22480620, 23447220, 23453120, 50733320, 53834920, 53836420, 212017620, 282918120, 282919420, 293371720, 301330020, 301331220, 301332620, 337918920, 346945420, 347070620"/>
    <s v="-0"/>
    <x v="0"/>
    <x v="3"/>
  </r>
  <r>
    <s v="2020"/>
    <s v="2020-01-10 00:00:00"/>
    <s v="2020-01-10 15:01:00"/>
    <s v="Gasto"/>
    <s v="Con Compromiso"/>
    <s v="0200"/>
    <x v="19"/>
    <x v="18"/>
    <s v="SERVICIOS DE TRANSPORTE DE PASAJEROS"/>
    <s v="Propios"/>
    <x v="1"/>
    <s v="CSF"/>
    <n v="2000000"/>
    <n v="-1723200"/>
    <n v="276800"/>
    <n v="0"/>
    <s v="VIATICOS FUNCIONARIOS DE LA SECRETARIA GENERAL - IGAC"/>
    <s v="1920"/>
    <s v="7620, 10420, 10520, 15620, 15720, 15820, 15920, 16620, 16720, 39320, 40220, 40320, 97820, 129120, 129220, 134320, 134420, 134520, 134620, 168420, 175620, 176020"/>
    <s v="59620, 60020, 60420, 63020, 63120, 63320, 98120, 100220, 100320, 304820, 465920, 466020, 493720, 501320, 501420, 501520, 593320, 614620, 615020"/>
    <s v="100920, 101520, 101820, 104420, 104520, 104620, 173720, 176520, 176620, 636420, 875020, 875220, 900020, 947220, 947320, 947420, 1105720, 1123620, 1124020"/>
    <s v="21236320, 21299520, 21367320, 22480620, 23447220, 23453120, 50733320, 53834920, 53836420, 212017620, 282918120, 282919420, 293371720, 301330020, 301331220, 301332620, 337918920, 346945420, 347070620"/>
    <s v="-0"/>
    <x v="0"/>
    <x v="3"/>
  </r>
  <r>
    <s v="2020"/>
    <s v="2020-01-10 00:00:00"/>
    <s v="2020-01-10 15:01:00"/>
    <s v="Gasto"/>
    <s v="Con Compromiso"/>
    <s v="0200"/>
    <x v="19"/>
    <x v="57"/>
    <s v="ALOJAMIENTO; SERVICIOS DE SUMINISTROS DE COMIDAS Y BEBIDAS"/>
    <s v="Propios"/>
    <x v="1"/>
    <s v="CSF"/>
    <n v="1000000"/>
    <n v="-1000000"/>
    <n v="0"/>
    <n v="0"/>
    <s v="VIATICOS FUNCIONARIOS DE LA SECRETARIA GENERAL - IGAC"/>
    <s v="1920"/>
    <s v="7620, 10420, 10520, 15620, 15720, 15820, 15920, 16620, 16720, 39320, 40220, 40320, 97820, 129120, 129220, 134320, 134420, 134520, 134620, 168420, 175620, 176020"/>
    <s v="59620, 60020, 60420, 63020, 63120, 63320, 98120, 100220, 100320, 304820, 465920, 466020, 493720, 501320, 501420, 501520, 593320, 614620, 615020"/>
    <s v="100920, 101520, 101820, 104420, 104520, 104620, 173720, 176520, 176620, 636420, 875020, 875220, 900020, 947220, 947320, 947420, 1105720, 1123620, 1124020"/>
    <s v="21236320, 21299520, 21367320, 22480620, 23447220, 23453120, 50733320, 53834920, 53836420, 212017620, 282918120, 282919420, 293371720, 301330020, 301331220, 301332620, 337918920, 346945420, 347070620"/>
    <s v="-0"/>
    <x v="0"/>
    <x v="3"/>
  </r>
  <r>
    <s v="2020"/>
    <s v="2020-01-10 00:00:00"/>
    <s v="2020-01-10 15:01:00"/>
    <s v="Gasto"/>
    <s v="Con Compromiso"/>
    <s v="0200"/>
    <x v="19"/>
    <x v="18"/>
    <s v="SERVICIOS DE TRANSPORTE DE PASAJEROS"/>
    <s v="Nación"/>
    <x v="0"/>
    <s v="CSF"/>
    <n v="0"/>
    <n v="2500000"/>
    <n v="2500000"/>
    <n v="2318600"/>
    <s v="VIATICOS FUNCIONARIOS DE LA SECRETARIA GENERAL - IGAC"/>
    <s v="1920"/>
    <s v="7620, 10420, 10520, 15620, 15720, 15820, 15920, 16620, 16720, 39320, 40220, 40320, 97820, 129120, 129220, 134320, 134420, 134520, 134620, 168420, 175620, 176020"/>
    <s v="59620, 60020, 60420, 63020, 63120, 63320, 98120, 100220, 100320, 304820, 465920, 466020, 493720, 501320, 501420, 501520, 593320, 614620, 615020"/>
    <s v="100920, 101520, 101820, 104420, 104520, 104620, 173720, 176520, 176620, 636420, 875020, 875220, 900020, 947220, 947320, 947420, 1105720, 1123620, 1124020"/>
    <s v="21236320, 21299520, 21367320, 22480620, 23447220, 23453120, 50733320, 53834920, 53836420, 212017620, 282918120, 282919420, 293371720, 301330020, 301331220, 301332620, 337918920, 346945420, 347070620"/>
    <s v="-0"/>
    <x v="0"/>
    <x v="3"/>
  </r>
  <r>
    <s v="2120"/>
    <s v="2020-01-13 00:00:00"/>
    <s v="2020-01-13 17:24:00"/>
    <s v="Gasto"/>
    <s v="Con Compromiso"/>
    <s v="0200"/>
    <x v="19"/>
    <x v="32"/>
    <s v="SERVICIOS FINANCIEROS Y SERVICIOS CONEXOS"/>
    <s v="Nación"/>
    <x v="0"/>
    <s v="CSF"/>
    <n v="100000000"/>
    <n v="70000000"/>
    <n v="170000000"/>
    <n v="38299607"/>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s v="58220, 58520, 58620, 64120, 64220, 64420, 65620, 88920, 89120, 89220, 89420, 98220, 134220, 134320, 134420, 134520, 169220, 169420, 169520, 169620, 171420, 511920, 512020, 512120, 512420, 512520, 512620, 512720, 512820, 512920, 513020, 513120, 513220, 513320, 513520, 594920, 595820, 609420, 6095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s v="14520"/>
    <x v="0"/>
    <x v="3"/>
  </r>
  <r>
    <s v="2120"/>
    <s v="2020-01-13 00:00:00"/>
    <s v="2020-01-13 17:24:00"/>
    <s v="Gasto"/>
    <s v="Con Compromiso"/>
    <s v="0200"/>
    <x v="19"/>
    <x v="32"/>
    <s v="SERVICIOS FINANCIEROS Y SERVICIOS CONEXOS"/>
    <s v="Propios"/>
    <x v="1"/>
    <s v="CSF"/>
    <n v="240000000"/>
    <n v="-100000000"/>
    <n v="140000000"/>
    <n v="37527589.270000003"/>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s v="58220, 58520, 58620, 64120, 64220, 64420, 65620, 88920, 89120, 89220, 89420, 98220, 134220, 134320, 134420, 134520, 169220, 169420, 169520, 169620, 171420, 511920, 512020, 512120, 512420, 512520, 512620, 512720, 512820, 512920, 513020, 513120, 513220, 513320, 513520, 594920, 595820, 609420, 6095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s v="14520"/>
    <x v="0"/>
    <x v="3"/>
  </r>
  <r>
    <s v="2220"/>
    <s v="2020-01-17 00:00:00"/>
    <s v="2020-01-17 09:35:00"/>
    <s v="Gasto"/>
    <s v="Con Compromiso"/>
    <s v="0200"/>
    <x v="19"/>
    <x v="20"/>
    <s v="IMPUESTO DE INDUSTRIA Y COMERCIO"/>
    <s v="Propios"/>
    <x v="1"/>
    <s v="CSF"/>
    <n v="60546000"/>
    <n v="0"/>
    <n v="60546000"/>
    <n v="0"/>
    <s v="IMPUESTO DE INDUSTRIA Y COMERCIO 6TO BIMESTRE DE 2019"/>
    <s v="2720"/>
    <s v="2920"/>
    <s v="58720"/>
    <s v="104020"/>
    <s v="22431120, 22450920"/>
    <s v="-0"/>
    <x v="0"/>
    <x v="3"/>
  </r>
  <r>
    <s v="2320"/>
    <s v="2020-01-17 00:00:00"/>
    <s v="2020-01-17 11:33:00"/>
    <s v="Gasto"/>
    <s v="Con Compromiso"/>
    <s v="0200"/>
    <x v="19"/>
    <x v="27"/>
    <s v="ADQUISICIÓN DE BIENES Y SERVICIOS - SEDES MANTENIDAS - FORTALECIMIENTO DE LA INFRAESTRUCTURA FÍSICA DEL IGAC A NIVEL  NACIONAL"/>
    <s v="Nación"/>
    <x v="0"/>
    <s v="CSF"/>
    <n v="18004296.5"/>
    <n v="-3501.18"/>
    <n v="18000795.32"/>
    <n v="0"/>
    <s v="ADICION CONTRATO DE PARQUEADERO"/>
    <s v="2620"/>
    <s v="3320"/>
    <s v="99020"/>
    <s v="182620"/>
    <s v="67185920"/>
    <s v="-0"/>
    <x v="1"/>
    <x v="3"/>
  </r>
  <r>
    <s v="2420"/>
    <s v="2020-01-17 00:00:00"/>
    <s v="2020-01-17 14:42:00"/>
    <s v="Gasto"/>
    <s v="Con Compromiso"/>
    <s v="0200"/>
    <x v="19"/>
    <x v="56"/>
    <s v="SERVICIOS DE SOPORTE"/>
    <s v="Propios"/>
    <x v="1"/>
    <s v="CSF"/>
    <n v="5000000"/>
    <n v="17575000"/>
    <n v="22575000"/>
    <n v="7022981"/>
    <s v="USO DE LA LISTA DE ELEGIBLES"/>
    <s v="2020"/>
    <s v="9420, 9520, 37520, 42920, 93820"/>
    <s v="48920, 49020, 94720, 105020, 276920"/>
    <s v="90420, 90520, 172220, 177820, 610920"/>
    <s v="16457420, 16461320, 48796520, 63577620, 201810820"/>
    <s v="-0"/>
    <x v="0"/>
    <x v="3"/>
  </r>
  <r>
    <s v="2520"/>
    <s v="2020-01-20 00:00:00"/>
    <s v="2020-01-20 13:48:00"/>
    <s v="Gasto"/>
    <s v="Con Compromiso"/>
    <s v="0200"/>
    <x v="19"/>
    <x v="62"/>
    <s v="SERVICIOS JURÍDICOS Y CONTABLES"/>
    <s v="Nación"/>
    <x v="0"/>
    <s v="CSF"/>
    <n v="13200000"/>
    <n v="0"/>
    <n v="13200000"/>
    <n v="0"/>
    <s v="ADICIÓN DE CONTRATO DE PRESTACIÓN DE SERVICIOS  POR LICENCIA DE MATERNIDAD GIT  CONTROL DISCIPLINARIO"/>
    <s v="2520"/>
    <s v="5220"/>
    <s v="90020"/>
    <s v="173320, 268220"/>
    <s v="49052720, 91321720"/>
    <s v="-0"/>
    <x v="0"/>
    <x v="3"/>
  </r>
  <r>
    <s v="2620"/>
    <s v="2020-01-20 00:00:00"/>
    <s v="2020-01-20 17:44:00"/>
    <s v="Gasto"/>
    <s v="Con Compromiso"/>
    <s v="0200"/>
    <x v="19"/>
    <x v="62"/>
    <s v="SERVICIOS JURÍDICOS Y CONTABLES"/>
    <s v="Propios"/>
    <x v="1"/>
    <s v="CSF"/>
    <n v="700240842"/>
    <n v="-14412954"/>
    <n v="685827888"/>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s v="-0"/>
    <x v="0"/>
    <x v="3"/>
  </r>
  <r>
    <s v="2620"/>
    <s v="2020-01-20 00:00:00"/>
    <s v="2020-01-20 17:44:00"/>
    <s v="Gasto"/>
    <s v="Con Compromiso"/>
    <s v="0200"/>
    <x v="19"/>
    <x v="17"/>
    <s v="OTROS SERVICIOS PROFESIONALES, CIENTÍFICOS Y TÉCNICOS"/>
    <s v="Propios"/>
    <x v="1"/>
    <s v="CSF"/>
    <n v="84299209"/>
    <n v="-1466073"/>
    <n v="82833136"/>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s v="-0"/>
    <x v="0"/>
    <x v="3"/>
  </r>
  <r>
    <s v="2720"/>
    <s v="2020-01-20 00:00:00"/>
    <s v="2020-01-20 17:46:00"/>
    <s v="Gasto"/>
    <s v="Con Compromiso"/>
    <s v="0200"/>
    <x v="19"/>
    <x v="62"/>
    <s v="SERVICIOS JURÍDICOS Y CONTABLES"/>
    <s v="Nación"/>
    <x v="0"/>
    <s v="CSF"/>
    <n v="123067779"/>
    <n v="-2140309"/>
    <n v="120927470"/>
    <n v="0"/>
    <s v="PRESTACIÓN DE SERVICIOS DIRRECCIÓN GENERAL"/>
    <s v="3320"/>
    <s v="4320"/>
    <s v="66820"/>
    <s v="107520, 165620, 251320, 254320, 341320, 412620, 535820, 639920, 726020, 878220"/>
    <s v="26025420, 44217320, 77182020, 113474820, 139000220, 173544220, 213657220, 243300120, 283382120"/>
    <s v="-0"/>
    <x v="0"/>
    <x v="3"/>
  </r>
  <r>
    <s v="2820"/>
    <s v="2020-01-20 00:00:00"/>
    <s v="2020-01-20 17:49:00"/>
    <s v="Gasto"/>
    <s v="Con Compromiso"/>
    <s v="0200"/>
    <x v="19"/>
    <x v="56"/>
    <s v="SERVICIOS DE SOPORTE"/>
    <s v="Propios"/>
    <x v="1"/>
    <s v="CSF"/>
    <n v="59654479"/>
    <n v="-1210381"/>
    <n v="58444098"/>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s v="-0"/>
    <x v="0"/>
    <x v="3"/>
  </r>
  <r>
    <s v="2820"/>
    <s v="2020-01-20 00:00:00"/>
    <s v="2020-01-20 17:49:00"/>
    <s v="Gasto"/>
    <s v="Con Compromiso"/>
    <s v="0200"/>
    <x v="19"/>
    <x v="62"/>
    <s v="SERVICIOS JURÍDICOS Y CONTABLES"/>
    <s v="Propios"/>
    <x v="1"/>
    <s v="CSF"/>
    <n v="375039219"/>
    <n v="-31899652"/>
    <n v="343139567"/>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s v="-0"/>
    <x v="0"/>
    <x v="3"/>
  </r>
  <r>
    <s v="2820"/>
    <s v="2020-01-20 00:00:00"/>
    <s v="2020-01-20 17:49:00"/>
    <s v="Gasto"/>
    <s v="Con Compromiso"/>
    <s v="0200"/>
    <x v="19"/>
    <x v="17"/>
    <s v="OTROS SERVICIOS PROFESIONALES, CIENTÍFICOS Y TÉCNICOS"/>
    <s v="Propios"/>
    <x v="1"/>
    <s v="CSF"/>
    <n v="223863255"/>
    <n v="-4542153"/>
    <n v="219321102"/>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s v="-0"/>
    <x v="0"/>
    <x v="3"/>
  </r>
  <r>
    <s v="2920"/>
    <s v="2020-01-22 00:00:00"/>
    <s v="2020-01-22 07:35:00"/>
    <s v="Gasto"/>
    <s v="Con Compromiso"/>
    <s v="0200"/>
    <x v="19"/>
    <x v="17"/>
    <s v="OTROS SERVICIOS PROFESIONALES, CIENTÍFICOS Y TÉCNICOS"/>
    <s v="Nación"/>
    <x v="0"/>
    <s v="CSF"/>
    <n v="32845116"/>
    <n v="-1999268"/>
    <n v="30845848"/>
    <n v="0"/>
    <s v="PRESTACION DE SERVICIOS - GIT SERVICIOS ADMINISTRATIVOS"/>
    <s v="3720"/>
    <s v="14820"/>
    <s v="92920"/>
    <s v="174420, 252520, 272620, 395120, 519020, 604420, 710420, 835920, 1001920"/>
    <s v="51703920, 75421420, 100966220, 135095820, 169393720, 199929420, 239479020, 272804820, 320756120"/>
    <s v="-0"/>
    <x v="0"/>
    <x v="3"/>
  </r>
  <r>
    <s v="3020"/>
    <s v="2020-01-22 00:00:00"/>
    <s v="2020-01-22 12:19:00"/>
    <s v="Gasto"/>
    <s v="Con Compromiso"/>
    <s v="0200"/>
    <x v="19"/>
    <x v="63"/>
    <s v="ADQUISICIÓN DE BIENES Y SERVICIOS - SEDES AMPLIADAS - FORTALECIMIENTO DE LA INFRAESTRUCTURA FÍSICA DEL IGAC A NIVEL  NACIONAL"/>
    <s v="Nación"/>
    <x v="0"/>
    <s v="CSF"/>
    <n v="0"/>
    <n v="1676909"/>
    <n v="1676909"/>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s v="61020, 82620, 82820, 91120, 202420, 202520, 261520, 261620, 261720, 304520, 304620, 377620, 377720, 377820, 377920, 391020, 414020, 414120, 414220, 414320, 420520, 503020, 541420, 541520, 541620, 558920, 593420, 593520, 593620, 593720, 593820, 593920, 614720, 614820, 614920, 615720"/>
    <s v="102320, 159720, 159920, 171320, 453820, 454020, 554220, 554320, 554420, 636120, 636220, 747220, 747320, 747520, 747620, 761120, 824020, 824120, 824220, 824320, 830020, 949020, 982520, 982620, 982720, 999520, 1105820, 1105920, 1106020, 1106120, 1106220, 1106320, 1123720, 1123820, 1123920, 11262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s v="9020, 12420"/>
    <x v="1"/>
    <x v="3"/>
  </r>
  <r>
    <s v="3020"/>
    <s v="2020-01-22 00:00:00"/>
    <s v="2020-01-22 12:19:00"/>
    <s v="Gasto"/>
    <s v="Con Compromiso"/>
    <s v="0200"/>
    <x v="19"/>
    <x v="39"/>
    <s v="ADQUISICIÓN DE BIENES Y SERVICIOS - SEDES ADECUADAS - FORTALECIMIENTO DE LA INFRAESTRUCTURA FÍSICA DEL IGAC A NIVEL  NACIONAL"/>
    <s v="Nación"/>
    <x v="0"/>
    <s v="CSF"/>
    <n v="0"/>
    <n v="41134659"/>
    <n v="41134659"/>
    <n v="9355953"/>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s v="61020, 82620, 82820, 91120, 202420, 202520, 261520, 261620, 261720, 304520, 304620, 377620, 377720, 377820, 377920, 391020, 414020, 414120, 414220, 414320, 420520, 503020, 541420, 541520, 541620, 558920, 593420, 593520, 593620, 593720, 593820, 593920, 614720, 614820, 614920, 615720"/>
    <s v="102320, 159720, 159920, 171320, 453820, 454020, 554220, 554320, 554420, 636120, 636220, 747220, 747320, 747520, 747620, 761120, 824020, 824120, 824220, 824320, 830020, 949020, 982520, 982620, 982720, 999520, 1105820, 1105920, 1106020, 1106120, 1106220, 1106320, 1123720, 1123820, 1123920, 11262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s v="9020, 12420"/>
    <x v="1"/>
    <x v="3"/>
  </r>
  <r>
    <s v="3020"/>
    <s v="2020-01-22 00:00:00"/>
    <s v="2020-01-22 12:19:00"/>
    <s v="Gasto"/>
    <s v="Con Compromiso"/>
    <s v="0200"/>
    <x v="19"/>
    <x v="39"/>
    <s v="ADQUISICIÓN DE BIENES Y SERVICIOS - SEDES ADECUADAS - FORTALECIMIENTO DE LA INFRAESTRUCTURA FÍSICA DEL IGAC A NIVEL  NACIONAL"/>
    <s v="Propios"/>
    <x v="1"/>
    <s v="CSF"/>
    <n v="2000000"/>
    <n v="-708587"/>
    <n v="1291413"/>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s v="61020, 82620, 82820, 91120, 202420, 202520, 261520, 261620, 261720, 304520, 304620, 377620, 377720, 377820, 377920, 391020, 414020, 414120, 414220, 414320, 420520, 503020, 541420, 541520, 541620, 558920, 593420, 593520, 593620, 593720, 593820, 593920, 614720, 614820, 614920, 615720"/>
    <s v="102320, 159720, 159920, 171320, 453820, 454020, 554220, 554320, 554420, 636120, 636220, 747220, 747320, 747520, 747620, 761120, 824020, 824120, 824220, 824320, 830020, 949020, 982520, 982620, 982720, 999520, 1105820, 1105920, 1106020, 1106120, 1106220, 1106320, 1123720, 1123820, 1123920, 11262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s v="9020, 12420"/>
    <x v="1"/>
    <x v="3"/>
  </r>
  <r>
    <s v="3020"/>
    <s v="2020-01-22 00:00:00"/>
    <s v="2020-01-22 12:19:00"/>
    <s v="Gasto"/>
    <s v="Con Compromiso"/>
    <s v="0200"/>
    <x v="19"/>
    <x v="63"/>
    <s v="ADQUISICIÓN DE BIENES Y SERVICIOS - SEDES AMPLIADAS - FORTALECIMIENTO DE LA INFRAESTRUCTURA FÍSICA DEL IGAC A NIVEL  NACIONAL"/>
    <s v="Propios"/>
    <x v="1"/>
    <s v="CSF"/>
    <n v="2000000"/>
    <n v="-2000000"/>
    <n v="0"/>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s v="61020, 82620, 82820, 91120, 202420, 202520, 261520, 261620, 261720, 304520, 304620, 377620, 377720, 377820, 377920, 391020, 414020, 414120, 414220, 414320, 420520, 503020, 541420, 541520, 541620, 558920, 593420, 593520, 593620, 593720, 593820, 593920, 614720, 614820, 614920, 615720"/>
    <s v="102320, 159720, 159920, 171320, 453820, 454020, 554220, 554320, 554420, 636120, 636220, 747220, 747320, 747520, 747620, 761120, 824020, 824120, 824220, 824320, 830020, 949020, 982520, 982620, 982720, 999520, 1105820, 1105920, 1106020, 1106120, 1106220, 1106320, 1123720, 1123820, 1123920, 11262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s v="9020, 12420"/>
    <x v="1"/>
    <x v="3"/>
  </r>
  <r>
    <s v="3020"/>
    <s v="2020-01-22 00:00:00"/>
    <s v="2020-01-22 12:19:00"/>
    <s v="Gasto"/>
    <s v="Con Compromiso"/>
    <s v="0200"/>
    <x v="19"/>
    <x v="27"/>
    <s v="ADQUISICIÓN DE BIENES Y SERVICIOS - SEDES MANTENIDAS - FORTALECIMIENTO DE LA INFRAESTRUCTURA FÍSICA DEL IGAC A NIVEL  NACIONAL"/>
    <s v="Nación"/>
    <x v="0"/>
    <s v="CSF"/>
    <n v="2000000"/>
    <n v="-156885"/>
    <n v="1843115"/>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s v="61020, 82620, 82820, 91120, 202420, 202520, 261520, 261620, 261720, 304520, 304620, 377620, 377720, 377820, 377920, 391020, 414020, 414120, 414220, 414320, 420520, 503020, 541420, 541520, 541620, 558920, 593420, 593520, 593620, 593720, 593820, 593920, 614720, 614820, 614920, 615720"/>
    <s v="102320, 159720, 159920, 171320, 453820, 454020, 554220, 554320, 554420, 636120, 636220, 747220, 747320, 747520, 747620, 761120, 824020, 824120, 824220, 824320, 830020, 949020, 982520, 982620, 982720, 999520, 1105820, 1105920, 1106020, 1106120, 1106220, 1106320, 1123720, 1123820, 1123920, 11262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s v="9020, 12420"/>
    <x v="1"/>
    <x v="3"/>
  </r>
  <r>
    <s v="3120"/>
    <s v="2020-01-22 00:00:00"/>
    <s v="2020-01-22 14:53:00"/>
    <s v="Gasto"/>
    <s v="Con Compromiso"/>
    <s v="0200"/>
    <x v="19"/>
    <x v="55"/>
    <s v="ADQUISICIÓN DE BIENES Y SERVICIOS - SERVICIOS TECNOLÓGICOS - FORTALECIMIENTO DE LA GESTIÓN INSTITUCIONAL DEL IGAC A NIVEL   NACIONAL"/>
    <s v="Propios"/>
    <x v="1"/>
    <s v="CSF"/>
    <n v="127000000"/>
    <n v="0"/>
    <n v="127000000"/>
    <n v="0"/>
    <s v="CONTRATO DE CORRESPONDENCIA"/>
    <s v="4320"/>
    <s v="10220"/>
    <s v="113420"/>
    <s v="249020, 323320, 343920, 513420, 606920, 713720, 948520, 1028720"/>
    <s v="73598520, 114965620, 118546320, 166763120, 206632720, 240422420, 301892320, 333202920"/>
    <s v="-0"/>
    <x v="1"/>
    <x v="3"/>
  </r>
  <r>
    <s v="3120"/>
    <s v="2020-01-22 00:00:00"/>
    <s v="2020-01-22 14:53: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s v="4320"/>
    <s v="10220"/>
    <s v="113420"/>
    <s v="249020, 323320, 343920, 513420, 606920, 713720, 948520, 1028720"/>
    <s v="73598520, 114965620, 118546320, 166763120, 206632720, 240422420, 301892320, 333202920"/>
    <s v="-0"/>
    <x v="1"/>
    <x v="23"/>
  </r>
  <r>
    <s v="3120"/>
    <s v="2020-01-22 00:00:00"/>
    <s v="2020-01-22 14:53:00"/>
    <s v="Gasto"/>
    <s v="Con Compromiso"/>
    <s v="0140"/>
    <x v="21"/>
    <x v="65"/>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s v="4320"/>
    <s v="10220"/>
    <s v="113420"/>
    <s v="249020, 323320, 343920, 513420, 606920, 713720, 948520, 1028720"/>
    <s v="73598520, 114965620, 118546320, 166763120, 206632720, 240422420, 301892320, 333202920"/>
    <s v="-0"/>
    <x v="1"/>
    <x v="24"/>
  </r>
  <r>
    <s v="3120"/>
    <s v="2020-01-22 00:00:00"/>
    <s v="2020-01-22 14:53:00"/>
    <s v="Gasto"/>
    <s v="Con Compromiso"/>
    <s v="0200"/>
    <x v="19"/>
    <x v="66"/>
    <s v="SERVICIOS POSTALES Y DE MENSAJERÍA"/>
    <s v="Propios"/>
    <x v="1"/>
    <s v="CSF"/>
    <n v="200000000"/>
    <n v="0"/>
    <n v="200000000"/>
    <n v="0"/>
    <s v="CONTRATO DE CORRESPONDENCIA"/>
    <s v="4320"/>
    <s v="10220"/>
    <s v="113420"/>
    <s v="249020, 323320, 343920, 513420, 606920, 713720, 948520, 1028720"/>
    <s v="73598520, 114965620, 118546320, 166763120, 206632720, 240422420, 301892320, 333202920"/>
    <s v="-0"/>
    <x v="0"/>
    <x v="3"/>
  </r>
  <r>
    <s v="3120"/>
    <s v="2020-01-22 00:00:00"/>
    <s v="2020-01-22 14:53:00"/>
    <s v="Gasto"/>
    <s v="Con Compromiso"/>
    <s v="0500"/>
    <x v="22"/>
    <x v="22"/>
    <s v="ADQUISICIÓN DE BIENES Y SERVICIOS - SERVICIO DE INFORMACIÓN CATASTRAL - ACTUALIZACIÓN  Y GESTIÓN CATASTRAL  NACIONAL"/>
    <s v="Propios"/>
    <x v="1"/>
    <s v="CSF"/>
    <n v="928690826"/>
    <n v="0"/>
    <n v="928690826"/>
    <n v="0"/>
    <s v="CONTRATO DE CORRESPONDENCIA"/>
    <s v="4320"/>
    <s v="10220"/>
    <s v="113420"/>
    <s v="249020, 323320, 343920, 513420, 606920, 713720, 948520, 1028720"/>
    <s v="73598520, 114965620, 118546320, 166763120, 206632720, 240422420, 301892320, 333202920"/>
    <s v="-0"/>
    <x v="1"/>
    <x v="1"/>
  </r>
  <r>
    <s v="3120"/>
    <s v="2020-01-22 00:00:00"/>
    <s v="2020-01-22 14:53: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s v="4320"/>
    <s v="10220"/>
    <s v="113420"/>
    <s v="249020, 323320, 343920, 513420, 606920, 713720, 948520, 1028720"/>
    <s v="73598520, 114965620, 118546320, 166763120, 206632720, 240422420, 301892320, 333202920"/>
    <s v="-0"/>
    <x v="1"/>
    <x v="8"/>
  </r>
  <r>
    <s v="3120"/>
    <s v="2020-01-22 00:00:00"/>
    <s v="2020-01-22 14:53:00"/>
    <s v="Gasto"/>
    <s v="Con Compromiso"/>
    <s v="0300"/>
    <x v="23"/>
    <x v="37"/>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s v="4320"/>
    <s v="10220"/>
    <s v="113420"/>
    <s v="249020, 323320, 343920, 513420, 606920, 713720, 948520, 1028720"/>
    <s v="73598520, 114965620, 118546320, 166763120, 206632720, 240422420, 301892320, 333202920"/>
    <s v="-0"/>
    <x v="1"/>
    <x v="8"/>
  </r>
  <r>
    <s v="3120"/>
    <s v="2020-01-22 00:00:00"/>
    <s v="2020-01-22 14:53:00"/>
    <s v="Gasto"/>
    <s v="Con Compromiso"/>
    <s v="0160"/>
    <x v="24"/>
    <x v="68"/>
    <s v="ADQUISICIÓN DE BIENES Y SERVICIOS - SERVICIOS DE INFORMACIÓN IMPLEMENTADOS - FORTALECIMIENTO DE LOS PROCESOS DE DIFUSIÓN Y ACCESO A LA INFORMACIÓN GEOGRÁFICA A NIVEL   NACIONAL"/>
    <s v="Propios"/>
    <x v="1"/>
    <s v="CSF"/>
    <n v="13693331"/>
    <n v="0"/>
    <n v="13693331"/>
    <n v="0"/>
    <s v="CONTRATO DE CORRESPONDENCIA"/>
    <s v="4320"/>
    <s v="10220"/>
    <s v="113420"/>
    <s v="249020, 323320, 343920, 513420, 606920, 713720, 948520, 1028720"/>
    <s v="73598520, 114965620, 118546320, 166763120, 206632720, 240422420, 301892320, 333202920"/>
    <s v="-0"/>
    <x v="1"/>
    <x v="25"/>
  </r>
  <r>
    <s v="3120"/>
    <s v="2020-01-22 00:00:00"/>
    <s v="2020-01-22 14:53:00"/>
    <s v="Gasto"/>
    <s v="Con Compromiso"/>
    <s v="0200"/>
    <x v="19"/>
    <x v="25"/>
    <s v="ADQUISICIÓN DE BIENES Y SERVICIOS - SERVICIO DE IMPLEMENTACIÓN SISTEMAS DE GESTIÓN - FORTALECIMIENTO DE LA GESTIÓN INSTITUCIONAL DEL IGAC A NIVEL   NACIONAL"/>
    <s v="Propios"/>
    <x v="1"/>
    <s v="CSF"/>
    <n v="56508646"/>
    <n v="0"/>
    <n v="56508646"/>
    <n v="0"/>
    <s v="CONTRATO DE CORRESPONDENCIA"/>
    <s v="4320"/>
    <s v="10220"/>
    <s v="113420"/>
    <s v="249020, 323320, 343920, 513420, 606920, 713720, 948520, 1028720"/>
    <s v="73598520, 114965620, 118546320, 166763120, 206632720, 240422420, 301892320, 333202920"/>
    <s v="-0"/>
    <x v="1"/>
    <x v="3"/>
  </r>
  <r>
    <s v="3220"/>
    <s v="2020-01-22 00:00:00"/>
    <s v="2020-01-22 15:43:00"/>
    <s v="Gasto"/>
    <s v="Con Compromiso"/>
    <s v="0200"/>
    <x v="19"/>
    <x v="62"/>
    <s v="SERVICIOS JURÍDICOS Y CONTABLES"/>
    <s v="Nación"/>
    <x v="0"/>
    <s v="CSF"/>
    <n v="373105425"/>
    <n v="-16221975"/>
    <n v="356883450"/>
    <n v="0"/>
    <s v="PRESTACIÓN DE SERVICIOS- CONTROL INTERNO DISCIPLINARIOS"/>
    <s v="4620"/>
    <s v="8620, 8720, 8820, 8920, 9020, 9120"/>
    <s v="72520, 83420, 85120, 85320, 91020"/>
    <s v="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s v="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s v="-0"/>
    <x v="0"/>
    <x v="3"/>
  </r>
  <r>
    <s v="3320"/>
    <s v="2020-01-22 00:00:00"/>
    <s v="2020-01-22 15:48:00"/>
    <s v="Gasto"/>
    <s v="Con Compromiso"/>
    <s v="0200"/>
    <x v="19"/>
    <x v="63"/>
    <s v="ADQUISICIÓN DE BIENES Y SERVICIOS - SEDES AMPLIADAS - FORTALECIMIENTO DE LA INFRAESTRUCTURA FÍSICA DEL IGAC A NIVEL  NACIONAL"/>
    <s v="Nación"/>
    <x v="0"/>
    <s v="CSF"/>
    <n v="49528414"/>
    <n v="0"/>
    <n v="49528414"/>
    <n v="0"/>
    <s v="PRESTACIÓN DE SERVICIOS - PROYECTO &quot; FORTALECIMIENTO DE LA INFRAESTRUCTURA FÍSICA&quot;"/>
    <s v="3920"/>
    <s v="15220, 41320"/>
    <s v="93520, 129020"/>
    <s v="179020, 256820, 262120, 323820, 328420, 404020, 411820, 523520, 524320, 612520, 612620, 715620, 719620, 836120, 838320, 1000220, 1005320, 1126820"/>
    <s v="67097520, 77454720, 85173420, 107973620, 110907320, 137470420, 139100720, 171116420, 171249520, 205348020, 205587120, 240968920, 242531120, 272819320, 273669720, 317707320, 321085020"/>
    <s v="-0"/>
    <x v="1"/>
    <x v="3"/>
  </r>
  <r>
    <s v="3320"/>
    <s v="2020-01-22 00:00:00"/>
    <s v="2020-01-22 15:48:00"/>
    <s v="Gasto"/>
    <s v="Con Compromiso"/>
    <s v="0200"/>
    <x v="19"/>
    <x v="39"/>
    <s v="ADQUISICIÓN DE BIENES Y SERVICIOS - SEDES ADECUADAS - FORTALECIMIENTO DE LA INFRAESTRUCTURA FÍSICA DEL IGAC A NIVEL  NACIONAL"/>
    <s v="Nación"/>
    <x v="0"/>
    <s v="CSF"/>
    <n v="49528414"/>
    <n v="-15624098"/>
    <n v="33904316"/>
    <n v="0"/>
    <s v="PRESTACIÓN DE SERVICIOS - PROYECTO &quot; FORTALECIMIENTO DE LA INFRAESTRUCTURA FÍSICA&quot;"/>
    <s v="3920"/>
    <s v="15220, 41320"/>
    <s v="93520, 129020"/>
    <s v="179020, 256820, 262120, 323820, 328420, 404020, 411820, 523520, 524320, 612520, 612620, 715620, 719620, 836120, 838320, 1000220, 1005320, 1126820"/>
    <s v="67097520, 77454720, 85173420, 107973620, 110907320, 137470420, 139100720, 171116420, 171249520, 205348020, 205587120, 240968920, 242531120, 272819320, 273669720, 317707320, 321085020"/>
    <s v="-0"/>
    <x v="1"/>
    <x v="3"/>
  </r>
  <r>
    <s v="3320"/>
    <s v="2020-01-22 00:00:00"/>
    <s v="2020-01-22 15:48:00"/>
    <s v="Gasto"/>
    <s v="Con Compromiso"/>
    <s v="0200"/>
    <x v="19"/>
    <x v="27"/>
    <s v="ADQUISICIÓN DE BIENES Y SERVICIOS - SEDES MANTENIDAS - FORTALECIMIENTO DE LA INFRAESTRUCTURA FÍSICA DEL IGAC A NIVEL  NACIONAL"/>
    <s v="Nación"/>
    <x v="0"/>
    <s v="CSF"/>
    <n v="49528414"/>
    <n v="0"/>
    <n v="49528414"/>
    <n v="0"/>
    <s v="PRESTACIÓN DE SERVICIOS - PROYECTO &quot; FORTALECIMIENTO DE LA INFRAESTRUCTURA FÍSICA&quot;"/>
    <s v="3920"/>
    <s v="15220, 41320"/>
    <s v="93520, 129020"/>
    <s v="179020, 256820, 262120, 323820, 328420, 404020, 411820, 523520, 524320, 612520, 612620, 715620, 719620, 836120, 838320, 1000220, 1005320, 1126820"/>
    <s v="67097520, 77454720, 85173420, 107973620, 110907320, 137470420, 139100720, 171116420, 171249520, 205348020, 205587120, 240968920, 242531120, 272819320, 273669720, 317707320, 321085020"/>
    <s v="-0"/>
    <x v="1"/>
    <x v="3"/>
  </r>
  <r>
    <s v="3420"/>
    <s v="2020-01-22 00:00:00"/>
    <s v="2020-01-22 15:50:00"/>
    <s v="Gasto"/>
    <s v="Con Compromiso"/>
    <s v="0200"/>
    <x v="19"/>
    <x v="62"/>
    <s v="SERVICIOS JURÍDICOS Y CONTABLES"/>
    <s v="Nación"/>
    <x v="0"/>
    <s v="CSF"/>
    <n v="336421081"/>
    <n v="394861"/>
    <n v="336815942"/>
    <n v="0"/>
    <s v="PRESTACIÓN DE SERVICIOS - OFICINA  DE JURÍDICA"/>
    <s v="4520"/>
    <s v="6920, 9720"/>
    <s v="63520, 131520"/>
    <s v="105120, 107420, 261920, 266620, 268820, 339720, 391320, 450620, 462120, 462420, 521420, 551920, 617920, 657020, 714320, 767720, 773920, 857220, 874620, 989420, 1018820"/>
    <s v="24808520, 26031720, 85860520, 88556120, 92709320, 112385220, 132612920, 150570720, 151536120, 151564320, 170037720, 180075120, 211166020, 220625020, 240452320, 253203620, 255652920, 278686620, 283314020, 314710120, 329518920"/>
    <s v="-0"/>
    <x v="0"/>
    <x v="3"/>
  </r>
  <r>
    <s v="3520"/>
    <s v="2020-01-22 00:00:00"/>
    <s v="2020-01-22 15:52:00"/>
    <s v="Gasto"/>
    <s v="Con Compromiso"/>
    <s v="0200"/>
    <x v="19"/>
    <x v="69"/>
    <s v="ADQUISICIÓN DE BIENES Y SERVICIOS - DOCUMENTOS DE PLANEACIÓN - FORTALECIMIENTO DE LA GESTIÓN INSTITUCIONAL DEL IGAC A NIVEL   NACIONAL"/>
    <s v="Nación"/>
    <x v="0"/>
    <s v="CSF"/>
    <n v="1474575508"/>
    <n v="36504484"/>
    <n v="1511079992"/>
    <n v="128002979"/>
    <s v="PRESTACIÓN DE SERVICIO - ENLACES PARA EL GIT DE CONTRATACIÓN, GIT FINANCIERA Y OFICINA DE PLANEACIÓN"/>
    <s v="4420"/>
    <s v="7120, 7220, 7320, 7820, 7920, 9820, 9920, 10020, 10120, 18620, 18720, 19620, 36920, 43020, 43220, 43920, 44820, 46120, 49420, 57120"/>
    <s v="66620, 68120, 68720, 72020, 82020, 82120, 86720, 87920, 88020, 88520, 90320, 99420, 120320, 131720, 132920, 148020, 162620, 163020, 170320, 186020"/>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s v="-0"/>
    <x v="1"/>
    <x v="3"/>
  </r>
  <r>
    <s v="3620"/>
    <s v="2020-01-23 00:00:00"/>
    <s v="2020-01-23 10:01:00"/>
    <s v="Gasto"/>
    <s v="Con Compromiso"/>
    <s v="0200"/>
    <x v="19"/>
    <x v="70"/>
    <s v="AUXILIO DE CESANTÍAS"/>
    <s v="Nación"/>
    <x v="0"/>
    <s v="CSF"/>
    <n v="75000000"/>
    <n v="0"/>
    <n v="75000000"/>
    <n v="0"/>
    <s v="APORTES  FONDO NACIONAL DEL AHORRO"/>
    <s v="4820"/>
    <s v="5120"/>
    <s v="6320"/>
    <s v="620"/>
    <s v="9086820"/>
    <s v="-0"/>
    <x v="0"/>
    <x v="3"/>
  </r>
  <r>
    <s v="3720"/>
    <s v="2020-01-23 00:00:00"/>
    <s v="2020-01-23 18:18:00"/>
    <s v="Gasto"/>
    <s v="Con Compromiso"/>
    <s v="0200"/>
    <x v="19"/>
    <x v="69"/>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s v="5920"/>
    <s v="8020"/>
    <s v="68920"/>
    <s v="108920, 168520, 262920, 340220, 455420, 531020, 631320, 740320, 897020"/>
    <s v="28194120, 44620020, 85830920, 112391320, 143796820, 173059020, 208424720, 246865120, 288002820"/>
    <s v="-0"/>
    <x v="1"/>
    <x v="3"/>
  </r>
  <r>
    <s v="3820"/>
    <s v="2020-01-24 00:00:00"/>
    <s v="2020-01-24 09:24:00"/>
    <s v="Gasto"/>
    <s v="Con Compromiso"/>
    <s v="0200"/>
    <x v="19"/>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s v="5620"/>
    <s v="9620"/>
    <s v="86420"/>
    <s v="167820, 249320, 314820, 397820, 516420, 615320, 721320, 846520, 967420"/>
    <s v="44496120, 73534620, 103632120, 135843420, 168398720, 205350820, 242133520, 274763420, 308462620"/>
    <s v="-0"/>
    <x v="1"/>
    <x v="3"/>
  </r>
  <r>
    <s v="3920"/>
    <s v="2020-01-24 00:00:00"/>
    <s v="2020-01-24 09:28:00"/>
    <s v="Gasto"/>
    <s v="Con Compromiso"/>
    <s v="0200"/>
    <x v="19"/>
    <x v="25"/>
    <s v="ADQUISICIÓN DE BIENES Y SERVICIOS - SERVICIO DE IMPLEMENTACIÓN SISTEMAS DE GESTIÓN - FORTALECIMIENTO DE LA GESTIÓN INSTITUCIONAL DEL IGAC A NIVEL   NACIONAL"/>
    <s v="Nación"/>
    <x v="0"/>
    <s v="CSF"/>
    <n v="61490990"/>
    <n v="-8344710"/>
    <n v="53146280"/>
    <n v="0"/>
    <s v="PRESTACIÓN DE SERVICIOS PROFESIONALES PARA DESARROLLAR Y EJECUTAR LA ESTRATEGIA DE COMUNICACIONES INTERNAS DE LA ENTIDAD Y HACER SEGUIMIENTO A LOS PLANES Y ESTRATEGIAS DEL PROCESO DE COMUNICACIÓN"/>
    <s v="5220"/>
    <s v="7420"/>
    <s v="64620"/>
    <s v="106220, 162020, 255620, 324520, 411020, 528620, 617120, 720520, 845820, 971020"/>
    <s v="24829020, 42117620, 77330220, 108056020, 138976120, 172284720, 205351920, 242042320, 274754620, 310128620"/>
    <s v="-0"/>
    <x v="1"/>
    <x v="3"/>
  </r>
  <r>
    <s v="4020"/>
    <s v="2020-01-24 00:00:00"/>
    <s v="2020-01-24 09:32:00"/>
    <s v="Gasto"/>
    <s v="Con Compromiso"/>
    <s v="0200"/>
    <x v="19"/>
    <x v="25"/>
    <s v="ADQUISICIÓN DE BIENES Y SERVICIOS - SERVICIO DE IMPLEMENTACIÓN SISTEMAS DE GESTIÓN - FORTALECIMIENTO DE LA GESTIÓN INSTITUCIONAL DEL IGAC A NIVEL   NACIONAL"/>
    <s v="Nación"/>
    <x v="0"/>
    <s v="CSF"/>
    <n v="92997806"/>
    <n v="0"/>
    <n v="92997806"/>
    <n v="0"/>
    <s v="PRESTACIÓN DE SERVICIOS PROFESIONALES PARA EJECUTAR LA ESTRATEGIA DE COMUNICACIONES EXTERNAS DE LA ENTIDAD Y LA REDACCIÓN Y REVISIÓN DE CONTENIDOS"/>
    <s v="5320"/>
    <s v="6520"/>
    <s v="64520"/>
    <s v="105720, 161020, 255920, 324320, 410520, 528420, 617620, 720720, 847020, 969620"/>
    <s v="24823120, 42164020, 77411120, 108248720, 138969920, 172347220, 206839120, 242266120, 276278720, 310105520"/>
    <s v="-0"/>
    <x v="1"/>
    <x v="3"/>
  </r>
  <r>
    <s v="4020"/>
    <s v="2020-01-24 00:00:00"/>
    <s v="2020-01-24 09:32:00"/>
    <s v="Gasto"/>
    <s v="Con Compromiso"/>
    <s v="0200"/>
    <x v="19"/>
    <x v="25"/>
    <s v="ADQUISICIÓN DE BIENES Y SERVICIOS - SERVICIO DE IMPLEMENTACIÓN SISTEMAS DE GESTIÓN - FORTALECIMIENTO DE LA GESTIÓN INSTITUCIONAL DEL IGAC A NIVEL   NACIONAL"/>
    <s v="Propios"/>
    <x v="1"/>
    <s v="CSF"/>
    <n v="0"/>
    <n v="0"/>
    <n v="0"/>
    <n v="0"/>
    <s v="PRESTACIÓN DE SERVICIOS PROFESIONALES PARA EJECUTAR LA ESTRATEGIA DE COMUNICACIONES EXTERNAS DE LA ENTIDAD Y LA REDACCIÓN Y REVISIÓN DE CONTENIDOS"/>
    <s v="5320"/>
    <s v="6520"/>
    <s v="64520"/>
    <s v="105720, 161020, 255920, 324320, 410520, 528420, 617620, 720720, 847020, 969620"/>
    <s v="24823120, 42164020, 77411120, 108248720, 138969920, 172347220, 206839120, 242266120, 276278720, 310105520"/>
    <s v="-0"/>
    <x v="1"/>
    <x v="3"/>
  </r>
  <r>
    <s v="4120"/>
    <s v="2020-01-24 00:00:00"/>
    <s v="2020-01-24 09:33:00"/>
    <s v="Gasto"/>
    <s v="Con Compromiso"/>
    <s v="0200"/>
    <x v="19"/>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s v="5120"/>
    <s v="7020"/>
    <s v="65920"/>
    <s v="106920, 161820, 256220, 342220, 411220, 528820, 618920, 720120, 847420, 968020"/>
    <s v="25063220, 42166520, 77398920, 115078420, 138978720, 172288520, 207289820, 242217320, 275101520, 310119320"/>
    <s v="-0"/>
    <x v="1"/>
    <x v="3"/>
  </r>
  <r>
    <s v="4220"/>
    <s v="2020-01-24 00:00:00"/>
    <s v="2020-01-24 09:36:00"/>
    <s v="Gasto"/>
    <s v="Con Compromiso"/>
    <s v="0200"/>
    <x v="19"/>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s v="5520"/>
    <s v="6620"/>
    <s v="64320"/>
    <s v="105620, 158620, 161220, 255820, 324420, 410720, 528520, 617020, 716220, 844620, 970920"/>
    <s v="24820620, 39407520, 42164520, 77419520, 108096020, 138973620, 172267320, 206838020, 241089220, 274909120, 310544620"/>
    <s v="6420"/>
    <x v="1"/>
    <x v="3"/>
  </r>
  <r>
    <s v="4320"/>
    <s v="2020-01-24 00:00:00"/>
    <s v="2020-01-24 09:39:00"/>
    <s v="Gasto"/>
    <s v="Con Compromiso"/>
    <s v="0200"/>
    <x v="19"/>
    <x v="25"/>
    <s v="ADQUISICIÓN DE BIENES Y SERVICIOS - SERVICIO DE IMPLEMENTACIÓN SISTEMAS DE GESTIÓN - FORTALECIMIENTO DE LA GESTIÓN INSTITUCIONAL DEL IGAC A NIVEL   NACIONAL"/>
    <s v="Nación"/>
    <x v="0"/>
    <s v="CSF"/>
    <n v="44720720"/>
    <n v="17329279"/>
    <n v="62049999"/>
    <n v="0"/>
    <s v="PRESTACIÓN DE SERVICIOS PROFESIONALES  PARA LA PERMANENTE ACTUALIZACIÓN DE LA PAGINA WEB INSTITUCIONAL, REDACCIÓN  Y DIVULGACIÓN DE LAS ESTRATEGIAS DE COMUNICACIÓN INTERNA Y EXTERNA"/>
    <s v="5420"/>
    <s v="6720"/>
    <s v="71720"/>
    <s v="109920, 161720, 256320, 324120, 408520, 525220, 616320, 721120, 845420, 965620"/>
    <s v="33931620, 42109220, 77353020, 107980320, 138825020, 171388320, 206763320, 242565020, 274932420, 310053920"/>
    <s v="-0"/>
    <x v="1"/>
    <x v="3"/>
  </r>
  <r>
    <s v="4420"/>
    <s v="2020-01-24 00:00:00"/>
    <s v="2020-01-24 09:43:00"/>
    <s v="Gasto"/>
    <s v="Con Compromiso"/>
    <s v="0200"/>
    <x v="19"/>
    <x v="25"/>
    <s v="ADQUISICIÓN DE BIENES Y SERVICIOS - SERVICIO DE IMPLEMENTACIÓN SISTEMAS DE GESTIÓN - FORTALECIMIENTO DE LA GESTIÓN INSTITUCIONAL DEL IGAC A NIVEL   NACIONAL"/>
    <s v="Nación"/>
    <x v="0"/>
    <s v="CSF"/>
    <n v="33370920"/>
    <n v="3033720"/>
    <n v="36404640"/>
    <n v="3033720"/>
    <s v="PRESTACIÓN DE SERVICIOS PROFESIONALES  PARA APOYAR LA IMPLEMENTACIÓN DEL MODELO INTEGRADO DE PLANEACIÓN Y GESTIÓN EN EL INSTITUTO, CON ÉNFASIS EN LA ACTUALIZACIÓN DOCUMENTAL"/>
    <s v="6020"/>
    <s v="10620"/>
    <s v="88620"/>
    <s v="168720, 254220, 345920, 460120, 551220, 655320, 750520, 885520, 1019620, 1121220"/>
    <s v="44532920, 76542420, 122326820, 148549120, 179862920, 219221920, 247974120, 284935620, 326258920, 346756020"/>
    <s v="-0"/>
    <x v="1"/>
    <x v="3"/>
  </r>
  <r>
    <s v="4520"/>
    <s v="2020-01-24 00:00:00"/>
    <s v="2020-01-24 09:46:00"/>
    <s v="Gasto"/>
    <s v="Anulado"/>
    <s v="0200"/>
    <x v="19"/>
    <x v="69"/>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s v="5720"/>
    <s v="-0"/>
    <s v="-0"/>
    <s v="-0"/>
    <s v="-0"/>
    <s v="-0"/>
    <x v="1"/>
    <x v="3"/>
  </r>
  <r>
    <s v="4620"/>
    <s v="2020-01-24 00:00:00"/>
    <s v="2020-01-24 09:48:00"/>
    <s v="Gasto"/>
    <s v="Con Compromiso"/>
    <s v="0200"/>
    <x v="19"/>
    <x v="4"/>
    <s v="PRIMA DE VACACIONES"/>
    <s v="Nación"/>
    <x v="0"/>
    <s v="CSF"/>
    <n v="48088334"/>
    <n v="0"/>
    <n v="48088334"/>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10"/>
    <s v="BONIFICACIÓN POR SERVICIOS PRESTADOS"/>
    <s v="Nación"/>
    <x v="0"/>
    <s v="CSF"/>
    <n v="37589530"/>
    <n v="0"/>
    <n v="3758953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36"/>
    <s v="INDEMNIZACIÓN POR VACACIONES"/>
    <s v="Nación"/>
    <x v="0"/>
    <s v="CSF"/>
    <n v="18576445"/>
    <n v="0"/>
    <n v="18576445"/>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41"/>
    <s v="PRIMA DE COORDINACIÓN"/>
    <s v="Nación"/>
    <x v="0"/>
    <s v="CSF"/>
    <n v="4755126"/>
    <n v="0"/>
    <n v="475512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7"/>
    <s v="SUELDO DE VACACIONES"/>
    <s v="Nación"/>
    <x v="0"/>
    <s v="CSF"/>
    <n v="33469688"/>
    <n v="0"/>
    <n v="33469688"/>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8"/>
    <s v="BONIFICACIÓN ESPECIAL DE RECREACIÓN"/>
    <s v="Nación"/>
    <x v="0"/>
    <s v="CSF"/>
    <n v="4536010"/>
    <n v="0"/>
    <n v="453601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5"/>
    <s v="PRIMA TÉCNICA NO SALARIAL"/>
    <s v="Nación"/>
    <x v="0"/>
    <s v="CSF"/>
    <n v="26384086"/>
    <n v="0"/>
    <n v="2638408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6"/>
    <s v="SUBSIDIO DE ALIMENTACIÓN"/>
    <s v="Nación"/>
    <x v="0"/>
    <s v="CSF"/>
    <n v="8389682"/>
    <n v="0"/>
    <n v="8389682"/>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3"/>
    <s v="AUXILIO DE TRANSPORTE"/>
    <s v="Nación"/>
    <x v="0"/>
    <s v="CSF"/>
    <n v="9181433"/>
    <n v="0"/>
    <n v="9181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33"/>
    <s v="LICENCIAS DE MATERNIDAD Y PATERNIDAD (NO DE PENSIONES)"/>
    <s v="Nación"/>
    <x v="0"/>
    <s v="CSF"/>
    <n v="5355462"/>
    <n v="-914056"/>
    <n v="444140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9"/>
    <s v="SUELDO BÁSICO"/>
    <s v="Nación"/>
    <x v="0"/>
    <s v="CSF"/>
    <n v="715049433"/>
    <n v="0"/>
    <n v="715049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620"/>
    <s v="2020-01-24 00:00:00"/>
    <s v="2020-01-24 09:48:00"/>
    <s v="Gasto"/>
    <s v="Con Compromiso"/>
    <s v="0200"/>
    <x v="19"/>
    <x v="21"/>
    <s v="INCAPACIDADES (NO DE PENSIONES)"/>
    <s v="Nación"/>
    <x v="0"/>
    <s v="CSF"/>
    <n v="558333"/>
    <n v="0"/>
    <n v="5583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x v="3"/>
  </r>
  <r>
    <s v="4720"/>
    <s v="2020-01-24 00:00:00"/>
    <s v="2020-01-24 09:50:00"/>
    <s v="Gasto"/>
    <s v="Con Compromiso"/>
    <s v="0200"/>
    <x v="19"/>
    <x v="69"/>
    <s v="ADQUISICIÓN DE BIENES Y SERVICIOS - DOCUMENTOS DE PLANEACIÓN - FORTALECIMIENTO DE LA GESTIÓN INSTITUCIONAL DEL IGAC A NIVEL   NACIONAL"/>
    <s v="Nación"/>
    <x v="0"/>
    <s v="CSF"/>
    <n v="92998906"/>
    <n v="8454446"/>
    <n v="101453352"/>
    <n v="8454446"/>
    <s v="PRESTACIÓN DE SERVICIOS PROFESIONALES PARA  APOYAR  LAS ACTIVIDADES DE PROGRAMACIÓN, ACTUALIZACIÓN Y SEGUIMIENTO AL PRESUPUESTO DE INGRESOS POR RECURSOS PROPIOS, DEL INSTITUTO GEOGRAFICO AGUSTIN CODAZZI  EN EL MARCO DEL MODELO INTEGRADO DE PLANEACIÓN"/>
    <s v="5820"/>
    <s v="10320"/>
    <s v="88720"/>
    <s v="168820, 260620, 331820, 454720, 548820, 639320, 764120, 897520, 1020020"/>
    <s v="44629420, 84775720, 112390620, 143602020, 178903920, 213268920, 251812620, 289151420, 326298220"/>
    <s v="-0"/>
    <x v="1"/>
    <x v="3"/>
  </r>
  <r>
    <s v="4820"/>
    <s v="2020-01-24 00:00:00"/>
    <s v="2020-01-24 10:00:00"/>
    <s v="Gasto"/>
    <s v="Con Compromiso"/>
    <s v="0200"/>
    <x v="19"/>
    <x v="14"/>
    <s v="CAJAS DE COMPENSACIÓN FAMILIAR"/>
    <s v="Nación"/>
    <x v="0"/>
    <s v="CSF"/>
    <n v="43689600"/>
    <n v="0"/>
    <n v="436896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6"/>
    <s v="APORTES AL SENA"/>
    <s v="Nación"/>
    <x v="0"/>
    <s v="CSF"/>
    <n v="21857000"/>
    <n v="0"/>
    <n v="218570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1"/>
    <s v="PENSIONES"/>
    <s v="Nación"/>
    <x v="0"/>
    <s v="CSF"/>
    <n v="107422300"/>
    <n v="0"/>
    <n v="107422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5"/>
    <s v="SALUD"/>
    <s v="Nación"/>
    <x v="0"/>
    <s v="CSF"/>
    <n v="76089100"/>
    <n v="0"/>
    <n v="760891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2"/>
    <s v="APORTES GENERALES AL SISTEMA DE RIESGOS LABORALES"/>
    <s v="Nación"/>
    <x v="0"/>
    <s v="CSF"/>
    <n v="7218300"/>
    <n v="0"/>
    <n v="7218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3"/>
    <s v="APORTES AL ICBF"/>
    <s v="Nación"/>
    <x v="0"/>
    <s v="CSF"/>
    <n v="32770800"/>
    <n v="0"/>
    <n v="327708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920"/>
    <s v="2020-01-24 00:00:00"/>
    <s v="2020-01-24 14:32:00"/>
    <s v="Gasto"/>
    <s v="Anulado"/>
    <s v="0160"/>
    <x v="24"/>
    <x v="68"/>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s v="4720"/>
    <s v="-0"/>
    <s v="-0"/>
    <s v="-0"/>
    <s v="-0"/>
    <s v="-0"/>
    <x v="1"/>
    <x v="25"/>
  </r>
  <r>
    <s v="5020"/>
    <s v="2020-01-24 00:00:00"/>
    <s v="2020-01-24 14:53: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s v="27905120, 42831620, 77919220, 113431020, 143868820, 174582820, 217369020, 247382820, 282609920, 315504720"/>
    <s v="-0"/>
    <x v="1"/>
    <x v="1"/>
  </r>
  <r>
    <s v="5120"/>
    <s v="2020-01-24 00:00:00"/>
    <s v="2020-01-24 14:56: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s v="38151120, 38733220, 54148620, 67607120, 87286620, 88156720, 113436020, 138842220, 173742720, 207300420, 245211220, 274923220, 312701020"/>
    <s v="-0"/>
    <x v="1"/>
    <x v="1"/>
  </r>
  <r>
    <s v="5220"/>
    <s v="2020-01-27 00:00:00"/>
    <s v="2020-01-27 14:54:00"/>
    <s v="Gasto"/>
    <s v="Con Compromiso"/>
    <s v="0200"/>
    <x v="19"/>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s v="10820"/>
    <s v="12020"/>
    <s v="79820"/>
    <s v="162120, 246620, 317020, 406420, 539020, 612920, 756720, 841820, 993520"/>
    <s v="42175020, 73800720, 104722720, 137810920, 174578220, 206616020, 249266520, 274602220, 316938820"/>
    <s v="-0"/>
    <x v="0"/>
    <x v="3"/>
  </r>
  <r>
    <s v="5320"/>
    <s v="2020-01-27 00:00:00"/>
    <s v="2020-01-27 14:56:00"/>
    <s v="Gasto"/>
    <s v="Con Compromiso"/>
    <s v="0200"/>
    <x v="19"/>
    <x v="62"/>
    <s v="SERVICIOS JURÍDICOS Y CONTABLES"/>
    <s v="Propios"/>
    <x v="1"/>
    <s v="CSF"/>
    <n v="84299209"/>
    <n v="-9285130"/>
    <n v="75014079"/>
    <n v="0"/>
    <s v="Prestación de Servicios Profesionales para brindar soporte juridico a los temas que sean competencia del GIT de Gestión del Talento Humano."/>
    <s v="6120"/>
    <s v="26320"/>
    <s v="85820"/>
    <s v="166120, 245020, 320720, 393920, 515220, 606220, 712020, 831420, 956820, 1122420"/>
    <s v="44103820, 70164420, 105583620, 134970220, 168244820, 200515820, 239879820, 271377820, 305941420, 347178520"/>
    <s v="-0"/>
    <x v="0"/>
    <x v="3"/>
  </r>
  <r>
    <s v="5420"/>
    <s v="2020-01-27 00:00:00"/>
    <s v="2020-01-27 14:59:00"/>
    <s v="Gasto"/>
    <s v="Con Compromiso"/>
    <s v="0200"/>
    <x v="19"/>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s v="6220"/>
    <s v="11320"/>
    <s v="86920"/>
    <s v="166220, 245220, 322820, 393620, 515720, 605120, 712120, 829320, 958920"/>
    <s v="44182920, 71443320, 108795320, 134965220, 168396120, 200456020, 239883920, 270470020, 306894220"/>
    <s v="-0"/>
    <x v="0"/>
    <x v="3"/>
  </r>
  <r>
    <s v="5520"/>
    <s v="2020-01-27 00:00:00"/>
    <s v="2020-01-27 15:01:00"/>
    <s v="Gasto"/>
    <s v="Con Compromiso"/>
    <s v="0200"/>
    <x v="19"/>
    <x v="17"/>
    <s v="OTROS SERVICIOS PROFESIONALES, CIENTÍFICOS Y TÉCNICOS"/>
    <s v="Propios"/>
    <x v="1"/>
    <s v="CSF"/>
    <n v="64286035"/>
    <n v="-13788889"/>
    <n v="50497146"/>
    <n v="0"/>
    <s v="Prestación de Servicios Profesionales para realizar las actividades del programa del Sistema de Gestión de Seguridad y Salud en el Trabajo."/>
    <s v="6420"/>
    <s v="44620"/>
    <s v="147320"/>
    <s v="321720, 321820, 394220, 517220, 610820, 711020, 831320, 958320, 1123420"/>
    <s v="105784920, 105785720, 134991520, 169696120, 201803320, 240399020, 271376320, 306830020, 346743420"/>
    <s v="-0"/>
    <x v="0"/>
    <x v="3"/>
  </r>
  <r>
    <s v="5620"/>
    <s v="2020-01-27 00:00:00"/>
    <s v="2020-01-27 15:03:00"/>
    <s v="Gasto"/>
    <s v="Con Compromiso"/>
    <s v="0200"/>
    <x v="19"/>
    <x v="17"/>
    <s v="OTROS SERVICIOS PROFESIONALES, CIENTÍFICOS Y TÉCNICOS"/>
    <s v="Propios"/>
    <x v="1"/>
    <s v="CSF"/>
    <n v="64286035"/>
    <n v="-6149099"/>
    <n v="58136936"/>
    <n v="0"/>
    <s v="Prestación de Servicios Profesionales para realizar actividades del plan de capacitación a nivel nacional."/>
    <s v="6620"/>
    <s v="24020"/>
    <s v="82220"/>
    <s v="165820, 245120, 322920, 393120, 515920, 606420, 710820, 831220, 958220, 1121620"/>
    <s v="44013220, 71450920, 108766420, 134922120, 169646020, 200525220, 239468420, 271367920, 306822820, 346773920"/>
    <s v="-0"/>
    <x v="0"/>
    <x v="3"/>
  </r>
  <r>
    <s v="5720"/>
    <s v="2020-01-27 00:00:00"/>
    <s v="2020-01-27 15:05:00"/>
    <s v="Gasto"/>
    <s v="Con Compromiso"/>
    <s v="0200"/>
    <x v="19"/>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s v="6720"/>
    <s v="24120"/>
    <s v="83520"/>
    <s v="165920, 246220, 318220, 393520, 517320, 610320, 710620, 829120, 958720, 1121720"/>
    <s v="44031620, 71997020, 105153820, 134944920, 169698720, 201294720, 239459720, 270356820, 307317420, 346940320"/>
    <s v="-0"/>
    <x v="0"/>
    <x v="3"/>
  </r>
  <r>
    <s v="5820"/>
    <s v="2020-01-27 00:00:00"/>
    <s v="2020-01-27 15:07:00"/>
    <s v="Gasto"/>
    <s v="Con Compromiso"/>
    <s v="0200"/>
    <x v="19"/>
    <x v="17"/>
    <s v="OTROS SERVICIOS PROFESIONALES, CIENTÍFICOS Y TÉCNICOS"/>
    <s v="Propios"/>
    <x v="1"/>
    <s v="CSF"/>
    <n v="64286035"/>
    <n v="-9875826"/>
    <n v="54410209"/>
    <n v="0"/>
    <s v="Prestación de Servicios Profesionales para realizar actividades de apoyo a la Gestión en el proceso de carrera administrativa."/>
    <s v="6820"/>
    <s v="38320"/>
    <s v="110520"/>
    <s v="246020, 321520, 395720, 515820, 610720, 710720, 829220, 956920, 1122020"/>
    <s v="71305020, 105779520, 135175520, 169642420, 201797720, 239465420, 270469620, 305898520, 346741620"/>
    <s v="-0"/>
    <x v="0"/>
    <x v="3"/>
  </r>
  <r>
    <s v="5920"/>
    <s v="2020-01-27 00:00:00"/>
    <s v="2020-01-27 15:09:00"/>
    <s v="Gasto"/>
    <s v="Con Compromiso"/>
    <s v="0200"/>
    <x v="19"/>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s v="7020"/>
    <s v="11120"/>
    <s v="85220"/>
    <s v="166020, 244920, 320620, 392020, 516020, 605220, 712420, 831120, 958820, 1121820"/>
    <s v="44054120, 70177420, 105502020, 134899220, 169650520, 200452520, 239882020, 271373820, 307315920"/>
    <s v="-0"/>
    <x v="0"/>
    <x v="3"/>
  </r>
  <r>
    <s v="6020"/>
    <s v="2020-01-28 00:00:00"/>
    <s v="2020-01-28 11:32:00"/>
    <s v="Gasto"/>
    <s v="Con Compromiso"/>
    <s v="0200"/>
    <x v="19"/>
    <x v="55"/>
    <s v="ADQUISICIÓN DE BIENES Y SERVICIOS - SERVICIOS TECNOLÓGICOS - FORTALECIMIENTO DE LA GESTIÓN INSTITUCIONAL DEL IGAC A NIVEL   NACIONAL"/>
    <s v="Nación"/>
    <x v="0"/>
    <s v="CSF"/>
    <n v="22848776"/>
    <n v="1618455"/>
    <n v="24467231"/>
    <n v="0"/>
    <s v="PRESTACIÓN DE SERVICIOS PROFESIONALES PARA LLEVAR A CABO LA ADMINISTRACIÓN Y MONITOREO DE SERVICIOS DE TI Y PLATAFORMAS BASADAS EN SOFTWARE LIBRE ADOPTADAS POR LA ENTIDAD"/>
    <s v="10220"/>
    <s v="46920"/>
    <s v="144920"/>
    <s v="317320, 457420, 523720, 631420, 725020, 845720, 980820"/>
    <s v="104584020, 145306720, 170540920, 208061220, 243241920, 274756620, 311849720"/>
    <s v="-0"/>
    <x v="1"/>
    <x v="3"/>
  </r>
  <r>
    <s v="6120"/>
    <s v="2020-01-28 00:00:00"/>
    <s v="2020-01-28 11:35:00"/>
    <s v="Gasto"/>
    <s v="Con Compromiso"/>
    <s v="0200"/>
    <x v="19"/>
    <x v="55"/>
    <s v="ADQUISICIÓN DE BIENES Y SERVICIOS - SERVICIOS TECNOLÓGICOS - FORTALECIMIENTO DE LA GESTIÓN INSTITUCIONAL DEL IGAC A NIVEL   NACIONAL"/>
    <s v="Nación"/>
    <x v="0"/>
    <s v="CSF"/>
    <n v="38651840"/>
    <n v="12561848"/>
    <n v="51213688"/>
    <n v="0"/>
    <s v="PRESTACIÓN DE SERVICIOS PROFESIONALES PARA LLEVAR A CABO LA OPERACIÓN, MONITOREO Y SOPORTE TECNICO A LAS INFRAESTRUCTURAS TECNOLOGICAS ASIGNADAS POR LA OFICINA DE INFORMATICA Y TELECOMUNICACIONES"/>
    <s v="10120"/>
    <s v="17020"/>
    <s v="91720"/>
    <s v="178220, 245720, 273020, 391020, 516320, 630020, 723920, 833520, 960920, 1120520"/>
    <s v="66934520, 71342620, 100976920, 134875820, 168397820, 208038920, 242829820, 272644120, 307749920, 346729520"/>
    <s v="-0"/>
    <x v="1"/>
    <x v="3"/>
  </r>
  <r>
    <s v="6220"/>
    <s v="2020-01-28 00:00:00"/>
    <s v="2020-01-28 11:37:00"/>
    <s v="Gasto"/>
    <s v="Con Compromiso"/>
    <s v="0200"/>
    <x v="19"/>
    <x v="55"/>
    <s v="ADQUISICIÓN DE BIENES Y SERVICIOS - SERVICIOS TECNOLÓGICOS - FORTALECIMIENTO DE LA GESTIÓN INSTITUCIONAL DEL IGAC A NIVEL   NACIONAL"/>
    <s v="Nación"/>
    <x v="0"/>
    <s v="CSF"/>
    <n v="51910320"/>
    <n v="13626459"/>
    <n v="65536779"/>
    <n v="0"/>
    <s v="PRESTACIÓN DE SERVICIO PROFESIONALES PARA GESTIONAR, ADMINISTRAR Y OPERAR LA INFRAESTRUCTURA TECNOLOGICA DE LAS PLATAFORMAS WINDOWS, VIRTUALIZACIÓN Y ALMACENAMIENTO DE LA ENTIDAD"/>
    <s v="10020"/>
    <s v="27120"/>
    <s v="107820"/>
    <s v="241120, 246120, 272420, 396620, 521020, 614020, 721820, 834020, 976320, 1118820"/>
    <s v="67536920, 71987920, 101568620, 143401020, 174819420, 207294220, 242540520, 272722220, 311681620, 346780020"/>
    <s v="-0"/>
    <x v="1"/>
    <x v="3"/>
  </r>
  <r>
    <s v="6320"/>
    <s v="2020-01-28 00:00:00"/>
    <s v="2020-01-28 11:39:00"/>
    <s v="Gasto"/>
    <s v="Con Compromiso"/>
    <s v="0200"/>
    <x v="19"/>
    <x v="55"/>
    <s v="ADQUISICIÓN DE BIENES Y SERVICIOS - SERVICIOS TECNOLÓGICOS - FORTALECIMIENTO DE LA GESTIÓN INSTITUCIONAL DEL IGAC A NIVEL   NACIONAL"/>
    <s v="Nación"/>
    <x v="0"/>
    <s v="CSF"/>
    <n v="28273680"/>
    <n v="8717718"/>
    <n v="36991398"/>
    <n v="0"/>
    <s v="PRESTACIÓN DE SERVICIOS PROFESIONALES PARA REALIZAR EL MANTENIMIENTO DE LA RED REGULADA Y EL CABLEADO ESTRUCTURADO DE LA ENTIDAD A NIVEL NACIONAL"/>
    <s v="9920"/>
    <s v="21020"/>
    <s v="80320"/>
    <s v="161120, 161420, 180220, 254620, 255320, 324720, 405220, 529820, 654420, 731220, 836320, 961220"/>
    <s v="42095120, 67101120, 77260620, 108108920, 137488920, 172313520, 218977120, 243959420, 272820620, 307757120"/>
    <s v="6620, 6720, 8020"/>
    <x v="1"/>
    <x v="3"/>
  </r>
  <r>
    <s v="6420"/>
    <s v="2020-01-28 00:00:00"/>
    <s v="2020-01-28 11:42:00"/>
    <s v="Gasto"/>
    <s v="Con Compromiso"/>
    <s v="0200"/>
    <x v="19"/>
    <x v="55"/>
    <s v="ADQUISICIÓN DE BIENES Y SERVICIOS - SERVICIOS TECNOLÓGICOS - FORTALECIMIENTO DE LA GESTIÓN INSTITUCIONAL DEL IGAC A NIVEL   NACIONAL"/>
    <s v="Nación"/>
    <x v="0"/>
    <s v="CSF"/>
    <n v="51910320"/>
    <n v="15140510"/>
    <n v="67050830"/>
    <n v="0"/>
    <s v="PRESTACIÓN DE SERVICIOS PROFESIONALES PARA GESTIONAR, ADMINISTRAR Y MONITOREAR LA RED REGULADA Y EL CABLEADO ESTRUCTURADO DE LA ENTIDAD A NIVEL NACIONAL."/>
    <s v="9820"/>
    <s v="25120"/>
    <s v="83920"/>
    <s v="161320, 180620, 248620, 314320, 390320, 519620, 651620, 749820, 887920, 1021920"/>
    <s v="42066320, 67140020, 73466320, 103707220, 134873220, 171077120, 218087420, 248083320, 285615220, 329591720"/>
    <s v="4720, 5520, 8120"/>
    <x v="1"/>
    <x v="3"/>
  </r>
  <r>
    <s v="6520"/>
    <s v="2020-01-28 00:00:00"/>
    <s v="2020-01-28 11:47:00"/>
    <s v="Gasto"/>
    <s v="Con Compromiso"/>
    <s v="0200"/>
    <x v="19"/>
    <x v="55"/>
    <s v="ADQUISICIÓN DE BIENES Y SERVICIOS - SERVICIOS TECNOLÓGICOS - FORTALECIMIENTO DE LA GESTIÓN INSTITUCIONAL DEL IGAC A NIVEL   NACIONAL"/>
    <s v="Nación"/>
    <x v="0"/>
    <s v="CSF"/>
    <n v="51910320"/>
    <n v="9300599"/>
    <n v="61210919"/>
    <n v="0"/>
    <s v="PRESTACIÓN DE SERVICIOS PROFESIONALES PARA DESARROLLAR Y BRINDAR SOPORTE A LOS MÓDULOS DE ALMACÉN (SAI/SAE) Y DEL SISTEMA DE GESTIÓN DOCUMENTAL"/>
    <s v="9720"/>
    <s v="41520"/>
    <s v="117420"/>
    <s v="252420, 343820, 461520, 550420, 644020, 717820, 892320, 1015520"/>
    <s v="75416820, 117969220, 153009520, 185202020, 219226820, 242098820, 287123920, 324825620"/>
    <s v="-0"/>
    <x v="1"/>
    <x v="3"/>
  </r>
  <r>
    <s v="6620"/>
    <s v="2020-01-28 00:00:00"/>
    <s v="2020-01-28 11:48:00"/>
    <s v="Gasto"/>
    <s v="Con Compromiso"/>
    <s v="0200"/>
    <x v="19"/>
    <x v="55"/>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s v="9620"/>
    <s v="34520"/>
    <s v="130720"/>
    <s v="265820, 330920, 513520, 523620, 614920, 724120, 841520, 996520"/>
    <s v="87236820, 112319520, 169495720, 179871720, 206757620, 243337120, 274587720, 316779620"/>
    <s v="-0"/>
    <x v="1"/>
    <x v="3"/>
  </r>
  <r>
    <s v="6720"/>
    <s v="2020-01-28 00:00:00"/>
    <s v="2020-01-28 11:50:00"/>
    <s v="Gasto"/>
    <s v="Con Compromiso"/>
    <s v="0200"/>
    <x v="19"/>
    <x v="55"/>
    <s v="ADQUISICIÓN DE BIENES Y SERVICIOS - SERVICIOS TECNOLÓGICOS - FORTALECIMIENTO DE LA GESTIÓN INSTITUCIONAL DEL IGAC A NIVEL   NACIONAL"/>
    <s v="Nación"/>
    <x v="0"/>
    <s v="CSF"/>
    <n v="20749384"/>
    <n v="5533169"/>
    <n v="26282553"/>
    <n v="0"/>
    <s v="PRESTACIÓN DE SERVICIOS DE APOYO PARA EJECUTAR ACTIVIDADES DE SOPORTE, DESARROLLO Y PRUEBAS DE LOS SERVICIOS WEB Y PLATAFORMAS DE INTEROPERABILIDAD"/>
    <s v="9520"/>
    <s v="28920"/>
    <s v="92320"/>
    <s v="176220, 245520, 315820, 406820, 529120, 618720, 720020, 830620, 957120, 1122220"/>
    <s v="53522720, 71446520, 104439920, 137770720, 172273820, 205353020, 241996820, 270926020, 305917620"/>
    <s v="-0"/>
    <x v="1"/>
    <x v="3"/>
  </r>
  <r>
    <s v="6820"/>
    <s v="2020-01-28 00:00:00"/>
    <s v="2020-01-28 11:52:00"/>
    <s v="Gasto"/>
    <s v="Con Compromiso"/>
    <s v="0200"/>
    <x v="19"/>
    <x v="55"/>
    <s v="ADQUISICIÓN DE BIENES Y SERVICIOS - SERVICIOS TECNOLÓGICOS - FORTALECIMIENTO DE LA GESTIÓN INSTITUCIONAL DEL IGAC A NIVEL   NACIONAL"/>
    <s v="Nación"/>
    <x v="0"/>
    <s v="CSF"/>
    <n v="76623568"/>
    <n v="23625600"/>
    <n v="100249168"/>
    <n v="0"/>
    <s v="PRESTACIÓN DE SERVICIOS PROFESIONALES PARA GESTIONAR LA INFRAESTRUCTURA TECNOLOGICA, PLATAFORMA DE INTELIGENCIA DE NEGOCIOS Y BASES DE DATOS DE LA ENTIDAD"/>
    <s v="9420"/>
    <s v="17320"/>
    <s v="78220"/>
    <s v="178820, 246520, 272920, 401820, 521820, 622020, 723220, 832820, 975920, 1118920"/>
    <s v="67062420, 72176620, 72901520, 101586620, 135798420, 171069320, 207336620, 242559220, 272846320, 311456820"/>
    <s v="-0"/>
    <x v="1"/>
    <x v="3"/>
  </r>
  <r>
    <s v="6920"/>
    <s v="2020-01-28 00:00:00"/>
    <s v="2020-01-28 11:53:00"/>
    <s v="Gasto"/>
    <s v="Con Compromiso"/>
    <s v="0200"/>
    <x v="19"/>
    <x v="55"/>
    <s v="ADQUISICIÓN DE BIENES Y SERVICIOS - SERVICIOS TECNOLÓGICOS - FORTALECIMIENTO DE LA GESTIÓN INSTITUCIONAL DEL IGAC A NIVEL   NACIONAL"/>
    <s v="Nación"/>
    <x v="0"/>
    <s v="CSF"/>
    <n v="44720720"/>
    <n v="9130480"/>
    <n v="53851200"/>
    <n v="0"/>
    <s v="PRESTACIÓN DE SERVICIOS PROFESIONALES PARA REALIZAR LA GESTIÓN DE LA SEGURIDAD INFORMÁTICA Y PERIMETRAL DE LOS SISTEMAS DE LA ENTIDAD."/>
    <s v="9320"/>
    <s v="39620"/>
    <s v="117120"/>
    <s v="265620, 324820, 407220, 543620, 555020, 651820, 752720, 864220, 1004620"/>
    <s v="87240420, 108126420, 137790920, 177028620, 187104120, 219230320, 248671820, 281448420, 320851420"/>
    <s v="-0"/>
    <x v="1"/>
    <x v="3"/>
  </r>
  <r>
    <s v="7020"/>
    <s v="2020-01-28 00:00:00"/>
    <s v="2020-01-28 11:55:00"/>
    <s v="Gasto"/>
    <s v="Anulado"/>
    <s v="0200"/>
    <x v="19"/>
    <x v="55"/>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s v="9220"/>
    <s v="-0"/>
    <s v="-0"/>
    <s v="-0"/>
    <s v="-0"/>
    <s v="-0"/>
    <x v="1"/>
    <x v="3"/>
  </r>
  <r>
    <s v="7120"/>
    <s v="2020-01-28 00:00:00"/>
    <s v="2020-01-28 11:57:00"/>
    <s v="Gasto"/>
    <s v="Con Compromiso"/>
    <s v="0200"/>
    <x v="19"/>
    <x v="55"/>
    <s v="ADQUISICIÓN DE BIENES Y SERVICIOS - SERVICIOS TECNOLÓGICOS - FORTALECIMIENTO DE LA GESTIÓN INSTITUCIONAL DEL IGAC A NIVEL   NACIONAL"/>
    <s v="Nación"/>
    <x v="0"/>
    <s v="CSF"/>
    <n v="56547360"/>
    <n v="17199822"/>
    <n v="73747182"/>
    <n v="0"/>
    <s v="PRESTACIÓN DE SERVICIOS PROFESIONALES PARA REALIZAR ACTIVIDADES DE OPERACIÓN, SOPORTE, MANTENIMIENTO Y MONITOREO A LAS PLATAFORMAS TECNOLÓGICAS."/>
    <s v="8920"/>
    <s v="20820, 21320"/>
    <s v="93120, 94020"/>
    <s v="180520, 180720, 253620, 265020, 273120, 328320, 394820, 394920, 514720, 515120, 613820, 619020, 719720, 724720, 833620, 836220, 959620, 959720, 1119220, 1119920"/>
    <s v="67130920, 67273820, 76528220, 86379320, 100982620, 110903020, 135006520, 135008420, 168231820, 168235020, 205349220, 207291520, 241991620, 243218420, 272644720, 272818520, 307295320, 307306220, 345664020, 346695720"/>
    <s v="-0"/>
    <x v="1"/>
    <x v="3"/>
  </r>
  <r>
    <s v="7220"/>
    <s v="2020-01-28 00:00:00"/>
    <s v="2020-01-28 11:59:00"/>
    <s v="Gasto"/>
    <s v="Con Compromiso"/>
    <s v="0200"/>
    <x v="19"/>
    <x v="55"/>
    <s v="ADQUISICIÓN DE BIENES Y SERVICIOS - SERVICIOS TECNOLÓGICOS - FORTALECIMIENTO DE LA GESTIÓN INSTITUCIONAL DEL IGAC A NIVEL   NACIONAL"/>
    <s v="Nación"/>
    <x v="0"/>
    <s v="CSF"/>
    <n v="103820640"/>
    <n v="28334383"/>
    <n v="132155023"/>
    <n v="0"/>
    <s v="PRESTACIÓN DE SERVICIOS PROFESIONALES PARA ANALIZAR Y DESARROLLAR COMPONENTES DE SOFTWARE EN PLATAFORMA ORACLE"/>
    <s v="8820"/>
    <s v="24920, 26520"/>
    <s v="117020, 129320"/>
    <s v="251920, 257320, 263220, 264820, 337020, 340920, 450120, 461420, 548620, 550220, 566120, 644820, 647120, 754520, 758720, 760920, 864420, 887120, 1005820, 1010520"/>
    <s v="75408820, 77920220, 85867920, 86397920, 113078820, 113473420, 147720720, 158991720, 178875720, 184001820, 199948520, 219225420, 219226020, 250633720, 250641920, 281704820, 285401520, 322093320, 322601720"/>
    <s v="-0"/>
    <x v="1"/>
    <x v="3"/>
  </r>
  <r>
    <s v="7320"/>
    <s v="2020-01-28 00:00:00"/>
    <s v="2020-01-28 12:00:00"/>
    <s v="Gasto"/>
    <s v="Con Compromiso"/>
    <s v="0200"/>
    <x v="19"/>
    <x v="55"/>
    <s v="ADQUISICIÓN DE BIENES Y SERVICIOS - SERVICIOS TECNOLÓGICOS - FORTALECIMIENTO DE LA GESTIÓN INSTITUCIONAL DEL IGAC A NIVEL   NACIONAL"/>
    <s v="Nación"/>
    <x v="0"/>
    <s v="CSF"/>
    <n v="38651840"/>
    <n v="12883947"/>
    <n v="51535787"/>
    <n v="0"/>
    <s v="PRESTACIÓN DE SERVICIOS PROFESIONALES PARA ORIENTAR Y REALIZAR LAS ACTIVIDADES DE SOPORTE TECNICO DE LAS PLATAFORMAS DE LA OFICINA DE INFORMATICA Y TELECOMUNICACIONES"/>
    <s v="8620"/>
    <s v="15020"/>
    <s v="91620"/>
    <s v="178120, 245820, 272520, 396520, 521120, 613920, 722520, 834120, 973120, 1118620"/>
    <s v="66932420, 71343920, 100966920, 143399820, 174812520, 211167320, 242225420, 272672420, 310243020, 345656820"/>
    <s v="-0"/>
    <x v="1"/>
    <x v="3"/>
  </r>
  <r>
    <s v="7420"/>
    <s v="2020-01-28 00:00:00"/>
    <s v="2020-01-28 12:01:00"/>
    <s v="Gasto"/>
    <s v="Anulado"/>
    <s v="0200"/>
    <x v="19"/>
    <x v="55"/>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s v="8420"/>
    <s v="-0"/>
    <s v="-0"/>
    <s v="-0"/>
    <s v="-0"/>
    <s v="-0"/>
    <x v="1"/>
    <x v="3"/>
  </r>
  <r>
    <s v="7520"/>
    <s v="2020-01-28 00:00:00"/>
    <s v="2020-01-28 12:03:00"/>
    <s v="Gasto"/>
    <s v="Con Compromiso"/>
    <s v="0200"/>
    <x v="19"/>
    <x v="55"/>
    <s v="ADQUISICIÓN DE BIENES Y SERVICIOS - SERVICIOS TECNOLÓGICOS - FORTALECIMIENTO DE LA GESTIÓN INSTITUCIONAL DEL IGAC A NIVEL   NACIONAL"/>
    <s v="Nación"/>
    <x v="0"/>
    <s v="CSF"/>
    <n v="85612368"/>
    <n v="28180738"/>
    <n v="113793106"/>
    <n v="0"/>
    <s v="PRESTACIÓN DE SERVICIOS PROFESIONALES PARA ORIENTAR Y REALIZAR LA GESTIÓN DE LA INFRAESTRUCTURA TECNOLÓGICA Y SEGURIDAD INFORMATICA QUE SOPORTAN LOS SISTEMAS DE LA ENTIDAD"/>
    <s v="8220"/>
    <s v="16020"/>
    <s v="78720"/>
    <s v="178920, 246720, 314420, 396820, 521220, 628120, 722620, 847120, 974120, 1119420"/>
    <s v="67083920, 72236820, 103710720, 143399120, 174766120, 213400720, 242563620, 276281920, 311038120, 346705820"/>
    <s v="-0"/>
    <x v="1"/>
    <x v="3"/>
  </r>
  <r>
    <s v="7620"/>
    <s v="2020-01-28 00:00:00"/>
    <s v="2020-01-28 12:05:00"/>
    <s v="Gasto"/>
    <s v="Con Compromiso"/>
    <s v="0200"/>
    <x v="19"/>
    <x v="55"/>
    <s v="ADQUISICIÓN DE BIENES Y SERVICIOS - SERVICIOS TECNOLÓGICOS - FORTALECIMIENTO DE LA GESTIÓN INSTITUCIONAL DEL IGAC A NIVEL   NACIONAL"/>
    <s v="Nación"/>
    <x v="0"/>
    <s v="CSF"/>
    <n v="58642928"/>
    <n v="13683350"/>
    <n v="72326278"/>
    <n v="0"/>
    <s v="PRESTACIÓN DE SERVICIOS PROFESIONALES PARA DESARROLLAR ACTIVIDADES REFERENTES A LA GESTIÓN Y ASEGURAMIENTO DEL CUMPLIMIENTO DE LA ESTRATEGIA DE GOBIERNO DIGITAL"/>
    <s v="8120"/>
    <s v="34320"/>
    <s v="123120"/>
    <s v="259420, 331220, 407520, 522220, 618820, 720620, 942420, 962820"/>
    <s v="80461420, 111236020, 138615120, 170066120, 206871120, 242229320, 296742920, 309084020"/>
    <s v="-0"/>
    <x v="1"/>
    <x v="3"/>
  </r>
  <r>
    <s v="7720"/>
    <s v="2020-01-28 00:00:00"/>
    <s v="2020-01-28 12:43:00"/>
    <s v="Gasto"/>
    <s v="Con Compromiso"/>
    <s v="0200"/>
    <x v="19"/>
    <x v="9"/>
    <s v="SUELDO BÁSICO"/>
    <s v="Nación"/>
    <x v="0"/>
    <s v="CSF"/>
    <n v="990320"/>
    <n v="326641"/>
    <n v="1316961"/>
    <n v="0"/>
    <s v="NOMINA MES DE ENERO FUNCIONARIO"/>
    <s v="13520"/>
    <s v="7520"/>
    <s v="26420"/>
    <s v="63220"/>
    <s v="12982320"/>
    <s v="-0"/>
    <x v="0"/>
    <x v="3"/>
  </r>
  <r>
    <s v="7720"/>
    <s v="2020-01-28 00:00:00"/>
    <s v="2020-01-28 12:43:00"/>
    <s v="Gasto"/>
    <s v="Con Compromiso"/>
    <s v="0200"/>
    <x v="19"/>
    <x v="6"/>
    <s v="SUBSIDIO DE ALIMENTACIÓN"/>
    <s v="Nación"/>
    <x v="0"/>
    <s v="CSF"/>
    <n v="35630"/>
    <n v="10480"/>
    <n v="46110"/>
    <n v="0"/>
    <s v="NOMINA MES DE ENERO FUNCIONARIO"/>
    <s v="13520"/>
    <s v="7520"/>
    <s v="26420"/>
    <s v="63220"/>
    <s v="12982320"/>
    <s v="-0"/>
    <x v="0"/>
    <x v="3"/>
  </r>
  <r>
    <s v="7820"/>
    <s v="2020-01-28 00:00:00"/>
    <s v="2020-01-28 14:16:00"/>
    <s v="Gasto"/>
    <s v="Con Compromiso"/>
    <s v="0160"/>
    <x v="24"/>
    <x v="68"/>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EJECUTAR LAS ESTRATEGIAS DE MARKETING DIGITAL DE LOS PRODUCTOS DEL IGAC"/>
    <s v="7120"/>
    <s v="11520"/>
    <s v="80920"/>
    <s v="163320, 252320, 312620, 397420, 518720, 616820, 716420, 846020, 967920"/>
    <s v="42755020, 76544220, 102230620, 135762820, 169158220, 205351720, 241084320, 274758520, 308828120"/>
    <s v="-0"/>
    <x v="1"/>
    <x v="25"/>
  </r>
  <r>
    <s v="7920"/>
    <s v="2020-01-28 00:00:00"/>
    <s v="2020-01-28 14:18:00"/>
    <s v="Gasto"/>
    <s v="Con Compromiso"/>
    <s v="0160"/>
    <x v="24"/>
    <x v="68"/>
    <s v="ADQUISICIÓN DE BIENES Y SERVICIOS - SERVICIOS DE INFORMACIÓN IMPLEMENTADOS - FORTALECIMIENTO DE LOS PROCESOS DE DIFUSIÓN Y ACCESO A LA INFORMACIÓN GEOGRÁFICA A NIVEL   NACIONAL"/>
    <s v="Nación"/>
    <x v="0"/>
    <s v="CSF"/>
    <n v="20749384"/>
    <n v="7002917"/>
    <n v="27752301"/>
    <n v="0"/>
    <s v="PRESTACIÓN DE SERVICIOS PROFESIONALES PARA CATALOGAR Y CLASIFICAR EN FORMATO MARC LOS LIBROS DE LA COLECCIÓN, INFORMES TECNICOS, TESIS Y REALIZAR LOS PROCESOS LOGISTICOS DE LA BIBLIOTECA VIRTUAL Y PRESENCIAL DEL INSTITUTO"/>
    <s v="7220"/>
    <s v="12720"/>
    <s v="80820"/>
    <s v="175220, 250920, 312720, 398120, 518820, 616920, 716320, 846420, 974620"/>
    <s v="52725520, 75402320, 102230920, 135765220, 169159420, 205351820, 241081820, 274761820, 310631920"/>
    <s v="-0"/>
    <x v="1"/>
    <x v="25"/>
  </r>
  <r>
    <s v="8020"/>
    <s v="2020-01-28 00:00:00"/>
    <s v="2020-01-28 14:21:00"/>
    <s v="Gasto"/>
    <s v="Con Compromiso"/>
    <s v="0160"/>
    <x v="24"/>
    <x v="71"/>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s v="8720"/>
    <s v="20320"/>
    <s v="81020"/>
    <s v="180120, 255520, 328520, 403120, 525120, 613420, 716820, 844320, 1001620"/>
    <s v="67098820, 77316720, 110909820, 137593020, 170499520, 205348720, 241113820, 274734520, 320753220"/>
    <s v="-0"/>
    <x v="1"/>
    <x v="25"/>
  </r>
  <r>
    <s v="8120"/>
    <s v="2020-01-28 00:00:00"/>
    <s v="2020-01-28 14:23:00"/>
    <s v="Gasto"/>
    <s v="Con Compromiso"/>
    <s v="0160"/>
    <x v="24"/>
    <x v="68"/>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R A CABO EL ESCANEO, LA REPOSICIÓN Y ORGANIZACIÓN DEL MATERIAL CARTOGRAFICO  Y AEROFOTOGRAFICO UTILIZADO POR LOS USUARIOS QUE CONSULTAN EN LOS CIG DEL INSTITUTO A NIVEL NACIONAL"/>
    <s v="8520"/>
    <s v="11920"/>
    <s v="81120"/>
    <s v="163420, 255020, 324020, 408320, 525020, 615220, 717020, 842120, 967320"/>
    <s v="42791120, 77276520, 107777220, 138220220, 170496820, 205350620, 241277820, 274416620, 308460120"/>
    <s v="-0"/>
    <x v="1"/>
    <x v="25"/>
  </r>
  <r>
    <s v="8220"/>
    <s v="2020-01-28 00:00:00"/>
    <s v="2020-01-28 14:28:00"/>
    <s v="Gasto"/>
    <s v="Con Compromiso"/>
    <s v="0160"/>
    <x v="24"/>
    <x v="68"/>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 A CABO LA ATENCIÓN A LOS REQUERIMIENTOS DE LOS GRUPOS DE INTERES A TRAVES DE LOS DIFERENTES CANALES DISPUESTOS POR EL INSTITUTO"/>
    <s v="7920"/>
    <s v="11720"/>
    <s v="81320"/>
    <s v="163620, 256120, 324620, 411120, 525720, 617320, 717120, 845120, 971220"/>
    <s v="42734920, 77344720, 108086320, 138819220, 171231020, 205352120, 241233920, 274755120, 311011220"/>
    <s v="-0"/>
    <x v="1"/>
    <x v="25"/>
  </r>
  <r>
    <s v="8320"/>
    <s v="2020-01-28 00:00:00"/>
    <s v="2020-01-28 14:31:00"/>
    <s v="Gasto"/>
    <s v="Con Compromiso"/>
    <s v="0160"/>
    <x v="24"/>
    <x v="68"/>
    <s v="ADQUISICIÓN DE BIENES Y SERVICIOS - SERVICIOS DE INFORMACIÓN IMPLEMENTADOS - FORTALECIMIENTO DE LOS PROCESOS DE DIFUSIÓN Y ACCESO A LA INFORMACIÓN GEOGRÁFICA A NIVEL   NACIONAL"/>
    <s v="Nación"/>
    <x v="0"/>
    <s v="CSF"/>
    <n v="33114736"/>
    <n v="11038245"/>
    <n v="44152981"/>
    <n v="0"/>
    <s v="PRESTACIÓN DE SERVICOS PROFESIONALES PARA DESARROLLAR E IMPLEMENTAR CAMPAÑAS DE MERCADEO EN LOS DIFERENTES CANALES DE DIFUSIÓN DE LOS PRODUCTOS Y SERVICIOS GEOGRAFICOS DEL INSTITUTO."/>
    <s v="8020"/>
    <s v="16220"/>
    <s v="80620"/>
    <s v="178320, 254920, 323920, 408620, 524920, 613220, 722020, 847520, 970520"/>
    <s v="66990320, 77267720, 107775420, 138198120, 170484720, 205348420, 242216520, 274930620, 309941920"/>
    <s v="-0"/>
    <x v="1"/>
    <x v="25"/>
  </r>
  <r>
    <s v="8420"/>
    <s v="2020-01-28 00:00:00"/>
    <s v="2020-01-28 14:32:00"/>
    <s v="Gasto"/>
    <s v="Con Compromiso"/>
    <s v="0160"/>
    <x v="24"/>
    <x v="68"/>
    <s v="ADQUISICIÓN DE BIENES Y SERVICIOS - SERVICIOS DE INFORMACIÓN IMPLEMENTADOS - FORTALECIMIENTO DE LOS PROCESOS DE DIFUSIÓN Y ACCESO A LA INFORMACIÓN GEOGRÁFICA A NIVEL   NACIONAL"/>
    <s v="Nación"/>
    <x v="0"/>
    <s v="CSF"/>
    <n v="28193680"/>
    <n v="7737455"/>
    <n v="35931135"/>
    <n v="0"/>
    <s v="PRESTACIÓN DE SERVICIOS PROFESIONALES PARA GENERAR INFORMES DE VENTAS Y GARANTIZAR LA CALIDAD Y ENTREGA OPORTUNA DE LOS PRODUCTOS Y SERVICIOS OFERTADOS POR EL INSTITUTO"/>
    <s v="8320"/>
    <s v="26720"/>
    <s v="92720"/>
    <s v="176420, 251020, 312820, 403620, 525420, 615720, 721720, 847720, 974920"/>
    <s v="53524520, 75403020, 102231620, 137621720, 170549120, 205349420, 242264420, 275107520, 310786920"/>
    <s v="-0"/>
    <x v="1"/>
    <x v="25"/>
  </r>
  <r>
    <s v="8520"/>
    <s v="2020-01-28 00:00:00"/>
    <s v="2020-01-28 14:35:00"/>
    <s v="Gasto"/>
    <s v="Con Compromiso"/>
    <s v="0160"/>
    <x v="24"/>
    <x v="68"/>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IMPLEMENTAR LAS ESTRATEGIAS DE DIFUSIÓN A LOS DIFERENTES GRUPOS DE INTERÉS EN LOS MUSEOS DEL IGAC"/>
    <s v="7720"/>
    <s v="16120"/>
    <s v="80720"/>
    <s v="178520, 259820, 329120, 410420, 525320, 616520, 716520, 847620, 967120"/>
    <s v="67009120, 84436120, 110978120, 138817420, 170521820, 205351420, 241087520, 274935520, 308424920"/>
    <s v="-0"/>
    <x v="1"/>
    <x v="25"/>
  </r>
  <r>
    <s v="8620"/>
    <s v="2020-01-28 00:00:00"/>
    <s v="2020-01-28 14:38:00"/>
    <s v="Gasto"/>
    <s v="Con Compromiso"/>
    <s v="0160"/>
    <x v="24"/>
    <x v="68"/>
    <s v="ADQUISICIÓN DE BIENES Y SERVICIOS - SERVICIOS DE INFORMACIÓN IMPLEMENTADOS - FORTALECIMIENTO DE LOS PROCESOS DE DIFUSIÓN Y ACCESO A LA INFORMACIÓN GEOGRÁFICA A NIVEL   NACIONAL"/>
    <s v="Nación"/>
    <x v="0"/>
    <s v="CSF"/>
    <n v="33114736"/>
    <n v="10762289"/>
    <n v="43877025"/>
    <n v="0"/>
    <s v="PRESTACIÓN DE SERVICIOS PROFESIONALES PARA DIFUNDIR Y PROMOCIONAR LA INFORMACIÓN GEOGRAFICA DEL INSTITUTO, IMPLEMENTANDO MODELOS DE DISTRIBUCIÓN BASADO EN NUEVAS TECNOLOGIAS"/>
    <s v="7420"/>
    <s v="18420"/>
    <s v="72120"/>
    <s v="154620, 178620, 256020, 328720, 403920, 528720, 618120, 715920, 842420, 967520"/>
    <s v="35345520, 67018520, 77333620, 110937320, 137624320, 172254520, 205352420, 241061020, 274470020, 308463520"/>
    <s v="-0"/>
    <x v="1"/>
    <x v="25"/>
  </r>
  <r>
    <s v="8720"/>
    <s v="2020-01-28 00:00:00"/>
    <s v="2020-01-28 14:45:00"/>
    <s v="Gasto"/>
    <s v="Con Compromiso"/>
    <s v="0160"/>
    <x v="24"/>
    <x v="68"/>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DESARROLLAR CONTENIDOS DIGITALES Y/O IMPRESOS PARA LA DIFUSIÓN DE LA INFORMACIÓN GEOGRÁFICA A NIVEL NACIONAL."/>
    <s v="7320"/>
    <s v="14920"/>
    <s v="81220"/>
    <s v="178420, 250820, 315020, 403420, 528220, 623120, 720920, 844220, 971520"/>
    <s v="66992720, 75430120, 103689020, 137609620, 172245420, 205355720, 242071420, 274733820, 310088320"/>
    <s v="-0"/>
    <x v="1"/>
    <x v="25"/>
  </r>
  <r>
    <s v="8820"/>
    <s v="2020-01-28 00:00:00"/>
    <s v="2020-01-28 15:38:00"/>
    <s v="Gasto"/>
    <s v="Con Compromiso"/>
    <s v="0200"/>
    <x v="19"/>
    <x v="70"/>
    <s v="AUXILIO DE CESANTÍAS"/>
    <s v="Nación"/>
    <x v="0"/>
    <s v="CSF"/>
    <n v="208500000"/>
    <n v="0"/>
    <n v="208500000"/>
    <n v="0"/>
    <s v="APORTES DE CESANTIAS PARA EL MES DE ENERO DEL 2020"/>
    <s v="14720"/>
    <s v="7720"/>
    <s v="26520"/>
    <s v="64120"/>
    <s v="13051920"/>
    <s v="-0"/>
    <x v="0"/>
    <x v="3"/>
  </r>
  <r>
    <s v="8920"/>
    <s v="2020-01-28 00:00:00"/>
    <s v="2020-01-28 16:32: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5936730"/>
    <n v="0"/>
    <n v="25936730"/>
    <n v="0"/>
    <s v="PRESTACIÓN DE SERVICIOS PARA ASISTENCIA LOGISTICA DEL PROCESO DE GESTIÓN DEL CONOCIMIENTO EN LOS COMPONENTES DE TRANSFERENCIA DE CONOCIMIENTO Y EL DESARROLLO DE LOS PROYECTOS DE GEOMETRIA"/>
    <s v="12620"/>
    <s v="14620"/>
    <s v="85420"/>
    <s v="166620, 258120, 338520, 402720, 529420, 625720, 734520, 866820, 995420"/>
    <s v="44147820, 77691120, 112217720, 135951320, 172285520, 205597420, 244900020, 281483420, 316173120"/>
    <s v="-0"/>
    <x v="1"/>
    <x v="24"/>
  </r>
  <r>
    <s v="9020"/>
    <s v="2020-01-28 00:00:00"/>
    <s v="2020-01-28 16:34: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76968843"/>
    <n v="1466074"/>
    <n v="78434917"/>
    <n v="1466074"/>
    <s v="PRESTACIÓN DE SERVICIOS PROFESIONALES PARA REALIZAR LA VERIFICACIÓN, CONTROL, SEGUIMIENTO Y GESTIÓN DEL CONOCIMIENTO DE LOS PROYECTOS DE TECNOLOGIAS DE LA INFORMACIÓN GEOGRAFICA A CARGO DE LA OFICINA CIAF"/>
    <s v="12520"/>
    <s v="12220"/>
    <s v="95720"/>
    <s v="172320, 262220, 342920, 461820, 550720, 655520, 767320, 874120, 1003320"/>
    <s v="47364020, 85857520, 116449620, 150212720, 179861420, 220326820, 252911920, 283515420, 320849720"/>
    <s v="-0"/>
    <x v="1"/>
    <x v="24"/>
  </r>
  <r>
    <s v="9120"/>
    <s v="2020-01-28 00:00:00"/>
    <s v="2020-01-28 16:36: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7109205"/>
    <n v="1178070"/>
    <n v="38287275"/>
    <n v="1178070"/>
    <s v="PRESTACIÓN DE SERVICIOS PROFESIONALES PARA REALIZAR ACTIVIDADES DE REPORTE Y CARGA DE LOS PRODUCTOS DE CIENCIA Y TECNOLOGIA, EN LAS PLATAFORMAS ESTABLECIDAS DE LA CIAF"/>
    <s v="12420"/>
    <s v="11020"/>
    <s v="86520"/>
    <s v="167920, 261120, 338620, 452020, 546520, 648220, 748320, 867820, 1001520"/>
    <s v="44511720, 84812020, 112218520, 143399020, 177639020, 217359220, 247437620, 281583020, 320751720"/>
    <s v="-0"/>
    <x v="1"/>
    <x v="24"/>
  </r>
  <r>
    <s v="9220"/>
    <s v="2020-01-28 00:00:00"/>
    <s v="2020-01-28 16:38: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58642928"/>
    <n v="19791989"/>
    <n v="78434917"/>
    <n v="0"/>
    <s v="PRESTACIÓN DE SERVICIOS PROFESIONALES PARA REALIZAR ACTIVIDADES DE ANALISIS, ESTRUCTURACIÓN, DESARROLLO E IMPLEMENTACIÓN DE LAS BASES DE DATO, ASI COMO LA PLANIFICACIÓN, SEGUIMIENTO Y CONTROL DE ACTIVIDADES DE LOS PROYECTOS DE TECNOLOGIAS DE LA INFOR"/>
    <s v="12320"/>
    <s v="11820"/>
    <s v="83120"/>
    <s v="163920, 258320, 333220, 454620, 546920, 636620, 752920, 860220, 1029220"/>
    <s v="42745020, 77869220, 111445120, 143647520, 178300120, 213298620, 248694620, 280322220, 335350520"/>
    <s v="-0"/>
    <x v="1"/>
    <x v="24"/>
  </r>
  <r>
    <s v="9320"/>
    <s v="2020-01-28 00:00:00"/>
    <s v="2020-01-28 16:40: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s v="12820"/>
    <s v="11420"/>
    <s v="89020"/>
    <s v="169120, 259020, 340620, 459920, 552520, 643320, 750020, 879420"/>
    <s v="44544420, 77912020, 112389120, 150051520, 180602920, 215954820, 248094420, 284355820"/>
    <s v="-0"/>
    <x v="1"/>
    <x v="24"/>
  </r>
  <r>
    <s v="9420"/>
    <s v="2020-01-28 00:00:00"/>
    <s v="2020-01-28 16:43:00"/>
    <s v="Gasto"/>
    <s v="Anulado"/>
    <s v="0140"/>
    <x v="21"/>
    <x v="72"/>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s v="12720"/>
    <s v="-0"/>
    <s v="-0"/>
    <s v="-0"/>
    <s v="-0"/>
    <s v="-0"/>
    <x v="1"/>
    <x v="24"/>
  </r>
  <r>
    <s v="9520"/>
    <s v="2020-01-28 00:00:00"/>
    <s v="2020-01-28 16:45:00"/>
    <s v="Gasto"/>
    <s v="Con Compromiso"/>
    <s v="0140"/>
    <x v="21"/>
    <x v="73"/>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s v="13020"/>
    <s v="11620"/>
    <s v="86620"/>
    <s v="168020, 258620, 335220, 448320, 538520, 651120, 750320, 871320, 1107820"/>
    <s v="44519120, 77666220, 111559320, 142507320, 174338220, 217466620, 247955720, 282415120, 338967720"/>
    <s v="-0"/>
    <x v="1"/>
    <x v="24"/>
  </r>
  <r>
    <s v="9620"/>
    <s v="2020-01-29 00:00:00"/>
    <s v="2020-01-29 10:26:00"/>
    <s v="Gasto"/>
    <s v="Con Compromiso"/>
    <s v="0200"/>
    <x v="19"/>
    <x v="57"/>
    <s v="ALOJAMIENTO; SERVICIOS DE SUMINISTROS DE COMIDAS Y BEBIDAS"/>
    <s v="Nación"/>
    <x v="0"/>
    <s v="CSF"/>
    <n v="500000"/>
    <n v="0"/>
    <n v="500000"/>
    <n v="0"/>
    <s v="1ER DESEMBOLSO CAJA MENOR 120 SIN EGRESO"/>
    <s v="15920"/>
    <s v="8120"/>
    <s v="27520"/>
    <s v="68720"/>
    <s v="13570720"/>
    <s v="-0"/>
    <x v="0"/>
    <x v="3"/>
  </r>
  <r>
    <s v="9620"/>
    <s v="2020-01-29 00:00:00"/>
    <s v="2020-01-29 10:26:00"/>
    <s v="Gasto"/>
    <s v="Con Compromiso"/>
    <s v="0200"/>
    <x v="19"/>
    <x v="62"/>
    <s v="SERVICIOS JURÍDICOS Y CONTABLES"/>
    <s v="Nación"/>
    <x v="0"/>
    <s v="CSF"/>
    <n v="500000"/>
    <n v="0"/>
    <n v="500000"/>
    <n v="0"/>
    <s v="1ER DESEMBOLSO CAJA MENOR 120 SIN EGRESO"/>
    <s v="15920"/>
    <s v="8120"/>
    <s v="27520"/>
    <s v="68720"/>
    <s v="13570720"/>
    <s v="-0"/>
    <x v="0"/>
    <x v="3"/>
  </r>
  <r>
    <s v="9620"/>
    <s v="2020-01-29 00:00:00"/>
    <s v="2020-01-29 10:26:00"/>
    <s v="Gasto"/>
    <s v="Con Compromiso"/>
    <s v="0200"/>
    <x v="19"/>
    <x v="60"/>
    <s v="OTROS SERVICIOS DE FABRICACIÓN; SERVICIOS DE EDICIÓN, IMPRESIÓN Y REPRODUCCIÓN; SERVICIOS DE RECUPERACIÓN DE MATERIALES"/>
    <s v="Nación"/>
    <x v="0"/>
    <s v="CSF"/>
    <n v="150000"/>
    <n v="0"/>
    <n v="150000"/>
    <n v="0"/>
    <s v="1ER DESEMBOLSO CAJA MENOR 120 SIN EGRESO"/>
    <s v="15920"/>
    <s v="8120"/>
    <s v="27520"/>
    <s v="68720"/>
    <s v="13570720"/>
    <s v="-0"/>
    <x v="0"/>
    <x v="3"/>
  </r>
  <r>
    <s v="9620"/>
    <s v="2020-01-29 00:00:00"/>
    <s v="2020-01-29 10:26:00"/>
    <s v="Gasto"/>
    <s v="Con Compromiso"/>
    <s v="0200"/>
    <x v="19"/>
    <x v="61"/>
    <s v="PASTA O PULPA, PAPEL Y PRODUCTOS DE PAPEL; IMPRESOS Y ARTÍCULOS RELACIONADOS"/>
    <s v="Nación"/>
    <x v="0"/>
    <s v="CSF"/>
    <n v="350000"/>
    <n v="0"/>
    <n v="350000"/>
    <n v="0"/>
    <s v="1ER DESEMBOLSO CAJA MENOR 120 SIN EGRESO"/>
    <s v="15920"/>
    <s v="8120"/>
    <s v="27520"/>
    <s v="68720"/>
    <s v="13570720"/>
    <s v="-0"/>
    <x v="0"/>
    <x v="3"/>
  </r>
  <r>
    <s v="9620"/>
    <s v="2020-01-29 00:00:00"/>
    <s v="2020-01-29 10:26:00"/>
    <s v="Gasto"/>
    <s v="Con Compromiso"/>
    <s v="0200"/>
    <x v="19"/>
    <x v="59"/>
    <s v="SERVICIOS DE CONSTRUCCIÓN"/>
    <s v="Nación"/>
    <x v="0"/>
    <s v="CSF"/>
    <n v="500000"/>
    <n v="0"/>
    <n v="500000"/>
    <n v="0"/>
    <s v="1ER DESEMBOLSO CAJA MENOR 120 SIN EGRESO"/>
    <s v="15920"/>
    <s v="8120"/>
    <s v="27520"/>
    <s v="68720"/>
    <s v="13570720"/>
    <s v="-0"/>
    <x v="0"/>
    <x v="3"/>
  </r>
  <r>
    <s v="9720"/>
    <s v="2020-01-29 00:00:00"/>
    <s v="2020-01-29 11:40:00"/>
    <s v="Gasto"/>
    <s v="Con Compromiso"/>
    <s v="0140"/>
    <x v="21"/>
    <x v="73"/>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s v="12920"/>
    <s v="11220"/>
    <s v="85520"/>
    <s v="166720, 260420, 339020, 457120, 538720, 639820, 752520, 864320, 998720"/>
    <s v="44186520, 84746020, 112232020, 145443420, 175798020, 213397920, 248666020, 281561420, 320525920"/>
    <s v="-0"/>
    <x v="1"/>
    <x v="24"/>
  </r>
  <r>
    <s v="9820"/>
    <s v="2020-01-29 00:00:00"/>
    <s v="2020-01-29 12:18:00"/>
    <s v="Gasto"/>
    <s v="Con Compromiso"/>
    <s v="0500"/>
    <x v="22"/>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s v="15720"/>
    <s v="8220, 8320"/>
    <s v="59720, 60720"/>
    <s v="101020, 102020"/>
    <s v="21423220, 21424420"/>
    <s v="-0"/>
    <x v="1"/>
    <x v="1"/>
  </r>
  <r>
    <s v="9920"/>
    <s v="2020-01-29 00:00:00"/>
    <s v="2020-01-29 14:35: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14655490"/>
    <n v="101622130"/>
    <n v="0"/>
    <s v="Prestación de servicios profesionales para la gestión, planeación y control de calidad de la producción cartográfica de los diferentes proyectos que se adelanten la subdirección de Agrología"/>
    <s v="10920"/>
    <s v="19220, 19820"/>
    <s v="88120, 88220"/>
    <s v="168220, 168320, 260720, 260920, 325520, 325720, 406520, 407320, 532620, 535020, 623220, 630120, 722720, 735320, 854020, 854220, 987520, 1011320, 1120020, 1120220"/>
    <s v="44526120, 44529720, 84723120, 84770520, 108162620, 108167020, 137568420, 137986020, 172889820, 173585020, 205356720, 208042520, 242238920, 245229220, 277042920, 277093720, 313379920, 322774520, 346700120, 346713920"/>
    <s v="-0"/>
    <x v="1"/>
    <x v="23"/>
  </r>
  <r>
    <s v="10020"/>
    <s v="2020-01-29 00:00:00"/>
    <s v="2020-01-29 14:3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6830006"/>
    <n v="30173063"/>
    <n v="2593673"/>
    <s v="Prestación de servicios personales para realizar las labores de apoyo dentro de los procesos de levantamientos de suelos y aplicaciones agrológicas."/>
    <s v="11320"/>
    <s v="16820"/>
    <s v="77720"/>
    <s v="162220, 242020, 316420, 390020, 536520, 638020, 715220, 861320, 960820"/>
    <s v="42122920, 67792320, 104547520, 134868020, 173555020, 212574520, 240958020, 280665520, 307747520"/>
    <s v="-0"/>
    <x v="1"/>
    <x v="23"/>
  </r>
  <r>
    <s v="10120"/>
    <s v="2020-01-29 00:00:00"/>
    <s v="2020-01-29 14:41: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7786548"/>
    <n v="35090028"/>
    <n v="3033720"/>
    <s v="Prestación de servicios Profesionales para la ejecución de análisis de mediana complejidad, registro de información y aplicación de controles de calidad en el GIT Laboratorio Nacional de Suelos."/>
    <s v="11620"/>
    <s v="18320"/>
    <s v="86320"/>
    <s v="167720, 265120, 337520, 456120, 526520, 617520, 749220, 867320, 976720"/>
    <s v="44491620, 86390720, 112166720, 143889620, 171101620, 205352220, 247602920, 281556920, 311032620"/>
    <s v="-0"/>
    <x v="1"/>
    <x v="23"/>
  </r>
  <r>
    <s v="10220"/>
    <s v="2020-01-31 00:00:00"/>
    <s v="2020-01-31 10:41: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s v="16120"/>
    <s v="19320"/>
    <s v="88320"/>
    <s v="168420, 263820, 325220, 451120, 533720, 627120, 723020, 844520, 963720, 1118520"/>
    <s v="44615720, 86414720, 108315020, 143399620, 173197520, 207569720, 242546320, 276275420, 310047620, 345644920"/>
    <s v="-0"/>
    <x v="1"/>
    <x v="23"/>
  </r>
  <r>
    <s v="10320"/>
    <s v="2020-01-31 00:00:00"/>
    <s v="2020-01-31 10:43: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0547755"/>
    <n v="52824473"/>
    <n v="2593673"/>
    <s v="Prestación de servicios personales para la ejecución de análisis básicos y aplicación de controles de calidad  en el GIT Laboratorio Nacional de Suelos"/>
    <s v="11720"/>
    <s v="22320, 22420"/>
    <s v="85920, 86220"/>
    <s v="167320, 167620, 260220, 264620, 331320, 335820, 405120, 465020, 525920, 530320, 619920, 631220, 734720, 737820, 872020, 886920, 979220, 1005520"/>
    <s v="44463520, 44488420, 84660720, 86036020, 110715120, 111625120, 137487820, 154410220, 171086120, 172318020, 205353520, 208057320, 244904920, 245693720, 282457720, 285007220, 311573020, 320847220"/>
    <s v="-0"/>
    <x v="1"/>
    <x v="23"/>
  </r>
  <r>
    <s v="10420"/>
    <s v="2020-01-31 00:00:00"/>
    <s v="2020-01-31 10:45: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24157401"/>
    <n v="154607361"/>
    <n v="0"/>
    <s v="Prestación de servicios profesionales para realizar el control de calidad en los levantamiento de suelos y capacidad de usos de las tierras en el territorio nacional"/>
    <s v="11120"/>
    <s v="15320, 15420, 15520"/>
    <s v="77920, 78020, 78620"/>
    <s v="162420, 162520, 163220, 260520, 261220, 261320, 324920, 325620, 329920, 401720, 407920, 411620, 524220, 524720, 529020, 614420, 622320, 652820, 728320, 731920, 774720, 851020, 864720, 870620, 964620, 1010320, 1024320"/>
    <s v="42145520, 42154320, 42725120, 84672320, 84816120, 84859620, 108128420, 109545820, 110999220, 135753820, 138152920, 139002620, 170250520, 170554220, 172350620, 205349320, 205355420, 218461820, 243506420, 244103820, 255613020, 275942820, 281443520, 282404720, 308201820, 322394820, 330137920"/>
    <s v="-0"/>
    <x v="1"/>
    <x v="23"/>
  </r>
  <r>
    <s v="10520"/>
    <s v="2020-01-31 00:00:00"/>
    <s v="2020-01-31 10:46: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18728185"/>
    <n v="198688415"/>
    <n v="22199"/>
    <s v="Prestación de servicios profesionales para realizar el levantamiento de suelos  y capacidad  de uso delas tierras en los proyectos que adelanta la Subdirección de Agrología"/>
    <s v="11220"/>
    <s v="16320, 17120, 17220, 18220, 18820"/>
    <s v="77820, 78320, 78420, 78520, 85620"/>
    <s v="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s v="9620, 14420, 15920"/>
    <x v="1"/>
    <x v="23"/>
  </r>
  <r>
    <s v="10620"/>
    <s v="2020-02-03 00:00:00"/>
    <s v="2020-02-03 10:46:00"/>
    <s v="Gasto"/>
    <s v="Con Compromiso"/>
    <s v="0500"/>
    <x v="22"/>
    <x v="22"/>
    <s v="ADQUISICIÓN DE BIENES Y SERVICIOS - SERVICIO DE INFORMACIÓN CATASTRAL - ACTUALIZACIÓN  Y GESTIÓN CATASTRAL  NACIONAL"/>
    <s v="Nación"/>
    <x v="0"/>
    <s v="CSF"/>
    <n v="38651840"/>
    <n v="11917651"/>
    <n v="50569491"/>
    <n v="0"/>
    <s v="PRESTACIÓN DE SERVICIOS  PROFESIONALES PARA APOYAR LA IMPLEMENTACIÓN  DE LOS PROCEDIMIENTOS DEL ENFOQUE CATASTRAL MULTIPROPOSITO"/>
    <s v="13220"/>
    <s v="18920"/>
    <s v="96320"/>
    <s v="172520, 259520, 333920, 457220, 538920, 649920, 763320, 893120, 1016420"/>
    <s v="47610020, 80448920, 111332120, 145306520, 175199720, 217430520, 251188620, 286492320, 324877920"/>
    <s v="-0"/>
    <x v="1"/>
    <x v="1"/>
  </r>
  <r>
    <s v="10720"/>
    <s v="2020-02-03 00:00:00"/>
    <s v="2020-02-03 10:50:00"/>
    <s v="Gasto"/>
    <s v="Con Compromiso"/>
    <s v="0500"/>
    <x v="22"/>
    <x v="22"/>
    <s v="ADQUISICIÓN DE BIENES Y SERVICIOS - SERVICIO DE INFORMACIÓN CATASTRAL - ACTUALIZACIÓN  Y GESTIÓN CATASTRAL  NACIONAL"/>
    <s v="Nación"/>
    <x v="0"/>
    <s v="CSF"/>
    <n v="178882880"/>
    <n v="58136936"/>
    <n v="237019816"/>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s v="-0"/>
    <x v="1"/>
    <x v="1"/>
  </r>
  <r>
    <s v="10820"/>
    <s v="2020-02-03 00:00:00"/>
    <s v="2020-02-03 10:58:00"/>
    <s v="Gasto"/>
    <s v="Con Compromiso"/>
    <s v="0500"/>
    <x v="22"/>
    <x v="22"/>
    <s v="ADQUISICIÓN DE BIENES Y SERVICIOS - SERVICIO DE INFORMACIÓN CATASTRAL - ACTUALIZACIÓN  Y GESTIÓN CATASTRAL  NACIONAL"/>
    <s v="Nación"/>
    <x v="0"/>
    <s v="CSF"/>
    <n v="38651840"/>
    <n v="11434503"/>
    <n v="50086343"/>
    <n v="0"/>
    <s v="PRESTACIÓN DE SERVICIOS PROFESIONALES  PARA REALIZAR LOS ANALISIS ESTADISTICOS Y ECONOMETRICOS  DE INFORMACIÓN CATASTRAL REQUERIDOS  POR LA SUBDIRECCION DE CATASTRO"/>
    <s v="14020"/>
    <s v="24720"/>
    <s v="92620"/>
    <s v="182420, 260320, 335420, 406120, 522820, 632220, 743920, 884620, 1009720"/>
    <s v="67327920, 84652520, 111593520, 137786820, 169861620, 208423820, 246925820, 284832120, 322376220"/>
    <s v="-0"/>
    <x v="1"/>
    <x v="1"/>
  </r>
  <r>
    <s v="10920"/>
    <s v="2020-02-03 00:00:00"/>
    <s v="2020-02-03 11:00:00"/>
    <s v="Gasto"/>
    <s v="Con Compromiso"/>
    <s v="0500"/>
    <x v="22"/>
    <x v="22"/>
    <s v="ADQUISICIÓN DE BIENES Y SERVICIOS - SERVICIO DE INFORMACIÓN CATASTRAL - ACTUALIZACIÓN  Y GESTIÓN CATASTRAL  NACIONAL"/>
    <s v="Nación"/>
    <x v="2"/>
    <s v="CSF"/>
    <n v="0"/>
    <n v="26832432"/>
    <n v="26832432"/>
    <n v="0"/>
    <s v="CATASTRAL, ASÍ COMO LA VERIFICACIÓN DE LA CALIDAD DE LAS BASES CATASTRALES CORPORATIVAS"/>
    <s v="14120"/>
    <s v="23620, 23920"/>
    <s v="92820, 93020"/>
    <s v="182520, 182820, 260120, 263420, 329520, 330020, 335620, 401420, 405820, 522120, 522920, 628920, 632320, 741020, 741120, 866020, 871220, 1007620, 1009620"/>
    <s v="67347620, 67351020, 84663320, 85875820, 110651220, 111599320, 137466220, 138604920, 169975520, 170563020, 207823820, 208446220, 246858520, 246859420, 281564620, 282408620, 322081620, 322375820"/>
    <s v="-0"/>
    <x v="1"/>
    <x v="1"/>
  </r>
  <r>
    <s v="10920"/>
    <s v="2020-02-03 00:00:00"/>
    <s v="2020-02-03 11:00:00"/>
    <s v="Gasto"/>
    <s v="Con Compromiso"/>
    <s v="0500"/>
    <x v="22"/>
    <x v="22"/>
    <s v="ADQUISICIÓN DE BIENES Y SERVICIOS - SERVICIO DE INFORMACIÓN CATASTRAL - ACTUALIZACIÓN  Y GESTIÓN CATASTRAL  NACIONAL"/>
    <s v="Nación"/>
    <x v="0"/>
    <s v="CSF"/>
    <n v="89441440"/>
    <n v="0"/>
    <n v="89441440"/>
    <n v="0"/>
    <s v="CATASTRAL, ASÍ COMO LA VERIFICACIÓN DE LA CALIDAD DE LAS BASES CATASTRALES CORPORATIVAS"/>
    <s v="14120"/>
    <s v="23620, 23920"/>
    <s v="92820, 93020"/>
    <s v="182520, 182820, 260120, 263420, 329520, 330020, 335620, 401420, 405820, 522120, 522920, 628920, 632320, 741020, 741120, 866020, 871220, 1007620, 1009620"/>
    <s v="67347620, 67351020, 84663320, 85875820, 110651220, 111599320, 137466220, 138604920, 169975520, 170563020, 207823820, 208446220, 246858520, 246859420, 281564620, 282408620, 322081620, 322375820"/>
    <s v="-0"/>
    <x v="1"/>
    <x v="1"/>
  </r>
  <r>
    <s v="11020"/>
    <s v="2020-02-03 00:00:00"/>
    <s v="2020-02-03 11:02:00"/>
    <s v="Gasto"/>
    <s v="Con Compromiso"/>
    <s v="0500"/>
    <x v="22"/>
    <x v="22"/>
    <s v="ADQUISICIÓN DE BIENES Y SERVICIOS - SERVICIO DE INFORMACIÓN CATASTRAL - ACTUALIZACIÓN  Y GESTIÓN CATASTRAL  NACIONAL"/>
    <s v="Nación"/>
    <x v="2"/>
    <s v="CSF"/>
    <n v="0"/>
    <n v="11434503"/>
    <n v="11434503"/>
    <n v="0"/>
    <s v="CATASTRALES, APOYANDO A LAS DIRECCIONES TERRITORIALES Y LA SUBDIRRECCIÓN DE CATASTRO"/>
    <s v="14220"/>
    <s v="24220"/>
    <s v="93320"/>
    <s v="181420, 259220, 329420, 411720, 521920, 628820, 740920, 866320, 1007820"/>
    <s v="67283320, 81474720, 109878320, 139051420, 170043620, 207804720, 246857820, 281458420, 322083620"/>
    <s v="-0"/>
    <x v="1"/>
    <x v="1"/>
  </r>
  <r>
    <s v="11020"/>
    <s v="2020-02-03 00:00:00"/>
    <s v="2020-02-03 11:02:00"/>
    <s v="Gasto"/>
    <s v="Con Compromiso"/>
    <s v="0500"/>
    <x v="22"/>
    <x v="22"/>
    <s v="ADQUISICIÓN DE BIENES Y SERVICIOS - SERVICIO DE INFORMACIÓN CATASTRAL - ACTUALIZACIÓN  Y GESTIÓN CATASTRAL  NACIONAL"/>
    <s v="Nación"/>
    <x v="0"/>
    <s v="CSF"/>
    <n v="38651840"/>
    <n v="0"/>
    <n v="38651840"/>
    <n v="0"/>
    <s v="CATASTRALES, APOYANDO A LAS DIRECCIONES TERRITORIALES Y LA SUBDIRRECCIÓN DE CATASTRO"/>
    <s v="14220"/>
    <s v="24220"/>
    <s v="93320"/>
    <s v="181420, 259220, 329420, 411720, 521920, 628820, 740920, 866320, 1007820"/>
    <s v="67283320, 81474720, 109878320, 139051420, 170043620, 207804720, 246857820, 281458420, 322083620"/>
    <s v="-0"/>
    <x v="1"/>
    <x v="1"/>
  </r>
  <r>
    <s v="11120"/>
    <s v="2020-02-03 00:00:00"/>
    <s v="2020-02-03 11:06:00"/>
    <s v="Gasto"/>
    <s v="Con Compromiso"/>
    <s v="0510"/>
    <x v="25"/>
    <x v="23"/>
    <s v="ADQUISICIÓN DE BIENES Y SERVICIOS - SERVICIO DE AVALÚOS - ACTUALIZACIÓN  Y GESTIÓN CATASTRAL  NACIONAL"/>
    <s v="Nación"/>
    <x v="2"/>
    <s v="CSF"/>
    <n v="117285856"/>
    <n v="31520574"/>
    <n v="148806430"/>
    <n v="0"/>
    <s v="PRESTACIÓN DE SERVICIOS PROFESIONALES   PARA REALIZAR EL CONTROL DE CALIDAD PARA LOS AVALUOS ADELANTADOS POR LA SUBDIRECCIÓN DE CATASTRO"/>
    <s v="14320"/>
    <s v="26820, 27620"/>
    <s v="95520, 95620"/>
    <s v="183620, 183920, 248320, 254420, 311720, 325020, 398620, 405720, 515520, 522620, 615620, 616020, 718320, 727220, 882520, 887820, 965120, 1007520, 1102620"/>
    <s v="67353420, 67485620, 73479220, 77255220, 102562420, 108264320, 137477620, 138133020, 168394720, 170158720, 206768920, 206776220, 242117320, 243403220, 284836120, 285605720, 308240120, 322777720, 337109220"/>
    <s v="-0"/>
    <x v="1"/>
    <x v="2"/>
  </r>
  <r>
    <s v="11220"/>
    <s v="2020-02-03 00:00:00"/>
    <s v="2020-02-03 11:12:00"/>
    <s v="Gasto"/>
    <s v="Con Compromiso"/>
    <s v="0510"/>
    <x v="25"/>
    <x v="23"/>
    <s v="ADQUISICIÓN DE BIENES Y SERVICIOS - SERVICIO DE AVALÚOS - ACTUALIZACIÓN  Y GESTIÓN CATASTRAL  NACIONAL"/>
    <s v="Nación"/>
    <x v="2"/>
    <s v="CSF"/>
    <n v="68546328"/>
    <n v="19135851"/>
    <n v="87682179"/>
    <n v="0"/>
    <s v="PRESTACIÓN DE SERVICIOS PROFESIONALES  PARA ACTUAR COMO AUXILIARES _x000a_ DE LA JUSTICIA Y EN LA EJECUCIÓN DE AVALUOS   COMERCIALES  DE LOS BIENES INMUEBLES EN TODO EL PAIS, DE ACUERDO  A LOS CONVENIOS  Y/O CONTRATOS FIRMADOS POR EL INSTITUTO"/>
    <s v="14420"/>
    <s v="25520, 25620, 25720"/>
    <s v="95120, 95220, 95420"/>
    <s v="176320, 181220, 183420, 248420, 248520, 250420, 311620, 314520, 314620, 405420, 405620, 412220, 522520, 523220, 523320, 615820, 616220, 616720, 723620, 723720, 724820, 853520, 861220, 881020, 968620, 976420, 980520"/>
    <s v="53523520, 67281120, 67483320, 72914420, 72916720, 74434420, 102228220, 103571020, 103580620, 137491520, 137721720, 139048720, 169858520, 170232620, 170242020, 205351120, 205351320, 205351620, 242818120, 242821220, 243279420, 276889020, 280664720, 284009020, 309643620, 311074220, 311843820"/>
    <s v="-0"/>
    <x v="1"/>
    <x v="2"/>
  </r>
  <r>
    <s v="11320"/>
    <s v="2020-02-03 00:00:00"/>
    <s v="2020-02-03 11:15:00"/>
    <s v="Gasto"/>
    <s v="Con Compromiso"/>
    <s v="0510"/>
    <x v="25"/>
    <x v="23"/>
    <s v="ADQUISICIÓN DE BIENES Y SERVICIOS - SERVICIO DE AVALÚOS - ACTUALIZACIÓN  Y GESTIÓN CATASTRAL  NACIONAL"/>
    <s v="Nación"/>
    <x v="2"/>
    <s v="CSF"/>
    <n v="300000000"/>
    <n v="0"/>
    <n v="300000000"/>
    <n v="0"/>
    <s v="PRESTACIÓN DE SERVICIOS PROFESIONALES  PARA REALIZAR AVALUOS COMERCIALES, DE LOS BIENES URBANOS Y RURALES A NIVEL NACIONAL"/>
    <s v="14520"/>
    <s v="20220, 22120, 22220, 22520, 24620"/>
    <s v="477320, 556420, 578320, 579920, 580020"/>
    <s v="886320, 1000620, 1022520, 1024620, 1024720, 1026920, 1109120"/>
    <s v="285582920, 318345520, 329756920, 330953220, 330957820, 341622420"/>
    <s v="-0"/>
    <x v="1"/>
    <x v="2"/>
  </r>
  <r>
    <s v="11420"/>
    <s v="2020-02-03 00:00:00"/>
    <s v="2020-02-03 11:18:00"/>
    <s v="Gasto"/>
    <s v="Con Compromiso"/>
    <s v="0500"/>
    <x v="22"/>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s v="67274720, 67846920, 112325920, 138603720, 172312220, 208100920, 243350520, 284941120, 309078420"/>
    <s v="-0"/>
    <x v="1"/>
    <x v="1"/>
  </r>
  <r>
    <s v="11420"/>
    <s v="2020-02-03 00:00:00"/>
    <s v="2020-02-03 11:18:00"/>
    <s v="Gasto"/>
    <s v="Con Compromiso"/>
    <s v="0500"/>
    <x v="22"/>
    <x v="22"/>
    <s v="ADQUISICIÓN DE BIENES Y SERVICIOS - SERVICIO DE INFORMACIÓN CATASTRAL - ACTUALIZACIÓN  Y GESTIÓN CATASTRAL  NACIONAL"/>
    <s v="Nación"/>
    <x v="2"/>
    <s v="CSF"/>
    <n v="0"/>
    <n v="17348533"/>
    <n v="17348533"/>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s v="67274720, 67846920, 112325920, 138603720, 172312220, 208100920, 243350520, 284941120, 309078420"/>
    <s v="-0"/>
    <x v="1"/>
    <x v="1"/>
  </r>
  <r>
    <s v="11520"/>
    <s v="2020-02-03 00:00:00"/>
    <s v="2020-02-03 11:38:00"/>
    <s v="Gasto"/>
    <s v="Con Compromiso"/>
    <s v="0500"/>
    <x v="22"/>
    <x v="22"/>
    <s v="ADQUISICIÓN DE BIENES Y SERVICIOS - SERVICIO DE INFORMACIÓN CATASTRAL - ACTUALIZACIÓN  Y GESTIÓN CATASTRAL  NACIONAL"/>
    <s v="Nación"/>
    <x v="2"/>
    <s v="CSF"/>
    <n v="0"/>
    <n v="7045039"/>
    <n v="7045039"/>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s v="67275620, 67810920, 105781520, 137479320, 169963420, 205352720, 242221220, 285567820, 308232220"/>
    <s v="-0"/>
    <x v="1"/>
    <x v="1"/>
  </r>
  <r>
    <s v="11520"/>
    <s v="2020-02-03 00:00:00"/>
    <s v="2020-02-03 11:38:00"/>
    <s v="Gasto"/>
    <s v="Con Compromiso"/>
    <s v="0500"/>
    <x v="22"/>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s v="67275620, 67810920, 105781520, 137479320, 169963420, 205352720, 242221220, 285567820, 308232220"/>
    <s v="-0"/>
    <x v="1"/>
    <x v="1"/>
  </r>
  <r>
    <s v="11620"/>
    <s v="2020-02-03 00:00:00"/>
    <s v="2020-02-03 15:38:00"/>
    <s v="Gasto"/>
    <s v="Con Compromiso"/>
    <s v="0500"/>
    <x v="22"/>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s v="85849220, 112332520, 137493120, 171242320, 207334820, 244984420, 274917220, 314214820"/>
    <s v="-0"/>
    <x v="1"/>
    <x v="1"/>
  </r>
  <r>
    <s v="11620"/>
    <s v="2020-02-03 00:00:00"/>
    <s v="2020-02-03 15:38:00"/>
    <s v="Gasto"/>
    <s v="Con Compromiso"/>
    <s v="0500"/>
    <x v="22"/>
    <x v="22"/>
    <s v="ADQUISICIÓN DE BIENES Y SERVICIOS - SERVICIO DE INFORMACIÓN CATASTRAL - ACTUALIZACIÓN  Y GESTIÓN CATASTRAL  NACIONAL"/>
    <s v="Nación"/>
    <x v="2"/>
    <s v="CSF"/>
    <n v="0"/>
    <n v="11896115"/>
    <n v="11896115"/>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s v="85849220, 112332520, 137493120, 171242320, 207334820, 244984420, 274917220, 314214820"/>
    <s v="-0"/>
    <x v="1"/>
    <x v="1"/>
  </r>
  <r>
    <s v="11720"/>
    <s v="2020-02-03 00:00:00"/>
    <s v="2020-02-03 15:40:00"/>
    <s v="Gasto"/>
    <s v="Con Compromiso"/>
    <s v="0500"/>
    <x v="22"/>
    <x v="22"/>
    <s v="ADQUISICIÓN DE BIENES Y SERVICIOS - SERVICIO DE INFORMACIÓN CATASTRAL - ACTUALIZACIÓN  Y GESTIÓN CATASTRAL  NACIONAL"/>
    <s v="Nación"/>
    <x v="2"/>
    <s v="CSF"/>
    <n v="0"/>
    <n v="13229880"/>
    <n v="13229880"/>
    <n v="0"/>
    <s v="Prestación de servicios profesionales para diseñar, construir y mantener  nuevas funcionalidades   en PL/SQL para la operación del Sistema Nacional de Catastro."/>
    <s v="16620"/>
    <s v="24320"/>
    <s v="132620"/>
    <s v="267820, 267920, 340720, 460920, 602420, 651420, 773820, 894920, 1108620"/>
    <s v="91296320, 91313620, 112383120, 153011220, 206863020, 219227520, 255611820, 288050320, 340686220"/>
    <s v="-0"/>
    <x v="1"/>
    <x v="1"/>
  </r>
  <r>
    <s v="11720"/>
    <s v="2020-02-03 00:00:00"/>
    <s v="2020-02-03 15:40:00"/>
    <s v="Gasto"/>
    <s v="Con Compromiso"/>
    <s v="0500"/>
    <x v="22"/>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s v="16620"/>
    <s v="24320"/>
    <s v="132620"/>
    <s v="267820, 267920, 340720, 460920, 602420, 651420, 773820, 894920, 1108620"/>
    <s v="91296320, 91313620, 112383120, 153011220, 206863020, 219227520, 255611820, 288050320, 340686220"/>
    <s v="-0"/>
    <x v="1"/>
    <x v="1"/>
  </r>
  <r>
    <s v="11820"/>
    <s v="2020-02-03 00:00:00"/>
    <s v="2020-02-03 15:42:00"/>
    <s v="Gasto"/>
    <s v="Con Compromiso"/>
    <s v="0500"/>
    <x v="22"/>
    <x v="22"/>
    <s v="ADQUISICIÓN DE BIENES Y SERVICIOS - SERVICIO DE INFORMACIÓN CATASTRAL - ACTUALIZACIÓN  Y GESTIÓN CATASTRAL  NACIONAL"/>
    <s v="Nación"/>
    <x v="2"/>
    <s v="CSF"/>
    <n v="0"/>
    <n v="17878833"/>
    <n v="17878833"/>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s v="87639520, 108592020, 150162520, 198940320, 215932320, 242539020, 285884220, 325175820"/>
    <s v="-0"/>
    <x v="1"/>
    <x v="1"/>
  </r>
  <r>
    <s v="11820"/>
    <s v="2020-02-03 00:00:00"/>
    <s v="2020-02-03 15:42:00"/>
    <s v="Gasto"/>
    <s v="Con Compromiso"/>
    <s v="0500"/>
    <x v="22"/>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s v="87639520, 108592020, 150162520, 198940320, 215932320, 242539020, 285884220, 325175820"/>
    <s v="-0"/>
    <x v="1"/>
    <x v="1"/>
  </r>
  <r>
    <s v="11920"/>
    <s v="2020-02-03 00:00:00"/>
    <s v="2020-02-03 15:44: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s v="75817020, 105497120, 139314020, 171319920, 207338220, 243466120, 274570720, 308489920"/>
    <s v="-0"/>
    <x v="1"/>
    <x v="1"/>
  </r>
  <r>
    <s v="11920"/>
    <s v="2020-02-03 00:00:00"/>
    <s v="2020-02-03 15:44:00"/>
    <s v="Gasto"/>
    <s v="Con Compromiso"/>
    <s v="0500"/>
    <x v="22"/>
    <x v="22"/>
    <s v="ADQUISICIÓN DE BIENES Y SERVICIOS - SERVICIO DE INFORMACIÓN CATASTRAL - ACTUALIZACIÓN  Y GESTIÓN CATASTRAL  NACIONAL"/>
    <s v="Nación"/>
    <x v="2"/>
    <s v="CSF"/>
    <n v="0"/>
    <n v="13683350"/>
    <n v="13683350"/>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s v="75817020, 105497120, 139314020, 171319920, 207338220, 243466120, 274570720, 308489920"/>
    <s v="-0"/>
    <x v="1"/>
    <x v="1"/>
  </r>
  <r>
    <s v="12020"/>
    <s v="2020-02-03 00:00:00"/>
    <s v="2020-02-03 15:45:00"/>
    <s v="Gasto"/>
    <s v="Con Compromiso"/>
    <s v="0500"/>
    <x v="22"/>
    <x v="22"/>
    <s v="ADQUISICIÓN DE BIENES Y SERVICIOS - SERVICIO DE INFORMACIÓN CATASTRAL - ACTUALIZACIÓN  Y GESTIÓN CATASTRAL  NACIONAL"/>
    <s v="Nación"/>
    <x v="2"/>
    <s v="CSF"/>
    <n v="0"/>
    <n v="22546906"/>
    <n v="22546906"/>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s v="67391220, 67480620, 75813420, 77382720, 105916720, 110984720, 137480420, 137710420, 169403820, 171100720, 205354520, 208818720, 243211020, 245221120, 273925620, 274722120, 316157920, 316161520"/>
    <s v="-0"/>
    <x v="1"/>
    <x v="1"/>
  </r>
  <r>
    <s v="12020"/>
    <s v="2020-02-03 00:00:00"/>
    <s v="2020-02-03 15:45:00"/>
    <s v="Gasto"/>
    <s v="Con Compromiso"/>
    <s v="0500"/>
    <x v="22"/>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s v="67391220, 67480620, 75813420, 77382720, 105916720, 110984720, 137480420, 137710420, 169403820, 171100720, 205354520, 208818720, 243211020, 245221120, 273925620, 274722120, 316157920, 316161520"/>
    <s v="-0"/>
    <x v="1"/>
    <x v="1"/>
  </r>
  <r>
    <s v="12120"/>
    <s v="2020-02-03 00:00:00"/>
    <s v="2020-02-03 15:48:00"/>
    <s v="Gasto"/>
    <s v="Con Compromiso"/>
    <s v="0500"/>
    <x v="22"/>
    <x v="22"/>
    <s v="ADQUISICIÓN DE BIENES Y SERVICIOS - SERVICIO DE INFORMACIÓN CATASTRAL - ACTUALIZACIÓN  Y GESTIÓN CATASTRAL  NACIONAL"/>
    <s v="Nación"/>
    <x v="2"/>
    <s v="CSF"/>
    <n v="0"/>
    <n v="9683046"/>
    <n v="9683046"/>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s v="75411320, 85173920, 104569620, 104939820, 135770220, 137440220, 168416920, 172311120, 205348120, 205352620, 242222120, 242830620, 273644620, 273923220, 308390720, 309940220"/>
    <s v="-0"/>
    <x v="1"/>
    <x v="1"/>
  </r>
  <r>
    <s v="12120"/>
    <s v="2020-02-03 00:00:00"/>
    <s v="2020-02-03 15:48:00"/>
    <s v="Gasto"/>
    <s v="Con Compromiso"/>
    <s v="0500"/>
    <x v="22"/>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s v="75411320, 85173920, 104569620, 104939820, 135770220, 137440220, 168416920, 172311120, 205348120, 205352620, 242222120, 242830620, 273644620, 273923220, 308390720, 309940220"/>
    <s v="-0"/>
    <x v="1"/>
    <x v="1"/>
  </r>
  <r>
    <s v="12220"/>
    <s v="2020-02-03 00:00:00"/>
    <s v="2020-02-03 15:51:00"/>
    <s v="Gasto"/>
    <s v="Con Compromiso"/>
    <s v="0500"/>
    <x v="22"/>
    <x v="22"/>
    <s v="ADQUISICIÓN DE BIENES Y SERVICIOS - SERVICIO DE INFORMACIÓN CATASTRAL - ACTUALIZACIÓN  Y GESTIÓN CATASTRAL  NACIONAL"/>
    <s v="Nación"/>
    <x v="2"/>
    <s v="CSF"/>
    <n v="0"/>
    <n v="17837223"/>
    <n v="17837223"/>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s v="67117720, 85862320, 112364520, 145804820, 173546220, 215218120, 246219820, 284437220, 325652720"/>
    <s v="-0"/>
    <x v="1"/>
    <x v="1"/>
  </r>
  <r>
    <s v="12220"/>
    <s v="2020-02-03 00:00:00"/>
    <s v="2020-02-03 15:51: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s v="67117720, 85862320, 112364520, 145804820, 173546220, 215218120, 246219820, 284437220, 325652720"/>
    <s v="-0"/>
    <x v="1"/>
    <x v="1"/>
  </r>
  <r>
    <s v="12320"/>
    <s v="2020-02-03 00:00:00"/>
    <s v="2020-02-03 15:53:00"/>
    <s v="Gasto"/>
    <s v="Con Compromiso"/>
    <s v="0500"/>
    <x v="22"/>
    <x v="22"/>
    <s v="ADQUISICIÓN DE BIENES Y SERVICIOS - SERVICIO DE INFORMACIÓN CATASTRAL - ACTUALIZACIÓN  Y GESTIÓN CATASTRAL  NACIONAL"/>
    <s v="Nación"/>
    <x v="2"/>
    <s v="CSF"/>
    <n v="0"/>
    <n v="12399707"/>
    <n v="12399707"/>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s v="85530820, 114158420, 142112520, 173069220, 208649020, 243349120, 278443920, 322928220"/>
    <s v="-0"/>
    <x v="1"/>
    <x v="1"/>
  </r>
  <r>
    <s v="12320"/>
    <s v="2020-02-03 00:00:00"/>
    <s v="2020-02-03 15:53:00"/>
    <s v="Gasto"/>
    <s v="Con Compromiso"/>
    <s v="0500"/>
    <x v="22"/>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s v="85530820, 114158420, 142112520, 173069220, 208649020, 243349120, 278443920, 322928220"/>
    <s v="-0"/>
    <x v="1"/>
    <x v="1"/>
  </r>
  <r>
    <s v="12420"/>
    <s v="2020-02-03 00:00:00"/>
    <s v="2020-02-03 15:54:00"/>
    <s v="Gasto"/>
    <s v="Generado"/>
    <s v="0500"/>
    <x v="22"/>
    <x v="22"/>
    <s v="ADQUISICIÓN DE BIENES Y SERVICIOS - SERVICIO DE INFORMACIÓN CATASTRAL - ACTUALIZACIÓN  Y GESTIÓN CATASTRAL  NACIONAL"/>
    <s v="Nación"/>
    <x v="0"/>
    <s v="CSF"/>
    <n v="64209276"/>
    <n v="-64209276"/>
    <n v="0"/>
    <n v="0"/>
    <s v="PARA EL DESARROLLO DE LAS POLÍTICAS, PROGRAMAS Y PROYECTOS A CARGO DEL IGAC"/>
    <s v="14620"/>
    <s v="-0"/>
    <s v="-0"/>
    <s v="-0"/>
    <s v="-0"/>
    <s v="-0"/>
    <x v="1"/>
    <x v="1"/>
  </r>
  <r>
    <s v="12520"/>
    <s v="2020-02-03 00:00:00"/>
    <s v="2020-02-03 15:58:00"/>
    <s v="Gasto"/>
    <s v="Con Compromiso"/>
    <s v="0500"/>
    <x v="22"/>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s v="67307420, 85889720, 112042420, 142509720, 174584220, 217647720, 250551320, 285602420, 325649220"/>
    <s v="-0"/>
    <x v="1"/>
    <x v="1"/>
  </r>
  <r>
    <s v="12520"/>
    <s v="2020-02-03 00:00:00"/>
    <s v="2020-02-03 15:58:00"/>
    <s v="Gasto"/>
    <s v="Con Compromiso"/>
    <s v="0500"/>
    <x v="22"/>
    <x v="22"/>
    <s v="ADQUISICIÓN DE BIENES Y SERVICIOS - SERVICIO DE INFORMACIÓN CATASTRAL - ACTUALIZACIÓN  Y GESTIÓN CATASTRAL  NACIONAL"/>
    <s v="Nación"/>
    <x v="2"/>
    <s v="CSF"/>
    <n v="0"/>
    <n v="13416216"/>
    <n v="13416216"/>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s v="67307420, 85889720, 112042420, 142509720, 174584220, 217647720, 250551320, 285602420, 325649220"/>
    <s v="-0"/>
    <x v="1"/>
    <x v="1"/>
  </r>
  <r>
    <s v="12620"/>
    <s v="2020-02-03 00:00:00"/>
    <s v="2020-02-03 16:01:00"/>
    <s v="Gasto"/>
    <s v="Con Compromiso"/>
    <s v="0500"/>
    <x v="22"/>
    <x v="22"/>
    <s v="ADQUISICIÓN DE BIENES Y SERVICIOS - SERVICIO DE INFORMACIÓN CATASTRAL - ACTUALIZACIÓN  Y GESTIÓN CATASTRAL  NACIONAL"/>
    <s v="Nación"/>
    <x v="2"/>
    <s v="CSF"/>
    <n v="0"/>
    <n v="23851050"/>
    <n v="2385105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s v="67289020, 67490120, 86438220, 86466720, 111024020, 112242520, 138843820, 143402420, 171907920, 173062620, 210904220, 210913320, 247395220, 247741220, 278444920, 281705620, 330132920, 331251920"/>
    <s v="-0"/>
    <x v="1"/>
    <x v="1"/>
  </r>
  <r>
    <s v="12620"/>
    <s v="2020-02-03 00:00:00"/>
    <s v="2020-02-03 16:01:00"/>
    <s v="Gasto"/>
    <s v="Con Compromiso"/>
    <s v="0500"/>
    <x v="22"/>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s v="67289020, 67490120, 86438220, 86466720, 111024020, 112242520, 138843820, 143402420, 171907920, 173062620, 210904220, 210913320, 247395220, 247741220, 278444920, 281705620, 330132920, 331251920"/>
    <s v="-0"/>
    <x v="1"/>
    <x v="1"/>
  </r>
  <r>
    <s v="12720"/>
    <s v="2020-02-03 00:00:00"/>
    <s v="2020-02-03 16:03:00"/>
    <s v="Gasto"/>
    <s v="Con Compromiso"/>
    <s v="0500"/>
    <x v="22"/>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s v="17420"/>
    <s v="20620"/>
    <s v="94820"/>
    <s v="182020, 264020, 333620, 452920, 526020, 631020, 730020, 861720, 1028120"/>
    <s v="67303420, 85946920, 111630320, 143394820, 171087320, 208054820, 243755120, 280667920, 331058220"/>
    <s v="-0"/>
    <x v="1"/>
    <x v="1"/>
  </r>
  <r>
    <s v="12720"/>
    <s v="2020-02-03 00:00:00"/>
    <s v="2020-02-03 16:03:00"/>
    <s v="Gasto"/>
    <s v="Con Compromiso"/>
    <s v="0500"/>
    <x v="22"/>
    <x v="22"/>
    <s v="ADQUISICIÓN DE BIENES Y SERVICIOS - SERVICIO DE INFORMACIÓN CATASTRAL - ACTUALIZACIÓN  Y GESTIÓN CATASTRAL  NACIONAL"/>
    <s v="Nación"/>
    <x v="2"/>
    <s v="CSF"/>
    <n v="0"/>
    <n v="6311271"/>
    <n v="6311271"/>
    <n v="0"/>
    <s v="PRESTACIÓN DE SERVICIOS PARA APOYAR LAS ACTIVIDADES TÉCNICAS Y OPERATIVAS REQUERIDAS EN EL MARCO DE LA HABILITACIÓN DE GESTORES CATASTRALES"/>
    <s v="17420"/>
    <s v="20620"/>
    <s v="94820"/>
    <s v="182020, 264020, 333620, 452920, 526020, 631020, 730020, 861720, 1028120"/>
    <s v="67303420, 85946920, 111630320, 143394820, 171087320, 208054820, 243755120, 280667920, 331058220"/>
    <s v="-0"/>
    <x v="1"/>
    <x v="1"/>
  </r>
  <r>
    <s v="12820"/>
    <s v="2020-02-03 00:00:00"/>
    <s v="2020-02-03 16:06:00"/>
    <s v="Gasto"/>
    <s v="Con Compromiso"/>
    <s v="0500"/>
    <x v="22"/>
    <x v="22"/>
    <s v="ADQUISICIÓN DE BIENES Y SERVICIOS - SERVICIO DE INFORMACIÓN CATASTRAL - ACTUALIZACIÓN  Y GESTIÓN CATASTRAL  NACIONAL"/>
    <s v="Nación"/>
    <x v="2"/>
    <s v="CSF"/>
    <n v="0"/>
    <n v="8968574"/>
    <n v="8968574"/>
    <n v="0"/>
    <s v="PRESTACIÓN DE SERVICIOS PROFESIONALES PARA REALIZAR LAS ACTIVIDADES DE OPERACIÓN,  SOPORTE Y DESARROLLO RELACIONADOS CON LA GESTIÓN DEL SISTEMA NACIONAL DE CATASTRO"/>
    <s v="16220"/>
    <s v="27520"/>
    <s v="80420"/>
    <s v="184220, 252720, 313120, 390920, 514920, 615120, 717220, 834320, 994320"/>
    <s v="67487220, 75425120, 102232620, 134871120, 168233520, 205350420, 241286320, 272675120, 316155920"/>
    <s v="-0"/>
    <x v="1"/>
    <x v="1"/>
  </r>
  <r>
    <s v="12820"/>
    <s v="2020-02-03 00:00:00"/>
    <s v="2020-02-03 16:06:00"/>
    <s v="Gasto"/>
    <s v="Con Compromiso"/>
    <s v="0500"/>
    <x v="22"/>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s v="16220"/>
    <s v="27520"/>
    <s v="80420"/>
    <s v="184220, 252720, 313120, 390920, 514920, 615120, 717220, 834320, 994320"/>
    <s v="67487220, 75425120, 102232620, 134871120, 168233520, 205350420, 241286320, 272675120, 316155920"/>
    <s v="-0"/>
    <x v="1"/>
    <x v="1"/>
  </r>
  <r>
    <s v="12920"/>
    <s v="2020-02-03 00:00:00"/>
    <s v="2020-02-03 16:09:00"/>
    <s v="Gasto"/>
    <s v="Con Compromiso"/>
    <s v="0500"/>
    <x v="22"/>
    <x v="22"/>
    <s v="ADQUISICIÓN DE BIENES Y SERVICIOS - SERVICIO DE INFORMACIÓN CATASTRAL - ACTUALIZACIÓN  Y GESTIÓN CATASTRAL  NACIONAL"/>
    <s v="Nación"/>
    <x v="2"/>
    <s v="CSF"/>
    <n v="0"/>
    <n v="26040429"/>
    <n v="26040429"/>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s v="67115720, 77786320, 112301920, 137446120, 170557120, 207524020, 243328420, 282252420, 329520320"/>
    <s v="-0"/>
    <x v="1"/>
    <x v="1"/>
  </r>
  <r>
    <s v="12920"/>
    <s v="2020-02-03 00:00:00"/>
    <s v="2020-02-03 16:09:00"/>
    <s v="Gasto"/>
    <s v="Con Compromiso"/>
    <s v="0500"/>
    <x v="22"/>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s v="67115720, 77786320, 112301920, 137446120, 170557120, 207524020, 243328420, 282252420, 329520320"/>
    <s v="-0"/>
    <x v="1"/>
    <x v="1"/>
  </r>
  <r>
    <s v="13020"/>
    <s v="2020-02-03 00:00:00"/>
    <s v="2020-02-03 16:13:00"/>
    <s v="Gasto"/>
    <s v="Con Compromiso"/>
    <s v="0500"/>
    <x v="22"/>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s v="110992420, 132537020, 189596720, 302338320, 302352320, 302361020, 339112120, 339386620"/>
    <s v="-0"/>
    <x v="1"/>
    <x v="1"/>
  </r>
  <r>
    <s v="13020"/>
    <s v="2020-02-03 00:00:00"/>
    <s v="2020-02-03 16:13:00"/>
    <s v="Gasto"/>
    <s v="Con Compromiso"/>
    <s v="0500"/>
    <x v="22"/>
    <x v="22"/>
    <s v="ADQUISICIÓN DE BIENES Y SERVICIOS - SERVICIO DE INFORMACIÓN CATASTRAL - ACTUALIZACIÓN  Y GESTIÓN CATASTRAL  NACIONAL"/>
    <s v="Nación"/>
    <x v="2"/>
    <s v="CSF"/>
    <n v="0"/>
    <n v="12681519"/>
    <n v="12681519"/>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s v="110992420, 132537020, 189596720, 302338320, 302352320, 302361020, 339112120, 339386620"/>
    <s v="-0"/>
    <x v="1"/>
    <x v="1"/>
  </r>
  <r>
    <s v="13120"/>
    <s v="2020-02-04 00:00:00"/>
    <s v="2020-02-04 11:06: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57060086"/>
    <n v="2593673"/>
    <n v="59653759"/>
    <n v="4840803"/>
    <s v="PRESTACIÓN DE SERVICIOS PARA REALIZAR ACTIVIDADES DE GESTIÓN Y LOGISTICA EN LOS PROCESOS Y PROYECTOS MISIONALES DE LA SUBDIRECCIÓN DE GEOGRAFIA Y CARTOGRAFIA"/>
    <s v="15620"/>
    <s v="20020, 20120"/>
    <s v="91520, 91820"/>
    <s v="182920, 183020, 263620, 263720, 322120, 338720, 398520, 455720, 525820, 544620, 613720, 615020, 723820, 732720, 830720, 856920, 956720, 963420, 1121320"/>
    <s v="67354820, 67375420, 85877820, 85885720, 105783620, 112219320, 135774920, 143896720, 170643520, 177196620, 205349120, 205350320, 242822820, 244148420, 270926720, 278467920, 305886120, 308166420, 346758220"/>
    <s v="-0"/>
    <x v="1"/>
    <x v="8"/>
  </r>
  <r>
    <s v="13220"/>
    <s v="2020-02-04 00:00:00"/>
    <s v="2020-02-04 11:07:00"/>
    <s v="Gasto"/>
    <s v="Con Compromiso"/>
    <s v="0300"/>
    <x v="23"/>
    <x v="37"/>
    <s v="ADQUISICIÓN DE BIENES Y SERVICIOS - SERVICIO DE INFORMACIÓN CARTOGRÁFICA ACTUALIZADO - LEVANTAMIENTO , GENERACIÓN Y ACTUALIZACIÓN DE LA RED GEODÉSICA Y LA CARTOGRAFÍA BÁSICA A NIVEL   NACIONAL"/>
    <s v="Nación"/>
    <x v="0"/>
    <s v="CSF"/>
    <n v="92997806"/>
    <n v="16400000"/>
    <n v="109397806"/>
    <n v="35597806"/>
    <s v="PRESTACIÓN DE SERVICIOS  COMO COPILOTO DE LA AERONAVE HK 1771- G Y LA GESTIÓN DE APOYO EN EL SEGUIMIENTO  Y CONTINUIDAD DE LOS PROCESOS Y PROCEDIMIENTOS DE OPERACIONES AÉREAS DE LOS EQUIPOS TRIPULADOS Y NO TRIPULADOS DEL IGAC"/>
    <s v="15320"/>
    <s v="45620"/>
    <s v="199020"/>
    <s v="449220, 555620, 707820, 713620, 769320, 846820, 1006820"/>
    <s v="143401220, 185508820, 237282420, 239884720, 253726320, 275086420, 322059720"/>
    <s v="9920, 12220, 15720, 16020"/>
    <x v="1"/>
    <x v="8"/>
  </r>
  <r>
    <s v="13320"/>
    <s v="2020-02-04 00:00:00"/>
    <s v="2020-02-04 11:08:00"/>
    <s v="Gasto"/>
    <s v="Con Compromiso"/>
    <s v="0300"/>
    <x v="23"/>
    <x v="37"/>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s v="15520"/>
    <s v="53920"/>
    <s v="425220"/>
    <s v="831820, 894420, 894620, 1025020, 1109620"/>
    <s v="287113120, 287114020, 287115720, 330924520, 341625320"/>
    <s v="-0"/>
    <x v="1"/>
    <x v="8"/>
  </r>
  <r>
    <s v="13420"/>
    <s v="2020-02-04 00:00:00"/>
    <s v="2020-02-04 11:11:00"/>
    <s v="Gasto"/>
    <s v="Con Compromiso"/>
    <s v="0300"/>
    <x v="23"/>
    <x v="37"/>
    <s v="ADQUISICIÓN DE BIENES Y SERVICIOS - SERVICIO DE INFORMACIÓN CARTOGRÁFICA ACTUALIZADO - LEVANTAMIENTO , GENERACIÓN Y ACTUALIZACIÓN DE LA RED GEODÉSICA Y LA CARTOGRAFÍA BÁSICA A NIVEL   NACIONAL"/>
    <s v="Nación"/>
    <x v="0"/>
    <s v="CSF"/>
    <n v="56650000"/>
    <n v="10083334"/>
    <n v="66733334"/>
    <n v="17233334"/>
    <s v="Prestación de servicios como técnico TLA para realizar el control y seguimiento de los procesos de mantenimiento aeronáutico y suministro de combustible del avión Twin Turbocommander 690A con matricula HK1771G, propiedad del IGAC."/>
    <s v="15420"/>
    <s v="45920"/>
    <s v="167220"/>
    <s v="341920, 447920, 543920, 635220, 737320, 848820, 1004520"/>
    <s v="113913220, 142503820, 177053720, 210844120, 246145120, 275098520, 320501720"/>
    <s v="-0"/>
    <x v="1"/>
    <x v="8"/>
  </r>
  <r>
    <s v="13520"/>
    <s v="2020-02-04 00:00:00"/>
    <s v="2020-02-04 11:13:00"/>
    <s v="Gasto"/>
    <s v="Con Compromiso"/>
    <s v="0300"/>
    <x v="23"/>
    <x v="37"/>
    <s v="ADQUISICIÓN DE BIENES Y SERVICIOS - SERVICIO DE INFORMACIÓN CARTOGRÁFICA ACTUALIZADO - LEVANTAMIENTO , GENERACIÓN Y ACTUALIZACIÓN DE LA RED GEODÉSICA Y LA CARTOGRAFÍA BÁSICA A NIVEL   NACIONAL"/>
    <s v="Nación"/>
    <x v="0"/>
    <s v="CSF"/>
    <n v="151800000"/>
    <n v="-34800000"/>
    <n v="117000000"/>
    <n v="0"/>
    <s v="Prestación de servicios como piloto al mando de la aeronave HK 1771-G y la gestión  de seguimiento, control y continuidad de los procesos y procedimientos de operaciones aéreas  de los equipos tripulados y no tripulados del IGAC"/>
    <s v="15220"/>
    <s v="46020"/>
    <s v="205920"/>
    <s v="458820, 556620, 708120, 708920, 771620, 846920, 1004420"/>
    <s v="148967520, 186484820, 237321820, 238848220, 254255720, 275092420, 321087020"/>
    <s v="9820, 15620, 16120"/>
    <x v="1"/>
    <x v="8"/>
  </r>
  <r>
    <s v="13620"/>
    <s v="2020-02-04 00:00:00"/>
    <s v="2020-02-04 11:15:00"/>
    <s v="Gasto"/>
    <s v="Con Compromiso"/>
    <s v="0300"/>
    <x v="23"/>
    <x v="37"/>
    <s v="ADQUISICIÓN DE BIENES Y SERVICIOS - SERVICIO DE INFORMACIÓN CARTOGRÁFICA ACTUALIZADO - LEVANTAMIENTO , GENERACIÓN Y ACTUALIZACIÓN DE LA RED GEODÉSICA Y LA CARTOGRAFÍA BÁSICA A NIVEL   NACIONAL"/>
    <s v="Nación"/>
    <x v="0"/>
    <s v="CSF"/>
    <n v="92997806"/>
    <n v="6199854"/>
    <n v="99197660"/>
    <n v="10708839"/>
    <s v="PRESTACIÓN DE SERVICIOS PARA GESTIONAR,  REALIZAR EL CONTROL  Y SEGUIMIENTO A LA TOMA DE FOTOGRAFÍA AÉREA Y CONSECUSIÓN DE INSUMOS NECESARIOS PARA PRODUCCIÓN CARTOGRÁFICA."/>
    <s v="15120"/>
    <s v="25020"/>
    <s v="100120"/>
    <s v="240920, 257720, 331720, 452420, 530220, 632020, 777420, 878120, 1008820"/>
    <s v="67521720, 77656420, 111541720, 143397420, 173044620, 208445820, 259553520, 283809020, 322396120"/>
    <s v="-0"/>
    <x v="1"/>
    <x v="8"/>
  </r>
  <r>
    <s v="13720"/>
    <s v="2020-02-04 00:00:00"/>
    <s v="2020-02-04 11:17:00"/>
    <s v="Gasto"/>
    <s v="Anulado"/>
    <s v="0300"/>
    <x v="23"/>
    <x v="53"/>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s v="15020"/>
    <s v="-0"/>
    <s v="-0"/>
    <s v="-0"/>
    <s v="-0"/>
    <s v="-0"/>
    <x v="1"/>
    <x v="8"/>
  </r>
  <r>
    <s v="13820"/>
    <s v="2020-02-04 00:00:00"/>
    <s v="2020-02-04 11:21:00"/>
    <s v="Gasto"/>
    <s v="Con Compromiso"/>
    <s v="0300"/>
    <x v="23"/>
    <x v="37"/>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
    <s v="14920"/>
    <s v="32420"/>
    <s v="119020"/>
    <s v="253720, 332620, 406220, 548220, 649420, 774420, 894720, 993620"/>
    <s v="76546620, 112073820, 137786220, 178873820, 217470120, 256769520, 288170820, 316944520"/>
    <s v="-0"/>
    <x v="1"/>
    <x v="8"/>
  </r>
  <r>
    <s v="13920"/>
    <s v="2020-02-05 00:00:00"/>
    <s v="2020-02-05 08:45:00"/>
    <s v="Gasto"/>
    <s v="Con Compromiso"/>
    <s v="0300"/>
    <x v="23"/>
    <x v="53"/>
    <s v="ADQUISICIÓN DE BIENES Y SERVICIOS - SERVICIOS DE INFORMACIÓN GEODÉSICA ACTUALIZADO - LEVANTAMIENTO , GENERACIÓN Y ACTUALIZACIÓN DE LA RED GEODÉSICA Y LA CARTOGRAFÍA BÁSICA A NIVEL   NACIONAL"/>
    <s v="Nación"/>
    <x v="0"/>
    <s v="CSF"/>
    <n v="15000000"/>
    <n v="34000000"/>
    <n v="49000000"/>
    <n v="28077495"/>
    <s v="PAGO LINEAS TELEFONICAS MOVISTAR ESTACIONES GEODESICAS"/>
    <s v="10720"/>
    <s v="22820, 44920, 64820, 74020, 79720, 94820, 111520, 121820, 146220, 177020"/>
    <s v="68320, 117820, 181720, 210420, 238020, 284320, 391220, 433520, 533120"/>
    <s v="108420, 109020, 252120, 402820, 462320, 530820, 611920, 761620, 840320, 969720"/>
    <s v="33046520, 75790520, 138145320, 151756420, 172356120, 205599020, 250599320, 274603420, 309811520"/>
    <s v="-0"/>
    <x v="1"/>
    <x v="8"/>
  </r>
  <r>
    <s v="14020"/>
    <s v="2020-02-05 00:00:00"/>
    <s v="2020-02-05 14:1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0"/>
    <s v="Prestación de servicios para el manejo de la información que genere la subdirección de agrología en el desarrollo de sus proyectos."/>
    <s v="11420"/>
    <s v="19720"/>
    <s v="78120"/>
    <s v="162620, 241920, 321420, 390120, 537020, 637720, 719420, 853620, 959920"/>
    <s v="42155320, 67790920, 105771420, 134869320, 173746320, 212523020, 241987420, 276900420, 307293120"/>
    <s v="-0"/>
    <x v="1"/>
    <x v="23"/>
  </r>
  <r>
    <s v="14120"/>
    <s v="2020-02-05 00:00:00"/>
    <s v="2020-02-05 14:18: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3544686"/>
    <n v="26887743"/>
    <n v="0"/>
    <s v="Prestación de servicios personales para ejecutar la verificación y control del programa de aseguramiento metrológico de los equipos e instrumentos  conforme a los requisitos de la Norma ISO 17025, en el GIT Laboratorio Nacional de Suelos."/>
    <s v="11520"/>
    <s v="21820"/>
    <s v="86020"/>
    <s v="167420, 264720, 336320, 411920, 545820, 627220, 739920, 880020, 1028520"/>
    <s v="44470320, 86045320, 112133720, 139033520, 177498720, 206845220, 246169920, 283769720, 331795520"/>
    <s v="-0"/>
    <x v="1"/>
    <x v="23"/>
  </r>
  <r>
    <s v="14220"/>
    <s v="2020-02-05 00:00:00"/>
    <s v="2020-02-05 14:20: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2784039"/>
    <n v="21117957"/>
    <n v="0"/>
    <s v="Prestación de servicios personales para realizar el lavado y alistamiento de la instrumentación requerida para la ejecución de análisis en el GIT Laboratorio Nacional de Suelos."/>
    <s v="11820"/>
    <s v="22020"/>
    <s v="86120"/>
    <s v="167520, 261820, 331120, 450320, 527920, 623720, 774320, 881320, 979520"/>
    <s v="44486120, 85174520, 110710120, 142521220, 171124120, 205356020, 255573420, 284280220, 311635220"/>
    <s v="-0"/>
    <x v="1"/>
    <x v="23"/>
  </r>
  <r>
    <s v="14320"/>
    <s v="2020-02-06 00:00:00"/>
    <s v="2020-02-06 14:3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s v="18520"/>
    <s v="12320, 12420, 12620, 12920, 13020, 13220, 13320, 13420, 13520, 13620, 13720, 13820, 13920, 14020, 14120, 14220, 14320, 14420, 14520, 15120"/>
    <s v="59820, 59920, 60120, 60220, 60320, 60520, 60620, 60820, 60920, 61120, 61220, 61320, 61420, 61520, 61620, 61720, 61820, 61920, 62920"/>
    <s v="101120, 101220, 101320, 101420, 101620, 101720, 101920, 102120, 102220, 102420, 102520, 102620, 102720, 102820, 102920, 103020, 103120, 103220, 104320"/>
    <s v="21245320, 21247620, 21257220, 21263420, 21352620, 21363420, 21371320, 21394820, 21397520, 21402520, 21406920, 21408220, 21409920, 21413520, 21415720, 21417020, 21418020, 21419520, 22090820"/>
    <s v="520, 720, 820, 920, 1020, 1120, 1220, 1320, 1420, 1520, 1620, 1720"/>
    <x v="1"/>
    <x v="23"/>
  </r>
  <r>
    <s v="14420"/>
    <s v="2020-02-10 00:00:00"/>
    <s v="2020-02-10 11:37:00"/>
    <s v="Gasto"/>
    <s v="Con Compromiso"/>
    <s v="0200"/>
    <x v="19"/>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s v="18820"/>
    <s v="21420"/>
    <s v="92220"/>
    <s v="175720, 258820, 323720, 412520, 550020, 652320, 744020, 886420, 1002220"/>
    <s v="52833120, 77891820, 107976320, 139323720, 180049820, 218742020, 247389520, 285485920, 320833420"/>
    <s v="-0"/>
    <x v="0"/>
    <x v="3"/>
  </r>
  <r>
    <s v="14520"/>
    <s v="2020-02-10 00:00:00"/>
    <s v="2020-02-10 11:38:00"/>
    <s v="Gasto"/>
    <s v="Anulado"/>
    <s v="0200"/>
    <x v="19"/>
    <x v="39"/>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63"/>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s v="19520"/>
    <s v="-0"/>
    <s v="-0"/>
    <s v="-0"/>
    <s v="-0"/>
    <s v="-0"/>
    <x v="1"/>
    <x v="3"/>
  </r>
  <r>
    <s v="14620"/>
    <s v="2020-02-10 00:00:00"/>
    <s v="2020-02-10 11:39:00"/>
    <s v="Gasto"/>
    <s v="Con Compromiso"/>
    <s v="0200"/>
    <x v="19"/>
    <x v="62"/>
    <s v="SERVICIOS JURÍDICOS Y CONTABLES"/>
    <s v="Nación"/>
    <x v="0"/>
    <s v="CSF"/>
    <n v="214085760"/>
    <n v="4847838"/>
    <n v="218933598"/>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s v="-0"/>
    <x v="0"/>
    <x v="3"/>
  </r>
  <r>
    <s v="14620"/>
    <s v="2020-02-10 00:00:00"/>
    <s v="2020-02-10 11:39:00"/>
    <s v="Gasto"/>
    <s v="Con Compromiso"/>
    <s v="0200"/>
    <x v="19"/>
    <x v="62"/>
    <s v="SERVICIOS JURÍDICOS Y CONTABLES"/>
    <s v="Propios"/>
    <x v="1"/>
    <s v="CSF"/>
    <n v="137771808"/>
    <n v="527764"/>
    <n v="138299572"/>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s v="-0"/>
    <x v="0"/>
    <x v="3"/>
  </r>
  <r>
    <s v="14720"/>
    <s v="2020-02-10 00:00:00"/>
    <s v="2020-02-10 11:41:00"/>
    <s v="Gasto"/>
    <s v="Con Compromiso"/>
    <s v="0200"/>
    <x v="19"/>
    <x v="39"/>
    <s v="ADQUISICIÓN DE BIENES Y SERVICIOS - SEDES ADECUADAS - FORTALECIMIENTO DE LA INFRAESTRUCTURA FÍSICA DEL IGAC A NIVEL  NACIONAL"/>
    <s v="Nación"/>
    <x v="0"/>
    <s v="CSF"/>
    <n v="39239002"/>
    <n v="8239733"/>
    <n v="47478735"/>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63"/>
    <s v="ADQUISICIÓN DE BIENES Y SERVICIOS - SEDES AMPLIADAS - FORTALECIMIENTO DE LA INFRAESTRUCTURA FÍSICA DEL IGAC A NIVEL  NACIONAL"/>
    <s v="Nación"/>
    <x v="0"/>
    <s v="CSF"/>
    <n v="39239002"/>
    <n v="8239734"/>
    <n v="47478736"/>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27"/>
    <s v="ADQUISICIÓN DE BIENES Y SERVICIOS - SEDES MANTENIDAS - FORTALECIMIENTO DE LA INFRAESTRUCTURA FÍSICA DEL IGAC A NIVEL  NACIONAL"/>
    <s v="Nación"/>
    <x v="0"/>
    <s v="CSF"/>
    <n v="39239002"/>
    <n v="-2119264"/>
    <n v="3711973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820"/>
    <s v="2020-02-10 00:00:00"/>
    <s v="2020-02-10 14:43:00"/>
    <s v="Gasto"/>
    <s v="Con Compromiso"/>
    <s v="0160"/>
    <x v="24"/>
    <x v="68"/>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ATENCIÓN DE SOLICITUDES DE CARTOGRAFÍA TOPOGRÁFICA, CARTOGRAFÍA DE SUELOS Y AEROFOTOGRAFÍAS EN EL CENTRO DE INFORMACIÓN GEOGRÁFICA DEL IGAC."/>
    <s v="18020"/>
    <s v="24820"/>
    <s v="80520"/>
    <s v="183120, 250720, 312120, 403320, 528120, 616420, 721020, 847220, 970220"/>
    <s v="67385320, 74408620, 102230520, 137605620, 171928820, 205351220, 242138120, 274921220, 309938120"/>
    <s v="-0"/>
    <x v="1"/>
    <x v="25"/>
  </r>
  <r>
    <s v="14920"/>
    <s v="2020-02-10 00:00:00"/>
    <s v="2020-02-10 15:04:00"/>
    <s v="Gasto"/>
    <s v="Con Compromiso"/>
    <s v="0160"/>
    <x v="24"/>
    <x v="68"/>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s v="16020"/>
    <s v="27920"/>
    <s v="92020"/>
    <s v="181920, 248920, 311820, 402920, 527020, 629120, 721920, 845220, 967220"/>
    <s v="67302120, 73412820, 102229020, 136003220, 171917420, 207830820, 242214120, 274742220, 308432920"/>
    <s v="-0"/>
    <x v="1"/>
    <x v="25"/>
  </r>
  <r>
    <s v="15020"/>
    <s v="2020-02-10 00:00:00"/>
    <s v="2020-02-10 15:08:00"/>
    <s v="Gasto"/>
    <s v="Con Compromiso"/>
    <s v="0160"/>
    <x v="24"/>
    <x v="68"/>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s v="17520"/>
    <s v="43320"/>
    <s v="146220"/>
    <s v="342120"/>
    <s v="114973020"/>
    <s v="-0"/>
    <x v="1"/>
    <x v="25"/>
  </r>
  <r>
    <s v="15120"/>
    <s v="2020-02-10 00:00:00"/>
    <s v="2020-02-10 15:11:00"/>
    <s v="Gasto"/>
    <s v="Con Compromiso"/>
    <s v="0160"/>
    <x v="24"/>
    <x v="68"/>
    <s v="ADQUISICIÓN DE BIENES Y SERVICIOS - SERVICIOS DE INFORMACIÓN IMPLEMENTADOS - FORTALECIMIENTO DE LOS PROCESOS DE DIFUSIÓN Y ACCESO A LA INFORMACIÓN GEOGRÁFICA A NIVEL   NACIONAL"/>
    <s v="Nación"/>
    <x v="0"/>
    <s v="CSF"/>
    <n v="20749384"/>
    <n v="6051904"/>
    <n v="26801288"/>
    <n v="0"/>
    <s v="PRESTACIÓN DE SERVICIOS PERSONALES PARA LLEVAR ACABO LOS PROCESOS TÉCNICOS DE CATALOGACIÓN, CALSIFICACIÓN Y ANALISIS EN FORMATO MARC, DE LOS MAPAS Y PLANOS DE LA COLECCIÓN GENERAL DE LA BIBLIOTECA"/>
    <s v="17620"/>
    <s v="25420"/>
    <s v="81520"/>
    <s v="182220, 250620, 314720, 397720, 518520, 613320, 716920, 845620, 970820"/>
    <s v="67304420, 74430120, 103601620, 135821220, 169148620, 205348520, 241210320, 274747020, 309965620"/>
    <s v="-0"/>
    <x v="1"/>
    <x v="25"/>
  </r>
  <r>
    <s v="15220"/>
    <s v="2020-02-10 00:00:00"/>
    <s v="2020-02-10 15:16:00"/>
    <s v="Gasto"/>
    <s v="Con Compromiso"/>
    <s v="0160"/>
    <x v="24"/>
    <x v="68"/>
    <s v="ADQUISICIÓN DE BIENES Y SERVICIOS - SERVICIOS DE INFORMACIÓN IMPLEMENTADOS - FORTALECIMIENTO DE LOS PROCESOS DE DIFUSIÓN Y ACCESO A LA INFORMACIÓN GEOGRÁFICA A NIVEL   NACIONAL"/>
    <s v="Nación"/>
    <x v="0"/>
    <s v="CSF"/>
    <n v="20749384"/>
    <n v="5706081"/>
    <n v="26455465"/>
    <n v="0"/>
    <s v="PRESTACIÓN DE SERVICIOS PERSONALES  PARA REALIZAR EL ANÁLISIS DE LAS PUBLICACIONES DE LA HEMEROTECA EN FORMATO MARC, Y PONERLA A DISPOSICIÓN  DE LOS USUARIOS A TRAVÉS DE LA BIBLIOTECA VIRTUAL"/>
    <s v="17720"/>
    <s v="26620"/>
    <s v="81620"/>
    <s v="181120, 249520, 314920, 397920, 518620, 615520, 716720, 844720, 965420"/>
    <s v="67279820, 73583520, 103713320, 135761320, 169152920, 205351020, 241094320, 274735420, 308262520"/>
    <s v="-0"/>
    <x v="1"/>
    <x v="25"/>
  </r>
  <r>
    <s v="15320"/>
    <s v="2020-02-10 00:00:00"/>
    <s v="2020-02-10 15:20:00"/>
    <s v="Gasto"/>
    <s v="Con Compromiso"/>
    <s v="0160"/>
    <x v="24"/>
    <x v="68"/>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CREACIÓN DE  MATERIAL MULTIMEDIA, AUDIOVISUAL Y/O INTERACTIVO PARA LA DIFUSIÓN DE PRODUCTOS Y SERVICIOS GENERADOS  POR EL INSTITUTO"/>
    <s v="17820"/>
    <s v="26420"/>
    <s v="81420"/>
    <s v="181720, 255120, 328620, 407620, 527820, 616120, 716620, 846220, 963920"/>
    <s v="67301720, 77325520, 110924920, 138064120, 171927620, 205350020, 241092620, 274893020, 308181420"/>
    <s v="-0"/>
    <x v="1"/>
    <x v="25"/>
  </r>
  <r>
    <s v="15420"/>
    <s v="2020-02-11 00:00:00"/>
    <s v="2020-02-11 08:57:00"/>
    <s v="Gasto"/>
    <s v="Con Compromiso"/>
    <s v="0160"/>
    <x v="24"/>
    <x v="68"/>
    <s v="ADQUISICIÓN DE BIENES Y SERVICIOS - SERVICIOS DE INFORMACIÓN IMPLEMENTADOS - FORTALECIMIENTO DE LOS PROCESOS DE DIFUSIÓN Y ACCESO A LA INFORMACIÓN GEOGRÁFICA A NIVEL   NACIONAL"/>
    <s v="Propios"/>
    <x v="1"/>
    <s v="CSF"/>
    <n v="9200000"/>
    <n v="-6437934"/>
    <n v="2762066"/>
    <n v="0"/>
    <s v="VIÁTICOS Y GASTOS DE COMISIÓN"/>
    <s v="19320"/>
    <s v="16920, 26020, 26120, 26220, 35520, 35620, 145920"/>
    <s v="63920, 71420, 71520, 71620, 89720, 89820, 528320"/>
    <s v="104920, 109620, 109720, 109820, 169820, 169920, 967620"/>
    <s v="23875820, 33034520, 33081920, 33087320, 44584520, 44587920, 308759620"/>
    <s v="220, 320, 1820"/>
    <x v="1"/>
    <x v="25"/>
  </r>
  <r>
    <s v="15520"/>
    <s v="2020-02-11 00:00:00"/>
    <s v="2020-02-11 11:36: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s v="19820"/>
    <s v="17820, 17920, 18020, 19020"/>
    <s v="64020, 64820, 64920, 65020"/>
    <s v="105020, 105920, 106020, 106120"/>
    <s v="24354120, 24383520, 24405620, 24415320"/>
    <s v="-0"/>
    <x v="1"/>
    <x v="23"/>
  </r>
  <r>
    <s v="15620"/>
    <s v="2020-02-11 00:00:00"/>
    <s v="2020-02-11 11:3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s v="19720"/>
    <s v="19420, 37020"/>
    <s v="65420, 93920"/>
    <s v="106620, 171620"/>
    <s v="24784020, 46350720"/>
    <s v="120, 420"/>
    <x v="1"/>
    <x v="23"/>
  </r>
  <r>
    <s v="15720"/>
    <s v="2020-02-11 00:00:00"/>
    <s v="2020-02-11 14:07:00"/>
    <s v="Gasto"/>
    <s v="Con Compromiso"/>
    <s v="0500"/>
    <x v="22"/>
    <x v="22"/>
    <s v="ADQUISICIÓN DE BIENES Y SERVICIOS - SERVICIO DE INFORMACIÓN CATASTRAL - ACTUALIZACIÓN  Y GESTIÓN CATASTRAL  NACIONAL"/>
    <s v="Nación"/>
    <x v="0"/>
    <s v="CSF"/>
    <n v="30000000"/>
    <n v="20000000"/>
    <n v="50000000"/>
    <n v="5855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s v="9220, 9720, 10020"/>
    <x v="1"/>
    <x v="1"/>
  </r>
  <r>
    <s v="15720"/>
    <s v="2020-02-11 00:00:00"/>
    <s v="2020-02-11 14:07:00"/>
    <s v="Gasto"/>
    <s v="Con Compromiso"/>
    <s v="0500"/>
    <x v="22"/>
    <x v="22"/>
    <s v="ADQUISICIÓN DE BIENES Y SERVICIOS - SERVICIO DE INFORMACIÓN CATASTRAL - ACTUALIZACIÓN  Y GESTIÓN CATASTRAL  NACIONAL"/>
    <s v="Nación"/>
    <x v="2"/>
    <s v="CSF"/>
    <n v="0"/>
    <n v="20000000"/>
    <n v="20000000"/>
    <n v="17086284"/>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s v="9220, 9720, 10020"/>
    <x v="1"/>
    <x v="1"/>
  </r>
  <r>
    <s v="15820"/>
    <s v="2020-02-11 00:00:00"/>
    <s v="2020-02-11 14:31:00"/>
    <s v="Gasto"/>
    <s v="Con Compromiso"/>
    <s v="0200"/>
    <x v="19"/>
    <x v="55"/>
    <s v="ADQUISICIÓN DE BIENES Y SERVICIOS - SERVICIOS TECNOLÓGICOS - FORTALECIMIENTO DE LA GESTIÓN INSTITUCIONAL DEL IGAC A NIVEL   NACIONAL"/>
    <s v="Nación"/>
    <x v="0"/>
    <s v="CSF"/>
    <n v="20749384"/>
    <n v="4841523"/>
    <n v="25590907"/>
    <n v="0"/>
    <s v="Prestación de servicios  para realizar actividades de administración, soporte y monitoreo de las plataformas basadas en software libre adoptadas por la Entidad."/>
    <s v="19020"/>
    <s v="30720"/>
    <s v="113220"/>
    <s v="248720, 322320, 458220, 531620, 654520, 775320, 871420, 990020"/>
    <s v="72978520, 105996920, 147440420, 171920820, 218983820, 258470520, 282419820, 314715820"/>
    <s v="-0"/>
    <x v="1"/>
    <x v="3"/>
  </r>
  <r>
    <s v="15920"/>
    <s v="2020-02-11 00:00:00"/>
    <s v="2020-02-11 14:34:00"/>
    <s v="Gasto"/>
    <s v="Con Compromiso"/>
    <s v="0200"/>
    <x v="19"/>
    <x v="55"/>
    <s v="ADQUISICIÓN DE BIENES Y SERVICIOS - SERVICIOS TECNOLÓGICOS - FORTALECIMIENTO DE LA GESTIÓN INSTITUCIONAL DEL IGAC A NIVEL   NACIONAL"/>
    <s v="Nación"/>
    <x v="0"/>
    <s v="CSF"/>
    <n v="20749384"/>
    <n v="5446713"/>
    <n v="26196097"/>
    <n v="0"/>
    <s v="Prestación de servicios profesionales para brindar soporte de primer nivel, generar estadísticas de operación y realizar pruebas a los sistemas de información de la Oficina de Informática y Telecomunicaciones"/>
    <s v="19120"/>
    <s v="29020"/>
    <s v="118420"/>
    <s v="253220, 253320, 335320, 514220, 536320, 656820, 769220, 889920, 1024220"/>
    <s v="76491020, 76524620, 111571620, 169623020, 173541620, 219461020, 253142620, 285860620, 329816920"/>
    <s v="-0"/>
    <x v="1"/>
    <x v="3"/>
  </r>
  <r>
    <s v="16020"/>
    <s v="2020-02-11 00:00:00"/>
    <s v="2020-02-11 14:36:00"/>
    <s v="Gasto"/>
    <s v="Anulado"/>
    <s v="0200"/>
    <x v="19"/>
    <x v="17"/>
    <s v="OTROS SERVICIOS PROFESIONALES, CIENTÍFICOS Y TÉCNICOS"/>
    <s v="Propios"/>
    <x v="1"/>
    <s v="CSF"/>
    <n v="58695945"/>
    <n v="-58695945"/>
    <n v="0"/>
    <n v="0"/>
    <s v="Prestación de servicios profesionales para realizar actividades de apoyo a la Gestión en el proceso de carrera administrativa."/>
    <s v="19920"/>
    <s v="-0"/>
    <s v="-0"/>
    <s v="-0"/>
    <s v="-0"/>
    <s v="-0"/>
    <x v="0"/>
    <x v="3"/>
  </r>
  <r>
    <s v="16120"/>
    <s v="2020-02-11 00:00:00"/>
    <s v="2020-02-11 14:38:00"/>
    <s v="Gasto"/>
    <s v="Con Compromiso"/>
    <s v="0200"/>
    <x v="19"/>
    <x v="17"/>
    <s v="OTROS SERVICIOS PROFESIONALES, CIENTÍFICOS Y TÉCNICOS"/>
    <s v="Propios"/>
    <x v="1"/>
    <s v="CSF"/>
    <n v="31854060"/>
    <n v="-31854060"/>
    <n v="0"/>
    <n v="0"/>
    <s v="Prestación de servicios profesionales para realizar, gestionar y controlar el proceso de ausentimos y generar información de cesantes de la Entidad"/>
    <s v="20020"/>
    <s v="30420"/>
    <s v="110420"/>
    <s v="245920, 318020, 391220, 518320, 605320, 712320, 829420, 958420, 1121920"/>
    <s v="71270220, 105107220, 134871520, 169387020, 199949520, 239873620, 270387220, 306826520"/>
    <s v="-0"/>
    <x v="0"/>
    <x v="3"/>
  </r>
  <r>
    <s v="16120"/>
    <s v="2020-02-11 00:00:00"/>
    <s v="2020-02-11 14:38:00"/>
    <s v="Gasto"/>
    <s v="Con Compromiso"/>
    <s v="0200"/>
    <x v="19"/>
    <x v="17"/>
    <s v="OTROS SERVICIOS PROFESIONALES, CIENTÍFICOS Y TÉCNICOS"/>
    <s v="Nación"/>
    <x v="0"/>
    <s v="CSF"/>
    <n v="0"/>
    <n v="30134952"/>
    <n v="30134952"/>
    <n v="0"/>
    <s v="Prestación de servicios profesionales para realizar, gestionar y controlar el proceso de ausentimos y generar información de cesantes de la Entidad"/>
    <s v="20020"/>
    <s v="30420"/>
    <s v="110420"/>
    <s v="245920, 318020, 391220, 518320, 605320, 712320, 829420, 958420, 1121920"/>
    <s v="71270220, 105107220, 134871520, 169387020, 199949520, 239873620, 270387220, 306826520"/>
    <s v="-0"/>
    <x v="0"/>
    <x v="3"/>
  </r>
  <r>
    <s v="16220"/>
    <s v="2020-02-11 00:00:00"/>
    <s v="2020-02-11 14:40:00"/>
    <s v="Gasto"/>
    <s v="Con Compromiso"/>
    <s v="0200"/>
    <x v="19"/>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s v="20120"/>
    <s v="37320"/>
    <s v="126520"/>
    <s v="263120, 328820, 404920, 529320, 614620, 719920, 836020, 999220, 1125420"/>
    <s v="85778820, 111218820, 138116820, 172351420, 206744420, 242212220, 272955820, 320504920"/>
    <s v="-0"/>
    <x v="0"/>
    <x v="3"/>
  </r>
  <r>
    <s v="16320"/>
    <s v="2020-02-11 00:00:00"/>
    <s v="2020-02-11 14:42:00"/>
    <s v="Gasto"/>
    <s v="Con Compromiso"/>
    <s v="0200"/>
    <x v="19"/>
    <x v="56"/>
    <s v="SERVICIOS DE SOPORTE"/>
    <s v="Nación"/>
    <x v="0"/>
    <s v="CSF"/>
    <n v="27233567"/>
    <n v="-1383293"/>
    <n v="25850274"/>
    <n v="0"/>
    <s v="Prestación de servicios personales para apoyar  la elaboración de conciliaciones bancarias y cuenta de nomina del Instituto Geográfico Agustín Codazzi,"/>
    <s v="20220"/>
    <s v="30320"/>
    <s v="109320"/>
    <s v="242420, 313520, 393720, 511920, 601320, 709220, 824820, 955920, 957020, 1116020"/>
    <s v="67818920, 102857220, 134969520, 166421520, 197914320, 199887520, 238865920, 268857420, 305916520, 346283120"/>
    <s v="-0"/>
    <x v="0"/>
    <x v="3"/>
  </r>
  <r>
    <s v="16420"/>
    <s v="2020-02-11 00:00:00"/>
    <s v="2020-02-11 14:44:00"/>
    <s v="Gasto"/>
    <s v="Con Compromiso"/>
    <s v="0200"/>
    <x v="19"/>
    <x v="56"/>
    <s v="SERVICIOS DE SOPORTE"/>
    <s v="Nación"/>
    <x v="0"/>
    <s v="CSF"/>
    <n v="27233567"/>
    <n v="-864558"/>
    <n v="26369009"/>
    <n v="0"/>
    <s v="Prestación de servicios personales para recepcionar, organizar y gestionar las actas de supervisión e interventoria para el tramite de pago"/>
    <s v="20320"/>
    <s v="27820"/>
    <s v="80220"/>
    <s v="167120, 241820, 272720, 393820, 512320, 611820, 709920, 830920, 955720, 1115920"/>
    <s v="44209120, 67696520, 100941620, 134920820, 166458920, 205347520, 238865520, 271104120, 305877920, 346327720"/>
    <s v="-0"/>
    <x v="0"/>
    <x v="3"/>
  </r>
  <r>
    <s v="16520"/>
    <s v="2020-02-11 00:00:00"/>
    <s v="2020-02-11 14:46:00"/>
    <s v="Gasto"/>
    <s v="Con Compromiso"/>
    <s v="0200"/>
    <x v="19"/>
    <x v="56"/>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s v="20420"/>
    <s v="26920"/>
    <s v="92120"/>
    <s v="175620, 251520, 317620, 401620, 521720, 650020, 723120, 849620, 979320"/>
    <s v="52825620, 75405020, 104746820, 135598320, 169837820, 217431620, 242505820, 275111620, 311611120"/>
    <s v="-0"/>
    <x v="0"/>
    <x v="3"/>
  </r>
  <r>
    <s v="16620"/>
    <s v="2020-02-11 00:00:00"/>
    <s v="2020-02-11 14:47:00"/>
    <s v="Gasto"/>
    <s v="Con Compromiso"/>
    <s v="0200"/>
    <x v="19"/>
    <x v="17"/>
    <s v="OTROS SERVICIOS PROFESIONALES, CIENTÍFICOS Y TÉCNICOS"/>
    <s v="Nación"/>
    <x v="0"/>
    <s v="CSF"/>
    <n v="76968843"/>
    <n v="-20525025"/>
    <n v="56443818"/>
    <n v="0"/>
    <s v="Prestación de servicios profesionales para apoyar y gestionar integralmente el proceso de inventarios de los bienes del Instituto Geográfico Agustín Codazzi."/>
    <s v="20520"/>
    <s v="24420"/>
    <s v="80120"/>
    <s v="175520, 262820, 330420, 404720, 529220, 614520, 718820, 842520, 896820"/>
    <s v="52802620, 85854120, 112330320, 138108920, 172253620, 206740620, 242227020, 274616820, 288167920"/>
    <s v="-0"/>
    <x v="0"/>
    <x v="3"/>
  </r>
  <r>
    <s v="16720"/>
    <s v="2020-02-11 00:00:00"/>
    <s v="2020-02-11 14:50:00"/>
    <s v="Gasto"/>
    <s v="Con Compromiso"/>
    <s v="0200"/>
    <x v="19"/>
    <x v="55"/>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s v="20920"/>
    <s v="30220"/>
    <s v="137920"/>
    <s v="313320, 313420"/>
    <s v="104328120, 104337320"/>
    <s v="-0"/>
    <x v="1"/>
    <x v="3"/>
  </r>
  <r>
    <s v="16820"/>
    <s v="2020-02-11 00:00:00"/>
    <s v="2020-02-11 15:22:00"/>
    <s v="Gasto"/>
    <s v="Anulado"/>
    <s v="0500"/>
    <x v="22"/>
    <x v="43"/>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s v="21020"/>
    <s v="-0"/>
    <s v="-0"/>
    <s v="-0"/>
    <s v="-0"/>
    <s v="-0"/>
    <x v="1"/>
    <x v="1"/>
  </r>
  <r>
    <s v="16920"/>
    <s v="2020-02-11 00:00:00"/>
    <s v="2020-02-11 15:24:00"/>
    <s v="Gasto"/>
    <s v="Anulado"/>
    <s v="0500"/>
    <x v="22"/>
    <x v="43"/>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s v="21120"/>
    <s v="-0"/>
    <s v="-0"/>
    <s v="-0"/>
    <s v="-0"/>
    <s v="-0"/>
    <x v="1"/>
    <x v="1"/>
  </r>
  <r>
    <s v="17020"/>
    <s v="2020-02-11 00:00:00"/>
    <s v="2020-02-11 15:32:00"/>
    <s v="Gasto"/>
    <s v="Anulado"/>
    <s v="0500"/>
    <x v="22"/>
    <x v="43"/>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s v="21320"/>
    <s v="-0"/>
    <s v="-0"/>
    <s v="-0"/>
    <s v="-0"/>
    <s v="-0"/>
    <x v="1"/>
    <x v="1"/>
  </r>
  <r>
    <s v="17120"/>
    <s v="2020-02-11 00:00:00"/>
    <s v="2020-02-11 15:39:00"/>
    <s v="Gasto"/>
    <s v="Anulado"/>
    <s v="0500"/>
    <x v="22"/>
    <x v="43"/>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s v="21220"/>
    <s v="-0"/>
    <s v="-0"/>
    <s v="-0"/>
    <s v="-0"/>
    <s v="-0"/>
    <x v="1"/>
    <x v="1"/>
  </r>
  <r>
    <s v="17220"/>
    <s v="2020-02-13 00:00:00"/>
    <s v="2020-02-13 08:13:00"/>
    <s v="Gasto"/>
    <s v="Con Compromiso"/>
    <s v="0160"/>
    <x v="24"/>
    <x v="68"/>
    <s v="ADQUISICIÓN DE BIENES Y SERVICIOS - SERVICIOS DE INFORMACIÓN IMPLEMENTADOS - FORTALECIMIENTO DE LOS PROCESOS DE DIFUSIÓN Y ACCESO A LA INFORMACIÓN GEOGRÁFICA A NIVEL   NACIONAL"/>
    <s v="Propios"/>
    <x v="1"/>
    <s v="CSF"/>
    <n v="11000000"/>
    <n v="-9904990"/>
    <n v="1095010"/>
    <n v="0"/>
    <s v="COMPONENTE TRANSVERSAL GASTOS DE MANUTENCIÓN Y TRASLADO"/>
    <s v="19420"/>
    <s v="37620"/>
    <s v="96620"/>
    <s v="172820"/>
    <s v="47899720"/>
    <s v="-0"/>
    <x v="1"/>
    <x v="25"/>
  </r>
  <r>
    <s v="17320"/>
    <s v="2020-02-13 00:00:00"/>
    <s v="2020-02-13 10:24:00"/>
    <s v="Gasto"/>
    <s v="Con Compromiso"/>
    <s v="0200"/>
    <x v="19"/>
    <x v="62"/>
    <s v="SERVICIOS JURÍDICOS Y CONTABLES"/>
    <s v="Nación"/>
    <x v="0"/>
    <s v="CSF"/>
    <n v="37109205"/>
    <n v="-1884912"/>
    <n v="35224293"/>
    <n v="0"/>
    <s v="PRESTACIÓN DE SERVICIOS PROFESIONALES PARA EL REGISTRO Y DEPURACIÓN DE LA INFORMACIÓN CONTABLE EN LOS APLICATIVOS ALTERNOS DEL SISTEMA SIIF NACION"/>
    <s v="20620"/>
    <s v="29520"/>
    <s v="108220"/>
    <s v="241520, 271820, 393420, 511720, 601220, 710120, 824720, 956120, 956220, 1109320, 1109920"/>
    <s v="67685020, 100047320, 134919420, 166373420, 197895220, 199886420, 238867520, 268660720, 305881920, 346337420"/>
    <s v="-0"/>
    <x v="0"/>
    <x v="3"/>
  </r>
  <r>
    <s v="17420"/>
    <s v="2020-02-13 00:00:00"/>
    <s v="2020-02-13 10:28:00"/>
    <s v="Gasto"/>
    <s v="Con Compromiso"/>
    <s v="0200"/>
    <x v="19"/>
    <x v="62"/>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s v="20720"/>
    <s v="32320"/>
    <s v="122420"/>
    <s v="257820, 326120, 408120, 528020, 638220, 772820, 821320, 883220, 1001720"/>
    <s v="77808920, 108604820, 138255620, 171897120, 213412920, 254023520, 264440820, 284913820, 320770120"/>
    <s v="-0"/>
    <x v="0"/>
    <x v="3"/>
  </r>
  <r>
    <s v="17520"/>
    <s v="2020-02-13 00:00:00"/>
    <s v="2020-02-13 10:31:00"/>
    <s v="Gasto"/>
    <s v="Con Compromiso"/>
    <s v="0200"/>
    <x v="19"/>
    <x v="62"/>
    <s v="SERVICIOS JURÍDICOS Y CONTABLES"/>
    <s v="Nación"/>
    <x v="0"/>
    <s v="CSF"/>
    <n v="117391890"/>
    <n v="-4285736"/>
    <n v="113106154"/>
    <n v="0"/>
    <s v="PRESTACIÓN DE SERVICIOS  PROFESIONALES PARA EL APOYO JURÍDICO  EN LA ATENCIÓN OPORTUNA Y DE CALIDAD DE LAS PQRSD A NIVEL NACIONAL"/>
    <s v="20820"/>
    <s v="29720, 29820"/>
    <s v="91320, 93620"/>
    <s v="175820, 175920, 256420, 263020, 325120, 325420, 405320, 450820, 526420, 527320, 634820, 653220, 722420, 726920, 844920, 845920, 991920, 998420"/>
    <s v="52847220, 52887720, 77370420, 85773720, 108130020, 108144120, 138194820, 142532520, 171230220, 171892620, 210845020, 218574020, 242223020, 243327420, 274757420, 276277220, 314952520, 316339820"/>
    <s v="-0"/>
    <x v="0"/>
    <x v="3"/>
  </r>
  <r>
    <s v="17620"/>
    <s v="2020-02-14 00:00:00"/>
    <s v="2020-02-14 11:16:00"/>
    <s v="Gasto"/>
    <s v="Con Compromiso"/>
    <s v="0200"/>
    <x v="19"/>
    <x v="17"/>
    <s v="OTROS SERVICIOS PROFESIONALES, CIENTÍFICOS Y TÉCNICOS"/>
    <s v="Propios"/>
    <x v="1"/>
    <s v="CSF"/>
    <n v="58642928"/>
    <n v="0"/>
    <n v="58642928"/>
    <n v="0"/>
    <s v="PRESTACIÓN DE SERVICIOS PROFESIONALES DE APOYO AL GIT DE GESTIÓN CONTRACTUAL, EN TODAS LAS ACTIVIDADES RELACIONADAS CON EL PROCESO DE CONTRATACIÓN."/>
    <s v="24920"/>
    <s v="24520"/>
    <s v="76120"/>
    <s v="157820, 247820, 247920, 314120, 392620, 510820, 601820, 718720, 842720, 974520"/>
    <s v="40916120, 73613520, 102929720, 134936920, 166115020, 198204920, 242262120, 274620520, 311042120"/>
    <s v="-0"/>
    <x v="0"/>
    <x v="3"/>
  </r>
  <r>
    <s v="17620"/>
    <s v="2020-02-14 00:00:00"/>
    <s v="2020-02-14 11:16:00"/>
    <s v="Gasto"/>
    <s v="Con Compromiso"/>
    <s v="0200"/>
    <x v="19"/>
    <x v="17"/>
    <s v="OTROS SERVICIOS PROFESIONALES, CIENTÍFICOS Y TÉCNICOS"/>
    <s v="Nación"/>
    <x v="0"/>
    <s v="CSF"/>
    <n v="0"/>
    <n v="17592878"/>
    <n v="17592878"/>
    <n v="0"/>
    <s v="PRESTACIÓN DE SERVICIOS PROFESIONALES DE APOYO AL GIT DE GESTIÓN CONTRACTUAL, EN TODAS LAS ACTIVIDADES RELACIONADAS CON EL PROCESO DE CONTRATACIÓN."/>
    <s v="24920"/>
    <s v="24520"/>
    <s v="76120"/>
    <s v="157820, 247820, 247920, 314120, 392620, 510820, 601820, 718720, 842720, 974520"/>
    <s v="40916120, 73613520, 102929720, 134936920, 166115020, 198204920, 242262120, 274620520, 311042120"/>
    <s v="-0"/>
    <x v="0"/>
    <x v="3"/>
  </r>
  <r>
    <s v="17720"/>
    <s v="2020-02-14 00:00:00"/>
    <s v="2020-02-14 11:17:00"/>
    <s v="Gasto"/>
    <s v="Con Compromiso"/>
    <s v="0200"/>
    <x v="19"/>
    <x v="61"/>
    <s v="PASTA O PULPA, PAPEL Y PRODUCTOS DE PAPEL; IMPRESOS Y ARTÍCULOS RELACIONADOS"/>
    <s v="Nación"/>
    <x v="0"/>
    <s v="CSF"/>
    <n v="6000000"/>
    <n v="-1922108"/>
    <n v="4077892"/>
    <n v="0"/>
    <s v="PRESTACIÓN DE SERVICIOS PARA REALIZAR LA PUBLICACIÓN DE AVISOS EN UN DIARIO DE CIRCULACIÓN NACIONAL"/>
    <s v="24620"/>
    <s v="108120"/>
    <s v="502920"/>
    <s v="948920"/>
    <s v="301909420"/>
    <s v="-0"/>
    <x v="0"/>
    <x v="3"/>
  </r>
  <r>
    <s v="17820"/>
    <s v="2020-02-14 00:00:00"/>
    <s v="2020-02-14 11:18:00"/>
    <s v="Gasto"/>
    <s v="Con Compromiso"/>
    <s v="0200"/>
    <x v="19"/>
    <x v="31"/>
    <s v="SERVICIOS INMOBILIARIOS"/>
    <s v="Nación"/>
    <x v="0"/>
    <s v="CSF"/>
    <n v="0"/>
    <n v="34200000"/>
    <n v="34200000"/>
    <n v="17100000"/>
    <s v="ARRENDAMIENTO DE BIEN INMUEBLE PARA EL FUNCIONAMIENTO DE LA DIRECCIÓN TERRITORIAL CASANARE"/>
    <s v="24720"/>
    <s v="65220"/>
    <s v="404920"/>
    <s v="774920, 822920, 823020, 1103120, 1103220"/>
    <s v="261322720, 267416220, 267418920, 338438220, 338441220"/>
    <s v="-0"/>
    <x v="0"/>
    <x v="3"/>
  </r>
  <r>
    <s v="17820"/>
    <s v="2020-02-14 00:00:00"/>
    <s v="2020-02-14 11:18:00"/>
    <s v="Gasto"/>
    <s v="Con Compromiso"/>
    <s v="0200"/>
    <x v="19"/>
    <x v="31"/>
    <s v="SERVICIOS INMOBILIARIOS"/>
    <s v="Propios"/>
    <x v="1"/>
    <s v="CSF"/>
    <n v="90000000"/>
    <n v="-55800000"/>
    <n v="34200000"/>
    <n v="0"/>
    <s v="ARRENDAMIENTO DE BIEN INMUEBLE PARA EL FUNCIONAMIENTO DE LA DIRECCIÓN TERRITORIAL CASANARE"/>
    <s v="24720"/>
    <s v="65220"/>
    <s v="404920"/>
    <s v="774920, 822920, 823020, 1103120, 1103220"/>
    <s v="261322720, 267416220, 267418920, 338438220, 338441220"/>
    <s v="-0"/>
    <x v="0"/>
    <x v="3"/>
  </r>
  <r>
    <s v="17920"/>
    <s v="2020-02-14 00:00:00"/>
    <s v="2020-02-14 11:19:00"/>
    <s v="Gasto"/>
    <s v="Con Compromiso"/>
    <s v="0200"/>
    <x v="19"/>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s v="21620"/>
    <s v="29120"/>
    <s v="131220"/>
    <s v="266720, 323620, 411320, 524520, 625220, 715420, 838120, 1002520"/>
    <s v="88785020, 107972020, 138986220, 171244120, 211730320, 241071620, 273667920, 320846320"/>
    <s v="-0"/>
    <x v="1"/>
    <x v="3"/>
  </r>
  <r>
    <s v="18020"/>
    <s v="2020-02-14 00:00:00"/>
    <s v="2020-02-14 15:35:00"/>
    <s v="Gasto"/>
    <s v="Con Compromiso"/>
    <s v="0500"/>
    <x v="22"/>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s v="21420"/>
    <s v="27020"/>
    <s v="97920"/>
    <s v="181020, 261020, 338120, 409520, 532220, 634420, 746920, 855620, 1023920"/>
    <s v="67277920, 84790520, 112182420, 138812020, 172354920, 209048020, 247383720, 278191020, 329813720"/>
    <s v="-0"/>
    <x v="1"/>
    <x v="1"/>
  </r>
  <r>
    <s v="18120"/>
    <s v="2020-02-14 00:00:00"/>
    <s v="2020-02-14 15:3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s v="24320"/>
    <s v="21520, 21620"/>
    <s v="67420, 67520"/>
    <s v="107820, 107920"/>
    <s v="26884220, 26897920"/>
    <s v="-0"/>
    <x v="1"/>
    <x v="23"/>
  </r>
  <r>
    <s v="18220"/>
    <s v="2020-02-17 00:00:00"/>
    <s v="2020-02-17 13:58:00"/>
    <s v="Gasto"/>
    <s v="Con Compromiso"/>
    <s v="0200"/>
    <x v="19"/>
    <x v="2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s v="21720"/>
    <s v="29220"/>
    <s v="100020"/>
    <s v="241020, 258420, 329720, 407720, 524120, 656920, 761720, 873420, 977120"/>
    <s v="67535820, 77672020, 111461420, 145475820, 174764620, 220326420, 251177320, 283811420, 311698520"/>
    <s v="-0"/>
    <x v="1"/>
    <x v="3"/>
  </r>
  <r>
    <s v="18320"/>
    <s v="2020-02-17 00:00:00"/>
    <s v="2020-02-17 16:02:00"/>
    <s v="Gasto"/>
    <s v="Con Compromiso"/>
    <s v="0300"/>
    <x v="23"/>
    <x v="53"/>
    <s v="ADQUISICIÓN DE BIENES Y SERVICIOS - SERVICIOS DE INFORMACIÓN GEODÉSICA ACTUALIZADO - LEVANTAMIENTO , GENERACIÓN Y ACTUALIZACIÓN DE LA RED GEODÉSICA Y LA CARTOGRAFÍA BÁSICA A NIVEL   NACIONAL"/>
    <s v="Nación"/>
    <x v="0"/>
    <s v="CSF"/>
    <n v="47294596"/>
    <n v="-12594181"/>
    <n v="34700415"/>
    <n v="0"/>
    <s v="viaticos"/>
    <s v="24520"/>
    <s v="22920, 23020, 23120, 23220, 23320, 23420, 23520, 23720, 23820, 25820, 25920, 28120, 32720, 32820, 32920, 33020, 33120, 33220, 33320, 33420, 33520, 66220"/>
    <s v="68520, 68620, 68820, 69020, 69120, 69220, 69320, 69420, 69520, 71220, 73020, 85020, 85720, 86820, 87020, 87120, 87220, 87320, 87420, 87520, 191320"/>
    <s v="108620, 108720, 109420, 155120, 164620, 164720, 164820, 164920, 165020, 165120, 165220, 165320, 165420, 409320"/>
    <s v="33032120, 36052420, 42785720, 42848420, 42850220, 42853020, 42893320, 42897220, 42943520, 42948120, 42964720, 139827520"/>
    <s v="2820, 2920, 3020, 3120, 3220, 3320, 3420, 3520, 4120, 7020"/>
    <x v="1"/>
    <x v="8"/>
  </r>
  <r>
    <s v="18420"/>
    <s v="2020-02-18 00:00:00"/>
    <s v="2020-02-18 15:33:00"/>
    <s v="Gasto"/>
    <s v="Con Compromiso"/>
    <s v="0200"/>
    <x v="19"/>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s v="72912020, 72934120, 104445220, 112384120, 134940820, 137890920, 166708320, 173046320, 197953820, 208065720, 249955020, 250447620, 273681220, 301356320, 312700220, 346060920"/>
    <s v="-0"/>
    <x v="0"/>
    <x v="3"/>
  </r>
  <r>
    <s v="18420"/>
    <s v="2020-02-18 00:00:00"/>
    <s v="2020-02-18 15:33:00"/>
    <s v="Gasto"/>
    <s v="Con Compromiso"/>
    <s v="0200"/>
    <x v="19"/>
    <x v="62"/>
    <s v="SERVICIOS JURÍDICOS Y CONTABLES"/>
    <s v="Nación"/>
    <x v="0"/>
    <s v="CSF"/>
    <n v="0"/>
    <n v="20764128"/>
    <n v="20764128"/>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s v="72912020, 72934120, 104445220, 112384120, 134940820, 137890920, 166708320, 173046320, 197953820, 208065720, 249955020, 250447620, 273681220, 301356320, 312700220, 346060920"/>
    <s v="-0"/>
    <x v="0"/>
    <x v="3"/>
  </r>
  <r>
    <s v="18420"/>
    <s v="2020-02-18 00:00:00"/>
    <s v="2020-02-18 15:33:00"/>
    <s v="Gasto"/>
    <s v="Con Compromiso"/>
    <s v="0200"/>
    <x v="19"/>
    <x v="62"/>
    <s v="SERVICIOS JURÍDICOS Y CONTABLES"/>
    <s v="Propios"/>
    <x v="1"/>
    <s v="CSF"/>
    <n v="276855040"/>
    <n v="-214346363"/>
    <n v="62508677"/>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s v="72912020, 72934120, 104445220, 112384120, 134940820, 137890920, 166708320, 173046320, 197953820, 208065720, 249955020, 250447620, 273681220, 301356320, 312700220, 346060920"/>
    <s v="-0"/>
    <x v="0"/>
    <x v="3"/>
  </r>
  <r>
    <s v="18520"/>
    <s v="2020-02-19 00:00:00"/>
    <s v="2020-02-19 14:23:00"/>
    <s v="Gasto"/>
    <s v="Con Compromiso"/>
    <s v="0500"/>
    <x v="22"/>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s v="25020"/>
    <s v="30820"/>
    <s v="119520"/>
    <s v="254120, 334220, 410120, 535420, 631820, 743020, 860420, 1019820"/>
    <s v="76541320, 111466720, 138814520, 173285720, 208099020, 246917620, 280284920, 326280220"/>
    <s v="-0"/>
    <x v="1"/>
    <x v="1"/>
  </r>
  <r>
    <s v="18620"/>
    <s v="2020-02-21 00:00:00"/>
    <s v="2020-02-21 09:12: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2161396"/>
    <n v="137896946"/>
    <n v="7781019"/>
    <s v="Prestación de servicios personales para la ejecución de análisis básicos y aplicación de controles de calidad en el GIT Laboratorio Nacional de Suelos."/>
    <s v="25320"/>
    <s v="31320, 54620, 54720, 54820, 55220, 55320"/>
    <s v="133220, 157620, 160420, 165520, 166420, 166520"/>
    <s v="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s v="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s v="-0"/>
    <x v="1"/>
    <x v="23"/>
  </r>
  <r>
    <s v="18720"/>
    <s v="2020-02-21 00:00:00"/>
    <s v="2020-02-21 09:15: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s v="25220"/>
    <s v="30620"/>
    <s v="128620"/>
    <s v="261720, 337120, 447520, 536120, 661420"/>
    <s v="85174820, 112145220, 139518920, 173550920, 227386820"/>
    <s v="-0"/>
    <x v="1"/>
    <x v="23"/>
  </r>
  <r>
    <s v="18820"/>
    <s v="2020-02-21 00:00:00"/>
    <s v="2020-02-21 09:20:00"/>
    <s v="Gasto"/>
    <s v="Con Compromiso"/>
    <s v="0200"/>
    <x v="19"/>
    <x v="56"/>
    <s v="SERVICIOS DE SOPORTE"/>
    <s v="Nación"/>
    <x v="0"/>
    <s v="CSF"/>
    <n v="124496304"/>
    <n v="22737868"/>
    <n v="147234172"/>
    <n v="0"/>
    <s v="PRESTACIÓN DE SERVICIOS  PARA REALIZAR ACTIVIDADES DE OPERACIÓN, SOPORTE DE SOLICITUDES, INCIDENTES Y REQUERIMIENTOS SEGÚN LOS NIVELES DE SERVICIOS ESTABLECIDOS"/>
    <s v="28420"/>
    <s v="40620, 40720, 40820, 41420, 41620, 41820"/>
    <s v="108320, 110120, 115120, 116920, 119120, 119320"/>
    <s v="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s v="-0"/>
    <x v="0"/>
    <x v="3"/>
  </r>
  <r>
    <s v="18920"/>
    <s v="2020-02-21 00:00:00"/>
    <s v="2020-02-21 09:26:00"/>
    <s v="Gasto"/>
    <s v="Con Compromiso"/>
    <s v="0200"/>
    <x v="19"/>
    <x v="62"/>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s v="28620"/>
    <s v="33920"/>
    <s v="112720"/>
    <s v="248220, 316520, 392820, 520320, 638120, 757520, 889820, 1027720"/>
    <s v="72910720, 104467420, 134907720, 169824920, 212575320, 249238220, 285632420, 330959420"/>
    <s v="-0"/>
    <x v="0"/>
    <x v="3"/>
  </r>
  <r>
    <s v="19020"/>
    <s v="2020-02-21 00:00:00"/>
    <s v="2020-02-21 09:32:00"/>
    <s v="Gasto"/>
    <s v="Generado"/>
    <s v="0200"/>
    <x v="19"/>
    <x v="17"/>
    <s v="OTROS SERVICIOS PROFESIONALES, CIENTÍFICOS Y TÉCNICOS"/>
    <s v="Propios"/>
    <x v="1"/>
    <s v="CSF"/>
    <n v="64887900"/>
    <n v="-64887900"/>
    <n v="0"/>
    <n v="0"/>
    <s v="PRESTACIÓN DE SERVICIOS PROFESIONALES PARA APOYAR A LA COORDINACIÓN EN LAS ACTIVIDADES DE SEGUIMIENTO, EJECUCIÓN, CONTROL Y REVISIÓN DE LOS PROCESOS DISCIPLINARIOS  ADELANTADOS  POR EL GRUPO INTERNO DE TRABAJO"/>
    <s v="28720"/>
    <s v="-0"/>
    <s v="-0"/>
    <s v="-0"/>
    <s v="-0"/>
    <s v="-0"/>
    <x v="0"/>
    <x v="3"/>
  </r>
  <r>
    <s v="19120"/>
    <s v="2020-02-21 00:00:00"/>
    <s v="2020-02-21 09:38:00"/>
    <s v="Gasto"/>
    <s v="Con Compromiso"/>
    <s v="0200"/>
    <x v="19"/>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s v="28820"/>
    <s v="40420"/>
    <s v="112220"/>
    <s v="247720, 316620, 391120, 520220, 638320, 759620, 882820, 1026620"/>
    <s v="72897920, 104718220, 134876620, 169420720, 213415420, 250559820, 284430720, 330955220"/>
    <s v="-0"/>
    <x v="0"/>
    <x v="3"/>
  </r>
  <r>
    <s v="19220"/>
    <s v="2020-02-21 00:00:00"/>
    <s v="2020-02-21 09:41:00"/>
    <s v="Gasto"/>
    <s v="Con Compromiso"/>
    <s v="0200"/>
    <x v="19"/>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s v="24820"/>
    <s v="37420"/>
    <s v="114320"/>
    <s v="249820, 272220, 398720, 520120, 705820, 757720, 886520, 1007720"/>
    <s v="73990320, 102858820, 135856220, 171075920, 235108420, 250515620, 285486920, 324689720"/>
    <s v="-0"/>
    <x v="1"/>
    <x v="3"/>
  </r>
  <r>
    <s v="19320"/>
    <s v="2020-02-21 00:00:00"/>
    <s v="2020-02-21 09:45:00"/>
    <s v="Gasto"/>
    <s v="Anulado"/>
    <s v="0200"/>
    <x v="19"/>
    <x v="2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s v="21920"/>
    <s v="-0"/>
    <s v="-0"/>
    <s v="-0"/>
    <s v="-0"/>
    <s v="-0"/>
    <x v="1"/>
    <x v="3"/>
  </r>
  <r>
    <s v="19420"/>
    <s v="2020-02-21 00:00:00"/>
    <s v="2020-02-21 09:49:00"/>
    <s v="Gasto"/>
    <s v="Anulado"/>
    <s v="0200"/>
    <x v="19"/>
    <x v="2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s v="21820"/>
    <s v="-0"/>
    <s v="-0"/>
    <s v="-0"/>
    <s v="-0"/>
    <s v="-0"/>
    <x v="1"/>
    <x v="3"/>
  </r>
  <r>
    <s v="19520"/>
    <s v="2020-02-21 00:00:00"/>
    <s v="2020-02-21 13:06: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s v="25420"/>
    <s v="32520, 32620"/>
    <s v="125520, 127420"/>
    <s v="260820, 263920, 335720, 336420, 343620, 454820, 459320, 541420, 542620, 644620, 645120, 749320, 767220, 870820, 872820, 1001220, 1002920"/>
    <s v="84731120, 85960920, 111609020, 112135920, 117971920, 143604320, 145800620, 175795020, 175799020, 215745220, 215829420, 247612320, 252303420, 282393620, 282565120, 317762420, 318362220"/>
    <s v="4220, 17420"/>
    <x v="1"/>
    <x v="24"/>
  </r>
  <r>
    <s v="19620"/>
    <s v="2020-02-21 00:00:00"/>
    <s v="2020-02-21 13:07: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8560970"/>
    <n v="-95203"/>
    <n v="28465767"/>
    <n v="0"/>
    <s v="Prestación de servicios profesionales  para la compilación, estructuración y análisis de información geoespacial requerida en la realización de los estudios multitemporales y proyectos de asistencia técnica realizados por la oficina CIAF"/>
    <s v="25520"/>
    <s v="32220"/>
    <s v="128520"/>
    <s v="261620, 335920, 449520, 542220, 648320, 747820, 897120, 1003420"/>
    <s v="85175120, 111643720, 142227220, 175336120, 217369820, 247440320, 288063720, 320430620"/>
    <s v="-0"/>
    <x v="1"/>
    <x v="24"/>
  </r>
  <r>
    <s v="19720"/>
    <s v="2020-02-21 00:00:00"/>
    <s v="2020-02-21 15:11:00"/>
    <s v="Gasto"/>
    <s v="Con Compromiso"/>
    <s v="0200"/>
    <x v="19"/>
    <x v="55"/>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s v="109400720, 112121820, 153004220, 168247220, 170551520, 183146420, 205593620, 211164520, 242701620, 249268620, 274583420, 274919020, 308234020, 310037220"/>
    <s v="-0"/>
    <x v="1"/>
    <x v="3"/>
  </r>
  <r>
    <s v="19820"/>
    <s v="2020-02-21 00:00:00"/>
    <s v="2020-02-21 15:14:00"/>
    <s v="Gasto"/>
    <s v="Con Compromiso"/>
    <s v="0200"/>
    <x v="19"/>
    <x v="55"/>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s v="29220"/>
    <s v="42320"/>
    <s v="135920"/>
    <s v="272120, 340520, 459120, 547220, 655820, 772020, 893220, 1027420"/>
    <s v="100176620, 112386620, 147901020, 177968920, 220325620, 254210520, 287461720, 330980720"/>
    <s v="-0"/>
    <x v="1"/>
    <x v="3"/>
  </r>
  <r>
    <s v="19920"/>
    <s v="2020-02-24 00:00:00"/>
    <s v="2020-02-24 08:14:00"/>
    <s v="Gasto"/>
    <s v="Con Compromiso"/>
    <s v="0500"/>
    <x v="22"/>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s v="28120"/>
    <s v="30920"/>
    <s v="114220"/>
    <s v="249720, 335020, 409120, 536020, 614720, 758520, 853220, 948120, 970120"/>
    <s v="73825420, 112084320, 139150720, 173692620, 206748120, 249951820, 278750220, 301340320, 311056820"/>
    <s v="-0"/>
    <x v="1"/>
    <x v="1"/>
  </r>
  <r>
    <s v="20020"/>
    <s v="2020-02-24 00:00:00"/>
    <s v="2020-02-24 08:18:00"/>
    <s v="Gasto"/>
    <s v="Con Compromiso"/>
    <s v="0500"/>
    <x v="22"/>
    <x v="22"/>
    <s v="ADQUISICIÓN DE BIENES Y SERVICIOS - SERVICIO DE INFORMACIÓN CATASTRAL - ACTUALIZACIÓN  Y GESTIÓN CATASTRAL  NACIONAL"/>
    <s v="Propios"/>
    <x v="1"/>
    <s v="CSF"/>
    <n v="107015460"/>
    <n v="0"/>
    <n v="107015460"/>
    <n v="0"/>
    <s v="PRESTACIÓN DE SERVICIOS PROFESIONALES PARA APOYAR LA EJECUCIÓN DE LAS ACTIVIDADES DEL COMPONENTE TÉCNICO Y OPERATIVO QUE LE SEAN REQUERIDAS PARA COADYUVAR AL CUMPLIMIENTO DE LAS METAS Y COMPROMISOS QUE LE SEAN ASIGNADAS"/>
    <s v="28220"/>
    <s v="31420"/>
    <s v="114920"/>
    <s v="250320, 329220, 453320, 537520, 547720, 647820, 762720, 876320, 947920, 969120"/>
    <s v="73997820, 110707820, 143645520, 178965420, 217378120, 251566420, 283368120, 301667920, 310181720"/>
    <s v="-0"/>
    <x v="1"/>
    <x v="1"/>
  </r>
  <r>
    <s v="20120"/>
    <s v="2020-02-24 00:00:00"/>
    <s v="2020-02-24 08:21:00"/>
    <s v="Gasto"/>
    <s v="Con Compromiso"/>
    <s v="0500"/>
    <x v="22"/>
    <x v="22"/>
    <s v="ADQUISICIÓN DE BIENES Y SERVICIOS - SERVICIO DE INFORMACIÓN CATASTRAL - ACTUALIZACIÓN  Y GESTIÓN CATASTRAL  NACIONAL"/>
    <s v="Propios"/>
    <x v="1"/>
    <s v="CSF"/>
    <n v="258974920"/>
    <n v="-129487460"/>
    <n v="129487460"/>
    <n v="0"/>
    <s v="PRESTACIÓN DE SERVICIOS PROFESIONALES PARA APOYAR  A LA SUBDIRECCIÓN  DE CATASTRO  EN LA PLANEACIÓN, EJECUCIÓN Y SEGUIMIENTOS DE LOS DIFERENTES PROYECTOS DESARROLLADOS EN EL MARCO DE LOS PROCESOS CATASTRALES"/>
    <s v="27920"/>
    <s v="29920"/>
    <s v="107920"/>
    <s v="241220, 250020, 328920, 412420, 537620, 647720, 756220, 888020, 1026520"/>
    <s v="67722020, 73995720, 110706820, 139020620, 175215120, 217361320, 249995520, 285626520, 330898320"/>
    <s v="-0"/>
    <x v="1"/>
    <x v="1"/>
  </r>
  <r>
    <s v="20220"/>
    <s v="2020-02-24 00:00:00"/>
    <s v="2020-02-24 08:53:00"/>
    <s v="Gasto"/>
    <s v="Con Compromiso"/>
    <s v="0200"/>
    <x v="19"/>
    <x v="62"/>
    <s v="SERVICIOS JURÍDICOS Y CONTABLES"/>
    <s v="Propios"/>
    <x v="1"/>
    <s v="CSF"/>
    <n v="107015460"/>
    <n v="-63785431"/>
    <n v="43230029"/>
    <n v="0"/>
    <s v="PRESTACIÓN DE SERVICIOS PROFESIONALES PARA APOYAR A LA OFICINA ASESORA JURIDICA EN LA ESTRUCTURACIÓN DE LA DEFENSA JUDICIAL Y PREVENCIÓN DEL DAÑO ANTIJURIDICO DEL INSTITUTO DEL INSTITUTO GEOGRAFICO AGUSTIN CODAZZI, ASI COMO EJERCER LA REPRESENTACIÓN"/>
    <s v="31620"/>
    <s v="57620"/>
    <s v="205620"/>
    <s v="458520, 544820, 646320, 761020, 852220, 990320"/>
    <s v="147435520, 177503120, 216086220, 250532220, 276351920, 314722720"/>
    <s v="-0"/>
    <x v="0"/>
    <x v="3"/>
  </r>
  <r>
    <s v="20320"/>
    <s v="2020-02-24 00:00:00"/>
    <s v="2020-02-24 08:55:00"/>
    <s v="Gasto"/>
    <s v="Con Compromiso"/>
    <s v="0200"/>
    <x v="19"/>
    <x v="62"/>
    <s v="SERVICIOS JURÍDICOS Y CONTABLES"/>
    <s v="Propios"/>
    <x v="1"/>
    <s v="CSF"/>
    <n v="84543460"/>
    <n v="-281812"/>
    <n v="84261648"/>
    <n v="0"/>
    <s v="Prestación de servicios profesionales para apoyar a la Oficina Asesora Jurídica en la gestión jurídica, mejora regulatoria y en la elaboración de documentos, que requiera el Instituto Geográfico Agustín Codazzi."/>
    <s v="31720"/>
    <s v="36220"/>
    <s v="130320"/>
    <s v="265720, 340820, 460820, 556220, 650320, 757220, 852720, 990120"/>
    <s v="87296220, 113437720, 150056020, 185748220, 217696120, 250465020, 277091120, 315505120"/>
    <s v="-0"/>
    <x v="0"/>
    <x v="3"/>
  </r>
  <r>
    <s v="20420"/>
    <s v="2020-02-24 00:00:00"/>
    <s v="2020-02-24 08:57:00"/>
    <s v="Gasto"/>
    <s v="Con Compromiso"/>
    <s v="0200"/>
    <x v="19"/>
    <x v="62"/>
    <s v="SERVICIOS JURÍDICOS Y CONTABLES"/>
    <s v="Propios"/>
    <x v="1"/>
    <s v="CSF"/>
    <n v="84543460"/>
    <n v="-1127247"/>
    <n v="83416213"/>
    <n v="0"/>
    <s v="Prestación de servicios profesionales en los asuntos legales y de propiedad intelectual que le sean asignados por la Oficina Asesora Jurídica; así como realizar representación judicial y extrajudicial del IGAC a nivel nacional."/>
    <s v="31820"/>
    <s v="39020"/>
    <s v="130520"/>
    <s v="266020, 343720, 557420, 557520, 649720, 761420, 887620, 992820"/>
    <s v="87634620, 117970620, 189598620, 199959620, 219228320, 251168620, 285598720, 315516920"/>
    <s v="-0"/>
    <x v="0"/>
    <x v="3"/>
  </r>
  <r>
    <s v="20520"/>
    <s v="2020-02-24 00:00:00"/>
    <s v="2020-02-24 08:58:00"/>
    <s v="Gasto"/>
    <s v="Con Compromiso"/>
    <s v="0200"/>
    <x v="19"/>
    <x v="62"/>
    <s v="SERVICIOS JURÍDICOS Y CONTABLES"/>
    <s v="Propios"/>
    <x v="1"/>
    <s v="CSF"/>
    <n v="84543460"/>
    <n v="-18317750"/>
    <n v="66225710"/>
    <n v="0"/>
    <s v="Prestación de servicios profesionales a la Oficina Asesora Jurídica en la gestión jurídica y los asuntos de derecho disciplinario que le sean asignados"/>
    <s v="31920"/>
    <s v="58520"/>
    <s v="203920"/>
    <s v="456820, 545620, 645320, 767520, 852620, 989120"/>
    <s v="145306120, 177634120, 216081020, 252921420, 276470420, 314436420"/>
    <s v="-0"/>
    <x v="0"/>
    <x v="3"/>
  </r>
  <r>
    <s v="20620"/>
    <s v="2020-02-24 00:00:00"/>
    <s v="2020-02-24 09:00:00"/>
    <s v="Gasto"/>
    <s v="Con Compromiso"/>
    <s v="0200"/>
    <x v="19"/>
    <x v="62"/>
    <s v="SERVICIOS JURÍDICOS Y CONTABLES"/>
    <s v="Propios"/>
    <x v="1"/>
    <s v="CSF"/>
    <n v="25936730"/>
    <n v="-432279"/>
    <n v="25504451"/>
    <n v="0"/>
    <s v="Prestación de servicios profesionales para realizar el apoyo jurídico y administrativo a la Oficina Asesora Jurídica"/>
    <s v="32020"/>
    <s v="38720"/>
    <s v="133120"/>
    <s v="268320, 338220, 449120, 546220, 658920, 757020, 879520, 989620"/>
    <s v="92369220, 112184920, 142113220, 177637820, 221630520, 249189220, 283727320, 314434520"/>
    <s v="-0"/>
    <x v="0"/>
    <x v="3"/>
  </r>
  <r>
    <s v="20720"/>
    <s v="2020-02-24 00:00:00"/>
    <s v="2020-02-24 09:00:00"/>
    <s v="Gasto"/>
    <s v="Con Compromiso"/>
    <s v="0200"/>
    <x v="19"/>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s v="28920"/>
    <s v="42520"/>
    <s v="126220"/>
    <s v="261520, 341420, 452520, 534820, 625320, 739820, 838720, 1008720"/>
    <s v="85776420, 113478820, 143600020, 173283620, 207464620, 246305820, 274420920, 322379720"/>
    <s v="-0"/>
    <x v="1"/>
    <x v="3"/>
  </r>
  <r>
    <s v="20820"/>
    <s v="2020-02-24 00:00:00"/>
    <s v="2020-02-24 09:05:00"/>
    <s v="Gasto"/>
    <s v="Con Compromiso"/>
    <s v="0200"/>
    <x v="19"/>
    <x v="62"/>
    <s v="SERVICIOS JURÍDICOS Y CONTABLES"/>
    <s v="Propios"/>
    <x v="1"/>
    <s v="CSF"/>
    <n v="107015460"/>
    <n v="-12128419"/>
    <n v="94887041"/>
    <n v="0"/>
    <s v="PRESTACIÓN  DE SERVICIOS PROFESIONALES  EN LOS ASUNTOS LEGALES Y CONTRACTUALES QUE LE SEAN ASIGNADOS  POR LA OFICINA ASESORA JURIDICA; ASÍ COMO REALIZAR REPRESENTACIÓN JUDICIAL   Y EXTRAJUDICIAL  DEL IGAC  A NIVEL  NACIONAL"/>
    <s v="31420"/>
    <s v="47120"/>
    <s v="162820"/>
    <s v="337320, 413120, 549920, 645920, 761320, 762620, 852420, 989320"/>
    <s v="112178020, 139814420, 180072520, 216139920, 251395420, 276468420, 314448320"/>
    <s v="-0"/>
    <x v="0"/>
    <x v="3"/>
  </r>
  <r>
    <s v="20920"/>
    <s v="2020-02-24 00:00:00"/>
    <s v="2020-02-24 09:10:00"/>
    <s v="Gasto"/>
    <s v="Con Compromiso"/>
    <s v="0200"/>
    <x v="19"/>
    <x v="62"/>
    <s v="SERVICIOS JURÍDICOS Y CONTABLES"/>
    <s v="Propios"/>
    <x v="1"/>
    <s v="CSF"/>
    <n v="107015460"/>
    <n v="-52101903"/>
    <n v="54913557"/>
    <n v="0"/>
    <s v="PRESTACIÓN  DE SERVICIOS PROFESIONALES  PARA APOYAR A LA OFICINA JURÍDICA EN LA ESTRUCTURACIÓN DE GESTIÓN JURÍDICA, ELABORACIÓN Y REVISIÓN DE CONCEPTOS, ACTOS ADMINISTRATIVOS, DOCTRINA Y DEMÁS TEMAS TRANSVERSALES QUE SEAN REQUERIDOS  POR EL SUPERVISO"/>
    <s v="31520"/>
    <s v="89720"/>
    <s v="406220"/>
    <s v="776220, 829820, 889220, 989020"/>
    <s v="258629920, 271979120, 285901420, 314432720"/>
    <s v="-0"/>
    <x v="0"/>
    <x v="3"/>
  </r>
  <r>
    <s v="21020"/>
    <s v="2020-02-24 00:00:00"/>
    <s v="2020-02-24 09:12:00"/>
    <s v="Gasto"/>
    <s v="Con Compromiso"/>
    <s v="0200"/>
    <x v="19"/>
    <x v="69"/>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s v="28320"/>
    <s v="34420"/>
    <s v="110820"/>
    <s v="246320, 316120, 396220, 516920, 654320, 756920, 841720, 991720"/>
    <s v="72009320, 104504520, 135328920, 169661720, 218739020, 249256720, 274113220, 314930320"/>
    <s v="-0"/>
    <x v="1"/>
    <x v="3"/>
  </r>
  <r>
    <s v="21120"/>
    <s v="2020-02-24 00:00:00"/>
    <s v="2020-02-24 09:16:00"/>
    <s v="Gasto"/>
    <s v="Con Compromiso"/>
    <s v="0200"/>
    <x v="19"/>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s v="28520"/>
    <s v="41720, 41920, 42020, 42120, 48620"/>
    <s v="113720, 113820, 114620, 114820, 177020"/>
    <s v="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s v="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s v="-0"/>
    <x v="1"/>
    <x v="3"/>
  </r>
  <r>
    <s v="21220"/>
    <s v="2020-02-24 00:00:00"/>
    <s v="2020-02-24 10:23:00"/>
    <s v="Gasto"/>
    <s v="Con Compromiso"/>
    <s v="0160"/>
    <x v="24"/>
    <x v="68"/>
    <s v="ADQUISICIÓN DE BIENES Y SERVICIOS - SERVICIOS DE INFORMACIÓN IMPLEMENTADOS - FORTALECIMIENTO DE LOS PROCESOS DE DIFUSIÓN Y ACCESO A LA INFORMACIÓN GEOGRÁFICA A NIVEL   NACIONAL"/>
    <s v="Nación"/>
    <x v="0"/>
    <s v="CSF"/>
    <n v="33114736"/>
    <n v="6760925"/>
    <n v="39875661"/>
    <n v="0"/>
    <s v="PRESTACIÓN DE SERVICIOS PROFESIONALES PARA DIFUNDIR Y COMERCIALIZAR LOS PRODUCTOS Y SERVICIOS DE IGAC"/>
    <s v="17920"/>
    <s v="39720"/>
    <s v="118020"/>
    <s v="252620, 315120, 398220, 519820, 617220, 720320, 847320, 967820"/>
    <s v="76406620, 103703520, 135768220, 169518520, 205352020, 242041220, 274924520, 308826420"/>
    <s v="-0"/>
    <x v="1"/>
    <x v="25"/>
  </r>
  <r>
    <s v="21320"/>
    <s v="2020-02-24 00:00:00"/>
    <s v="2020-02-24 17:24:00"/>
    <s v="Gasto"/>
    <s v="Con Compromiso"/>
    <s v="0200"/>
    <x v="19"/>
    <x v="3"/>
    <s v="AUXILIO DE TRANSPORTE"/>
    <s v="Nación"/>
    <x v="0"/>
    <s v="CSF"/>
    <n v="11656979"/>
    <n v="0"/>
    <n v="1165697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54"/>
    <s v="HORAS EXTRAS, DOMINICALES, FESTIVOS Y RECARGOS"/>
    <s v="Nación"/>
    <x v="0"/>
    <s v="CSF"/>
    <n v="5288619"/>
    <n v="0"/>
    <n v="528861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7"/>
    <s v="SUELDO DE VACACIONES"/>
    <s v="Nación"/>
    <x v="0"/>
    <s v="CSF"/>
    <n v="38022240"/>
    <n v="0"/>
    <n v="3802224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6"/>
    <s v="SUBSIDIO DE ALIMENTACIÓN"/>
    <s v="Nación"/>
    <x v="0"/>
    <s v="CSF"/>
    <n v="10416673"/>
    <n v="0"/>
    <n v="10416673"/>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33"/>
    <s v="LICENCIAS DE MATERNIDAD Y PATERNIDAD (NO DE PENSIONES)"/>
    <s v="Nación"/>
    <x v="0"/>
    <s v="CSF"/>
    <n v="4806844"/>
    <n v="-833440"/>
    <n v="397340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10"/>
    <s v="BONIFICACIÓN POR SERVICIOS PRESTADOS"/>
    <s v="Nación"/>
    <x v="0"/>
    <s v="CSF"/>
    <n v="38508168"/>
    <n v="0"/>
    <n v="3850816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4"/>
    <s v="PRIMA DE VACACIONES"/>
    <s v="Nación"/>
    <x v="0"/>
    <s v="CSF"/>
    <n v="64011444"/>
    <n v="0"/>
    <n v="640114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36"/>
    <s v="INDEMNIZACIÓN POR VACACIONES"/>
    <s v="Nación"/>
    <x v="0"/>
    <s v="CSF"/>
    <n v="35268659"/>
    <n v="0"/>
    <n v="3526865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9"/>
    <s v="SUELDO BÁSICO"/>
    <s v="Nación"/>
    <x v="0"/>
    <s v="CSF"/>
    <n v="818843244"/>
    <n v="0"/>
    <n v="8188432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52"/>
    <s v="PRIMA TÉCNICA SALARIAL"/>
    <s v="Nación"/>
    <x v="0"/>
    <s v="CSF"/>
    <n v="9375170"/>
    <n v="0"/>
    <n v="937517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26"/>
    <s v="PRIMA DE SERVICIO"/>
    <s v="Nación"/>
    <x v="0"/>
    <s v="CSF"/>
    <n v="6723127"/>
    <n v="0"/>
    <n v="6723127"/>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5"/>
    <s v="PRIMA TÉCNICA NO SALARIAL"/>
    <s v="Nación"/>
    <x v="0"/>
    <s v="CSF"/>
    <n v="15666022"/>
    <n v="0"/>
    <n v="15666022"/>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41"/>
    <s v="PRIMA DE COORDINACIÓN"/>
    <s v="Nación"/>
    <x v="0"/>
    <s v="CSF"/>
    <n v="18010924"/>
    <n v="0"/>
    <n v="1801092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320"/>
    <s v="2020-02-24 00:00:00"/>
    <s v="2020-02-24 17:24:00"/>
    <s v="Gasto"/>
    <s v="Con Compromiso"/>
    <s v="0200"/>
    <x v="19"/>
    <x v="8"/>
    <s v="BONIFICACIÓN ESPECIAL DE RECREACIÓN"/>
    <s v="Nación"/>
    <x v="0"/>
    <s v="CSF"/>
    <n v="6022958"/>
    <n v="0"/>
    <n v="602295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x v="3"/>
  </r>
  <r>
    <s v="21420"/>
    <s v="2020-02-24 00:00:00"/>
    <s v="2020-02-24 17:34:00"/>
    <s v="Gasto"/>
    <s v="Con Compromiso"/>
    <s v="0200"/>
    <x v="19"/>
    <x v="13"/>
    <s v="APORTES AL ICBF"/>
    <s v="Nación"/>
    <x v="0"/>
    <s v="CSF"/>
    <n v="30470400"/>
    <n v="0"/>
    <n v="304704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4"/>
    <s v="CAJAS DE COMPENSACIÓN FAMILIAR"/>
    <s v="Nación"/>
    <x v="0"/>
    <s v="CSF"/>
    <n v="40623600"/>
    <n v="0"/>
    <n v="40623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1"/>
    <s v="PENSIONES"/>
    <s v="Nación"/>
    <x v="0"/>
    <s v="CSF"/>
    <n v="108497600"/>
    <n v="0"/>
    <n v="108497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5"/>
    <s v="SALUD"/>
    <s v="Nación"/>
    <x v="0"/>
    <s v="CSF"/>
    <n v="76868700"/>
    <n v="0"/>
    <n v="76868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6"/>
    <s v="APORTES AL SENA"/>
    <s v="Nación"/>
    <x v="0"/>
    <s v="CSF"/>
    <n v="20321700"/>
    <n v="0"/>
    <n v="20321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2"/>
    <s v="APORTES GENERALES AL SISTEMA DE RIESGOS LABORALES"/>
    <s v="Nación"/>
    <x v="0"/>
    <s v="CSF"/>
    <n v="9208300"/>
    <n v="0"/>
    <n v="92083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520"/>
    <s v="2020-02-25 00:00:00"/>
    <s v="2020-02-25 09:02:00"/>
    <s v="Gasto"/>
    <s v="Con Compromiso"/>
    <s v="0160"/>
    <x v="24"/>
    <x v="68"/>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s v="18720"/>
    <s v="37120, 37220"/>
    <s v="115920"/>
    <s v="251220, 313020, 403820, 525620, 617820, 716020, 845020, 971120"/>
    <s v="75404120, 102561120, 137726520, 171232220, 206767420, 241496020, 274913220, 311708220"/>
    <s v="-0"/>
    <x v="1"/>
    <x v="25"/>
  </r>
  <r>
    <s v="21620"/>
    <s v="2020-02-25 00:00:00"/>
    <s v="2020-02-25 12:02:00"/>
    <s v="Gasto"/>
    <s v="Con Compromiso"/>
    <s v="0200"/>
    <x v="19"/>
    <x v="25"/>
    <s v="ADQUISICIÓN DE BIENES Y SERVICIOS - SERVICIO DE IMPLEMENTACIÓN SISTEMAS DE GESTIÓN - FORTALECIMIENTO DE LA GESTIÓN INSTITUCIONAL DEL IGAC A NIVEL   NACIONAL"/>
    <s v="Propios"/>
    <x v="1"/>
    <s v="CSF"/>
    <n v="5000000"/>
    <n v="-5000000"/>
    <n v="0"/>
    <n v="0"/>
    <s v="GASTOS DE MANUNTENCIÓN - CONTRATISTAS"/>
    <s v="32120"/>
    <s v="37920"/>
    <s v="96420"/>
    <s v="172620"/>
    <s v="47904120"/>
    <s v="-0"/>
    <x v="1"/>
    <x v="3"/>
  </r>
  <r>
    <s v="21620"/>
    <s v="2020-02-25 00:00:00"/>
    <s v="2020-02-25 12:02:00"/>
    <s v="Gasto"/>
    <s v="Con Compromiso"/>
    <s v="0200"/>
    <x v="19"/>
    <x v="25"/>
    <s v="ADQUISICIÓN DE BIENES Y SERVICIOS - SERVICIO DE IMPLEMENTACIÓN SISTEMAS DE GESTIÓN - FORTALECIMIENTO DE LA GESTIÓN INSTITUCIONAL DEL IGAC A NIVEL   NACIONAL"/>
    <s v="Nación"/>
    <x v="0"/>
    <s v="CSF"/>
    <n v="5000000"/>
    <n v="-4895799"/>
    <n v="104201"/>
    <n v="0"/>
    <s v="GASTOS DE MANUNTENCIÓN - CONTRATISTAS"/>
    <s v="32120"/>
    <s v="37920"/>
    <s v="96420"/>
    <s v="172620"/>
    <s v="47904120"/>
    <s v="-0"/>
    <x v="1"/>
    <x v="3"/>
  </r>
  <r>
    <s v="21720"/>
    <s v="2020-02-25 00:00:00"/>
    <s v="2020-02-25 14:57:00"/>
    <s v="Gasto"/>
    <s v="Con Compromiso"/>
    <s v="0200"/>
    <x v="19"/>
    <x v="63"/>
    <s v="ADQUISICIÓN DE BIENES Y SERVICIOS - SEDES AMPLIADAS - FORTALECIMIENTO DE LA INFRAESTRUCTURA FÍSICA DEL IGAC A NIVEL  NACIONAL"/>
    <s v="Nación"/>
    <x v="0"/>
    <s v="CSF"/>
    <n v="4928100"/>
    <n v="3650000"/>
    <n v="8578100"/>
    <n v="810231"/>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s v="-0"/>
    <x v="1"/>
    <x v="3"/>
  </r>
  <r>
    <s v="21720"/>
    <s v="2020-02-25 00:00:00"/>
    <s v="2020-02-25 14:57:00"/>
    <s v="Gasto"/>
    <s v="Con Compromiso"/>
    <s v="0200"/>
    <x v="19"/>
    <x v="63"/>
    <s v="ADQUISICIÓN DE BIENES Y SERVICIOS - SEDES AMPLIADAS - FORTALECIMIENTO DE LA INFRAESTRUCTURA FÍSICA DEL IGAC A NIVEL  NACIONAL"/>
    <s v="Propios"/>
    <x v="1"/>
    <s v="CSF"/>
    <n v="4000000"/>
    <n v="-4000000"/>
    <n v="0"/>
    <n v="0"/>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s v="-0"/>
    <x v="1"/>
    <x v="3"/>
  </r>
  <r>
    <s v="21820"/>
    <s v="2020-02-26 00:00:00"/>
    <s v="2020-02-26 08:07: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7893836"/>
    <n v="83979836"/>
    <n v="0"/>
    <s v="Prestación de servicios para realizar la atención y gestión a requerimientos y compromisos relacionados con asuntos étnicos y diálogo social."/>
    <s v="32320"/>
    <s v="31020"/>
    <s v="121620"/>
    <s v="257120, 346020, 514820, 603720, 659720, 821120, 891620, 1109020"/>
    <s v="77882820, 122318520, 168239220, 199939920, 224473320, 264442020, 287452720, 341616320"/>
    <s v="-0"/>
    <x v="1"/>
    <x v="8"/>
  </r>
  <r>
    <s v="21920"/>
    <s v="2020-02-26 00:00:00"/>
    <s v="2020-02-26 10:34: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2037102"/>
    <n v="34630734"/>
    <n v="2037102"/>
    <s v="Prestación de servicios personales para realizar la preparación y manejo de muestras de suelos, aguas, compost y tejido vegetal en el GIT Laboratorio Nacional de Suelos."/>
    <s v="27420"/>
    <s v="58820, 58920"/>
    <s v="197120, 205120"/>
    <s v="447420, 458020, 516220, 526820, 619720, 623520, 726820, 731520, 870220, 875620, 979420, 984220"/>
    <s v="139513820, 145383020, 168387420, 171114520, 205353320, 205355920, 243298420, 244083520, 282217320, 283044920, 311619220, 312529920"/>
    <s v="-0"/>
    <x v="1"/>
    <x v="23"/>
  </r>
  <r>
    <s v="22020"/>
    <s v="2020-02-26 00:00:00"/>
    <s v="2020-02-26 10:36: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543228"/>
    <n v="37211064"/>
    <n v="4074204"/>
    <s v="Prestación de servicios personales para realizar el lavado y alistamiento de la instrumentación requerida para la ejecución de análisis en el GIT Laboratorio Nacional de Suelos."/>
    <s v="27320"/>
    <s v="57520, 58220"/>
    <s v="191720, 210620"/>
    <s v="409720, 462820, 516620, 517020, 619820, 623020, 728720, 735920, 863720, 872620, 983320, 1022320, 1029120"/>
    <s v="138813120, 151557320, 168407720, 168419820, 205353420, 205356620, 243510320, 245224620, 281031820, 282521520, 312511820, 333394320"/>
    <s v="-0"/>
    <x v="1"/>
    <x v="23"/>
  </r>
  <r>
    <s v="22120"/>
    <s v="2020-02-26 00:00:00"/>
    <s v="2020-02-26 10:38: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1493875"/>
    <n v="16840043"/>
    <n v="0"/>
    <s v="Prestación de servicios personales para  verificar la información registrada en  SIGA y preparar los informes de resultados  de los análisis  el GIT Laboratorio Nacional de Suelos."/>
    <s v="27220"/>
    <s v="60620"/>
    <s v="198320"/>
    <s v="448520, 519920, 639220, 741520, 866420, 991620"/>
    <s v="139818020, 169573220, 212588620, 246860520, 281459920, 314926320"/>
    <s v="-0"/>
    <x v="1"/>
    <x v="23"/>
  </r>
  <r>
    <s v="22220"/>
    <s v="2020-02-26 00:00:00"/>
    <s v="2020-02-26 10:39:00"/>
    <s v="Gasto"/>
    <s v="Generad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s v="27120"/>
    <s v="-0"/>
    <s v="-0"/>
    <s v="-0"/>
    <s v="-0"/>
    <s v="-0"/>
    <x v="1"/>
    <x v="23"/>
  </r>
  <r>
    <s v="22320"/>
    <s v="2020-02-26 00:00:00"/>
    <s v="2020-02-26 10:40: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778102"/>
    <n v="24121159"/>
    <n v="2593673"/>
    <s v="Prestación de servicios profesionales para la ejecución de análisis de baja complejidad y validación  metodológica en el GIT Laboratorio Nacional de Suelos."/>
    <s v="27020"/>
    <s v="53420"/>
    <s v="157320"/>
    <s v="330820, 412120, 527720, 631120, 736020, 872520, 998020"/>
    <s v="110700520, 139040520, 171123320, 208056420, 245234120, 283311220, 316320220"/>
    <s v="-0"/>
    <x v="1"/>
    <x v="23"/>
  </r>
  <r>
    <s v="22420"/>
    <s v="2020-02-26 00:00:00"/>
    <s v="2020-02-26 10:42: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505620"/>
    <n v="27809100"/>
    <n v="0"/>
    <s v="Prestación de servicios Profesionales para la ejecución de análisis de mediana complejidad, registro de información y aplicación de controles de calidad en el GIT Laboratorio Nacional de Suelos."/>
    <s v="26920"/>
    <s v="55420"/>
    <s v="164220"/>
    <s v="343520, 397220, 566020, 630920, 732220, 858220, 965820"/>
    <s v="117973120, 135767920, 195053620, 208051820, 244109120, 278565820, 308286620"/>
    <s v="-0"/>
    <x v="1"/>
    <x v="23"/>
  </r>
  <r>
    <s v="22520"/>
    <s v="2020-02-26 00:00:00"/>
    <s v="2020-02-26 10:43:00"/>
    <s v="Gasto"/>
    <s v="Generad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s v="26820"/>
    <s v="-0"/>
    <s v="-0"/>
    <s v="-0"/>
    <s v="-0"/>
    <s v="-0"/>
    <x v="1"/>
    <x v="23"/>
  </r>
  <r>
    <s v="22620"/>
    <s v="2020-02-26 00:00:00"/>
    <s v="2020-02-26 10:44:00"/>
    <s v="Gasto"/>
    <s v="Anulad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s v="26720"/>
    <s v="-0"/>
    <s v="-0"/>
    <s v="-0"/>
    <s v="-0"/>
    <s v="-0"/>
    <x v="1"/>
    <x v="23"/>
  </r>
  <r>
    <s v="22720"/>
    <s v="2020-02-26 00:00:00"/>
    <s v="2020-02-26 10:45: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s v="26620"/>
    <s v="52920"/>
    <s v="159720"/>
    <s v="334620, 449020, 526620, 635120, 738020, 872420, 994720"/>
    <s v="112052520, 142223320, 171243120, 220555720, 245907120, 283419620, 316327920"/>
    <s v="-0"/>
    <x v="1"/>
    <x v="23"/>
  </r>
  <r>
    <s v="22820"/>
    <s v="2020-02-26 00:00:00"/>
    <s v="2020-02-26 10:4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5475677.3300000001"/>
    <n v="39296037.329999998"/>
    <n v="0"/>
    <s v="Prestación de servicios profesionales para realizar la caracterización climática y la correlación de los suelos para la elaboración del Mapa Nacional de Suelos y en los proyectos de levantamientos de la subdirección"/>
    <s v="26520"/>
    <s v="53820"/>
    <s v="151520"/>
    <s v="332220, 455220, 545220, 652520, 750220, 864620, 984120"/>
    <s v="111173220, 143897920, 177492820, 218097420, 247953920, 281050420, 312524220"/>
    <s v="-0"/>
    <x v="1"/>
    <x v="23"/>
  </r>
  <r>
    <s v="22920"/>
    <s v="2020-02-26 00:00:00"/>
    <s v="2020-02-26 10:4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5590090"/>
    <n v="44720720"/>
    <n v="0"/>
    <s v="Prestación de servicios profesionales para realizar el control de calidad de la interacción de la información de suelos con la geomorfología en los levantamientos de suelos y aplicaciones agrologicas a nivel nacional"/>
    <s v="29120"/>
    <s v="48820"/>
    <s v="147520"/>
    <s v="321920, 397120, 519220, 619120, 732020, 850420, 972920"/>
    <s v="105782920, 137474520, 169406520, 207299220, 244918820, 276295520, 310551620"/>
    <s v="-0"/>
    <x v="1"/>
    <x v="23"/>
  </r>
  <r>
    <s v="23020"/>
    <s v="2020-02-26 00:00:00"/>
    <s v="2020-02-26 10:50: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759561"/>
    <n v="34494517"/>
    <n v="0"/>
    <s v="Prestación de servicios profesionales para realizar el enlace entre los GIT Gestión de Suelos y Aplicaciones Agrológicas y Laboratorio Nacional de Suelos y ejercer el control de calidad de los datos analíticos de levantamientos de suelos."/>
    <s v="26320"/>
    <s v="52820"/>
    <s v="146720"/>
    <s v="321220, 395020, 538420, 645620, 743820, 860920, 993020"/>
    <s v="105707920, 135010320, 174337720, 215902020, 246832020, 280398320, 315516220"/>
    <s v="-0"/>
    <x v="1"/>
    <x v="23"/>
  </r>
  <r>
    <s v="23120"/>
    <s v="2020-02-26 00:00:00"/>
    <s v="2020-02-26 10:51: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621583"/>
    <n v="34632495"/>
    <n v="0"/>
    <s v="Prestación de servicios profesionales para realizar la formulación, revisión y seguimiento de los procesos necesarios para el desarrollo de los proyectos de la Subdirección de Agrología"/>
    <s v="27820"/>
    <s v="52620"/>
    <s v="164320"/>
    <s v="338820, 401120, 540720, 637920, 747120, 866720, 995820"/>
    <s v="112221020, 135537020, 174741420, 212540320, 247390920, 281480020, 316175820"/>
    <s v="-0"/>
    <x v="1"/>
    <x v="23"/>
  </r>
  <r>
    <s v="23220"/>
    <s v="2020-02-26 00:00:00"/>
    <s v="2020-02-26 10:5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296836"/>
    <n v="22046221"/>
    <n v="0"/>
    <s v="Prestación de servicios para el manejo de la información que genere Aplicaciones Agrologicas de la Subdirección de Agrología."/>
    <s v="28020"/>
    <s v="51720"/>
    <s v="148520"/>
    <s v="322720, 448820, 535520, 636720, 763120, 867620, 995020"/>
    <s v="106054820, 142093120, 173594920, 212380420, 251185020, 281570720, 316168320"/>
    <s v="-0"/>
    <x v="1"/>
    <x v="23"/>
  </r>
  <r>
    <s v="23320"/>
    <s v="2020-02-26 00:00:00"/>
    <s v="2020-02-26 10:54: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0"/>
    <s v="Prestación de servicios profesionales para realizar el levantamiento de suelos, correlación de información edafológica, capacidad y aptitud de uso de las tierras en los proyectos que adelanta la Subdirección de Agrología"/>
    <s v="26220"/>
    <s v="50020, 50220, 50420, 51020, 51620"/>
    <s v="145020, 145520, 147020, 155120, 168620"/>
    <s v="317420, 317820, 321320, 326720, 343320, 397020, 397620, 401520, 402020, 402220, 516820, 522420, 526220, 534020, 536820, 624220, 629920, 630520, 641320, 648720, 723420, 725420, 727420, 745320, 745520, 848020, 850120, 850320, 852320, 897420, 990820, 991320, 998820, 1004120, 1018720"/>
    <s v="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s v="-0"/>
    <x v="1"/>
    <x v="23"/>
  </r>
  <r>
    <s v="23420"/>
    <s v="2020-02-26 00:00:00"/>
    <s v="2020-02-26 10:55: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s v="26120"/>
    <s v="50320"/>
    <s v="166620"/>
    <s v="341020, 457020, 545320, 639120, 752320, 880720, 1019320"/>
    <s v="113258220, 145306320, 177494820, 212951320, 248185720, 283794920, 326242920"/>
    <s v="-0"/>
    <x v="1"/>
    <x v="23"/>
  </r>
  <r>
    <s v="23520"/>
    <s v="2020-02-26 00:00:00"/>
    <s v="2020-02-26 10:5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1921356"/>
    <n v="25382124"/>
    <n v="0"/>
    <s v="Prestación de servicios profesionales para implementar sistemas de información geográfica en los procesos cartográficos de los diferentes proyectos que adelante la subdirección de Agrología."/>
    <s v="25720"/>
    <s v="52420"/>
    <s v="156420"/>
    <s v="328020, 453220, 535220, 632820, 727320, 857920, 989720"/>
    <s v="109760720, 143398320, 173282220, 208834820, 243376920, 278539520, 314435620"/>
    <s v="-0"/>
    <x v="1"/>
    <x v="23"/>
  </r>
  <r>
    <s v="23620"/>
    <s v="2020-02-26 00:00:00"/>
    <s v="2020-02-26 10:58: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6622947"/>
    <n v="105139287"/>
    <n v="0"/>
    <s v="Prestación de servicios profesionales para la estructuración final de la información cartográfica, alfanumérica y generación de insumos fotogramétrico los diferentes proyectos que adelante la subdirección de Agrología"/>
    <s v="25820"/>
    <s v="52120, 53220, 53720"/>
    <s v="148320, 161520, 163820"/>
    <s v="326620, 336520, 338420, 397320, 451820, 462920, 530620, 532820, 558120, 622420, 636520, 638620, 727720, 736820, 741920, 863620, 865720, 871920, 976620, 979620, 988620"/>
    <s v="108850820, 112137920, 112216220, 143396720, 143400320, 151560920, 172354320, 172487220, 194930220, 205356220, 212369620, 212580920, 243411720, 245636520, 246849820, 281030920, 281439620, 282453420, 311029420, 311690220, 314352220"/>
    <s v="-0"/>
    <x v="1"/>
    <x v="23"/>
  </r>
  <r>
    <s v="23720"/>
    <s v="2020-02-26 00:00:00"/>
    <s v="2020-02-26 10:59: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s v="32620"/>
    <s v="-0"/>
    <s v="-0"/>
    <s v="-0"/>
    <s v="-0"/>
    <s v="-0"/>
    <x v="1"/>
    <x v="23"/>
  </r>
  <r>
    <s v="23820"/>
    <s v="2020-02-26 00:00:00"/>
    <s v="2020-02-26 16:01:00"/>
    <s v="Gasto"/>
    <s v="Con Compromiso"/>
    <s v="0200"/>
    <x v="19"/>
    <x v="70"/>
    <s v="AUXILIO DE CESANTÍAS"/>
    <s v="Nación"/>
    <x v="0"/>
    <s v="CSF"/>
    <n v="300000000"/>
    <n v="0"/>
    <n v="300000000"/>
    <n v="0"/>
    <s v="APORTES DE  CESANTÍAS MES DE FEBRERO"/>
    <s v="33220"/>
    <s v="29320"/>
    <s v="75720"/>
    <s v="156720"/>
    <s v="38692820"/>
    <s v="-0"/>
    <x v="0"/>
    <x v="3"/>
  </r>
  <r>
    <s v="23920"/>
    <s v="2020-02-28 00:00:00"/>
    <s v="2020-02-28 08:53:00"/>
    <s v="Gasto"/>
    <s v="Con Compromiso"/>
    <s v="0200"/>
    <x v="19"/>
    <x v="55"/>
    <s v="ADQUISICIÓN DE BIENES Y SERVICIOS - SERVICIOS TECNOLÓGICOS - FORTALECIMIENTO DE LA GESTIÓN INSTITUCIONAL DEL IGAC A NIVEL   NACIONAL"/>
    <s v="Nación"/>
    <x v="0"/>
    <s v="CSF"/>
    <n v="0"/>
    <n v="4766618"/>
    <n v="4766618"/>
    <n v="3369643"/>
    <s v="VIÁTICOS FUNCIONARIOS - SERVICIOS TECNOLÓGICOS"/>
    <s v="33020"/>
    <s v="31720, 31920, 84020, 138920, 149420, 153020, 176120"/>
    <s v="82520, 82720, 250620, 498420, 537520, 559320, 615120"/>
    <s v="159620, 159820, 160120, 543320, 545920, 944620, 980420, 999920, 1124220"/>
    <s v="41663020, 41664320, 177004220, 177628320, 297585120, 311842020, 317703520, 347072220"/>
    <s v="4920, 5020, 7220"/>
    <x v="1"/>
    <x v="3"/>
  </r>
  <r>
    <s v="23920"/>
    <s v="2020-02-28 00:00:00"/>
    <s v="2020-02-28 08:53:00"/>
    <s v="Gasto"/>
    <s v="Con Compromiso"/>
    <s v="0200"/>
    <x v="19"/>
    <x v="55"/>
    <s v="ADQUISICIÓN DE BIENES Y SERVICIOS - SERVICIOS TECNOLÓGICOS - FORTALECIMIENTO DE LA GESTIÓN INSTITUCIONAL DEL IGAC A NIVEL   NACIONAL"/>
    <s v="Propios"/>
    <x v="1"/>
    <s v="CSF"/>
    <n v="11551798"/>
    <n v="-4424869"/>
    <n v="7126929"/>
    <n v="0"/>
    <s v="VIÁTICOS FUNCIONARIOS - SERVICIOS TECNOLÓGICOS"/>
    <s v="33020"/>
    <s v="31720, 31920, 84020, 138920, 149420, 153020, 176120"/>
    <s v="82520, 82720, 250620, 498420, 537520, 559320, 615120"/>
    <s v="159620, 159820, 160120, 543320, 545920, 944620, 980420, 999920, 1124220"/>
    <s v="41663020, 41664320, 177004220, 177628320, 297585120, 311842020, 317703520, 347072220"/>
    <s v="4920, 5020, 7220"/>
    <x v="1"/>
    <x v="3"/>
  </r>
  <r>
    <s v="24020"/>
    <s v="2020-03-02 00:00:00"/>
    <s v="2020-03-02 14:27:00"/>
    <s v="Gasto"/>
    <s v="Con Compromiso"/>
    <s v="0200"/>
    <x v="19"/>
    <x v="62"/>
    <s v="SERVICIOS JURÍDICOS Y CONTABLES"/>
    <s v="Nación"/>
    <x v="0"/>
    <s v="CSF"/>
    <n v="365603"/>
    <n v="-365603"/>
    <n v="0"/>
    <n v="0"/>
    <s v="GASTOS  DE MANUTENCIÓN CONTRATISTAS OFICINA  DE JURÍDICA"/>
    <s v="34420"/>
    <s v="44120, 44220"/>
    <s v="212720, 213020"/>
    <s v="464120, 465120"/>
    <s v="152887020, 154412620"/>
    <s v="-0"/>
    <x v="0"/>
    <x v="3"/>
  </r>
  <r>
    <s v="24020"/>
    <s v="2020-03-02 00:00:00"/>
    <s v="2020-03-02 14:27:00"/>
    <s v="Gasto"/>
    <s v="Con Compromiso"/>
    <s v="0200"/>
    <x v="19"/>
    <x v="62"/>
    <s v="SERVICIOS JURÍDICOS Y CONTABLES"/>
    <s v="Propios"/>
    <x v="1"/>
    <s v="CSF"/>
    <n v="0"/>
    <n v="261402"/>
    <n v="261402"/>
    <n v="0"/>
    <s v="GASTOS  DE MANUTENCIÓN CONTRATISTAS OFICINA  DE JURÍDICA"/>
    <s v="34420"/>
    <s v="44120, 44220"/>
    <s v="212720, 213020"/>
    <s v="464120, 465120"/>
    <s v="152887020, 154412620"/>
    <s v="-0"/>
    <x v="0"/>
    <x v="3"/>
  </r>
  <r>
    <s v="24120"/>
    <s v="2020-03-02 00:00:00"/>
    <s v="2020-03-02 14:39:00"/>
    <s v="Gasto"/>
    <s v="Con Compromiso"/>
    <s v="0200"/>
    <x v="19"/>
    <x v="55"/>
    <s v="ADQUISICIÓN DE BIENES Y SERVICIOS - SERVICIOS TECNOLÓGICOS - FORTALECIMIENTO DE LA GESTIÓN INSTITUCIONAL DEL IGAC A NIVEL   NACIONAL"/>
    <s v="Nación"/>
    <x v="0"/>
    <s v="CSF"/>
    <n v="0"/>
    <n v="925804"/>
    <n v="925804"/>
    <n v="0"/>
    <s v="GASTOS DE MANUTENCIÓN CONTRATISTAS - SERVICIOS TECNOLOGICOS"/>
    <s v="33320"/>
    <s v="37720, 37820, 82420, 111920, 167520"/>
    <s v="96520, 96720, 247420, 391120, 594720"/>
    <s v="172720, 172920, 540020, 761220, 1107020"/>
    <s v="47894520, 47897220, 174588520, 250560620, 338637420"/>
    <s v="-0"/>
    <x v="1"/>
    <x v="3"/>
  </r>
  <r>
    <s v="24120"/>
    <s v="2020-03-02 00:00:00"/>
    <s v="2020-03-02 14:39:00"/>
    <s v="Gasto"/>
    <s v="Con Compromiso"/>
    <s v="0200"/>
    <x v="19"/>
    <x v="55"/>
    <s v="ADQUISICIÓN DE BIENES Y SERVICIOS - SERVICIOS TECNOLÓGICOS - FORTALECIMIENTO DE LA GESTIÓN INSTITUCIONAL DEL IGAC A NIVEL   NACIONAL"/>
    <s v="Propios"/>
    <x v="1"/>
    <s v="CSF"/>
    <n v="10278143"/>
    <n v="0"/>
    <n v="10278143"/>
    <n v="0"/>
    <s v="GASTOS DE MANUTENCIÓN CONTRATISTAS - SERVICIOS TECNOLOGICOS"/>
    <s v="33320"/>
    <s v="37720, 37820, 82420, 111920, 167520"/>
    <s v="96520, 96720, 247420, 391120, 594720"/>
    <s v="172720, 172920, 540020, 761220, 1107020"/>
    <s v="47894520, 47897220, 174588520, 250560620, 338637420"/>
    <s v="-0"/>
    <x v="1"/>
    <x v="3"/>
  </r>
  <r>
    <s v="24220"/>
    <s v="2020-03-02 00:00:00"/>
    <s v="2020-03-02 17:05:00"/>
    <s v="Gasto"/>
    <s v="Con Compromiso"/>
    <s v="0500"/>
    <x v="22"/>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s v="34920"/>
    <s v="38220"/>
    <s v="98520"/>
    <s v="174020"/>
    <s v="51058920"/>
    <s v="-0"/>
    <x v="1"/>
    <x v="1"/>
  </r>
  <r>
    <s v="24320"/>
    <s v="2020-03-03 00:00:00"/>
    <s v="2020-03-03 08:17:00"/>
    <s v="Gasto"/>
    <s v="Con Compromiso"/>
    <s v="0200"/>
    <x v="19"/>
    <x v="12"/>
    <s v="APORTES GENERALES AL SISTEMA DE RIESGOS LABORALES"/>
    <s v="Nación"/>
    <x v="0"/>
    <s v="CSF"/>
    <n v="3100"/>
    <n v="-100"/>
    <n v="3000"/>
    <n v="0"/>
    <s v="PAGO DE SEGURIDAD SOCIAL 31 DE ENERO 2020"/>
    <s v="35120"/>
    <s v="32120"/>
    <s v="84020"/>
    <s v="165720"/>
    <s v="45365120"/>
    <s v="3820"/>
    <x v="0"/>
    <x v="3"/>
  </r>
  <r>
    <s v="24320"/>
    <s v="2020-03-03 00:00:00"/>
    <s v="2020-03-03 08:17:00"/>
    <s v="Gasto"/>
    <s v="Con Compromiso"/>
    <s v="0200"/>
    <x v="19"/>
    <x v="13"/>
    <s v="APORTES AL ICBF"/>
    <s v="Nación"/>
    <x v="0"/>
    <s v="CSF"/>
    <n v="17400"/>
    <n v="-400"/>
    <n v="17000"/>
    <n v="0"/>
    <s v="PAGO DE SEGURIDAD SOCIAL 31 DE ENERO 2020"/>
    <s v="35120"/>
    <s v="32120"/>
    <s v="84020"/>
    <s v="165720"/>
    <s v="45365120"/>
    <s v="3820"/>
    <x v="0"/>
    <x v="3"/>
  </r>
  <r>
    <s v="24320"/>
    <s v="2020-03-03 00:00:00"/>
    <s v="2020-03-03 08:17:00"/>
    <s v="Gasto"/>
    <s v="Con Compromiso"/>
    <s v="0200"/>
    <x v="19"/>
    <x v="14"/>
    <s v="CAJAS DE COMPENSACIÓN FAMILIAR"/>
    <s v="Nación"/>
    <x v="0"/>
    <s v="CSF"/>
    <n v="23000"/>
    <n v="-500"/>
    <n v="22500"/>
    <n v="0"/>
    <s v="PAGO DE SEGURIDAD SOCIAL 31 DE ENERO 2020"/>
    <s v="35120"/>
    <s v="32120"/>
    <s v="84020"/>
    <s v="165720"/>
    <s v="45365120"/>
    <s v="3820"/>
    <x v="0"/>
    <x v="3"/>
  </r>
  <r>
    <s v="24320"/>
    <s v="2020-03-03 00:00:00"/>
    <s v="2020-03-03 08:17:00"/>
    <s v="Gasto"/>
    <s v="Con Compromiso"/>
    <s v="0200"/>
    <x v="19"/>
    <x v="11"/>
    <s v="PENSIONES"/>
    <s v="Nación"/>
    <x v="0"/>
    <s v="CSF"/>
    <n v="91800"/>
    <n v="-1900"/>
    <n v="89900"/>
    <n v="0"/>
    <s v="PAGO DE SEGURIDAD SOCIAL 31 DE ENERO 2020"/>
    <s v="35120"/>
    <s v="32120"/>
    <s v="84020"/>
    <s v="165720"/>
    <s v="45365120"/>
    <s v="3820"/>
    <x v="0"/>
    <x v="3"/>
  </r>
  <r>
    <s v="24320"/>
    <s v="2020-03-03 00:00:00"/>
    <s v="2020-03-03 08:17:00"/>
    <s v="Gasto"/>
    <s v="Con Compromiso"/>
    <s v="0200"/>
    <x v="19"/>
    <x v="15"/>
    <s v="SALUD"/>
    <s v="Nación"/>
    <x v="0"/>
    <s v="CSF"/>
    <n v="71800"/>
    <n v="-1500"/>
    <n v="70300"/>
    <n v="0"/>
    <s v="PAGO DE SEGURIDAD SOCIAL 31 DE ENERO 2020"/>
    <s v="35120"/>
    <s v="32120"/>
    <s v="84020"/>
    <s v="165720"/>
    <s v="45365120"/>
    <s v="3820"/>
    <x v="0"/>
    <x v="3"/>
  </r>
  <r>
    <s v="24320"/>
    <s v="2020-03-03 00:00:00"/>
    <s v="2020-03-03 08:17:00"/>
    <s v="Gasto"/>
    <s v="Con Compromiso"/>
    <s v="0200"/>
    <x v="19"/>
    <x v="16"/>
    <s v="APORTES AL SENA"/>
    <s v="Nación"/>
    <x v="0"/>
    <s v="CSF"/>
    <n v="11600"/>
    <n v="-300"/>
    <n v="11300"/>
    <n v="0"/>
    <s v="PAGO DE SEGURIDAD SOCIAL 31 DE ENERO 2020"/>
    <s v="35120"/>
    <s v="32120"/>
    <s v="84020"/>
    <s v="165720"/>
    <s v="45365120"/>
    <s v="3820"/>
    <x v="0"/>
    <x v="3"/>
  </r>
  <r>
    <s v="24420"/>
    <s v="2020-03-04 00:00:00"/>
    <s v="2020-03-04 08:3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VIATICOS Y GASTOS DE COMISIÓN ENTREGA DE PRODUCTOS DEL CONVENIO IGAC - CORTOLIMA"/>
    <s v="33920"/>
    <s v="35220, 35320, 35420"/>
    <s v="89320, 89520, 89620"/>
    <s v="169420, 169520, 169720"/>
    <s v="44589820, 44591220, 44594620"/>
    <s v="620"/>
    <x v="1"/>
    <x v="23"/>
  </r>
  <r>
    <s v="24520"/>
    <s v="2020-03-04 00:00:00"/>
    <s v="2020-03-04 08:50:00"/>
    <s v="Gasto"/>
    <s v="Anulado"/>
    <s v="0160"/>
    <x v="24"/>
    <x v="68"/>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s v="33520"/>
    <s v="-0"/>
    <s v="-0"/>
    <s v="-0"/>
    <s v="-0"/>
    <s v="-0"/>
    <x v="1"/>
    <x v="25"/>
  </r>
  <r>
    <s v="24620"/>
    <s v="2020-03-04 00:00:00"/>
    <s v="2020-03-04 14:29:00"/>
    <s v="Gasto"/>
    <s v="Anulado"/>
    <s v="0160"/>
    <x v="24"/>
    <x v="68"/>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s v="33720"/>
    <s v="-0"/>
    <s v="-0"/>
    <s v="-0"/>
    <s v="-0"/>
    <s v="-0"/>
    <x v="1"/>
    <x v="25"/>
  </r>
  <r>
    <s v="24720"/>
    <s v="2020-03-05 00:00:00"/>
    <s v="2020-03-05 09:15:00"/>
    <s v="Gasto"/>
    <s v="Generado"/>
    <s v="0200"/>
    <x v="19"/>
    <x v="25"/>
    <s v="ADQUISICIÓN DE BIENES Y SERVICIOS - SERVICIO DE IMPLEMENTACIÓN SISTEMAS DE GESTIÓN - FORTALECIMIENTO DE LA GESTIÓN INSTITUCIONAL DEL IGAC A NIVEL   NACIONAL"/>
    <s v="Propios"/>
    <x v="1"/>
    <s v="CSF"/>
    <n v="64887900"/>
    <n v="-64887900"/>
    <n v="0"/>
    <n v="0"/>
    <s v="Prestar servicios profesionales para apoyar el proceso de reforma organizacional del IGAC en el marco de los lineamientos institucionales vigentes"/>
    <s v="35320"/>
    <s v="-0"/>
    <s v="-0"/>
    <s v="-0"/>
    <s v="-0"/>
    <s v="-0"/>
    <x v="1"/>
    <x v="3"/>
  </r>
  <r>
    <s v="24820"/>
    <s v="2020-03-05 00:00:00"/>
    <s v="2020-03-05 09:23:00"/>
    <s v="Gasto"/>
    <s v="Con Compromiso"/>
    <s v="0200"/>
    <x v="19"/>
    <x v="62"/>
    <s v="SERVICIOS JURÍDICOS Y CONTABLES"/>
    <s v="Propios"/>
    <x v="1"/>
    <s v="CSF"/>
    <n v="76968843"/>
    <n v="-6352984"/>
    <n v="70615859"/>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s v="114157520, 115847520, 143388320, 199942420, 218449820, 261316820, 271977120, 285908320, 320800720"/>
    <s v="-0"/>
    <x v="0"/>
    <x v="3"/>
  </r>
  <r>
    <s v="24920"/>
    <s v="2020-03-05 00:00:00"/>
    <s v="2020-03-05 11:03:00"/>
    <s v="Gasto"/>
    <s v="Con Compromiso"/>
    <s v="0500"/>
    <x v="22"/>
    <x v="22"/>
    <s v="ADQUISICIÓN DE BIENES Y SERVICIOS - SERVICIO DE INFORMACIÓN CATASTRAL - ACTUALIZACIÓN  Y GESTIÓN CATASTRAL  NACIONAL"/>
    <s v="Nación"/>
    <x v="0"/>
    <s v="CSF"/>
    <n v="54606960"/>
    <n v="-17696700"/>
    <n v="36910260"/>
    <n v="0"/>
    <s v="PRESTACIÓN DE SERVICIOS PERSONALES PARA REALIZAR ACTIVIDADES DE RECONOCIMIENTO PREDIAL URBANO Y RURAL PARA LA ATENCIÓN DE TRÁMITES EN LOS PROCESOS CATASTRALES DE LA DIRECCIÓN TERRITORIAL CASANARE Y SUS UOC."/>
    <s v="34520"/>
    <s v="60320, 99920"/>
    <s v="201920, 398720"/>
    <s v="456620, 542920, 650420, 762820, 771820, 890220, 897620, 951320, 1019420, 1108920"/>
    <s v="147439820, 175791520, 217435520, 251181020, 253343620, 285877720, 288166920, 303334320, 326244720, 341599320"/>
    <s v="-0"/>
    <x v="1"/>
    <x v="1"/>
  </r>
  <r>
    <s v="25020"/>
    <s v="2020-03-05 00:00:00"/>
    <s v="2020-03-05 11:06:00"/>
    <s v="Gasto"/>
    <s v="Con Compromiso"/>
    <s v="0500"/>
    <x v="22"/>
    <x v="22"/>
    <s v="ADQUISICIÓN DE BIENES Y SERVICIOS - SERVICIO DE INFORMACIÓN CATASTRAL - ACTUALIZACIÓN  Y GESTIÓN CATASTRAL  NACIONAL"/>
    <s v="Nación"/>
    <x v="0"/>
    <s v="CSF"/>
    <n v="40961962"/>
    <n v="-2917990"/>
    <n v="38043972"/>
    <n v="0"/>
    <s v="PRESTACIÓN DE SERVICIOS PERSONALES PARA REALIZAR ACTIVIDADES DE  APOYO OPERATIVO EN LOS PROCESOS CATASTRALES EN LA DIRECCIÓN TERRITORIAL CASANARE Y SUS UOC."/>
    <s v="34620"/>
    <s v="59020, 61220, 63520"/>
    <s v="192720, 197520, 201420"/>
    <s v="412720, 447820, 455920, 541020, 542720, 542820, 639420, 647020, 649320, 757820, 762420, 762520, 883520, 883620, 884320, 996120, 996820, 1005420"/>
    <s v="138954820, 139637620, 143895120, 175198520, 175492420, 175493420, 212953320, 216175520, 217383520, 249252720, 250625820, 250626220, 284444720, 284445620, 284539220, 316180120, 316190920, 320845120"/>
    <s v="-0"/>
    <x v="1"/>
    <x v="1"/>
  </r>
  <r>
    <s v="25120"/>
    <s v="2020-03-05 00:00:00"/>
    <s v="2020-03-05 11:09:00"/>
    <s v="Gasto"/>
    <s v="Con Compromiso"/>
    <s v="0500"/>
    <x v="22"/>
    <x v="22"/>
    <s v="ADQUISICIÓN DE BIENES Y SERVICIOS - SERVICIO DE INFORMACIÓN CATASTRAL - ACTUALIZACIÓN  Y GESTIÓN CATASTRAL  NACIONAL"/>
    <s v="Nación"/>
    <x v="2"/>
    <s v="CSF"/>
    <n v="27500000"/>
    <n v="-15125000"/>
    <n v="12375000"/>
    <n v="0"/>
    <s v="PRESTACIÓN DE SERVICIOS PERSONALES PARA ADELANTAR ACTIVIDADES DE RECONOCIMIENTO PREDIAL URBANO Y RURAL, EN ATENCIÓN A LOS REQUERIMIENTOS ADMINISTRATIVOS Y JUDICIALES DEL PROCESO DE RESTITUCIÓN DE TIERRAS EN LA DIRECCIÓN TERRITORIAL CASANARE"/>
    <s v="34820"/>
    <s v="101020"/>
    <s v="389320"/>
    <s v="759920, 884520, 884920, 1006720"/>
    <s v="250424220, 284825520, 322048420"/>
    <s v="-0"/>
    <x v="1"/>
    <x v="1"/>
  </r>
  <r>
    <s v="25220"/>
    <s v="2020-03-05 00:00:00"/>
    <s v="2020-03-05 11:11:00"/>
    <s v="Gasto"/>
    <s v="Con Compromiso"/>
    <s v="0500"/>
    <x v="22"/>
    <x v="22"/>
    <s v="ADQUISICIÓN DE BIENES Y SERVICIOS - SERVICIO DE INFORMACIÓN CATASTRAL - ACTUALIZACIÓN  Y GESTIÓN CATASTRAL  NACIONAL"/>
    <s v="Nación"/>
    <x v="0"/>
    <s v="CSF"/>
    <n v="36667836"/>
    <n v="-4074204"/>
    <n v="32593632"/>
    <n v="0"/>
    <s v="PRESTACIÓN DE SERVICIOS DE APOYO A LA GESTIÓN EN VENTANILLA PARA ATENCIÓN AL PÚBLICO EN LOS PROCESOS CATASTRALES DE LA DIRECCIÓN TERRITORIAL CASANARE Y SUS UOC."/>
    <s v="34720"/>
    <s v="58420, 59120"/>
    <s v="192620, 195320"/>
    <s v="410920, 452320, 538620, 541220, 639720, 649220, 755520, 755620, 890020, 890120, 995220, 998320"/>
    <s v="138816320, 143394120, 174339020, 175201020, 212726620, 217379120, 248823020, 248824420, 285873520, 285877220, 316170320, 316331920"/>
    <s v="-0"/>
    <x v="1"/>
    <x v="1"/>
  </r>
  <r>
    <s v="25320"/>
    <s v="2020-03-06 00:00:00"/>
    <s v="2020-03-06 09:40:00"/>
    <s v="Gasto"/>
    <s v="Con Compromiso"/>
    <s v="0500"/>
    <x v="22"/>
    <x v="22"/>
    <s v="ADQUISICIÓN DE BIENES Y SERVICIOS - SERVICIO DE INFORMACIÓN CATASTRAL - ACTUALIZACIÓN  Y GESTIÓN CATASTRAL  NACIONAL"/>
    <s v="Nación"/>
    <x v="2"/>
    <s v="CSF"/>
    <n v="3500000"/>
    <n v="0"/>
    <n v="3500000"/>
    <n v="1933711"/>
    <s v="GASTOS DE MANUTENCION, ALOJAMIENTO Y TRANSPORTE CONTRATISTA TIERRAS CASANARE"/>
    <s v="34220"/>
    <s v="112520, 132820"/>
    <s v="396220, 487920"/>
    <s v="766620, 896220"/>
    <s v="252165520, 287671920"/>
    <s v="-0"/>
    <x v="1"/>
    <x v="1"/>
  </r>
  <r>
    <s v="25420"/>
    <s v="2020-03-06 00:00:00"/>
    <s v="2020-03-06 09:41:00"/>
    <s v="Gasto"/>
    <s v="Con Compromiso"/>
    <s v="0500"/>
    <x v="22"/>
    <x v="22"/>
    <s v="ADQUISICIÓN DE BIENES Y SERVICIOS - SERVICIO DE INFORMACIÓN CATASTRAL - ACTUALIZACIÓN  Y GESTIÓN CATASTRAL  NACIONAL"/>
    <s v="Propios"/>
    <x v="1"/>
    <s v="CSF"/>
    <n v="120854962"/>
    <n v="-4316248"/>
    <n v="116538714"/>
    <n v="0"/>
    <s v="PRESTACIÓN DE SERVICIOS PROFESIONALES PARA APOYAR EN LA EVALUACIÓN, SEGUIMIENTO, CONTROL, PLANEACIÓN Y EJECUCIÓN DE LAS METAS Y PROYECTOS A CARGO DE LA SUBDIRECCIÓN DE CATASTRO"/>
    <s v="36120"/>
    <s v="43420"/>
    <s v="119420"/>
    <s v="254020, 334520, 458720, 533520, 627520, 769020, 860520, 986020"/>
    <s v="76539820, 113083920, 148969520, 173074520, 208060120, 252928520, 280682220, 312735420"/>
    <s v="-0"/>
    <x v="1"/>
    <x v="1"/>
  </r>
  <r>
    <s v="25520"/>
    <s v="2020-03-06 00:00:00"/>
    <s v="2020-03-06 09:45:00"/>
    <s v="Gasto"/>
    <s v="Con Compromiso"/>
    <s v="0500"/>
    <x v="22"/>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s v="34320"/>
    <s v="44020"/>
    <s v="171620"/>
    <s v="346420, 461920, 557020, 653820, 778320, 887520, 1027620"/>
    <s v="125587820, 154772420, 199946920, 223757720, 261738620, 285588720, 331212920"/>
    <s v="-0"/>
    <x v="1"/>
    <x v="1"/>
  </r>
  <r>
    <s v="25620"/>
    <s v="2020-03-06 00:00:00"/>
    <s v="2020-03-06 15:33:00"/>
    <s v="Gasto"/>
    <s v="Con Compromiso"/>
    <s v="0510"/>
    <x v="25"/>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s v="36320"/>
    <s v="38520, 38620"/>
    <s v="96920, 97820"/>
    <s v="173120, 173620"/>
    <s v="48780020, 50400020"/>
    <s v="2720"/>
    <x v="1"/>
    <x v="2"/>
  </r>
  <r>
    <s v="25720"/>
    <s v="2020-03-06 00:00:00"/>
    <s v="2020-03-06 15:5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s v="36020"/>
    <s v="38820"/>
    <s v="97020"/>
    <s v="173220"/>
    <s v="48874020"/>
    <s v="-0"/>
    <x v="1"/>
    <x v="23"/>
  </r>
  <r>
    <s v="25820"/>
    <s v="2020-03-06 00:00:00"/>
    <s v="2020-03-06 16:24: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278698"/>
    <n v="75807302"/>
    <n v="0"/>
    <s v="Prestación de servicios para el control y seguimiento de las actividades de Fronteras  y Límites de Entidades Territoriales"/>
    <s v="33420"/>
    <s v="45820"/>
    <s v="167720"/>
    <s v="342420, 461220, 555220, 659120, 774620, 888120, 1010620"/>
    <s v="115400120, 150232320, 185746620, 222829620, 257173520, 285628120, 322602620"/>
    <s v="-0"/>
    <x v="1"/>
    <x v="8"/>
  </r>
  <r>
    <s v="25920"/>
    <s v="2020-03-06 00:00:00"/>
    <s v="2020-03-06 16:32:00"/>
    <s v="Gasto"/>
    <s v="Anul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s v="36220"/>
    <s v="-0"/>
    <s v="-0"/>
    <s v="-0"/>
    <s v="-0"/>
    <s v="-0"/>
    <x v="1"/>
    <x v="8"/>
  </r>
  <r>
    <s v="26020"/>
    <s v="2020-03-10 00:00:00"/>
    <s v="2020-03-10 10:41:00"/>
    <s v="Gasto"/>
    <s v="Con Compromiso"/>
    <s v="0200"/>
    <x v="19"/>
    <x v="27"/>
    <s v="ADQUISICIÓN DE BIENES Y SERVICIOS - SEDES MANTENIDAS - FORTALECIMIENTO DE LA INFRAESTRUCTURA FÍSICA DEL IGAC A NIVEL  NACIONAL"/>
    <s v="Nación"/>
    <x v="0"/>
    <s v="CSF"/>
    <n v="60000000"/>
    <n v="-47893733"/>
    <n v="12106267"/>
    <n v="0"/>
    <s v="Mantenimiento preventivo y correctivo con suministro e instalación de repuestos de los ascensores del edificio de la sede central"/>
    <s v="35520"/>
    <s v="99520"/>
    <s v="508920"/>
    <s v="953520, 953620, 1006220"/>
    <s v="304857020, 304967720, 304969620, 322094220"/>
    <s v="-0"/>
    <x v="1"/>
    <x v="3"/>
  </r>
  <r>
    <s v="26120"/>
    <s v="2020-03-10 00:00:00"/>
    <s v="2020-03-10 10:44:00"/>
    <s v="Gasto"/>
    <s v="Anulado"/>
    <s v="0200"/>
    <x v="19"/>
    <x v="2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s v="35620"/>
    <s v="-0"/>
    <s v="-0"/>
    <s v="-0"/>
    <s v="-0"/>
    <s v="-0"/>
    <x v="1"/>
    <x v="3"/>
  </r>
  <r>
    <s v="26220"/>
    <s v="2020-03-10 00:00:00"/>
    <s v="2020-03-10 10:46:00"/>
    <s v="Gasto"/>
    <s v="Con Compromiso"/>
    <s v="0200"/>
    <x v="19"/>
    <x v="2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s v="35720"/>
    <s v="82120, 82220, 82320"/>
    <s v="284020, 309720, 325720"/>
    <s v="621820, 638720, 658020, 734620, 734920, 736520, 855120, 855220, 859020, 981120, 996720, 997020"/>
    <s v="205355220, 212581720, 220910020, 244900720, 244916320, 245254520, 278161620, 278174420, 278690920, 311881220, 316186720, 316189320"/>
    <s v="-0"/>
    <x v="1"/>
    <x v="3"/>
  </r>
  <r>
    <s v="26320"/>
    <s v="2020-03-10 00:00:00"/>
    <s v="2020-03-10 10:48:00"/>
    <s v="Gasto"/>
    <s v="Anulado"/>
    <s v="0200"/>
    <x v="19"/>
    <x v="2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s v="35820"/>
    <s v="-0"/>
    <s v="-0"/>
    <s v="-0"/>
    <s v="-0"/>
    <s v="-0"/>
    <x v="1"/>
    <x v="3"/>
  </r>
  <r>
    <s v="26420"/>
    <s v="2020-03-10 00:00:00"/>
    <s v="2020-03-10 10:51:00"/>
    <s v="Gasto"/>
    <s v="Anulado"/>
    <s v="0200"/>
    <x v="19"/>
    <x v="2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s v="35920"/>
    <s v="-0"/>
    <s v="-0"/>
    <s v="-0"/>
    <s v="-0"/>
    <s v="-0"/>
    <x v="1"/>
    <x v="3"/>
  </r>
  <r>
    <s v="26520"/>
    <s v="2020-03-12 00:00:00"/>
    <s v="2020-03-12 15:45:00"/>
    <s v="Gasto"/>
    <s v="Generado"/>
    <s v="0300"/>
    <x v="23"/>
    <x v="53"/>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s v="36420"/>
    <s v="-0"/>
    <s v="-0"/>
    <s v="-0"/>
    <s v="-0"/>
    <s v="-0"/>
    <x v="1"/>
    <x v="8"/>
  </r>
  <r>
    <s v="26620"/>
    <s v="2020-03-12 00:00:00"/>
    <s v="2020-03-12 15:46:00"/>
    <s v="Gasto"/>
    <s v="Con Compromiso"/>
    <s v="0300"/>
    <x v="23"/>
    <x v="53"/>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s v="36620"/>
    <s v="40920, 41020, 41120"/>
    <s v="102120, 102220"/>
    <s v="177120, 177220"/>
    <s v="57390220, 57392220"/>
    <s v="3920, 4020"/>
    <x v="1"/>
    <x v="8"/>
  </r>
  <r>
    <s v="26720"/>
    <s v="2020-03-17 00:00:00"/>
    <s v="2020-03-17 11:00:00"/>
    <s v="Gasto"/>
    <s v="Con Compromiso"/>
    <s v="0200"/>
    <x v="19"/>
    <x v="62"/>
    <s v="SERVICIOS JURÍDICOS Y CONTABLES"/>
    <s v="Nación"/>
    <x v="0"/>
    <s v="CSF"/>
    <n v="74042"/>
    <n v="0"/>
    <n v="74042"/>
    <n v="0"/>
    <s v="REEMBOLSO CAJA MENOR PERIODO 24 DE ENERO AL 29 DE FEBRERO DE 2020"/>
    <s v="37020"/>
    <s v="42420"/>
    <s v="102020"/>
    <s v="177020"/>
    <s v="56749820"/>
    <s v="-0"/>
    <x v="0"/>
    <x v="3"/>
  </r>
  <r>
    <s v="26820"/>
    <s v="2020-03-17 00:00:00"/>
    <s v="2020-03-17 15:57:00"/>
    <s v="Gasto"/>
    <s v="Con Compromiso"/>
    <s v="0200"/>
    <x v="19"/>
    <x v="31"/>
    <s v="SERVICIOS INMOBILIARIOS"/>
    <s v="Propios"/>
    <x v="1"/>
    <s v="CSF"/>
    <n v="8550000"/>
    <n v="0"/>
    <n v="8550000"/>
    <n v="0"/>
    <s v="ADICIÓN CONTRATO DE ARRENDAMIENTO TERRITORIAL CASANARE"/>
    <s v="37320"/>
    <s v="42820"/>
    <s v="219620"/>
    <s v="512720"/>
    <s v="166702920"/>
    <s v="-0"/>
    <x v="0"/>
    <x v="3"/>
  </r>
  <r>
    <s v="26920"/>
    <s v="2020-03-18 00:00:00"/>
    <s v="2020-03-18 14:47:00"/>
    <s v="Gasto"/>
    <s v="Con Compromiso"/>
    <s v="0500"/>
    <x v="22"/>
    <x v="22"/>
    <s v="ADQUISICIÓN DE BIENES Y SERVICIOS - SERVICIO DE INFORMACIÓN CATASTRAL - ACTUALIZACIÓN  Y GESTIÓN CATASTRAL  NACIONAL"/>
    <s v="Nación"/>
    <x v="0"/>
    <s v="CSF"/>
    <n v="81484080"/>
    <n v="-8148408"/>
    <n v="73335672"/>
    <n v="0"/>
    <s v="estación de servicios de apoyo orientados a la consecución, consulta y enrutamiento de la información de la subdirección de catastro"/>
    <s v="36820"/>
    <s v="45420, 45520, 48520, 49120"/>
    <s v="156520, 156620, 158420, 159420"/>
    <s v="328120, 328220, 333320, 334420, 406720, 407120, 450020, 450220, 515620, 533220, 535720, 535920, 615920, 628520, 634920, 635020, 723520, 731120, 733320, 734020, 835320, 855520, 859120, 866220, 958520, 968220, 979720, 988820"/>
    <s v="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s v="-0"/>
    <x v="1"/>
    <x v="1"/>
  </r>
  <r>
    <s v="27020"/>
    <s v="2020-03-18 00:00:00"/>
    <s v="2020-03-18 14:54:00"/>
    <s v="Gasto"/>
    <s v="Con Compromiso"/>
    <s v="0500"/>
    <x v="22"/>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s v="36720"/>
    <s v="46420"/>
    <s v="163120"/>
    <s v="337720, 401320, 522320, 629020, 744120, 871120, 1022220"/>
    <s v="112171920, 135584920, 169854520, 207828020, 246860220, 282407020, 329552320"/>
    <s v="-0"/>
    <x v="1"/>
    <x v="1"/>
  </r>
  <r>
    <s v="27120"/>
    <s v="2020-03-19 00:00:00"/>
    <s v="2020-03-19 10:32:00"/>
    <s v="Gasto"/>
    <s v="Con Compromiso"/>
    <s v="0200"/>
    <x v="19"/>
    <x v="20"/>
    <s v="IMPUESTO DE INDUSTRIA Y COMERCIO"/>
    <s v="Propios"/>
    <x v="1"/>
    <s v="CSF"/>
    <n v="6765000"/>
    <n v="0"/>
    <n v="6765000"/>
    <n v="0"/>
    <s v="IMPUESTO DE INDUSTRIA Y COMERCIO"/>
    <s v="37420"/>
    <s v="43120"/>
    <s v="105120"/>
    <s v="177920"/>
    <s v="63954820"/>
    <s v="-0"/>
    <x v="0"/>
    <x v="3"/>
  </r>
  <r>
    <s v="27220"/>
    <s v="2020-03-19 00:00:00"/>
    <s v="2020-03-19 13:23:00"/>
    <s v="Gasto"/>
    <s v="Con Compromiso"/>
    <s v="0200"/>
    <x v="19"/>
    <x v="29"/>
    <s v="ADQUISICIÓN DE BIENES Y SERVICIOS - SERVICIO DE GESTIÓN DOCUMENTAL - IMPLEMENTACIÓN DE UN SISTEMA DE GESTIÓN DOCUMENTAL EN EL IGAC A NIVEL   NACIONAL"/>
    <s v="Nación"/>
    <x v="0"/>
    <s v="CSF"/>
    <n v="423443240"/>
    <n v="-179001006"/>
    <n v="244442234"/>
    <n v="0"/>
    <s v="Prestación de servicios personales para la realización de los procesos archivísticos en archivos de gestión y archivo central, de acuerdo a las directrices de la entidad y las normas del Archivo General de la Nación."/>
    <s v="37220"/>
    <s v="80320, 80420, 80520, 80720, 80920, 81020, 81120, 81320, 81420, 81720, 81820, 81920, 82020, 82620, 83020, 83120, 85620, 86720, 94620, 94720, 94920, 95020, 95720"/>
    <s v="282620, 282720, 283020, 283220, 283520, 283720, 283920, 290820, 291620, 291720, 291820, 291920, 292020, 293220, 305520, 309620, 314920, 359620, 363120, 366020, 373120, 376220"/>
    <s v="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s v="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s v="-0"/>
    <x v="1"/>
    <x v="3"/>
  </r>
  <r>
    <s v="27320"/>
    <s v="2020-03-22 00:00:00"/>
    <s v="2020-03-22 20:24:00"/>
    <s v="Gasto"/>
    <s v="Con Compromiso"/>
    <s v="0200"/>
    <x v="19"/>
    <x v="10"/>
    <s v="BONIFICACIÓN POR SERVICIOS PRESTADOS"/>
    <s v="Nación"/>
    <x v="0"/>
    <s v="CSF"/>
    <n v="18112031"/>
    <n v="0"/>
    <n v="1811203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54"/>
    <s v="HORAS EXTRAS, DOMINICALES, FESTIVOS Y RECARGOS"/>
    <s v="Nación"/>
    <x v="0"/>
    <s v="CSF"/>
    <n v="4168622"/>
    <n v="0"/>
    <n v="416862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6"/>
    <s v="SUBSIDIO DE ALIMENTACIÓN"/>
    <s v="Nación"/>
    <x v="0"/>
    <s v="CSF"/>
    <n v="11581273"/>
    <n v="0"/>
    <n v="1158127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26"/>
    <s v="PRIMA DE SERVICIO"/>
    <s v="Nación"/>
    <x v="0"/>
    <s v="CSF"/>
    <n v="4344917"/>
    <n v="0"/>
    <n v="4344917"/>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33"/>
    <s v="LICENCIAS DE MATERNIDAD Y PATERNIDAD (NO DE PENSIONES)"/>
    <s v="Nación"/>
    <x v="0"/>
    <s v="CSF"/>
    <n v="8697112"/>
    <n v="0"/>
    <n v="869711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4"/>
    <s v="PRIMA DE VACACIONES"/>
    <s v="Nación"/>
    <x v="0"/>
    <s v="CSF"/>
    <n v="50591256"/>
    <n v="0"/>
    <n v="5059125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7"/>
    <s v="SUELDO DE VACACIONES"/>
    <s v="Nación"/>
    <x v="0"/>
    <s v="CSF"/>
    <n v="44164659"/>
    <n v="0"/>
    <n v="44164659"/>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8"/>
    <s v="BONIFICACIÓN ESPECIAL DE RECREACIÓN"/>
    <s v="Nación"/>
    <x v="0"/>
    <s v="CSF"/>
    <n v="4173472"/>
    <n v="0"/>
    <n v="417347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3"/>
    <s v="AUXILIO DE TRANSPORTE"/>
    <s v="Nación"/>
    <x v="0"/>
    <s v="CSF"/>
    <n v="13521874"/>
    <n v="0"/>
    <n v="13521874"/>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41"/>
    <s v="PRIMA DE COORDINACIÓN"/>
    <s v="Nación"/>
    <x v="0"/>
    <s v="CSF"/>
    <n v="23064685"/>
    <n v="0"/>
    <n v="23064685"/>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5"/>
    <s v="PRIMA TÉCNICA NO SALARIAL"/>
    <s v="Nación"/>
    <x v="0"/>
    <s v="CSF"/>
    <n v="14220518"/>
    <n v="0"/>
    <n v="1422051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21"/>
    <s v="INCAPACIDADES (NO DE PENSIONES)"/>
    <s v="Nación"/>
    <x v="0"/>
    <s v="CSF"/>
    <n v="3074201"/>
    <n v="-234143"/>
    <n v="284005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36"/>
    <s v="INDEMNIZACIÓN POR VACACIONES"/>
    <s v="Nación"/>
    <x v="0"/>
    <s v="CSF"/>
    <n v="9201346"/>
    <n v="0"/>
    <n v="920134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9"/>
    <s v="SUELDO BÁSICO"/>
    <s v="Nación"/>
    <x v="0"/>
    <s v="CSF"/>
    <n v="937769371"/>
    <n v="0"/>
    <n v="93776937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320"/>
    <s v="2020-03-22 00:00:00"/>
    <s v="2020-03-22 20:24:00"/>
    <s v="Gasto"/>
    <s v="Con Compromiso"/>
    <s v="0200"/>
    <x v="19"/>
    <x v="52"/>
    <s v="PRIMA TÉCNICA SALARIAL"/>
    <s v="Nación"/>
    <x v="0"/>
    <s v="CSF"/>
    <n v="12909183"/>
    <n v="0"/>
    <n v="1290918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x v="3"/>
  </r>
  <r>
    <s v="27420"/>
    <s v="2020-03-22 00:00:00"/>
    <s v="2020-03-22 20:32:00"/>
    <s v="Gasto"/>
    <s v="Con Compromiso"/>
    <s v="0200"/>
    <x v="19"/>
    <x v="16"/>
    <s v="APORTES AL SENA"/>
    <s v="Nación"/>
    <x v="0"/>
    <s v="CSF"/>
    <n v="19915600"/>
    <n v="0"/>
    <n v="1991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4"/>
    <s v="CAJAS DE COMPENSACIÓN FAMILIAR"/>
    <s v="Nación"/>
    <x v="0"/>
    <s v="CSF"/>
    <n v="39818900"/>
    <n v="0"/>
    <n v="398189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3"/>
    <s v="APORTES AL ICBF"/>
    <s v="Nación"/>
    <x v="0"/>
    <s v="CSF"/>
    <n v="29866400"/>
    <n v="0"/>
    <n v="29866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5"/>
    <s v="SALUD"/>
    <s v="Nación"/>
    <x v="0"/>
    <s v="CSF"/>
    <n v="78385600"/>
    <n v="0"/>
    <n v="7838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2"/>
    <s v="APORTES GENERALES AL SISTEMA DE RIESGOS LABORALES"/>
    <s v="Nación"/>
    <x v="0"/>
    <s v="CSF"/>
    <n v="9081800"/>
    <n v="0"/>
    <n v="90818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1"/>
    <s v="PENSIONES"/>
    <s v="Nación"/>
    <x v="0"/>
    <s v="CSF"/>
    <n v="110658400"/>
    <n v="0"/>
    <n v="110658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520"/>
    <s v="2020-03-24 00:00:00"/>
    <s v="2020-03-24 12:49:00"/>
    <s v="Gasto"/>
    <s v="Con Compromiso"/>
    <s v="0300"/>
    <x v="23"/>
    <x v="37"/>
    <s v="ADQUISICIÓN DE BIENES Y SERVICIOS - SERVICIO DE INFORMACIÓN CARTOGRÁFICA ACTUALIZADO - LEVANTAMIENTO , GENERACIÓN Y ACTUALIZACIÓN DE LA RED GEODÉSICA Y LA CARTOGRAFÍA BÁSICA A NIVEL   NACIONAL"/>
    <s v="Propios"/>
    <x v="1"/>
    <s v="CSF"/>
    <n v="390000000"/>
    <n v="-6061633"/>
    <n v="383938367"/>
    <n v="0"/>
    <s v="Adquisición del seguro de casco avión y seguro vehículo aereo no tripulado que ampare los bienes e intereses patrimoniales del IGAC"/>
    <s v="38320"/>
    <s v="70920"/>
    <s v="265820"/>
    <s v="565920"/>
    <s v="196769520"/>
    <s v="-0"/>
    <x v="1"/>
    <x v="8"/>
  </r>
  <r>
    <s v="27620"/>
    <s v="2020-03-26 00:00:00"/>
    <s v="2020-03-26 10:18:00"/>
    <s v="Gasto"/>
    <s v="Con Compromiso"/>
    <s v="0510"/>
    <x v="25"/>
    <x v="23"/>
    <s v="ADQUISICIÓN DE BIENES Y SERVICIOS - SERVICIO DE AVALÚOS - ACTUALIZACIÓN  Y GESTIÓN CATASTRAL  NACIONAL"/>
    <s v="Propios"/>
    <x v="1"/>
    <s v="CSF"/>
    <n v="31807890"/>
    <n v="-8464833"/>
    <n v="23343057"/>
    <n v="0"/>
    <s v="PRESTACIÓN DE SERVICIOS PROFESIONALES PARA REALIZAR EL SEGUIMIENTO Y CONTROL A LA EJECUCIÓN DE AVALÚOS, INFORMES DE RENDIMIENTOS Y ESTADO DE LAS ACTIVIDADES TÉCNICAS DE LOS CONTRATOS DE AVALUÓS SUSCRITOS"/>
    <s v="37620"/>
    <s v="46320"/>
    <s v="148820"/>
    <s v="323020, 450420, 517120, 615420, 757120, 946820, 965720"/>
    <s v="108777220, 142522620, 169683420, 205350920, 249194820, 301322320, 308282820"/>
    <s v="-0"/>
    <x v="1"/>
    <x v="2"/>
  </r>
  <r>
    <s v="27720"/>
    <s v="2020-03-26 00:00:00"/>
    <s v="2020-03-26 10:20:00"/>
    <s v="Gasto"/>
    <s v="Con Compromiso"/>
    <s v="0510"/>
    <x v="25"/>
    <x v="23"/>
    <s v="ADQUISICIÓN DE BIENES Y SERVICIOS - SERVICIO DE AVALÚOS - ACTUALIZACIÓN  Y GESTIÓN CATASTRAL  NACIONAL"/>
    <s v="Propios"/>
    <x v="1"/>
    <s v="CSF"/>
    <n v="23343057"/>
    <n v="-172912"/>
    <n v="23170145"/>
    <n v="0"/>
    <s v="PRESTACIÓN DE SERVICIOS PARA APOYAR LA ATENCIÓN Y TRÁMITE DE LAS SOLICITUDES DE AVALÚOS DE RESTITUCIÓN DE TIERRAS, RESPONDER REQUERIMIENTOS Y DEMÁS TAREAS ADMINISTRATIVAS RELACIONADAS CON LA EJECUCIÓN DE AVALÚOS"/>
    <s v="37720"/>
    <s v="46220"/>
    <s v="143120"/>
    <s v="315520, 405920, 523420, 614820, 718020, 837320, 968420"/>
    <s v="104341020, 137754320, 170244020, 205350220, 242091420, 273644020, 309646620"/>
    <s v="-0"/>
    <x v="1"/>
    <x v="2"/>
  </r>
  <r>
    <s v="27820"/>
    <s v="2020-03-26 00:00:00"/>
    <s v="2020-03-26 17:58:00"/>
    <s v="Gasto"/>
    <s v="Con Compromiso"/>
    <s v="0200"/>
    <x v="19"/>
    <x v="61"/>
    <s v="PASTA O PULPA, PAPEL Y PRODUCTOS DE PAPEL; IMPRESOS Y ARTÍCULOS RELACIONADOS"/>
    <s v="Propios"/>
    <x v="1"/>
    <s v="CSF"/>
    <n v="90000000"/>
    <n v="10698780.800000001"/>
    <n v="100698780.8"/>
    <n v="0"/>
    <s v="Adquisición de productos derivados del papel, cartón y corrugados en Colombia"/>
    <s v="39820"/>
    <s v="92820"/>
    <s v="332920"/>
    <s v="705620"/>
    <s v="236655320"/>
    <s v="-0"/>
    <x v="0"/>
    <x v="3"/>
  </r>
  <r>
    <s v="27920"/>
    <s v="2020-03-26 00:00:00"/>
    <s v="2020-03-26 18:05:00"/>
    <s v="Gasto"/>
    <s v="Con Compromiso"/>
    <s v="0200"/>
    <x v="19"/>
    <x v="55"/>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s v="143387520, 179869820, 216186420, 253159520, 281465920, 330891520"/>
    <s v="-0"/>
    <x v="1"/>
    <x v="3"/>
  </r>
  <r>
    <s v="28020"/>
    <s v="2020-03-26 00:00:00"/>
    <s v="2020-03-26 18:07:00"/>
    <s v="Gasto"/>
    <s v="Con Compromiso"/>
    <s v="0200"/>
    <x v="19"/>
    <x v="55"/>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s v="115101020, 150578120, 185205520, 217642220, 249961420, 284891920, 330893620"/>
    <s v="-0"/>
    <x v="1"/>
    <x v="3"/>
  </r>
  <r>
    <s v="28120"/>
    <s v="2020-03-26 00:00:00"/>
    <s v="2020-03-26 18:09:00"/>
    <s v="Gasto"/>
    <s v="Con Compromiso"/>
    <s v="0200"/>
    <x v="19"/>
    <x v="76"/>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s v="40220"/>
    <s v="45020"/>
    <s v="333620"/>
    <s v="707020, 1108020"/>
    <s v="236890720, 339195820"/>
    <s v="-0"/>
    <x v="0"/>
    <x v="3"/>
  </r>
  <r>
    <s v="28220"/>
    <s v="2020-03-26 00:00:00"/>
    <s v="2020-03-26 18:12:00"/>
    <s v="Gasto"/>
    <s v="Con Compromiso"/>
    <s v="0200"/>
    <x v="19"/>
    <x v="56"/>
    <s v="SERVICIOS DE SOPORTE"/>
    <s v="Propios"/>
    <x v="1"/>
    <s v="CSF"/>
    <n v="356956409"/>
    <n v="-278755409"/>
    <n v="78201000"/>
    <n v="0"/>
    <s v="adición contrato 22046 de 2018, Objeto: Prestación de servicio de vigilancia y seguridad privada para las instalaciones del Instituto Geográfico Agustín Codazzi a nivel nacional"/>
    <s v="40120"/>
    <s v="115820"/>
    <s v="-0"/>
    <s v="-0"/>
    <s v="-0"/>
    <s v="-0"/>
    <x v="0"/>
    <x v="3"/>
  </r>
  <r>
    <s v="28320"/>
    <s v="2020-03-26 00:00:00"/>
    <s v="2020-03-26 18:18:00"/>
    <s v="Gasto"/>
    <s v="Con Compromiso"/>
    <s v="0200"/>
    <x v="19"/>
    <x v="39"/>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s v="131777620, 147714120, 174576620, 213403020, 241332420, 273664720, 318383020"/>
    <s v="-0"/>
    <x v="1"/>
    <x v="3"/>
  </r>
  <r>
    <s v="28320"/>
    <s v="2020-03-26 00:00:00"/>
    <s v="2020-03-26 18:18:00"/>
    <s v="Gasto"/>
    <s v="Con Compromiso"/>
    <s v="0200"/>
    <x v="19"/>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s v="40020"/>
    <s v="56020"/>
    <s v="176620"/>
    <s v="391520, 412320, 523920, 627920, 715720, 837920, 1000320"/>
    <s v="131777620, 147714120, 174576620, 213403020, 241332420, 273664720, 318383020"/>
    <s v="-0"/>
    <x v="1"/>
    <x v="3"/>
  </r>
  <r>
    <s v="28320"/>
    <s v="2020-03-26 00:00:00"/>
    <s v="2020-03-26 18:18:00"/>
    <s v="Gasto"/>
    <s v="Con Compromiso"/>
    <s v="0200"/>
    <x v="19"/>
    <x v="63"/>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s v="131777620, 147714120, 174576620, 213403020, 241332420, 273664720, 318383020"/>
    <s v="-0"/>
    <x v="1"/>
    <x v="3"/>
  </r>
  <r>
    <s v="28420"/>
    <s v="2020-03-26 00:00:00"/>
    <s v="2020-03-26 18:21:00"/>
    <s v="Gasto"/>
    <s v="Con Compromiso"/>
    <s v="0200"/>
    <x v="19"/>
    <x v="25"/>
    <s v="ADQUISICIÓN DE BIENES Y SERVICIOS - SERVICIO DE IMPLEMENTACIÓN SISTEMAS DE GESTIÓN - FORTALECIMIENTO DE LA GESTIÓN INSTITUCIONAL DEL IGAC A NIVEL   NACIONAL"/>
    <s v="Propios"/>
    <x v="1"/>
    <s v="CSF"/>
    <n v="24269760"/>
    <n v="-6067440"/>
    <n v="18202320"/>
    <n v="0"/>
    <s v="restación de servicios profesionales para realizar los procesos de planeación y seguimiento al Plan de Acción de la Dirección Territorial Casanare, en el marco de los lineamientos institucionales vigentes."/>
    <s v="40320"/>
    <s v="73520"/>
    <s v="269820"/>
    <s v="604220, 639520, 762320, 890320, 995320"/>
    <s v="199892720, 212665820, 250625220, 285878720, 316171320"/>
    <s v="-0"/>
    <x v="1"/>
    <x v="3"/>
  </r>
  <r>
    <s v="28520"/>
    <s v="2020-03-26 00:00:00"/>
    <s v="2020-03-26 18:23:00"/>
    <s v="Gasto"/>
    <s v="Anulado"/>
    <s v="0200"/>
    <x v="19"/>
    <x v="56"/>
    <s v="SERVICIOS DE SOPORTE"/>
    <s v="Nación"/>
    <x v="0"/>
    <s v="CSF"/>
    <n v="23343057"/>
    <n v="-23343057"/>
    <n v="0"/>
    <n v="0"/>
    <s v="Prestación de servicios personales para realizar actividades relacionadas con el parque automotor del Instituto a nivel nacional en el marco del Plan Estrátegico de Seguridad Vial"/>
    <s v="39920"/>
    <s v="-0"/>
    <s v="-0"/>
    <s v="-0"/>
    <s v="-0"/>
    <s v="-0"/>
    <x v="0"/>
    <x v="3"/>
  </r>
  <r>
    <s v="28620"/>
    <s v="2020-03-27 00:00:00"/>
    <s v="2020-03-27 17:19:00"/>
    <s v="Gasto"/>
    <s v="Con Compromiso"/>
    <s v="0200"/>
    <x v="19"/>
    <x v="70"/>
    <s v="AUXILIO DE CESANTÍAS"/>
    <s v="Nación"/>
    <x v="0"/>
    <s v="CSF"/>
    <n v="13990679"/>
    <n v="0"/>
    <n v="13990679"/>
    <n v="0"/>
    <s v="AUXILIO DE CESANTIAS MES DE MARZO"/>
    <s v="41020"/>
    <s v="44720"/>
    <s v="114120"/>
    <s v="249620"/>
    <s v="73594720"/>
    <s v="-0"/>
    <x v="0"/>
    <x v="3"/>
  </r>
  <r>
    <s v="28720"/>
    <s v="2020-03-27 00:00:00"/>
    <s v="2020-03-27 18:17:00"/>
    <s v="Gasto"/>
    <s v="Con Compromiso"/>
    <s v="0160"/>
    <x v="24"/>
    <x v="68"/>
    <s v="ADQUISICIÓN DE BIENES Y SERVICIOS - SERVICIOS DE INFORMACIÓN IMPLEMENTADOS - FORTALECIMIENTO DE LOS PROCESOS DE DIFUSIÓN Y ACCESO A LA INFORMACIÓN GEOGRÁFICA A NIVEL   NACIONAL"/>
    <s v="Nación"/>
    <x v="0"/>
    <s v="CSF"/>
    <n v="46686114"/>
    <n v="-1383292"/>
    <n v="45302822"/>
    <n v="0"/>
    <s v="Prestación de servicios personales para desarrollar actividades de gestión y seguimiento a la comercialización de los productos y servicios generados por las áreas técnicas del instituto."/>
    <s v="40420"/>
    <s v="51220, 51320"/>
    <s v="140120, 142520"/>
    <s v="312020, 324220, 403220, 403520, 516520, 527520, 613520, 616620, 720820, 721220, 842320, 844020, 958020, 958120, 972420"/>
    <s v="102229620, 107968020, 137601020, 137610920, 168399920, 171919120, 205348820, 205351520, 242053420, 242246120, 274463320, 274729320, 306821620, 310104720"/>
    <s v="-0"/>
    <x v="1"/>
    <x v="25"/>
  </r>
  <r>
    <s v="28820"/>
    <s v="2020-03-29 00:00:00"/>
    <s v="2020-03-29 14:39: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363372240"/>
    <n v="7786548"/>
    <n v="371158788"/>
    <n v="23359644"/>
    <s v="Prestación de servicios para analizar, elaborar y consolidar la caracterización territorial para los municipios priorizados, desde cada uno de los procesos asignados y de conformidad con la metodología establecida."/>
    <s v="38420"/>
    <s v="47220, 47420, 47620, 48320, 48720, 55820"/>
    <s v="169120, 170520, 171020, 171220, 174520, 203520"/>
    <s v="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s v="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s v="-0"/>
    <x v="1"/>
    <x v="8"/>
  </r>
  <r>
    <s v="28920"/>
    <s v="2020-03-29 00:00:00"/>
    <s v="2020-03-29 14:41: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s v="38520"/>
    <s v="47520, 48920, 49020, 53020, 53120"/>
    <s v="148920, 151420, 155720, 165420, 166820"/>
    <s v="327320, 332020, 332120, 339920, 341520, 412820, 447620, 448220, 456220, 456520, 537220, 538820, 541620, 551720, 602920, 643720, 644720, 644920, 645020, 645420, 742420, 742520, 745220, 745420, 762920, 833320, 833420, 836620, 837520, 891920, 975420, 981020, 981220, 997120, 1010220"/>
    <s v="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s v="-0"/>
    <x v="1"/>
    <x v="8"/>
  </r>
  <r>
    <s v="29020"/>
    <s v="2020-03-29 00:00:00"/>
    <s v="2020-03-29 14:44: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45093813"/>
    <n v="-2576789"/>
    <n v="42517024"/>
    <n v="0"/>
    <s v="Prestación de servicios para organizar, estructurar e integrar la cartografía básica y temática requerida y generadas para las caracterizaciones territoriales de los municipios priorizados."/>
    <s v="38620"/>
    <s v="49320"/>
    <s v="169920"/>
    <s v="344720, 460520, 546820, 648620, 748420, 867020, 1028020"/>
    <s v="119699820, 150053120, 177912420, 217373020, 247464620, 281492220, 331039220"/>
    <s v="-0"/>
    <x v="1"/>
    <x v="8"/>
  </r>
  <r>
    <s v="29120"/>
    <s v="2020-03-29 00:00:00"/>
    <s v="2020-03-29 14:47: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s v="38720"/>
    <s v="49620, 53320"/>
    <s v="169820, 170220"/>
    <s v="344620, 345020, 460020, 460220, 548920, 553620, 644120, 654120, 753120, 777620, 875920, 896920, 1109520, 1116620"/>
    <s v="119701920, 120433920, 148526320, 148992620, 178687620, 183563220, 215716420, 218606420, 248544720, 260336520, 283047620, 287999020, 341603420, 346026720"/>
    <s v="-0"/>
    <x v="1"/>
    <x v="8"/>
  </r>
  <r>
    <s v="29220"/>
    <s v="2020-03-29 00:00:00"/>
    <s v="2020-03-29 14:49: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24207615"/>
    <n v="24268234"/>
    <n v="48475849"/>
    <n v="25737982"/>
    <s v="Prestación de servicios para la generalización de bases cartográficas requeridos para las caracterizaciones territoriales de los municipios priorizados."/>
    <s v="38820"/>
    <s v="49220"/>
    <s v="175320"/>
    <s v="391420, 464020, 603420, 657820, 742620, 879920, 973220"/>
    <s v="131769720, 152798220, 198837720, 220903520, 246909920, 283753220, 310265620"/>
    <s v="-0"/>
    <x v="1"/>
    <x v="8"/>
  </r>
  <r>
    <s v="29320"/>
    <s v="2020-03-29 00:00:00"/>
    <s v="2020-03-29 14:51: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3176492"/>
    <n v="62796802"/>
    <n v="0"/>
    <s v="Prestación de servicios para la formulación, revisión, control y seguimiento de los proyectos de la Subdirección de Geografía y Cartografía, asi como adelantar las acciones que se requiera para el cumplimiento de los compromisos del IGAC"/>
    <s v="38920"/>
    <s v="52320"/>
    <s v="158020"/>
    <s v="332920, 457820, 541320, 625820, 714920, 868920, 993820"/>
    <s v="110975220, 145446520, 175796020, 207471320, 240950920, 282398820, 316955320"/>
    <s v="-0"/>
    <x v="1"/>
    <x v="8"/>
  </r>
  <r>
    <s v="29420"/>
    <s v="2020-03-29 00:00:00"/>
    <s v="2020-03-29 14:53:00"/>
    <s v="Gasto"/>
    <s v="Con Compromiso"/>
    <s v="0300"/>
    <x v="23"/>
    <x v="53"/>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s v="39020"/>
    <s v="46720"/>
    <s v="148420"/>
    <s v="326520, 406320, 541520, 648820, 725920, 843420, 998620"/>
    <s v="109551920, 137805520, 175796920, 217381920, 243453620, 274911420, 316814220"/>
    <s v="-0"/>
    <x v="1"/>
    <x v="8"/>
  </r>
  <r>
    <s v="29520"/>
    <s v="2020-03-29 00:00:00"/>
    <s v="2020-03-29 14:55: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s v="39120"/>
    <s v="48220"/>
    <s v="155820"/>
    <s v="327420, 408220, 524620, 629620, 730820, 856820, 992620"/>
    <s v="109538320, 145467220, 174574920, 213393420, 244890320, 278505420, 315516720"/>
    <s v="-0"/>
    <x v="1"/>
    <x v="8"/>
  </r>
  <r>
    <s v="29620"/>
    <s v="2020-03-29 00:00:00"/>
    <s v="2020-03-29 15:00:00"/>
    <s v="Gasto"/>
    <s v="Con Compromiso"/>
    <s v="0300"/>
    <x v="23"/>
    <x v="78"/>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s v="39220"/>
    <s v="47320"/>
    <s v="167820"/>
    <s v="342520, 461720, 524020, 619420, 751920, 881720, 994220, 1121520"/>
    <s v="115740920, 150167720, 171119920, 207309320, 248092820, 284340720, 316197920"/>
    <s v="-0"/>
    <x v="1"/>
    <x v="8"/>
  </r>
  <r>
    <s v="29720"/>
    <s v="2020-03-29 00:00:00"/>
    <s v="2020-03-29 15:02: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s v="39320"/>
    <s v="55120"/>
    <s v="165020"/>
    <s v="339620, 412020, 552820, 623420, 746320, 848420, 988920"/>
    <s v="112256220, 139036520, 180508520, 205356820, 247353720, 275096120, 314386420"/>
    <s v="-0"/>
    <x v="1"/>
    <x v="8"/>
  </r>
  <r>
    <s v="29820"/>
    <s v="2020-03-29 00:00:00"/>
    <s v="2020-03-29 15:04:00"/>
    <s v="Gasto"/>
    <s v="Con Compromiso"/>
    <s v="0300"/>
    <x v="23"/>
    <x v="53"/>
    <s v="ADQUISICIÓN DE BIENES Y SERVICIOS - SERVICIOS DE INFORMACIÓN GEODÉSICA ACTUALIZADO - LEVANTAMIENTO , GENERACIÓN Y ACTUALIZACIÓN DE LA RED GEODÉSICA Y LA CARTOGRAFÍA BÁSICA A NIVEL   NACIONAL"/>
    <s v="Nación"/>
    <x v="0"/>
    <s v="CSF"/>
    <n v="117717006"/>
    <n v="8204518"/>
    <n v="125921524"/>
    <n v="31747919"/>
    <s v="Prestación de servicios para orientar la operación técnica de los proyectos misionales de la Subdirección de Geografía y Cartografía"/>
    <s v="39520"/>
    <s v="47020"/>
    <s v="171920"/>
    <s v="346720, 449820, 548420, 650220, 755120, 868620, 994420"/>
    <s v="126863820, 143391020, 178986720, 217690120, 249964520, 282371520, 316316120"/>
    <s v="-0"/>
    <x v="1"/>
    <x v="8"/>
  </r>
  <r>
    <s v="29920"/>
    <s v="2020-03-31 00:00:00"/>
    <s v="2020-03-31 08:58:00"/>
    <s v="Gasto"/>
    <s v="Con Compromiso"/>
    <s v="0300"/>
    <x v="23"/>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s v="40520"/>
    <s v="54120"/>
    <s v="167320"/>
    <s v="341720, 410620, 546620, 640420, 755420, 879620, 1014920"/>
    <s v="113842120, 138827920, 178137020, 213408020, 248952620, 284366820, 324805820"/>
    <s v="-0"/>
    <x v="1"/>
    <x v="8"/>
  </r>
  <r>
    <s v="30020"/>
    <s v="2020-03-31 00:00:00"/>
    <s v="2020-03-31 09:01: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s v="40620"/>
    <s v="49720"/>
    <s v="161720"/>
    <s v="336220, 408720, 533620, 632520, 725520, 835220, 961320, 1121120"/>
    <s v="112065720, 138221620, 172895220, 208444620, 243243120, 272851220, 307756120, 346748420"/>
    <s v="-0"/>
    <x v="1"/>
    <x v="8"/>
  </r>
  <r>
    <s v="30120"/>
    <s v="2020-03-31 00:00:00"/>
    <s v="2020-03-31 09:03: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3808129"/>
    <n v="95203233"/>
    <n v="0"/>
    <s v="Prestación de servicios profesionales para realizar los diagnósticos de los límites de las entidades territoriales."/>
    <s v="40720"/>
    <s v="51420, 52020, 52220, 52720"/>
    <s v="161220, 165220, 165820, 166120"/>
    <s v="336120, 339520, 340320, 340420, 451520, 451620, 451720, 452120, 531820, 532320, 532420, 545720, 629220, 632420, 632620, 637520, 722820, 724620, 724920, 725720, 835620, 835820, 837220, 837620, 837720, 960020, 962020, 962620, 972520, 1123320, 1125020"/>
    <s v="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s v="-0"/>
    <x v="1"/>
    <x v="8"/>
  </r>
  <r>
    <s v="30220"/>
    <s v="2020-03-31 00:00:00"/>
    <s v="2020-03-31 09:04: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s v="40820"/>
    <s v="50920, 51120, 51520, 51820, 53520"/>
    <s v="159620, 160120, 160520, 160920, 162220"/>
    <s v="334320, 334720, 334820, 335520, 336820, 408420, 408820, 409020, 410320, 452220, 531720, 532520, 534320, 538320, 553020, 618020, 618420, 618520, 621720, 640620, 724520, 726220, 729320, 732820, 753220, 835420, 837120, 838020, 846120, 876720, 960320, 963520, 965520, 965920, 1015420, 1121420"/>
    <s v="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s v="-0"/>
    <x v="1"/>
    <x v="8"/>
  </r>
  <r>
    <s v="30320"/>
    <s v="2020-03-31 00:00:00"/>
    <s v="2020-03-31 09:06: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s v="40920"/>
    <s v="56420"/>
    <s v="205520"/>
    <s v="458420, 538020, 635520, 752120, 870420, 1016120"/>
    <s v="147439220, 174321820, 210901620, 248103120, 282218820, 323731720"/>
    <s v="-0"/>
    <x v="1"/>
    <x v="8"/>
  </r>
  <r>
    <s v="30420"/>
    <s v="2020-04-03 00:00:00"/>
    <s v="2020-04-03 16:25: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46686114"/>
    <n v="2766583"/>
    <n v="49452697"/>
    <n v="6224813"/>
    <s v="Prestación de servicios para realizar la evaluación y procesamiento inicial de las fotografías aéreas e imágenes adquiridas y gestionadas por el IGAC"/>
    <s v="41420"/>
    <s v="55920, 56320"/>
    <s v="189220, 198520"/>
    <s v="406020, 448720, 543220, 544020, 634220, 634320, 735420, 737420, 848920, 885820, 1006920, 1008220"/>
    <s v="137783920, 139839420, 176290220, 177055320, 209008320, 209070620, 244977020, 245678020, 275099120, 284951420, 322050620, 322090820"/>
    <s v="-0"/>
    <x v="1"/>
    <x v="8"/>
  </r>
  <r>
    <s v="30520"/>
    <s v="2020-04-03 00:00:00"/>
    <s v="2020-04-03 16:26: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25704873"/>
    <n v="472016"/>
    <n v="26176889"/>
    <n v="2856097"/>
    <s v="Prestación de servicios profesionales para realizar la programación seguimiento y evaluación tecnica de las operaciones de control terrestre, clasificacion de campo y levantamiento topográficos."/>
    <s v="41320"/>
    <s v="57420"/>
    <s v="205720"/>
    <s v="458620, 603820, 660820, 756320, 890620, 1021620"/>
    <s v="147432820, 199877220, 224860520, 248963520, 286059320, 329516720"/>
    <s v="-0"/>
    <x v="1"/>
    <x v="8"/>
  </r>
  <r>
    <s v="30620"/>
    <s v="2020-04-05 00:00:00"/>
    <s v="2020-04-05 16:20: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90963141"/>
    <n v="-3567182"/>
    <n v="87395959"/>
    <n v="0"/>
    <s v="Prestación de servicios profesionales para realizar las actividades de apoyo estratégico para el desarrollo de los proyectos de la Oficina CIAF."/>
    <s v="41720"/>
    <s v="55020"/>
    <s v="207720"/>
    <s v="460420, 461320, 552920, 660620, 762020, 874920, 1005920"/>
    <s v="150133020, 150213420, 182910620, 225181220, 251179220, 283315720, 322099420"/>
    <s v="-0"/>
    <x v="1"/>
    <x v="24"/>
  </r>
  <r>
    <s v="30720"/>
    <s v="2020-04-05 00:00:00"/>
    <s v="2020-04-05 16:21: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62308111"/>
    <n v="-1710419"/>
    <n v="60597692"/>
    <n v="0"/>
    <s v="Prestación de servicios profesionales para articular los procesos de formación en tecnologías geoespaciales, en el marco de los proyectos desarrollados por la oficina CIAF."/>
    <s v="41820"/>
    <s v="56720"/>
    <s v="211220"/>
    <s v="463520, 550320, 658420, 772920, 884220, 1024820"/>
    <s v="152732920, 179418520, 222174820, 254037020, 284869920, 330687920"/>
    <s v="-0"/>
    <x v="1"/>
    <x v="24"/>
  </r>
  <r>
    <s v="30820"/>
    <s v="2020-04-05 00:00:00"/>
    <s v="2020-04-05 16:42:00"/>
    <s v="Gasto"/>
    <s v="Con Compromiso"/>
    <s v="0200"/>
    <x v="19"/>
    <x v="76"/>
    <s v="SERVICIOS DE MANTENIMIENTO, REPARACIÓN E INSTALACIÓN (EXCEPTO SERVICIOS DE CONSTRUCCIÓN)"/>
    <s v="Propios"/>
    <x v="1"/>
    <s v="CSF"/>
    <n v="39000000"/>
    <n v="-21219996"/>
    <n v="17780004"/>
    <n v="0"/>
    <s v="Prestación de servicios para realizar el mantenimiento preventivo y correctivo con suministro de repuestos para los relojes que se encuentra en el IGAC."/>
    <s v="41120"/>
    <s v="97920"/>
    <s v="603220"/>
    <s v="1109820"/>
    <s v="342796520"/>
    <s v="-0"/>
    <x v="0"/>
    <x v="3"/>
  </r>
  <r>
    <s v="30920"/>
    <s v="2020-04-05 00:00:00"/>
    <s v="2020-04-05 16:44:00"/>
    <s v="Gasto"/>
    <s v="Con Compromiso"/>
    <s v="0200"/>
    <x v="19"/>
    <x v="79"/>
    <s v="MAQUINARIA DE OFICINA, CONTABILIDAD E INFORMÁTICA"/>
    <s v="Nación"/>
    <x v="0"/>
    <s v="CSF"/>
    <n v="0"/>
    <n v="0"/>
    <n v="0"/>
    <n v="0"/>
    <s v="Adquisición de certificados digitales"/>
    <s v="41220"/>
    <s v="68820"/>
    <s v="395920"/>
    <s v="766320"/>
    <s v="257177520"/>
    <s v="-0"/>
    <x v="0"/>
    <x v="3"/>
  </r>
  <r>
    <s v="30920"/>
    <s v="2020-04-05 00:00:00"/>
    <s v="2020-04-05 16:44:00"/>
    <s v="Gasto"/>
    <s v="Con Compromiso"/>
    <s v="0200"/>
    <x v="19"/>
    <x v="79"/>
    <s v="MAQUINARIA DE OFICINA, CONTABILIDAD E INFORMÁTICA"/>
    <s v="Propios"/>
    <x v="1"/>
    <s v="CSF"/>
    <n v="35000000"/>
    <n v="-26261830"/>
    <n v="8738170"/>
    <n v="0"/>
    <s v="Adquisición de certificados digitales"/>
    <s v="41220"/>
    <s v="68820"/>
    <s v="395920"/>
    <s v="766320"/>
    <s v="257177520"/>
    <s v="-0"/>
    <x v="0"/>
    <x v="3"/>
  </r>
  <r>
    <s v="31020"/>
    <s v="2020-04-07 00:00:00"/>
    <s v="2020-04-07 15:28:00"/>
    <s v="Gasto"/>
    <s v="Con Compromiso"/>
    <s v="0200"/>
    <x v="19"/>
    <x v="55"/>
    <s v="ADQUISICIÓN DE BIENES Y SERVICIOS - SERVICIOS TECNOLÓGICOS - FORTALECIMIENTO DE LA GESTIÓN INSTITUCIONAL DEL IGAC A NIVEL   NACIONAL"/>
    <s v="Propios"/>
    <x v="1"/>
    <s v="CSF"/>
    <n v="417524153"/>
    <n v="-417524153"/>
    <n v="0"/>
    <n v="0"/>
    <s v="Contratar la renovación de garantías de la plataforma FORTINET"/>
    <s v="41920"/>
    <s v="99020"/>
    <s v="450220"/>
    <s v="868320, 871020"/>
    <s v="282493720"/>
    <s v="-0"/>
    <x v="1"/>
    <x v="3"/>
  </r>
  <r>
    <s v="31020"/>
    <s v="2020-04-07 00:00:00"/>
    <s v="2020-04-07 15:28:00"/>
    <s v="Gasto"/>
    <s v="Con Compromiso"/>
    <s v="0200"/>
    <x v="19"/>
    <x v="55"/>
    <s v="ADQUISICIÓN DE BIENES Y SERVICIOS - SERVICIOS TECNOLÓGICOS - FORTALECIMIENTO DE LA GESTIÓN INSTITUCIONAL DEL IGAC A NIVEL   NACIONAL"/>
    <s v="Nación"/>
    <x v="0"/>
    <s v="CSF"/>
    <n v="0"/>
    <n v="403932221"/>
    <n v="403932221"/>
    <n v="0"/>
    <s v="Contratar la renovación de garantías de la plataforma FORTINET"/>
    <s v="41920"/>
    <s v="99020"/>
    <s v="450220"/>
    <s v="868320, 871020"/>
    <s v="282493720"/>
    <s v="-0"/>
    <x v="1"/>
    <x v="3"/>
  </r>
  <r>
    <s v="31120"/>
    <s v="2020-04-07 00:00:00"/>
    <s v="2020-04-07 15:36: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4449456"/>
    <n v="25685496"/>
    <n v="0"/>
    <s v="Prestación de servicios profesionales para la elaboración de cartografía de cobertura y uso de la tierra o geomorfología de acuerdo a los lineamientos y metas de la Subdirección de Agrología."/>
    <s v="25620"/>
    <s v="50120"/>
    <s v="143220"/>
    <s v="315620, 450920, 530020, 633920, 739720, 853020, 981520"/>
    <s v="104358620, 142533620, 172317020, 209054120, 246168320, 276740220, 312312520"/>
    <s v="-0"/>
    <x v="1"/>
    <x v="23"/>
  </r>
  <r>
    <s v="31220"/>
    <s v="2020-04-07 00:00:00"/>
    <s v="2020-04-07 15:3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s v="25920"/>
    <s v="52520"/>
    <s v="143520"/>
    <s v="316020, 397520, 519720, 628720, 726620, 841620, 983120"/>
    <s v="104500420, 135776220, 169409120, 207800120, 243295020, 274105520, 312510520"/>
    <s v="-0"/>
    <x v="1"/>
    <x v="23"/>
  </r>
  <r>
    <s v="31320"/>
    <s v="2020-04-14 00:00:00"/>
    <s v="2020-04-14 10:03:00"/>
    <s v="Gasto"/>
    <s v="Con Compromiso"/>
    <s v="0200"/>
    <x v="19"/>
    <x v="80"/>
    <s v="ADQUISICIÓN DE BIENES Y SERVICIOS - SERVICIOS DE INFORMACIÓN IMPLEMENTADOS - IMPLEMENTACIÓN DE UN SISTEMA DE GESTIÓN DOCUMENTAL EN EL IGAC A NIVEL   NACIONAL"/>
    <s v="Nación"/>
    <x v="0"/>
    <s v="CSF"/>
    <n v="0"/>
    <n v="250000000"/>
    <n v="250000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Nación"/>
    <x v="0"/>
    <s v="CSF"/>
    <n v="0"/>
    <n v="178757000"/>
    <n v="178757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s v="42620"/>
    <s v="113720"/>
    <s v="450120"/>
    <s v="1006520"/>
    <s v="325173720"/>
    <s v="-0"/>
    <x v="1"/>
    <x v="3"/>
  </r>
  <r>
    <s v="31420"/>
    <s v="2020-04-15 00:00:00"/>
    <s v="2020-04-15 14:44: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0"/>
    <n v="24269760"/>
    <n v="0"/>
    <s v="Prestación de servicios profesionales para evaluar el impacto del cambio de uso de la tierra en las propiedades de los suelos de los proyectos de la Subdirección de Agrología"/>
    <s v="42320"/>
    <s v="57320"/>
    <s v="179820"/>
    <s v="394420, 534220, 613620, 756820, 833120, 961820, 1124720"/>
    <s v="134971620, 173066720, 205349020, 249171820, 272816720, 307776620, 346791420"/>
    <s v="-0"/>
    <x v="1"/>
    <x v="23"/>
  </r>
  <r>
    <s v="31520"/>
    <s v="2020-04-15 00:00:00"/>
    <s v="2020-04-15 14:48: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0"/>
    <n v="33114736"/>
    <n v="0"/>
    <s v="Prestación de servicios profesionales para realizar  las áreas homogéneas de tierras a nivel nacional, y elaborar y ajustar su metodología con fines multiproposito."/>
    <s v="42220"/>
    <s v="56220"/>
    <s v="194620"/>
    <s v="451320, 532720, 641420, 759220, 887020, 1027120"/>
    <s v="142537620, 172486120, 213218420, 249929120, 285008920, 330948920"/>
    <s v="-0"/>
    <x v="1"/>
    <x v="23"/>
  </r>
  <r>
    <s v="31620"/>
    <s v="2020-04-15 00:00:00"/>
    <s v="2020-04-15 14:5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s v="42020"/>
    <s v="54020, 54520, 54920"/>
    <s v="149320, 156320, 157220"/>
    <s v="323420, 327920, 330520, 394520, 394620, 394720, 517720, 519520, 520020, 632920, 633220, 633420, 755920, 756020, 758620, 831520, 831620, 840820, 958620, 959220, 964020"/>
    <s v="108801320, 109872920, 110660220, 134972820, 134979620, 134985220, 169397120, 169694720, 169801920, 208952120, 208954620, 208973020, 248936920, 248955420, 249511620, 271370620, 271372320, 273927720, 306829120, 306911420, 308187220"/>
    <s v="-0"/>
    <x v="1"/>
    <x v="23"/>
  </r>
  <r>
    <s v="31720"/>
    <s v="2020-04-15 00:00:00"/>
    <s v="2020-04-15 14:56: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0"/>
    <n v="15397936"/>
    <n v="0"/>
    <s v="Prestación de servicios personales para realizar la digitación de la información recolectada en campo  en levantamiento de suelos y en el mapa nacional de suelos de Colombia, acorde con los estándares de control de calidad de la entidad."/>
    <s v="42520"/>
    <s v="58120"/>
    <s v="181820"/>
    <s v="395620, 517620, 605020, 758820, 849420, 964920"/>
    <s v="135122420, 169693420, 199943520, 249566920, 275101920, 308235220"/>
    <s v="-0"/>
    <x v="1"/>
    <x v="23"/>
  </r>
  <r>
    <s v="31820"/>
    <s v="2020-04-15 00:00:00"/>
    <s v="2020-04-15 15:04: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965246"/>
    <n v="32148890"/>
    <n v="1655738"/>
    <s v="Prestación de servicios profesionales para realizar la gestión social para garantizar el trabajo de campo del levantamiento de suelos que adelanta la Subdirección de Agrología"/>
    <s v="42420"/>
    <s v="55620, 60920"/>
    <s v="201520"/>
    <s v="456020, 540620, 652720, 759120, 874720, 1004320"/>
    <s v="143891820, 174739820, 218451220, 249927420, 283040820, 320519320"/>
    <s v="-0"/>
    <x v="1"/>
    <x v="23"/>
  </r>
  <r>
    <s v="31920"/>
    <s v="2020-04-16 00:00:00"/>
    <s v="2020-04-16 15:52:00"/>
    <s v="Gasto"/>
    <s v="Anulado"/>
    <s v="0500"/>
    <x v="22"/>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s v="42720"/>
    <s v="-0"/>
    <s v="-0"/>
    <s v="-0"/>
    <s v="-0"/>
    <s v="-0"/>
    <x v="1"/>
    <x v="1"/>
  </r>
  <r>
    <s v="32020"/>
    <s v="2020-04-16 00:00:00"/>
    <s v="2020-04-16 15:56:00"/>
    <s v="Gasto"/>
    <s v="Anulado"/>
    <s v="0500"/>
    <x v="22"/>
    <x v="22"/>
    <s v="ADQUISICIÓN DE BIENES Y SERVICIOS - SERVICIO DE INFORMACIÓN CATASTRAL - ACTUALIZACIÓN  Y GESTIÓN CATASTRAL  NACIONAL"/>
    <s v="Propios"/>
    <x v="1"/>
    <s v="CSF"/>
    <n v="58399110"/>
    <n v="-58399110"/>
    <n v="0"/>
    <n v="0"/>
    <s v="Prestación de servicios profesionales para desarrollar los análisis económicos y financieros para establecer las mejores prácticas y fuente de información en el desarrollo de metodologías masivas de valoración de predios  a partir de fuentes secunda"/>
    <s v="42820"/>
    <s v="-0"/>
    <s v="-0"/>
    <s v="-0"/>
    <s v="-0"/>
    <s v="-0"/>
    <x v="1"/>
    <x v="1"/>
  </r>
  <r>
    <s v="32120"/>
    <s v="2020-04-20 00:00:00"/>
    <s v="2020-04-20 10:38: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s v="42920"/>
    <s v="57220"/>
    <s v="208220"/>
    <s v="462520, 550520, 656620, 770820, 1009520, 1029820"/>
    <s v="151539220, 179875620, 220326120, 254086120, 322530320, 335836220"/>
    <s v="-0"/>
    <x v="1"/>
    <x v="8"/>
  </r>
  <r>
    <s v="32220"/>
    <s v="2020-04-20 00:00:00"/>
    <s v="2020-04-20 10:42:00"/>
    <s v="Gasto"/>
    <s v="Con Compromiso"/>
    <s v="0300"/>
    <x v="23"/>
    <x v="37"/>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
    <s v="43220"/>
    <s v="56920, 57020"/>
    <s v="190920, 193520"/>
    <s v="408920, 449920, 545420, 546720, 646520, 660020, 736720, 739020, 848620, 865420, 957320, 957420, 964820, 1125720"/>
    <s v="138259220, 142511920, 177495320, 177910820, 216101620, 224468220, 245265420, 246158020, 275097220, 281419420, 305936720, 308232920, 347195320"/>
    <s v="-0"/>
    <x v="1"/>
    <x v="8"/>
  </r>
  <r>
    <s v="32320"/>
    <s v="2020-04-21 00:00:00"/>
    <s v="2020-04-21 14:33:00"/>
    <s v="Gasto"/>
    <s v="Con Compromiso"/>
    <s v="0300"/>
    <x v="23"/>
    <x v="53"/>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la evaluación el control y seguimiento al funcionamiento y modernización efectiva de la red nacional MAGNA- ECO  e implementación del GNSS en tiempo real"/>
    <s v="43320"/>
    <s v="82920"/>
    <s v="288820"/>
    <s v="622620, 751220, 868020, 1015920"/>
    <s v="205356320, 247994620, 282014220, 324781420"/>
    <s v="-0"/>
    <x v="1"/>
    <x v="8"/>
  </r>
  <r>
    <s v="32420"/>
    <s v="2020-04-21 00:00:00"/>
    <s v="2020-04-21 14:35:00"/>
    <s v="Gasto"/>
    <s v="Con Compromiso"/>
    <s v="0300"/>
    <x v="23"/>
    <x v="53"/>
    <s v="ADQUISICIÓN DE BIENES Y SERVICIOS - SERVICIOS DE INFORMACIÓN GEODÉSICA ACTUALIZADO - LEVANTAMIENTO , GENERACIÓN Y ACTUALIZACIÓN DE LA RED GEODÉSICA Y LA CARTOGRAFÍA BÁSICA A NIVEL   NACIONAL"/>
    <s v="Nación"/>
    <x v="0"/>
    <s v="CSF"/>
    <n v="26656905"/>
    <n v="2284877"/>
    <n v="28941782"/>
    <n v="10662761"/>
    <s v="Prestación de servicios profesionales para el apoyo en la gestión de procesamiento de estaciones de funcionamiento continuo y control de calidad en la obtención de coordenadas semanales para sirgas"/>
    <s v="43420"/>
    <s v="77920"/>
    <s v="274520"/>
    <s v="608720, 627020, 748920, 873120, 1014820"/>
    <s v="200817120, 206838620, 247473020, 282585320, 323513020"/>
    <s v="-0"/>
    <x v="1"/>
    <x v="8"/>
  </r>
  <r>
    <s v="32520"/>
    <s v="2020-04-21 00:00:00"/>
    <s v="2020-04-21 14:36:00"/>
    <s v="Gasto"/>
    <s v="Con Compromiso"/>
    <s v="0300"/>
    <x v="23"/>
    <x v="53"/>
    <s v="ADQUISICIÓN DE BIENES Y SERVICIOS - SERVICIOS DE INFORMACIÓN GEODÉSICA ACTUALIZADO - LEVANTAMIENTO , GENERACIÓN Y ACTUALIZACIÓN DE LA RED GEODÉSICA Y LA CARTOGRAFÍA BÁSICA A NIVEL   NACIONAL"/>
    <s v="Nación"/>
    <x v="0"/>
    <s v="CSF"/>
    <n v="48415229"/>
    <n v="4927978"/>
    <n v="53343207"/>
    <n v="28271034"/>
    <s v="Prestación de servicio para realizar actividades de mantenimiento, materialización y calculo de redes geodésicas locales y estaciones de mantenimiento continuo."/>
    <s v="43520"/>
    <s v="90220, 104520"/>
    <s v="335620, 421820"/>
    <s v="708520, 750420, 838620, 895420, 946220, 1015220, 1016520"/>
    <s v="237314120, 247967420, 273663020, 287101720, 301303820, 323514120, 324924620"/>
    <s v="-0"/>
    <x v="1"/>
    <x v="8"/>
  </r>
  <r>
    <s v="32620"/>
    <s v="2020-04-21 00:00:00"/>
    <s v="2020-04-21 14:38:00"/>
    <s v="Gasto"/>
    <s v="Con Compromiso"/>
    <s v="0300"/>
    <x v="23"/>
    <x v="53"/>
    <s v="ADQUISICIÓN DE BIENES Y SERVICIOS - SERVICIOS DE INFORMACIÓN GEODÉSICA ACTUALIZADO - LEVANTAMIENTO , GENERACIÓN Y ACTUALIZACIÓN DE LA RED GEODÉSICA Y LA CARTOGRAFÍA BÁSICA A NIVEL   NACIONAL"/>
    <s v="Nación"/>
    <x v="0"/>
    <s v="CSF"/>
    <n v="24207615"/>
    <n v="951013"/>
    <n v="25158628"/>
    <n v="12190263"/>
    <s v="Prestación de servicio para realizar la revisión y reparación de los componentes eléctricos y electrónicos de las estaciones MAGNA-ECO para su instalación en campo"/>
    <s v="43620"/>
    <s v="101520"/>
    <s v="405520"/>
    <s v="775520, 895520, 997320"/>
    <s v="258583720, 287117520, 316193620"/>
    <s v="-0"/>
    <x v="1"/>
    <x v="8"/>
  </r>
  <r>
    <s v="32720"/>
    <s v="2020-04-21 00:00:00"/>
    <s v="2020-04-21 14:39:00"/>
    <s v="Gasto"/>
    <s v="Con Compromiso"/>
    <s v="0300"/>
    <x v="23"/>
    <x v="53"/>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s profesionales para el seguimiento al proceso de implementación de los servicios NTRIP VRS"/>
    <s v="43720"/>
    <s v="86520"/>
    <s v="355020"/>
    <s v="718120, 749020, 899120, 1011420"/>
    <s v="242096920, 247481620, 293323220, 322776120"/>
    <s v="-0"/>
    <x v="1"/>
    <x v="8"/>
  </r>
  <r>
    <s v="32820"/>
    <s v="2020-04-21 00:00:00"/>
    <s v="2020-04-21 14:41:00"/>
    <s v="Gasto"/>
    <s v="Con Compromiso"/>
    <s v="0300"/>
    <x v="23"/>
    <x v="53"/>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realizar la gestión control y seguimiento del sistema de referencia geodecico nacional con GNSS (sistema global navegacion por satelite)"/>
    <s v="43820"/>
    <s v="81520"/>
    <s v="288920"/>
    <s v="622820, 750920, 868120, 1016020"/>
    <s v="205356520, 247992920, 281695420, 324801520"/>
    <s v="-0"/>
    <x v="1"/>
    <x v="8"/>
  </r>
  <r>
    <s v="32920"/>
    <s v="2020-04-21 00:00:00"/>
    <s v="2020-04-21 14:43:00"/>
    <s v="Gasto"/>
    <s v="Con Compromiso"/>
    <s v="0300"/>
    <x v="23"/>
    <x v="53"/>
    <s v="ADQUISICIÓN DE BIENES Y SERVICIOS - SERVICIOS DE INFORMACIÓN GEODÉSICA ACTUALIZADO - LEVANTAMIENTO , GENERACIÓN Y ACTUALIZACIÓN DE LA RED GEODÉSICA Y LA CARTOGRAFÍA BÁSICA A NIVEL   NACIONAL"/>
    <s v="Nación"/>
    <x v="0"/>
    <s v="CSF"/>
    <n v="56629440"/>
    <n v="-24775380"/>
    <n v="31854060"/>
    <n v="0"/>
    <s v="Prestación de servicios profesionales para realizar las actividades de cálculo de proyectos GNSS"/>
    <s v="43920"/>
    <s v="85120, 100720"/>
    <s v="292220, 397520"/>
    <s v="714720, 765420, 827820, 873320, 965320, 1014720, 1027220"/>
    <s v="240935720, 251846220, 269462020, 282594320, 308243320, 323512520, 330979320"/>
    <s v="-0"/>
    <x v="1"/>
    <x v="8"/>
  </r>
  <r>
    <s v="33020"/>
    <s v="2020-04-21 00:00:00"/>
    <s v="2020-04-21 14:45:00"/>
    <s v="Gasto"/>
    <s v="Con Compromiso"/>
    <s v="0300"/>
    <x v="23"/>
    <x v="53"/>
    <s v="ADQUISICIÓN DE BIENES Y SERVICIOS - SERVICIOS DE INFORMACIÓN GEODÉSICA ACTUALIZADO - LEVANTAMIENTO , GENERACIÓN Y ACTUALIZACIÓN DE LA RED GEODÉSICA Y LA CARTOGRAFÍA BÁSICA A NIVEL   NACIONAL"/>
    <s v="Nación"/>
    <x v="0"/>
    <s v="CSF"/>
    <n v="28318720"/>
    <n v="-18206320"/>
    <n v="10112400"/>
    <n v="0"/>
    <s v="Prestación de servicios para mantener y gestionar la actualización de la información geodesica disponible al usuario según las especificaciones y procedimientos técnicos"/>
    <s v="44020"/>
    <s v="119720"/>
    <s v="580920"/>
    <s v="1022420"/>
    <s v="329589120"/>
    <s v="-0"/>
    <x v="1"/>
    <x v="8"/>
  </r>
  <r>
    <s v="33120"/>
    <s v="2020-04-23 00:00:00"/>
    <s v="2020-04-23 15:09:00"/>
    <s v="Gasto"/>
    <s v="Con Compromiso"/>
    <s v="0200"/>
    <x v="19"/>
    <x v="58"/>
    <s v="SERVICIOS DE FABRICACIÓN DE INSUMOS FÍSICOS QUE SON PROPIEDAD DE OTROS"/>
    <s v="Propios"/>
    <x v="1"/>
    <s v="CSF"/>
    <n v="93180205"/>
    <n v="0"/>
    <n v="93180205"/>
    <n v="0"/>
    <s v="Adquisición de elementos de Protección Personal (EPP) para la protección de los colaboradores del IGAC a nivel nacional en el marco de la emergencia declarada&quot; COVD-19&quot;"/>
    <s v="47820"/>
    <s v="56820"/>
    <s v="170820"/>
    <s v="345620, 454420"/>
    <s v="122281020, 147442620"/>
    <s v="-0"/>
    <x v="0"/>
    <x v="3"/>
  </r>
  <r>
    <s v="33220"/>
    <s v="2020-04-23 00:00:00"/>
    <s v="2020-04-23 15:13:00"/>
    <s v="Gasto"/>
    <s v="Con Compromiso"/>
    <s v="0200"/>
    <x v="19"/>
    <x v="81"/>
    <s v="DOTACIÓN (PRENDAS DE VESTIR Y CALZADO)"/>
    <s v="Nación"/>
    <x v="0"/>
    <s v="CSF"/>
    <n v="264789614"/>
    <n v="47481618.799999997"/>
    <n v="312271232.80000001"/>
    <n v="47481618.799999997"/>
    <s v="Adquisición de dotación de vestuario de calle para los funcionarios a nivel nacional"/>
    <s v="45520"/>
    <s v="91420, 91520, 91620, 91720, 115320, 115420, 115520, 115620"/>
    <s v="-0"/>
    <s v="-0"/>
    <s v="-0"/>
    <s v="-0"/>
    <x v="0"/>
    <x v="3"/>
  </r>
  <r>
    <s v="33220"/>
    <s v="2020-04-23 00:00:00"/>
    <s v="2020-04-23 15:13:00"/>
    <s v="Gasto"/>
    <s v="Con Compromiso"/>
    <s v="0200"/>
    <x v="19"/>
    <x v="81"/>
    <s v="DOTACIÓN (PRENDAS DE VESTIR Y CALZADO)"/>
    <s v="Propios"/>
    <x v="1"/>
    <s v="CSF"/>
    <n v="435210386"/>
    <n v="-345347460.10000002"/>
    <n v="89862925.900000006"/>
    <n v="0"/>
    <s v="Adquisición de dotación de vestuario de calle para los funcionarios a nivel nacional"/>
    <s v="45520"/>
    <s v="91420, 91520, 91620, 91720, 115320, 115420, 115520, 115620"/>
    <s v="-0"/>
    <s v="-0"/>
    <s v="-0"/>
    <s v="-0"/>
    <x v="0"/>
    <x v="3"/>
  </r>
  <r>
    <s v="33320"/>
    <s v="2020-04-24 00:00:00"/>
    <s v="2020-04-24 16:10:00"/>
    <s v="Gasto"/>
    <s v="Con Compromiso"/>
    <s v="0200"/>
    <x v="19"/>
    <x v="52"/>
    <s v="PRIMA TÉCNICA SALARIAL"/>
    <s v="Nación"/>
    <x v="0"/>
    <s v="CSF"/>
    <n v="17664490"/>
    <n v="0"/>
    <n v="17664490"/>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26"/>
    <s v="PRIMA DE SERVICIO"/>
    <s v="Nación"/>
    <x v="0"/>
    <s v="CSF"/>
    <n v="2137903"/>
    <n v="0"/>
    <n v="213790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54"/>
    <s v="HORAS EXTRAS, DOMINICALES, FESTIVOS Y RECARGOS"/>
    <s v="Nación"/>
    <x v="0"/>
    <s v="CSF"/>
    <n v="2979543"/>
    <n v="0"/>
    <n v="297954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41"/>
    <s v="PRIMA DE COORDINACIÓN"/>
    <s v="Nación"/>
    <x v="0"/>
    <s v="CSF"/>
    <n v="21362552"/>
    <n v="0"/>
    <n v="213625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6"/>
    <s v="SUBSIDIO DE ALIMENTACIÓN"/>
    <s v="Nación"/>
    <x v="0"/>
    <s v="CSF"/>
    <n v="9797563"/>
    <n v="0"/>
    <n v="979756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10"/>
    <s v="BONIFICACIÓN POR SERVICIOS PRESTADOS"/>
    <s v="Nación"/>
    <x v="0"/>
    <s v="CSF"/>
    <n v="19306202"/>
    <n v="0"/>
    <n v="1930620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21"/>
    <s v="INCAPACIDADES (NO DE PENSIONES)"/>
    <s v="Nación"/>
    <x v="0"/>
    <s v="CSF"/>
    <n v="2496152"/>
    <n v="0"/>
    <n v="24961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33"/>
    <s v="LICENCIAS DE MATERNIDAD Y PATERNIDAD (NO DE PENSIONES)"/>
    <s v="Nación"/>
    <x v="0"/>
    <s v="CSF"/>
    <n v="5610193"/>
    <n v="0"/>
    <n v="561019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9"/>
    <s v="SUELDO BÁSICO"/>
    <s v="Nación"/>
    <x v="0"/>
    <s v="CSF"/>
    <n v="839002996"/>
    <n v="0"/>
    <n v="839002996"/>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36"/>
    <s v="INDEMNIZACIÓN POR VACACIONES"/>
    <s v="Nación"/>
    <x v="0"/>
    <s v="CSF"/>
    <n v="6080808"/>
    <n v="0"/>
    <n v="6080808"/>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7"/>
    <s v="SUELDO DE VACACIONES"/>
    <s v="Nación"/>
    <x v="0"/>
    <s v="CSF"/>
    <n v="21577994"/>
    <n v="0"/>
    <n v="21577994"/>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8"/>
    <s v="BONIFICACIÓN ESPECIAL DE RECREACIÓN"/>
    <s v="Nación"/>
    <x v="0"/>
    <s v="CSF"/>
    <n v="2167025"/>
    <n v="0"/>
    <n v="216702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3"/>
    <s v="AUXILIO DE TRANSPORTE"/>
    <s v="Nación"/>
    <x v="0"/>
    <s v="CSF"/>
    <n v="11008609"/>
    <n v="0"/>
    <n v="11008609"/>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5"/>
    <s v="PRIMA TÉCNICA NO SALARIAL"/>
    <s v="Nación"/>
    <x v="0"/>
    <s v="CSF"/>
    <n v="6398875"/>
    <n v="0"/>
    <n v="63988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320"/>
    <s v="2020-04-24 00:00:00"/>
    <s v="2020-04-24 16:10:00"/>
    <s v="Gasto"/>
    <s v="Con Compromiso"/>
    <s v="0200"/>
    <x v="19"/>
    <x v="4"/>
    <s v="PRIMA DE VACACIONES"/>
    <s v="Nación"/>
    <x v="0"/>
    <s v="CSF"/>
    <n v="27246375"/>
    <n v="0"/>
    <n v="272463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x v="3"/>
  </r>
  <r>
    <s v="33420"/>
    <s v="2020-04-27 00:00:00"/>
    <s v="2020-04-27 09:20:00"/>
    <s v="Gasto"/>
    <s v="Generado"/>
    <s v="0160"/>
    <x v="24"/>
    <x v="68"/>
    <s v="ADQUISICIÓN DE BIENES Y SERVICIOS - SERVICIOS DE INFORMACIÓN IMPLEMENTADOS - FORTALECIMIENTO DE LOS PROCESOS DE DIFUSIÓN Y ACCESO A LA INFORMACIÓN GEOGRÁFICA A NIVEL   NACIONAL"/>
    <s v="Propios"/>
    <x v="1"/>
    <s v="CSF"/>
    <n v="1671600"/>
    <n v="-1671600"/>
    <n v="0"/>
    <n v="0"/>
    <s v="Suministro de combustible para el funcionamiento de los vehículos del Instituto Geográfico Agustín Codazzi a nivel nacional"/>
    <s v="48020"/>
    <s v="-0"/>
    <s v="-0"/>
    <s v="-0"/>
    <s v="-0"/>
    <s v="-0"/>
    <x v="1"/>
    <x v="25"/>
  </r>
  <r>
    <s v="33420"/>
    <s v="2020-04-27 00:00:00"/>
    <s v="2020-04-27 09:20:00"/>
    <s v="Gasto"/>
    <s v="Gener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7020720"/>
    <n v="0"/>
    <n v="0"/>
    <s v="Suministro de combustible para el funcionamiento de los vehículos del Instituto Geográfico Agustín Codazzi a nivel nacional"/>
    <s v="48020"/>
    <s v="-0"/>
    <s v="-0"/>
    <s v="-0"/>
    <s v="-0"/>
    <s v="-0"/>
    <x v="1"/>
    <x v="8"/>
  </r>
  <r>
    <s v="33420"/>
    <s v="2020-04-27 00:00:00"/>
    <s v="2020-04-27 09:20: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17551800"/>
    <n v="0"/>
    <n v="0"/>
    <s v="Suministro de combustible para el funcionamiento de los vehículos del Instituto Geográfico Agustín Codazzi a nivel nacional"/>
    <s v="48020"/>
    <s v="-0"/>
    <s v="-0"/>
    <s v="-0"/>
    <s v="-0"/>
    <s v="-0"/>
    <x v="1"/>
    <x v="23"/>
  </r>
  <r>
    <s v="33420"/>
    <s v="2020-04-27 00:00:00"/>
    <s v="2020-04-27 09:20:00"/>
    <s v="Gasto"/>
    <s v="Generado"/>
    <s v="0500"/>
    <x v="22"/>
    <x v="22"/>
    <s v="ADQUISICIÓN DE BIENES Y SERVICIOS - SERVICIO DE INFORMACIÓN CATASTRAL - ACTUALIZACIÓN  Y GESTIÓN CATASTRAL  NACIONAL"/>
    <s v="Propios"/>
    <x v="1"/>
    <s v="CSF"/>
    <n v="15568078"/>
    <n v="-15568078"/>
    <n v="0"/>
    <n v="0"/>
    <s v="Suministro de combustible para el funcionamiento de los vehículos del Instituto Geográfico Agustín Codazzi a nivel nacional"/>
    <s v="48020"/>
    <s v="-0"/>
    <s v="-0"/>
    <s v="-0"/>
    <s v="-0"/>
    <s v="-0"/>
    <x v="1"/>
    <x v="1"/>
  </r>
  <r>
    <s v="33420"/>
    <s v="2020-04-27 00:00:00"/>
    <s v="2020-04-27 09:20:00"/>
    <s v="Gasto"/>
    <s v="Generado"/>
    <s v="0200"/>
    <x v="19"/>
    <x v="34"/>
    <s v="PRODUCTOS DE HORNOS DE COQUE; PRODUCTOS DE REFINACIÓN DE PETRÓLEO Y COMBUSTIBLE NUCLEAR"/>
    <s v="Nación"/>
    <x v="0"/>
    <s v="CSF"/>
    <n v="29253000"/>
    <n v="-29253000"/>
    <n v="0"/>
    <n v="0"/>
    <s v="Suministro de combustible para el funcionamiento de los vehículos del Instituto Geográfico Agustín Codazzi a nivel nacional"/>
    <s v="48020"/>
    <s v="-0"/>
    <s v="-0"/>
    <s v="-0"/>
    <s v="-0"/>
    <s v="-0"/>
    <x v="0"/>
    <x v="3"/>
  </r>
  <r>
    <s v="33420"/>
    <s v="2020-04-27 00:00:00"/>
    <s v="2020-04-27 09:20:00"/>
    <s v="Gasto"/>
    <s v="Generado"/>
    <s v="0300"/>
    <x v="23"/>
    <x v="53"/>
    <s v="ADQUISICIÓN DE BIENES Y SERVICIOS - SERVICIOS DE INFORMACIÓN GEODÉS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23"/>
    <x v="77"/>
    <s v="ADQUISICIÓN DE BIENES Y SERVICIOS - SERVICIO DE INFORMACIÓN GEOGRÁFICA, GEODÉSICA Y CARTOGRÁFICA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23"/>
    <x v="37"/>
    <s v="ADQUISICIÓN DE BIENES Y SERVICIOS - SERVICIO DE INFORMACIÓN CARTOGRÁF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520"/>
    <s v="2020-04-27 00:00:00"/>
    <s v="2020-04-27 09:45:00"/>
    <s v="Gasto"/>
    <s v="Generado"/>
    <s v="0140"/>
    <x v="21"/>
    <x v="72"/>
    <s v="ADQUISICIÓN DE BIENES Y SERVICIOS - SERVICIO DE GESTIÓN DEL CONOCIMIENTO E INNOVACIÓN GEOGRÁFICA - FORTALECIMIENTO DE LA GESTIÓN DEL CONOCIMIENTO Y LA INNOVACIÓN EN EL ÁMBITO GEOGRÁFICO DEL  TERRITORIO   NACIONAL"/>
    <s v="Nación"/>
    <x v="0"/>
    <s v="CSF"/>
    <n v="7994968"/>
    <n v="0"/>
    <n v="7994968"/>
    <n v="7994968"/>
    <s v="Adquisición de consumibles de impresión a nivel nacional"/>
    <s v="48120"/>
    <s v="-0"/>
    <s v="-0"/>
    <s v="-0"/>
    <s v="-0"/>
    <s v="-0"/>
    <x v="1"/>
    <x v="24"/>
  </r>
  <r>
    <s v="33520"/>
    <s v="2020-04-27 00:00:00"/>
    <s v="2020-04-27 09:45:00"/>
    <s v="Gasto"/>
    <s v="Generado"/>
    <s v="0200"/>
    <x v="19"/>
    <x v="80"/>
    <s v="ADQUISICIÓN DE BIENES Y SERVICIOS - SERVICIOS DE INFORMACIÓN IMPLEMENTADOS - IMPLEMENTACIÓN DE UN SISTEMA DE GESTIÓN DOCUMENTAL EN EL IGAC A NIVEL   NACIONAL"/>
    <s v="Nación"/>
    <x v="0"/>
    <s v="CSF"/>
    <n v="5475974"/>
    <n v="0"/>
    <n v="5475974"/>
    <n v="5475974"/>
    <s v="Adquisición de consumibles de impresión a nivel nacional"/>
    <s v="48120"/>
    <s v="-0"/>
    <s v="-0"/>
    <s v="-0"/>
    <s v="-0"/>
    <s v="-0"/>
    <x v="1"/>
    <x v="3"/>
  </r>
  <r>
    <s v="33520"/>
    <s v="2020-04-27 00:00:00"/>
    <s v="2020-04-27 09:45: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55850834"/>
    <s v="Adquisición de consumibles de impresión a nivel nacional"/>
    <s v="48120"/>
    <s v="-0"/>
    <s v="-0"/>
    <s v="-0"/>
    <s v="-0"/>
    <s v="-0"/>
    <x v="1"/>
    <x v="23"/>
  </r>
  <r>
    <s v="33520"/>
    <s v="2020-04-27 00:00:00"/>
    <s v="2020-04-27 09:45:00"/>
    <s v="Gasto"/>
    <s v="Generado"/>
    <s v="0300"/>
    <x v="23"/>
    <x v="75"/>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24995257"/>
    <s v="Adquisición de consumibles de impresión a nivel nacional"/>
    <s v="48120"/>
    <s v="-0"/>
    <s v="-0"/>
    <s v="-0"/>
    <s v="-0"/>
    <s v="-0"/>
    <x v="1"/>
    <x v="8"/>
  </r>
  <r>
    <s v="33520"/>
    <s v="2020-04-27 00:00:00"/>
    <s v="2020-04-27 09:45:00"/>
    <s v="Gasto"/>
    <s v="Gener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24995257"/>
    <s v="Adquisición de consumibles de impresión a nivel nacional"/>
    <s v="48120"/>
    <s v="-0"/>
    <s v="-0"/>
    <s v="-0"/>
    <s v="-0"/>
    <s v="-0"/>
    <x v="1"/>
    <x v="8"/>
  </r>
  <r>
    <s v="33520"/>
    <s v="2020-04-27 00:00:00"/>
    <s v="2020-04-27 09:45:00"/>
    <s v="Gasto"/>
    <s v="Generado"/>
    <s v="0160"/>
    <x v="24"/>
    <x v="68"/>
    <s v="ADQUISICIÓN DE BIENES Y SERVICIOS - SERVICIOS DE INFORMACIÓN IMPLEMENTADOS - FORTALECIMIENTO DE LOS PROCESOS DE DIFUSIÓN Y ACCESO A LA INFORMACIÓN GEOGRÁFICA A NIVEL   NACIONAL"/>
    <s v="Propios"/>
    <x v="1"/>
    <s v="CSF"/>
    <n v="10951948"/>
    <n v="0"/>
    <n v="10951948"/>
    <n v="10951948"/>
    <s v="Adquisición de consumibles de impresión a nivel nacional"/>
    <s v="48120"/>
    <s v="-0"/>
    <s v="-0"/>
    <s v="-0"/>
    <s v="-0"/>
    <s v="-0"/>
    <x v="1"/>
    <x v="25"/>
  </r>
  <r>
    <s v="33520"/>
    <s v="2020-04-27 00:00:00"/>
    <s v="2020-04-27 09:45:00"/>
    <s v="Gasto"/>
    <s v="Generado"/>
    <s v="0200"/>
    <x v="19"/>
    <x v="27"/>
    <s v="ADQUISICIÓN DE BIENES Y SERVICIOS - SEDES MANTENIDAS - FORTALECIMIENTO DE LA INFRAESTRUCTURA FÍSICA DEL IGAC A NIVEL  NACIONAL"/>
    <s v="Nación"/>
    <x v="0"/>
    <s v="CSF"/>
    <n v="5475974"/>
    <n v="0"/>
    <n v="5475974"/>
    <n v="5475974"/>
    <s v="Adquisición de consumibles de impresión a nivel nacional"/>
    <s v="48120"/>
    <s v="-0"/>
    <s v="-0"/>
    <s v="-0"/>
    <s v="-0"/>
    <s v="-0"/>
    <x v="1"/>
    <x v="3"/>
  </r>
  <r>
    <s v="33520"/>
    <s v="2020-04-27 00:00:00"/>
    <s v="2020-04-27 09:45:00"/>
    <s v="Gasto"/>
    <s v="Generado"/>
    <s v="0300"/>
    <x v="23"/>
    <x v="53"/>
    <s v="ADQUISICIÓN DE BIENES Y SERVICIOS - SERVICIOS DE INFORMACIÓN GEODÉSICA ACTUALIZADO - LEVANTAMIENTO , GENERACIÓN Y ACTUALIZACIÓN DE LA RED GEODÉSICA Y LA CARTOGRAFÍA BÁSICA A NIVEL   NACIONAL"/>
    <s v="Propios"/>
    <x v="1"/>
    <s v="CSF"/>
    <n v="24995257"/>
    <n v="0"/>
    <n v="24995257"/>
    <n v="24995257"/>
    <s v="Adquisición de consumibles de impresión a nivel nacional"/>
    <s v="48120"/>
    <s v="-0"/>
    <s v="-0"/>
    <s v="-0"/>
    <s v="-0"/>
    <s v="-0"/>
    <x v="1"/>
    <x v="8"/>
  </r>
  <r>
    <s v="33520"/>
    <s v="2020-04-27 00:00:00"/>
    <s v="2020-04-27 09:45:00"/>
    <s v="Gasto"/>
    <s v="Generado"/>
    <s v="0300"/>
    <x v="23"/>
    <x v="77"/>
    <s v="ADQUISICIÓN DE BIENES Y SERVICIOS - SERVICIO DE INFORMACIÓN GEOGRÁFICA, GEODÉSICA Y CARTOGRÁFICA - LEVANTAMIENTO , GENERACIÓN Y ACTUALIZACIÓN DE LA RED GEODÉSICA Y LA CARTOGRAFÍA BÁSICA A NIVEL   NACIONAL"/>
    <s v="Propios"/>
    <x v="1"/>
    <s v="CSF"/>
    <n v="24995257"/>
    <n v="0"/>
    <n v="24995257"/>
    <n v="24995257"/>
    <s v="Adquisición de consumibles de impresión a nivel nacional"/>
    <s v="48120"/>
    <s v="-0"/>
    <s v="-0"/>
    <s v="-0"/>
    <s v="-0"/>
    <s v="-0"/>
    <x v="1"/>
    <x v="8"/>
  </r>
  <r>
    <s v="33520"/>
    <s v="2020-04-27 00:00:00"/>
    <s v="2020-04-27 09:45:00"/>
    <s v="Gasto"/>
    <s v="Generado"/>
    <s v="0200"/>
    <x v="19"/>
    <x v="55"/>
    <s v="ADQUISICIÓN DE BIENES Y SERVICIOS - SERVICIOS TECNOLÓGICOS - FORTALECIMIENTO DE LA GESTIÓN INSTITUCIONAL DEL IGAC A NIVEL   NACIONAL"/>
    <s v="Nación"/>
    <x v="0"/>
    <s v="CSF"/>
    <n v="5475974"/>
    <n v="0"/>
    <n v="5475974"/>
    <n v="5475974"/>
    <s v="Adquisición de consumibles de impresión a nivel nacional"/>
    <s v="48120"/>
    <s v="-0"/>
    <s v="-0"/>
    <s v="-0"/>
    <s v="-0"/>
    <s v="-0"/>
    <x v="1"/>
    <x v="3"/>
  </r>
  <r>
    <s v="33520"/>
    <s v="2020-04-27 00:00:00"/>
    <s v="2020-04-27 09:45:00"/>
    <s v="Gasto"/>
    <s v="Generado"/>
    <s v="0500"/>
    <x v="22"/>
    <x v="22"/>
    <s v="ADQUISICIÓN DE BIENES Y SERVICIOS - SERVICIO DE INFORMACIÓN CATASTRAL - ACTUALIZACIÓN  Y GESTIÓN CATASTRAL  NACIONAL"/>
    <s v="Propios"/>
    <x v="1"/>
    <s v="CSF"/>
    <n v="198930371"/>
    <n v="0"/>
    <n v="198930371"/>
    <n v="198930371"/>
    <s v="Adquisición de consumibles de impresión a nivel nacional"/>
    <s v="48120"/>
    <s v="-0"/>
    <s v="-0"/>
    <s v="-0"/>
    <s v="-0"/>
    <s v="-0"/>
    <x v="1"/>
    <x v="1"/>
  </r>
  <r>
    <s v="33520"/>
    <s v="2020-04-27 00:00:00"/>
    <s v="2020-04-27 09:45:00"/>
    <s v="Gasto"/>
    <s v="Generado"/>
    <s v="0200"/>
    <x v="19"/>
    <x v="79"/>
    <s v="MAQUINARIA DE OFICINA, CONTABILIDAD E INFORMÁTICA"/>
    <s v="Propios"/>
    <x v="1"/>
    <s v="CSF"/>
    <n v="109519479"/>
    <n v="0"/>
    <n v="109519479"/>
    <n v="109519479"/>
    <s v="Adquisición de consumibles de impresión a nivel nacional"/>
    <s v="48120"/>
    <s v="-0"/>
    <s v="-0"/>
    <s v="-0"/>
    <s v="-0"/>
    <s v="-0"/>
    <x v="0"/>
    <x v="3"/>
  </r>
  <r>
    <s v="33520"/>
    <s v="2020-04-27 00:00:00"/>
    <s v="2020-04-27 09:45:00"/>
    <s v="Gasto"/>
    <s v="Generado"/>
    <s v="0300"/>
    <x v="23"/>
    <x v="37"/>
    <s v="ADQUISICIÓN DE BIENES Y SERVICIOS - SERVICIO DE INFORMACIÓN CARTOGRÁFICA ACTUALIZADO - LEVANTAMIENTO , GENERACIÓN Y ACTUALIZACIÓN DE LA RED GEODÉSICA Y LA CARTOGRAFÍA BÁSICA A NIVEL   NACIONAL"/>
    <s v="Propios"/>
    <x v="1"/>
    <s v="CSF"/>
    <n v="24995257"/>
    <n v="0"/>
    <n v="24995257"/>
    <n v="24995257"/>
    <s v="Adquisición de consumibles de impresión a nivel nacional"/>
    <s v="48120"/>
    <s v="-0"/>
    <s v="-0"/>
    <s v="-0"/>
    <s v="-0"/>
    <s v="-0"/>
    <x v="1"/>
    <x v="8"/>
  </r>
  <r>
    <s v="33620"/>
    <s v="2020-04-27 00:00:00"/>
    <s v="2020-04-27 10:13: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0"/>
    <s v="Servicio de transporte especial de Pasajeros y de carga a Nivel Nacional del Instituto Geográfico Agustín Codazzi."/>
    <s v="48220"/>
    <s v="119220"/>
    <s v="566820"/>
    <s v="1006320"/>
    <s v="322095020, 330604920"/>
    <s v="-0"/>
    <x v="1"/>
    <x v="23"/>
  </r>
  <r>
    <s v="33620"/>
    <s v="2020-04-27 00:00:00"/>
    <s v="2020-04-27 10:13:00"/>
    <s v="Gasto"/>
    <s v="Con Compromiso"/>
    <s v="0500"/>
    <x v="22"/>
    <x v="22"/>
    <s v="ADQUISICIÓN DE BIENES Y SERVICIOS - SERVICIO DE INFORMACIÓN CATASTRAL - ACTUALIZACIÓN  Y GESTIÓN CATASTRAL  NACIONAL"/>
    <s v="Propios"/>
    <x v="1"/>
    <s v="CSF"/>
    <n v="493220808"/>
    <n v="-67113869"/>
    <n v="426106939"/>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500"/>
    <x v="22"/>
    <x v="22"/>
    <s v="ADQUISICIÓN DE BIENES Y SERVICIOS - SERVICIO DE INFORMACIÓN CATASTRAL - ACTUALIZACIÓN  Y GESTIÓN CATASTRAL  NACIONAL"/>
    <s v="Nación"/>
    <x v="2"/>
    <s v="CSF"/>
    <n v="0"/>
    <n v="328797000"/>
    <n v="328797000"/>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0"/>
    <n v="34321800"/>
    <n v="3432180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3"/>
    <x v="77"/>
    <s v="ADQUISICIÓN DE BIENES Y SERVICIOS - SERVICIO DE INFORMACIÓN GEOGRÁFICA, GEODÉSICA Y CARTOGRÁFICA - LEVANTAMIENTO , GENERACIÓN Y ACTUALIZACIÓN DE LA RED GEODÉSICA Y LA CARTOGRAFÍA BÁSICA A NIVEL   NACIONAL"/>
    <s v="Propios"/>
    <x v="1"/>
    <s v="CSF"/>
    <n v="185356068"/>
    <n v="-14718472"/>
    <n v="170637596"/>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3"/>
    <x v="53"/>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200"/>
    <x v="19"/>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s v="48220"/>
    <s v="119220"/>
    <s v="566820"/>
    <s v="1006320"/>
    <s v="322095020, 330604920"/>
    <s v="-0"/>
    <x v="1"/>
    <x v="3"/>
  </r>
  <r>
    <s v="33620"/>
    <s v="2020-04-27 00:00:00"/>
    <s v="2020-04-27 10:1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0"/>
    <n v="22881200"/>
    <n v="22881200"/>
    <n v="0"/>
    <s v="Servicio de transporte especial de Pasajeros y de carga a Nivel Nacional del Instituto Geográfico Agustín Codazzi."/>
    <s v="48220"/>
    <s v="119220"/>
    <s v="566820"/>
    <s v="1006320"/>
    <s v="322095020, 330604920"/>
    <s v="-0"/>
    <x v="1"/>
    <x v="23"/>
  </r>
  <r>
    <s v="33620"/>
    <s v="2020-04-27 00:00:00"/>
    <s v="2020-04-27 10:13: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s v="48220"/>
    <s v="119220"/>
    <s v="566820"/>
    <s v="1006320"/>
    <s v="322095020, 330604920"/>
    <s v="-0"/>
    <x v="1"/>
    <x v="24"/>
  </r>
  <r>
    <s v="33620"/>
    <s v="2020-04-27 00:00:00"/>
    <s v="2020-04-27 10:13:00"/>
    <s v="Gasto"/>
    <s v="Con Compromiso"/>
    <s v="0200"/>
    <x v="19"/>
    <x v="18"/>
    <s v="SERVICIOS DE TRANSPORTE DE PASAJEROS"/>
    <s v="Propios"/>
    <x v="1"/>
    <s v="CSF"/>
    <n v="9267803"/>
    <n v="-9267803"/>
    <n v="0"/>
    <n v="0"/>
    <s v="Servicio de transporte especial de Pasajeros y de carga a Nivel Nacional del Instituto Geográfico Agustín Codazzi."/>
    <s v="48220"/>
    <s v="119220"/>
    <s v="566820"/>
    <s v="1006320"/>
    <s v="322095020, 330604920"/>
    <s v="-0"/>
    <x v="0"/>
    <x v="3"/>
  </r>
  <r>
    <s v="33620"/>
    <s v="2020-04-27 00:00:00"/>
    <s v="2020-04-27 10:13:00"/>
    <s v="Gasto"/>
    <s v="Con Compromiso"/>
    <s v="0160"/>
    <x v="24"/>
    <x v="68"/>
    <s v="ADQUISICIÓN DE BIENES Y SERVICIOS - SERVICIOS DE INFORMACIÓN IMPLEMENTADOS - FORTALECIMIENTO DE LOS PROCESOS DE DIFUSIÓN Y ACCESO A LA INFORMACIÓN GEOGRÁFICA A NIVEL   NACIONAL"/>
    <s v="Propios"/>
    <x v="1"/>
    <s v="CSF"/>
    <n v="6178536"/>
    <n v="0"/>
    <n v="6178536"/>
    <n v="0"/>
    <s v="Servicio de transporte especial de Pasajeros y de carga a Nivel Nacional del Instituto Geográfico Agustín Codazzi."/>
    <s v="48220"/>
    <s v="119220"/>
    <s v="566820"/>
    <s v="1006320"/>
    <s v="322095020, 330604920"/>
    <s v="-0"/>
    <x v="1"/>
    <x v="25"/>
  </r>
  <r>
    <s v="33720"/>
    <s v="2020-04-27 00:00:00"/>
    <s v="2020-04-27 10:24:00"/>
    <s v="Gasto"/>
    <s v="Generado"/>
    <s v="0200"/>
    <x v="19"/>
    <x v="27"/>
    <s v="ADQUISICIÓN DE BIENES Y SERVICIOS - SEDES MANTENIDAS - FORTALECIMIENTO DE LA INFRAESTRUCTURA FÍSICA DEL IGAC A NIVEL  NACIONAL"/>
    <s v="Nación"/>
    <x v="0"/>
    <s v="CSF"/>
    <n v="7200000"/>
    <n v="-7200000"/>
    <n v="0"/>
    <n v="0"/>
    <s v="Suministro de tiquetes aéreos nacionales e internacionales para el Instituto Geográfico Agustín Codazzi."/>
    <s v="48320"/>
    <s v="-0"/>
    <s v="-0"/>
    <s v="-0"/>
    <s v="-0"/>
    <s v="-0"/>
    <x v="1"/>
    <x v="3"/>
  </r>
  <r>
    <s v="33720"/>
    <s v="2020-04-27 00:00:00"/>
    <s v="2020-04-27 10:24:00"/>
    <s v="Gasto"/>
    <s v="Gener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3"/>
    <x v="37"/>
    <s v="ADQUISICIÓN DE BIENES Y SERVICIOS - SERVICIO DE INFORMACIÓN CARTOGRÁF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160"/>
    <x v="24"/>
    <x v="68"/>
    <s v="ADQUISICIÓN DE BIENES Y SERVICIOS - SERVICIOS DE INFORMACIÓN IMPLEMENTADOS - FORTALECIMIENTO DE LOS PROCESOS DE DIFUSIÓN Y ACCESO A LA INFORMACIÓN GEOGRÁFICA A NIVEL   NACIONAL"/>
    <s v="Propios"/>
    <x v="1"/>
    <s v="CSF"/>
    <n v="7200000"/>
    <n v="-7200000"/>
    <n v="0"/>
    <n v="0"/>
    <s v="Suministro de tiquetes aéreos nacionales e internacionales para el Instituto Geográfico Agustín Codazzi."/>
    <s v="48320"/>
    <s v="-0"/>
    <s v="-0"/>
    <s v="-0"/>
    <s v="-0"/>
    <s v="-0"/>
    <x v="1"/>
    <x v="25"/>
  </r>
  <r>
    <s v="33720"/>
    <s v="2020-04-27 00:00:00"/>
    <s v="2020-04-27 10:24:00"/>
    <s v="Gasto"/>
    <s v="Generado"/>
    <s v="0140"/>
    <x v="21"/>
    <x v="72"/>
    <s v="ADQUISICIÓN DE BIENES Y SERVICIOS - SERVICIO DE GESTIÓN DEL CONOCIMIENTO E INNOVACIÓN GEOGRÁFICA - FORTALECIMIENTO DE LA GESTIÓN DEL CONOCIMIENTO Y LA INNOVACIÓN EN EL ÁMBITO GEOGRÁFICO DEL  TERRITORIO   NACIONAL"/>
    <s v="Nación"/>
    <x v="0"/>
    <s v="CSF"/>
    <n v="7200000"/>
    <n v="-7200000"/>
    <n v="0"/>
    <n v="0"/>
    <s v="Suministro de tiquetes aéreos nacionales e internacionales para el Instituto Geográfico Agustín Codazzi."/>
    <s v="48320"/>
    <s v="-0"/>
    <s v="-0"/>
    <s v="-0"/>
    <s v="-0"/>
    <s v="-0"/>
    <x v="1"/>
    <x v="24"/>
  </r>
  <r>
    <s v="33720"/>
    <s v="2020-04-27 00:00:00"/>
    <s v="2020-04-27 10:24:00"/>
    <s v="Gasto"/>
    <s v="Generado"/>
    <s v="0200"/>
    <x v="19"/>
    <x v="56"/>
    <s v="SERVICIOS DE SOPORTE"/>
    <s v="Propios"/>
    <x v="1"/>
    <s v="CSF"/>
    <n v="100800000"/>
    <n v="-100800000"/>
    <n v="0"/>
    <n v="0"/>
    <s v="Suministro de tiquetes aéreos nacionales e internacionales para el Instituto Geográfico Agustín Codazzi."/>
    <s v="48320"/>
    <s v="-0"/>
    <s v="-0"/>
    <s v="-0"/>
    <s v="-0"/>
    <s v="-0"/>
    <x v="0"/>
    <x v="3"/>
  </r>
  <r>
    <s v="33720"/>
    <s v="2020-04-27 00:00:00"/>
    <s v="2020-04-27 10:24:00"/>
    <s v="Gasto"/>
    <s v="Generado"/>
    <s v="0500"/>
    <x v="22"/>
    <x v="22"/>
    <s v="ADQUISICIÓN DE BIENES Y SERVICIOS - SERVICIO DE INFORMACIÓN CATASTRAL - ACTUALIZACIÓN  Y GESTIÓN CATASTRAL  NACIONAL"/>
    <s v="Propios"/>
    <x v="1"/>
    <s v="CSF"/>
    <n v="249063697"/>
    <n v="-249063697"/>
    <n v="0"/>
    <n v="0"/>
    <s v="Suministro de tiquetes aéreos nacionales e internacionales para el Instituto Geográfico Agustín Codazzi."/>
    <s v="48320"/>
    <s v="-0"/>
    <s v="-0"/>
    <s v="-0"/>
    <s v="-0"/>
    <s v="-0"/>
    <x v="1"/>
    <x v="1"/>
  </r>
  <r>
    <s v="33720"/>
    <s v="2020-04-27 00:00:00"/>
    <s v="2020-04-27 10:24:00"/>
    <s v="Gasto"/>
    <s v="Generado"/>
    <s v="0300"/>
    <x v="23"/>
    <x v="75"/>
    <s v="ADQUISICIÓN DE BIENES Y SERVICIOS - DOCUMENTOS DE ESTUDIOS TÉCNICOS SOBRE GEOGRAFÍA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3"/>
    <x v="77"/>
    <s v="ADQUISICIÓN DE BIENES Y SERVICIOS - SERVICIO DE INFORMACIÓN GEOGRÁFICA, GEODÉSICA Y CARTOGRÁFICA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3"/>
    <x v="53"/>
    <s v="ADQUISICIÓN DE BIENES Y SERVICIOS - SERVICIOS DE INFORMACIÓN GEODÉS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158400000"/>
    <n v="0"/>
    <n v="0"/>
    <s v="Suministro de tiquetes aéreos nacionales e internacionales para el Instituto Geográfico Agustín Codazzi."/>
    <s v="48320"/>
    <s v="-0"/>
    <s v="-0"/>
    <s v="-0"/>
    <s v="-0"/>
    <s v="-0"/>
    <x v="1"/>
    <x v="23"/>
  </r>
  <r>
    <s v="33820"/>
    <s v="2020-04-27 00:00:00"/>
    <s v="2020-04-27 10:33:00"/>
    <s v="Gasto"/>
    <s v="Generado"/>
    <s v="0300"/>
    <x v="23"/>
    <x v="53"/>
    <s v="ADQUISICIÓN DE BIENES Y SERVICIOS - SERVICIOS DE INFORMACIÓN GEODÉS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3"/>
    <x v="75"/>
    <s v="ADQUISICIÓN DE BIENES Y SERVICIOS - DOCUMENTOS DE ESTUDIOS TÉCNICOS SOBRE GEOGRAFÍA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3"/>
    <x v="77"/>
    <s v="ADQUISICIÓN DE BIENES Y SERVICIOS - SERVICIO DE INFORMACIÓN GEOGRÁFICA, GEODÉSICA Y CARTOGRÁFICA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500"/>
    <x v="22"/>
    <x v="22"/>
    <s v="ADQUISICIÓN DE BIENES Y SERVICIOS - SERVICIO DE INFORMACIÓN CATASTRAL - ACTUALIZACIÓN  Y GESTIÓN CATASTRAL  NACIONAL"/>
    <s v="Propios"/>
    <x v="1"/>
    <s v="CSF"/>
    <n v="227085688"/>
    <n v="-227085688"/>
    <n v="0"/>
    <n v="0"/>
    <s v="Prestación de servicios para el mantenimiento preventivo, correctivo y suministro e instalación de repuestos, para los vehículos livianos y unidades móviles del parque automotor del IGAC a nivel nacional"/>
    <s v="48620"/>
    <s v="-0"/>
    <s v="-0"/>
    <s v="-0"/>
    <s v="-0"/>
    <s v="-0"/>
    <x v="1"/>
    <x v="1"/>
  </r>
  <r>
    <s v="33820"/>
    <s v="2020-04-27 00:00:00"/>
    <s v="2020-04-27 10:33:00"/>
    <s v="Gasto"/>
    <s v="Generado"/>
    <s v="0200"/>
    <x v="19"/>
    <x v="76"/>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s v="48620"/>
    <s v="-0"/>
    <s v="-0"/>
    <s v="-0"/>
    <s v="-0"/>
    <s v="-0"/>
    <x v="0"/>
    <x v="3"/>
  </r>
  <r>
    <s v="33820"/>
    <s v="2020-04-27 00:00:00"/>
    <s v="2020-04-27 10:33:00"/>
    <s v="Gasto"/>
    <s v="Generado"/>
    <s v="0160"/>
    <x v="24"/>
    <x v="68"/>
    <s v="ADQUISICIÓN DE BIENES Y SERVICIOS - SERVICIOS DE INFORMACIÓN IMPLEMENTADOS - FORTALECIMIENTO DE LOS PROCESOS DE DIFUSIÓN Y ACCESO A LA INFORMACIÓN GEOGRÁFICA A NIVEL   NACIONAL"/>
    <s v="Propios"/>
    <x v="1"/>
    <s v="CSF"/>
    <n v="1977000"/>
    <n v="-1977000"/>
    <n v="0"/>
    <n v="0"/>
    <s v="Prestación de servicios para el mantenimiento preventivo, correctivo y suministro e instalación de repuestos, para los vehículos livianos y unidades móviles del parque automotor del IGAC a nivel nacional"/>
    <s v="48620"/>
    <s v="-0"/>
    <s v="-0"/>
    <s v="-0"/>
    <s v="-0"/>
    <s v="-0"/>
    <x v="1"/>
    <x v="25"/>
  </r>
  <r>
    <s v="33820"/>
    <s v="2020-04-27 00:00:00"/>
    <s v="2020-04-27 10:33:00"/>
    <s v="Gasto"/>
    <s v="Gener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72490000"/>
    <n v="0"/>
    <n v="0"/>
    <s v="Prestación de servicios para el mantenimiento preventivo, correctivo y suministro e instalación de repuestos, para los vehículos livianos y unidades móviles del parque automotor del IGAC a nivel nacional"/>
    <s v="48620"/>
    <s v="-0"/>
    <s v="-0"/>
    <s v="-0"/>
    <s v="-0"/>
    <s v="-0"/>
    <x v="1"/>
    <x v="23"/>
  </r>
  <r>
    <s v="33820"/>
    <s v="2020-04-27 00:00:00"/>
    <s v="2020-04-27 10:33:00"/>
    <s v="Gasto"/>
    <s v="Generado"/>
    <s v="0300"/>
    <x v="23"/>
    <x v="37"/>
    <s v="ADQUISICIÓN DE BIENES Y SERVICIOS - SERVICIO DE INFORMACIÓN CARTOGRÁF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920"/>
    <s v="2020-04-27 00:00:00"/>
    <s v="2020-04-27 10:50:00"/>
    <s v="Gasto"/>
    <s v="Anulad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3"/>
  </r>
  <r>
    <s v="33920"/>
    <s v="2020-04-27 00:00:00"/>
    <s v="2020-04-27 10:50:00"/>
    <s v="Gasto"/>
    <s v="Anulado"/>
    <s v="0500"/>
    <x v="22"/>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1"/>
  </r>
  <r>
    <s v="33920"/>
    <s v="2020-04-27 00:00:00"/>
    <s v="2020-04-27 10:50:00"/>
    <s v="Gasto"/>
    <s v="Anulado"/>
    <s v="0140"/>
    <x v="21"/>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4"/>
  </r>
  <r>
    <s v="33920"/>
    <s v="2020-04-27 00:00:00"/>
    <s v="2020-04-27 10:50:00"/>
    <s v="Gasto"/>
    <s v="Anulado"/>
    <s v="0300"/>
    <x v="23"/>
    <x v="37"/>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2"/>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3920"/>
    <s v="2020-04-27 00:00:00"/>
    <s v="2020-04-27 10:50:00"/>
    <s v="Gasto"/>
    <s v="Anul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300"/>
    <x v="23"/>
    <x v="53"/>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3"/>
  </r>
  <r>
    <s v="33920"/>
    <s v="2020-04-27 00:00:00"/>
    <s v="2020-04-27 10:50:00"/>
    <s v="Gasto"/>
    <s v="Anulado"/>
    <s v="0300"/>
    <x v="23"/>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58"/>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4020"/>
    <s v="2020-04-27 00:00:00"/>
    <s v="2020-04-27 14:46:00"/>
    <s v="Gasto"/>
    <s v="Con Compromiso"/>
    <s v="0300"/>
    <x v="23"/>
    <x v="37"/>
    <s v="ADQUISICIÓN DE BIENES Y SERVICIOS - SERVICIO DE INFORMACIÓN CARTOGRÁFICA ACTUALIZADO - LEVANTAMIENTO , GENERACIÓN Y ACTUALIZACIÓN DE LA RED GEODÉSICA Y LA CARTOGRAFÍA BÁSICA A NIVEL   NACIONAL"/>
    <s v="Nación"/>
    <x v="0"/>
    <s v="CSF"/>
    <n v="254463120"/>
    <n v="-93026300"/>
    <n v="161436820"/>
    <n v="0"/>
    <s v="Prestación de servicios para la captura o digitalización de elementos vectoriales a diferentes escalas y dimensiones, de conformidad con las especificaciones técnicas y rendimientos establecidos."/>
    <s v="44520"/>
    <s v="72420, 72520, 72620, 73420, 73620, 74220, 80220"/>
    <s v="271020, 274120, 274220, 275520, 308620, 329320, 333720"/>
    <s v="605520, 608320, 608420, 609720, 636820, 653020, 661020, 706420, 708220, 713420, 717920, 746720, 760420, 771520, 775620, 822320, 832220, 877220, 883920, 895020, 898820, 899620, 959520, 985220, 1102920, 1108820"/>
    <s v="200419920, 200726020, 201256620, 201301720, 212381420, 219005220, 226797220, 236644020, 237334020, 239881620, 242096020, 247381420, 250516320, 254120620, 258472220, 265872720, 272856020, 283353320, 284500620, 288070720, 290538120, 293353420, 311153520, 312682220, 337706620, 340684720"/>
    <s v="-0"/>
    <x v="1"/>
    <x v="8"/>
  </r>
  <r>
    <s v="34120"/>
    <s v="2020-04-27 00:00:00"/>
    <s v="2020-04-27 14:48:00"/>
    <s v="Gasto"/>
    <s v="Con Compromiso"/>
    <s v="0300"/>
    <x v="23"/>
    <x v="37"/>
    <s v="ADQUISICIÓN DE BIENES Y SERVICIOS - SERVICIO DE INFORMACIÓN CARTOGRÁFICA ACTUALIZADO - LEVANTAMIENTO , GENERACIÓN Y ACTUALIZACIÓN DE LA RED GEODÉSICA Y LA CARTOGRAFÍA BÁSICA A NIVEL   NACIONAL"/>
    <s v="Nación"/>
    <x v="0"/>
    <s v="CSF"/>
    <n v="155620380"/>
    <n v="40547754"/>
    <n v="196168134"/>
    <n v="13832923"/>
    <s v="Prestación de servicios para elaborar ortoimágenes a diferentes escalas, de conformidad con las especificaciones técnicas y rendimientos establecidos."/>
    <s v="44620"/>
    <s v="57820, 57920, 58020, 59620, 59720, 63720, 72220, 72320, 78520, 94120"/>
    <s v="208720, 220820, 229920, 249720, 257920, 258020, 272920, 273920, 275820, 372920"/>
    <s v="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s v="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s v="-0"/>
    <x v="1"/>
    <x v="8"/>
  </r>
  <r>
    <s v="34220"/>
    <s v="2020-04-27 00:00:00"/>
    <s v="2020-04-27 14:49:00"/>
    <s v="Gasto"/>
    <s v="Con Compromiso"/>
    <s v="0300"/>
    <x v="23"/>
    <x v="37"/>
    <s v="ADQUISICIÓN DE BIENES Y SERVICIOS - SERVICIO DE INFORMACIÓN CARTOGRÁFICA ACTUALIZADO - LEVANTAMIENTO , GENERACIÓN Y ACTUALIZACIÓN DE LA RED GEODÉSICA Y LA CARTOGRAFÍA BÁSICA A NIVEL   NACIONAL"/>
    <s v="Nación"/>
    <x v="0"/>
    <s v="CSF"/>
    <n v="212052600"/>
    <n v="60671535"/>
    <n v="272724135"/>
    <n v="1061193"/>
    <s v="Prestación de servicios para realizar la edición, estructuración e integración de la cartografía básica, de conformidad con las especificaciones técnicas establecidas."/>
    <s v="44720"/>
    <s v="61120, 61320, 61420, 61520, 61620, 61720, 62020, 62120, 62220, 62620, 62920"/>
    <s v="188520, 194320, 197720, 208120, 208620, 209020, 209120, 228320, 248320, 250420"/>
    <s v="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s v="-0"/>
    <x v="1"/>
    <x v="8"/>
  </r>
  <r>
    <s v="34320"/>
    <s v="2020-04-27 00:00:00"/>
    <s v="2020-04-27 14:50:00"/>
    <s v="Gasto"/>
    <s v="Con Compromiso"/>
    <s v="0300"/>
    <x v="23"/>
    <x v="37"/>
    <s v="ADQUISICIÓN DE BIENES Y SERVICIOS - SERVICIO DE INFORMACIÓN CARTOGRÁFICA ACTUALIZADO - LEVANTAMIENTO , GENERACIÓN Y ACTUALIZACIÓN DE LA RED GEODÉSICA Y LA CARTOGRAFÍA BÁSICA A NIVEL   NACIONAL"/>
    <s v="Nación"/>
    <x v="0"/>
    <s v="CSF"/>
    <n v="169642080"/>
    <n v="63615280"/>
    <n v="233257360"/>
    <n v="109560010"/>
    <s v="Prestación de servicios para implementar los procesos de aseguramiento de la calidad de productos cartográficos, de conformidad con las especificaciones técnicas y rendimientos establecidos."/>
    <s v="44820"/>
    <s v="76520, 76620, 77120, 77220, 83420, 97320"/>
    <s v="249420, 273620, 275120, 275320, 348920, 417720"/>
    <s v="542120, 607820, 609320, 609420, 621420, 625420, 625520, 628420, 711720, 729820, 729920, 732920, 733120, 735620, 828320, 841120, 841220, 841320, 843720, 843820, 843920, 961520, 962120, 962220, 964320, 964420, 992920, 1124320, 1124520, 1125620, 1125920, 1126120"/>
    <s v="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s v="-0"/>
    <x v="1"/>
    <x v="8"/>
  </r>
  <r>
    <s v="34420"/>
    <s v="2020-04-27 00:00:00"/>
    <s v="2020-04-27 14:52:00"/>
    <s v="Gasto"/>
    <s v="Con Compromiso"/>
    <s v="0300"/>
    <x v="23"/>
    <x v="37"/>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s v="44920"/>
    <s v="63220, 63320, 63420, 63620"/>
    <s v="207220, 209220, 220520, 220920"/>
    <s v="459520, 460720, 514020, 514420, 539520, 544120, 544220, 624720, 630620, 630720, 636020, 717620, 741620, 741820, 744620, 832420, 877120, 882920, 883720, 939420, 960120, 983620, 984620, 984720, 1108520"/>
    <s v="147293020, 150055120, 169608120, 171391320, 174345120, 177086020, 177135020, 205357520, 208044520, 208045820, 211144620, 242089420, 246847620, 246863720, 246888420, 272637120, 283353020, 284439120, 284489620, 307601020, 312517920, 312537120, 312544620, 340685420"/>
    <s v="-0"/>
    <x v="1"/>
    <x v="8"/>
  </r>
  <r>
    <s v="34520"/>
    <s v="2020-04-27 00:00:00"/>
    <s v="2020-04-27 14:53:00"/>
    <s v="Gasto"/>
    <s v="Con Compromiso"/>
    <s v="0300"/>
    <x v="23"/>
    <x v="37"/>
    <s v="ADQUISICIÓN DE BIENES Y SERVICIOS - SERVICIO DE INFORMACIÓN CARTOGRÁFICA ACTUALIZADO - LEVANTAMIENTO , GENERACIÓN Y ACTUALIZACIÓN DE LA RED GEODÉSICA Y LA CARTOGRAFÍA BÁSICA A NIVEL   NACIONAL"/>
    <s v="Nación"/>
    <x v="0"/>
    <s v="CSF"/>
    <n v="113094912"/>
    <n v="56547453"/>
    <n v="169642365"/>
    <n v="0"/>
    <s v="Prestación de servicios para realizar captura en dos dimensiones, edición y estructuración de cartografía básica a escala 1:50.000, de conformidad con las especificaciones técnicas y rendimientos establecidos."/>
    <s v="45020"/>
    <s v="72720, 72820, 73020, 73120, 73220"/>
    <s v="247220, 272720, 273220, 274420, 275220"/>
    <s v="539820, 607220, 608620, 609020, 609220, 637120, 712220, 712520, 715020, 715320, 715820, 751820, 830220, 832120, 834620, 834720, 1004920, 1005020, 1007220, 1007320, 1020220"/>
    <s v="179870920, 201236120, 201283220, 201974820, 204790420, 239871920, 239885020, 241440620, 242092920, 242097820, 248068720, 271379420, 272726020, 272757820, 272825320, 320803720, 320805220, 322064820, 322080320, 326284320"/>
    <s v="-0"/>
    <x v="1"/>
    <x v="8"/>
  </r>
  <r>
    <s v="34620"/>
    <s v="2020-04-27 00:00:00"/>
    <s v="2020-04-27 14:57:00"/>
    <s v="Gasto"/>
    <s v="Con Compromiso"/>
    <s v="0300"/>
    <x v="23"/>
    <x v="53"/>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s v="45120"/>
    <s v="71420"/>
    <s v="272820"/>
    <s v="607320, 620920, 725620, 866620, 1014320, 1121020"/>
    <s v="201247420, 207331620, 243457420, 281705120, 324672320"/>
    <s v="-0"/>
    <x v="1"/>
    <x v="8"/>
  </r>
  <r>
    <s v="34720"/>
    <s v="2020-04-27 00:00:00"/>
    <s v="2020-04-27 14:58: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22848776"/>
    <n v="2475284"/>
    <n v="25324060"/>
    <n v="9139510"/>
    <s v="Prestación de servicios para el copiado, administración y organización de información resultante del proceso de producción geográfico y cartográfico."/>
    <s v="45220"/>
    <s v="88220"/>
    <s v="352220"/>
    <s v="717720, 746420, 848520, 988320"/>
    <s v="242094720, 247362720, 275096420, 314338120"/>
    <s v="-0"/>
    <x v="1"/>
    <x v="8"/>
  </r>
  <r>
    <s v="34820"/>
    <s v="2020-04-27 00:00:00"/>
    <s v="2020-04-27 15:00: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s v="47520"/>
    <s v="83820"/>
    <s v="352120"/>
    <s v="717520, 743220, 848220, 1009920"/>
    <s v="241500220, 246921120, 275093120, 322381220"/>
    <s v="-0"/>
    <x v="1"/>
    <x v="8"/>
  </r>
  <r>
    <s v="34920"/>
    <s v="2020-04-27 00:00:00"/>
    <s v="2020-04-27 15:01:00"/>
    <s v="Gasto"/>
    <s v="Generado"/>
    <s v="0300"/>
    <x v="23"/>
    <x v="77"/>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s v="45320"/>
    <s v="-0"/>
    <s v="-0"/>
    <s v="-0"/>
    <s v="-0"/>
    <s v="-0"/>
    <x v="1"/>
    <x v="8"/>
  </r>
  <r>
    <s v="35020"/>
    <s v="2020-04-27 00:00:00"/>
    <s v="2020-04-27 15:12: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84821040"/>
    <n v="-7288419"/>
    <n v="77532621"/>
    <n v="0"/>
    <s v="Prestación de servicios para realizar el control de calidad de las bases cartográficas y cartografía temática requeridas para las caracterizaciones territoriales de los municipios priorizados para Catastro Multipropósito"/>
    <s v="45620"/>
    <s v="65620, 65720, 66720"/>
    <s v="258120, 259420, 269620"/>
    <s v="552420, 552620, 604020, 643920, 648420, 651320, 748020, 748120, 748820, 834220, 834820, 957220, 977220, 977320, 1019920"/>
    <s v="180201620, 180205720, 198961620, 215221120, 217370620, 217470720, 247441920, 247442820, 247469920, 272829720, 272842820, 305927720, 311095120, 311120120, 326260820"/>
    <s v="-0"/>
    <x v="1"/>
    <x v="8"/>
  </r>
  <r>
    <s v="35120"/>
    <s v="2020-04-27 00:00:00"/>
    <s v="2020-04-27 18:14:00"/>
    <s v="Gasto"/>
    <s v="Con Compromiso"/>
    <s v="0300"/>
    <x v="23"/>
    <x v="37"/>
    <s v="ADQUISICIÓN DE BIENES Y SERVICIOS - SERVICIO DE INFORMACIÓN CARTOGRÁFICA ACTUALIZADO - LEVANTAMIENTO , GENERACIÓN Y ACTUALIZACIÓN DE LA RED GEODÉSICA Y LA CARTOGRAFÍA BÁSICA A NIVEL   NACIONAL"/>
    <s v="Nación"/>
    <x v="0"/>
    <s v="CSF"/>
    <n v="103820640"/>
    <n v="6488790"/>
    <n v="110309430"/>
    <n v="8651720"/>
    <s v="Prestación de servicios profesionales para gestionar , controlar y hacer seguimiento de los procesos de  producción cartográfica, asignados de conformidad con los lineamientos establecidos"/>
    <s v="44120"/>
    <s v="58620, 58720"/>
    <s v="200520, 242320"/>
    <s v="455020, 534520, 602720, 603920, 604920, 606020, 614320, 626020, 636920, 737720, 751720, 775220, 881520, 896420, 1010420, 1015320"/>
    <s v="143681120, 173075320, 200509320, 206728120, 208830620, 213405820, 245686120, 248187820, 258468520, 284322820, 288093320, 322539520, 324861720"/>
    <s v="-0"/>
    <x v="1"/>
    <x v="8"/>
  </r>
  <r>
    <s v="35220"/>
    <s v="2020-04-27 00:00:00"/>
    <s v="2020-04-27 18:15:00"/>
    <s v="Gasto"/>
    <s v="Con Compromiso"/>
    <s v="0300"/>
    <x v="23"/>
    <x v="37"/>
    <s v="ADQUISICIÓN DE BIENES Y SERVICIOS - SERVICIO DE INFORMACIÓN CARTOGRÁFICA ACTUALIZADO - LEVANTAMIENTO , GENERACIÓN Y ACTUALIZACIÓN DE LA RED GEODÉSICA Y LA CARTOGRAFÍA BÁSICA A NIVEL   NACIONAL"/>
    <s v="Nación"/>
    <x v="0"/>
    <s v="CSF"/>
    <n v="144944400"/>
    <n v="33982312"/>
    <n v="178926712"/>
    <n v="901"/>
    <s v="Prestación de servicios para realizar la asignación , seguimiento y control de calidad de los procesos de producción cartográfica, de conformidad con las especificaciones técnicas y rendimientos establecidos."/>
    <s v="44220"/>
    <s v="64620, 64720, 64920, 65120, 65420"/>
    <s v="242520, 244220, 246420, 259020, 275420"/>
    <s v="534920, 539120, 540820, 541120, 551320, 607120, 609520, 621220, 630820, 635720, 655720, 736220, 744720, 765220, 773320, 776120, 777120, 777220, 876120, 876220, 880420, 880620, 885620, 983520, 992720, 993920, 994120, 1005620, 1125320"/>
    <s v="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s v="-0"/>
    <x v="1"/>
    <x v="8"/>
  </r>
  <r>
    <s v="35320"/>
    <s v="2020-04-27 00:00:00"/>
    <s v="2020-04-27 18:16:00"/>
    <s v="Gasto"/>
    <s v="Con Compromiso"/>
    <s v="0300"/>
    <x v="23"/>
    <x v="53"/>
    <s v="ADQUISICIÓN DE BIENES Y SERVICIOS - SERVICIOS DE INFORMACIÓN GEODÉSICA ACTUALIZADO - LEVANTAMIENTO , GENERACIÓN Y ACTUALIZACIÓN DE LA RED GEODÉSICA Y LA CARTOGRAFÍA BÁSICA A NIVEL   NACIONAL"/>
    <s v="Nación"/>
    <x v="0"/>
    <s v="CSF"/>
    <n v="155620380"/>
    <n v="7781019"/>
    <n v="163401399"/>
    <n v="42103957"/>
    <s v="Prestación de servicios para la captura de coordenadas, elaboración de levantamiento topográficos y clasificación de campo, de acuerdo con las especificaciones de conformidad con los lineamientos establecidos"/>
    <s v="44320"/>
    <s v="85320, 89120, 91020, 91820, 92220, 93420, 93720, 98220, 104420"/>
    <s v="323620, 323820, 324520, 335720, 335820, 355220, 394120, 418020, 418220"/>
    <s v="655420, 655620, 656720, 708620, 708720, 718520, 749920, 750820, 754720, 755320, 763220, 765020, 768220, 828720, 830520, 849320, 849520, 855920, 856020, 856120, 857120, 867120, 867520, 880820, 979820, 979920, 984420, 991820, 992020, 992120, 992220, 993420, 1014620, 1124920, 1125120, 1126320, 1126520"/>
    <s v="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s v="12820"/>
    <x v="1"/>
    <x v="8"/>
  </r>
  <r>
    <s v="35420"/>
    <s v="2020-04-27 00:00:00"/>
    <s v="2020-04-27 18:17:00"/>
    <s v="Gasto"/>
    <s v="Con Compromiso"/>
    <s v="0300"/>
    <x v="23"/>
    <x v="37"/>
    <s v="ADQUISICIÓN DE BIENES Y SERVICIOS - SERVICIO DE INFORMACIÓN CARTOGRÁFICA ACTUALIZADO - LEVANTAMIENTO , GENERACIÓN Y ACTUALIZACIÓN DE LA RED GEODÉSICA Y LA CARTOGRAFÍA BÁSICA A NIVEL   NACIONAL"/>
    <s v="Nación"/>
    <x v="0"/>
    <s v="CSF"/>
    <n v="127231776"/>
    <n v="4241052"/>
    <n v="131472828"/>
    <n v="46651788"/>
    <s v="Prestación de servicios para realizar el proceso de aerotriangulación, de conformidad con las especificaciones técnicas y rendimientos establecidos."/>
    <s v="44420"/>
    <s v="73720, 76320, 77720, 83720"/>
    <s v="273520, 301120, 322920, 351720"/>
    <s v="607720, 633320, 633620, 633720, 654720, 654820, 715520, 743520, 744520, 745620, 760220, 873820, 876920, 877420, 883820, 973520, 985020, 987020, 987120"/>
    <s v="200713220, 208988220, 208989520, 208991220, 218997820, 219000120, 240959020, 246924920, 246989720, 247402820, 250426420, 283334020, 283352020, 283360920, 284499120, 310512720, 312680620, 313343520, 313346620"/>
    <s v="-0"/>
    <x v="1"/>
    <x v="8"/>
  </r>
  <r>
    <s v="35520"/>
    <s v="2020-04-27 00:00:00"/>
    <s v="2020-04-27 18:23: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84821040"/>
    <n v="-7068420"/>
    <n v="77752620"/>
    <n v="0"/>
    <s v="Prestación de servicios para desarrollar el componente temático asignado para la caracterización territorial de los municipios priorizados, de conformidad con la metodología establecida."/>
    <s v="45720"/>
    <s v="65520, 65920, 66420"/>
    <s v="263120, 268020, 268320"/>
    <s v="555820, 602520, 602820, 643820, 646120, 655220, 748520, 757920, 763820, 832320, 833920, 836520, 960220, 1018220, 1024520"/>
    <s v="185350220, 198736020, 198739120, 215219920, 215913920, 219024820, 247468220, 249253820, 251438920, 272657420, 272821120, 272945620, 307625820, 325178120, 329908320"/>
    <s v="-0"/>
    <x v="1"/>
    <x v="8"/>
  </r>
  <r>
    <s v="35620"/>
    <s v="2020-04-27 00:00:00"/>
    <s v="2020-04-27 18:24:00"/>
    <s v="Gasto"/>
    <s v="Anulado"/>
    <s v="0300"/>
    <x v="23"/>
    <x v="78"/>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s v="45820"/>
    <s v="-0"/>
    <s v="-0"/>
    <s v="-0"/>
    <s v="-0"/>
    <s v="-0"/>
    <x v="1"/>
    <x v="8"/>
  </r>
  <r>
    <s v="35720"/>
    <s v="2020-04-27 00:00:00"/>
    <s v="2020-04-27 18:28:00"/>
    <s v="Gasto"/>
    <s v="Con Compromiso"/>
    <s v="0300"/>
    <x v="23"/>
    <x v="78"/>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s v="45820"/>
    <s v="64320"/>
    <s v="221120"/>
    <s v="514620, 553520, 659620, 756120, 880220, 969020"/>
    <s v="169681620, 184043220, 224470420, 249270920, 284428220, 310143120"/>
    <s v="-0"/>
    <x v="1"/>
    <x v="8"/>
  </r>
  <r>
    <s v="35820"/>
    <s v="2020-04-27 00:00:00"/>
    <s v="2020-04-27 18:35:00"/>
    <s v="Gasto"/>
    <s v="Con Compromiso"/>
    <s v="0300"/>
    <x v="23"/>
    <x v="84"/>
    <s v="ADQUISICIÓN DE BIENES Y SERVICIOS - DOCUMENTOS DE INVESTIGACIÓN - GENERACIÓN DE ESTUDIOS GEOGRÁFICOS E INVESTIGACIONES PARA LA CARACTERIZACIÓN, ANÁLISIS Y DELIMITACIÓN GEOGRÁFICA DEL TERRITORIO  NACIONAL"/>
    <s v="Nación"/>
    <x v="0"/>
    <s v="CSF"/>
    <n v="62248152"/>
    <n v="-7435197"/>
    <n v="54812955"/>
    <n v="0"/>
    <s v="Prestación de servicios para la preparación y consolidación de la información geográfica insumo de las investigaciones temáticas."/>
    <s v="46020"/>
    <s v="62720, 62820, 77020"/>
    <s v="208420, 212520, 275920"/>
    <s v="462620, 463920, 548020, 549120, 610020, 657920, 658520, 703120, 771120, 774120, 776620, 888620, 888820, 896620, 1022120, 1031420, 1102520"/>
    <s v="151547420, 152734520, 177965520, 178693220, 201269620, 220904420, 220913520, 232907920, 253341320, 255574920, 258637920, 285495220, 285495720, 287675420, 329533320, 335446420, 336682120"/>
    <s v="-0"/>
    <x v="1"/>
    <x v="8"/>
  </r>
  <r>
    <s v="35920"/>
    <s v="2020-04-27 00:00:00"/>
    <s v="2020-04-27 18:36:00"/>
    <s v="Gasto"/>
    <s v="Con Compromiso"/>
    <s v="0300"/>
    <x v="23"/>
    <x v="84"/>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s v="46120"/>
    <s v="66820, 67220"/>
    <s v="269720, 275620"/>
    <s v="604120, 609620, 620620, 706320, 727520, 742920, 848120, 882620, 1017420, 1024420"/>
    <s v="199874820, 201264120, 205354120, 236002720, 243398520, 246911220, 275091820, 284427220, 324684720, 329900420"/>
    <s v="-0"/>
    <x v="1"/>
    <x v="8"/>
  </r>
  <r>
    <s v="36020"/>
    <s v="2020-04-27 00:00:00"/>
    <s v="2020-04-27 18:38:00"/>
    <s v="Gasto"/>
    <s v="Con Compromiso"/>
    <s v="0300"/>
    <x v="23"/>
    <x v="84"/>
    <s v="ADQUISICIÓN DE BIENES Y SERVICIOS - DOCUMENTOS DE INVESTIGACIÓN - GENERACIÓN DE ESTUDIOS GEOGRÁFICOS E INVESTIGACIONES PARA LA CARACTERIZACIÓN, ANÁLISIS Y DELIMITACIÓN GEOGRÁFICA DEL TERRITORIO  NACIONAL"/>
    <s v="Nación"/>
    <x v="0"/>
    <s v="CSF"/>
    <n v="19992679"/>
    <n v="-4430641"/>
    <n v="15562038"/>
    <n v="0"/>
    <s v="Prestación de servicios para procesar y analizar la información primaria y secundaria de las investigaciones temáticas"/>
    <s v="46220"/>
    <s v="81620"/>
    <s v="321820"/>
    <s v="653520, 746020, 957920, 990620"/>
    <s v="218584120, 247048820, 307630620, 314726720"/>
    <s v="-0"/>
    <x v="1"/>
    <x v="8"/>
  </r>
  <r>
    <s v="36120"/>
    <s v="2020-04-27 00:00:00"/>
    <s v="2020-04-27 18:39:00"/>
    <s v="Gasto"/>
    <s v="Con Compromiso"/>
    <s v="0300"/>
    <x v="23"/>
    <x v="85"/>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s v="47620"/>
    <s v="68120, 68220, 68320"/>
    <s v="221820, 241920, 244020"/>
    <s v="515320, 534120, 536620, 627620, 631520, 637420, 726420, 730920, 731020, 832720, 833020, 898520, 1017820, 1017920"/>
    <s v="168237920, 173062120, 173703120, 207325420, 208062220, 212539620, 243293820, 243912620, 243936820, 272818020, 272819620, 289122220, 324784520, 324947720"/>
    <s v="-0"/>
    <x v="1"/>
    <x v="8"/>
  </r>
  <r>
    <s v="36220"/>
    <s v="2020-04-27 00:00:00"/>
    <s v="2020-04-27 18:45:00"/>
    <s v="Gasto"/>
    <s v="Con Compromiso"/>
    <s v="0300"/>
    <x v="23"/>
    <x v="85"/>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s v="46320"/>
    <s v="72120"/>
    <s v="276320"/>
    <s v="610420, 657220, 726320, 837020, 966720"/>
    <s v="201298920, 220327220, 243292520, 273608720, 308375320"/>
    <s v="-0"/>
    <x v="1"/>
    <x v="8"/>
  </r>
  <r>
    <s v="36320"/>
    <s v="2020-04-27 00:00:00"/>
    <s v="2020-04-27 18:46:00"/>
    <s v="Gasto"/>
    <s v="Con Compromiso"/>
    <s v="0300"/>
    <x v="23"/>
    <x v="85"/>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0"/>
    <s v="Prestación de servicios para organizar, estructurar y disponer la información validada de los topónimos a ser incorporados en la Base de datos del Diccionario Geográfico de Colombia"/>
    <s v="46420"/>
    <s v="64420"/>
    <s v="220620"/>
    <s v="514120, 603120, 655120, 754820, 884820, 1030820"/>
    <s v="169610220, 199930120, 220326620, 248862520, 284969420, 335838220"/>
    <s v="-0"/>
    <x v="1"/>
    <x v="8"/>
  </r>
  <r>
    <s v="36420"/>
    <s v="2020-04-27 00:00:00"/>
    <s v="2020-04-27 18:48:00"/>
    <s v="Gasto"/>
    <s v="Con Compromis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s v="46520"/>
    <s v="67420, 70320"/>
    <s v="262620, 276120"/>
    <s v="555320, 610220, 617420, 620520, 745920, 774820, 858820, 869920, 1008620, 1022020"/>
    <s v="185223120, 201276520, 205352320, 205354020, 247036020, 255642220, 278683720, 282208820, 322102920, 329530720"/>
    <s v="-0"/>
    <x v="1"/>
    <x v="8"/>
  </r>
  <r>
    <s v="36520"/>
    <s v="2020-04-27 00:00:00"/>
    <s v="2020-04-27 18:49:00"/>
    <s v="Gasto"/>
    <s v="Con Compromis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s v="46620"/>
    <s v="60720, 76120"/>
    <s v="226720, 276020"/>
    <s v="517920, 610120, 626120, 659220, 770120, 822420, 822520, 876420, 950720, 993720, 1123220"/>
    <s v="169004620, 201272720, 206714220, 222818020, 253178320, 265878420, 266641120, 283338420, 303441320, 316151720"/>
    <s v="-0"/>
    <x v="1"/>
    <x v="8"/>
  </r>
  <r>
    <s v="36620"/>
    <s v="2020-04-27 00:00:00"/>
    <s v="2020-04-27 18:51: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36236100"/>
    <n v="0"/>
    <s v="Prestación de servicios profesionales para realizar los diagnósticos  de las áreas  de las entidades territoriales y estructurar la información de límites y fronteras-"/>
    <s v="46720"/>
    <s v="64220"/>
    <s v="206520"/>
    <s v="459820, 536420, 629420, 746620, 864520, 966120, 1122720"/>
    <s v="148492720, 173764420, 207837920, 247365020, 281049220, 308367220"/>
    <s v="-0"/>
    <x v="1"/>
    <x v="8"/>
  </r>
  <r>
    <s v="36720"/>
    <s v="2020-04-27 00:00:00"/>
    <s v="2020-04-27 18:52:00"/>
    <s v="Gasto"/>
    <s v="Con Compromiso"/>
    <s v="0300"/>
    <x v="23"/>
    <x v="53"/>
    <s v="ADQUISICIÓN DE BIENES Y SERVICIOS - SERVICIOS DE INFORMACIÓN GEODÉSICA ACTUALIZADO - LEVANTAMIENTO , GENERACIÓN Y ACTUALIZACIÓN DE LA RED GEODÉSICA Y LA CARTOGRAFÍA BÁSICA A NIVEL   NACIONAL"/>
    <s v="Nación"/>
    <x v="0"/>
    <s v="CSF"/>
    <n v="145618560"/>
    <n v="-49550760"/>
    <n v="96067800"/>
    <n v="0"/>
    <s v="Prestación de servicios profesionales para la toma de datos en campo de exploración, materialización , GNSS, nivelación geodesica y gravimetria"/>
    <s v="46820"/>
    <s v="85420, 89220, 89320, 90620, 90920, 100220"/>
    <s v="304220, 322820, 351520, 379520, 383220, 428620"/>
    <s v="654620, 708320, 714820, 748720, 753020, 764820, 769920, 770020, 773020, 773520, 839220, 886020, 886120, 886220, 892120, 892220, 892820, 1010120, 1010820, 1010920, 1014120, 1017120, 1102120"/>
    <s v="218993820, 237295920, 240937120, 247469120, 248534220, 251382420, 253172620, 253173820, 253769620, 255369120, 273668820, 284999620, 285001920, 285634520, 287090820, 287105920, 287455720, 322383520, 322399220, 322400520, 323501820, 324654820, 336530220"/>
    <s v="-0"/>
    <x v="1"/>
    <x v="8"/>
  </r>
  <r>
    <s v="36820"/>
    <s v="2020-04-27 00:00:00"/>
    <s v="2020-04-27 18:53:00"/>
    <s v="Gasto"/>
    <s v="Con Compromiso"/>
    <s v="0300"/>
    <x v="23"/>
    <x v="53"/>
    <s v="ADQUISICIÓN DE BIENES Y SERVICIOS - SERVICIOS DE INFORMACIÓN GEODÉSICA ACTUALIZADO - LEVANTAMIENTO , GENERACIÓN Y ACTUALIZACIÓN DE LA RED GEODÉSICA Y LA CARTOGRAFÍA BÁSICA A NIVEL   NACIONAL"/>
    <s v="Nación"/>
    <x v="0"/>
    <s v="CSF"/>
    <n v="28273680"/>
    <n v="-5654736"/>
    <n v="22618944"/>
    <n v="0"/>
    <s v="Prestación de servicios para la revisión, compilación y validación de los datos de campo y calculados de gravimetria y geomagnetismo para su vinculación a la base de datos unificados"/>
    <s v="46920"/>
    <s v="78020"/>
    <s v="321720"/>
    <s v="653420, 705020, 777820, 899320, 1020420"/>
    <s v="218583520, 233232120, 260342820, 293325020, 326286620"/>
    <s v="-0"/>
    <x v="1"/>
    <x v="8"/>
  </r>
  <r>
    <s v="36920"/>
    <s v="2020-04-27 00:00:00"/>
    <s v="2020-04-27 18:57:00"/>
    <s v="Gasto"/>
    <s v="Con Compromiso"/>
    <s v="0300"/>
    <x v="23"/>
    <x v="53"/>
    <s v="ADQUISICIÓN DE BIENES Y SERVICIOS - SERVICIOS DE INFORMACIÓN GEODÉSICA ACTUALIZADO - LEVANTAMIENTO , GENERACIÓN Y ACTUALIZACIÓN DE LA RED GEODÉSICA Y LA CARTOGRAFÍA BÁSICA A NIVEL   NACIONAL"/>
    <s v="Nación"/>
    <x v="0"/>
    <s v="CSF"/>
    <n v="41498768"/>
    <n v="-14956848"/>
    <n v="26541920"/>
    <n v="0"/>
    <s v="Prestación de servicios para la gestión,  inventario y verificación de los equipos de medición de la Subdirección de Geografia y Cartografia"/>
    <s v="47120"/>
    <s v="90320, 106420"/>
    <s v="360920, 521120"/>
    <s v="731820, 766920, 890820, 970020"/>
    <s v="244098820, 252212320, 286406620, 309936120"/>
    <s v="-0"/>
    <x v="1"/>
    <x v="8"/>
  </r>
  <r>
    <s v="37020"/>
    <s v="2020-04-27 00:00:00"/>
    <s v="2020-04-27 18:59:00"/>
    <s v="Gasto"/>
    <s v="Con Compromiso"/>
    <s v="0300"/>
    <x v="23"/>
    <x v="53"/>
    <s v="ADQUISICIÓN DE BIENES Y SERVICIOS - SERVICIOS DE INFORMACIÓN GEODÉSICA ACTUALIZADO - LEVANTAMIENTO , GENERACIÓN Y ACTUALIZACIÓN DE LA RED GEODÉSICA Y LA CARTOGRAFÍA BÁSICA A NIVEL   NACIONAL"/>
    <s v="Nación"/>
    <x v="0"/>
    <s v="CSF"/>
    <n v="77303680"/>
    <n v="-20292216"/>
    <n v="57011464"/>
    <n v="0"/>
    <s v="Prestación de servicios para realizar la preparación, revisión y consolidación de datos de campo para el cálculo y ajuste de la linea de nivelación"/>
    <s v="47220"/>
    <s v="78920, 89620"/>
    <s v="290220, 299920"/>
    <s v="623620, 717420, 764720, 770220, 882720, 892020, 1011020, 1014220"/>
    <s v="205356920, 241443420, 251390720, 253705020, 284429520, 286426420, 322526620, 323502120"/>
    <s v="-0"/>
    <x v="1"/>
    <x v="8"/>
  </r>
  <r>
    <s v="37120"/>
    <s v="2020-04-27 00:00:00"/>
    <s v="2020-04-27 19:01:00"/>
    <s v="Gasto"/>
    <s v="Con Compromiso"/>
    <s v="0300"/>
    <x v="23"/>
    <x v="53"/>
    <s v="ADQUISICIÓN DE BIENES Y SERVICIOS - SERVICIOS DE INFORMACIÓN GEODÉSICA ACTUALIZADO - LEVANTAMIENTO , GENERACIÓN Y ACTUALIZACIÓN DE LA RED GEODÉSICA Y LA CARTOGRAFÍA BÁSICA A NIVEL   NACIONAL"/>
    <s v="Nación"/>
    <x v="0"/>
    <s v="CSF"/>
    <n v="41498768"/>
    <n v="-15994317"/>
    <n v="25504451"/>
    <n v="0"/>
    <s v="Prestación de servicios para la preparacion de insumos, validación, y digitación de la información levantada en campo."/>
    <s v="47320"/>
    <s v="96720, 98420"/>
    <s v="417920, 418120"/>
    <s v="828620, 828820, 833220, 835020, 1009320, 1010020, 1119620, 1122120"/>
    <s v="269896420, 269900520, 272751520, 272815520, 322373520, 322382820, 346671620"/>
    <s v="-0"/>
    <x v="1"/>
    <x v="8"/>
  </r>
  <r>
    <s v="37220"/>
    <s v="2020-04-27 00:00:00"/>
    <s v="2020-04-27 19:02:00"/>
    <s v="Gasto"/>
    <s v="Generado"/>
    <s v="0300"/>
    <x v="23"/>
    <x v="37"/>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s v="47420"/>
    <s v="-0"/>
    <s v="-0"/>
    <s v="-0"/>
    <s v="-0"/>
    <s v="-0"/>
    <x v="1"/>
    <x v="8"/>
  </r>
  <r>
    <s v="37320"/>
    <s v="2020-04-28 00:00:00"/>
    <s v="2020-04-28 12:33:00"/>
    <s v="Gasto"/>
    <s v="Con Compromiso"/>
    <s v="0300"/>
    <x v="23"/>
    <x v="53"/>
    <s v="ADQUISICIÓN DE BIENES Y SERVICIOS - SERVICIOS DE INFORMACIÓN GEODÉSICA ACTUALIZADO - LEVANTAMIENTO , GENERACIÓN Y ACTUALIZACIÓN DE LA RED GEODÉSICA Y LA CARTOGRAFÍA BÁSICA A NIVEL   NACIONAL"/>
    <s v="Nación"/>
    <x v="0"/>
    <s v="CSF"/>
    <n v="41498768"/>
    <n v="-16426596"/>
    <n v="25072172"/>
    <n v="0"/>
    <s v="Prestación de servicios para la toma de datos en campo de  gravimetria y geomacnetismo"/>
    <s v="47020"/>
    <s v="101720, 101820"/>
    <s v="417820, 418320"/>
    <s v="828520, 828920, 897720, 939920, 1019220, 1020720"/>
    <s v="269888320, 269967220, 288178020, 296758620, 326238620, 326304520"/>
    <s v="-0"/>
    <x v="1"/>
    <x v="8"/>
  </r>
  <r>
    <s v="37420"/>
    <s v="2020-04-28 00:00:00"/>
    <s v="2020-04-28 16:02:00"/>
    <s v="Gasto"/>
    <s v="Con Compromiso"/>
    <s v="0200"/>
    <x v="19"/>
    <x v="15"/>
    <s v="SALUD"/>
    <s v="Nación"/>
    <x v="0"/>
    <s v="CSF"/>
    <n v="78810300"/>
    <n v="0"/>
    <n v="78810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3"/>
    <s v="APORTES AL ICBF"/>
    <s v="Nación"/>
    <x v="0"/>
    <s v="CSF"/>
    <n v="29348900"/>
    <n v="0"/>
    <n v="293489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6"/>
    <s v="APORTES AL SENA"/>
    <s v="Nación"/>
    <x v="0"/>
    <s v="CSF"/>
    <n v="19569400"/>
    <n v="0"/>
    <n v="195694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2"/>
    <s v="APORTES GENERALES AL SISTEMA DE RIESGOS LABORALES"/>
    <s v="Nación"/>
    <x v="0"/>
    <s v="CSF"/>
    <n v="8992200"/>
    <n v="0"/>
    <n v="89922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1"/>
    <s v="PENSIONES"/>
    <s v="Nación"/>
    <x v="0"/>
    <s v="CSF"/>
    <n v="20867300"/>
    <n v="0"/>
    <n v="20867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4"/>
    <s v="CAJAS DE COMPENSACIÓN FAMILIAR"/>
    <s v="Nación"/>
    <x v="0"/>
    <s v="CSF"/>
    <n v="39129800"/>
    <n v="0"/>
    <n v="391298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520"/>
    <s v="2020-04-28 00:00:00"/>
    <s v="2020-04-28 20:41:00"/>
    <s v="Gasto"/>
    <s v="Con Compromiso"/>
    <s v="0200"/>
    <x v="19"/>
    <x v="70"/>
    <s v="AUXILIO DE CESANTÍAS"/>
    <s v="Nación"/>
    <x v="0"/>
    <s v="CSF"/>
    <n v="643139703"/>
    <n v="0"/>
    <n v="643139703"/>
    <n v="0"/>
    <s v="APORTES FONDO NACIONAL DEL AHORRO MES DE ABRIL"/>
    <s v="48920"/>
    <s v="55720"/>
    <s v="147620"/>
    <s v="322020"/>
    <s v="105780320"/>
    <s v="-0"/>
    <x v="0"/>
    <x v="3"/>
  </r>
  <r>
    <s v="37620"/>
    <s v="2020-05-04 00:00:00"/>
    <s v="2020-05-04 14:22:00"/>
    <s v="Gasto"/>
    <s v="Con Compromiso"/>
    <s v="0200"/>
    <x v="19"/>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s v="49020"/>
    <s v="59220"/>
    <s v="209820"/>
    <s v="463420, 463820"/>
    <s v="159346320"/>
    <s v="-0"/>
    <x v="1"/>
    <x v="3"/>
  </r>
  <r>
    <s v="37720"/>
    <s v="2020-05-04 00:00:00"/>
    <s v="2020-05-04 14:26:00"/>
    <s v="Gasto"/>
    <s v="Con Compromiso"/>
    <s v="0200"/>
    <x v="19"/>
    <x v="55"/>
    <s v="ADQUISICIÓN DE BIENES Y SERVICIOS - SERVICIOS TECNOLÓGICOS - FORTALECIMIENTO DE LA GESTIÓN INSTITUCIONAL DEL IGAC A NIVEL   NACIONAL"/>
    <s v="Nación"/>
    <x v="0"/>
    <s v="CSF"/>
    <n v="58642928"/>
    <n v="-7330366"/>
    <n v="51312562"/>
    <n v="0"/>
    <s v="Prestación de servicios profesionales para implementar, mantener, proponer y aplicar mejoras al sistema de gestión de seguridad de la información del IGAC."/>
    <s v="49120"/>
    <s v="65820"/>
    <s v="238720"/>
    <s v="531520, 628020, 719820, 847820, 973020"/>
    <s v="175985620, 208072020, 242126620, 275112720, 310626720"/>
    <s v="-0"/>
    <x v="1"/>
    <x v="3"/>
  </r>
  <r>
    <s v="37820"/>
    <s v="2020-05-04 00:00:00"/>
    <s v="2020-05-04 14:31:00"/>
    <s v="Gasto"/>
    <s v="Con Compromiso"/>
    <s v="0200"/>
    <x v="19"/>
    <x v="25"/>
    <s v="ADQUISICIÓN DE BIENES Y SERVICIOS - SERVICIO DE IMPLEMENTACIÓN SISTEMAS DE GESTIÓN - FORTALECIMIENTO DE LA GESTIÓN INSTITUCIONAL DEL IGAC A NIVEL   NACIONAL"/>
    <s v="Propios"/>
    <x v="1"/>
    <s v="CSF"/>
    <n v="76623568"/>
    <n v="2873384"/>
    <n v="79496952"/>
    <n v="9577946"/>
    <s v="Prestación de servicios profesionales para apoyar el proceso de direccionamiento estratégico y planeación, para apoyar la revisión y ajuste del Sistema Integrado de Gestión, así como realizar acciones tendientes al cumplimiento del plan para su imple"/>
    <s v="49320"/>
    <s v="65320"/>
    <s v="260820"/>
    <s v="553720, 651920, 760620, 885720"/>
    <s v="184356720, 218093520, 250532920, 284998520"/>
    <s v="-0"/>
    <x v="1"/>
    <x v="3"/>
  </r>
  <r>
    <s v="37920"/>
    <s v="2020-05-04 00:00:00"/>
    <s v="2020-05-04 14:36:00"/>
    <s v="Gasto"/>
    <s v="Anulado"/>
    <s v="0200"/>
    <x v="19"/>
    <x v="69"/>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s v="49420"/>
    <s v="-0"/>
    <s v="-0"/>
    <s v="-0"/>
    <s v="-0"/>
    <s v="-0"/>
    <x v="1"/>
    <x v="3"/>
  </r>
  <r>
    <s v="38020"/>
    <s v="2020-05-04 00:00:00"/>
    <s v="2020-05-04 14:40:00"/>
    <s v="Gasto"/>
    <s v="Con Compromiso"/>
    <s v="0200"/>
    <x v="19"/>
    <x v="69"/>
    <s v="ADQUISICIÓN DE BIENES Y SERVICIOS - DOCUMENTOS DE PLANEACIÓN - FORTALECIMIENTO DE LA GESTIÓN INSTITUCIONAL DEL IGAC A NIVEL   NACIONAL"/>
    <s v="Nación"/>
    <x v="0"/>
    <s v="CSF"/>
    <n v="38651840"/>
    <n v="1932592"/>
    <n v="40584432"/>
    <n v="4831480"/>
    <s v="Prestación de servicios profesionales para apoyar el proceso de direccionamiento estratégico y planeación, por medio de la gestión de procesos de parametrización administración manejo y montaje de bases de datos."/>
    <s v="49420"/>
    <s v="62420"/>
    <s v="199220"/>
    <s v="449420, 543020, 624820, 727020, 877720, 969520"/>
    <s v="142224920, 176270720, 205357620, 243350020, 283363120, 309678920"/>
    <s v="-0"/>
    <x v="1"/>
    <x v="3"/>
  </r>
  <r>
    <s v="38120"/>
    <s v="2020-05-04 00:00:00"/>
    <s v="2020-05-04 14:44:00"/>
    <s v="Gasto"/>
    <s v="Con Compromiso"/>
    <s v="0200"/>
    <x v="19"/>
    <x v="69"/>
    <s v="ADQUISICIÓN DE BIENES Y SERVICIOS - DOCUMENTOS DE PLANEACIÓN - FORTALECIMIENTO DE LA GESTIÓN INSTITUCIONAL DEL IGAC A NIVEL   NACIONAL"/>
    <s v="Nación"/>
    <x v="0"/>
    <s v="CSF"/>
    <n v="58642928"/>
    <n v="733037"/>
    <n v="59375965"/>
    <n v="7330366"/>
    <s v="Prestación de servicios profesionales para apoyar el proceso de direccionamiento estratégico y planeación, fortalecimiento del Modelo Integrado de Planeación y Gestión y apoyo en lo referente a cooperación internacional y los lineamientos nacionales"/>
    <s v="49620"/>
    <s v="68020"/>
    <s v="247020"/>
    <s v="539620, 645820, 729420, 873520, 976820"/>
    <s v="174585320, 216116920, 244104920, 283451820, 311694920"/>
    <s v="-0"/>
    <x v="1"/>
    <x v="3"/>
  </r>
  <r>
    <s v="38220"/>
    <s v="2020-05-04 00:00:00"/>
    <s v="2020-05-04 15:04:00"/>
    <s v="Gasto"/>
    <s v="Con Compromiso"/>
    <s v="0200"/>
    <x v="19"/>
    <x v="25"/>
    <s v="ADQUISICIÓN DE BIENES Y SERVICIOS - SERVICIO DE IMPLEMENTACIÓN SISTEMAS DE GESTIÓN - FORTALECIMIENTO DE LA GESTIÓN INSTITUCIONAL DEL IGAC A NIVEL   NACIONAL"/>
    <s v="Nación"/>
    <x v="0"/>
    <s v="CSF"/>
    <n v="58642928"/>
    <n v="-244346"/>
    <n v="58398582"/>
    <n v="7330366"/>
    <s v="Prestación de servicios profesionales para apoyar la implementación del Modelo Integrado de Planeación y Gestión (MIPG) en la entidad y realizar las acciones tendientes al cumplimiento de los requisitos, promoción y divulgación de este  y brindar apo"/>
    <s v="49520"/>
    <s v="67920"/>
    <s v="256420"/>
    <s v="550620, 649520, 744920, 874420, 1016820"/>
    <s v="179876520, 217427720, 247634720, 283049320, 324801020"/>
    <s v="-0"/>
    <x v="1"/>
    <x v="3"/>
  </r>
  <r>
    <s v="38320"/>
    <s v="2020-05-04 00:00:00"/>
    <s v="2020-05-04 16:10:00"/>
    <s v="Gasto"/>
    <s v="Con Compromiso"/>
    <s v="0200"/>
    <x v="19"/>
    <x v="56"/>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s v="49220"/>
    <s v="62520"/>
    <s v="210820"/>
    <s v="463020, 517820, 611220, 719320, 839620, 988720"/>
    <s v="151571920, 169344120, 202449420, 241990220, 273682720, 314380820"/>
    <s v="-0"/>
    <x v="0"/>
    <x v="3"/>
  </r>
  <r>
    <s v="38420"/>
    <s v="2020-05-04 00:00:00"/>
    <s v="2020-05-04 17:33:00"/>
    <s v="Gasto"/>
    <s v="Anulad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3"/>
  </r>
  <r>
    <s v="38420"/>
    <s v="2020-05-04 00:00:00"/>
    <s v="2020-05-04 17:33:00"/>
    <s v="Gasto"/>
    <s v="Anulado"/>
    <s v="0140"/>
    <x v="21"/>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4"/>
  </r>
  <r>
    <s v="38420"/>
    <s v="2020-05-04 00:00:00"/>
    <s v="2020-05-04 17:33:00"/>
    <s v="Gasto"/>
    <s v="Anulado"/>
    <s v="0200"/>
    <x v="19"/>
    <x v="82"/>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23"/>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58"/>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23"/>
    <x v="37"/>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3"/>
  </r>
  <r>
    <s v="38420"/>
    <s v="2020-05-04 00:00:00"/>
    <s v="2020-05-04 17:33:00"/>
    <s v="Gasto"/>
    <s v="Anul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500"/>
    <x v="22"/>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1"/>
  </r>
  <r>
    <s v="38420"/>
    <s v="2020-05-04 00:00:00"/>
    <s v="2020-05-04 17:33:00"/>
    <s v="Gasto"/>
    <s v="Anulado"/>
    <s v="0300"/>
    <x v="23"/>
    <x v="53"/>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520"/>
    <s v="2020-05-05 00:00:00"/>
    <s v="2020-05-05 17:32: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28273680"/>
    <n v="3180789"/>
    <n v="31454469"/>
    <n v="8482104"/>
    <s v="Prestación de servicio para apoyar la preparación y trámite de información requerida para el desarrollo de los proyectos geográficos y cartográficos."/>
    <s v="45420"/>
    <s v="76720"/>
    <s v="274620"/>
    <s v="608920, 622920, 752220, 849120, 964520, 1125520"/>
    <s v="201228120, 205355620, 248122120, 275100620, 308201120, 347183420"/>
    <s v="-0"/>
    <x v="1"/>
    <x v="8"/>
  </r>
  <r>
    <s v="38620"/>
    <s v="2020-05-05 00:00:00"/>
    <s v="2020-05-05 17:34:00"/>
    <s v="Gasto"/>
    <s v="Con Compromiso"/>
    <s v="0300"/>
    <x v="23"/>
    <x v="78"/>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s v="45920"/>
    <s v="64520, 79120"/>
    <s v="221020, 324220"/>
    <s v="514520, 551020, 646020, 656220, 748620, 750620, 835720, 836420, 960620, 961420"/>
    <s v="169676220, 179860520, 215906220, 219430420, 247468520, 247976520, 272763620, 272915620, 307746120, 307751120"/>
    <s v="-0"/>
    <x v="1"/>
    <x v="8"/>
  </r>
  <r>
    <s v="38720"/>
    <s v="2020-05-06 00:00:00"/>
    <s v="2020-05-06 14:13:00"/>
    <s v="Gasto"/>
    <s v="Anulado"/>
    <s v="0200"/>
    <x v="19"/>
    <x v="55"/>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s v="49920"/>
    <s v="-0"/>
    <s v="-0"/>
    <s v="-0"/>
    <s v="-0"/>
    <s v="-0"/>
    <x v="1"/>
    <x v="3"/>
  </r>
  <r>
    <s v="38820"/>
    <s v="2020-05-06 00:00:00"/>
    <s v="2020-05-06 14:15:00"/>
    <s v="Gasto"/>
    <s v="Con Compromiso"/>
    <s v="0200"/>
    <x v="19"/>
    <x v="55"/>
    <s v="ADQUISICIÓN DE BIENES Y SERVICIOS - SERVICIOS TECNOLÓGICOS - FORTALECIMIENTO DE LA GESTIÓN INSTITUCIONAL DEL IGAC A NIVEL   NACIONAL"/>
    <s v="Propios"/>
    <x v="1"/>
    <s v="CSF"/>
    <n v="275271594"/>
    <n v="-275271594"/>
    <n v="0"/>
    <n v="0"/>
    <s v="Renovación, licenciamiento y soporte de las plataformas de seguridad"/>
    <s v="49820"/>
    <s v="129920"/>
    <s v="596320"/>
    <s v="1107720"/>
    <s v="339140020"/>
    <s v="-0"/>
    <x v="1"/>
    <x v="3"/>
  </r>
  <r>
    <s v="38820"/>
    <s v="2020-05-06 00:00:00"/>
    <s v="2020-05-06 14:15:00"/>
    <s v="Gasto"/>
    <s v="Con Compromiso"/>
    <s v="0200"/>
    <x v="19"/>
    <x v="55"/>
    <s v="ADQUISICIÓN DE BIENES Y SERVICIOS - SERVICIOS TECNOLÓGICOS - FORTALECIMIENTO DE LA GESTIÓN INSTITUCIONAL DEL IGAC A NIVEL   NACIONAL"/>
    <s v="Nación"/>
    <x v="0"/>
    <s v="CSF"/>
    <n v="0"/>
    <n v="252401380"/>
    <n v="252401380"/>
    <n v="0"/>
    <s v="Renovación, licenciamiento y soporte de las plataformas de seguridad"/>
    <s v="49820"/>
    <s v="129920"/>
    <s v="596320"/>
    <s v="1107720"/>
    <s v="339140020"/>
    <s v="-0"/>
    <x v="1"/>
    <x v="3"/>
  </r>
  <r>
    <s v="38920"/>
    <s v="2020-05-07 00:00:00"/>
    <s v="2020-05-07 14:08:00"/>
    <s v="Gasto"/>
    <s v="Generad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3600000"/>
    <n v="0"/>
    <n v="0"/>
    <s v="Inscripción  con  Wageningen University WEPAL de  Inter - Laboratorios para la compra de  muestras de referencia certificadas (2 rondas)."/>
    <s v="50020"/>
    <s v="-0"/>
    <s v="-0"/>
    <s v="-0"/>
    <s v="-0"/>
    <s v="-0"/>
    <x v="1"/>
    <x v="23"/>
  </r>
  <r>
    <s v="39020"/>
    <s v="2020-05-07 00:00:00"/>
    <s v="2020-05-07 14:14:00"/>
    <s v="Gasto"/>
    <s v="Anulado"/>
    <s v="0510"/>
    <x v="25"/>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s v="50120"/>
    <s v="-0"/>
    <s v="-0"/>
    <s v="-0"/>
    <s v="-0"/>
    <s v="-0"/>
    <x v="1"/>
    <x v="2"/>
  </r>
  <r>
    <s v="39120"/>
    <s v="2020-05-07 00:00:00"/>
    <s v="2020-05-07 14:48:00"/>
    <s v="Gasto"/>
    <s v="Con Compromiso"/>
    <s v="0500"/>
    <x v="22"/>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s v="50220"/>
    <s v="59520"/>
    <s v="201120"/>
    <s v="455620, 545520, 642420, 757420, 869420, 984320"/>
    <s v="147301720, 177496520, 213978620, 249220920, 282180020, 312530920"/>
    <s v="-0"/>
    <x v="1"/>
    <x v="1"/>
  </r>
  <r>
    <s v="39220"/>
    <s v="2020-05-07 00:00:00"/>
    <s v="2020-05-07 14:51:00"/>
    <s v="Gasto"/>
    <s v="Anulado"/>
    <s v="0500"/>
    <x v="22"/>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s v="50320"/>
    <s v="-0"/>
    <s v="-0"/>
    <s v="-0"/>
    <s v="-0"/>
    <s v="-0"/>
    <x v="1"/>
    <x v="1"/>
  </r>
  <r>
    <s v="39320"/>
    <s v="2020-05-07 00:00:00"/>
    <s v="2020-05-07 14:55:00"/>
    <s v="Gasto"/>
    <s v="Con Compromiso"/>
    <s v="0500"/>
    <x v="22"/>
    <x v="22"/>
    <s v="ADQUISICIÓN DE BIENES Y SERVICIOS - SERVICIO DE INFORMACIÓN CATASTRAL - ACTUALIZACIÓN  Y GESTIÓN CATASTRAL  NACIONAL"/>
    <s v="Propios"/>
    <x v="1"/>
    <s v="CSF"/>
    <n v="94601168"/>
    <n v="-5518401"/>
    <n v="89082767"/>
    <n v="0"/>
    <s v="Prestación de servicios profesionales para desarrollar e implementar los análisis económicos y financieros para establecer las mejores prácticas y fuente de información en el desarrollo de metodologías masivas de valoración de predios"/>
    <s v="50420"/>
    <s v="63120"/>
    <s v="203820"/>
    <s v="456720, 535620, 618620, 760320, 838820, 983720"/>
    <s v="145305120, 174343520, 206869520, 250490520, 274423020, 312702220"/>
    <s v="-0"/>
    <x v="1"/>
    <x v="1"/>
  </r>
  <r>
    <s v="39420"/>
    <s v="2020-05-11 00:00:00"/>
    <s v="2020-05-11 15:32:00"/>
    <s v="Gasto"/>
    <s v="Con Compromiso"/>
    <s v="0200"/>
    <x v="19"/>
    <x v="11"/>
    <s v="PENSIONES"/>
    <s v="Nación"/>
    <x v="0"/>
    <s v="CSF"/>
    <n v="15187400"/>
    <n v="-4199075"/>
    <n v="10988325"/>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5"/>
    <s v="SALUD"/>
    <s v="Nación"/>
    <x v="0"/>
    <s v="CSF"/>
    <n v="11510700"/>
    <n v="-3866898"/>
    <n v="7643802"/>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2"/>
    <s v="APORTES GENERALES AL SISTEMA DE RIESGOS LABORALES"/>
    <s v="Nación"/>
    <x v="0"/>
    <s v="CSF"/>
    <n v="838200"/>
    <n v="0"/>
    <n v="8382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4"/>
    <s v="CAJAS DE COMPENSACIÓN FAMILIAR"/>
    <s v="Nación"/>
    <x v="0"/>
    <s v="CSF"/>
    <n v="4315300"/>
    <n v="-47400"/>
    <n v="4267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6"/>
    <s v="APORTES AL SENA"/>
    <s v="Nación"/>
    <x v="0"/>
    <s v="CSF"/>
    <n v="2149900"/>
    <n v="0"/>
    <n v="2149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3"/>
    <s v="APORTES AL ICBF"/>
    <s v="Nación"/>
    <x v="0"/>
    <s v="CSF"/>
    <n v="3231700"/>
    <n v="0"/>
    <n v="32317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520"/>
    <s v="2020-05-12 00:00:00"/>
    <s v="2020-05-12 16:1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593673"/>
    <n v="18155711"/>
    <n v="0"/>
    <s v="Prestación de servicios personales para la organización de información edafológica y de capacidad de uso de las tierras dentro de los procesos de levantamientos de suelos y aplicaciones agrológicas."/>
    <s v="50720"/>
    <s v="70420"/>
    <s v="229520"/>
    <s v="520520, 637320, 773220, 873620, 996420"/>
    <s v="169827720, 212538820, 253774920, 282690120, 316183920"/>
    <s v="-0"/>
    <x v="1"/>
    <x v="23"/>
  </r>
  <r>
    <s v="39620"/>
    <s v="2020-05-12 00:00:00"/>
    <s v="2020-05-12 16:22: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9101160"/>
    <n v="63708120"/>
    <n v="0"/>
    <s v="Prestación de servicios profesionales para ejecutar las diferentes etapas de la actualización de Áreas Homogéneas de Tierras, en los municipios o áreas establecidas según programación de la Subdirección de Agrología a nivel nacional"/>
    <s v="50520"/>
    <s v="70620, 70720, 70820"/>
    <s v="244420, 245420, 249920"/>
    <s v="536720, 538220, 542520, 641120, 641520, 641620, 749520, 749620, 749720, 882020, 889020, 891820, 1016620, 1018320, 1102020"/>
    <s v="173705020, 174325920, 175359520, 213227720, 213243120, 213245020, 247630120, 247636320, 247637820, 284363520, 285497220, 286414520, 324851520, 325178820, 336529020"/>
    <s v="-0"/>
    <x v="1"/>
    <x v="23"/>
  </r>
  <r>
    <s v="39720"/>
    <s v="2020-05-12 00:00:00"/>
    <s v="2020-05-12 16:5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4494440"/>
    <n v="101461080"/>
    <n v="0"/>
    <s v="Prestación de servicios profesionales para garantizar la calidad de los levantamientos de suelos y aplicaciones agrológicas multidisciplinarias"/>
    <s v="50620"/>
    <s v="69720, 69820, 70520"/>
    <s v="227820, 229720, 233420"/>
    <s v="518420, 520720, 527420, 627420, 650620, 653620, 734220, 748220, 773620, 873720, 875520, 893020, 992420, 1009820, 1017320"/>
    <s v="169145920, 169832620, 171120720, 207306320, 218586820, 220628020, 244889320, 247443520, 255552920, 282700120, 282943820, 286491920, 315506020, 322377120, 324662520"/>
    <s v="-0"/>
    <x v="1"/>
    <x v="23"/>
  </r>
  <r>
    <s v="39820"/>
    <s v="2020-05-12 00:00:00"/>
    <s v="2020-05-12 17:0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134844"/>
    <n v="21134916"/>
    <n v="0"/>
    <s v="Prestación de servicios profesionales para apoyar las actividades de fortalecimiento institucional del proceso agrologico mediante la formulación e implementación de lineamientos de ejecución, seguimiento y control."/>
    <s v="50820"/>
    <s v="68920"/>
    <s v="229820"/>
    <s v="520820, 626220, 735820, 865620, 991420"/>
    <s v="169834420, 206738420, 245232720, 281433020, 314891120"/>
    <s v="-0"/>
    <x v="1"/>
    <x v="23"/>
  </r>
  <r>
    <s v="39920"/>
    <s v="2020-05-12 00:00:00"/>
    <s v="2020-05-12 17:05: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4003920"/>
    <n v="24269760"/>
    <n v="3033720"/>
    <s v="Prestación de servicios profesionales para la ejecución de análisis de mediana complejidad y validación metodológica que garantice el cumplimiento oportuno de la prestación de servicios de análisis en el área de biología del GIT Laboratorio Nacional"/>
    <s v="51120"/>
    <s v="74320"/>
    <s v="272520"/>
    <s v="607020, 625020, 744420, 854520, 992520"/>
    <s v="200532320, 205574420, 246886820, 278123320, 315506520"/>
    <s v="-0"/>
    <x v="1"/>
    <x v="23"/>
  </r>
  <r>
    <s v="40020"/>
    <s v="2020-05-12 00:00:00"/>
    <s v="2020-05-12 17:0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6770270"/>
    <n v="72671170"/>
    <n v="0"/>
    <s v="Prestación de servicios profesionales para adelantar actividades en desarrollo de las  aplicaciones agrológicas, innovación en aplicaciones agrológicas"/>
    <s v="51020"/>
    <s v="76020, 76920"/>
    <s v="261220, 271120"/>
    <s v="553820, 605620, 612820, 651220, 752420, 769520, 851120, 870520, 991520, 996620"/>
    <s v="183574720, 200434020, 205596520, 217469420, 248197220, 253165420, 275944420, 282219520, 314904920, 316185320"/>
    <s v="-0"/>
    <x v="1"/>
    <x v="23"/>
  </r>
  <r>
    <s v="40120"/>
    <s v="2020-05-12 00:00:00"/>
    <s v="2020-05-12 17:10: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5475677"/>
    <n v="33176163"/>
    <n v="0"/>
    <s v="Prestación de servicios profesionales para la realización de los procedimientos requeridos para el mantenimiento  y ajuste permanente del programa de aseguramiento de la calidad en el GIT  Laboratorio Nacional de Suelos."/>
    <s v="51220"/>
    <s v="74520"/>
    <s v="274020"/>
    <s v="608220, 661120, 737920, 895320, 994820"/>
    <s v="200724720, 226806320, 245712720, 287099420, 316163420"/>
    <s v="-0"/>
    <x v="1"/>
    <x v="23"/>
  </r>
  <r>
    <s v="40220"/>
    <s v="2020-05-12 00:00:00"/>
    <s v="2020-05-12 17:12: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4831480"/>
    <n v="33820360"/>
    <n v="0"/>
    <s v="Prestación de servicios profesionales para realizar la programación y cuantificación de los procesos  de campo de los proyectos y acciones que maneja la Subdirección de Agrología"/>
    <s v="50920"/>
    <s v="71620"/>
    <s v="249220"/>
    <s v="542020, 646420, 744320, 863420, 995120"/>
    <s v="175228020, 216094320, 246927020, 281025620, 316169420"/>
    <s v="-0"/>
    <x v="1"/>
    <x v="23"/>
  </r>
  <r>
    <s v="40320"/>
    <s v="2020-05-12 00:00:00"/>
    <s v="2020-05-12 17:16: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890510"/>
    <n v="16858874"/>
    <n v="0"/>
    <s v="Prestación de Servicios personales para realizar actividades de digitación y control de los análisis en el GIT Laboratorio Nacional de Suelos"/>
    <s v="51320"/>
    <s v="76820"/>
    <s v="271520"/>
    <s v="606120, 637620, 737120, 875320, 985620"/>
    <s v="200499820, 212514920, 245674320, 282941720, 312684220"/>
    <s v="-0"/>
    <x v="1"/>
    <x v="23"/>
  </r>
  <r>
    <s v="40420"/>
    <s v="2020-05-12 00:00:00"/>
    <s v="2020-05-12 17:18: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2593673"/>
    <n v="18155711"/>
    <n v="0"/>
    <s v="Prestación de servicios personales para implementar y ejecutar las actividades de control ambiental bajo la Norma ISO 14001 y manejo de residuos en el GIT Laboratorio Nacional de Suelos"/>
    <s v="51420"/>
    <s v="70220"/>
    <s v="284120"/>
    <s v="621920, 660920, 732120, 858420, 966020"/>
    <s v="205355320, 225525020, 244106720, 278580820, 308365720"/>
    <s v="-0"/>
    <x v="1"/>
    <x v="23"/>
  </r>
  <r>
    <s v="40520"/>
    <s v="2020-05-12 00:00:00"/>
    <s v="2020-05-12 17:20: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4139342"/>
    <n v="28975394"/>
    <n v="0"/>
    <s v="Prestación de servicios profesionales para ejecutar el programa de aseguramiento metrológico de los equipos e instrumentos  conforme a los requisitos de la Norma ISO 17025, en el GIT Laboratorio Nacional de Suelos"/>
    <s v="51520"/>
    <s v="69920"/>
    <s v="247720"/>
    <s v="540320, 646820, 759420, 872320, 1000820"/>
    <s v="174736720, 216167020, 250001920, 282504020, 317745520"/>
    <s v="-0"/>
    <x v="1"/>
    <x v="23"/>
  </r>
  <r>
    <s v="40620"/>
    <s v="2020-05-12 00:00:00"/>
    <s v="2020-05-12 17:22: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0"/>
    <n v="18155711"/>
    <n v="0"/>
    <s v="Prestación de servicios profesionales para la verificación, consolidación y delineación digital de información cartográfica y alfanumérica de los proyectos que adelanta la Subdirección de Agrología"/>
    <s v="51720"/>
    <s v="74420"/>
    <s v="273320"/>
    <s v="607620, 610620, 734320, 853920, 1017520"/>
    <s v="200648420, 201303120, 244894120, 277031020, 324690420"/>
    <s v="-0"/>
    <x v="1"/>
    <x v="23"/>
  </r>
  <r>
    <s v="40720"/>
    <s v="2020-05-12 00:00:00"/>
    <s v="2020-05-12 17:2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0696710"/>
    <n v="144876970"/>
    <n v="0"/>
    <s v="Prestación de servicios profesionales para la interpretación y consolidación de información de Geomorfología y/o Cobertura de la Tierra en sectores priorizados por la Subdirección de Agrología."/>
    <s v="51820"/>
    <s v="67020, 67120, 67820, 70020, 70120, 71020"/>
    <s v="240020, 245220, 247620, 249020, 249120"/>
    <s v="534720, 537820, 540220, 541720, 541820, 620220, 623820, 624020, 644320, 657120, 729020, 729120, 732420, 733620, 733720, 844820, 850520, 850620, 850720, 852520, 984020, 984820, 985120, 985520, 994920, 1125220, 1126720"/>
    <s v="173193720, 174320020, 174735620, 175218120, 175219120, 205353720, 205357020, 205357120, 215720620, 220626720, 243609820, 243615320, 244112520, 244878020, 244878920, 274745320, 275323520, 275457320, 275460120, 276394120, 312528720, 312546620, 312681520, 312683520, 316167220, 347176320"/>
    <s v="-0"/>
    <x v="1"/>
    <x v="23"/>
  </r>
  <r>
    <s v="40820"/>
    <s v="2020-05-12 00:00:00"/>
    <s v="2020-05-12 17:31: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9662960"/>
    <n v="67640720"/>
    <n v="0"/>
    <s v="Prestación de servicios profesionales para la interpretación, control de calidad y consolidación de información de cobertura de la tierra o gemorfología, de acuerdo a los lineamientos y metas de la Subdirección de Agrología."/>
    <s v="51920"/>
    <s v="67320, 67720"/>
    <s v="229120, 247120"/>
    <s v="534620, 539720, 634120, 634720, 739320, 740020, 853120, 859420, 979020, 981720"/>
    <s v="173173020, 174346020, 209066620, 210842720, 246161520, 246172920, 276743020, 278810420, 311541320, 312314520"/>
    <s v="-0"/>
    <x v="1"/>
    <x v="23"/>
  </r>
  <r>
    <s v="40920"/>
    <s v="2020-05-12 00:00:00"/>
    <s v="2020-05-12 17:3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5590090"/>
    <n v="39130630"/>
    <n v="0"/>
    <s v="Prestación de servicios profesionales para avalar la calidad y consolidación de la información generada de cobertura de la tierra de acuerdo a los lineamientos y metas de la Subdirección de Agrología."/>
    <s v="52020"/>
    <s v="71920"/>
    <s v="271420"/>
    <s v="605920, 630320, 745020, 861020, 985420"/>
    <s v="200496720, 208647420, 248116820, 280656120, 313283820"/>
    <s v="-0"/>
    <x v="1"/>
    <x v="23"/>
  </r>
  <r>
    <s v="41020"/>
    <s v="2020-05-13 00:00:00"/>
    <s v="2020-05-13 10:20:00"/>
    <s v="Gasto"/>
    <s v="Anulado"/>
    <s v="0500"/>
    <x v="22"/>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s v="52320"/>
    <s v="-0"/>
    <s v="-0"/>
    <s v="-0"/>
    <s v="-0"/>
    <s v="-0"/>
    <x v="1"/>
    <x v="1"/>
  </r>
  <r>
    <s v="41120"/>
    <s v="2020-05-14 00:00:00"/>
    <s v="2020-05-14 14:09: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s v="52420"/>
    <s v="72020"/>
    <s v="275720"/>
    <s v="609820, 612420, 729620, 873020, 963220"/>
    <s v="201259220, 205347720, 243732820, 282572620, 308154420"/>
    <s v="-0"/>
    <x v="1"/>
    <x v="8"/>
  </r>
  <r>
    <s v="41220"/>
    <s v="2020-05-14 00:00:00"/>
    <s v="2020-05-14 14:11:00"/>
    <s v="Gasto"/>
    <s v="Con Compromiso"/>
    <s v="0300"/>
    <x v="23"/>
    <x v="53"/>
    <s v="ADQUISICIÓN DE BIENES Y SERVICIOS - SERVICIOS DE INFORMACIÓN GEODÉSICA ACTUALIZADO - LEVANTAMIENTO , GENERACIÓN Y ACTUALIZACIÓN DE LA RED GEODÉSICA Y LA CARTOGRAFÍA BÁSICA A NIVEL   NACIONAL"/>
    <s v="Nación"/>
    <x v="0"/>
    <s v="CSF"/>
    <n v="120000000"/>
    <n v="350221"/>
    <n v="120350221"/>
    <n v="0"/>
    <s v="Adquisición de equipos de comunicación para transmisión de datos de estaciones GNSS de funcionamiento continuo"/>
    <s v="52520"/>
    <s v="126020"/>
    <s v="-0"/>
    <s v="-0"/>
    <s v="-0"/>
    <s v="-0"/>
    <x v="1"/>
    <x v="8"/>
  </r>
  <r>
    <s v="41320"/>
    <s v="2020-05-14 00:00:00"/>
    <s v="2020-05-14 14:14:00"/>
    <s v="Gasto"/>
    <s v="Con Compromiso"/>
    <s v="0300"/>
    <x v="23"/>
    <x v="84"/>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s v="52620"/>
    <s v="82720"/>
    <s v="316020"/>
    <s v="647920, 753320, 896720, 1031220"/>
    <s v="217366220, 248558820, 287676120, 336527520"/>
    <s v="-0"/>
    <x v="1"/>
    <x v="8"/>
  </r>
  <r>
    <s v="41420"/>
    <s v="2020-05-15 00:00:00"/>
    <s v="2020-05-15 09:21: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1404620"/>
    <n v="1932592"/>
    <n v="33337212"/>
    <n v="1932592"/>
    <s v="Prestacion de servicios profesionales para el procesamiento y análisis de imágenes de sensores remotos  así como la generación de cartografía básica y temática requeridos en los proyectos en tecnologías geoespaciales a cargo de la Oficina CIAF"/>
    <s v="52720"/>
    <s v="66920"/>
    <s v="260620"/>
    <s v="553220, 660720, 749420, 865020, 1000520"/>
    <s v="180571720, 224855920, 247615520, 281060020, 317718820"/>
    <s v="-0"/>
    <x v="1"/>
    <x v="24"/>
  </r>
  <r>
    <s v="41520"/>
    <s v="2020-05-18 00:00:00"/>
    <s v="2020-05-18 17:21:00"/>
    <s v="Gasto"/>
    <s v="Con Compromiso"/>
    <s v="0200"/>
    <x v="19"/>
    <x v="55"/>
    <s v="ADQUISICIÓN DE BIENES Y SERVICIOS - SERVICIOS TECNOLÓGICOS - FORTALECIMIENTO DE LA GESTIÓN INSTITUCIONAL DEL IGAC A NIVEL   NACIONAL"/>
    <s v="Nación"/>
    <x v="0"/>
    <s v="CSF"/>
    <n v="44720720"/>
    <n v="-5590090"/>
    <n v="39130630"/>
    <n v="0"/>
    <s v="Prestación de servicios profesionales para gestionar, ejecutar y hacer seguimiento a las tareas de mantenimiento y atención de incidentes relacionadas con el editor gráfico de los sistemas de información de la oficina de informática y telecomunicacio"/>
    <s v="53220"/>
    <s v="71220"/>
    <s v="260520"/>
    <s v="553120, 626320, 736620, 841020, 1007920"/>
    <s v="180558520, 207532520, 245263920, 273931020, 322087620"/>
    <s v="-0"/>
    <x v="1"/>
    <x v="3"/>
  </r>
  <r>
    <s v="41620"/>
    <s v="2020-05-18 00:00:00"/>
    <s v="2020-05-18 17:26:00"/>
    <s v="Gasto"/>
    <s v="Con Compromiso"/>
    <s v="0200"/>
    <x v="19"/>
    <x v="2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s v="53320"/>
    <s v="87420"/>
    <s v="333820"/>
    <s v="706520, 736120, 858920, 968320"/>
    <s v="236647320, 245241120, 278688620, 310065320"/>
    <s v="-0"/>
    <x v="1"/>
    <x v="3"/>
  </r>
  <r>
    <s v="41720"/>
    <s v="2020-05-18 00:00:00"/>
    <s v="2020-05-18 17:29:00"/>
    <s v="Gasto"/>
    <s v="Con Compromiso"/>
    <s v="0200"/>
    <x v="19"/>
    <x v="80"/>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s v="53420"/>
    <s v="69620"/>
    <s v="224920"/>
    <s v="602120, 653920, 778220, 897220, 1031020"/>
    <s v="198694120, 218953520, 261318720, 289126320, 335416220"/>
    <s v="-0"/>
    <x v="1"/>
    <x v="3"/>
  </r>
  <r>
    <s v="41820"/>
    <s v="2020-05-19 00:00:00"/>
    <s v="2020-05-19 14:08:00"/>
    <s v="Gasto"/>
    <s v="Con Compromiso"/>
    <s v="0200"/>
    <x v="19"/>
    <x v="20"/>
    <s v="IMPUESTO DE INDUSTRIA Y COMERCIO"/>
    <s v="Propios"/>
    <x v="1"/>
    <s v="CSF"/>
    <n v="1912000"/>
    <n v="0"/>
    <n v="1912000"/>
    <n v="0"/>
    <s v="IMPUESTO DE INDUSTRIA Y COMERCIO"/>
    <s v="54520"/>
    <s v="61820"/>
    <s v="170920"/>
    <s v="345720"/>
    <s v="122305620"/>
    <s v="-0"/>
    <x v="0"/>
    <x v="3"/>
  </r>
  <r>
    <s v="41920"/>
    <s v="2020-05-20 00:00:00"/>
    <s v="2020-05-20 15:39: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2207648"/>
    <n v="60158436"/>
    <n v="4139342"/>
    <s v="Prestación de servicios profesionales para la ejecución de análisis de alta complejidad y validación  metodológica en el GIT Laboratorio Nacional de Suelos."/>
    <s v="54620"/>
    <s v="76420, 77320"/>
    <s v="246720, 271720"/>
    <s v="539320, 606320, 624420, 639020, 728920, 742220, 863520, 884720, 964220, 1011220"/>
    <s v="174342420, 200458020, 205357320, 212585720, 243518320, 246856020, 281026620, 284854820, 308196720, 322773320"/>
    <s v="-0"/>
    <x v="1"/>
    <x v="23"/>
  </r>
  <r>
    <s v="42020"/>
    <s v="2020-05-20 00:00:00"/>
    <s v="2020-05-20 15:41: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3534210"/>
    <n v="24739470"/>
    <n v="0"/>
    <s v="Prestación de servicios profesionales para realizar el proceso gráfico y maquetación de las publicaciones impresas y/o digitales de la Subdirección de Agrología."/>
    <s v="54820"/>
    <s v="71520"/>
    <s v="246020"/>
    <s v="537920, 645520, 740620, 869520, 993120"/>
    <s v="174320920, 215894920, 246182520, 282181120, 316147120"/>
    <s v="-0"/>
    <x v="1"/>
    <x v="23"/>
  </r>
  <r>
    <s v="42120"/>
    <s v="2020-05-20 00:00:00"/>
    <s v="2020-05-20 15:4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186336"/>
    <n v="38944294"/>
    <n v="0"/>
    <s v="Prestación de servicios profesionales para realizar el control de calidad final de la información cartográfica, alfanumérica y geoespacial mediante software libre en los proyectos que desarrolla la subdirección de agrología."/>
    <s v="54720"/>
    <s v="73320"/>
    <s v="273120"/>
    <s v="607520, 630220, 745720, 872220, 996220"/>
    <s v="200565220, 208316420, 247482820, 283414620, 316313920"/>
    <s v="-0"/>
    <x v="1"/>
    <x v="23"/>
  </r>
  <r>
    <s v="42220"/>
    <s v="2020-05-22 00:00:00"/>
    <s v="2020-05-22 18:39:00"/>
    <s v="Gasto"/>
    <s v="Con Compromiso"/>
    <s v="0200"/>
    <x v="19"/>
    <x v="9"/>
    <s v="SUELDO BÁSICO"/>
    <s v="Nación"/>
    <x v="0"/>
    <s v="CSF"/>
    <n v="868706118"/>
    <n v="0"/>
    <n v="86870611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4"/>
    <s v="PRIMA DE VACACIONES"/>
    <s v="Nación"/>
    <x v="0"/>
    <s v="CSF"/>
    <n v="85945566"/>
    <n v="0"/>
    <n v="8594556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5"/>
    <s v="PRIMA TÉCNICA NO SALARIAL"/>
    <s v="Nación"/>
    <x v="0"/>
    <s v="CSF"/>
    <n v="11677468"/>
    <n v="0"/>
    <n v="1167746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21"/>
    <s v="INCAPACIDADES (NO DE PENSIONES)"/>
    <s v="Nación"/>
    <x v="0"/>
    <s v="CSF"/>
    <n v="3327611"/>
    <n v="0"/>
    <n v="3327611"/>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10"/>
    <s v="BONIFICACIÓN POR SERVICIOS PRESTADOS"/>
    <s v="Nación"/>
    <x v="0"/>
    <s v="CSF"/>
    <n v="19064688"/>
    <n v="0"/>
    <n v="1906468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8"/>
    <s v="BONIFICACIÓN ESPECIAL DE RECREACIÓN"/>
    <s v="Nación"/>
    <x v="0"/>
    <s v="CSF"/>
    <n v="7586220"/>
    <n v="0"/>
    <n v="7586220"/>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36"/>
    <s v="INDEMNIZACIÓN POR VACACIONES"/>
    <s v="Nación"/>
    <x v="0"/>
    <s v="CSF"/>
    <n v="1299945"/>
    <n v="0"/>
    <n v="1299945"/>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52"/>
    <s v="PRIMA TÉCNICA SALARIAL"/>
    <s v="Nación"/>
    <x v="0"/>
    <s v="CSF"/>
    <n v="19608654"/>
    <n v="0"/>
    <n v="19608654"/>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7"/>
    <s v="SUELDO DE VACACIONES"/>
    <s v="Nación"/>
    <x v="0"/>
    <s v="CSF"/>
    <n v="101991702"/>
    <n v="0"/>
    <n v="101991702"/>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41"/>
    <s v="PRIMA DE COORDINACIÓN"/>
    <s v="Nación"/>
    <x v="0"/>
    <s v="CSF"/>
    <n v="20062873"/>
    <n v="0"/>
    <n v="20062873"/>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33"/>
    <s v="LICENCIAS DE MATERNIDAD Y PATERNIDAD (NO DE PENSIONES)"/>
    <s v="Nación"/>
    <x v="0"/>
    <s v="CSF"/>
    <n v="4831077"/>
    <n v="0"/>
    <n v="483107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6"/>
    <s v="SUBSIDIO DE ALIMENTACIÓN"/>
    <s v="Nación"/>
    <x v="0"/>
    <s v="CSF"/>
    <n v="10585787"/>
    <n v="0"/>
    <n v="1058578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26"/>
    <s v="PRIMA DE SERVICIO"/>
    <s v="Nación"/>
    <x v="0"/>
    <s v="CSF"/>
    <n v="4709286"/>
    <n v="0"/>
    <n v="470928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220"/>
    <s v="2020-05-22 00:00:00"/>
    <s v="2020-05-22 18:39:00"/>
    <s v="Gasto"/>
    <s v="Con Compromiso"/>
    <s v="0200"/>
    <x v="19"/>
    <x v="3"/>
    <s v="AUXILIO DE TRANSPORTE"/>
    <s v="Nación"/>
    <x v="0"/>
    <s v="CSF"/>
    <n v="11903637"/>
    <n v="0"/>
    <n v="1190363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x v="3"/>
  </r>
  <r>
    <s v="42320"/>
    <s v="2020-05-22 00:00:00"/>
    <s v="2020-05-22 21:00:00"/>
    <s v="Gasto"/>
    <s v="Con Compromiso"/>
    <s v="0200"/>
    <x v="19"/>
    <x v="15"/>
    <s v="SALUD"/>
    <s v="Nación"/>
    <x v="0"/>
    <s v="CSF"/>
    <n v="79085000"/>
    <n v="0"/>
    <n v="790850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4"/>
    <s v="CAJAS DE COMPENSACIÓN FAMILIAR"/>
    <s v="Nación"/>
    <x v="0"/>
    <s v="CSF"/>
    <n v="41391100"/>
    <n v="0"/>
    <n v="413911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1"/>
    <s v="PENSIONES"/>
    <s v="Nación"/>
    <x v="0"/>
    <s v="CSF"/>
    <n v="111645600"/>
    <n v="0"/>
    <n v="1116456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2"/>
    <s v="APORTES GENERALES AL SISTEMA DE RIESGOS LABORALES"/>
    <s v="Nación"/>
    <x v="0"/>
    <s v="CSF"/>
    <n v="9272300"/>
    <n v="0"/>
    <n v="9272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3"/>
    <s v="APORTES AL ICBF"/>
    <s v="Nación"/>
    <x v="0"/>
    <s v="CSF"/>
    <n v="31044300"/>
    <n v="0"/>
    <n v="31044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6"/>
    <s v="APORTES AL SENA"/>
    <s v="Nación"/>
    <x v="0"/>
    <s v="CSF"/>
    <n v="20699800"/>
    <n v="0"/>
    <n v="206998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420"/>
    <s v="2020-05-26 00:00:00"/>
    <s v="2020-05-26 08:17:00"/>
    <s v="Gasto"/>
    <s v="Gener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28273680"/>
    <n v="0"/>
    <n v="0"/>
    <s v="Prestación de servicios profesionales para el apoyo a los asuntos relacionados con los requerimientos de limites de entidades territoriales"/>
    <s v="54020"/>
    <s v="-0"/>
    <s v="-0"/>
    <s v="-0"/>
    <s v="-0"/>
    <s v="-0"/>
    <x v="1"/>
    <x v="8"/>
  </r>
  <r>
    <s v="42520"/>
    <s v="2020-05-26 00:00:00"/>
    <s v="2020-05-26 08:19: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s v="54120"/>
    <s v="86620"/>
    <s v="349020"/>
    <s v="711820, 729220, 860120, 965020"/>
    <s v="239875420, 243624620, 280004220, 308236620"/>
    <s v="-0"/>
    <x v="1"/>
    <x v="8"/>
  </r>
  <r>
    <s v="42620"/>
    <s v="2020-05-26 00:00:00"/>
    <s v="2020-05-26 08:21: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2856098"/>
    <n v="37129262"/>
    <n v="0"/>
    <s v="Prestación de servicios profesionales para realizar la evaluación y documentación de los límites de las entidades territoriales."/>
    <s v="54220"/>
    <s v="72920, 73820"/>
    <s v="271220, 271320"/>
    <s v="605720, 605820, 619320, 621120, 729520, 730320, 834920, 835120, 961120, 998920"/>
    <s v="200438920, 200475420, 205353120, 205354420, 243728920, 243801420, 272845220, 272847820, 307749420, 316809320"/>
    <s v="-0"/>
    <x v="1"/>
    <x v="8"/>
  </r>
  <r>
    <s v="42720"/>
    <s v="2020-05-26 00:00:00"/>
    <s v="2020-05-26 08:25:00"/>
    <s v="Gasto"/>
    <s v="Con Compromiso"/>
    <s v="0300"/>
    <x v="23"/>
    <x v="37"/>
    <s v="ADQUISICIÓN DE BIENES Y SERVICIOS - SERVICIO DE INFORMACIÓN CARTOGRÁFICA ACTUALIZADO - LEVANTAMIENTO , GENERACIÓN Y ACTUALIZACIÓN DE LA RED GEODÉSICA Y LA CARTOGRAFÍA BÁSICA A NIVEL   NACIONAL"/>
    <s v="Nación"/>
    <x v="0"/>
    <s v="CSF"/>
    <n v="31124076"/>
    <n v="3000000"/>
    <n v="34124076"/>
    <n v="5334306"/>
    <s v="Prestación de servicios para el análisis, procesamiento y caracterización de imágenes insumo para la producción cartográfica."/>
    <s v="54420"/>
    <s v="74120, 93120"/>
    <s v="273020, 335920"/>
    <s v="607420, 634020, 708820, 736420, 875720, 889320, 939720, 983820, 985320"/>
    <s v="200567120, 208998020, 237401120, 245252920, 283045920, 285587720, 296749320, 312517320, 312682820"/>
    <s v="-0"/>
    <x v="1"/>
    <x v="8"/>
  </r>
  <r>
    <s v="42820"/>
    <s v="2020-05-27 00:00:00"/>
    <s v="2020-05-27 14:20: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s v="55320"/>
    <s v="85820"/>
    <s v="350320"/>
    <s v="713820, 823220, 953320, 1118220"/>
    <s v="240420720, 267545620, 304797420, 346695820"/>
    <s v="-0"/>
    <x v="1"/>
    <x v="23"/>
  </r>
  <r>
    <s v="42920"/>
    <s v="2020-05-29 00:00:00"/>
    <s v="2020-05-29 19:19:00"/>
    <s v="Gasto"/>
    <s v="Con Compromiso"/>
    <s v="0300"/>
    <x v="23"/>
    <x v="37"/>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
    <s v="55620"/>
    <s v="66020, 66120"/>
    <s v="191820, 192020"/>
    <s v="410020, 410220"/>
    <s v="139830720, 139832820"/>
    <s v="-0"/>
    <x v="1"/>
    <x v="8"/>
  </r>
  <r>
    <s v="43020"/>
    <s v="2020-06-03 00:00:00"/>
    <s v="2020-06-03 10:30: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
    <s v="55920"/>
    <s v="69220"/>
    <s v="202820"/>
    <s v="454220"/>
    <s v="143591420"/>
    <s v="-0"/>
    <x v="1"/>
    <x v="23"/>
  </r>
  <r>
    <s v="43120"/>
    <s v="2020-06-03 00:00:00"/>
    <s v="2020-06-03 12:30:00"/>
    <s v="Gasto"/>
    <s v="Con Compromiso"/>
    <s v="0140"/>
    <x v="21"/>
    <x v="65"/>
    <s v="ADQUISICIÓN DE BIENES Y SERVICIOS - SERVICIO DE ASISTENCIA TÉCNICA PARA LA GESTIÓN DE LOS RECURSOS GEOGRÁFICOS - FORTALECIMIENTO DE LA GESTIÓN DEL CONOCIMIENTO Y LA INNOVACIÓN EN EL ÁMBITO GEOGRÁFICO DEL  TERRITORIO   NACIONAL"/>
    <s v="Propios"/>
    <x v="1"/>
    <s v="CSF"/>
    <n v="97331850"/>
    <n v="25306281"/>
    <n v="122638131"/>
    <n v="0"/>
    <s v="Prestación de servicios profesionales para realizar el desarrollo, ajuste, implementación, documentación y diseño de las etapas de los proyectos de sistemas de informacion geográfica en el marco del contrato Interadministrativo  IGAC-ICBF."/>
    <s v="53720"/>
    <s v="75820, 75920, 76220"/>
    <s v="307620, 319920, 324020"/>
    <s v="643520, 643620, 651520, 655920, 658220, 703220, 760020, 760120, 764220, 873920, 877320, 877620, 1001020, 1006620, 1028220"/>
    <s v="215121320, 216053220, 217678820, 219428020, 221064320, 233526820, 250636920, 250637220, 251815320, 283378820, 283466520, 283525620, 320438620, 322055420, 331217020"/>
    <s v="-0"/>
    <x v="1"/>
    <x v="24"/>
  </r>
  <r>
    <s v="43220"/>
    <s v="2020-06-03 00:00:00"/>
    <s v="2020-06-03 15:46:00"/>
    <s v="Gasto"/>
    <s v="Con Compromiso"/>
    <s v="0200"/>
    <x v="19"/>
    <x v="26"/>
    <s v="PRIMA DE SERVICIO"/>
    <s v="Nación"/>
    <x v="0"/>
    <s v="CSF"/>
    <n v="932126563"/>
    <n v="0"/>
    <n v="932126563"/>
    <n v="0"/>
    <s v="PRIMA DE SERVICIOS"/>
    <s v="56020"/>
    <s v="68720"/>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s v="-0"/>
    <x v="0"/>
    <x v="3"/>
  </r>
  <r>
    <s v="43320"/>
    <s v="2020-06-04 00:00:00"/>
    <s v="2020-06-04 11:56:00"/>
    <s v="Gasto"/>
    <s v="Anulado"/>
    <s v="0200"/>
    <x v="19"/>
    <x v="27"/>
    <s v="ADQUISICIÓN DE BIENES Y SERVICIOS - SEDES MANTENIDAS - FORTALECIMIENTO DE LA INFRAESTRUCTURA FÍSICA DEL IGAC A NIVEL  NACIONAL"/>
    <s v="Nación"/>
    <x v="0"/>
    <s v="CSF"/>
    <n v="150000000"/>
    <n v="-150000000"/>
    <n v="0"/>
    <n v="0"/>
    <s v="Realizar actividades de mantenimiento de maquinaria y equipos"/>
    <s v="56120"/>
    <s v="-0"/>
    <s v="-0"/>
    <s v="-0"/>
    <s v="-0"/>
    <s v="-0"/>
    <x v="1"/>
    <x v="3"/>
  </r>
  <r>
    <s v="43420"/>
    <s v="2020-06-04 00:00:00"/>
    <s v="2020-06-04 13:18:00"/>
    <s v="Gasto"/>
    <s v="Con Compromiso"/>
    <s v="0200"/>
    <x v="19"/>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s v="56120"/>
    <s v="71120"/>
    <s v="260020"/>
    <s v="635920"/>
    <s v="212365220"/>
    <s v="-0"/>
    <x v="1"/>
    <x v="3"/>
  </r>
  <r>
    <s v="43520"/>
    <s v="2020-06-08 00:00:00"/>
    <s v="2020-06-08 14:43:00"/>
    <s v="Gasto"/>
    <s v="Con Compromiso"/>
    <s v="0200"/>
    <x v="19"/>
    <x v="62"/>
    <s v="SERVICIOS JURÍDICOS Y CONTABLES"/>
    <s v="Nación"/>
    <x v="0"/>
    <s v="CSF"/>
    <n v="23800"/>
    <n v="0"/>
    <n v="23800"/>
    <n v="0"/>
    <s v="REEMBOLSO CAJA MENOR SEGUN RESOLUCION 496"/>
    <s v="57520"/>
    <s v="71320"/>
    <s v="207120"/>
    <s v="459420"/>
    <s v="147021020"/>
    <s v="-0"/>
    <x v="0"/>
    <x v="3"/>
  </r>
  <r>
    <s v="43620"/>
    <s v="2020-06-09 00:00:00"/>
    <s v="2020-06-09 09:26:00"/>
    <s v="Gasto"/>
    <s v="Anulado"/>
    <s v="0200"/>
    <x v="19"/>
    <x v="69"/>
    <s v="ADQUISICIÓN DE BIENES Y SERVICIOS - DOCUMENTOS DE PLANEACIÓN - FORTALECIMIENTO DE LA GESTIÓN INSTITUCIONAL DEL IGAC A NIVEL   NACIONAL"/>
    <s v="Nación"/>
    <x v="0"/>
    <s v="CSF"/>
    <n v="8400000"/>
    <n v="-8400000"/>
    <n v="0"/>
    <n v="0"/>
    <s v="Recursos para el centro de servicios integrados CIS - Tumaco"/>
    <s v="57320"/>
    <s v="-0"/>
    <s v="-0"/>
    <s v="-0"/>
    <s v="-0"/>
    <s v="-0"/>
    <x v="1"/>
    <x v="3"/>
  </r>
  <r>
    <s v="43720"/>
    <s v="2020-06-09 00:00:00"/>
    <s v="2020-06-09 09:29:00"/>
    <s v="Gasto"/>
    <s v="Con Compromiso"/>
    <s v="0200"/>
    <x v="19"/>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s v="57420"/>
    <s v="90420"/>
    <s v="416320"/>
    <s v="826420"/>
    <s v="272668420"/>
    <s v="-0"/>
    <x v="1"/>
    <x v="3"/>
  </r>
  <r>
    <s v="43820"/>
    <s v="2020-06-09 00:00:00"/>
    <s v="2020-06-09 09:31:00"/>
    <s v="Gasto"/>
    <s v="Anulado"/>
    <s v="0200"/>
    <x v="19"/>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s v="57620"/>
    <s v="-0"/>
    <s v="-0"/>
    <s v="-0"/>
    <s v="-0"/>
    <s v="-0"/>
    <x v="1"/>
    <x v="3"/>
  </r>
  <r>
    <s v="43920"/>
    <s v="2020-06-09 00:00:00"/>
    <s v="2020-06-09 11:59: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5688345"/>
    <n v="0"/>
    <n v="35688345"/>
    <n v="0"/>
    <s v="Prestación de servicios profesionales para definir, proponer e implementar metodologías y herramientas de procesamiento de datos haciendo uso de técnicas de inteligencia artificial y procesamiento de grandes volúmenes de datos en los proyectos adelan"/>
    <s v="56720"/>
    <s v="79020"/>
    <s v="327220"/>
    <s v="659020, 776920, 891320, 998220"/>
    <s v="222823620, 259547220, 286669320, 316804220"/>
    <s v="-0"/>
    <x v="1"/>
    <x v="24"/>
  </r>
  <r>
    <s v="44020"/>
    <s v="2020-06-09 00:00:00"/>
    <s v="2020-06-09 12:20: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estructuración de información geográfica de los  proyectos de tecnologías geoespaciales que adelante la oficina CIAF."/>
    <s v="56320"/>
    <s v="77520"/>
    <s v="329520"/>
    <s v="661220, 661320, 760820, 882120, 1003520"/>
    <s v="226819920, 233362620, 250550420, 284898820, 320850420"/>
    <s v="-0"/>
    <x v="1"/>
    <x v="24"/>
  </r>
  <r>
    <s v="44120"/>
    <s v="2020-06-09 00:00:00"/>
    <s v="2020-06-09 12:22: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ón de servicios profesionales para definir, proponer e implementar metodologías, procedimientos y técnicas que incorporen el componente geoespacial en los proyectos de la Jefatura CIAF."/>
    <s v="56820"/>
    <s v="77420"/>
    <s v="293720"/>
    <s v="624520, 624620, 760720, 871720, 1010720"/>
    <s v="205357420, 207567820, 250536320, 283407320, 322617220"/>
    <s v="-0"/>
    <x v="1"/>
    <x v="24"/>
  </r>
  <r>
    <s v="44220"/>
    <s v="2020-06-09 00:00:00"/>
    <s v="2020-06-09 12:24:00"/>
    <s v="Gasto"/>
    <s v="Anulado"/>
    <s v="0140"/>
    <x v="21"/>
    <x v="72"/>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s v="56620"/>
    <s v="-0"/>
    <s v="-0"/>
    <s v="-0"/>
    <s v="-0"/>
    <s v="-0"/>
    <x v="1"/>
    <x v="24"/>
  </r>
  <r>
    <s v="44320"/>
    <s v="2020-06-09 00:00:00"/>
    <s v="2020-06-09 12:25: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on de servicios profesionales para el desarrollo de procesos fotogramétricos requeridos en los proyectos de tecnologías geoespaciales a cargo de la Oficina CIAF."/>
    <s v="56420"/>
    <s v="78720"/>
    <s v="396620"/>
    <s v="767020, 767120, 870720, 872920, 1002820"/>
    <s v="252272920, 252907220, 282377020, 283431320, 321083320"/>
    <s v="-0"/>
    <x v="1"/>
    <x v="24"/>
  </r>
  <r>
    <s v="44420"/>
    <s v="2020-06-09 00:00:00"/>
    <s v="2020-06-09 12:27: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la elaboración del material gráfico requerido en el desarrollo de los proyectos del CIAF."/>
    <s v="56520"/>
    <s v="90120"/>
    <s v="389120"/>
    <s v="759720, 759820, 885420, 1002320"/>
    <s v="250005520, 251848820, 284918820, 320758020"/>
    <s v="-0"/>
    <x v="1"/>
    <x v="24"/>
  </r>
  <r>
    <s v="44520"/>
    <s v="2020-06-09 00:00:00"/>
    <s v="2020-06-09 12:28: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62809240"/>
    <n v="-4831480"/>
    <n v="57977760"/>
    <n v="0"/>
    <s v="Prestación de servicios profesionales para definir e implementar herramientas pedagógicas y didácticas para el desarrollo de contenidos de la oferta académica del CIAF, de acuerdo con las particularidades de cada programa"/>
    <s v="56920"/>
    <s v="79820, 82520"/>
    <s v="297320, 309020"/>
    <s v="629520, 637220, 732320, 735120, 864020, 872120, 995620, 996320"/>
    <s v="207841020, 212482720, 244923620, 246244120, 281041020, 282514320, 316174620, 316181520"/>
    <s v="-0"/>
    <x v="1"/>
    <x v="24"/>
  </r>
  <r>
    <s v="44620"/>
    <s v="2020-06-09 00:00:00"/>
    <s v="2020-06-09 12:29: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actualización, configuración, administración, migración y gestión de contenidos, soporte técnico y monitoreo a la plataformas Telecentro regional."/>
    <s v="56220"/>
    <s v="79420"/>
    <s v="316320"/>
    <s v="648920, 740820, 863920, 995720"/>
    <s v="217426220, 246221820, 281446320, 316352320"/>
    <s v="-0"/>
    <x v="1"/>
    <x v="24"/>
  </r>
  <r>
    <s v="44720"/>
    <s v="2020-06-09 00:00:00"/>
    <s v="2020-06-09 14:56: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6905723"/>
    <n v="0"/>
    <n v="26905723"/>
    <n v="0"/>
    <s v="Prestacion de servicios profesionales para la actualización de planes, formatos, informes de evaluación y anexos soporte requeridos para mantener activo el reconocimiento del Centro de Investigación ante Minciencias."/>
    <s v="56620"/>
    <s v="78120"/>
    <s v="302620"/>
    <s v="635320, 635420, 765820, 884420, 999720"/>
    <s v="210894820, 210897920, 251440020, 284828120, 317680220"/>
    <s v="-0"/>
    <x v="1"/>
    <x v="24"/>
  </r>
  <r>
    <s v="44820"/>
    <s v="2020-06-09 00:00:00"/>
    <s v="2020-06-09 15:22:00"/>
    <s v="Gasto"/>
    <s v="Con Compromiso"/>
    <s v="0300"/>
    <x v="23"/>
    <x v="37"/>
    <s v="ADQUISICIÓN DE BIENES Y SERVICIOS - SERVICIO DE INFORMACIÓN CARTOGRÁFICA ACTUALIZADO - LEVANTAMIENTO , GENERACIÓN Y ACTUALIZACIÓN DE LA RED GEODÉSICA Y LA CARTOGRAFÍA BÁSICA A NIVEL   NACIONAL"/>
    <s v="Nación"/>
    <x v="0"/>
    <s v="CSF"/>
    <n v="320000000"/>
    <n v="100000000"/>
    <n v="420000000"/>
    <n v="100000000"/>
    <s v="Prestación de servicios de mantenimiento preventivo programado de rutina y de imprevistos, incluyendo repuestos para mantener la aeronavegabilidad del avión Twinn Commander 690A con matrícula HK117G propiedad del IGAC"/>
    <s v="57020"/>
    <s v="107020"/>
    <s v="508620"/>
    <s v="952720"/>
    <s v="303713620"/>
    <s v="-0"/>
    <x v="1"/>
    <x v="8"/>
  </r>
  <r>
    <s v="44920"/>
    <s v="2020-06-09 00:00:00"/>
    <s v="2020-06-09 15:24:00"/>
    <s v="Gasto"/>
    <s v="Con Compromiso"/>
    <s v="0300"/>
    <x v="23"/>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s v="57120"/>
    <s v="85020, 89020"/>
    <s v="334020, 355320"/>
    <s v="706720, 718620, 752020, 776020, 857420, 869020, 966420, 966620, 1122920, 1124820"/>
    <s v="236651920, 242115120, 248096220, 258586320, 278524920, 282015020, 308372420, 308373920, 347078620"/>
    <s v="-0"/>
    <x v="1"/>
    <x v="8"/>
  </r>
  <r>
    <s v="45020"/>
    <s v="2020-06-09 00:00:00"/>
    <s v="2020-06-09 15:30: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Prestación de servicios profesionales para la gestión, análisis y respuesta oportuna de actuaciones asociadas con los procesos cartográficos, geográficos y geodésicos, en los diferentes ámbitos."/>
    <s v="57220"/>
    <s v="78420"/>
    <s v="275020"/>
    <s v="609120, 656020, 737620, 876020, 1016720"/>
    <s v="201239820, 220325920, 245759420, 283353620, 324724820"/>
    <s v="-0"/>
    <x v="1"/>
    <x v="8"/>
  </r>
  <r>
    <s v="45120"/>
    <s v="2020-06-12 00:00:00"/>
    <s v="2020-06-12 14:18:00"/>
    <s v="Gasto"/>
    <s v="Con Compromiso"/>
    <s v="0300"/>
    <x v="23"/>
    <x v="37"/>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
    <s v="58120"/>
    <s v="74620, 74720, 74820"/>
    <s v="210920, 211020, 211120"/>
    <s v="463120, 463220, 463320"/>
    <s v="151811020, 151811120, 151812220"/>
    <s v="7120"/>
    <x v="1"/>
    <x v="8"/>
  </r>
  <r>
    <s v="45220"/>
    <s v="2020-06-12 00:00:00"/>
    <s v="2020-06-12 18:34:00"/>
    <s v="Gasto"/>
    <s v="Con Compromiso"/>
    <s v="0300"/>
    <x v="23"/>
    <x v="37"/>
    <s v="ADQUISICIÓN DE BIENES Y SERVICIOS - SERVICIO DE INFORMACIÓN CARTOGRÁFICA ACTUALIZADO - LEVANTAMIENTO , GENERACIÓN Y ACTUALIZACIÓN DE LA RED GEODÉSICA Y LA CARTOGRAFÍA BÁSICA A NIVEL   NACIONAL"/>
    <s v="Nación"/>
    <x v="0"/>
    <s v="CSF"/>
    <n v="44511886"/>
    <n v="-3500364"/>
    <n v="41011522"/>
    <n v="0"/>
    <s v="Comisión para levantamiento de puntos de control, como insumo en la generación de catrografía básica escala 1:1000 en 12 cabeceras municipales  en el departamento de Boyacá"/>
    <s v="58220"/>
    <s v="74920, 75020, 75120, 75220, 75320, 75420, 75720"/>
    <s v="212820, 212920, 213120, 213220, 213320, 213420, 213520"/>
    <s v="464220, 464320, 464420, 464520, 464620, 464720, 464820"/>
    <s v="152889620, 152889820, 152890620, 152890920, 152891720, 152892120, 152892620"/>
    <s v="7320, 7420, 7520, 7620, 7720, 7820, 7920"/>
    <x v="1"/>
    <x v="8"/>
  </r>
  <r>
    <s v="45320"/>
    <s v="2020-06-17 00:00:00"/>
    <s v="2020-06-17 14:33: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94213860"/>
    <n v="-21741660"/>
    <n v="72472200"/>
    <n v="0"/>
    <s v="Prestación de servicios profesionales para gestionar y asegurar la disposición de datos fundamentales de la ICDE."/>
    <s v="57920"/>
    <s v="95620, 95920, 96020"/>
    <s v="388720, 389820, 395120"/>
    <s v="760520, 764320, 765620, 871520, 881120, 896020, 998520, 1000420, 1002620"/>
    <s v="250429420, 251317020, 251411620, 282426820, 284010520, 287671620, 316350820, 317715820, 320759220"/>
    <s v="-0"/>
    <x v="1"/>
    <x v="24"/>
  </r>
  <r>
    <s v="45420"/>
    <s v="2020-06-17 00:00:00"/>
    <s v="2020-06-17 14:34: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
    <s v="57720"/>
    <s v="93320"/>
    <s v="400220"/>
    <s v="769120, 897320, 1008520"/>
    <s v="253167620, 289132220, 322917720"/>
    <s v="-0"/>
    <x v="1"/>
    <x v="24"/>
  </r>
  <r>
    <s v="45520"/>
    <s v="2020-06-17 00:00:00"/>
    <s v="2020-06-17 14:37: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
    <s v="57820"/>
    <s v="87120"/>
    <s v="398920"/>
    <s v="770920, 772120, 896520, 1006120"/>
    <s v="253327320, 254254020, 288094220, 322102620"/>
    <s v="-0"/>
    <x v="1"/>
    <x v="24"/>
  </r>
  <r>
    <s v="45620"/>
    <s v="2020-06-17 00:00:00"/>
    <s v="2020-06-17 14:41: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14265201.5"/>
    <n v="-1296836.5"/>
    <n v="12968365"/>
    <n v="0"/>
    <s v="Prestación de servicios para realizar el análisis de datos, generación de reportes, visualización de resultados y apoyar el desarrollo de  los proyectos adelantados por la Jefatura CIAF."/>
    <s v="58020"/>
    <s v="97620"/>
    <s v="393720"/>
    <s v="764420, 869320, 1014020"/>
    <s v="251404420, 282028320, 323501720"/>
    <s v="-0"/>
    <x v="1"/>
    <x v="24"/>
  </r>
  <r>
    <s v="45720"/>
    <s v="2020-06-23 00:00:00"/>
    <s v="2020-06-23 13:02:00"/>
    <s v="Gasto"/>
    <s v="Con Compromiso"/>
    <s v="0200"/>
    <x v="19"/>
    <x v="87"/>
    <s v="IMPUESTO SOBRE VEHÍCULOS AUTOMOTORES"/>
    <s v="Nación"/>
    <x v="0"/>
    <s v="CSF"/>
    <n v="4130000"/>
    <n v="0"/>
    <n v="4130000"/>
    <n v="0"/>
    <s v="PAGO CORRESPONDIENTE A SEMAFORIZACIÓN DEL PARQUE AUTOMOTOR DE LA ENTIDAD, MATRICULADO EN LA CIUDAD DE BOGOTÁ"/>
    <s v="58420"/>
    <s v="106920"/>
    <s v="348820"/>
    <s v="738420"/>
    <s v="245907420"/>
    <s v="-0"/>
    <x v="0"/>
    <x v="3"/>
  </r>
  <r>
    <s v="45820"/>
    <s v="2020-06-23 00:00:00"/>
    <s v="2020-06-23 17:19:00"/>
    <s v="Gasto"/>
    <s v="Con Compromiso"/>
    <s v="0200"/>
    <x v="19"/>
    <x v="52"/>
    <s v="PRIMA TÉCNICA SALARIAL"/>
    <s v="Nación"/>
    <x v="0"/>
    <s v="CSF"/>
    <n v="20580736"/>
    <n v="0"/>
    <n v="2058073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5"/>
    <s v="PRIMA TÉCNICA NO SALARIAL"/>
    <s v="Nación"/>
    <x v="0"/>
    <s v="CSF"/>
    <n v="14023876"/>
    <n v="0"/>
    <n v="1402387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28"/>
    <s v="AUXILIO DE CONECTIVIDAD DIGITAL"/>
    <s v="Nación"/>
    <x v="0"/>
    <s v="CSF"/>
    <n v="11121944"/>
    <n v="0"/>
    <n v="11121944"/>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36"/>
    <s v="INDEMNIZACIÓN POR VACACIONES"/>
    <s v="Nación"/>
    <x v="0"/>
    <s v="CSF"/>
    <n v="1165602"/>
    <n v="0"/>
    <n v="116560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26"/>
    <s v="PRIMA DE SERVICIO"/>
    <s v="Nación"/>
    <x v="0"/>
    <s v="CSF"/>
    <n v="15150338"/>
    <n v="0"/>
    <n v="1515033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10"/>
    <s v="BONIFICACIÓN POR SERVICIOS PRESTADOS"/>
    <s v="Nación"/>
    <x v="0"/>
    <s v="CSF"/>
    <n v="30321219"/>
    <n v="0"/>
    <n v="303212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41"/>
    <s v="PRIMA DE COORDINACIÓN"/>
    <s v="Nación"/>
    <x v="0"/>
    <s v="CSF"/>
    <n v="19790099"/>
    <n v="0"/>
    <n v="1979009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4"/>
    <s v="PRIMA DE VACACIONES"/>
    <s v="Nación"/>
    <x v="0"/>
    <s v="CSF"/>
    <n v="24869619"/>
    <n v="0"/>
    <n v="248696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7"/>
    <s v="SUELDO DE VACACIONES"/>
    <s v="Nación"/>
    <x v="0"/>
    <s v="CSF"/>
    <n v="29326431"/>
    <n v="0"/>
    <n v="293264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21"/>
    <s v="INCAPACIDADES (NO DE PENSIONES)"/>
    <s v="Nación"/>
    <x v="0"/>
    <s v="CSF"/>
    <n v="1315849"/>
    <n v="0"/>
    <n v="131584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33"/>
    <s v="LICENCIAS DE MATERNIDAD Y PATERNIDAD (NO DE PENSIONES)"/>
    <s v="Nación"/>
    <x v="0"/>
    <s v="CSF"/>
    <n v="5097451"/>
    <n v="-145598"/>
    <n v="4951853"/>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8"/>
    <s v="BONIFICACIÓN ESPECIAL DE RECREACIÓN"/>
    <s v="Nación"/>
    <x v="0"/>
    <s v="CSF"/>
    <n v="2335401"/>
    <n v="0"/>
    <n v="233540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9"/>
    <s v="SUELDO BÁSICO"/>
    <s v="Nación"/>
    <x v="0"/>
    <s v="CSF"/>
    <n v="824817433"/>
    <n v="145598"/>
    <n v="8249630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6"/>
    <s v="SUBSIDIO DE ALIMENTACIÓN"/>
    <s v="Nación"/>
    <x v="0"/>
    <s v="CSF"/>
    <n v="9773782"/>
    <n v="0"/>
    <n v="977378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820"/>
    <s v="2020-06-23 00:00:00"/>
    <s v="2020-06-23 17:19:00"/>
    <s v="Gasto"/>
    <s v="Con Compromiso"/>
    <s v="0200"/>
    <x v="19"/>
    <x v="88"/>
    <s v="BONIFICACIÓN DE DIRECCIÓN"/>
    <s v="Nación"/>
    <x v="0"/>
    <s v="CSF"/>
    <n v="22990678"/>
    <n v="0"/>
    <n v="2299067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x v="3"/>
  </r>
  <r>
    <s v="45920"/>
    <s v="2020-06-23 00:00:00"/>
    <s v="2020-06-23 17:35:00"/>
    <s v="Gasto"/>
    <s v="Con Compromiso"/>
    <s v="0200"/>
    <x v="19"/>
    <x v="15"/>
    <s v="SALUD"/>
    <s v="Nación"/>
    <x v="0"/>
    <s v="CSF"/>
    <n v="80924500"/>
    <n v="0"/>
    <n v="809245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2"/>
    <s v="APORTES GENERALES AL SISTEMA DE RIESGOS LABORALES"/>
    <s v="Nación"/>
    <x v="0"/>
    <s v="CSF"/>
    <n v="8819000"/>
    <n v="0"/>
    <n v="8819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3"/>
    <s v="APORTES AL ICBF"/>
    <s v="Nación"/>
    <x v="0"/>
    <s v="CSF"/>
    <n v="57880100"/>
    <n v="0"/>
    <n v="578801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6"/>
    <s v="APORTES AL SENA"/>
    <s v="Nación"/>
    <x v="0"/>
    <s v="CSF"/>
    <n v="38595000"/>
    <n v="0"/>
    <n v="38595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4"/>
    <s v="CAJAS DE COMPENSACIÓN FAMILIAR"/>
    <s v="Nación"/>
    <x v="0"/>
    <s v="CSF"/>
    <n v="77165700"/>
    <n v="0"/>
    <n v="771657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1"/>
    <s v="PENSIONES"/>
    <s v="Nación"/>
    <x v="0"/>
    <s v="CSF"/>
    <n v="114241600"/>
    <n v="0"/>
    <n v="1142416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6020"/>
    <s v="2020-06-23 00:00:00"/>
    <s v="2020-06-23 19:38:00"/>
    <s v="Gasto"/>
    <s v="Con Compromiso"/>
    <s v="0200"/>
    <x v="19"/>
    <x v="27"/>
    <s v="ADQUISICIÓN DE BIENES Y SERVICIOS - SEDES MANTENIDAS - FORTALECIMIENTO DE LA INFRAESTRUCTURA FÍSICA DEL IGAC A NIVEL  NACIONAL"/>
    <s v="Nación"/>
    <x v="0"/>
    <s v="CSF"/>
    <n v="4010820"/>
    <n v="-1489220"/>
    <n v="2521600"/>
    <n v="0"/>
    <s v="ADQUISICION E INSTALACION DE VIDRIOS LAMINA 3X3 INCOLORO CON ESTRUCTURA DE ALUMINIO PARA LA INSTALACION DE VENTANILLAS DE ATENCION DE USUARIOS CASANARE"/>
    <s v="58820"/>
    <s v="106320"/>
    <s v="416120"/>
    <s v="831720, 896320"/>
    <s v="297600520"/>
    <s v="-0"/>
    <x v="1"/>
    <x v="3"/>
  </r>
  <r>
    <s v="46120"/>
    <s v="2020-06-23 00:00:00"/>
    <s v="2020-06-23 19:41:00"/>
    <s v="Gasto"/>
    <s v="Generado"/>
    <s v="0200"/>
    <x v="19"/>
    <x v="27"/>
    <s v="ADQUISICIÓN DE BIENES Y SERVICIOS - SEDES MANTENIDAS - FORTALECIMIENTO DE LA INFRAESTRUCTURA FÍSICA DEL IGAC A NIVEL  NACIONAL"/>
    <s v="Nación"/>
    <x v="0"/>
    <s v="CSF"/>
    <n v="2530000"/>
    <n v="-2530000"/>
    <n v="0"/>
    <n v="0"/>
    <s v="Adquisición e instalación de divisiones de vidrio lamina 3+3 incoloro, con estructura de aluminio para la adecuación de ventanillas de atención al usuario para la UOC Arauca"/>
    <s v="58920"/>
    <s v="-0"/>
    <s v="-0"/>
    <s v="-0"/>
    <s v="-0"/>
    <s v="-0"/>
    <x v="1"/>
    <x v="3"/>
  </r>
  <r>
    <s v="46220"/>
    <s v="2020-06-25 00:00:00"/>
    <s v="2020-06-25 11:19:00"/>
    <s v="Gasto"/>
    <s v="Con Compromiso"/>
    <s v="0300"/>
    <x v="23"/>
    <x v="37"/>
    <s v="ADQUISICIÓN DE BIENES Y SERVICIOS - SERVICIO DE INFORMACIÓN CARTOGRÁFICA ACTUALIZADO - LEVANTAMIENTO , GENERACIÓN Y ACTUALIZACIÓN DE LA RED GEODÉSICA Y LA CARTOGRAFÍA BÁSICA A NIVEL   NACIONAL"/>
    <s v="Nación"/>
    <x v="0"/>
    <s v="CSF"/>
    <n v="3000000"/>
    <n v="0"/>
    <n v="3000000"/>
    <n v="389100"/>
    <s v="ARL PILOTO Y COPILOTO"/>
    <s v="55520"/>
    <s v="79220, 79320, 92120, 106520, 111420, 112420, 121320, 149020, 174620"/>
    <s v="239520, 239620, 266020, 348120, 389020, 430720, 534820, 604820"/>
    <s v="543720, 543820, 600520, 709120, 759320, 832620, 974320, 1112120"/>
    <s v="177158620, 177176620, 196679420, 238855820, 249933820, 272640220, 311003820, 343346020"/>
    <s v="-0"/>
    <x v="1"/>
    <x v="8"/>
  </r>
  <r>
    <s v="46320"/>
    <s v="2020-06-25 00:00:00"/>
    <s v="2020-06-25 11:46: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47647379"/>
    <n v="-23489979"/>
    <n v="24157400"/>
    <n v="0"/>
    <s v="Prestación de servicios profesionales para realizar la conceptualización y formulación de la línea de investigación de Catastro de acuerdo con el CONPES 3958 de 2019"/>
    <s v="58620"/>
    <s v="96820"/>
    <s v="385220"/>
    <s v="755220, 880120, 1003820"/>
    <s v="248819320, 283776920, 320766820"/>
    <s v="-0"/>
    <x v="1"/>
    <x v="24"/>
  </r>
  <r>
    <s v="46420"/>
    <s v="2020-06-25 00:00:00"/>
    <s v="2020-06-25 11:48: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43982196"/>
    <n v="-3665183"/>
    <n v="40317013"/>
    <n v="0"/>
    <s v="Prestación de servicios profesionales para el desarrollo de las actividades en los proyectos de innovación, investigación y desarrollo relacionados con datos de observación de la tierra."/>
    <s v="58720"/>
    <s v="88920"/>
    <s v="399720"/>
    <s v="768620, 768720, 879220, 1000920"/>
    <s v="252924420, 253157220, 284284620, 319416020"/>
    <s v="-0"/>
    <x v="1"/>
    <x v="24"/>
  </r>
  <r>
    <s v="46520"/>
    <s v="2020-06-25 00:00:00"/>
    <s v="2020-06-25 15:34: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
    <s v="59420"/>
    <s v="87520"/>
    <s v="382820"/>
    <s v="752620, 753520, 870320, 999120"/>
    <s v="248684620, 248701820, 282258820, 320522020"/>
    <s v="-0"/>
    <x v="1"/>
    <x v="24"/>
  </r>
  <r>
    <s v="46620"/>
    <s v="2020-06-25 00:00:00"/>
    <s v="2020-06-25 15:35:00"/>
    <s v="Gasto"/>
    <s v="Con Compromiso"/>
    <s v="0140"/>
    <x v="21"/>
    <x v="73"/>
    <s v="ADQUISICIÓN DE BIENES Y SERVICIOS - DOCUMENTOS NORMATIVOS - FORTALECIMIENTO DE LA GESTIÓN DEL CONOCIMIENTO Y LA INNOVACIÓN EN EL ÁMBITO GEOGRÁFICO DEL  TERRITORIO   NACIONAL"/>
    <s v="Nación"/>
    <x v="0"/>
    <s v="CSF"/>
    <n v="36335585"/>
    <n v="-16770270"/>
    <n v="19565315"/>
    <n v="0"/>
    <s v="Prestación de servicios profesionales para realizar la  definición, caracterización y disposición de datos fundamentales asociados a la ICDE"/>
    <s v="59520"/>
    <s v="107220"/>
    <s v="475820"/>
    <s v="887220, 947620, 1117720"/>
    <s v="285010420, 301426320, 346750420"/>
    <s v="-0"/>
    <x v="1"/>
    <x v="24"/>
  </r>
  <r>
    <s v="46720"/>
    <s v="2020-06-25 00:00:00"/>
    <s v="2020-06-25 15:41:00"/>
    <s v="Gasto"/>
    <s v="Anulado"/>
    <s v="0200"/>
    <x v="19"/>
    <x v="27"/>
    <s v="ADQUISICIÓN DE BIENES Y SERVICIOS - SEDES MANTENIDAS - FORTALECIMIENTO DE LA INFRAESTRUCTURA FÍSICA DEL IGAC A NIVEL  NACIONAL"/>
    <s v="Nación"/>
    <x v="0"/>
    <s v="CSF"/>
    <n v="5005625"/>
    <n v="-5005625"/>
    <n v="0"/>
    <n v="0"/>
    <s v="Instalación de Ventanillas en atención al publico"/>
    <s v="59920"/>
    <s v="-0"/>
    <s v="-0"/>
    <s v="-0"/>
    <s v="-0"/>
    <s v="-0"/>
    <x v="1"/>
    <x v="3"/>
  </r>
  <r>
    <s v="46820"/>
    <s v="2020-06-25 00:00:00"/>
    <s v="2020-06-25 15:45:00"/>
    <s v="Gasto"/>
    <s v="Anulado"/>
    <s v="0200"/>
    <x v="19"/>
    <x v="27"/>
    <s v="ADQUISICIÓN DE BIENES Y SERVICIOS - SEDES MANTENIDAS - FORTALECIMIENTO DE LA INFRAESTRUCTURA FÍSICA DEL IGAC A NIVEL  NACIONAL"/>
    <s v="Nación"/>
    <x v="0"/>
    <s v="CSF"/>
    <n v="2479960"/>
    <n v="-2479960"/>
    <n v="0"/>
    <n v="0"/>
    <s v="compra gas refrigerante 4410, para el sistema de aire acondicionado"/>
    <s v="60020"/>
    <s v="-0"/>
    <s v="-0"/>
    <s v="-0"/>
    <s v="-0"/>
    <s v="-0"/>
    <x v="1"/>
    <x v="3"/>
  </r>
  <r>
    <s v="46920"/>
    <s v="2020-06-25 00:00:00"/>
    <s v="2020-06-25 17:18:00"/>
    <s v="Gasto"/>
    <s v="Con Compromiso"/>
    <s v="0200"/>
    <x v="19"/>
    <x v="58"/>
    <s v="SERVICIOS DE FABRICACIÓN DE INSUMOS FÍSICOS QUE SON PROPIEDAD DE OTROS"/>
    <s v="Propios"/>
    <x v="1"/>
    <s v="CSF"/>
    <n v="10000000"/>
    <n v="-5150000"/>
    <n v="4850000"/>
    <n v="0"/>
    <s v="Adquisición de desfibriladores en la sede central"/>
    <s v="59720"/>
    <s v="115220"/>
    <s v="554220"/>
    <s v="1026220"/>
    <s v="330950020"/>
    <s v="-0"/>
    <x v="0"/>
    <x v="3"/>
  </r>
  <r>
    <s v="47020"/>
    <s v="2020-06-25 00:00:00"/>
    <s v="2020-06-25 17:26:00"/>
    <s v="Gasto"/>
    <s v="Con Compromiso"/>
    <s v="0200"/>
    <x v="19"/>
    <x v="58"/>
    <s v="SERVICIOS DE FABRICACIÓN DE INSUMOS FÍSICOS QUE SON PROPIEDAD DE OTROS"/>
    <s v="Propios"/>
    <x v="1"/>
    <s v="CSF"/>
    <n v="250000000"/>
    <n v="-125200713"/>
    <n v="124799287"/>
    <n v="0"/>
    <s v="Elementos de protección personal para la prevención de contagio del COVID-19"/>
    <s v="59820"/>
    <s v="85920, 86020, 86120"/>
    <s v="296820, 296920, 297020"/>
    <s v="627720, 627820, 707420"/>
    <s v="207344320, 234330920, 257180220"/>
    <s v="-0"/>
    <x v="0"/>
    <x v="3"/>
  </r>
  <r>
    <s v="47120"/>
    <s v="2020-06-25 00:00:00"/>
    <s v="2020-06-25 21:09:00"/>
    <s v="Gasto"/>
    <s v="Con Compromiso"/>
    <s v="0200"/>
    <x v="19"/>
    <x v="70"/>
    <s v="AUXILIO DE CESANTÍAS"/>
    <s v="Nación"/>
    <x v="0"/>
    <s v="CSF"/>
    <n v="540000000"/>
    <n v="0"/>
    <n v="540000000"/>
    <n v="0"/>
    <s v="APORTES FONDO NACIONAL DEL AHORRO MES DE JUNIO"/>
    <s v="60120"/>
    <s v="78820"/>
    <s v="220420"/>
    <s v="513720"/>
    <s v="166769120"/>
    <s v="-0"/>
    <x v="0"/>
    <x v="3"/>
  </r>
  <r>
    <s v="47220"/>
    <s v="2020-06-29 00:00:00"/>
    <s v="2020-06-29 10:14:00"/>
    <s v="Gasto"/>
    <s v="Con Compromiso"/>
    <s v="0300"/>
    <x v="23"/>
    <x v="37"/>
    <s v="ADQUISICIÓN DE BIENES Y SERVICIOS - SERVICIO DE INFORMACIÓN CARTOGRÁFICA ACTUALIZADO - LEVANTAMIENTO , GENERACIÓN Y ACTUALIZACIÓN DE LA RED GEODÉSICA Y LA CARTOGRAFÍA BÁSICA A NIVEL   NACIONAL"/>
    <s v="Nación"/>
    <x v="0"/>
    <s v="CSF"/>
    <n v="124496304"/>
    <n v="1902068"/>
    <n v="126398372"/>
    <n v="0"/>
    <s v="Prestación de servicios para la vectorización de datos, de conformidad con las especificaciones técnicas y rendimientos establecidos."/>
    <s v="60720"/>
    <s v="83220, 83320, 83520, 83620, 83920, 86820, 92020, 101620"/>
    <s v="345120, 349520, 349620, 349820, 355120, 355420, 372720, 500620"/>
    <s v="712820, 712920, 713120, 715120, 718420, 719020, 735520, 737520, 740220, 740420, 742120, 769620, 777720, 847920, 848320, 849020, 849820, 861620, 899520, 939820, 950520, 1008020, 1014520, 1015020, 1016320, 1017220, 1018620, 1019120"/>
    <s v="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s v="-0"/>
    <x v="1"/>
    <x v="8"/>
  </r>
  <r>
    <s v="47320"/>
    <s v="2020-06-30 00:00:00"/>
    <s v="2020-06-30 08:57: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
    <s v="60920"/>
    <s v="87020"/>
    <s v="394720"/>
    <s v="766820, 769420, 888320, 1009220"/>
    <s v="252204620, 253733220, 285487720, 322373120"/>
    <s v="-0"/>
    <x v="1"/>
    <x v="24"/>
  </r>
  <r>
    <s v="47420"/>
    <s v="2020-06-30 00:00:00"/>
    <s v="2020-06-30 08:59: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8988880"/>
    <n v="-2415740"/>
    <n v="26573140"/>
    <n v="0"/>
    <s v="Prestación de servicios  profesionales para formular y desarrollar proyectos de investigación aplicada al Catastro Multipropósito a partir de tecnologias de analítica de datos."/>
    <s v="60820"/>
    <s v="89520"/>
    <s v="391620"/>
    <s v="762220, 767820, 879720, 1001320"/>
    <s v="250624620, 253140720, 283738520, 317768520"/>
    <s v="-0"/>
    <x v="1"/>
    <x v="24"/>
  </r>
  <r>
    <s v="47520"/>
    <s v="2020-06-30 00:00:00"/>
    <s v="2020-06-30 09:01: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diseñar y generar material academico relacionado con el Catastro Multipropósito asegurando la articulación entre las distintas areas misionales y de acuerdo con el marco normativo establecido."/>
    <s v="61120"/>
    <s v="87920"/>
    <s v="349420"/>
    <s v="712720, 731720, 869820, 995920"/>
    <s v="239876920, 244084820, 282194020, 316179420"/>
    <s v="-0"/>
    <x v="1"/>
    <x v="24"/>
  </r>
  <r>
    <s v="47620"/>
    <s v="2020-06-30 00:00:00"/>
    <s v="2020-06-30 10:46: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s v="61320"/>
    <s v="85720"/>
    <s v="317120"/>
    <s v="649820, 749120, 864920, 1000720"/>
    <s v="217426920, 247593320, 281056320, 317721920"/>
    <s v="-0"/>
    <x v="1"/>
    <x v="24"/>
  </r>
  <r>
    <s v="47720"/>
    <s v="2020-06-30 00:00:00"/>
    <s v="2020-06-30 10:55: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77865480"/>
    <n v="-648879"/>
    <n v="77216601"/>
    <n v="0"/>
    <s v="Prestación de servicios profesionales para estructurar e implementar la estrategia de ampliación de la oferta académica en áreas de estudio relacionadas con la actividad catastral de acuerdo con CONPES 3958 de 2019."/>
    <s v="61220"/>
    <s v="88720, 88820, 115120"/>
    <s v="335520, 393820, 499120"/>
    <s v="708420, 742320, 764520, 764620, 864120, 864820, 870920, 946320, 996020, 997420, 1117020"/>
    <s v="237307520, 246920120, 251400120, 251512220, 281565720, 282538420, 301305520, 316773720, 316789620, 346745920"/>
    <s v="-0"/>
    <x v="1"/>
    <x v="24"/>
  </r>
  <r>
    <s v="47820"/>
    <s v="2020-06-30 00:00:00"/>
    <s v="2020-06-30 18:15:00"/>
    <s v="Gasto"/>
    <s v="Con Compromiso"/>
    <s v="0200"/>
    <x v="19"/>
    <x v="69"/>
    <s v="ADQUISICIÓN DE BIENES Y SERVICIOS - DOCUMENTOS DE PLANEACIÓN - FORTALECIMIENTO DE LA GESTIÓN INSTITUCIONAL DEL IGAC A NIVEL   NACIONAL"/>
    <s v="Nación"/>
    <x v="0"/>
    <s v="CSF"/>
    <n v="47647379"/>
    <n v="-3665183"/>
    <n v="43982196"/>
    <n v="0"/>
    <s v="Prestación de servicios profesionales para gestión y atención de los asuntos jurídicos y contractuales que sean competencia de la Secretaría General del Instituto Geográfico Agustín Codazzi"/>
    <s v="61620"/>
    <s v="80820"/>
    <s v="321020"/>
    <s v="652620, 763520, 883320, 1002420"/>
    <s v="218454320, 251565420, 284930420, 320835120"/>
    <s v="-0"/>
    <x v="1"/>
    <x v="3"/>
  </r>
  <r>
    <s v="47920"/>
    <s v="2020-07-01 00:00:00"/>
    <s v="2020-07-01 08:30:00"/>
    <s v="Gasto"/>
    <s v="Con Compromiso"/>
    <s v="0500"/>
    <x v="22"/>
    <x v="22"/>
    <s v="ADQUISICIÓN DE BIENES Y SERVICIOS - SERVICIO DE INFORMACIÓN CATASTRAL - ACTUALIZACIÓN  Y GESTIÓN CATASTRAL  NACIONAL"/>
    <s v="Nación"/>
    <x v="0"/>
    <s v="CSF"/>
    <n v="33540540"/>
    <n v="-5031081"/>
    <n v="28509459"/>
    <n v="0"/>
    <s v="Prestación de servicios profesionales para apoyar el proceso de habilitación de gestores catastrales para fortalecer la gestión, transferencia de conocimiento y el seguimiento técnico del mismo."/>
    <s v="61520"/>
    <s v="96220"/>
    <s v="394920"/>
    <s v="764920, 878020, 1015620"/>
    <s v="251333620, 283365420, 323535420"/>
    <s v="-0"/>
    <x v="1"/>
    <x v="1"/>
  </r>
  <r>
    <s v="48020"/>
    <s v="2020-07-01 00:00:00"/>
    <s v="2020-07-01 08:3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
    <s v="60220"/>
    <s v="80620"/>
    <s v="241820"/>
    <s v="533920"/>
    <s v="172901020"/>
    <s v="-0"/>
    <x v="1"/>
    <x v="23"/>
  </r>
  <r>
    <s v="48120"/>
    <s v="2020-07-01 00:00:00"/>
    <s v="2020-07-01 08:43:00"/>
    <s v="Gasto"/>
    <s v="Anulad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
    <s v="61420"/>
    <s v="-0"/>
    <s v="-0"/>
    <s v="-0"/>
    <s v="-0"/>
    <s v="-0"/>
    <x v="1"/>
    <x v="23"/>
  </r>
  <r>
    <s v="48220"/>
    <s v="2020-07-01 00:00:00"/>
    <s v="2020-07-01 10:27:00"/>
    <s v="Gasto"/>
    <s v="Con Compromiso"/>
    <s v="0500"/>
    <x v="22"/>
    <x v="22"/>
    <s v="ADQUISICIÓN DE BIENES Y SERVICIOS - SERVICIO DE INFORMACIÓN CATASTRAL - ACTUALIZACIÓN  Y GESTIÓN CATASTRAL  NACIONAL"/>
    <s v="Nación"/>
    <x v="0"/>
    <s v="CSF"/>
    <n v="13482504"/>
    <n v="0"/>
    <n v="13482504"/>
    <n v="11153532"/>
    <s v="VIATICOS Y GASTOS DE COMISION  CONSERVACION CATASTRAL CASANARE"/>
    <s v="58320"/>
    <s v="104720, 104820, 104920, 105020, 112820, 134020"/>
    <s v="333120, 333220, 333320, 395520, 492220"/>
    <s v="705920, 706020, 706120, 766020, 898620"/>
    <s v="235059120, 235065320, 235087320, 251513920, 289288120"/>
    <s v="-0"/>
    <x v="1"/>
    <x v="1"/>
  </r>
  <r>
    <s v="48320"/>
    <s v="2020-07-01 00:00:00"/>
    <s v="2020-07-01 10:31:00"/>
    <s v="Gasto"/>
    <s v="Con Compromiso"/>
    <s v="0200"/>
    <x v="19"/>
    <x v="27"/>
    <s v="ADQUISICIÓN DE BIENES Y SERVICIOS - SEDES MANTENIDAS - FORTALECIMIENTO DE LA INFRAESTRUCTURA FÍSICA DEL IGAC A NIVEL  NACIONAL"/>
    <s v="Nación"/>
    <x v="0"/>
    <s v="CSF"/>
    <n v="2500000"/>
    <n v="0"/>
    <n v="2500000"/>
    <n v="0"/>
    <s v="ADQUISICIÓN DE CINTA PARA SEÑALIZACIÓN"/>
    <s v="61720"/>
    <s v="85520"/>
    <s v="331820"/>
    <s v="709720"/>
    <s v="238860120"/>
    <s v="-0"/>
    <x v="1"/>
    <x v="3"/>
  </r>
  <r>
    <s v="48420"/>
    <s v="2020-07-01 00:00:00"/>
    <s v="2020-07-01 11:55:00"/>
    <s v="Gasto"/>
    <s v="Con Compromiso"/>
    <s v="0160"/>
    <x v="24"/>
    <x v="68"/>
    <s v="ADQUISICIÓN DE BIENES Y SERVICIOS - SERVICIOS DE INFORMACIÓN IMPLEMENTADOS - FORTALECIMIENTO DE LOS PROCESOS DE DIFUSIÓN Y ACCESO A LA INFORMACIÓN GEOGRÁFICA A NIVEL   NACIONAL"/>
    <s v="Nación"/>
    <x v="0"/>
    <s v="CSF"/>
    <n v="29738100"/>
    <n v="0"/>
    <n v="29738100"/>
    <n v="0"/>
    <s v="Adquisición de película en PVC blando."/>
    <s v="58520"/>
    <s v="96620"/>
    <s v="410820"/>
    <s v="823120"/>
    <s v="267621120"/>
    <s v="-0"/>
    <x v="1"/>
    <x v="25"/>
  </r>
  <r>
    <s v="48520"/>
    <s v="2020-07-02 00:00:00"/>
    <s v="2020-07-02 10:57:00"/>
    <s v="Gasto"/>
    <s v="Con Compromiso"/>
    <s v="0200"/>
    <x v="19"/>
    <x v="29"/>
    <s v="ADQUISICIÓN DE BIENES Y SERVICIOS - SERVICIO DE GESTIÓN DOCUMENTAL - IMPLEMENTACIÓN DE UN SISTEMA DE GESTIÓN DOCUMENTAL EN EL IGAC A NIVEL   NACIONAL"/>
    <s v="Nación"/>
    <x v="0"/>
    <s v="CSF"/>
    <n v="5328940"/>
    <n v="5000000"/>
    <n v="10328940"/>
    <n v="4710269"/>
    <s v="Viáticos funcionarios GIT Gestión Documental"/>
    <s v="60320"/>
    <s v="84120, 116820, 132320, 141620, 148620, 148720, 155420, 173320, 173420, 175420"/>
    <s v="251320, 408620, 487620, 505920, 537120, 537220, 569920, 611120, 611220, 613620"/>
    <s v="543420, 778520, 895720, 951620, 980020, 980120, 1012320, 1114320, 1114420, 1116720"/>
    <s v="176997720, 261583720, 287670120, 303625920, 311817620, 311819720, 323496220, 345859820, 345862220, 346009020"/>
    <s v="11720, 14020, 16220, 16320"/>
    <x v="1"/>
    <x v="3"/>
  </r>
  <r>
    <s v="48620"/>
    <s v="2020-07-02 00:00:00"/>
    <s v="2020-07-02 10:58:00"/>
    <s v="Gasto"/>
    <s v="Con Compromiso"/>
    <s v="0200"/>
    <x v="19"/>
    <x v="29"/>
    <s v="ADQUISICIÓN DE BIENES Y SERVICIOS - SERVICIO DE GESTIÓN DOCUMENTAL - IMPLEMENTACIÓN DE UN SISTEMA DE GESTIÓN DOCUMENTAL EN EL IGAC A NIVEL   NACIONAL"/>
    <s v="Nación"/>
    <x v="0"/>
    <s v="CSF"/>
    <n v="10070900"/>
    <n v="45372102"/>
    <n v="55443002"/>
    <n v="16582435"/>
    <s v="Gastos de comisión contratistas del GIT Gestión Documental"/>
    <s v="60420"/>
    <s v="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s v="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s v="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s v="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s v="15820"/>
    <x v="1"/>
    <x v="3"/>
  </r>
  <r>
    <s v="48720"/>
    <s v="2020-07-02 00:00:00"/>
    <s v="2020-07-02 11:04:00"/>
    <s v="Gasto"/>
    <s v="Anulado"/>
    <s v="0200"/>
    <x v="19"/>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s v="59320"/>
    <s v="-0"/>
    <s v="-0"/>
    <s v="-0"/>
    <s v="-0"/>
    <s v="-0"/>
    <x v="1"/>
    <x v="3"/>
  </r>
  <r>
    <s v="48820"/>
    <s v="2020-07-03 00:00:00"/>
    <s v="2020-07-03 16:26:00"/>
    <s v="Gasto"/>
    <s v="Con Compromiso"/>
    <s v="0200"/>
    <x v="19"/>
    <x v="58"/>
    <s v="SERVICIOS DE FABRICACIÓN DE INSUMOS FÍSICOS QUE SON PROPIEDAD DE OTROS"/>
    <s v="Propios"/>
    <x v="1"/>
    <s v="CSF"/>
    <n v="50000000"/>
    <n v="0"/>
    <n v="50000000"/>
    <n v="0"/>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s v="272658420, 306738320, 339390120"/>
    <s v="-0"/>
    <x v="0"/>
    <x v="3"/>
  </r>
  <r>
    <s v="48820"/>
    <s v="2020-07-03 00:00:00"/>
    <s v="2020-07-03 16:26:00"/>
    <s v="Gasto"/>
    <s v="Con Compromiso"/>
    <s v="0200"/>
    <x v="19"/>
    <x v="83"/>
    <s v="ADQUISICIÓN DE BIENES Y SERVICIOS - SERVICIO DE EDUCACIÓN INFORMAL PARA LA GESTIÓN ADMINISTRATIVA - FORTALECIMIENTO DE LA GESTIÓN INSTITUCIONAL DEL IGAC A NIVEL   NACIONAL"/>
    <s v="Nación"/>
    <x v="0"/>
    <s v="CSF"/>
    <n v="177417600"/>
    <n v="0"/>
    <n v="177417600"/>
    <n v="0"/>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s v="272658420, 306738320, 339390120"/>
    <s v="-0"/>
    <x v="1"/>
    <x v="3"/>
  </r>
  <r>
    <s v="48920"/>
    <s v="2020-07-06 00:00:00"/>
    <s v="2020-07-06 13:20:00"/>
    <s v="Gasto"/>
    <s v="Con Compromiso"/>
    <s v="0500"/>
    <x v="22"/>
    <x v="22"/>
    <s v="ADQUISICIÓN DE BIENES Y SERVICIOS - SERVICIO DE INFORMACIÓN CATASTRAL - ACTUALIZACIÓN  Y GESTIÓN CATASTRAL  NACIONAL"/>
    <s v="Nación"/>
    <x v="0"/>
    <s v="CSF"/>
    <n v="48314800"/>
    <n v="-22546907"/>
    <n v="25767893"/>
    <n v="0"/>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s v="233380120, 246159120, 284426520, 311093920"/>
    <s v="-0"/>
    <x v="1"/>
    <x v="1"/>
  </r>
  <r>
    <s v="49020"/>
    <s v="2020-07-08 00:00:00"/>
    <s v="2020-07-08 08:21:00"/>
    <s v="Gasto"/>
    <s v="Con Compromiso"/>
    <s v="0300"/>
    <x v="23"/>
    <x v="37"/>
    <s v="ADQUISICIÓN DE BIENES Y SERVICIOS - SERVICIO DE INFORMACIÓN CARTOGRÁFICA ACTUALIZADO - LEVANTAMIENTO , GENERACIÓN Y ACTUALIZACIÓN DE LA RED GEODÉSICA Y LA CARTOGRAFÍA BÁSICA A NIVEL   NACIONAL"/>
    <s v="Nación"/>
    <x v="0"/>
    <s v="CSF"/>
    <n v="19995348"/>
    <n v="-5122178"/>
    <n v="14873170"/>
    <n v="0"/>
    <s v="PROGRAMACION DE VIATICOS Y GASTOS DE COMISION PARA REALIZAR FOTOCONTROL CENTROS POBLADOS RISARALDA"/>
    <s v="62420"/>
    <s v="86220, 86320, 86420"/>
    <s v="259520, 259620, 259720"/>
    <s v="552020, 552120, 552220"/>
    <s v="179856520, 179857120, 179873020"/>
    <s v="8720, 8820, 9120"/>
    <x v="1"/>
    <x v="8"/>
  </r>
  <r>
    <s v="49120"/>
    <s v="2020-07-08 00:00:00"/>
    <s v="2020-07-08 14:38:00"/>
    <s v="Gasto"/>
    <s v="Con Compromiso"/>
    <s v="0200"/>
    <x v="19"/>
    <x v="62"/>
    <s v="SERVICIOS JURÍDICOS Y CONTABLES"/>
    <s v="Nación"/>
    <x v="0"/>
    <s v="CSF"/>
    <n v="421260"/>
    <n v="0"/>
    <n v="421260"/>
    <n v="0"/>
    <s v="REEMBOLSO CAJA MENOR SEGUN RESOLUCIÓN 608"/>
    <s v="62720"/>
    <s v="85220"/>
    <s v="256720"/>
    <s v="548320"/>
    <s v="178355320"/>
    <s v="-0"/>
    <x v="0"/>
    <x v="3"/>
  </r>
  <r>
    <s v="49220"/>
    <s v="2020-07-09 00:00:00"/>
    <s v="2020-07-09 09:22:00"/>
    <s v="Gasto"/>
    <s v="Con Compromiso"/>
    <s v="0140"/>
    <x v="21"/>
    <x v="73"/>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
    <s v="62520"/>
    <s v="90520"/>
    <s v="401520"/>
    <s v="770320, 770420, 885920, 1024920, 1027920"/>
    <s v="253187820, 256767620, 285005320, 331056420"/>
    <s v="-0"/>
    <x v="1"/>
    <x v="24"/>
  </r>
  <r>
    <s v="49320"/>
    <s v="2020-07-09 00:00:00"/>
    <s v="2020-07-09 11:11:00"/>
    <s v="Gasto"/>
    <s v="Generado"/>
    <s v="0300"/>
    <x v="23"/>
    <x v="37"/>
    <s v="ADQUISICIÓN DE BIENES Y SERVICIOS - SERVICIO DE INFORMACIÓN CARTOGRÁFICA ACTUALIZADO - LEVANTAMIENTO , GENERACIÓN Y ACTUALIZACIÓN DE LA RED GEODÉSICA Y LA CARTOGRAFÍA BÁSICA A NIVEL   NACIONAL"/>
    <s v="Nación"/>
    <x v="0"/>
    <s v="CSF"/>
    <n v="2058308"/>
    <n v="-2058308"/>
    <n v="0"/>
    <n v="0"/>
    <s v="PROGRAMACION DE VIATICOS Y GASTOS DE COMISION PARA REALIZAR LA TOMA DE AEROFOTOGRAFIA EN EL TERRITORIO NACIONAL CON BASE DE OPERACIONES EN BOGOTÁ"/>
    <s v="62320"/>
    <s v="-0"/>
    <s v="-0"/>
    <s v="-0"/>
    <s v="-0"/>
    <s v="-0"/>
    <x v="1"/>
    <x v="8"/>
  </r>
  <r>
    <s v="49420"/>
    <s v="2020-07-09 00:00:00"/>
    <s v="2020-07-09 16:29:00"/>
    <s v="Gasto"/>
    <s v="Anulado"/>
    <s v="0140"/>
    <x v="21"/>
    <x v="72"/>
    <s v="ADQUISICIÓN DE BIENES Y SERVICIOS - SERVICIO DE GESTIÓN DEL CONOCIMIENTO E INNOVACIÓN GEOGRÁFICA - FORTALECIMIENTO DE LA GESTIÓN DEL CONOCIMIENTO Y LA INNOVACIÓN EN EL ÁMBITO GEOGRÁFICO DEL  TERRITORIO   NACIONAL"/>
    <s v="Nación"/>
    <x v="0"/>
    <s v="CSF"/>
    <n v="2504156"/>
    <n v="-2504156"/>
    <n v="0"/>
    <n v="0"/>
    <s v="Renovación de licencias académicas de Arcgis requeridas en los procesos de transferencia de conocimientos del programa académico de la Oficina CIAF."/>
    <s v="62920"/>
    <s v="-0"/>
    <s v="-0"/>
    <s v="-0"/>
    <s v="-0"/>
    <s v="-0"/>
    <x v="1"/>
    <x v="24"/>
  </r>
  <r>
    <s v="49520"/>
    <s v="2020-07-10 00:00:00"/>
    <s v="2020-07-10 14:56:00"/>
    <s v="Gasto"/>
    <s v="Con Compromiso"/>
    <s v="0200"/>
    <x v="19"/>
    <x v="69"/>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s v="62120"/>
    <s v="99420"/>
    <s v="578220"/>
    <s v="1017720"/>
    <s v="325175120"/>
    <s v="-0"/>
    <x v="1"/>
    <x v="3"/>
  </r>
  <r>
    <s v="49620"/>
    <s v="2020-07-10 00:00:00"/>
    <s v="2020-07-10 15:15: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2972365"/>
    <n v="-8916129"/>
    <n v="14056236"/>
    <n v="404496"/>
    <s v="Prestacion de servicios profesionales para apoyar procesos de compilación, clasificación y registro de evidencias técnicas digitales generadas por el CIAF, de acuerdo con los criterios de existencia de productos de Centros de Investigación definidos"/>
    <s v="63020"/>
    <s v="98520"/>
    <s v="468520"/>
    <s v="877920, 881820, 998120"/>
    <s v="283364720, 284283220, 316324920"/>
    <s v="-0"/>
    <x v="1"/>
    <x v="24"/>
  </r>
  <r>
    <s v="49720"/>
    <s v="2020-07-10 00:00:00"/>
    <s v="2020-07-10 16:47: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s v="63120"/>
    <s v="86920"/>
    <s v="260720"/>
    <s v="553320"/>
    <s v="183533520"/>
    <s v="-0"/>
    <x v="1"/>
    <x v="8"/>
  </r>
  <r>
    <s v="49820"/>
    <s v="2020-07-14 00:00:00"/>
    <s v="2020-07-14 09:16: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1936200"/>
    <n v="27193800"/>
    <n v="0"/>
    <s v="Prestación de servicios para la extracción, limpieza, recolección, transporte y disposición final de los residuos generados por el Instituto Geográfico Agustín Codazzi con observancia de las normas, procedimientos y criterios técnicos y ambientales."/>
    <s v="63220"/>
    <s v="122720"/>
    <s v="-0"/>
    <s v="-0"/>
    <s v="-0"/>
    <s v="-0"/>
    <x v="1"/>
    <x v="23"/>
  </r>
  <r>
    <s v="49920"/>
    <s v="2020-07-14 00:00:00"/>
    <s v="2020-07-14 12:53:00"/>
    <s v="Gasto"/>
    <s v="Con Compromiso"/>
    <s v="0140"/>
    <x v="21"/>
    <x v="65"/>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s v="63320"/>
    <s v="93220"/>
    <s v="398020"/>
    <s v="768120, 773120, 947520, 1009420"/>
    <s v="252639020, 253771020, 301334020, 322374320, 330603620"/>
    <s v="-0"/>
    <x v="1"/>
    <x v="24"/>
  </r>
  <r>
    <s v="50020"/>
    <s v="2020-07-14 00:00:00"/>
    <s v="2020-07-14 12:55:00"/>
    <s v="Gasto"/>
    <s v="Con Compromiso"/>
    <s v="0140"/>
    <x v="21"/>
    <x v="65"/>
    <s v="ADQUISICIÓN DE BIENES Y SERVICIOS - SERVICIO DE ASISTENCIA TÉCNICA PARA LA GESTIÓN DE LOS RECURSOS GEOGRÁFICOS - FORTALECIMIENTO DE LA GESTIÓN DEL CONOCIMIENTO Y LA INNOVACIÓN EN EL ÁMBITO GEOGRÁFICO DEL  TERRITORIO   NACIONAL"/>
    <s v="Propios"/>
    <x v="1"/>
    <s v="CSF"/>
    <n v="14487697"/>
    <n v="7174859"/>
    <n v="21662556"/>
    <n v="0"/>
    <s v="Prestación de servicios profesionales para realizar la estructuración y carga de información geográfica en las bases de datos en el marco del contrato Interadministrativo entre el IGAC-ICBF."/>
    <s v="63420"/>
    <s v="90020"/>
    <s v="400820"/>
    <s v="769720, 769820, 946920, 1027020"/>
    <s v="253169420, 253735720, 301324120, 330944120"/>
    <s v="-0"/>
    <x v="1"/>
    <x v="24"/>
  </r>
  <r>
    <s v="50120"/>
    <s v="2020-07-14 00:00:00"/>
    <s v="2020-07-14 15:12:00"/>
    <s v="Gasto"/>
    <s v="Anulado"/>
    <s v="0140"/>
    <x v="21"/>
    <x v="72"/>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s v="63620"/>
    <s v="-0"/>
    <s v="-0"/>
    <s v="-0"/>
    <s v="-0"/>
    <s v="-0"/>
    <x v="1"/>
    <x v="24"/>
  </r>
  <r>
    <s v="50220"/>
    <s v="2020-07-14 00:00:00"/>
    <s v="2020-07-14 17:05:00"/>
    <s v="Gasto"/>
    <s v="Con Compromiso"/>
    <s v="0300"/>
    <x v="23"/>
    <x v="53"/>
    <s v="ADQUISICIÓN DE BIENES Y SERVICIOS - SERVICIOS DE INFORMACIÓN GEODÉSICA ACTUALIZADO - LEVANTAMIENTO , GENERACIÓN Y ACTUALIZACIÓN DE LA RED GEODÉSICA Y LA CARTOGRAFÍA BÁSICA A NIVEL   NACIONAL"/>
    <s v="Nación"/>
    <x v="0"/>
    <s v="CSF"/>
    <n v="9129676"/>
    <n v="-955500"/>
    <n v="8174176"/>
    <n v="0"/>
    <s v="VIATICOS Y GASTOS DE COMISION PARA REALIZAR EXPLORACIÓN DE SITIOS PARA ESTACIONES CORS EN LOS DEPARTAMENTOS DE ANTIOQUIA, SUCRE  Y BOLÍVA"/>
    <s v="63520"/>
    <s v="88520, 88620"/>
    <s v="264020, 264120"/>
    <s v="556720, 556820"/>
    <s v="186496120, 186499220"/>
    <s v="8620, 8920"/>
    <x v="1"/>
    <x v="8"/>
  </r>
  <r>
    <s v="50320"/>
    <s v="2020-07-16 00:00:00"/>
    <s v="2020-07-16 08:29: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s v="64420"/>
    <s v="98320"/>
    <s v="425020"/>
    <s v="858320"/>
    <s v="278734820"/>
    <s v="-0"/>
    <x v="1"/>
    <x v="24"/>
  </r>
  <r>
    <s v="50320"/>
    <s v="2020-07-16 00:00:00"/>
    <s v="2020-07-16 08:2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s v="64420"/>
    <s v="98320"/>
    <s v="425020"/>
    <s v="858320"/>
    <s v="278734820"/>
    <s v="-0"/>
    <x v="1"/>
    <x v="23"/>
  </r>
  <r>
    <s v="50320"/>
    <s v="2020-07-16 00:00:00"/>
    <s v="2020-07-16 08:29:00"/>
    <s v="Gasto"/>
    <s v="Con Compromiso"/>
    <s v="0500"/>
    <x v="22"/>
    <x v="22"/>
    <s v="ADQUISICIÓN DE BIENES Y SERVICIOS - SERVICIO DE INFORMACIÓN CATASTRAL - ACTUALIZACIÓN  Y GESTIÓN CATASTRAL  NACIONAL"/>
    <s v="Nación"/>
    <x v="2"/>
    <s v="CSF"/>
    <n v="100000000"/>
    <n v="0"/>
    <n v="100000000"/>
    <n v="0"/>
    <s v="Adquisición de productos y servicios microsoft,"/>
    <s v="64420"/>
    <s v="98320"/>
    <s v="425020"/>
    <s v="858320"/>
    <s v="278734820"/>
    <s v="-0"/>
    <x v="1"/>
    <x v="1"/>
  </r>
  <r>
    <s v="50320"/>
    <s v="2020-07-16 00:00:00"/>
    <s v="2020-07-16 08:29:00"/>
    <s v="Gasto"/>
    <s v="Con Compromiso"/>
    <s v="0200"/>
    <x v="19"/>
    <x v="55"/>
    <s v="ADQUISICIÓN DE BIENES Y SERVICIOS - SERVICIOS TECNOLÓGICOS - FORTALECIMIENTO DE LA GESTIÓN INSTITUCIONAL DEL IGAC A NIVEL   NACIONAL"/>
    <s v="Nación"/>
    <x v="0"/>
    <s v="CSF"/>
    <n v="142000000"/>
    <n v="-129104649.8"/>
    <n v="12895350.199999999"/>
    <n v="0"/>
    <s v="Adquisición de productos y servicios microsoft,"/>
    <s v="64420"/>
    <s v="98320"/>
    <s v="425020"/>
    <s v="858320"/>
    <s v="278734820"/>
    <s v="-0"/>
    <x v="1"/>
    <x v="3"/>
  </r>
  <r>
    <s v="50320"/>
    <s v="2020-07-16 00:00:00"/>
    <s v="2020-07-16 08:29:00"/>
    <s v="Gasto"/>
    <s v="Con Compromiso"/>
    <s v="0200"/>
    <x v="19"/>
    <x v="80"/>
    <s v="ADQUISICIÓN DE BIENES Y SERVICIOS - SERVICIOS DE INFORMACIÓN IMPLEMENTADOS - IMPLEMENTACIÓN DE UN SISTEMA DE GESTIÓN DOCUMENTAL EN EL IGAC A NIVEL   NACIONAL"/>
    <s v="Nación"/>
    <x v="0"/>
    <s v="CSF"/>
    <n v="288000000"/>
    <n v="0"/>
    <n v="288000000"/>
    <n v="0"/>
    <s v="Adquisición de productos y servicios microsoft,"/>
    <s v="64420"/>
    <s v="98320"/>
    <s v="425020"/>
    <s v="858320"/>
    <s v="278734820"/>
    <s v="-0"/>
    <x v="1"/>
    <x v="3"/>
  </r>
  <r>
    <s v="50420"/>
    <s v="2020-07-16 00:00:00"/>
    <s v="2020-07-16 09:31:00"/>
    <s v="Gasto"/>
    <s v="Con Compromiso"/>
    <s v="0300"/>
    <x v="23"/>
    <x v="78"/>
    <s v="ADQUISICIÓN DE BIENES Y SERVICIOS - DOCUMENTOS METODOLÓGICOS - GENERACIÓN DE ESTUDIOS GEOGRÁFICOS E INVESTIGACIONES PARA LA CARACTERIZACIÓN, ANÁLISIS Y DELIMITACIÓN GEOGRÁFICA DEL TERRITORIO  NACIONAL"/>
    <s v="Nación"/>
    <x v="0"/>
    <s v="CSF"/>
    <n v="38932740"/>
    <n v="-6488790"/>
    <n v="32443950"/>
    <n v="0"/>
    <s v="Prestación de servicios profesionales para el análisis geográfico, la redacción de textos y la articulación de las investigaciones temáticas"/>
    <s v="63920"/>
    <s v="94420"/>
    <s v="343420"/>
    <s v="713020, 948320"/>
    <s v="239885820, 301484620"/>
    <s v="-0"/>
    <x v="1"/>
    <x v="8"/>
  </r>
  <r>
    <s v="50520"/>
    <s v="2020-07-16 00:00:00"/>
    <s v="2020-07-16 10:46:00"/>
    <s v="Gasto"/>
    <s v="Anul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27000000"/>
    <n v="0"/>
    <n v="0"/>
    <s v="Adquisición de licenciamiento autodesk"/>
    <s v="63820"/>
    <s v="-0"/>
    <s v="-0"/>
    <s v="-0"/>
    <s v="-0"/>
    <s v="-0"/>
    <x v="1"/>
    <x v="8"/>
  </r>
  <r>
    <s v="50620"/>
    <s v="2020-07-16 00:00:00"/>
    <s v="2020-07-16 10:48:00"/>
    <s v="Gasto"/>
    <s v="Con Compromiso"/>
    <s v="0300"/>
    <x v="23"/>
    <x v="37"/>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
    <s v="64020"/>
    <s v="106820"/>
    <s v="613820"/>
    <s v="1118120"/>
    <s v="346682820"/>
    <s v="-0"/>
    <x v="1"/>
    <x v="8"/>
  </r>
  <r>
    <s v="50620"/>
    <s v="2020-07-16 00:00:00"/>
    <s v="2020-07-16 10:48:00"/>
    <s v="Gasto"/>
    <s v="Con Compromiso"/>
    <s v="0300"/>
    <x v="23"/>
    <x v="37"/>
    <s v="ADQUISICIÓN DE BIENES Y SERVICIOS - SERVICIO DE INFORMACIÓN CARTOGRÁFICA ACTUALIZADO - LEVANTAMIENTO , GENERACIÓN Y ACTUALIZACIÓN DE LA RED GEODÉSICA Y LA CARTOGRAFÍA BÁSICA A NIVEL   NACIONAL"/>
    <s v="Propios"/>
    <x v="1"/>
    <s v="CSF"/>
    <n v="0"/>
    <n v="12705998"/>
    <n v="12705998"/>
    <n v="0"/>
    <s v="Servicio de mantenimiento preventivo y correctivo, incluidos los repuestos del dron Ebee plus RTK/PPK"/>
    <s v="64020"/>
    <s v="106820"/>
    <s v="613820"/>
    <s v="1118120"/>
    <s v="346682820"/>
    <s v="-0"/>
    <x v="1"/>
    <x v="8"/>
  </r>
  <r>
    <s v="50720"/>
    <s v="2020-07-16 00:00:00"/>
    <s v="2020-07-16 10:53:00"/>
    <s v="Gasto"/>
    <s v="Con Compromiso"/>
    <s v="0300"/>
    <x v="23"/>
    <x v="77"/>
    <s v="ADQUISICIÓN DE BIENES Y SERVICIOS - SERVICIO DE INFORMACIÓN GEOGRÁFICA, GEODÉSICA Y CARTOGRÁFICA - LEVANTAMIENTO , GENERACIÓN Y ACTUALIZACIÓN DE LA RED GEODÉSICA Y LA CARTOGRAFÍA BÁSICA A NIVEL   NACIONAL"/>
    <s v="Nación"/>
    <x v="0"/>
    <s v="CSF"/>
    <n v="25936730"/>
    <n v="-864558"/>
    <n v="25072172"/>
    <n v="0"/>
    <s v="Prestación de servicios para la organización, administración y disposición de los productos cartográficos, geográficos y geodésicos de la Subdirección de Geografía y Cartografía."/>
    <s v="64120"/>
    <s v="100520, 100620"/>
    <s v="398420, 420820"/>
    <s v="828220, 830320, 846320, 846620, 988420, 989220"/>
    <s v="269847520, 270922220, 274761120, 274764320, 314340320, 314393120"/>
    <s v="-0"/>
    <x v="1"/>
    <x v="8"/>
  </r>
  <r>
    <s v="50820"/>
    <s v="2020-07-16 00:00:00"/>
    <s v="2020-07-16 10:55: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
    <s v="64220"/>
    <s v="94320"/>
    <s v="394620"/>
    <s v="765520, 837820, 980920"/>
    <s v="251319120, 273653720, 311860920"/>
    <s v="-0"/>
    <x v="1"/>
    <x v="8"/>
  </r>
  <r>
    <s v="50920"/>
    <s v="2020-07-22 00:00:00"/>
    <s v="2020-07-22 08:05: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0"/>
    <n v="17671050"/>
    <n v="0"/>
    <s v="Prestación de servicios profesionales para realizar el proceso gráfico y generar las memorias técnicas resultado de los diferentes proyectos de la Subdirección de Agrología."/>
    <s v="64920"/>
    <s v="94220"/>
    <s v="373320"/>
    <s v="742020, 863820, 993320"/>
    <s v="246868620, 281040220, 316149320"/>
    <s v="-0"/>
    <x v="1"/>
    <x v="23"/>
  </r>
  <r>
    <s v="51020"/>
    <s v="2020-07-22 00:00:00"/>
    <s v="2020-07-22 08:06: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0"/>
    <n v="8826605"/>
    <n v="0"/>
    <s v="Prestación de servicios personales para realizar el alistamiento de información de Áreas Homogeneas de Tierras como insumo para el  Catastro Multiproposito"/>
    <s v="64620"/>
    <s v="94520"/>
    <s v="338720"/>
    <s v="710520, 867720, 956520, 956620"/>
    <s v="239455420, 281576820, 305885120"/>
    <s v="-0"/>
    <x v="1"/>
    <x v="23"/>
  </r>
  <r>
    <s v="51120"/>
    <s v="2020-07-22 00:00:00"/>
    <s v="2020-07-22 08:08: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0"/>
    <n v="12847315"/>
    <n v="0"/>
    <s v="Prestación de servicios profesionales para la consolidación y delineación digital de información cartográfica y alfanumérica del Mapa Nacional de Suelos"/>
    <s v="64520"/>
    <s v="98620"/>
    <s v="365520"/>
    <s v="734420, 845520, 984920, 1120320"/>
    <s v="244898520, 274755820, 312679820, 346715720"/>
    <s v="-0"/>
    <x v="1"/>
    <x v="23"/>
  </r>
  <r>
    <s v="51220"/>
    <s v="2020-07-22 00:00:00"/>
    <s v="2020-07-22 08:0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0"/>
    <n v="24157400"/>
    <n v="0"/>
    <s v="Prestación de servicios profesionales para apoyar la elaboración del Mapa de Suelos en la caracterización climática y los demás proyectos que adelanta la Subdirección de Agrología"/>
    <s v="64720"/>
    <s v="100920"/>
    <s v="386120"/>
    <s v="755720, 874520, 1018420"/>
    <s v="248864020, 282940820, 325179520"/>
    <s v="-0"/>
    <x v="1"/>
    <x v="23"/>
  </r>
  <r>
    <s v="51320"/>
    <s v="2020-07-22 00:00:00"/>
    <s v="2020-07-22 08:10: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11180180"/>
    <n v="44720720"/>
    <n v="0"/>
    <s v="Prestación de servicios para gestionar el cambio y mejoramiento en aplicaciones agrológicas"/>
    <s v="64820"/>
    <s v="108620, 108720, 108820"/>
    <s v="417620, 467820"/>
    <s v="828420, 878320, 899720, 899920, 1102420, 1106520"/>
    <s v="269858220, 283396320, 293363220, 293387320, 336595220, 339123920"/>
    <s v="-0"/>
    <x v="1"/>
    <x v="23"/>
  </r>
  <r>
    <s v="51420"/>
    <s v="2020-07-22 00:00:00"/>
    <s v="2020-07-22 08:12: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0"/>
    <s v="Prestación de servicios profesionales para apoyar la elaboración del Mapa Nacional de Suelos en el desarrollo de la correlación de suelos"/>
    <s v="65020"/>
    <s v="101220"/>
    <s v="393420"/>
    <s v="763920, 892920, 1023820"/>
    <s v="251435420, 286491420, 329790220"/>
    <s v="-0"/>
    <x v="1"/>
    <x v="23"/>
  </r>
  <r>
    <s v="51520"/>
    <s v="2020-07-22 00:00:00"/>
    <s v="2020-07-22 08:1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827868"/>
    <n v="40565552"/>
    <n v="0"/>
    <s v="Prestación de servicios profesionales para la interpretación de Geomorfología o Cobertura de la Tierra en sectores priorizados por la Subdirección de Agrología."/>
    <s v="65120"/>
    <s v="97420, 97520"/>
    <s v="365220, 371020"/>
    <s v="739220, 743420, 869720, 875820, 981320, 981620"/>
    <s v="246160120, 246924020, 282190620, 283046520, 312312120, 312313320"/>
    <s v="-0"/>
    <x v="1"/>
    <x v="23"/>
  </r>
  <r>
    <s v="51620"/>
    <s v="2020-07-22 00:00:00"/>
    <s v="2020-07-22 08:15: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0"/>
    <s v="Prestación de servicios profesionales para realizar el control de calidad de la información cartográfica, alfanumérica y geoespacial del Mapa Nacional de Suelos y proyectos de la Subdirección de Agrología"/>
    <s v="65320"/>
    <s v="95120"/>
    <s v="362820"/>
    <s v="736320, 876620, 1002720, 1124620"/>
    <s v="245246520, 283348920, 318416920, 346768620"/>
    <s v="-0"/>
    <x v="1"/>
    <x v="23"/>
  </r>
  <r>
    <s v="51720"/>
    <s v="2020-07-22 00:00:00"/>
    <s v="2020-07-22 08:1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12883946"/>
    <n v="11273454"/>
    <n v="0"/>
    <s v="Prestación de servicios profesionales para apoyar el mantenimiento  y ajuste permanente del programa de aseguramiento de la calidad."/>
    <s v="65420"/>
    <s v="100120, 133720"/>
    <s v="-0"/>
    <s v="-0"/>
    <s v="-0"/>
    <s v="-0"/>
    <x v="1"/>
    <x v="23"/>
  </r>
  <r>
    <s v="51820"/>
    <s v="2020-07-22 00:00:00"/>
    <s v="2020-07-22 08:21: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0"/>
    <n v="35342100"/>
    <n v="0"/>
    <s v="Prestación de servicios profesionales para la elaboración de cartografía de cobertura y uso de la tierra, geomorfología o temática de los proyectos de la Subdirección de Agrología."/>
    <s v="65220"/>
    <s v="99620, 100020"/>
    <s v="382020, 385920"/>
    <s v="751420, 754920, 895120, 895220, 969420, 985920"/>
    <s v="248016720, 248815220, 287091920, 287097820, 310073520, 312697220"/>
    <s v="-0"/>
    <x v="1"/>
    <x v="23"/>
  </r>
  <r>
    <s v="51920"/>
    <s v="2020-07-22 00:00:00"/>
    <s v="2020-07-22 08:2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0"/>
    <n v="12968365"/>
    <n v="2593673"/>
    <s v="Prestación de servicios personales para  verificar la información analitica, y preparar los documentos de resultados de los análisis  de los proyectos que desarrolla la Subdirección de Agrología."/>
    <s v="65520"/>
    <s v="107120"/>
    <s v="482820"/>
    <s v="892420, 947120, 1116920"/>
    <s v="286483220, 301328920, 346250920"/>
    <s v="-0"/>
    <x v="1"/>
    <x v="23"/>
  </r>
  <r>
    <s v="51920"/>
    <s v="2020-07-22 00:00:00"/>
    <s v="2020-07-22 08:23: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0"/>
    <n v="0"/>
    <n v="0"/>
    <n v="0"/>
    <s v="Prestación de servicios personales para  verificar la información analitica, y preparar los documentos de resultados de los análisis  de los proyectos que desarrolla la Subdirección de Agrología."/>
    <s v="65520"/>
    <s v="107120"/>
    <s v="482820"/>
    <s v="892420, 947120, 1116920"/>
    <s v="286483220, 301328920, 346250920"/>
    <s v="-0"/>
    <x v="1"/>
    <x v="23"/>
  </r>
  <r>
    <s v="52020"/>
    <s v="2020-07-22 00:00:00"/>
    <s v="2020-07-22 08:44:00"/>
    <s v="Gasto"/>
    <s v="Anulado"/>
    <s v="0200"/>
    <x v="19"/>
    <x v="20"/>
    <s v="IMPUESTO DE INDUSTRIA Y COMERCIO"/>
    <s v="Propios"/>
    <x v="1"/>
    <s v="CSF"/>
    <n v="29225000"/>
    <n v="-29225000"/>
    <n v="0"/>
    <n v="0"/>
    <s v="IMPUESTO DE INDUSTRIA Y COMERCIO"/>
    <s v="65720"/>
    <s v="89820"/>
    <s v="-0"/>
    <s v="-0"/>
    <s v="-0"/>
    <s v="-0"/>
    <x v="0"/>
    <x v="3"/>
  </r>
  <r>
    <s v="52120"/>
    <s v="2020-07-22 00:00:00"/>
    <s v="2020-07-22 08:51:00"/>
    <s v="Gasto"/>
    <s v="Con Compromiso"/>
    <s v="0200"/>
    <x v="19"/>
    <x v="20"/>
    <s v="IMPUESTO DE INDUSTRIA Y COMERCIO"/>
    <s v="Propios"/>
    <x v="1"/>
    <s v="CSF"/>
    <n v="20601000"/>
    <n v="0"/>
    <n v="20601000"/>
    <n v="0"/>
    <s v="IMPUESTO DE INDUSTRIA Y COMERCIO"/>
    <s v="65820"/>
    <s v="89920"/>
    <s v="265220"/>
    <s v="557720"/>
    <s v="193473820"/>
    <s v="-0"/>
    <x v="0"/>
    <x v="3"/>
  </r>
  <r>
    <s v="52220"/>
    <s v="2020-07-22 00:00:00"/>
    <s v="2020-07-22 10:49:00"/>
    <s v="Gasto"/>
    <s v="Con Compromiso"/>
    <s v="0300"/>
    <x v="23"/>
    <x v="53"/>
    <s v="ADQUISICIÓN DE BIENES Y SERVICIOS - SERVICIOS DE INFORMACIÓN GEODÉSICA ACTUALIZADO - LEVANTAMIENTO , GENERACIÓN Y ACTUALIZACIÓN DE LA RED GEODÉSICA Y LA CARTOGRAFÍA BÁSICA A NIVEL   NACIONAL"/>
    <s v="Nación"/>
    <x v="0"/>
    <s v="CSF"/>
    <n v="7102547"/>
    <n v="-415960"/>
    <n v="6686587"/>
    <n v="0"/>
    <s v="VIATICOS Y GASTOS DE COMISION PARA REALIZAR EXPLORACIÓN DE SITIOS PARA ESTACIONES CORS EN LOS DEPARTAMENTOS DE CAUCA Y TOLIMA"/>
    <s v="65620"/>
    <s v="90720, 90820"/>
    <s v="265420, 265520"/>
    <s v="557920, 558020"/>
    <s v="194451620, 194453620"/>
    <s v="8420"/>
    <x v="1"/>
    <x v="8"/>
  </r>
  <r>
    <s v="52320"/>
    <s v="2020-07-23 00:00:00"/>
    <s v="2020-07-23 18:34:00"/>
    <s v="Gasto"/>
    <s v="Con Compromiso"/>
    <s v="0200"/>
    <x v="19"/>
    <x v="11"/>
    <s v="PENSIONES"/>
    <s v="Nación"/>
    <x v="0"/>
    <s v="CSF"/>
    <n v="115478400"/>
    <n v="0"/>
    <n v="1154784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5"/>
    <s v="SALUD"/>
    <s v="Nación"/>
    <x v="0"/>
    <s v="CSF"/>
    <n v="81799500"/>
    <n v="0"/>
    <n v="817995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4"/>
    <s v="CAJAS DE COMPENSACIÓN FAMILIAR"/>
    <s v="Nación"/>
    <x v="0"/>
    <s v="CSF"/>
    <n v="41202000"/>
    <n v="0"/>
    <n v="412020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2"/>
    <s v="APORTES GENERALES AL SISTEMA DE RIESGOS LABORALES"/>
    <s v="Nación"/>
    <x v="0"/>
    <s v="CSF"/>
    <n v="9137800"/>
    <n v="0"/>
    <n v="91378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3"/>
    <s v="APORTES AL ICBF"/>
    <s v="Nación"/>
    <x v="0"/>
    <s v="CSF"/>
    <n v="30905300"/>
    <n v="0"/>
    <n v="309053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6"/>
    <s v="APORTES AL SENA"/>
    <s v="Nación"/>
    <x v="0"/>
    <s v="CSF"/>
    <n v="20606700"/>
    <n v="0"/>
    <n v="206067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420"/>
    <s v="2020-07-23 00:00:00"/>
    <s v="2020-07-23 19:06:00"/>
    <s v="Gasto"/>
    <s v="Con Compromiso"/>
    <s v="0200"/>
    <x v="19"/>
    <x v="6"/>
    <s v="SUBSIDIO DE ALIMENTACIÓN"/>
    <s v="Nación"/>
    <x v="0"/>
    <s v="CSF"/>
    <n v="10513318"/>
    <n v="0"/>
    <n v="1051331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7"/>
    <s v="SUELDO DE VACACIONES"/>
    <s v="Nación"/>
    <x v="0"/>
    <s v="CSF"/>
    <n v="36489648"/>
    <n v="0"/>
    <n v="3648964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26"/>
    <s v="PRIMA DE SERVICIO"/>
    <s v="Nación"/>
    <x v="0"/>
    <s v="CSF"/>
    <n v="1453476"/>
    <n v="0"/>
    <n v="145347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9"/>
    <s v="SUELDO BÁSICO"/>
    <s v="Nación"/>
    <x v="0"/>
    <s v="CSF"/>
    <n v="864302891"/>
    <n v="873589"/>
    <n v="86517648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4"/>
    <s v="PRIMA DE VACACIONES"/>
    <s v="Nación"/>
    <x v="0"/>
    <s v="CSF"/>
    <n v="37984301"/>
    <n v="0"/>
    <n v="3798430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8"/>
    <s v="BONIFICACIÓN ESPECIAL DE RECREACIÓN"/>
    <s v="Nación"/>
    <x v="0"/>
    <s v="CSF"/>
    <n v="3371510"/>
    <n v="0"/>
    <n v="337151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10"/>
    <s v="BONIFICACIÓN POR SERVICIOS PRESTADOS"/>
    <s v="Nación"/>
    <x v="0"/>
    <s v="CSF"/>
    <n v="25036181"/>
    <n v="0"/>
    <n v="2503618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36"/>
    <s v="INDEMNIZACIÓN POR VACACIONES"/>
    <s v="Nación"/>
    <x v="0"/>
    <s v="CSF"/>
    <n v="5941445"/>
    <n v="0"/>
    <n v="5941445"/>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41"/>
    <s v="PRIMA DE COORDINACIÓN"/>
    <s v="Nación"/>
    <x v="0"/>
    <s v="CSF"/>
    <n v="17307852"/>
    <n v="0"/>
    <n v="1730785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33"/>
    <s v="LICENCIAS DE MATERNIDAD Y PATERNIDAD (NO DE PENSIONES)"/>
    <s v="Nación"/>
    <x v="0"/>
    <s v="CSF"/>
    <n v="2056850"/>
    <n v="0"/>
    <n v="205685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21"/>
    <s v="INCAPACIDADES (NO DE PENSIONES)"/>
    <s v="Nación"/>
    <x v="0"/>
    <s v="CSF"/>
    <n v="336121"/>
    <n v="0"/>
    <n v="33612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52"/>
    <s v="PRIMA TÉCNICA SALARIAL"/>
    <s v="Nación"/>
    <x v="0"/>
    <s v="CSF"/>
    <n v="23768178"/>
    <n v="-102952"/>
    <n v="2366522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54"/>
    <s v="HORAS EXTRAS, DOMINICALES, FESTIVOS Y RECARGOS"/>
    <s v="Nación"/>
    <x v="0"/>
    <s v="CSF"/>
    <n v="755282"/>
    <n v="0"/>
    <n v="75528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28"/>
    <s v="AUXILIO DE CONECTIVIDAD DIGITAL"/>
    <s v="Nación"/>
    <x v="0"/>
    <s v="CSF"/>
    <n v="12009919"/>
    <n v="0"/>
    <n v="12009919"/>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420"/>
    <s v="2020-07-23 00:00:00"/>
    <s v="2020-07-23 19:06:00"/>
    <s v="Gasto"/>
    <s v="Con Compromiso"/>
    <s v="0200"/>
    <x v="19"/>
    <x v="5"/>
    <s v="PRIMA TÉCNICA NO SALARIAL"/>
    <s v="Nación"/>
    <x v="0"/>
    <s v="CSF"/>
    <n v="14832585"/>
    <n v="102952"/>
    <n v="14935537"/>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x v="3"/>
  </r>
  <r>
    <s v="52520"/>
    <s v="2020-07-24 00:00:00"/>
    <s v="2020-07-24 15:27:00"/>
    <s v="Gasto"/>
    <s v="Con Compromiso"/>
    <s v="0300"/>
    <x v="23"/>
    <x v="37"/>
    <s v="ADQUISICIÓN DE BIENES Y SERVICIOS - SERVICIO DE INFORMACIÓN CARTOGRÁFICA ACTUALIZADO - LEVANTAMIENTO , GENERACIÓN Y ACTUALIZACIÓN DE LA RED GEODÉSICA Y LA CARTOGRAFÍA BÁSICA A NIVEL   NACIONAL"/>
    <s v="Nación"/>
    <x v="0"/>
    <s v="CSF"/>
    <n v="18291603"/>
    <n v="-1732233"/>
    <n v="16559370"/>
    <n v="0"/>
    <s v="VIATICOS Y GASTOS DE COMISION PARA REALIZAR FOTOCONTROL CABECERA MUNICIPAL DE PIENDAMÓ Y MORALES Y ZONA RURAL PIENDAMÓ Y MORALES"/>
    <s v="65920"/>
    <s v="92320, 92420, 92520, 99720"/>
    <s v="269920, 270120, 270220, 316720"/>
    <s v="604320, 604520, 604620, 647620"/>
    <s v="199932020, 199932820, 199936420, 216697520"/>
    <s v="9320, 9420, 9520"/>
    <x v="1"/>
    <x v="8"/>
  </r>
  <r>
    <s v="52620"/>
    <s v="2020-07-27 00:00:00"/>
    <s v="2020-07-27 11:25:00"/>
    <s v="Gasto"/>
    <s v="Con Compromiso"/>
    <s v="0300"/>
    <x v="23"/>
    <x v="37"/>
    <s v="ADQUISICIÓN DE BIENES Y SERVICIOS - SERVICIO DE INFORMACIÓN CARTOGRÁFICA ACTUALIZADO - LEVANTAMIENTO , GENERACIÓN Y ACTUALIZACIÓN DE LA RED GEODÉSICA Y LA CARTOGRAFÍA BÁSICA A NIVEL   NACIONAL"/>
    <s v="Nación"/>
    <x v="0"/>
    <s v="CSF"/>
    <n v="6185656"/>
    <n v="-148945"/>
    <n v="6036711"/>
    <n v="0"/>
    <s v="VIATICOS Y GASTOS DE COMISION PARA REALIZAR FOTOCONTROL CABECERA MUNICIPAL DE GAMEZA, TOPAGA Y MONGUI"/>
    <s v="66420"/>
    <s v="92920, 93020"/>
    <s v="270320, 270420"/>
    <s v="604720, 604820"/>
    <s v="199940920, 199941220"/>
    <s v="8220, 8320"/>
    <x v="1"/>
    <x v="8"/>
  </r>
  <r>
    <s v="52720"/>
    <s v="2020-07-27 00:00:00"/>
    <s v="2020-07-27 11:27:00"/>
    <s v="Gasto"/>
    <s v="Con Compromiso"/>
    <s v="0300"/>
    <x v="23"/>
    <x v="53"/>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
    <s v="66720"/>
    <s v="92720"/>
    <s v="267820"/>
    <s v="602320"/>
    <s v="198721720"/>
    <s v="-0"/>
    <x v="1"/>
    <x v="8"/>
  </r>
  <r>
    <s v="52820"/>
    <s v="2020-07-27 00:00:00"/>
    <s v="2020-07-27 11:30:00"/>
    <s v="Gasto"/>
    <s v="Con Compromiso"/>
    <s v="0300"/>
    <x v="23"/>
    <x v="53"/>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
    <s v="66620"/>
    <s v="92620"/>
    <s v="267720"/>
    <s v="602220"/>
    <s v="198697120"/>
    <s v="-0"/>
    <x v="1"/>
    <x v="8"/>
  </r>
  <r>
    <s v="52920"/>
    <s v="2020-07-29 00:00:00"/>
    <s v="2020-07-29 08:52:00"/>
    <s v="Gasto"/>
    <s v="Con Compromiso"/>
    <s v="0200"/>
    <x v="19"/>
    <x v="24"/>
    <s v="IMPUESTO PREDIAL Y SOBRETASA AMBIENTAL"/>
    <s v="Nación"/>
    <x v="0"/>
    <s v="CSF"/>
    <n v="742000"/>
    <n v="0"/>
    <n v="742000"/>
    <n v="0"/>
    <s v="PAGO IMPUESTO PREDIAL ISLA DE FUQUENE 2020"/>
    <s v="67020"/>
    <s v="93520"/>
    <s v="273820"/>
    <s v="705720"/>
    <s v="235113020"/>
    <s v="-0"/>
    <x v="0"/>
    <x v="3"/>
  </r>
  <r>
    <s v="53020"/>
    <s v="2020-07-29 00:00:00"/>
    <s v="2020-07-29 09:16:00"/>
    <s v="Gasto"/>
    <s v="Con Compromiso"/>
    <s v="0200"/>
    <x v="19"/>
    <x v="76"/>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s v="66820"/>
    <s v="95820"/>
    <s v="596920"/>
    <s v="1108220"/>
    <s v="339381920"/>
    <s v="-0"/>
    <x v="0"/>
    <x v="3"/>
  </r>
  <r>
    <s v="53120"/>
    <s v="2020-07-29 00:00:00"/>
    <s v="2020-07-29 12:01:00"/>
    <s v="Gasto"/>
    <s v="Con Compromiso"/>
    <s v="0200"/>
    <x v="19"/>
    <x v="56"/>
    <s v="SERVICIOS DE SOPORTE"/>
    <s v="Propios"/>
    <x v="1"/>
    <s v="CSF"/>
    <n v="217431330.77000001"/>
    <n v="-7814670.25"/>
    <n v="209616660.52000001"/>
    <n v="1649010.14"/>
    <s v="Contrato de aseo y Cafetería - Vigencia Futura"/>
    <s v="66520"/>
    <s v="158520, 158620, 158720, 158820, 158920, 159020, 159120, 159220, 159320, 159420, 159520, 159620, 159720, 159820, 169320"/>
    <s v="-0"/>
    <s v="-0"/>
    <s v="-0"/>
    <s v="-0"/>
    <x v="0"/>
    <x v="3"/>
  </r>
  <r>
    <s v="53120"/>
    <s v="2020-07-29 00:00:00"/>
    <s v="2020-07-29 12:01:00"/>
    <s v="Gasto"/>
    <s v="Con Compromiso"/>
    <s v="0200"/>
    <x v="19"/>
    <x v="57"/>
    <s v="ALOJAMIENTO; SERVICIOS DE SUMINISTROS DE COMIDAS Y BEBIDAS"/>
    <s v="Propios"/>
    <x v="1"/>
    <s v="CSF"/>
    <n v="21504197.550000001"/>
    <n v="-6893171.1900000004"/>
    <n v="14611026.359999999"/>
    <n v="163088.91"/>
    <s v="Contrato de aseo y Cafetería - Vigencia Futura"/>
    <s v="66520"/>
    <s v="158520, 158620, 158720, 158820, 158920, 159020, 159120, 159220, 159320, 159420, 159520, 159620, 159720, 159820, 169320"/>
    <s v="-0"/>
    <s v="-0"/>
    <s v="-0"/>
    <s v="-0"/>
    <x v="0"/>
    <x v="3"/>
  </r>
  <r>
    <s v="53220"/>
    <s v="2020-07-29 00:00:00"/>
    <s v="2020-07-29 19:46:00"/>
    <s v="Gasto"/>
    <s v="Con Compromiso"/>
    <s v="0200"/>
    <x v="19"/>
    <x v="70"/>
    <s v="AUXILIO DE CESANTÍAS"/>
    <s v="Nación"/>
    <x v="0"/>
    <s v="CSF"/>
    <n v="287000000"/>
    <n v="0"/>
    <n v="287000000"/>
    <n v="0"/>
    <s v="PAGO DE CESANTIAS MES DE JULIO"/>
    <s v="67220"/>
    <s v="93920"/>
    <s v="277020"/>
    <s v="611020"/>
    <s v="201984020"/>
    <s v="-0"/>
    <x v="0"/>
    <x v="3"/>
  </r>
  <r>
    <s v="53320"/>
    <s v="2020-07-30 00:00:00"/>
    <s v="2020-07-30 14:25:00"/>
    <s v="Gasto"/>
    <s v="Con Compromiso"/>
    <s v="0160"/>
    <x v="24"/>
    <x v="68"/>
    <s v="ADQUISICIÓN DE BIENES Y SERVICIOS - SERVICIOS DE INFORMACIÓN IMPLEMENTADOS - FORTALECIMIENTO DE LOS PROCESOS DE DIFUSIÓN Y ACCESO A LA INFORMACIÓN GEOGRÁFICA A NIVEL   NACIONAL"/>
    <s v="Nación"/>
    <x v="0"/>
    <s v="CSF"/>
    <n v="2000000"/>
    <n v="-18650"/>
    <n v="1981350"/>
    <n v="0"/>
    <s v="Adquisición de equipos para desarrollar las estrategias de difusión y marketing de los productos y servicios del Instituto Geográfico Agustín Codazzi."/>
    <s v="66920"/>
    <s v="102420"/>
    <s v="415920"/>
    <s v="829520"/>
    <s v="270914920"/>
    <s v="-0"/>
    <x v="1"/>
    <x v="25"/>
  </r>
  <r>
    <s v="53420"/>
    <s v="2020-08-04 00:00:00"/>
    <s v="2020-08-04 09:1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490575"/>
    <n v="1261349"/>
    <n v="0"/>
    <s v="Acompañamiento a la Policía Antinarcóticos en el monitoreo de zonas de erradicación por aspersión terrestre, para la toma de muestras, en el programa PECAT"/>
    <s v="67420"/>
    <s v="97220, 108420, 112720, 112920"/>
    <s v="304320, 362020, 395720"/>
    <s v="635820, 730720, 766220"/>
    <s v="210911520, 243833020, 251567120"/>
    <s v="8520"/>
    <x v="1"/>
    <x v="23"/>
  </r>
  <r>
    <s v="53520"/>
    <s v="2020-08-05 00:00:00"/>
    <s v="2020-08-05 17:39:00"/>
    <s v="Gasto"/>
    <s v="Con Compromiso"/>
    <s v="0140"/>
    <x v="21"/>
    <x v="73"/>
    <s v="ADQUISICIÓN DE BIENES Y SERVICIOS - DOCUMENTOS NORMATIVOS - FORTALECIMIENTO DE LA GESTIÓN DEL CONOCIMIENTO Y LA INNOVACIÓN EN EL ÁMBITO GEOGRÁFICO DEL  TERRITORIO   NACIONAL"/>
    <s v="Nación"/>
    <x v="0"/>
    <s v="CSF"/>
    <n v="13651740"/>
    <n v="-1516860"/>
    <n v="12134880"/>
    <n v="0"/>
    <s v="Prestación de servicios profesionales para gestionar información y documentar los procedimientos relacionados con la ICDE a cargo del grupo de Gobierno Geoespacial."/>
    <s v="67920"/>
    <s v="102620"/>
    <s v="471220"/>
    <s v="880920, 882220, 1007120"/>
    <s v="283813120, 284425520, 322062220"/>
    <s v="-0"/>
    <x v="1"/>
    <x v="24"/>
  </r>
  <r>
    <s v="53620"/>
    <s v="2020-08-05 00:00:00"/>
    <s v="2020-08-05 17:43: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1741660"/>
    <n v="-2415740"/>
    <n v="19325920"/>
    <n v="0"/>
    <s v="Prestación de servicios profesionales para realizar procesamiento y análisis de datos de observación de la tierra de los proyectos de innovación a cargo de la oficina CIAF."/>
    <s v="67820"/>
    <s v="104120"/>
    <s v="467620"/>
    <s v="877520, 884020, 1003720"/>
    <s v="283361620, 284534220, 320447820"/>
    <s v="-0"/>
    <x v="1"/>
    <x v="24"/>
  </r>
  <r>
    <s v="53720"/>
    <s v="2020-08-06 00:00:00"/>
    <s v="2020-08-06 14:59: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
    <s v="68120"/>
    <s v="98720, 98820, 98920, 99120"/>
    <s v="312520, 312620, 312720, 315720"/>
    <s v="644220, 644420, 644520, 647320"/>
    <s v="216129520, 216134820, 216136620, 216405920"/>
    <s v="-0"/>
    <x v="1"/>
    <x v="23"/>
  </r>
  <r>
    <s v="53820"/>
    <s v="2020-08-06 00:00:00"/>
    <s v="2020-08-06 16:45:00"/>
    <s v="Gasto"/>
    <s v="Con Compromiso"/>
    <s v="0300"/>
    <x v="23"/>
    <x v="37"/>
    <s v="ADQUISICIÓN DE BIENES Y SERVICIOS - SERVICIO DE INFORMACIÓN CARTOGRÁFICA ACTUALIZADO - LEVANTAMIENTO , GENERACIÓN Y ACTUALIZACIÓN DE LA RED GEODÉSICA Y LA CARTOGRAFÍA BÁSICA A NIVEL   NACIONAL"/>
    <s v="Nación"/>
    <x v="0"/>
    <s v="CSF"/>
    <n v="6468968"/>
    <n v="-1675722"/>
    <n v="4793246"/>
    <n v="0"/>
    <s v="PROGRAMACION DE VIATICOS Y GASTOS DE COMISION PARA REALIZAR LA TOMA DE AEROFOTOGRAFIA EN EL TERRITORIO NACIONAL CON BASE DE OPERACIONES EN BOGOTÁ"/>
    <s v="68020"/>
    <s v="105320, 105520, 106220"/>
    <s v="334120, 334620, 350020"/>
    <s v="706820, 707520, 713520"/>
    <s v="236658220, 236916920, 239882520"/>
    <s v="11820, 12120"/>
    <x v="1"/>
    <x v="8"/>
  </r>
  <r>
    <s v="53920"/>
    <s v="2020-08-11 00:00:00"/>
    <s v="2020-08-11 19:13:00"/>
    <s v="Gasto"/>
    <s v="Con Compromiso"/>
    <s v="0510"/>
    <x v="25"/>
    <x v="23"/>
    <s v="ADQUISICIÓN DE BIENES Y SERVICIOS - SERVICIO DE AVALÚOS - ACTUALIZACIÓN  Y GESTIÓN CATASTRAL  NACIONAL"/>
    <s v="Nación"/>
    <x v="2"/>
    <s v="CSF"/>
    <n v="389920"/>
    <n v="0"/>
    <n v="389920"/>
    <n v="0"/>
    <s v="Realizar avalúos de tres predios urbanos ubicados en Villavicencio - Meta."/>
    <s v="68420"/>
    <s v="99820"/>
    <s v="318320"/>
    <s v="648520"/>
    <s v="217371920"/>
    <s v="-0"/>
    <x v="1"/>
    <x v="2"/>
  </r>
  <r>
    <s v="54020"/>
    <s v="2020-08-12 00:00:00"/>
    <s v="2020-08-12 08:38:00"/>
    <s v="Gasto"/>
    <s v="Con Compromiso"/>
    <s v="0200"/>
    <x v="19"/>
    <x v="55"/>
    <s v="ADQUISICIÓN DE BIENES Y SERVICIOS - SERVICIOS TECNOLÓGICOS - FORTALECIMIENTO DE LA GESTIÓN INSTITUCIONAL DEL IGAC A NIVEL   NACIONAL"/>
    <s v="Nación"/>
    <x v="0"/>
    <s v="CSF"/>
    <n v="123379321.12"/>
    <n v="0"/>
    <n v="123379321.12"/>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020"/>
    <s v="2020-08-12 00:00:00"/>
    <s v="2020-08-12 08:38:00"/>
    <s v="Gasto"/>
    <s v="Con Compromiso"/>
    <s v="0200"/>
    <x v="19"/>
    <x v="55"/>
    <s v="ADQUISICIÓN DE BIENES Y SERVICIOS - SERVICIOS TECNOLÓGICOS - FORTALECIMIENTO DE LA GESTIÓN INSTITUCIONAL DEL IGAC A NIVEL   NACIONAL"/>
    <s v="Propios"/>
    <x v="1"/>
    <s v="CSF"/>
    <n v="244620678.88"/>
    <n v="-187162117"/>
    <n v="57458561.880000003"/>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120"/>
    <s v="2020-08-12 00:00:00"/>
    <s v="2020-08-12 14:35:00"/>
    <s v="Gasto"/>
    <s v="Con Compromiso"/>
    <s v="0510"/>
    <x v="25"/>
    <x v="23"/>
    <s v="ADQUISICIÓN DE BIENES Y SERVICIOS - SERVICIO DE AVALÚOS - ACTUALIZACIÓN  Y GESTIÓN CATASTRAL  NACIONAL"/>
    <s v="Propios"/>
    <x v="1"/>
    <s v="CSF"/>
    <n v="226398645"/>
    <n v="-153727476"/>
    <n v="72671169"/>
    <n v="0"/>
    <s v="Prestación de servicios profesionales para realizar avalúos comerciales a nivel nacional, de acuerdo con los contratos suscritos por la Subdirección de Catastro."/>
    <s v="67720"/>
    <s v="101320, 102920, 104320"/>
    <s v="405820, 417420, 418520"/>
    <s v="775820, 828020, 829620, 836920, 853320, 869620, 963320, 980620, 983920"/>
    <s v="258585120, 269899320, 271977720, 273607020, 276886720, 282189620, 308159120, 311846420, 312522420"/>
    <s v="-0"/>
    <x v="1"/>
    <x v="2"/>
  </r>
  <r>
    <s v="54220"/>
    <s v="2020-08-12 00:00:00"/>
    <s v="2020-08-12 14:38:00"/>
    <s v="Gasto"/>
    <s v="Con Compromiso"/>
    <s v="0510"/>
    <x v="25"/>
    <x v="23"/>
    <s v="ADQUISICIÓN DE BIENES Y SERVICIOS - SERVICIO DE AVALÚOS - ACTUALIZACIÓN  Y GESTIÓN CATASTRAL  NACIONAL"/>
    <s v="Propios"/>
    <x v="1"/>
    <s v="CSF"/>
    <n v="50310810"/>
    <n v="-27087087"/>
    <n v="23223723"/>
    <n v="0"/>
    <s v="Prestación de servicios profesionales para realizar, estructurar, implementar y aprobar metodologías para la actualización del componente económico"/>
    <s v="67320"/>
    <s v="101420"/>
    <s v="420920"/>
    <s v="830420, 887320, 966220"/>
    <s v="270923520, 285863020, 310056320"/>
    <s v="-0"/>
    <x v="1"/>
    <x v="2"/>
  </r>
  <r>
    <s v="54320"/>
    <s v="2020-08-12 00:00:00"/>
    <s v="2020-08-12 14:40:00"/>
    <s v="Gasto"/>
    <s v="Con Compromiso"/>
    <s v="0510"/>
    <x v="25"/>
    <x v="23"/>
    <s v="ADQUISICIÓN DE BIENES Y SERVICIOS - SERVICIO DE AVALÚOS - ACTUALIZACIÓN  Y GESTIÓN CATASTRAL  NACIONAL"/>
    <s v="Propios"/>
    <x v="1"/>
    <s v="CSF"/>
    <n v="197919882"/>
    <n v="-77213188"/>
    <n v="120706694"/>
    <n v="0"/>
    <s v="Prestación de servicios profesionales encaminados a efectuar el apoyo técnico y control de calidad de los avalúos a cargo de la Subdirección de Catastro"/>
    <s v="67620"/>
    <s v="102720, 102820, 106620, 106720"/>
    <s v="397420, 419820, 442620, 447620"/>
    <s v="828120, 829720, 853420, 853820, 859320, 861120, 968720, 974220, 976520, 1027520"/>
    <s v="269841920, 271974920, 278081820, 278787220, 279504420, 281002520, 309698420, 311039920, 311623620, 330982720"/>
    <s v="-0"/>
    <x v="1"/>
    <x v="2"/>
  </r>
  <r>
    <s v="54420"/>
    <s v="2020-08-12 00:00:00"/>
    <s v="2020-08-12 14:43:00"/>
    <s v="Gasto"/>
    <s v="Con Compromiso"/>
    <s v="0510"/>
    <x v="25"/>
    <x v="23"/>
    <s v="ADQUISICIÓN DE BIENES Y SERVICIOS - SERVICIO DE AVALÚOS - ACTUALIZACIÓN  Y GESTIÓN CATASTRAL  NACIONAL"/>
    <s v="Propios"/>
    <x v="1"/>
    <s v="CSF"/>
    <n v="64262183"/>
    <n v="-30941052"/>
    <n v="33321131"/>
    <n v="0"/>
    <s v="Prestación de servicios profesionales para ejecer como auxiliares de la justicia y en la elaboración de avalúos comerciales de los bienes inmuebles a nivel nacional, que le sean asignados por la Subdirección de Catastro"/>
    <s v="67520"/>
    <s v="103020, 109920, 111220"/>
    <s v="405720, 451920, 466120"/>
    <s v="775720, 859520, 863320, 875120, 948620, 948720, 975220, 1119120, 1120620"/>
    <s v="258473220, 278821520, 281023920, 283043720, 301371720, 301378220, 310787920, 345661520, 346732820"/>
    <s v="-0"/>
    <x v="1"/>
    <x v="2"/>
  </r>
  <r>
    <s v="54520"/>
    <s v="2020-08-12 00:00:00"/>
    <s v="2020-08-12 16:32:00"/>
    <s v="Gasto"/>
    <s v="Generado"/>
    <s v="0200"/>
    <x v="19"/>
    <x v="39"/>
    <s v="ADQUISICIÓN DE BIENES Y SERVICIOS - SEDES ADECUADAS - FORTALECIMIENTO DE LA INFRAESTRUCTURA FÍSICA DEL IGAC A NIVEL  NACIONAL"/>
    <s v="Nación"/>
    <x v="0"/>
    <s v="CSF"/>
    <n v="250000000"/>
    <n v="-250000000"/>
    <n v="0"/>
    <n v="0"/>
    <s v="Adecuaciones locativas de la nueva sede de la Dirección Territorial Casanare con suministro e instalación del cableado estructurado"/>
    <s v="68520"/>
    <s v="-0"/>
    <s v="-0"/>
    <s v="-0"/>
    <s v="-0"/>
    <s v="-0"/>
    <x v="1"/>
    <x v="3"/>
  </r>
  <r>
    <s v="54620"/>
    <s v="2020-08-13 00:00:00"/>
    <s v="2020-08-13 09:42: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5155405"/>
    <n v="-2795045"/>
    <n v="22360360"/>
    <n v="0"/>
    <s v="Prestación de servicios profesionales para diseñar, implementar y documentar los procedimientos necesarios para disponer y monitorear servicios geograficos."/>
    <s v="68620"/>
    <s v="105420"/>
    <s v="478520"/>
    <s v="888720, 1007420"/>
    <s v="285881520, 322813620"/>
    <s v="-0"/>
    <x v="1"/>
    <x v="24"/>
  </r>
  <r>
    <s v="54720"/>
    <s v="2020-08-13 00:00:00"/>
    <s v="2020-08-13 11:43: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formular, desarrollar y transferir el conocimiento de los  proyectos de investigación e innovación asociada al Catastro Multipropósito."/>
    <s v="68720"/>
    <s v="102520"/>
    <s v="483220"/>
    <s v="892720, 894820, 1003120"/>
    <s v="286490520, 288042720, 320847620"/>
    <s v="-0"/>
    <x v="1"/>
    <x v="24"/>
  </r>
  <r>
    <s v="54820"/>
    <s v="2020-08-18 00:00:00"/>
    <s v="2020-08-18 11:32:00"/>
    <s v="Gasto"/>
    <s v="Con Compromiso"/>
    <s v="0200"/>
    <x v="19"/>
    <x v="17"/>
    <s v="OTROS SERVICIOS PROFESIONALES, CIENTÍFICOS Y TÉCNICOS"/>
    <s v="Nación"/>
    <x v="0"/>
    <s v="CSF"/>
    <n v="14660732"/>
    <n v="0"/>
    <n v="14660732"/>
    <n v="0"/>
    <s v="Prestación de servicios profesionales para brindar apoyo en la comprobación, análisis y revisión de los procesos y recursos de la entidad y especialmente los a cargo de la Secretaria General"/>
    <s v="68820"/>
    <s v="102320"/>
    <s v="373520"/>
    <s v="743620, 862120, 981420"/>
    <s v="246837220, 280999620, 313276520"/>
    <s v="-0"/>
    <x v="0"/>
    <x v="3"/>
  </r>
  <r>
    <s v="54920"/>
    <s v="2020-08-19 00:00:00"/>
    <s v="2020-08-19 14:13:00"/>
    <s v="Gasto"/>
    <s v="Con Compromiso"/>
    <s v="0300"/>
    <x v="23"/>
    <x v="37"/>
    <s v="ADQUISICIÓN DE BIENES Y SERVICIOS - SERVICIO DE INFORMACIÓN CARTOGRÁFICA ACTUALIZADO - LEVANTAMIENTO , GENERACIÓN Y ACTUALIZACIÓN DE LA RED GEODÉSICA Y LA CARTOGRAFÍA BÁSICA A NIVEL   NACIONAL"/>
    <s v="Nación"/>
    <x v="0"/>
    <s v="CSF"/>
    <n v="13507693"/>
    <n v="-1016272"/>
    <n v="12491421"/>
    <n v="0"/>
    <s v="VIATICOS Y GASTOS DE COMISION PARA REALIZAR TOMA DE AEROFOTOGRAFÍA CON DRON EN LOS MUNICIPIOS DE PLANADAS, ATACO  EN EL DEPARTAMENTO DE TOLIMA, MARSELLA, GUATICA EN EL DEPARTAMENTO DE RISARALDA, PIENDAMO,  MORALES EN EL DEPARTAMENTO DEL CAUCA, SOCHA"/>
    <s v="68920"/>
    <s v="102020, 102120, 102220"/>
    <s v="328520, 328620, 328720"/>
    <s v="660220, 660320, 660420"/>
    <s v="223850720, 223851620, 223896320"/>
    <s v="10720, 11120"/>
    <x v="1"/>
    <x v="8"/>
  </r>
  <r>
    <s v="55020"/>
    <s v="2020-08-20 00:00:00"/>
    <s v="2020-08-20 10:29:00"/>
    <s v="Gasto"/>
    <s v="Con Compromiso"/>
    <s v="0500"/>
    <x v="22"/>
    <x v="22"/>
    <s v="ADQUISICIÓN DE BIENES Y SERVICIOS - SERVICIO DE INFORMACIÓN CATASTRAL - ACTUALIZACIÓN  Y GESTIÓN CATASTRAL  NACIONAL"/>
    <s v="Nación"/>
    <x v="2"/>
    <s v="CSF"/>
    <n v="7820000"/>
    <n v="11219033"/>
    <n v="19039033"/>
    <n v="0"/>
    <s v="VIATICOS Y GASTOS DE COMISION CONDUCTOR -ACTUALIZACION  RISARALDA"/>
    <s v="69120"/>
    <s v="104620, 119820, 135120, 165320"/>
    <s v="332120, 413920, 494020, 587120"/>
    <s v="705520, 823920, 900120, 1028820"/>
    <s v="235200820, 267540020, 294465320, 333208920"/>
    <s v="13520, 13620, 17020"/>
    <x v="1"/>
    <x v="1"/>
  </r>
  <r>
    <s v="55120"/>
    <s v="2020-08-20 00:00:00"/>
    <s v="2020-08-20 12:02: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599491"/>
    <n v="0"/>
    <n v="599491"/>
    <n v="0"/>
    <s v="Acompañamiento a la Policía Antinarcóticos en el monitoreo de zonas de erradicación por aspersión terrestre, para la toma de muestras, en el programa PECAT"/>
    <s v="69220"/>
    <s v="101920"/>
    <s v="328420"/>
    <s v="660120"/>
    <s v="223846520"/>
    <s v="-0"/>
    <x v="1"/>
    <x v="23"/>
  </r>
  <r>
    <s v="55220"/>
    <s v="2020-08-21 00:00:00"/>
    <s v="2020-08-21 14:11:00"/>
    <s v="Gasto"/>
    <s v="Con Compromiso"/>
    <s v="0160"/>
    <x v="24"/>
    <x v="68"/>
    <s v="ADQUISICIÓN DE BIENES Y SERVICIOS - SERVICIOS DE INFORMACIÓN IMPLEMENTADOS - FORTALECIMIENTO DE LOS PROCESOS DE DIFUSIÓN Y ACCESO A LA INFORMACIÓN GEOGRÁFICA A NIVEL   NACIONAL"/>
    <s v="Nación"/>
    <x v="0"/>
    <s v="CSF"/>
    <n v="11860750"/>
    <n v="-4720750"/>
    <n v="7140000"/>
    <n v="0"/>
    <s v="Prestación de servicios para la preproducción, producción y posproducción para una pieza audiovisual de 120 segundos con reducción a 90 segundos"/>
    <s v="69420"/>
    <s v="111120"/>
    <s v="-0"/>
    <s v="-0"/>
    <s v="-0"/>
    <s v="-0"/>
    <x v="1"/>
    <x v="25"/>
  </r>
  <r>
    <s v="55320"/>
    <s v="2020-08-21 00:00:00"/>
    <s v="2020-08-21 16:55:00"/>
    <s v="Gasto"/>
    <s v="Con Compromiso"/>
    <s v="0300"/>
    <x v="23"/>
    <x v="53"/>
    <s v="ADQUISICIÓN DE BIENES Y SERVICIOS - SERVICIOS DE INFORMACIÓN GEODÉSICA ACTUALIZADO - LEVANTAMIENTO , GENERACIÓN Y ACTUALIZACIÓN DE LA RED GEODÉSICA Y LA CARTOGRAFÍA BÁSICA A NIVEL   NACIONAL"/>
    <s v="Nación"/>
    <x v="0"/>
    <s v="CSF"/>
    <n v="11152272"/>
    <n v="-834640"/>
    <n v="10317632"/>
    <n v="0"/>
    <s v="&quot;COMISIÓN PARA REALIZAR LA GRAVIMETRÍA EN LOS DEPARTAMENTOS DE CUNDINAMARCA, BOYACÁ y TOLIMA MUNICIPIOS DONDE SE REALIZARÁ EL TRABAJO DE CAMPO_x000a_(Carmén de Carupa, Tausa, Cota, Gachetá, La Calera, La Palma, Pacho, Sopo, Subachoque, Tenjo, Ubalá, Guatav"/>
    <s v="69520"/>
    <s v="103320, 103420"/>
    <s v="330320, 330420"/>
    <s v="663820, 663920"/>
    <s v="228873120, 228874020"/>
    <s v="10920, 11020"/>
    <x v="1"/>
    <x v="8"/>
  </r>
  <r>
    <s v="55420"/>
    <s v="2020-08-24 00:00:00"/>
    <s v="2020-08-24 09:47:00"/>
    <s v="Gasto"/>
    <s v="Con Compromiso"/>
    <s v="0300"/>
    <x v="23"/>
    <x v="53"/>
    <s v="ADQUISICIÓN DE BIENES Y SERVICIOS - SERVICIOS DE INFORMACIÓN GEODÉSICA ACTUALIZADO - LEVANTAMIENTO , GENERACIÓN Y ACTUALIZACIÓN DE LA RED GEODÉSICA Y LA CARTOGRAFÍA BÁSICA A NIVEL   NACIONAL"/>
    <s v="Nación"/>
    <x v="0"/>
    <s v="CSF"/>
    <n v="21683705"/>
    <n v="-1849012"/>
    <n v="19834693"/>
    <n v="0"/>
    <s v="VIATICOS Y GASTOS DE COMISION PARA REALIZAR FOTOCONTROL TOLIMA"/>
    <s v="69620"/>
    <s v="105120, 105220, 105620, 105720, 105820, 105920"/>
    <s v="334420, 334520, 334820, 334920, 335020, 335120"/>
    <s v="707220, 707320, 707620, 707720, 707920, 708020"/>
    <s v="236887320, 236893920, 237241920, 237250620, 237253420, 237262820"/>
    <s v="10220, 10320, 10420, 10520, 10620"/>
    <x v="1"/>
    <x v="8"/>
  </r>
  <r>
    <s v="55520"/>
    <s v="2020-08-24 00:00:00"/>
    <s v="2020-08-24 14:36: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diseño e implementación de modelos de datos asociados a la ICDE."/>
    <s v="69020"/>
    <s v="107420"/>
    <s v="476120"/>
    <s v="887420, 947820, 1120920"/>
    <s v="285112420, 301457720, 346942020"/>
    <s v="-0"/>
    <x v="1"/>
    <x v="24"/>
  </r>
  <r>
    <s v="55620"/>
    <s v="2020-08-24 00:00:00"/>
    <s v="2020-08-24 17:27:00"/>
    <s v="Gasto"/>
    <s v="Con Compromiso"/>
    <s v="0200"/>
    <x v="19"/>
    <x v="21"/>
    <s v="INCAPACIDADES (NO DE PENSIONES)"/>
    <s v="Nación"/>
    <x v="0"/>
    <s v="CSF"/>
    <n v="7192677"/>
    <n v="0"/>
    <n v="719267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54"/>
    <s v="HORAS EXTRAS, DOMINICALES, FESTIVOS Y RECARGOS"/>
    <s v="Nación"/>
    <x v="0"/>
    <s v="CSF"/>
    <n v="392391"/>
    <n v="0"/>
    <n v="39239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8"/>
    <s v="BONIFICACIÓN ESPECIAL DE RECREACIÓN"/>
    <s v="Nación"/>
    <x v="0"/>
    <s v="CSF"/>
    <n v="2215898"/>
    <n v="0"/>
    <n v="221589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33"/>
    <s v="LICENCIAS DE MATERNIDAD Y PATERNIDAD (NO DE PENSIONES)"/>
    <s v="Nación"/>
    <x v="0"/>
    <s v="CSF"/>
    <n v="1496872"/>
    <n v="0"/>
    <n v="149687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52"/>
    <s v="PRIMA TÉCNICA SALARIAL"/>
    <s v="Nación"/>
    <x v="0"/>
    <s v="CSF"/>
    <n v="23669281"/>
    <n v="0"/>
    <n v="2366928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41"/>
    <s v="PRIMA DE COORDINACIÓN"/>
    <s v="Nación"/>
    <x v="0"/>
    <s v="CSF"/>
    <n v="15848400"/>
    <n v="0"/>
    <n v="1584840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5"/>
    <s v="PRIMA TÉCNICA NO SALARIAL"/>
    <s v="Nación"/>
    <x v="0"/>
    <s v="CSF"/>
    <n v="14833066"/>
    <n v="0"/>
    <n v="14833066"/>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10"/>
    <s v="BONIFICACIÓN POR SERVICIOS PRESTADOS"/>
    <s v="Nación"/>
    <x v="0"/>
    <s v="CSF"/>
    <n v="37385160"/>
    <n v="0"/>
    <n v="373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6"/>
    <s v="SUBSIDIO DE ALIMENTACIÓN"/>
    <s v="Nación"/>
    <x v="0"/>
    <s v="CSF"/>
    <n v="10529110"/>
    <n v="0"/>
    <n v="1052911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3"/>
    <s v="AUXILIO DE TRANSPORTE"/>
    <s v="Nación"/>
    <x v="0"/>
    <s v="CSF"/>
    <n v="12047632"/>
    <n v="-12047632"/>
    <n v="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4"/>
    <s v="PRIMA DE VACACIONES"/>
    <s v="Nación"/>
    <x v="0"/>
    <s v="CSF"/>
    <n v="23087022"/>
    <n v="0"/>
    <n v="2308702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28"/>
    <s v="AUXILIO DE CONECTIVIDAD DIGITAL"/>
    <s v="Nación"/>
    <x v="0"/>
    <s v="CSF"/>
    <n v="0"/>
    <n v="12047632"/>
    <n v="1204763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7"/>
    <s v="SUELDO DE VACACIONES"/>
    <s v="Nación"/>
    <x v="0"/>
    <s v="CSF"/>
    <n v="14770723"/>
    <n v="178964"/>
    <n v="1494968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9"/>
    <s v="SUELDO BÁSICO"/>
    <s v="Nación"/>
    <x v="0"/>
    <s v="CSF"/>
    <n v="876336863"/>
    <n v="0"/>
    <n v="876336863"/>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30"/>
    <s v="PRIMA DE NAVIDAD"/>
    <s v="Nación"/>
    <x v="0"/>
    <s v="CSF"/>
    <n v="1415358"/>
    <n v="0"/>
    <n v="141535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620"/>
    <s v="2020-08-24 00:00:00"/>
    <s v="2020-08-24 17:27:00"/>
    <s v="Gasto"/>
    <s v="Con Compromiso"/>
    <s v="0200"/>
    <x v="19"/>
    <x v="36"/>
    <s v="INDEMNIZACIÓN POR VACACIONES"/>
    <s v="Nación"/>
    <x v="0"/>
    <s v="CSF"/>
    <n v="10785160"/>
    <n v="0"/>
    <n v="107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x v="3"/>
  </r>
  <r>
    <s v="55720"/>
    <s v="2020-08-24 00:00:00"/>
    <s v="2020-08-24 18:41:00"/>
    <s v="Gasto"/>
    <s v="Con Compromiso"/>
    <s v="0200"/>
    <x v="19"/>
    <x v="13"/>
    <s v="APORTES AL ICBF"/>
    <s v="Nación"/>
    <x v="0"/>
    <s v="CSF"/>
    <n v="30691100"/>
    <n v="0"/>
    <n v="306911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4"/>
    <s v="CAJAS DE COMPENSACIÓN FAMILIAR"/>
    <s v="Nación"/>
    <x v="0"/>
    <s v="CSF"/>
    <n v="40918500"/>
    <n v="0"/>
    <n v="409185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6"/>
    <s v="APORTES AL SENA"/>
    <s v="Nación"/>
    <x v="0"/>
    <s v="CSF"/>
    <n v="20464300"/>
    <n v="0"/>
    <n v="204643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5"/>
    <s v="SALUD"/>
    <s v="Nación"/>
    <x v="0"/>
    <s v="CSF"/>
    <n v="82878900"/>
    <n v="0"/>
    <n v="828789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2"/>
    <s v="APORTES GENERALES AL SISTEMA DE RIESGOS LABORALES"/>
    <s v="Nación"/>
    <x v="0"/>
    <s v="CSF"/>
    <n v="9307600"/>
    <n v="0"/>
    <n v="93076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1"/>
    <s v="PENSIONES"/>
    <s v="Nación"/>
    <x v="0"/>
    <s v="CSF"/>
    <n v="116998000"/>
    <n v="0"/>
    <n v="1169980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820"/>
    <s v="2020-08-25 00:00:00"/>
    <s v="2020-08-25 09:08:00"/>
    <s v="Gasto"/>
    <s v="Con Compromiso"/>
    <s v="0200"/>
    <x v="19"/>
    <x v="13"/>
    <s v="APORTES AL ICBF"/>
    <s v="Nación"/>
    <x v="0"/>
    <s v="CSF"/>
    <n v="2200200"/>
    <n v="0"/>
    <n v="22002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6"/>
    <s v="APORTES AL SENA"/>
    <s v="Nación"/>
    <x v="0"/>
    <s v="CSF"/>
    <n v="1467000"/>
    <n v="0"/>
    <n v="1467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1"/>
    <s v="PENSIONES"/>
    <s v="Nación"/>
    <x v="0"/>
    <s v="CSF"/>
    <n v="1309300"/>
    <n v="0"/>
    <n v="13093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5"/>
    <s v="SALUD"/>
    <s v="Nación"/>
    <x v="0"/>
    <s v="CSF"/>
    <n v="1023100"/>
    <n v="0"/>
    <n v="10231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4"/>
    <s v="CAJAS DE COMPENSACIÓN FAMILIAR"/>
    <s v="Nación"/>
    <x v="0"/>
    <s v="CSF"/>
    <n v="2933000"/>
    <n v="0"/>
    <n v="2933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920"/>
    <s v="2020-08-25 00:00:00"/>
    <s v="2020-08-25 16:50:00"/>
    <s v="Gasto"/>
    <s v="Con Compromiso"/>
    <s v="0200"/>
    <x v="19"/>
    <x v="79"/>
    <s v="MAQUINARIA DE OFICINA, CONTABILIDAD E INFORMÁTICA"/>
    <s v="Nación"/>
    <x v="0"/>
    <s v="CSF"/>
    <n v="15800454"/>
    <n v="-92454"/>
    <n v="15708000"/>
    <n v="0"/>
    <s v="Adquisición certificados digitales acceso a SIIF y plataforma CETIL"/>
    <s v="70320"/>
    <s v="113620"/>
    <s v="597720"/>
    <s v="1108420"/>
    <s v="339393620"/>
    <s v="-0"/>
    <x v="0"/>
    <x v="3"/>
  </r>
  <r>
    <s v="55920"/>
    <s v="2020-08-25 00:00:00"/>
    <s v="2020-08-25 16:50:00"/>
    <s v="Gasto"/>
    <s v="Con Compromiso"/>
    <s v="0200"/>
    <x v="19"/>
    <x v="79"/>
    <s v="MAQUINARIA DE OFICINA, CONTABILIDAD E INFORMÁTICA"/>
    <s v="Propios"/>
    <x v="1"/>
    <s v="CSF"/>
    <n v="23700681"/>
    <n v="-23700681"/>
    <n v="0"/>
    <n v="0"/>
    <s v="Adquisición certificados digitales acceso a SIIF y plataforma CETIL"/>
    <s v="70320"/>
    <s v="113620"/>
    <s v="597720"/>
    <s v="1108420"/>
    <s v="339393620"/>
    <s v="-0"/>
    <x v="0"/>
    <x v="3"/>
  </r>
  <r>
    <s v="56020"/>
    <s v="2020-08-25 00:00:00"/>
    <s v="2020-08-25 16:53:00"/>
    <s v="Gasto"/>
    <s v="Generado"/>
    <s v="0200"/>
    <x v="19"/>
    <x v="17"/>
    <s v="OTROS SERVICIOS PROFESIONALES, CIENTÍFICOS Y TÉCNICOS"/>
    <s v="Nación"/>
    <x v="0"/>
    <s v="CSF"/>
    <n v="15000000"/>
    <n v="0"/>
    <n v="15000000"/>
    <n v="15000000"/>
    <s v="HONORARIOS MIEMBROS DEL CONSEJO DIRECTIVO DEL IGAC"/>
    <s v="70220"/>
    <s v="-0"/>
    <s v="-0"/>
    <s v="-0"/>
    <s v="-0"/>
    <s v="-0"/>
    <x v="0"/>
    <x v="3"/>
  </r>
  <r>
    <s v="56120"/>
    <s v="2020-08-26 00:00:00"/>
    <s v="2020-08-26 14:11:00"/>
    <s v="Gasto"/>
    <s v="Con Compromiso"/>
    <s v="0300"/>
    <x v="23"/>
    <x v="37"/>
    <s v="ADQUISICIÓN DE BIENES Y SERVICIOS - SERVICIO DE INFORMACIÓN CARTOGRÁFICA ACTUALIZADO - LEVANTAMIENTO , GENERACIÓN Y ACTUALIZACIÓN DE LA RED GEODÉSICA Y LA CARTOGRAFÍA BÁSICA A NIVEL   NACIONAL"/>
    <s v="Nación"/>
    <x v="0"/>
    <s v="CSF"/>
    <n v="312603"/>
    <n v="0"/>
    <n v="312603"/>
    <n v="0"/>
    <s v="&quot;GASTOS DE COMISION MANUTENCIÓN Y TRANSPORTE TERRESTRE _x000a_PARA REALIZAR LA GUÍA Y ACOMPAÑAMIENTO TECNICO PARA  FORMULAR LAS ESTRATEGIAS Y PLANES DE CONTINGENCIA PARA EL CUMPLIMIENTO DE LOS COMPROMISOS Y METAS PARA LA PRODUCCION CARTOGRAFICA MISIONAL"/>
    <s v="70420"/>
    <s v="106020"/>
    <s v="334220"/>
    <s v="707120"/>
    <s v="237279720"/>
    <s v="12020"/>
    <x v="1"/>
    <x v="8"/>
  </r>
  <r>
    <s v="56220"/>
    <s v="2020-08-26 00:00:00"/>
    <s v="2020-08-26 14:16: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2360360"/>
    <n v="-2795045"/>
    <n v="19565315"/>
    <n v="0"/>
    <s v="Prestación de servicios profesionales para realizar el desarrollo tecnológico necesario para la actualización de las plataformas tecnológicas asociadas a la ICDE."/>
    <s v="69720"/>
    <s v="113420"/>
    <s v="571920"/>
    <s v="1018020, 1018120, 1122820"/>
    <s v="325177020, 325180120, 346776120"/>
    <s v="-0"/>
    <x v="1"/>
    <x v="24"/>
  </r>
  <r>
    <s v="56320"/>
    <s v="2020-08-31 00:00:00"/>
    <s v="2020-08-31 15:06: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922890"/>
    <n v="1558137"/>
    <n v="0"/>
    <s v="Acompañamiento a la Policía Antinarcóticos en el monitoreo de zonas de erradicación por aspersión terrestre, para la toma de muestras, en el programa PECAT"/>
    <s v="71020"/>
    <s v="108220, 113020, 114620"/>
    <s v="361620, 395620, 402520"/>
    <s v="728120, 766120, 771420"/>
    <s v="243468220, 251574020, 253342420"/>
    <s v="10120"/>
    <x v="1"/>
    <x v="23"/>
  </r>
  <r>
    <s v="56420"/>
    <s v="2020-09-01 00:00:00"/>
    <s v="2020-09-01 11:24: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1368400"/>
    <n v="14136840"/>
    <n v="155505240"/>
    <n v="97190775"/>
    <s v="Prestación de servicios para elaborar mapas y demás insumos a diferentes escalas, de conformidad con las especificaciones técnicas y rendimientos establecidos."/>
    <s v="70820"/>
    <s v="116220, 116320, 116420, 116520, 129020"/>
    <s v="499220, 499320, 499620, 501820, 592320"/>
    <s v="946620, 946720, 947720, 950820, 1103020, 1117420, 1117920, 1118020, 1119320, 1119520"/>
    <s v="301300820, 301302620, 301336220, 303613520, 337200420, 346038320, 346052620, 346241920, 346661220, 346665520"/>
    <s v="-0"/>
    <x v="1"/>
    <x v="8"/>
  </r>
  <r>
    <s v="56520"/>
    <s v="2020-09-01 00:00:00"/>
    <s v="2020-09-01 11:25:00"/>
    <s v="Gasto"/>
    <s v="Gener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38651840"/>
    <n v="0"/>
    <n v="0"/>
    <s v="Prestación de servicios para realizar el seguimiento y control de calidad de los procesos de elaboración de mapas y demás insumos, de conformidad con las especificaciones técnicas y rendimientos establecidos."/>
    <s v="70920"/>
    <s v="-0"/>
    <s v="-0"/>
    <s v="-0"/>
    <s v="-0"/>
    <s v="-0"/>
    <x v="1"/>
    <x v="8"/>
  </r>
  <r>
    <s v="56620"/>
    <s v="2020-09-01 00:00:00"/>
    <s v="2020-09-01 15:42:00"/>
    <s v="Gasto"/>
    <s v="Con Compromiso"/>
    <s v="0510"/>
    <x v="25"/>
    <x v="23"/>
    <s v="ADQUISICIÓN DE BIENES Y SERVICIOS - SERVICIO DE AVALÚOS - ACTUALIZACIÓN  Y GESTIÓN CATASTRAL  NACIONAL"/>
    <s v="Nación"/>
    <x v="2"/>
    <s v="CSF"/>
    <n v="70000000"/>
    <n v="90000000"/>
    <n v="160000000"/>
    <n v="29337479.550000001"/>
    <s v="VIATICOS Y GASTOS DE COMISION PROYECTO DE  AVALUOS"/>
    <s v="71120"/>
    <s v="107520, 112120, 112220, 112320, 113120, 114020, 114120, 114220, 114320, 114420, 114520, 116120, 116620, 119620, 124920, 140020, 151120, 151220, 151320, 152320, 152420, 153220, 154920, 161420, 162820, 166120, 166220, 166320, 166420, 167320, 167420"/>
    <s v="368220, 393020, 393120, 393220, 396320, 402020, 402120, 402720, 403920, 404020, 404220, 408720, 409720, 413520, 444620, 503120, 546820, 546920, 547020, 555020, 555220, 558820, 564820, 581720, 582520, 590520, 590620, 594420, 594520, 601420, 605420"/>
    <s v="738120, 763620, 763720, 764020, 766720, 771720, 771920, 772220, 774020, 774220, 774520, 778620, 821420, 823620, 855720, 949220, 987820, 987920, 988020, 997520, 997620, 999420, 1005720, 1031520, 1031620, 1101420, 1101520, 1106820, 1106920, 1109720, 1113120"/>
    <s v="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s v="12520, 13220, 13320"/>
    <x v="1"/>
    <x v="2"/>
  </r>
  <r>
    <s v="56720"/>
    <s v="2020-09-02 00:00:00"/>
    <s v="2020-09-02 17:40:00"/>
    <s v="Gasto"/>
    <s v="Con Compromiso"/>
    <s v="0300"/>
    <x v="23"/>
    <x v="53"/>
    <s v="ADQUISICIÓN DE BIENES Y SERVICIOS - SERVICIOS DE INFORMACIÓN GEODÉSICA ACTUALIZADO - LEVANTAMIENTO , GENERACIÓN Y ACTUALIZACIÓN DE LA RED GEODÉSICA Y LA CARTOGRAFÍA BÁSICA A NIVEL   NACIONAL"/>
    <s v="Propios"/>
    <x v="1"/>
    <s v="CSF"/>
    <n v="12134880"/>
    <n v="0"/>
    <n v="12134880"/>
    <n v="3299355"/>
    <s v="Prestación de servicios profesionales para la captura y gestión de datos de geomagnetismo, así como realizar el seguimiento al funcionamiento de los  equipos del obsevatorio geomagnetico."/>
    <s v="70620"/>
    <s v="126120"/>
    <s v="584920"/>
    <s v="1029320"/>
    <s v="333396520"/>
    <s v="-0"/>
    <x v="1"/>
    <x v="8"/>
  </r>
  <r>
    <s v="56820"/>
    <s v="2020-09-02 00:00:00"/>
    <s v="2020-09-02 17:42:00"/>
    <s v="Gasto"/>
    <s v="Generado"/>
    <s v="0300"/>
    <x v="23"/>
    <x v="53"/>
    <s v="ADQUISICIÓN DE BIENES Y SERVICIOS - SERVICIOS DE INFORMACIÓN GEODÉSICA ACTUALIZADO - LEVANTAMIENTO , GENERACIÓN Y ACTUALIZACIÓN DE LA RED GEODÉSICA Y LA CARTOGRAFÍA BÁSICA A NIVEL   NACIONAL"/>
    <s v="Propios"/>
    <x v="1"/>
    <s v="CSF"/>
    <n v="3800000"/>
    <n v="-3800000"/>
    <n v="0"/>
    <n v="0"/>
    <s v="Adqusición de papel fotográfico profesional blanco y negro (20 X 25 CM) con revelado químico, para el observatorio geomagnético de Fúquene."/>
    <s v="70720"/>
    <s v="-0"/>
    <s v="-0"/>
    <s v="-0"/>
    <s v="-0"/>
    <s v="-0"/>
    <x v="1"/>
    <x v="8"/>
  </r>
  <r>
    <s v="56920"/>
    <s v="2020-09-03 00:00:00"/>
    <s v="2020-09-03 10:26:00"/>
    <s v="Gasto"/>
    <s v="Con Compromiso"/>
    <s v="0300"/>
    <x v="23"/>
    <x v="53"/>
    <s v="ADQUISICIÓN DE BIENES Y SERVICIOS - SERVICIOS DE INFORMACIÓN GEODÉSICA ACTUALIZADO - LEVANTAMIENTO , GENERACIÓN Y ACTUALIZACIÓN DE LA RED GEODÉSICA Y LA CARTOGRAFÍA BÁSICA A NIVEL   NACIONAL"/>
    <s v="Nación"/>
    <x v="0"/>
    <s v="CSF"/>
    <n v="29135893"/>
    <n v="-1574735.11"/>
    <n v="27561157.890000001"/>
    <n v="0"/>
    <s v="VIATICOS Y GASTOS DE COMISION PARA REALIZAR MATERIALIZACIÒN DE ESTACIONES CORS EN LOS DEPARTAMENTOS DE ANTIOQUIA SUCRE Y BOLÍVAR"/>
    <s v="71220"/>
    <s v="109020, 109320, 109420, 110620, 123320"/>
    <s v="368620, 368820, 373620, 382920, 435320"/>
    <s v="738520, 738720, 743720, 752820, 843220"/>
    <s v="245721920, 245768820, 247388020, 248268820, 274621520"/>
    <s v="12720, 12920, 13020"/>
    <x v="1"/>
    <x v="8"/>
  </r>
  <r>
    <s v="57020"/>
    <s v="2020-09-03 00:00:00"/>
    <s v="2020-09-03 14:11: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1420388"/>
    <n v="-69500"/>
    <n v="1350888"/>
    <n v="0"/>
    <s v="Viáticos y gastos de comisión para la gestión social del proyecto CAR"/>
    <s v="71320"/>
    <s v="108520, 110920, 111320"/>
    <s v="362920, 384520, 386820"/>
    <s v="733020, 754320, 756620"/>
    <s v="244166320, 248810820, 249160520"/>
    <s v="11220"/>
    <x v="1"/>
    <x v="23"/>
  </r>
  <r>
    <s v="57120"/>
    <s v="2020-09-03 00:00:00"/>
    <s v="2020-09-03 14:27:00"/>
    <s v="Gasto"/>
    <s v="Con Compromiso"/>
    <s v="0300"/>
    <x v="23"/>
    <x v="53"/>
    <s v="ADQUISICIÓN DE BIENES Y SERVICIOS - SERVICIOS DE INFORMACIÓN GEODÉSICA ACTUALIZADO - LEVANTAMIENTO , GENERACIÓN Y ACTUALIZACIÓN DE LA RED GEODÉSICA Y LA CARTOGRAFÍA BÁSICA A NIVEL   NACIONAL"/>
    <s v="Nación"/>
    <x v="0"/>
    <s v="CSF"/>
    <n v="11207508"/>
    <n v="-520992"/>
    <n v="10686516"/>
    <n v="0"/>
    <s v="VIATICOS Y GASTOS DE COMISION PARA REALIZAR FOTOCONTROL Y CARTOGRAFÍA VECTORIAL URBANA EN EL DEPARTAMENTO DE BOLÍVAR"/>
    <s v="71520"/>
    <s v="108920, 109120, 109220, 110120"/>
    <s v="368320, 368520, 371820, 374520"/>
    <s v="738220, 738320, 738820, 744820"/>
    <s v="245584020, 245586320, 246147520, 246918720"/>
    <s v="11620, 11920"/>
    <x v="1"/>
    <x v="8"/>
  </r>
  <r>
    <s v="57220"/>
    <s v="2020-09-03 00:00:00"/>
    <s v="2020-09-03 17:43:00"/>
    <s v="Gasto"/>
    <s v="Con Compromiso"/>
    <s v="0300"/>
    <x v="23"/>
    <x v="53"/>
    <s v="ADQUISICIÓN DE BIENES Y SERVICIOS - SERVICIOS DE INFORMACIÓN GEODÉSICA ACTUALIZADO - LEVANTAMIENTO , GENERACIÓN Y ACTUALIZACIÓN DE LA RED GEODÉSICA Y LA CARTOGRAFÍA BÁSICA A NIVEL   NACIONAL"/>
    <s v="Nación"/>
    <x v="0"/>
    <s v="CSF"/>
    <n v="6212021"/>
    <n v="-361174"/>
    <n v="5850847"/>
    <n v="0"/>
    <s v="VIATICOS Y GASTOS DE COMISION PARA REALIZAR EXPLORACIÓN DE SITIOS  y MANTENIMIENTO DE ESTACIONES CORS EN LOS DEPARTAMENTOS DE CESAR Y BOLÍVAR"/>
    <s v="71420"/>
    <s v="109520, 109620, 109720"/>
    <s v="369020, 371920, 372220"/>
    <s v="738920, 739420"/>
    <s v="246149420, 246156620"/>
    <s v="10820"/>
    <x v="1"/>
    <x v="8"/>
  </r>
  <r>
    <s v="57320"/>
    <s v="2020-09-04 00:00:00"/>
    <s v="2020-09-04 09:54:00"/>
    <s v="Gasto"/>
    <s v="Con Compromiso"/>
    <s v="0140"/>
    <x v="21"/>
    <x v="65"/>
    <s v="ADQUISICIÓN DE BIENES Y SERVICIOS - SERVICIO DE ASISTENCIA TÉCNICA PARA LA GESTIÓN DE LOS RECURSOS GEOGRÁFICOS - FORTALECIMIENTO DE LA GESTIÓN DEL CONOCIMIENTO Y LA INNOVACIÓN EN EL ÁMBITO GEOGRÁFICO DEL  TERRITORIO   NACIONAL"/>
    <s v="Propios"/>
    <x v="1"/>
    <s v="CSF"/>
    <n v="35500000"/>
    <n v="0"/>
    <n v="35500000"/>
    <n v="0"/>
    <s v="PAGO DE MEMBRESÍA AFILIACIÓN DEL ORGANISMO INTERNACIONAL INSTITUTO PANAMERICANO DE HISTORIA Y GEOGRAFIA (IPGH)"/>
    <s v="70520"/>
    <s v="109820"/>
    <s v="391520"/>
    <s v="762120"/>
    <s v="250619120"/>
    <s v="-0"/>
    <x v="1"/>
    <x v="24"/>
  </r>
  <r>
    <s v="57420"/>
    <s v="2020-09-04 00:00:00"/>
    <s v="2020-09-04 17:18:00"/>
    <s v="Gasto"/>
    <s v="Generad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215000000"/>
    <n v="0"/>
    <n v="215000000"/>
    <n v="215000000"/>
    <s v="Adquisición de reactivos y materiales para el GIT Laboratorio Nacional de Suelos"/>
    <s v="71620"/>
    <s v="-0"/>
    <s v="-0"/>
    <s v="-0"/>
    <s v="-0"/>
    <s v="-0"/>
    <x v="1"/>
    <x v="23"/>
  </r>
  <r>
    <s v="57520"/>
    <s v="2020-09-08 00:00:00"/>
    <s v="2020-09-08 10:27:00"/>
    <s v="Gasto"/>
    <s v="Con Compromiso"/>
    <s v="0300"/>
    <x v="23"/>
    <x v="53"/>
    <s v="ADQUISICIÓN DE BIENES Y SERVICIOS - SERVICIOS DE INFORMACIÓN GEODÉSICA ACTUALIZADO - LEVANTAMIENTO , GENERACIÓN Y ACTUALIZACIÓN DE LA RED GEODÉSICA Y LA CARTOGRAFÍA BÁSICA A NIVEL   NACIONAL"/>
    <s v="Nación"/>
    <x v="0"/>
    <s v="CSF"/>
    <n v="16936790"/>
    <n v="-1404672"/>
    <n v="15532118"/>
    <n v="0"/>
    <s v="VIATICOS Y GASTOS DE COMISION PARA REALIZAR FOTOCONTROL CARTOGRAFÍA VECTORIAL URBANA Y RURAL EN EL MUNICIPIO DE CÁCERES ANTIOQUIA"/>
    <s v="71720"/>
    <s v="110720, 110820, 111020"/>
    <s v="383920, 384020, 384720"/>
    <s v="753620, 753820, 754420"/>
    <s v="248708920, 248747020, 248812520"/>
    <s v="12320, 12620"/>
    <x v="1"/>
    <x v="8"/>
  </r>
  <r>
    <s v="57620"/>
    <s v="2020-09-08 00:00:00"/>
    <s v="2020-09-08 15:42: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1000000"/>
    <n v="-4170"/>
    <n v="60995830"/>
    <n v="0"/>
    <s v="Prestación del servicio de mantenimiento preventivo, correctivo, calibración y calificación de los equipos marca PERKIN ELMER, con suministro de consumibles e instalación de repuestos."/>
    <s v="72020"/>
    <s v="121020, 121120"/>
    <s v="-0"/>
    <s v="-0"/>
    <s v="-0"/>
    <s v="-0"/>
    <x v="1"/>
    <x v="23"/>
  </r>
  <r>
    <s v="57720"/>
    <s v="2020-09-09 00:00:00"/>
    <s v="2020-09-09 15:19:00"/>
    <s v="Gasto"/>
    <s v="Con Compromiso"/>
    <s v="0500"/>
    <x v="22"/>
    <x v="22"/>
    <s v="ADQUISICIÓN DE BIENES Y SERVICIOS - SERVICIO DE INFORMACIÓN CATASTRAL - ACTUALIZACIÓN  Y GESTIÓN CATASTRAL  NACIONAL"/>
    <s v="Nación"/>
    <x v="2"/>
    <s v="CSF"/>
    <n v="395011350"/>
    <n v="71028650"/>
    <n v="466040000"/>
    <n v="130000000"/>
    <s v="Prestación de servicios de apoyo logístico para adelantar el proceso de formación y actualización de la información Catastral del Municipio de Cumaribo, Vichada."/>
    <s v="72220"/>
    <s v="146720"/>
    <s v="-0"/>
    <s v="-0"/>
    <s v="-0"/>
    <s v="-0"/>
    <x v="1"/>
    <x v="1"/>
  </r>
  <r>
    <s v="57820"/>
    <s v="2020-09-09 00:00:00"/>
    <s v="2020-09-09 15:26: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34602"/>
    <n v="0"/>
    <n v="3434602"/>
    <n v="0"/>
    <s v="&quot;VIATICOS Y GASTOS DE COMISION PARA REALIZAR DILIGENCIA DE CAMPO PROCESOS DE DESLINDE DEL MUNICIPIO DE VIJES, RESTREPO, YOTOCO, YUMBO, _x000a_LA CUMBRE, PALMIRA,  Y CALI.&quot;"/>
    <s v="72420"/>
    <s v="112020, 112620"/>
    <s v="392420, 395420"/>
    <s v="763020, 765920"/>
    <s v="251320720, 251508520"/>
    <s v="-0"/>
    <x v="1"/>
    <x v="8"/>
  </r>
  <r>
    <s v="57920"/>
    <s v="2020-09-09 00:00:00"/>
    <s v="2020-09-09 15:33:00"/>
    <s v="Gasto"/>
    <s v="Generado"/>
    <s v="0200"/>
    <x v="19"/>
    <x v="55"/>
    <s v="ADQUISICIÓN DE BIENES Y SERVICIOS - SERVICIOS TECNOLÓGICOS - FORTALECIMIENTO DE LA GESTIÓN INSTITUCIONAL DEL IGAC A NIVEL   NACIONAL"/>
    <s v="Nación"/>
    <x v="0"/>
    <s v="CSF"/>
    <n v="85966307"/>
    <n v="0"/>
    <n v="85966307"/>
    <n v="85966307"/>
    <s v="Prestación de servicios para la transmisión de datos, voz, video y acceso a internet a nivel nacional -VIGENCIAS FUTURAS"/>
    <s v="71820"/>
    <s v="-0"/>
    <s v="-0"/>
    <s v="-0"/>
    <s v="-0"/>
    <s v="-0"/>
    <x v="1"/>
    <x v="3"/>
  </r>
  <r>
    <s v="58020"/>
    <s v="2020-09-10 00:00:00"/>
    <s v="2020-09-10 10:02:00"/>
    <s v="Gasto"/>
    <s v="Con Compromiso"/>
    <s v="0500"/>
    <x v="22"/>
    <x v="22"/>
    <s v="ADQUISICIÓN DE BIENES Y SERVICIOS - SERVICIO DE INFORMACIÓN CATASTRAL - ACTUALIZACIÓN  Y GESTIÓN CATASTRAL  NACIONAL"/>
    <s v="Nación"/>
    <x v="0"/>
    <s v="CSF"/>
    <n v="20000000"/>
    <n v="10000000"/>
    <n v="30000000"/>
    <n v="0"/>
    <s v="Prestación de Servicios para la publicación de los actos administrativos de la entidad en el Diario Oficial"/>
    <s v="72120"/>
    <s v="113920"/>
    <s v="503220"/>
    <s v="949320"/>
    <s v="301939520"/>
    <s v="-0"/>
    <x v="1"/>
    <x v="1"/>
  </r>
  <r>
    <s v="58120"/>
    <s v="2020-09-11 00:00:00"/>
    <s v="2020-09-11 09:49: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12369735"/>
    <n v="0"/>
    <n v="12369735"/>
    <n v="0"/>
    <s v="Prestación de servicios profesionales para realizar actividades de revisión, edición y corrección de estilo de documentos técnicos y artículos técnico científicos  que se generen en la oficina CIAF."/>
    <s v="71920"/>
    <s v="117020"/>
    <s v="515420"/>
    <s v="959020, 1117520"/>
    <s v="306893220, 346229820"/>
    <s v="-0"/>
    <x v="1"/>
    <x v="24"/>
  </r>
  <r>
    <s v="58220"/>
    <s v="2020-09-11 00:00:00"/>
    <s v="2020-09-11 09:59: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00000000"/>
    <n v="-200000000"/>
    <n v="0"/>
    <n v="0"/>
    <s v="Adquisición de los productos y servicios de la licencia ArcGIS Bundle for Data Capture TERM"/>
    <s v="72520"/>
    <s v="-0"/>
    <s v="-0"/>
    <s v="-0"/>
    <s v="-0"/>
    <s v="-0"/>
    <x v="1"/>
    <x v="23"/>
  </r>
  <r>
    <s v="58220"/>
    <s v="2020-09-11 00:00:00"/>
    <s v="2020-09-11 09:59:00"/>
    <s v="Gasto"/>
    <s v="Generado"/>
    <s v="0500"/>
    <x v="22"/>
    <x v="22"/>
    <s v="ADQUISICIÓN DE BIENES Y SERVICIOS - SERVICIO DE INFORMACIÓN CATASTRAL - ACTUALIZACIÓN  Y GESTIÓN CATASTRAL  NACIONAL"/>
    <s v="Nación"/>
    <x v="0"/>
    <s v="CSF"/>
    <n v="20000000"/>
    <n v="-20000000"/>
    <n v="0"/>
    <n v="0"/>
    <s v="Adquisición de los productos y servicios de la licencia ArcGIS Bundle for Data Capture TERM"/>
    <s v="72520"/>
    <s v="-0"/>
    <s v="-0"/>
    <s v="-0"/>
    <s v="-0"/>
    <s v="-0"/>
    <x v="1"/>
    <x v="1"/>
  </r>
  <r>
    <s v="58220"/>
    <s v="2020-09-11 00:00:00"/>
    <s v="2020-09-11 09:59:00"/>
    <s v="Gasto"/>
    <s v="Generad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80000000"/>
    <n v="-80000000"/>
    <n v="0"/>
    <n v="0"/>
    <s v="Adquisición de los productos y servicios de la licencia ArcGIS Bundle for Data Capture TERM"/>
    <s v="72520"/>
    <s v="-0"/>
    <s v="-0"/>
    <s v="-0"/>
    <s v="-0"/>
    <s v="-0"/>
    <x v="1"/>
    <x v="8"/>
  </r>
  <r>
    <s v="58320"/>
    <s v="2020-09-14 00:00:00"/>
    <s v="2020-09-14 17:13: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24098"/>
    <n v="-161357"/>
    <n v="1562741"/>
    <n v="0"/>
    <s v="&quot;VIATICOS Y GASTOS DE COMISION PARA REALIZARDILIGENCIA DE CAMPO PROCESOS DE DESLINDE DEL MUNICIPIO DE VIJES, RESTREPO, YOTOCO, YUMBO, _x000a_LA CUMBRE, PALMIRA,  Y CALI.&quot;"/>
    <s v="73120"/>
    <s v="113820"/>
    <s v="401220"/>
    <s v="771220"/>
    <s v="253885920"/>
    <s v="-0"/>
    <x v="1"/>
    <x v="8"/>
  </r>
  <r>
    <s v="58420"/>
    <s v="2020-09-14 00:00:00"/>
    <s v="2020-09-14 17:28:00"/>
    <s v="Gasto"/>
    <s v="Con Compromiso"/>
    <s v="0500"/>
    <x v="22"/>
    <x v="22"/>
    <s v="ADQUISICIÓN DE BIENES Y SERVICIOS - SERVICIO DE INFORMACIÓN CATASTRAL - ACTUALIZACIÓN  Y GESTIÓN CATASTRAL  NACIONAL"/>
    <s v="Nación"/>
    <x v="0"/>
    <s v="CSF"/>
    <n v="10618020"/>
    <n v="-1516860"/>
    <n v="9101160"/>
    <n v="0"/>
    <s v="Prestación de servicios profesionales para desarrollar actividades de soporte informático relacionados con la gestión de software, hardware e infraestructura tecnológica en Formación, Actualización de la formación y Conservación catastral en la Direc"/>
    <s v="72720"/>
    <s v="123420"/>
    <s v="-0"/>
    <s v="-0"/>
    <s v="-0"/>
    <s v="-0"/>
    <x v="1"/>
    <x v="1"/>
  </r>
  <r>
    <s v="58520"/>
    <s v="2020-09-14 00:00:00"/>
    <s v="2020-09-14 17:29:00"/>
    <s v="Gasto"/>
    <s v="Con Compromiso"/>
    <s v="0500"/>
    <x v="22"/>
    <x v="22"/>
    <s v="ADQUISICIÓN DE BIENES Y SERVICIOS - SERVICIO DE INFORMACIÓN CATASTRAL - ACTUALIZACIÓN  Y GESTIÓN CATASTRAL  NACIONAL"/>
    <s v="Nación"/>
    <x v="0"/>
    <s v="CSF"/>
    <n v="9077856"/>
    <n v="-3458231"/>
    <n v="5619625"/>
    <n v="0"/>
    <s v="Prestación de servicios personales para realizar actividades de digitalización y generación de productos de la información catastral en la Dirección Territorial Casanare y sus UOC"/>
    <s v="72820"/>
    <s v="148920"/>
    <s v="-0"/>
    <s v="-0"/>
    <s v="-0"/>
    <s v="-0"/>
    <x v="1"/>
    <x v="1"/>
  </r>
  <r>
    <s v="58620"/>
    <s v="2020-09-14 00:00:00"/>
    <s v="2020-09-14 17:33:00"/>
    <s v="Gasto"/>
    <s v="Con Compromiso"/>
    <s v="0300"/>
    <x v="23"/>
    <x v="53"/>
    <s v="ADQUISICIÓN DE BIENES Y SERVICIOS - SERVICIOS DE INFORMACIÓN GEODÉSICA ACTUALIZADO - LEVANTAMIENTO , GENERACIÓN Y ACTUALIZACIÓN DE LA RED GEODÉSICA Y LA CARTOGRAFÍA BÁSICA A NIVEL   NACIONAL"/>
    <s v="Nación"/>
    <x v="0"/>
    <s v="CSF"/>
    <n v="13441738"/>
    <n v="-1908882"/>
    <n v="11532856"/>
    <n v="0"/>
    <s v="VIATICOS Y GASTOS DE COMISION PARA REALIZAR FOTOCONTROL TOLIMA"/>
    <s v="73320"/>
    <s v="114720, 114820, 114920, 115020"/>
    <s v="402820, 402920, 403020, 403120"/>
    <s v="772320, 772420, 772520, 772620"/>
    <s v="253737120, 253738120, 253750720, 253752120"/>
    <s v="11320, 11420, 11520"/>
    <x v="1"/>
    <x v="8"/>
  </r>
  <r>
    <s v="58720"/>
    <s v="2020-09-14 00:00:00"/>
    <s v="2020-09-14 17:40:00"/>
    <s v="Gasto"/>
    <s v="Anulado"/>
    <s v="0140"/>
    <x v="21"/>
    <x v="72"/>
    <s v="ADQUISICIÓN DE BIENES Y SERVICIOS - SERVICIO DE GESTIÓN DEL CONOCIMIENTO E INNOVACIÓN GEOGRÁFICA - FORTALECIMIENTO DE LA GESTIÓN DEL CONOCIMIENTO Y LA INNOVACIÓN EN EL ÁMBITO GEOGRÁFICO DEL  TERRITORIO   NACIONAL"/>
    <s v="Nación"/>
    <x v="0"/>
    <s v="CSF"/>
    <n v="3665871"/>
    <n v="-3665871"/>
    <n v="0"/>
    <n v="0"/>
    <s v="VIATICOS Y GASTOS DE COMISION PARA REALIZAR FOTOCONTROL TOLIMA"/>
    <s v="73020"/>
    <s v="-0"/>
    <s v="-0"/>
    <s v="-0"/>
    <s v="-0"/>
    <s v="-0"/>
    <x v="1"/>
    <x v="24"/>
  </r>
  <r>
    <s v="58820"/>
    <s v="2020-09-14 00:00:00"/>
    <s v="2020-09-14 17:42: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813427"/>
    <n v="-65902"/>
    <n v="2747525"/>
    <n v="0"/>
    <s v="Gastos de manutención, alojamiento para la contratista Julie Marcela Rodríguez para realizar  la fase presencial final del curso de Identificador predial Urbano Rural en la ciudad de Cúcuta, iniciado en el mes de mayo y suspendido por temas de pandem"/>
    <s v="72920"/>
    <s v="124620"/>
    <s v="444320"/>
    <s v="854920"/>
    <s v="278169920"/>
    <s v="-0"/>
    <x v="1"/>
    <x v="24"/>
  </r>
  <r>
    <s v="58920"/>
    <s v="2020-09-14 00:00:00"/>
    <s v="2020-09-14 18:35: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665871"/>
    <n v="-271546"/>
    <n v="3394325"/>
    <n v="0"/>
    <s v="Viaticos y gastos de comisión para realizar la fase presencial final del curso de Identificador predial Urbano Rural en la ciudad de Cúcuta, iniciado en el mes de mayo y suspendido por temas de pandemia."/>
    <s v="73020"/>
    <s v="124820"/>
    <s v="444520"/>
    <s v="855420"/>
    <s v="278181020"/>
    <s v="-0"/>
    <x v="1"/>
    <x v="24"/>
  </r>
  <r>
    <s v="59020"/>
    <s v="2020-09-14 00:00:00"/>
    <s v="2020-09-14 18:58:00"/>
    <s v="Gasto"/>
    <s v="Con Compromiso"/>
    <s v="0500"/>
    <x v="22"/>
    <x v="22"/>
    <s v="ADQUISICIÓN DE BIENES Y SERVICIOS - SERVICIO DE INFORMACIÓN CATASTRAL - ACTUALIZACIÓN  Y GESTIÓN CATASTRAL  NACIONAL"/>
    <s v="Nación"/>
    <x v="2"/>
    <s v="CSF"/>
    <n v="12369735"/>
    <n v="-5301315"/>
    <n v="7068420"/>
    <n v="0"/>
    <s v="Prestación de servicios profesionales para atender desde el componente jurídico las actividades de los procesos catastrales en la Dirección Territorial Casanare"/>
    <s v="72620"/>
    <s v="146520"/>
    <s v="-0"/>
    <s v="-0"/>
    <s v="-0"/>
    <s v="-0"/>
    <x v="1"/>
    <x v="1"/>
  </r>
  <r>
    <s v="59120"/>
    <s v="2020-09-15 00:00:00"/>
    <s v="2020-09-15 09:12: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764170"/>
    <n v="1431943"/>
    <n v="0"/>
    <s v="Acompañamiento a la Policía Antinarcóticos en el monitoreo de zonas de erradicación por aspersión terrestre, para la toma de muestras, en el programa PECAT"/>
    <s v="73220"/>
    <s v="125520, 149120, 149220, 158420"/>
    <s v="537320, 537420, 573920"/>
    <s v="980220, 980320, 1011820"/>
    <s v="311830520, 311836820, 323360320"/>
    <s v="16420"/>
    <x v="1"/>
    <x v="23"/>
  </r>
  <r>
    <s v="59220"/>
    <s v="2020-09-15 00:00:00"/>
    <s v="2020-09-15 11:4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2600000"/>
    <n v="0"/>
    <n v="12600000"/>
    <n v="0"/>
    <s v="Prestación de servicios profesionales para fortalecer alianzas con entidades públicas y privadas para la consolidación de proyectos"/>
    <s v="73420"/>
    <s v="122820"/>
    <s v="545420"/>
    <s v="990920"/>
    <s v="314859120"/>
    <s v="-0"/>
    <x v="1"/>
    <x v="23"/>
  </r>
  <r>
    <s v="59320"/>
    <s v="2020-09-15 00:00:00"/>
    <s v="2020-09-15 16:54: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4136840"/>
    <n v="-4241052"/>
    <n v="9895788"/>
    <n v="0"/>
    <s v="Prestación de servicios profesionales para la elaboración de cartografía de geomorfología en municipios priorizados por la Subdirección de Agrología."/>
    <s v="73720"/>
    <s v="129620"/>
    <s v="511220"/>
    <s v="962520, 1116220"/>
    <s v="308131620, 346292720"/>
    <s v="-0"/>
    <x v="1"/>
    <x v="23"/>
  </r>
  <r>
    <s v="59420"/>
    <s v="2020-09-15 00:00:00"/>
    <s v="2020-09-15 17:05: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11545086"/>
    <n v="0"/>
    <n v="11545086"/>
    <n v="0"/>
    <s v="Prestación de servicios  profesionales para realizar actividades de análisis de requerimientos, evaluación, estructuración, documentación  y publicación de información geográfica, para los proyectos de información geográfica desarrollados por el CIAF"/>
    <s v="73520"/>
    <s v="116920"/>
    <s v="559920"/>
    <s v="1007020, 1119020"/>
    <s v="322051920, 345660520"/>
    <s v="-0"/>
    <x v="1"/>
    <x v="24"/>
  </r>
  <r>
    <s v="59520"/>
    <s v="2020-09-16 00:00:00"/>
    <s v="2020-09-16 10:24:00"/>
    <s v="Gasto"/>
    <s v="Con Compromiso"/>
    <s v="0200"/>
    <x v="19"/>
    <x v="55"/>
    <s v="ADQUISICIÓN DE BIENES Y SERVICIOS - SERVICIOS TECNOLÓGICOS - FORTALECIMIENTO DE LA GESTIÓN INSTITUCIONAL DEL IGAC A NIVEL   NACIONAL"/>
    <s v="Nación"/>
    <x v="0"/>
    <s v="CSF"/>
    <n v="29590211"/>
    <n v="0"/>
    <n v="29590211"/>
    <n v="12681519"/>
    <s v="Prestación de servicios profesionales de apoyo a la Oficina de Informática y Telecomunicaciones, para el acompañamiento y seguimiento a la ejecución de las actividades y proyectos a cargo del área."/>
    <s v="73620"/>
    <s v="163920"/>
    <s v="-0"/>
    <s v="-0"/>
    <s v="-0"/>
    <s v="-0"/>
    <x v="1"/>
    <x v="3"/>
  </r>
  <r>
    <s v="59620"/>
    <s v="2020-09-16 00:00:00"/>
    <s v="2020-09-16 16:29:00"/>
    <s v="Gasto"/>
    <s v="Con Compromiso"/>
    <s v="0200"/>
    <x v="19"/>
    <x v="69"/>
    <s v="ADQUISICIÓN DE BIENES Y SERVICIOS - DOCUMENTOS DE PLANEACIÓN - FORTALECIMIENTO DE LA GESTIÓN INSTITUCIONAL DEL IGAC A NIVEL   NACIONAL"/>
    <s v="Nación"/>
    <x v="0"/>
    <s v="CSF"/>
    <n v="18333333"/>
    <n v="-1666667"/>
    <n v="16666666"/>
    <n v="0"/>
    <s v="Prestación de servicios profesionales para conceptuar y dar la orientación jurídica para la adecuada interpretación y aplicación de las normas en materia de derecho laboral administrativo que le sean requeridos."/>
    <s v="74120"/>
    <s v="121220"/>
    <s v="-0"/>
    <s v="-0"/>
    <s v="-0"/>
    <s v="-0"/>
    <x v="1"/>
    <x v="3"/>
  </r>
  <r>
    <s v="59720"/>
    <s v="2020-09-17 00:00:00"/>
    <s v="2020-09-17 14:19: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5210050"/>
    <n v="-5210050"/>
    <n v="0"/>
    <n v="0"/>
    <s v="Realizar actividades de gestión social dentro de los Estudios de los suelos como insumo para el cumplimiento de los acuerdos de paz, en los departamentos de Cesar y Magdalena"/>
    <s v="74320"/>
    <s v="-0"/>
    <s v="-0"/>
    <s v="-0"/>
    <s v="-0"/>
    <s v="-0"/>
    <x v="1"/>
    <x v="23"/>
  </r>
  <r>
    <s v="59820"/>
    <s v="2020-09-17 00:00:00"/>
    <s v="2020-09-17 16:26:00"/>
    <s v="Gasto"/>
    <s v="Con Compromiso"/>
    <s v="0500"/>
    <x v="22"/>
    <x v="22"/>
    <s v="ADQUISICIÓN DE BIENES Y SERVICIOS - SERVICIO DE INFORMACIÓN CATASTRAL - ACTUALIZACIÓN  Y GESTIÓN CATASTRAL  NACIONAL"/>
    <s v="Nación"/>
    <x v="2"/>
    <s v="CSF"/>
    <n v="47300584"/>
    <n v="-11825146"/>
    <n v="35475438"/>
    <n v="0"/>
    <s v="Prestación de servicios profesionales para realizar el seguimiento y control  de los proyectos de la gestión catastral y procedimientos de enfoque multipropósito a cargo del IGAC"/>
    <s v="72320"/>
    <s v="131320"/>
    <s v="502320"/>
    <s v="950920"/>
    <s v="303621320"/>
    <s v="-0"/>
    <x v="1"/>
    <x v="1"/>
  </r>
  <r>
    <s v="59920"/>
    <s v="2020-09-17 00:00:00"/>
    <s v="2020-09-17 16:28:00"/>
    <s v="Gasto"/>
    <s v="Con Compromiso"/>
    <s v="0500"/>
    <x v="22"/>
    <x v="22"/>
    <s v="ADQUISICIÓN DE BIENES Y SERVICIOS - SERVICIO DE INFORMACIÓN CATASTRAL - ACTUALIZACIÓN  Y GESTIÓN CATASTRAL  NACIONAL"/>
    <s v="Nación"/>
    <x v="2"/>
    <s v="CSF"/>
    <n v="42806172"/>
    <n v="-8204507"/>
    <n v="34601665"/>
    <n v="0"/>
    <s v="Prestación de servicios profesionales para el levantamiento de los procedimientos, guías, instructivos, manuales y otros, relacionados con los procesos de la gestión catastral en el marco del convenio suscrito entre el IGAC y el municipio de Soacha"/>
    <s v="73820"/>
    <s v="120920"/>
    <s v="578720"/>
    <s v="1020120"/>
    <s v="326300820"/>
    <s v="-0"/>
    <x v="1"/>
    <x v="1"/>
  </r>
  <r>
    <s v="60020"/>
    <s v="2020-09-17 00:00:00"/>
    <s v="2020-09-17 16:29:00"/>
    <s v="Gasto"/>
    <s v="Con Compromiso"/>
    <s v="0500"/>
    <x v="22"/>
    <x v="22"/>
    <s v="ADQUISICIÓN DE BIENES Y SERVICIOS - SERVICIO DE INFORMACIÓN CATASTRAL - ACTUALIZACIÓN  Y GESTIÓN CATASTRAL  NACIONAL"/>
    <s v="Nación"/>
    <x v="2"/>
    <s v="CSF"/>
    <n v="29334532"/>
    <n v="-5877361"/>
    <n v="23457171"/>
    <n v="0"/>
    <s v="Prestación de servicios profesionales para prestar apoyo en el levantamiento de los procedimientos, guías, instructivos, manuales y otros, relacionados con los procesos de la gestión catastral en el marco del convenio suscrito entre el IGAC y el muni"/>
    <s v="73920"/>
    <s v="120820"/>
    <s v="524020"/>
    <s v="968120, 1123020"/>
    <s v="310130820, 346935520"/>
    <s v="-0"/>
    <x v="1"/>
    <x v="1"/>
  </r>
  <r>
    <s v="60120"/>
    <s v="2020-09-17 00:00:00"/>
    <s v="2020-09-17 16:32:00"/>
    <s v="Gasto"/>
    <s v="Con Compromiso"/>
    <s v="0500"/>
    <x v="22"/>
    <x v="22"/>
    <s v="ADQUISICIÓN DE BIENES Y SERVICIOS - SERVICIO DE INFORMACIÓN CATASTRAL - ACTUALIZACIÓN  Y GESTIÓN CATASTRAL  NACIONAL"/>
    <s v="Nación"/>
    <x v="2"/>
    <s v="CSF"/>
    <n v="33817384"/>
    <n v="-11272461"/>
    <n v="22544923"/>
    <n v="0"/>
    <s v="Prestación de servicios profesionales para el seguimiento y control de las actividades de la etapa operativa de los proyectos de Gestión Catastral que adelante el Instituto."/>
    <s v="74020"/>
    <s v="128320"/>
    <s v="532920"/>
    <s v="1008320, 1027820"/>
    <s v="322096520, 330970620"/>
    <s v="-0"/>
    <x v="1"/>
    <x v="1"/>
  </r>
  <r>
    <s v="60220"/>
    <s v="2020-09-18 00:00:00"/>
    <s v="2020-09-18 11:15:00"/>
    <s v="Gasto"/>
    <s v="Con Compromiso"/>
    <s v="0200"/>
    <x v="19"/>
    <x v="69"/>
    <s v="ADQUISICIÓN DE BIENES Y SERVICIOS - DOCUMENTOS DE PLANEACIÓN - FORTALECIMIENTO DE LA GESTIÓN INSTITUCIONAL DEL IGAC A NIVEL   NACIONAL"/>
    <s v="Nación"/>
    <x v="0"/>
    <s v="CSF"/>
    <n v="32104638"/>
    <n v="0"/>
    <n v="32104638"/>
    <n v="0"/>
    <s v="Prestación de servicios profesionales para adelantar actividades de elaboración y/o revisión jurídica de los documentos que se desarrollen en el marco de la misionalidad y de los compromisos institucionales del Instituto Geográfico_x000a_Agustín Codazzi-IG"/>
    <s v="74220"/>
    <s v="117420"/>
    <s v="494820"/>
    <s v="939620, 1102220"/>
    <s v="296731720, 336685320"/>
    <s v="-0"/>
    <x v="1"/>
    <x v="3"/>
  </r>
  <r>
    <s v="60320"/>
    <s v="2020-09-18 00:00:00"/>
    <s v="2020-09-18 11:3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40958377"/>
    <n v="1"/>
    <n v="40958378"/>
    <n v="0"/>
    <s v="Viáticos y gastos de comisión para la coordinación y ejecución de los trabajos de campo en el reconocimiento de los suelos para el levantamiento detallado a escala 1:10.000 en los complejos de páramos de Guerrero y Distrito de Manejo Integrado Páramo"/>
    <s v="74420"/>
    <s v="122320, 122420, 123120, 123220, 123520"/>
    <s v="431920, 432020, 434920, 435220, 440720"/>
    <s v="838220, 838420, 842820, 843120, 850820"/>
    <s v="273658920, 273660620, 274620920, 274949220, 275463020"/>
    <s v="14620, 14720, 14820"/>
    <x v="1"/>
    <x v="23"/>
  </r>
  <r>
    <s v="60420"/>
    <s v="2020-09-18 00:00:00"/>
    <s v="2020-09-18 12:37:00"/>
    <s v="Gasto"/>
    <s v="Con Compromiso"/>
    <s v="0200"/>
    <x v="19"/>
    <x v="89"/>
    <s v="SANCIONES ADMINISTRATIVAS"/>
    <s v="Nación"/>
    <x v="0"/>
    <s v="CSF"/>
    <n v="9407904"/>
    <n v="0"/>
    <n v="9407904"/>
    <n v="4703856"/>
    <s v="PAGO SANCIÓN - DIAN"/>
    <s v="74520"/>
    <s v="128420, 138720"/>
    <s v="497720"/>
    <s v="944420"/>
    <s v="297598520"/>
    <s v="-0"/>
    <x v="0"/>
    <x v="3"/>
  </r>
  <r>
    <s v="60520"/>
    <s v="2020-09-22 00:00:00"/>
    <s v="2020-09-22 10:01: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14494440"/>
    <n v="0"/>
    <n v="14494440"/>
    <n v="0"/>
    <s v="Prestación de servicios profesionales para generación de código fuente y documentación en el desarrollo de software para el soporte de los proyectos de Sistemas de Información Geográfica que adelante la oficina CIAF."/>
    <s v="74620"/>
    <s v="121520"/>
    <s v="584420"/>
    <s v="1025920"/>
    <s v="330584120"/>
    <s v="-0"/>
    <x v="1"/>
    <x v="24"/>
  </r>
  <r>
    <s v="60620"/>
    <s v="2020-09-23 00:00:00"/>
    <s v="2020-09-23 09:03:00"/>
    <s v="Gasto"/>
    <s v="Con Compromiso"/>
    <s v="0300"/>
    <x v="23"/>
    <x v="53"/>
    <s v="ADQUISICIÓN DE BIENES Y SERVICIOS - SERVICIOS DE INFORMACIÓN GEODÉSICA ACTUALIZADO - LEVANTAMIENTO , GENERACIÓN Y ACTUALIZACIÓN DE LA RED GEODÉSICA Y LA CARTOGRAFÍA BÁSICA A NIVEL   NACIONAL"/>
    <s v="Nación"/>
    <x v="0"/>
    <s v="CSF"/>
    <n v="18518613"/>
    <n v="-4253904"/>
    <n v="14264709"/>
    <n v="0"/>
    <s v="VIATICOS Y GASTOS DE COMISION PARA REALIZAR TOMA DE AEROFOTOGRAFÍA CON DRON EN LOS MUNICIPIOS DE RICAURTE, GACHANCIPA Y TENJO  EN EL DEPARTAMENTO DE CUNDINAMARCA; MAHATES, MARIA LA BAJA Y EL CARMEN DE BOLIVAR EN EL  DEPARTAMENTO DE BOLIVAR, NILO"/>
    <s v="74920"/>
    <s v="119320, 119420, 119520, 120520, 120620"/>
    <s v="413220, 413320, 413720, 416020"/>
    <s v="823320, 823420, 823720, 825720"/>
    <s v="267473620, 267501520, 268662020, 268664820"/>
    <s v="13720, 13820"/>
    <x v="1"/>
    <x v="8"/>
  </r>
  <r>
    <s v="60720"/>
    <s v="2020-09-23 00:00:00"/>
    <s v="2020-09-23 09:09:00"/>
    <s v="Gasto"/>
    <s v="Con Compromiso"/>
    <s v="0160"/>
    <x v="24"/>
    <x v="68"/>
    <s v="ADQUISICIÓN DE BIENES Y SERVICIOS - SERVICIOS DE INFORMACIÓN IMPLEMENTADOS - FORTALECIMIENTO DE LOS PROCESOS DE DIFUSIÓN Y ACCESO A LA INFORMACIÓN GEOGRÁFICA A NIVEL   NACIONAL"/>
    <s v="Nación"/>
    <x v="0"/>
    <s v="CSF"/>
    <n v="2000000"/>
    <n v="-22934"/>
    <n v="1977066"/>
    <n v="0"/>
    <s v="prestación de servicios para la publicación de una pauta digital"/>
    <s v="74720"/>
    <s v="125720"/>
    <s v="-0"/>
    <s v="-0"/>
    <s v="-0"/>
    <s v="-0"/>
    <x v="1"/>
    <x v="25"/>
  </r>
  <r>
    <s v="60820"/>
    <s v="2020-09-23 00:00:00"/>
    <s v="2020-09-23 11:14:00"/>
    <s v="Gasto"/>
    <s v="Con Compromiso"/>
    <s v="0200"/>
    <x v="19"/>
    <x v="9"/>
    <s v="SUELDO BÁSICO"/>
    <s v="Nación"/>
    <x v="0"/>
    <s v="CSF"/>
    <n v="902116547"/>
    <n v="0"/>
    <n v="9021165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30"/>
    <s v="PRIMA DE NAVIDAD"/>
    <s v="Nación"/>
    <x v="0"/>
    <s v="CSF"/>
    <n v="2361225"/>
    <n v="0"/>
    <n v="236122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8"/>
    <s v="BONIFICACIÓN ESPECIAL DE RECREACIÓN"/>
    <s v="Nación"/>
    <x v="0"/>
    <s v="CSF"/>
    <n v="2060869"/>
    <n v="0"/>
    <n v="206086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54"/>
    <s v="HORAS EXTRAS, DOMINICALES, FESTIVOS Y RECARGOS"/>
    <s v="Nación"/>
    <x v="0"/>
    <s v="CSF"/>
    <n v="268347"/>
    <n v="0"/>
    <n v="2683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33"/>
    <s v="LICENCIAS DE MATERNIDAD Y PATERNIDAD (NO DE PENSIONES)"/>
    <s v="Nación"/>
    <x v="0"/>
    <s v="CSF"/>
    <n v="4848842"/>
    <n v="0"/>
    <n v="484884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6"/>
    <s v="SUBSIDIO DE ALIMENTACIÓN"/>
    <s v="Nación"/>
    <x v="0"/>
    <s v="CSF"/>
    <n v="10273877"/>
    <n v="0"/>
    <n v="1027387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10"/>
    <s v="BONIFICACIÓN POR SERVICIOS PRESTADOS"/>
    <s v="Nación"/>
    <x v="0"/>
    <s v="CSF"/>
    <n v="45039299"/>
    <n v="0"/>
    <n v="4503929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28"/>
    <s v="AUXILIO DE CONECTIVIDAD DIGITAL"/>
    <s v="Nación"/>
    <x v="0"/>
    <s v="CSF"/>
    <n v="11385935"/>
    <n v="0"/>
    <n v="1138593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36"/>
    <s v="INDEMNIZACIÓN POR VACACIONES"/>
    <s v="Nación"/>
    <x v="0"/>
    <s v="CSF"/>
    <n v="6284373"/>
    <n v="0"/>
    <n v="628437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21"/>
    <s v="INCAPACIDADES (NO DE PENSIONES)"/>
    <s v="Nación"/>
    <x v="0"/>
    <s v="CSF"/>
    <n v="3922200"/>
    <n v="0"/>
    <n v="3922200"/>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5"/>
    <s v="PRIMA TÉCNICA NO SALARIAL"/>
    <s v="Nación"/>
    <x v="0"/>
    <s v="CSF"/>
    <n v="20655672"/>
    <n v="0"/>
    <n v="2065567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26"/>
    <s v="PRIMA DE SERVICIO"/>
    <s v="Nación"/>
    <x v="0"/>
    <s v="CSF"/>
    <n v="242387"/>
    <n v="0"/>
    <n v="24238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7"/>
    <s v="SUELDO DE VACACIONES"/>
    <s v="Nación"/>
    <x v="0"/>
    <s v="CSF"/>
    <n v="18444741"/>
    <n v="0"/>
    <n v="1844474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52"/>
    <s v="PRIMA TÉCNICA SALARIAL"/>
    <s v="Nación"/>
    <x v="0"/>
    <s v="CSF"/>
    <n v="27601968"/>
    <n v="0"/>
    <n v="27601968"/>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4"/>
    <s v="PRIMA DE VACACIONES"/>
    <s v="Nación"/>
    <x v="0"/>
    <s v="CSF"/>
    <n v="25628743"/>
    <n v="0"/>
    <n v="2562874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820"/>
    <s v="2020-09-23 00:00:00"/>
    <s v="2020-09-23 11:14:00"/>
    <s v="Gasto"/>
    <s v="Con Compromiso"/>
    <s v="0200"/>
    <x v="19"/>
    <x v="41"/>
    <s v="PRIMA DE COORDINACIÓN"/>
    <s v="Nación"/>
    <x v="0"/>
    <s v="CSF"/>
    <n v="15991031"/>
    <n v="0"/>
    <n v="1599103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x v="3"/>
  </r>
  <r>
    <s v="60920"/>
    <s v="2020-09-23 00:00:00"/>
    <s v="2020-09-23 12:50:00"/>
    <s v="Gasto"/>
    <s v="Con Compromiso"/>
    <s v="0200"/>
    <x v="19"/>
    <x v="11"/>
    <s v="PENSIONES"/>
    <s v="Nación"/>
    <x v="0"/>
    <s v="CSF"/>
    <n v="119639800"/>
    <n v="0"/>
    <n v="119639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2"/>
    <s v="APORTES GENERALES AL SISTEMA DE RIESGOS LABORALES"/>
    <s v="Nación"/>
    <x v="0"/>
    <s v="CSF"/>
    <n v="9403100"/>
    <n v="0"/>
    <n v="9403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5"/>
    <s v="SALUD"/>
    <s v="Nación"/>
    <x v="0"/>
    <s v="CSF"/>
    <n v="84749100"/>
    <n v="0"/>
    <n v="84749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3"/>
    <s v="APORTES AL ICBF"/>
    <s v="Nación"/>
    <x v="0"/>
    <s v="CSF"/>
    <n v="31264400"/>
    <n v="0"/>
    <n v="312644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4"/>
    <s v="CAJAS DE COMPENSACIÓN FAMILIAR"/>
    <s v="Nación"/>
    <x v="0"/>
    <s v="CSF"/>
    <n v="41682800"/>
    <n v="0"/>
    <n v="41682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6"/>
    <s v="APORTES AL SENA"/>
    <s v="Nación"/>
    <x v="0"/>
    <s v="CSF"/>
    <n v="20846200"/>
    <n v="0"/>
    <n v="208462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1020"/>
    <s v="2020-09-24 00:00:00"/>
    <s v="2020-09-24 17:36: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70485"/>
    <n v="-25000"/>
    <n v="1745485"/>
    <n v="0"/>
    <s v="&quot;VIATICOS Y GASTOS DE COMISION PARA REALIZAR DILIGENCIA DE CAMPO PROCESOS DE DESLINDE DEL MUNICIPIO DE CAMPAMENTO- YARUMAL_x000a_MUNICIPIOS DONDE SE REALIZARÁ EL TRABAJO DE CAMPO&quot;"/>
    <s v="75220"/>
    <s v="120220, 120320"/>
    <s v="417220, 417320"/>
    <s v="827720, 827920"/>
    <s v="269470220, 269974620"/>
    <s v="13420"/>
    <x v="1"/>
    <x v="8"/>
  </r>
  <r>
    <s v="61120"/>
    <s v="2020-09-25 00:00:00"/>
    <s v="2020-09-25 08:47:00"/>
    <s v="Gasto"/>
    <s v="Con Compromiso"/>
    <s v="0200"/>
    <x v="19"/>
    <x v="83"/>
    <s v="ADQUISICIÓN DE BIENES Y SERVICIOS - SERVICIO DE EDUCACIÓN INFORMAL PARA LA GESTIÓN ADMINISTRATIVA - FORTALECIMIENTO DE LA GESTIÓN INSTITUCIONAL DEL IGAC A NIVEL   NACIONAL"/>
    <s v="Nación"/>
    <x v="0"/>
    <s v="CSF"/>
    <n v="8568291"/>
    <n v="-1428048"/>
    <n v="7140243"/>
    <n v="0"/>
    <s v="Prestación de servicios profesionales de apoyo jurídico y laboral al GIT de Gestión del Talento Humano."/>
    <s v="74820"/>
    <s v="130920"/>
    <s v="579220"/>
    <s v="1102720, 1117620"/>
    <s v="337070220, 346227020"/>
    <s v="-0"/>
    <x v="1"/>
    <x v="3"/>
  </r>
  <r>
    <s v="61220"/>
    <s v="2020-09-29 00:00:00"/>
    <s v="2020-09-29 14:04: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6484183"/>
    <n v="0"/>
    <n v="6484183"/>
    <n v="0"/>
    <s v="Prestación de servicios  para realizar actividades de gestión requerida en el desarrollo del proyecto de inversión y actividades a cargo de la jefatura de la oficina CIAF."/>
    <s v="75420"/>
    <s v="129320"/>
    <s v="499520"/>
    <s v="948020, 1117220"/>
    <s v="301337320, 346245320"/>
    <s v="-0"/>
    <x v="1"/>
    <x v="24"/>
  </r>
  <r>
    <s v="61320"/>
    <s v="2020-09-30 00:00:00"/>
    <s v="2020-09-30 15:14:00"/>
    <s v="Gasto"/>
    <s v="Con Compromiso"/>
    <s v="0300"/>
    <x v="23"/>
    <x v="37"/>
    <s v="ADQUISICIÓN DE BIENES Y SERVICIOS - SERVICIO DE INFORMACIÓN CARTOGRÁFICA ACTUALIZADO - LEVANTAMIENTO , GENERACIÓN Y ACTUALIZACIÓN DE LA RED GEODÉSICA Y LA CARTOGRAFÍA BÁSICA A NIVEL   NACIONAL"/>
    <s v="Nación"/>
    <x v="0"/>
    <s v="CSF"/>
    <n v="8061819"/>
    <n v="-329703"/>
    <n v="7732116"/>
    <n v="0"/>
    <s v="VIATICOS Y GASTOS DE COMISION PARA REALIZAR LA TOMA DE AEROFOTOGRAFIA EN EL TERRITORIO NACIONAL CON BASE DE OPERACIONES EN BOGOTÁ"/>
    <s v="75720"/>
    <s v="122120, 122220, 122520, 122620"/>
    <s v="431720, 431820, 434720, 434820"/>
    <s v="836720, 836820, 841920, 842020"/>
    <s v="273602920, 273603920, 274409620, 274412020"/>
    <s v="15120, 15220"/>
    <x v="1"/>
    <x v="8"/>
  </r>
  <r>
    <s v="61420"/>
    <s v="2020-09-30 00:00:00"/>
    <s v="2020-09-30 16:08: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6615720"/>
    <n v="0"/>
    <n v="0"/>
    <s v="Adquisición de licencias Suite Adobe"/>
    <s v="75520"/>
    <s v="-0"/>
    <s v="-0"/>
    <s v="-0"/>
    <s v="-0"/>
    <s v="-0"/>
    <x v="1"/>
    <x v="23"/>
  </r>
  <r>
    <s v="61520"/>
    <s v="2020-09-30 00:00:00"/>
    <s v="2020-09-30 16:10: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700000"/>
    <n v="-1569600"/>
    <n v="6130400"/>
    <n v="0"/>
    <s v="Prestación del Servicio mantenimiento preventivo y correctivo con suministro e instalación de repuestos para un (1) Montacarga marca Gutemberg-D'alzar en el Laboratorio Nacional de Suelos."/>
    <s v="75620"/>
    <s v="135420"/>
    <s v="-0"/>
    <s v="-0"/>
    <s v="-0"/>
    <s v="-0"/>
    <x v="1"/>
    <x v="23"/>
  </r>
  <r>
    <s v="61620"/>
    <s v="2020-10-02 00:00:00"/>
    <s v="2020-10-02 08:10: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70062560"/>
    <n v="4"/>
    <n v="70062564"/>
    <n v="0"/>
    <s v="Viaticos y gastos de comisión para trabajos de campo en el reconocimiento de los suelos para el levantamiento detallado a escala 1:10.000 en los complejos de páramos de Guerrero y Distrito de Manejo Integrado Páramo de Guargua y Laguna Verde, ubicado"/>
    <s v="76220"/>
    <s v="122920, 123020, 123620, 123720, 123820, 123920, 124020, 124120, 124220, 124320, 124420, 124520"/>
    <s v="435020, 435120, 441420, 441520, 441620, 441720, 441820, 441920, 484120, 484220, 484320, 484420"/>
    <s v="842920, 843020, 851220, 851320, 851520, 851820, 851920, 852020, 893420, 893520, 893620, 893720"/>
    <s v="274950620, 274951620, 277058920, 277060520, 277061820, 277063320, 277065520, 277075620, 287672520, 287673720, 287674020, 287674420"/>
    <s v="14920, 15020"/>
    <x v="1"/>
    <x v="23"/>
  </r>
  <r>
    <s v="61720"/>
    <s v="2020-10-02 00:00:00"/>
    <s v="2020-10-02 08:23:00"/>
    <s v="Gasto"/>
    <s v="Con Compromiso"/>
    <s v="0500"/>
    <x v="22"/>
    <x v="22"/>
    <s v="ADQUISICIÓN DE BIENES Y SERVICIOS - SERVICIO DE INFORMACIÓN CATASTRAL - ACTUALIZACIÓN  Y GESTIÓN CATASTRAL  NACIONAL"/>
    <s v="Nación"/>
    <x v="2"/>
    <s v="CSF"/>
    <n v="9077856"/>
    <n v="-2853041"/>
    <n v="6224815"/>
    <n v="0"/>
    <s v="Prestación de servicios de apoyo para ejecutar actividades de soporte técnico de primer nivel en la mesa de servicio del Sistema Nacional de Catastro."/>
    <s v="75820"/>
    <s v="134120"/>
    <s v="-0"/>
    <s v="-0"/>
    <s v="-0"/>
    <s v="-0"/>
    <x v="1"/>
    <x v="1"/>
  </r>
  <r>
    <s v="61820"/>
    <s v="2020-10-02 00:00:00"/>
    <s v="2020-10-02 08:34:00"/>
    <s v="Gasto"/>
    <s v="Con Compromiso"/>
    <s v="0500"/>
    <x v="22"/>
    <x v="22"/>
    <s v="ADQUISICIÓN DE BIENES Y SERVICIOS - SERVICIO DE INFORMACIÓN CATASTRAL - ACTUALIZACIÓN  Y GESTIÓN CATASTRAL  NACIONAL"/>
    <s v="Nación"/>
    <x v="2"/>
    <s v="CSF"/>
    <n v="16910180"/>
    <n v="0"/>
    <n v="16910180"/>
    <n v="8052467"/>
    <s v="Prestación de servicios profesionales para realizar actividades de soporte técnico de segundo nivel en la mesa de servicio del Sistema Nacional de Catastro."/>
    <s v="75920"/>
    <s v="155520"/>
    <s v="-0"/>
    <s v="-0"/>
    <s v="-0"/>
    <s v="-0"/>
    <x v="1"/>
    <x v="1"/>
  </r>
  <r>
    <s v="61920"/>
    <s v="2020-10-02 00:00:00"/>
    <s v="2020-10-02 09:34:00"/>
    <s v="Gasto"/>
    <s v="Anulado"/>
    <s v="0140"/>
    <x v="21"/>
    <x v="72"/>
    <s v="ADQUISICIÓN DE BIENES Y SERVICIOS - SERVICIO DE GESTIÓN DEL CONOCIMIENTO E INNOVACIÓN GEOGRÁFICA - FORTALECIMIENTO DE LA GESTIÓN DEL CONOCIMIENTO Y LA INNOVACIÓN EN EL ÁMBITO GEOGRÁFICO DEL  TERRITORIO   NACIONAL"/>
    <s v="Nación"/>
    <x v="0"/>
    <s v="CSF"/>
    <n v="1854925"/>
    <n v="-1854925"/>
    <n v="0"/>
    <n v="0"/>
    <s v="Viaticos y gastos de comisión para realizar el apoyo  en campo  a los docentes en la fase presencial final del curso de Identificador predial Urbano Rural en la ciudad de Cúcuta, iniciado en el mes de mayo y suspendido por temas de pandemia."/>
    <s v="76320"/>
    <s v="124720"/>
    <s v="444420"/>
    <s v="855320"/>
    <s v="278186220"/>
    <s v="-0"/>
    <x v="1"/>
    <x v="24"/>
  </r>
  <r>
    <s v="62020"/>
    <s v="2020-10-02 00:00:00"/>
    <s v="2020-10-02 09:40: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18325915"/>
    <n v="0"/>
    <n v="18325915"/>
    <n v="0"/>
    <s v="Prestación de servicios profesionales para realización de actividades relacionadas con revisión, liquidación de convenios y contratos de transferencia de conocimiento , ciencia y tecnología a cargo de la oficina CIAF."/>
    <s v="76420"/>
    <s v="128820"/>
    <s v="553620"/>
    <s v="1001820"/>
    <s v="320755020"/>
    <s v="-0"/>
    <x v="1"/>
    <x v="24"/>
  </r>
  <r>
    <s v="62120"/>
    <s v="2020-10-02 00:00:00"/>
    <s v="2020-10-02 16:47:00"/>
    <s v="Gasto"/>
    <s v="Con Compromiso"/>
    <s v="0200"/>
    <x v="19"/>
    <x v="19"/>
    <s v="VIÁTICOS DE LOS FUNCIONARIOS EN COMISIÓN"/>
    <s v="Propios"/>
    <x v="1"/>
    <s v="CSF"/>
    <n v="407319"/>
    <n v="0"/>
    <n v="407319"/>
    <n v="0"/>
    <s v="Comisión segundo encuentro de directores territoriales programado por la directora general en la sede central el día 14 de octubre de 2020 en la ciudad de Bogotá"/>
    <s v="76020"/>
    <s v="126520"/>
    <s v="453520"/>
    <s v="862320"/>
    <s v="281005020"/>
    <s v="-0"/>
    <x v="0"/>
    <x v="3"/>
  </r>
  <r>
    <s v="62220"/>
    <s v="2020-10-06 00:00:00"/>
    <s v="2020-10-06 08:30: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637791"/>
    <n v="0"/>
    <n v="1637791"/>
    <n v="0"/>
    <s v="&quot;VIATICOS Y GASTOS DE COMISION PARA REALIZAR DESLINDE ENTRE LOS MUNICIPIOS DE GRANADA Y SAN LUIS (ANTIOQUIA) _x000a_MEDELLIN-GRANADA - SAN LUIS-SAN CARLOS- RIO NEGRO&quot;"/>
    <s v="76620"/>
    <s v="125620, 125820, 125920"/>
    <s v="453720, 453820"/>
    <s v="862220, 862920"/>
    <s v="281001620, 281021820"/>
    <s v="-0"/>
    <x v="1"/>
    <x v="8"/>
  </r>
  <r>
    <s v="62320"/>
    <s v="2020-10-06 00:00:00"/>
    <s v="2020-10-06 14:34:00"/>
    <s v="Gasto"/>
    <s v="Con Compromiso"/>
    <s v="0300"/>
    <x v="23"/>
    <x v="37"/>
    <s v="ADQUISICIÓN DE BIENES Y SERVICIOS - SERVICIO DE INFORMACIÓN CARTOGRÁFICA ACTUALIZADO - LEVANTAMIENTO , GENERACIÓN Y ACTUALIZACIÓN DE LA RED GEODÉSICA Y LA CARTOGRAFÍA BÁSICA A NIVEL   NACIONAL"/>
    <s v="Nación"/>
    <x v="0"/>
    <s v="CSF"/>
    <n v="148436820"/>
    <n v="18000000"/>
    <n v="166436820"/>
    <n v="102821040"/>
    <s v="Prestación de servicios para la vectorización de datos en 2 y 3 dimensiones, de conformidad con las especificaciones técnicas y en las escalas solicitadas."/>
    <s v="76720"/>
    <s v="134720, 134820, 135020"/>
    <s v="540720, 563720, 599520"/>
    <s v="1008120, 1029520, 1109420"/>
    <s v="322880820, 333411420, 342034820"/>
    <s v="-0"/>
    <x v="1"/>
    <x v="8"/>
  </r>
  <r>
    <s v="62420"/>
    <s v="2020-10-06 00:00:00"/>
    <s v="2020-10-06 14:36:00"/>
    <s v="Gasto"/>
    <s v="Generado"/>
    <s v="0300"/>
    <x v="23"/>
    <x v="37"/>
    <s v="ADQUISICIÓN DE BIENES Y SERVICIOS - SERVICIO DE INFORMACIÓN CARTOGRÁFICA ACTUALIZADO - LEVANTAMIENTO , GENERACIÓN Y ACTUALIZACIÓN DE LA RED GEODÉSICA Y LA CARTOGRAFÍA BÁSICA A NIVEL   NACIONAL"/>
    <s v="Nación"/>
    <x v="0"/>
    <s v="CSF"/>
    <n v="98957880"/>
    <n v="-98957880"/>
    <n v="0"/>
    <n v="0"/>
    <s v="Prestación de servicios técnicos para la captura  de elementos vectoriales en  diferentes  dimensiones de conformidad con las especificaciones técnicas y rendimientos establecidos."/>
    <s v="76820"/>
    <s v="-0"/>
    <s v="-0"/>
    <s v="-0"/>
    <s v="-0"/>
    <s v="-0"/>
    <x v="1"/>
    <x v="8"/>
  </r>
  <r>
    <s v="62520"/>
    <s v="2020-10-07 00:00:00"/>
    <s v="2020-10-07 11:3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741135"/>
    <n v="-128307"/>
    <n v="1612828"/>
    <n v="0"/>
    <s v="Viáticos y gastos de comisión para la presentación de resultados Estudio de Suelos Cuenca del Río Amoyá"/>
    <s v="76920"/>
    <s v="126320, 126420, 127020, 127120, 127220"/>
    <s v="453320, 453620, 454320, 454420, 454520"/>
    <s v="862020, 862420, 862620, 862720, 862820"/>
    <s v="280672720, 281017320, 281017820, 281020120, 281052620"/>
    <s v="13120"/>
    <x v="1"/>
    <x v="23"/>
  </r>
  <r>
    <s v="62620"/>
    <s v="2020-10-07 00:00:00"/>
    <s v="2020-10-07 11:39:00"/>
    <s v="Gasto"/>
    <s v="Con Compromiso"/>
    <s v="0300"/>
    <x v="23"/>
    <x v="53"/>
    <s v="ADQUISICIÓN DE BIENES Y SERVICIOS - SERVICIOS DE INFORMACIÓN GEODÉSICA ACTUALIZADO - LEVANTAMIENTO , GENERACIÓN Y ACTUALIZACIÓN DE LA RED GEODÉSICA Y LA CARTOGRAFÍA BÁSICA A NIVEL   NACIONAL"/>
    <s v="Nación"/>
    <x v="0"/>
    <s v="CSF"/>
    <n v="11396691"/>
    <n v="0"/>
    <n v="11396691"/>
    <n v="0"/>
    <s v="REALIZAR LA GRAVIMETRÍA EN LOS DEPARTAMENTOS DE CUNDINAMARCA Y META. MUNICIPIOS DONDE SE REALIZARÁ EL TRABAJO DE CAMPO"/>
    <s v="77020"/>
    <s v="126220, 126920"/>
    <s v="453920, 454220"/>
    <s v="862520, 863020"/>
    <s v="281014320, 281022220"/>
    <s v="16920"/>
    <x v="1"/>
    <x v="8"/>
  </r>
  <r>
    <s v="62720"/>
    <s v="2020-10-07 00:00:00"/>
    <s v="2020-10-07 14:20:00"/>
    <s v="Gasto"/>
    <s v="Con Compromiso"/>
    <s v="0300"/>
    <x v="23"/>
    <x v="53"/>
    <s v="ADQUISICIÓN DE BIENES Y SERVICIOS - SERVICIOS DE INFORMACIÓN GEODÉSICA ACTUALIZADO - LEVANTAMIENTO , GENERACIÓN Y ACTUALIZACIÓN DE LA RED GEODÉSICA Y LA CARTOGRAFÍA BÁSICA A NIVEL   NACIONAL"/>
    <s v="Nación"/>
    <x v="0"/>
    <s v="CSF"/>
    <n v="16683065"/>
    <n v="0"/>
    <n v="16683065"/>
    <n v="0"/>
    <s v="VIATICOS Y GASTOS DE COMISIÓN PARA ADELANTAR ACTIVDADES RED PASIVA EN BUGA LOBOGUERRERO, DAGUA  ROLDANILLO-MEDIACANOA (VALLE DEL CAUCA) PEREIRA (RISARALDA) PASANDO POR PALMIRA Y CALI (VALLE DEL CAUCA), ARMENIA Y CALARCA (QUINDÍO)"/>
    <s v="77220"/>
    <s v="127320, 127420, 128020"/>
    <s v="459520, 480620, 480720"/>
    <s v="868520, 889420, 889520"/>
    <s v="281702720, 285616420, 285904720"/>
    <s v="16520"/>
    <x v="1"/>
    <x v="8"/>
  </r>
  <r>
    <s v="62820"/>
    <s v="2020-10-07 00:00:00"/>
    <s v="2020-10-07 14:21:00"/>
    <s v="Gasto"/>
    <s v="Con Compromiso"/>
    <s v="0300"/>
    <x v="23"/>
    <x v="53"/>
    <s v="ADQUISICIÓN DE BIENES Y SERVICIOS - SERVICIOS DE INFORMACIÓN GEODÉSICA ACTUALIZADO - LEVANTAMIENTO , GENERACIÓN Y ACTUALIZACIÓN DE LA RED GEODÉSICA Y LA CARTOGRAFÍA BÁSICA A NIVEL   NACIONAL"/>
    <s v="Nación"/>
    <x v="0"/>
    <s v="CSF"/>
    <n v="25172448"/>
    <n v="0"/>
    <n v="25172448"/>
    <n v="0"/>
    <s v="VIATICOS Y GASTOS DE COMISIÓN PARA ADELANTAR ACTIVDADES RED PASIVA, NIVELACION (MEDICIÓN DE DESNIVELES) EN BUGA, LOBOGUERRERO, DAGUA , RESTREPO, EL DARIEN, YOTOCO, BOLIVAR, RIO FRIO, LA UNIÓN, ROLDANILLO-MEDIACANOA, CALI, PALMIRA,TORO Y TRUJILLO (VAL"/>
    <s v="77320"/>
    <s v="127520, 127620, 127720, 127820, 127920"/>
    <s v="459420, 464520, 464720, 464820, 464920"/>
    <s v="868420, 878420, 878520, 878620, 878720"/>
    <s v="281698620, 283383620, 283432320, 283433820, 283435420"/>
    <s v="16720"/>
    <x v="1"/>
    <x v="8"/>
  </r>
  <r>
    <s v="62920"/>
    <s v="2020-10-08 00:00:00"/>
    <s v="2020-10-08 16:58:00"/>
    <s v="Gasto"/>
    <s v="Anulado"/>
    <s v="0300"/>
    <x v="23"/>
    <x v="37"/>
    <s v="ADQUISICIÓN DE BIENES Y SERVICIOS - SERVICIO DE INFORMACIÓN CARTOGRÁFICA ACTUALIZADO - LEVANTAMIENTO , GENERACIÓN Y ACTUALIZACIÓN DE LA RED GEODÉSICA Y LA CARTOGRAFÍA BÁSICA A NIVEL   NACIONAL"/>
    <s v="Nación"/>
    <x v="0"/>
    <s v="CSF"/>
    <n v="17932887"/>
    <n v="-17932887"/>
    <n v="0"/>
    <n v="0"/>
    <s v="PROGRAMACION DE VIATICOS Y GASTOS DE COMISION PARA REALIZAR MATERIALIZACIÓN DE ESTACIONES CORS  y MANTENIMIENTO DE ESTACIONES EN TOLIMA Y CAUCA"/>
    <s v="77520"/>
    <s v="-0"/>
    <s v="-0"/>
    <s v="-0"/>
    <s v="-0"/>
    <s v="-0"/>
    <x v="1"/>
    <x v="8"/>
  </r>
  <r>
    <s v="63020"/>
    <s v="2020-10-09 00:00:00"/>
    <s v="2020-10-09 14:39:00"/>
    <s v="Gasto"/>
    <s v="Con Compromiso"/>
    <s v="0300"/>
    <x v="23"/>
    <x v="53"/>
    <s v="ADQUISICIÓN DE BIENES Y SERVICIOS - SERVICIOS DE INFORMACIÓN GEODÉSICA ACTUALIZADO - LEVANTAMIENTO , GENERACIÓN Y ACTUALIZACIÓN DE LA RED GEODÉSICA Y LA CARTOGRAFÍA BÁSICA A NIVEL   NACIONAL"/>
    <s v="Nación"/>
    <x v="0"/>
    <s v="CSF"/>
    <n v="17932887"/>
    <n v="0"/>
    <n v="17932887"/>
    <n v="0"/>
    <s v="VIATICOS Y GASTOS DE COMISION PARA REALIZAR MATERIALIZACIÓN DE ESTACIONES CORS  y MANTENIMIENTO DE ESTACIONES PARA TOLIMA Y CAUCA"/>
    <s v="77620"/>
    <s v="128520, 128620, 128920"/>
    <s v="465220, 465320, 470220"/>
    <s v="874220, 874320, 878820"/>
    <s v="282930320, 282932020, 283391720"/>
    <s v="16620, 17120, 17220"/>
    <x v="1"/>
    <x v="8"/>
  </r>
  <r>
    <s v="63120"/>
    <s v="2020-10-09 00:00:00"/>
    <s v="2020-10-09 16:49: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00000"/>
    <n v="-252942.87"/>
    <n v="3347057.13"/>
    <n v="0"/>
    <s v="Inscripción  con  Wageningen University WEPAL de  Inter - Laboratorios para la compra de  muestras de referencia certificadas (2 rondas)."/>
    <s v="77720"/>
    <s v="138220"/>
    <s v="504220"/>
    <s v="949620"/>
    <s v="303648420"/>
    <s v="-0"/>
    <x v="1"/>
    <x v="23"/>
  </r>
  <r>
    <s v="63220"/>
    <s v="2020-10-09 00:00:00"/>
    <s v="2020-10-09 16:51: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70000"/>
    <n v="0"/>
    <n v="170000"/>
    <n v="170000"/>
    <s v="Pago al Instituto Colombiano Agropecuario –ICA, por la inspección realizada a las muestras de suelo provenientes de Holanda, de Wageningen University-WEPAL"/>
    <s v="77820"/>
    <s v="135520"/>
    <s v="528120"/>
    <s v="966920"/>
    <s v="308767720"/>
    <s v="15420"/>
    <x v="1"/>
    <x v="23"/>
  </r>
  <r>
    <s v="63320"/>
    <s v="2020-10-13 00:00:00"/>
    <s v="2020-10-13 14:27:00"/>
    <s v="Gasto"/>
    <s v="Con Compromiso"/>
    <s v="0500"/>
    <x v="22"/>
    <x v="22"/>
    <s v="ADQUISICIÓN DE BIENES Y SERVICIOS - SERVICIO DE INFORMACIÓN CATASTRAL - ACTUALIZACIÓN  Y GESTIÓN CATASTRAL  NACIONAL"/>
    <s v="Nación"/>
    <x v="2"/>
    <s v="CSF"/>
    <n v="21135865"/>
    <n v="-281811"/>
    <n v="20854054"/>
    <n v="0"/>
    <s v="Prestación de servicios profesionales para el acompañamiento y seguimiento a la ejecución de las actividades y proyectos a cargo de la Subdirección de Catastro"/>
    <s v="77920"/>
    <s v="130420"/>
    <s v="568720"/>
    <s v="1027320"/>
    <s v="330950920"/>
    <s v="-0"/>
    <x v="1"/>
    <x v="1"/>
  </r>
  <r>
    <s v="63420"/>
    <s v="2020-10-13 00:00:00"/>
    <s v="2020-10-13 16:12:00"/>
    <s v="Gasto"/>
    <s v="Con Compromiso"/>
    <s v="0300"/>
    <x v="23"/>
    <x v="37"/>
    <s v="ADQUISICIÓN DE BIENES Y SERVICIOS - SERVICIO DE INFORMACIÓN CARTOGRÁFICA ACTUALIZADO - LEVANTAMIENTO , GENERACIÓN Y ACTUALIZACIÓN DE LA RED GEODÉSICA Y LA CARTOGRAFÍA BÁSICA A NIVEL   NACIONAL"/>
    <s v="Propios"/>
    <x v="1"/>
    <s v="CSF"/>
    <n v="15892500"/>
    <n v="0"/>
    <n v="15892500"/>
    <n v="631625"/>
    <s v="Convenio Unión Internacional de Geodesia y Geofísica (IUGG), pago de las vigencias  2019 y 2020"/>
    <s v="77420"/>
    <s v="151020"/>
    <s v="545820"/>
    <s v="986720"/>
    <s v="313291520"/>
    <s v="-0"/>
    <x v="1"/>
    <x v="8"/>
  </r>
  <r>
    <s v="63520"/>
    <s v="2020-10-14 00:00:00"/>
    <s v="2020-10-14 09:26:00"/>
    <s v="Gasto"/>
    <s v="Con Compromiso"/>
    <s v="0500"/>
    <x v="22"/>
    <x v="22"/>
    <s v="ADQUISICIÓN DE BIENES Y SERVICIOS - SERVICIO DE INFORMACIÓN CATASTRAL - ACTUALIZACIÓN  Y GESTIÓN CATASTRAL  NACIONAL"/>
    <s v="Nación"/>
    <x v="2"/>
    <s v="CSF"/>
    <n v="6484183"/>
    <n v="-86456"/>
    <n v="6397727"/>
    <n v="0"/>
    <s v="Prestación de servicios personales para  adelantar seguimiento, dar línea técnica y realizar control de calidad de los procesos archivísticos,  en los proyectos de gestión documental de la Sede Central y la Dirección Territorial Cundinamarca."/>
    <s v="78420"/>
    <s v="133920"/>
    <s v="-0"/>
    <s v="-0"/>
    <s v="-0"/>
    <s v="-0"/>
    <x v="1"/>
    <x v="1"/>
  </r>
  <r>
    <s v="63620"/>
    <s v="2020-10-14 00:00:00"/>
    <s v="2020-10-14 09:28:00"/>
    <s v="Gasto"/>
    <s v="Con Compromiso"/>
    <s v="0500"/>
    <x v="22"/>
    <x v="22"/>
    <s v="ADQUISICIÓN DE BIENES Y SERVICIOS - SERVICIO DE INFORMACIÓN CATASTRAL - ACTUALIZACIÓN  Y GESTIÓN CATASTRAL  NACIONAL"/>
    <s v="Nación"/>
    <x v="2"/>
    <s v="CSF"/>
    <n v="48118500"/>
    <n v="-641530"/>
    <n v="47476970"/>
    <n v="0"/>
    <s v="Prestación de servicios personales para realizar procesos archivísticos en la Sede Central y la Dirección Territorial Cundinamarca, de acuerdo a las directrices de la entidad."/>
    <s v="78620"/>
    <s v="133520, 133620, 133820, 135220, 135320, 139720, 143220, 145420, 145520, 152220"/>
    <s v="612220, 612420"/>
    <s v="-0"/>
    <s v="-0"/>
    <s v="-0"/>
    <x v="1"/>
    <x v="1"/>
  </r>
  <r>
    <s v="63720"/>
    <s v="2020-10-14 00:00:00"/>
    <s v="2020-10-14 09:29:00"/>
    <s v="Gasto"/>
    <s v="Con Compromiso"/>
    <s v="0510"/>
    <x v="25"/>
    <x v="23"/>
    <s v="ADQUISICIÓN DE BIENES Y SERVICIOS - SERVICIO DE AVALÚOS - ACTUALIZACIÓN  Y GESTIÓN CATASTRAL  NACIONAL"/>
    <s v="Nación"/>
    <x v="2"/>
    <s v="CSF"/>
    <n v="13975225"/>
    <n v="-931682"/>
    <n v="13043543"/>
    <n v="0"/>
    <s v="Prestación de servicios profesionales para realizar, estructurar, implementar y aprobar metodologías para la actualización del componente económico en el marco de los procesos de gestión catastral."/>
    <s v="78820"/>
    <s v="134920"/>
    <s v="595720"/>
    <s v="1118320"/>
    <s v="346769820"/>
    <s v="-0"/>
    <x v="1"/>
    <x v="2"/>
  </r>
  <r>
    <s v="63820"/>
    <s v="2020-10-14 00:00:00"/>
    <s v="2020-10-14 09:31:00"/>
    <s v="Gasto"/>
    <s v="Con Compromiso"/>
    <s v="0510"/>
    <x v="25"/>
    <x v="23"/>
    <s v="ADQUISICIÓN DE BIENES Y SERVICIOS - SERVICIO DE AVALÚOS - ACTUALIZACIÓN  Y GESTIÓN CATASTRAL  NACIONAL"/>
    <s v="Nación"/>
    <x v="2"/>
    <s v="CSF"/>
    <n v="21420728"/>
    <n v="0"/>
    <n v="21420728"/>
    <n v="5236179"/>
    <s v="Prestación de servicios profesionales orientados a la realización de avalúos comerciales de bienes inmuebles a nivel nacional y ejercer como auxiliar de la justicia en los casos en los que sea requerido"/>
    <s v="78920"/>
    <s v="139320, 139420, 175120"/>
    <s v="594620, 597120"/>
    <s v="1120120, 1120820"/>
    <s v="346701420, 346742620"/>
    <s v="-0"/>
    <x v="1"/>
    <x v="2"/>
  </r>
  <r>
    <s v="63920"/>
    <s v="2020-10-14 00:00:00"/>
    <s v="2020-10-14 09:33:00"/>
    <s v="Gasto"/>
    <s v="Con Compromiso"/>
    <s v="0510"/>
    <x v="25"/>
    <x v="23"/>
    <s v="ADQUISICIÓN DE BIENES Y SERVICIOS - SERVICIO DE AVALÚOS - ACTUALIZACIÓN  Y GESTIÓN CATASTRAL  NACIONAL"/>
    <s v="Nación"/>
    <x v="2"/>
    <s v="CSF"/>
    <n v="54977745"/>
    <n v="-20280679"/>
    <n v="34697066"/>
    <n v="10262512"/>
    <s v="Prestación de servicios profesionales para efectuar control de calidad  y apoyar técnicamente los avalúos solicitados al instituto a nivel nacional"/>
    <s v="79020"/>
    <s v="152820, 167620"/>
    <s v="-0"/>
    <s v="-0"/>
    <s v="-0"/>
    <s v="-0"/>
    <x v="1"/>
    <x v="2"/>
  </r>
  <r>
    <s v="64020"/>
    <s v="2020-10-14 00:00:00"/>
    <s v="2020-10-14 09:57:00"/>
    <s v="Gasto"/>
    <s v="Con Compromiso"/>
    <s v="0200"/>
    <x v="19"/>
    <x v="62"/>
    <s v="SERVICIOS JURÍDICOS Y CONTABLES"/>
    <s v="Nación"/>
    <x v="0"/>
    <s v="CSF"/>
    <n v="549505"/>
    <n v="549505"/>
    <n v="1099010"/>
    <n v="549505"/>
    <s v="Gastos de Manutención - Contratistas Control Disciplinarios"/>
    <s v="78020"/>
    <s v="129520"/>
    <s v="471520"/>
    <s v="878920"/>
    <s v="283519420"/>
    <s v="-0"/>
    <x v="0"/>
    <x v="3"/>
  </r>
  <r>
    <s v="64120"/>
    <s v="2020-10-14 00:00:00"/>
    <s v="2020-10-14 15:58:00"/>
    <s v="Gasto"/>
    <s v="Generado"/>
    <s v="0200"/>
    <x v="19"/>
    <x v="55"/>
    <s v="ADQUISICIÓN DE BIENES Y SERVICIOS - SERVICIOS TECNOLÓGICOS - FORTALECIMIENTO DE LA GESTIÓN INSTITUCIONAL DEL IGAC A NIVEL   NACIONAL"/>
    <s v="Nación"/>
    <x v="0"/>
    <s v="CSF"/>
    <n v="300000"/>
    <n v="-300000"/>
    <n v="0"/>
    <n v="0"/>
    <s v="Tiquetes aéreos nacionales e internacionales para el Instituto Geográfico Agustín Codazzi - Vigencias Futuras"/>
    <s v="78320"/>
    <s v="-0"/>
    <s v="-0"/>
    <s v="-0"/>
    <s v="-0"/>
    <s v="-0"/>
    <x v="1"/>
    <x v="3"/>
  </r>
  <r>
    <s v="64120"/>
    <s v="2020-10-14 00:00:00"/>
    <s v="2020-10-14 15:58:00"/>
    <s v="Gasto"/>
    <s v="Generado"/>
    <s v="0200"/>
    <x v="19"/>
    <x v="56"/>
    <s v="SERVICIOS DE SOPORTE"/>
    <s v="Nación"/>
    <x v="0"/>
    <s v="CSF"/>
    <n v="2800000"/>
    <n v="-2800000"/>
    <n v="0"/>
    <n v="0"/>
    <s v="Tiquetes aéreos nacionales e internacionales para el Instituto Geográfico Agustín Codazzi - Vigencias Futuras"/>
    <s v="78320"/>
    <s v="-0"/>
    <s v="-0"/>
    <s v="-0"/>
    <s v="-0"/>
    <s v="-0"/>
    <x v="0"/>
    <x v="3"/>
  </r>
  <r>
    <s v="64120"/>
    <s v="2020-10-14 00:00:00"/>
    <s v="2020-10-14 15:58: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400000"/>
    <n v="-1400000"/>
    <n v="0"/>
    <n v="0"/>
    <s v="Tiquetes aéreos nacionales e internacionales para el Instituto Geográfico Agustín Codazzi - Vigencias Futuras"/>
    <s v="78320"/>
    <s v="-0"/>
    <s v="-0"/>
    <s v="-0"/>
    <s v="-0"/>
    <s v="-0"/>
    <x v="1"/>
    <x v="23"/>
  </r>
  <r>
    <s v="64120"/>
    <s v="2020-10-14 00:00:00"/>
    <s v="2020-10-14 15:58:00"/>
    <s v="Gasto"/>
    <s v="Generado"/>
    <s v="0500"/>
    <x v="22"/>
    <x v="22"/>
    <s v="ADQUISICIÓN DE BIENES Y SERVICIOS - SERVICIO DE INFORMACIÓN CATASTRAL - ACTUALIZACIÓN  Y GESTIÓN CATASTRAL  NACIONAL"/>
    <s v="Nación"/>
    <x v="0"/>
    <s v="CSF"/>
    <n v="3200000"/>
    <n v="-3200000"/>
    <n v="0"/>
    <n v="0"/>
    <s v="Tiquetes aéreos nacionales e internacionales para el Instituto Geográfico Agustín Codazzi - Vigencias Futuras"/>
    <s v="78320"/>
    <s v="-0"/>
    <s v="-0"/>
    <s v="-0"/>
    <s v="-0"/>
    <s v="-0"/>
    <x v="1"/>
    <x v="1"/>
  </r>
  <r>
    <s v="64120"/>
    <s v="2020-10-14 00:00:00"/>
    <s v="2020-10-14 15:58:00"/>
    <s v="Gasto"/>
    <s v="Generado"/>
    <s v="0160"/>
    <x v="24"/>
    <x v="68"/>
    <s v="ADQUISICIÓN DE BIENES Y SERVICIOS - SERVICIOS DE INFORMACIÓN IMPLEMENTADOS - FORTALECIMIENTO DE LOS PROCESOS DE DIFUSIÓN Y ACCESO A LA INFORMACIÓN GEOGRÁFICA A NIVEL   NACIONAL"/>
    <s v="Propios"/>
    <x v="1"/>
    <s v="CSF"/>
    <n v="247000"/>
    <n v="-247000"/>
    <n v="0"/>
    <n v="0"/>
    <s v="Tiquetes aéreos nacionales e internacionales para el Instituto Geográfico Agustín Codazzi - Vigencias Futuras"/>
    <s v="78320"/>
    <s v="-0"/>
    <s v="-0"/>
    <s v="-0"/>
    <s v="-0"/>
    <s v="-0"/>
    <x v="1"/>
    <x v="25"/>
  </r>
  <r>
    <s v="64120"/>
    <s v="2020-10-14 00:00:00"/>
    <s v="2020-10-14 15:58:00"/>
    <s v="Gasto"/>
    <s v="Generado"/>
    <s v="0200"/>
    <x v="19"/>
    <x v="27"/>
    <s v="ADQUISICIÓN DE BIENES Y SERVICIOS - SEDES MANTENIDAS - FORTALECIMIENTO DE LA INFRAESTRUCTURA FÍSICA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140"/>
    <x v="21"/>
    <x v="72"/>
    <s v="ADQUISICIÓN DE BIENES Y SERVICIOS - SERVICIO DE GESTIÓN DEL CONOCIMIENTO E INNOVACIÓN GEOGRÁFICA - FORTALECIMIENTO DE LA GESTIÓN DEL CONOCIMIENTO Y LA INNOVACIÓN EN EL ÁMBITO GEOGRÁFICO DEL  TERRITORIO   NACIONAL"/>
    <s v="Nación"/>
    <x v="0"/>
    <s v="CSF"/>
    <n v="274000"/>
    <n v="-274000"/>
    <n v="0"/>
    <n v="0"/>
    <s v="Tiquetes aéreos nacionales e internacionales para el Instituto Geográfico Agustín Codazzi - Vigencias Futuras"/>
    <s v="78320"/>
    <s v="-0"/>
    <s v="-0"/>
    <s v="-0"/>
    <s v="-0"/>
    <s v="-0"/>
    <x v="1"/>
    <x v="24"/>
  </r>
  <r>
    <s v="64120"/>
    <s v="2020-10-14 00:00:00"/>
    <s v="2020-10-14 15:58:00"/>
    <s v="Gasto"/>
    <s v="Generado"/>
    <s v="0200"/>
    <x v="19"/>
    <x v="25"/>
    <s v="ADQUISICIÓN DE BIENES Y SERVICIOS - SERVICIO DE IMPLEMENTACIÓN SISTEMAS DE GESTIÓN - FORTALECIMIENTO DE LA GESTIÓN INSTITUCIONAL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379000"/>
    <n v="-1379000"/>
    <n v="0"/>
    <n v="0"/>
    <s v="Tiquetes aéreos nacionales e internacionales para el Instituto Geográfico Agustín Codazzi - Vigencias Futuras"/>
    <s v="78320"/>
    <s v="-0"/>
    <s v="-0"/>
    <s v="-0"/>
    <s v="-0"/>
    <s v="-0"/>
    <x v="1"/>
    <x v="8"/>
  </r>
  <r>
    <s v="64220"/>
    <s v="2020-10-14 00:00:00"/>
    <s v="2020-10-14 16:03:00"/>
    <s v="Gasto"/>
    <s v="Generado"/>
    <s v="0200"/>
    <x v="19"/>
    <x v="27"/>
    <s v="ADQUISICIÓN DE BIENES Y SERVICIOS - SEDES MANTENIDAS - FORTALECIMIENTO DE LA INFRAESTRUCTURA FÍSICA DEL IGAC A NIVEL  NACIONAL"/>
    <s v="Nación"/>
    <x v="0"/>
    <s v="CSF"/>
    <n v="140000"/>
    <n v="-140000"/>
    <n v="0"/>
    <n v="0"/>
    <s v="Combustible para el funcionamiento de los vehículos del IGAC a nivel nacional - Vigencias Futuras"/>
    <s v="78520"/>
    <s v="-0"/>
    <s v="-0"/>
    <s v="-0"/>
    <s v="-0"/>
    <s v="-0"/>
    <x v="1"/>
    <x v="3"/>
  </r>
  <r>
    <s v="64220"/>
    <s v="2020-10-14 00:00:00"/>
    <s v="2020-10-14 16:03: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000"/>
    <n v="-1610000"/>
    <n v="0"/>
    <n v="0"/>
    <s v="Combustible para el funcionamiento de los vehículos del IGAC a nivel nacional - Vigencias Futuras"/>
    <s v="78520"/>
    <s v="-0"/>
    <s v="-0"/>
    <s v="-0"/>
    <s v="-0"/>
    <s v="-0"/>
    <x v="1"/>
    <x v="23"/>
  </r>
  <r>
    <s v="64220"/>
    <s v="2020-10-14 00:00:00"/>
    <s v="2020-10-14 16:03:00"/>
    <s v="Gasto"/>
    <s v="Generado"/>
    <s v="0140"/>
    <x v="21"/>
    <x v="72"/>
    <s v="ADQUISICIÓN DE BIENES Y SERVICIOS - SERVICIO DE GESTIÓN DEL CONOCIMIENTO E INNOVACIÓN GEOGRÁFICA - FORTALECIMIENTO DE LA GESTIÓN DEL CONOCIMIENTO Y LA INNOVACIÓN EN EL ÁMBITO GEOGRÁFICO DEL  TERRITORIO   NACIONAL"/>
    <s v="Nación"/>
    <x v="0"/>
    <s v="CSF"/>
    <n v="210000"/>
    <n v="-210000"/>
    <n v="0"/>
    <n v="0"/>
    <s v="Combustible para el funcionamiento de los vehículos del IGAC a nivel nacional - Vigencias Futuras"/>
    <s v="78520"/>
    <s v="-0"/>
    <s v="-0"/>
    <s v="-0"/>
    <s v="-0"/>
    <s v="-0"/>
    <x v="1"/>
    <x v="24"/>
  </r>
  <r>
    <s v="64220"/>
    <s v="2020-10-14 00:00:00"/>
    <s v="2020-10-14 16:03:00"/>
    <s v="Gasto"/>
    <s v="Generad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610000"/>
    <n v="-1610000"/>
    <n v="0"/>
    <n v="0"/>
    <s v="Combustible para el funcionamiento de los vehículos del IGAC a nivel nacional - Vigencias Futuras"/>
    <s v="78520"/>
    <s v="-0"/>
    <s v="-0"/>
    <s v="-0"/>
    <s v="-0"/>
    <s v="-0"/>
    <x v="1"/>
    <x v="8"/>
  </r>
  <r>
    <s v="64220"/>
    <s v="2020-10-14 00:00:00"/>
    <s v="2020-10-14 16:03:00"/>
    <s v="Gasto"/>
    <s v="Generado"/>
    <s v="0200"/>
    <x v="19"/>
    <x v="55"/>
    <s v="ADQUISICIÓN DE BIENES Y SERVICIOS - SERVICIOS TECNOLÓGICOS - FORTALECIMIENTO DE LA GESTIÓN INSTITUCIONAL DEL IGAC A NIVEL   NACIONAL"/>
    <s v="Nación"/>
    <x v="0"/>
    <s v="CSF"/>
    <n v="280000"/>
    <n v="-280000"/>
    <n v="0"/>
    <n v="0"/>
    <s v="Combustible para el funcionamiento de los vehículos del IGAC a nivel nacional - Vigencias Futuras"/>
    <s v="78520"/>
    <s v="-0"/>
    <s v="-0"/>
    <s v="-0"/>
    <s v="-0"/>
    <s v="-0"/>
    <x v="1"/>
    <x v="3"/>
  </r>
  <r>
    <s v="64220"/>
    <s v="2020-10-14 00:00:00"/>
    <s v="2020-10-14 16:03:00"/>
    <s v="Gasto"/>
    <s v="Generado"/>
    <s v="0500"/>
    <x v="22"/>
    <x v="22"/>
    <s v="ADQUISICIÓN DE BIENES Y SERVICIOS - SERVICIO DE INFORMACIÓN CATASTRAL - ACTUALIZACIÓN  Y GESTIÓN CATASTRAL  NACIONAL"/>
    <s v="Nación"/>
    <x v="0"/>
    <s v="CSF"/>
    <n v="2450000"/>
    <n v="-2450000"/>
    <n v="0"/>
    <n v="0"/>
    <s v="Combustible para el funcionamiento de los vehículos del IGAC a nivel nacional - Vigencias Futuras"/>
    <s v="78520"/>
    <s v="-0"/>
    <s v="-0"/>
    <s v="-0"/>
    <s v="-0"/>
    <s v="-0"/>
    <x v="1"/>
    <x v="1"/>
  </r>
  <r>
    <s v="64220"/>
    <s v="2020-10-14 00:00:00"/>
    <s v="2020-10-14 16:03:00"/>
    <s v="Gasto"/>
    <s v="Generado"/>
    <s v="0160"/>
    <x v="24"/>
    <x v="68"/>
    <s v="ADQUISICIÓN DE BIENES Y SERVICIOS - SERVICIOS DE INFORMACIÓN IMPLEMENTADOS - FORTALECIMIENTO DE LOS PROCESOS DE DIFUSIÓN Y ACCESO A LA INFORMACIÓN GEOGRÁFICA A NIVEL   NACIONAL"/>
    <s v="Propios"/>
    <x v="1"/>
    <s v="CSF"/>
    <n v="210000"/>
    <n v="-210000"/>
    <n v="0"/>
    <n v="0"/>
    <s v="Combustible para el funcionamiento de los vehículos del IGAC a nivel nacional - Vigencias Futuras"/>
    <s v="78520"/>
    <s v="-0"/>
    <s v="-0"/>
    <s v="-0"/>
    <s v="-0"/>
    <s v="-0"/>
    <x v="1"/>
    <x v="25"/>
  </r>
  <r>
    <s v="64220"/>
    <s v="2020-10-14 00:00:00"/>
    <s v="2020-10-14 16:03:00"/>
    <s v="Gasto"/>
    <s v="Generado"/>
    <s v="0200"/>
    <x v="19"/>
    <x v="34"/>
    <s v="PRODUCTOS DE HORNOS DE COQUE; PRODUCTOS DE REFINACIÓN DE PETRÓLEO Y COMBUSTIBLE NUCLEAR"/>
    <s v="Nación"/>
    <x v="0"/>
    <s v="CSF"/>
    <n v="490000"/>
    <n v="-490000"/>
    <n v="0"/>
    <n v="0"/>
    <s v="Combustible para el funcionamiento de los vehículos del IGAC a nivel nacional - Vigencias Futuras"/>
    <s v="78520"/>
    <s v="-0"/>
    <s v="-0"/>
    <s v="-0"/>
    <s v="-0"/>
    <s v="-0"/>
    <x v="0"/>
    <x v="3"/>
  </r>
  <r>
    <s v="64320"/>
    <s v="2020-10-14 00:00:00"/>
    <s v="2020-10-14 16:18: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4780"/>
    <n v="0"/>
    <n v="14780"/>
    <n v="0"/>
    <s v="Reajustes de viáticos de los funcionarios, en aplicación del Artículo 22 de la Resolución No 792 el 11 de septiembre de 2020"/>
    <s v="78120"/>
    <s v="153820"/>
    <s v="574220"/>
    <s v="1030120"/>
    <s v="335107820"/>
    <s v="-0"/>
    <x v="1"/>
    <x v="23"/>
  </r>
  <r>
    <s v="64420"/>
    <s v="2020-10-14 00:00:00"/>
    <s v="2020-10-14 16:20: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Propios"/>
    <x v="1"/>
    <s v="CSF"/>
    <n v="3183645"/>
    <n v="0"/>
    <n v="3183645"/>
    <n v="0"/>
    <s v="Reajustes de viáticos de los funcionarios, en aplicación del Artículo 22 de la Resolución No 792 el 11 de septiembre de 2020"/>
    <s v="78220"/>
    <s v="153920, 154020, 154120, 154220, 154320, 154420, 154520, 154620, 154720"/>
    <s v="574020, 574120, 574320, 574420, 574520, 574620, 574720, 574820, 574920"/>
    <s v="1029920, 1030020, 1030220, 1030320, 1030420, 1030520, 1030620, 1030720, 1030920"/>
    <s v="335081520, 335091220, 335133820, 335139320, 335144020, 335148420, 335150420, 335152520, 335153820"/>
    <s v="-0"/>
    <x v="1"/>
    <x v="23"/>
  </r>
  <r>
    <s v="64520"/>
    <s v="2020-10-14 00:00:00"/>
    <s v="2020-10-14 16:25: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218016"/>
    <n v="-494751"/>
    <n v="1723265"/>
    <n v="0"/>
    <s v="Viáticos y gastos de comisión para asistir a reunión en la Gobernación el Cauca con el fin de definir convenio interadministrativo."/>
    <s v="80020"/>
    <s v="132520, 132620, 132720"/>
    <s v="487520, 487720, 487820"/>
    <s v="895620, 895820, 895920"/>
    <s v="287458220, 287670620, 287671220"/>
    <s v="-0"/>
    <x v="1"/>
    <x v="23"/>
  </r>
  <r>
    <s v="64620"/>
    <s v="2020-10-14 00:00:00"/>
    <s v="2020-10-14 16:27: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442"/>
    <n v="11999558"/>
    <n v="0"/>
    <s v="Prestación del servicio de mantenimiento preventivo, calibración certificada y suministro de consumibles para los equipos marca METTLER – TOLEDO."/>
    <s v="79320"/>
    <s v="149520"/>
    <s v="-0"/>
    <s v="-0"/>
    <s v="-0"/>
    <s v="-0"/>
    <x v="1"/>
    <x v="23"/>
  </r>
  <r>
    <s v="64720"/>
    <s v="2020-10-14 00:00:00"/>
    <s v="2020-10-14 16:29: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0"/>
    <s v="Prestación del servicio de mantenimiento preventivo y correctivo, con suministro de consumibles para equipos marca Buehler."/>
    <s v="79420"/>
    <s v="142620"/>
    <s v="-0"/>
    <s v="-0"/>
    <s v="-0"/>
    <s v="-0"/>
    <x v="1"/>
    <x v="23"/>
  </r>
  <r>
    <s v="64820"/>
    <s v="2020-10-14 00:00:00"/>
    <s v="2020-10-14 16:30: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5000000"/>
    <n v="-129"/>
    <n v="24999871"/>
    <n v="0"/>
    <s v="Prestación del servicio de mantenimiento preventivo, correctivo y calibración para cinco (5) Microscopios marca CARL ZEISS, dos (2) autoclaves electrónicas marca RAYPA- MATACHANA, tres (3) Sistemas de purificación de agua y dos (2) balanzas analítica"/>
    <s v="79520"/>
    <s v="137220"/>
    <s v="-0"/>
    <s v="-0"/>
    <s v="-0"/>
    <s v="-0"/>
    <x v="1"/>
    <x v="23"/>
  </r>
  <r>
    <s v="64920"/>
    <s v="2020-10-14 00:00:00"/>
    <s v="2020-10-14 16:32: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5000000"/>
    <n v="-50488"/>
    <n v="64949512"/>
    <n v="0"/>
    <s v="Prestación del servicio de mantenimiento preventivo y correctivo, con suministro de consumibles e instalación de repuestos, calibración certificada y calificación de equipos marca METROHM. Mantenimiento preventivo Unidad de destilación marca BUCHI."/>
    <s v="79620"/>
    <s v="137320"/>
    <s v="-0"/>
    <s v="-0"/>
    <s v="-0"/>
    <s v="-0"/>
    <x v="1"/>
    <x v="23"/>
  </r>
  <r>
    <s v="65020"/>
    <s v="2020-10-14 00:00:00"/>
    <s v="2020-10-14 16:34: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80000000"/>
    <n v="0"/>
    <n v="80000000"/>
    <n v="0"/>
    <s v="Prestación del servicio de mantenimiento preventivo y correctivo con suministro e instalación de repuestos y consumibles para analizador de carbono, nitrógeno y azufre TRUC-MAC y mantenimiento preventivo con calibración certificada para balanza"/>
    <s v="79720"/>
    <s v="162720"/>
    <s v="-0"/>
    <s v="-0"/>
    <s v="-0"/>
    <s v="-0"/>
    <x v="1"/>
    <x v="23"/>
  </r>
  <r>
    <s v="65120"/>
    <s v="2020-10-14 00:00:00"/>
    <s v="2020-10-14 16:47: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00000"/>
    <n v="0"/>
    <n v="3100000"/>
    <n v="0"/>
    <s v="Prestación del servicio de mantenimiento preventivo, correctivo y calificación operacional con suministro de repuestos y consumibles para Digestor por microondas, marca: MILESTONE del Laboratorio Nacional de Suelos."/>
    <s v="79820"/>
    <s v="143320"/>
    <s v="-0"/>
    <s v="-0"/>
    <s v="-0"/>
    <s v="-0"/>
    <x v="1"/>
    <x v="23"/>
  </r>
  <r>
    <s v="65220"/>
    <s v="2020-10-15 00:00:00"/>
    <s v="2020-10-15 09:05:00"/>
    <s v="Gasto"/>
    <s v="Con Compromiso"/>
    <s v="0300"/>
    <x v="23"/>
    <x v="53"/>
    <s v="ADQUISICIÓN DE BIENES Y SERVICIOS - SERVICIOS DE INFORMACIÓN GEODÉSICA ACTUALIZADO - LEVANTAMIENTO , GENERACIÓN Y ACTUALIZACIÓN DE LA RED GEODÉSICA Y LA CARTOGRAFÍA BÁSICA A NIVEL   NACIONAL"/>
    <s v="Nación"/>
    <x v="0"/>
    <s v="CSF"/>
    <n v="5210239"/>
    <n v="-100000"/>
    <n v="5110239"/>
    <n v="0"/>
    <s v="VIATICOS Y GASTOS DE COMISION PARA REALIZAR MANTENIMIENTO CORRECTIVO EN DOS SITIOS, EN SU ORDEN, EN LA ESTACIÓN MAGNA-ECO EN LA CIUDAD DE BUCARAMANGA, Y LUEGO EN LA ISLA EL SANTUARIO DE FÚQUENE, CON APROVISIONAMIENTO DE INSUMOS PARA EL OBSERVATORIO G"/>
    <s v="80420"/>
    <s v="130020, 130520, 131620"/>
    <s v="474620, 480320, 481920"/>
    <s v="883420, 888220, 890920"/>
    <s v="284447420, 285488620, 286343120"/>
    <s v="14120, 14220"/>
    <x v="1"/>
    <x v="8"/>
  </r>
  <r>
    <s v="65320"/>
    <s v="2020-10-15 00:00:00"/>
    <s v="2020-10-15 09:11:00"/>
    <s v="Gasto"/>
    <s v="Con Compromiso"/>
    <s v="0300"/>
    <x v="23"/>
    <x v="37"/>
    <s v="ADQUISICIÓN DE BIENES Y SERVICIOS - SERVICIO DE INFORMACIÓN CARTOGRÁFICA ACTUALIZADO - LEVANTAMIENTO , GENERACIÓN Y ACTUALIZACIÓN DE LA RED GEODÉSICA Y LA CARTOGRAFÍA BÁSICA A NIVEL   NACIONAL"/>
    <s v="Nación"/>
    <x v="0"/>
    <s v="CSF"/>
    <n v="2577372"/>
    <n v="0"/>
    <n v="2577372"/>
    <n v="0"/>
    <s v="PROGRAMACION DE VIATICOS Y GASTOS DE COMISION PARA REALIZAR LA TOMA DE AEROFOTOGRAFIA EN EL TERRITORIO NACIONAL CON BASE DE OPERACIONES EN BOGOTÁ"/>
    <s v="80220"/>
    <s v="130220, 130320, 130620, 130720"/>
    <s v="480420, 480520, 481620, 481720"/>
    <s v="888420, 888520, 890520, 890720"/>
    <s v="285492420, 285493220, 286404320, 286405020"/>
    <s v="-0"/>
    <x v="1"/>
    <x v="8"/>
  </r>
  <r>
    <s v="65420"/>
    <s v="2020-10-15 00:00:00"/>
    <s v="2020-10-15 09:17:00"/>
    <s v="Gasto"/>
    <s v="Con Compromiso"/>
    <s v="0300"/>
    <x v="23"/>
    <x v="53"/>
    <s v="ADQUISICIÓN DE BIENES Y SERVICIOS - SERVICIOS DE INFORMACIÓN GEODÉSICA ACTUALIZADO - LEVANTAMIENTO , GENERACIÓN Y ACTUALIZACIÓN DE LA RED GEODÉSICA Y LA CARTOGRAFÍA BÁSICA A NIVEL   NACIONAL"/>
    <s v="Nación"/>
    <x v="0"/>
    <s v="CSF"/>
    <n v="1287963"/>
    <n v="0"/>
    <n v="1287963"/>
    <n v="0"/>
    <s v="&quot;COMISIÓN DE SERVICIOS PARA LA TOMA DE MEDICIONES GNSS A PUNTOS DE CONTROL GRAVIMÉTRICO, EN LOS DEPARTAMENTOS DE CUNDINAMARCA Y BOYACÁ. MUNICIPIOS DONDE SE REALIZARÁ EL TRABAJO DE CAMPO CUNDINAMARCA (Subachoque, La Palma, Tausa, Macheta, Gachalá, Uba"/>
    <s v="80320"/>
    <s v="131820"/>
    <s v="484820"/>
    <s v="894120"/>
    <s v="286682320"/>
    <s v="-0"/>
    <x v="1"/>
    <x v="8"/>
  </r>
  <r>
    <s v="65520"/>
    <s v="2020-10-15 00:00:00"/>
    <s v="2020-10-15 11:00:00"/>
    <s v="Gasto"/>
    <s v="Con Compromiso"/>
    <s v="0200"/>
    <x v="19"/>
    <x v="56"/>
    <s v="SERVICIOS DE SOPORTE"/>
    <s v="Nación"/>
    <x v="0"/>
    <s v="CSF"/>
    <n v="19000000"/>
    <n v="-1720000"/>
    <n v="17280000"/>
    <n v="0"/>
    <s v="Prestación de servicios personales para adelantar actividades relacionadas con el ingreso, egreso y baja de bienes del IGAC."/>
    <s v="80120"/>
    <s v="131020, 131120, 131220"/>
    <s v="494520, 518720, 565120"/>
    <s v="946120, 964120, 1102820, 1117320, 1118420"/>
    <s v="297672020, 308192020, 337106320, 345630920, 346243520"/>
    <s v="-0"/>
    <x v="0"/>
    <x v="3"/>
  </r>
  <r>
    <s v="65620"/>
    <s v="2020-10-15 00:00:00"/>
    <s v="2020-10-15 16:08:00"/>
    <s v="Gasto"/>
    <s v="Con Compromiso"/>
    <s v="0300"/>
    <x v="23"/>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990009"/>
    <n v="0"/>
    <n v="6990009"/>
    <n v="0"/>
    <s v="VIATICOS Y GASTOS DE COMISION PARA REALIZAR EL LEVANTAMIENTO TOPOGRAFICO DE LA EXTENCION TOTAL DEL MUNICIPIO DE GACHANCIPA (CUNDINAMARCA)"/>
    <s v="82720"/>
    <s v="130820, 131520, 131920"/>
    <s v="483120, 484520, 484620"/>
    <s v="891020, 893820, 893920"/>
    <s v="286351420, 286670820, 286679420"/>
    <s v="13920"/>
    <x v="1"/>
    <x v="8"/>
  </r>
  <r>
    <s v="65720"/>
    <s v="2020-10-16 00:00:00"/>
    <s v="2020-10-16 11:11: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570000"/>
    <n v="0"/>
    <n v="3570000"/>
    <n v="0"/>
    <s v="Prestación de servicios para la calibración y mantenimiento preventivo de los equipos del laboratorio  de espectroradiometría  de la oficina CIAF."/>
    <s v="76520"/>
    <s v="145820"/>
    <s v="-0"/>
    <s v="-0"/>
    <s v="-0"/>
    <s v="-0"/>
    <x v="1"/>
    <x v="24"/>
  </r>
  <r>
    <s v="65820"/>
    <s v="2020-10-16 00:00:00"/>
    <s v="2020-10-16 11:12: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0000000"/>
    <n v="-829171"/>
    <n v="19170829"/>
    <n v="0"/>
    <s v="Prestación de servicios para la calibración y mantenimiento preventivo del equipo de laboratorio de Espectroradiometría ASD FieldSpec4 de la Oficina CIAF."/>
    <s v="82820"/>
    <s v="152520"/>
    <s v="-0"/>
    <s v="-0"/>
    <s v="-0"/>
    <s v="-0"/>
    <x v="1"/>
    <x v="24"/>
  </r>
  <r>
    <s v="65920"/>
    <s v="2020-10-16 00:00:00"/>
    <s v="2020-10-16 11:32:00"/>
    <s v="Gasto"/>
    <s v="Con Compromiso"/>
    <s v="0200"/>
    <x v="19"/>
    <x v="27"/>
    <s v="ADQUISICIÓN DE BIENES Y SERVICIOS - SEDES MANTENIDAS - FORTALECIMIENTO DE LA INFRAESTRUCTURA FÍSICA DEL IGAC A NIVEL  NACIONAL"/>
    <s v="Nación"/>
    <x v="0"/>
    <s v="CSF"/>
    <n v="17066924"/>
    <n v="-1386924"/>
    <n v="15680000"/>
    <n v="0"/>
    <s v="Adquisición de intercomunicadores para la atención al público en las ventanillas del INSTITUTO GEOGRÁFICO AGUSTÍN CODAZZI – IGAC a nivel nacional."/>
    <s v="79920"/>
    <s v="146020"/>
    <s v="-0"/>
    <s v="-0"/>
    <s v="-0"/>
    <s v="-0"/>
    <x v="1"/>
    <x v="3"/>
  </r>
  <r>
    <s v="66020"/>
    <s v="2020-10-16 00:00:00"/>
    <s v="2020-10-16 12:50:00"/>
    <s v="Gasto"/>
    <s v="Con Compromiso"/>
    <s v="0500"/>
    <x v="22"/>
    <x v="22"/>
    <s v="ADQUISICIÓN DE BIENES Y SERVICIOS - SERVICIO DE INFORMACIÓN CATASTRAL - ACTUALIZACIÓN  Y GESTIÓN CATASTRAL  NACIONAL"/>
    <s v="Nación"/>
    <x v="2"/>
    <s v="CSF"/>
    <n v="12078700"/>
    <n v="-4831480"/>
    <n v="7247220"/>
    <n v="2415740"/>
    <s v="Prestación de servicios profesionales para la edición de la información geográfica requerida en el marco de los procesos de la gestión catastral"/>
    <s v="82520"/>
    <s v="176220"/>
    <s v="-0"/>
    <s v="-0"/>
    <s v="-0"/>
    <s v="-0"/>
    <x v="1"/>
    <x v="1"/>
  </r>
  <r>
    <s v="66120"/>
    <s v="2020-10-16 00:00:00"/>
    <s v="2020-10-16 12:51:00"/>
    <s v="Gasto"/>
    <s v="Con Compromiso"/>
    <s v="0500"/>
    <x v="22"/>
    <x v="22"/>
    <s v="ADQUISICIÓN DE BIENES Y SERVICIOS - SERVICIO DE INFORMACIÓN CATASTRAL - ACTUALIZACIÓN  Y GESTIÓN CATASTRAL  NACIONAL"/>
    <s v="Nación"/>
    <x v="2"/>
    <s v="CSF"/>
    <n v="63407595"/>
    <n v="-55022460"/>
    <n v="8385135"/>
    <n v="0"/>
    <s v="Prestar servicios profesionales para la realización de avalúos en el marco de los procesos de actualización catastral adelantados por el Instituto."/>
    <s v="82620"/>
    <s v="160520"/>
    <s v="-0"/>
    <s v="-0"/>
    <s v="-0"/>
    <s v="-0"/>
    <x v="1"/>
    <x v="1"/>
  </r>
  <r>
    <s v="66220"/>
    <s v="2020-10-16 00:00:00"/>
    <s v="2020-10-16 12:52:00"/>
    <s v="Gasto"/>
    <s v="Generado"/>
    <s v="0500"/>
    <x v="22"/>
    <x v="22"/>
    <s v="ADQUISICIÓN DE BIENES Y SERVICIOS - SERVICIO DE INFORMACIÓN CATASTRAL - ACTUALIZACIÓN  Y GESTIÓN CATASTRAL  NACIONAL"/>
    <s v="Nación"/>
    <x v="2"/>
    <s v="CSF"/>
    <n v="37921500"/>
    <n v="-37921500"/>
    <n v="0"/>
    <n v="0"/>
    <s v="Prestación de servicios personales para adelantar actividades de campo u oficina relacionadas con la identificación de cambios en el territorio, en el marco de los proceso de la gestión catastral"/>
    <s v="82420"/>
    <s v="-0"/>
    <s v="-0"/>
    <s v="-0"/>
    <s v="-0"/>
    <s v="-0"/>
    <x v="1"/>
    <x v="1"/>
  </r>
  <r>
    <s v="66320"/>
    <s v="2020-10-16 00:00:00"/>
    <s v="2020-10-16 12:53:00"/>
    <s v="Gasto"/>
    <s v="Generado"/>
    <s v="0500"/>
    <x v="22"/>
    <x v="22"/>
    <s v="ADQUISICIÓN DE BIENES Y SERVICIOS - SERVICIO DE INFORMACIÓN CATASTRAL - ACTUALIZACIÓN  Y GESTIÓN CATASTRAL  NACIONAL"/>
    <s v="Nación"/>
    <x v="2"/>
    <s v="CSF"/>
    <n v="21135865"/>
    <n v="-21135865"/>
    <n v="0"/>
    <n v="0"/>
    <s v="Prestación de servicios profesionales para la planeación, ejecución, seguimiento y control, desde el aspecto tecnológico en el marco de los  proyectos de Gestión Catastral que adelante el Instituto."/>
    <s v="80520"/>
    <s v="-0"/>
    <s v="-0"/>
    <s v="-0"/>
    <s v="-0"/>
    <s v="-0"/>
    <x v="1"/>
    <x v="1"/>
  </r>
  <r>
    <s v="66420"/>
    <s v="2020-10-16 00:00:00"/>
    <s v="2020-10-16 12:54:00"/>
    <s v="Gasto"/>
    <s v="Con Compromiso"/>
    <s v="0500"/>
    <x v="22"/>
    <x v="22"/>
    <s v="ADQUISICIÓN DE BIENES Y SERVICIOS - SERVICIO DE INFORMACIÓN CATASTRAL - ACTUALIZACIÓN  Y GESTIÓN CATASTRAL  NACIONAL"/>
    <s v="Nación"/>
    <x v="2"/>
    <s v="CSF"/>
    <n v="21135865"/>
    <n v="-8454346"/>
    <n v="12681519"/>
    <n v="0"/>
    <s v="Prestación de servicios profesionales para el apoyo jurídico requerido en el marco de los proyectos de Gestión Catastral que adelante el Instituto."/>
    <s v="80620"/>
    <s v="155820"/>
    <s v="612820"/>
    <s v="-0"/>
    <s v="-0"/>
    <s v="-0"/>
    <x v="1"/>
    <x v="1"/>
  </r>
  <r>
    <s v="66520"/>
    <s v="2020-10-16 00:00:00"/>
    <s v="2020-10-16 12:55:00"/>
    <s v="Gasto"/>
    <s v="Generado"/>
    <s v="0500"/>
    <x v="22"/>
    <x v="22"/>
    <s v="ADQUISICIÓN DE BIENES Y SERVICIOS - SERVICIO DE INFORMACIÓN CATASTRAL - ACTUALIZACIÓN  Y GESTIÓN CATASTRAL  NACIONAL"/>
    <s v="Nación"/>
    <x v="2"/>
    <s v="CSF"/>
    <n v="5092755"/>
    <n v="-2037102"/>
    <n v="3055653"/>
    <n v="3055653"/>
    <s v="Prestación de servicios de apoyo orientados a la consecución, consulta y enrutamiento de la información en el marco de los proyectos de Gestión Catastral que adelante el Instituto."/>
    <s v="80720"/>
    <s v="-0"/>
    <s v="-0"/>
    <s v="-0"/>
    <s v="-0"/>
    <s v="-0"/>
    <x v="1"/>
    <x v="1"/>
  </r>
  <r>
    <s v="66620"/>
    <s v="2020-10-16 00:00:00"/>
    <s v="2020-10-16 12:56:00"/>
    <s v="Gasto"/>
    <s v="Generado"/>
    <s v="0500"/>
    <x v="22"/>
    <x v="22"/>
    <s v="ADQUISICIÓN DE BIENES Y SERVICIOS - SERVICIO DE INFORMACIÓN CATASTRAL - ACTUALIZACIÓN  Y GESTIÓN CATASTRAL  NACIONAL"/>
    <s v="Nación"/>
    <x v="2"/>
    <s v="CSF"/>
    <n v="13975225"/>
    <n v="-13975225"/>
    <n v="0"/>
    <n v="0"/>
    <s v="Prestación de servicios profesionales para la elaboración de procedimientos, planeación, ejecución, seguimiento y control de las actividades relacionadas con la gestión, procesamiento y análisis de la información geografica requerida en todas las eta"/>
    <s v="80820"/>
    <s v="-0"/>
    <s v="-0"/>
    <s v="-0"/>
    <s v="-0"/>
    <s v="-0"/>
    <x v="1"/>
    <x v="1"/>
  </r>
  <r>
    <s v="66720"/>
    <s v="2020-10-16 00:00:00"/>
    <s v="2020-10-16 12:57:00"/>
    <s v="Gasto"/>
    <s v="Generado"/>
    <s v="0500"/>
    <x v="22"/>
    <x v="22"/>
    <s v="ADQUISICIÓN DE BIENES Y SERVICIOS - SERVICIO DE INFORMACIÓN CATASTRAL - ACTUALIZACIÓN  Y GESTIÓN CATASTRAL  NACIONAL"/>
    <s v="Nación"/>
    <x v="2"/>
    <s v="CSF"/>
    <n v="13975225"/>
    <n v="-5590090"/>
    <n v="8385135"/>
    <n v="8385135"/>
    <s v="Prestación de servicios profesionales para realizar los análisis e informes estadísticos requeridos en el marco de los proyectos de Gestión Catastral que adelante el Instituto."/>
    <s v="80920"/>
    <s v="-0"/>
    <s v="-0"/>
    <s v="-0"/>
    <s v="-0"/>
    <s v="-0"/>
    <x v="1"/>
    <x v="1"/>
  </r>
  <r>
    <s v="66820"/>
    <s v="2020-10-16 00:00:00"/>
    <s v="2020-10-16 12:58:00"/>
    <s v="Gasto"/>
    <s v="Generado"/>
    <s v="0500"/>
    <x v="22"/>
    <x v="22"/>
    <s v="ADQUISICIÓN DE BIENES Y SERVICIOS - SERVICIO DE INFORMACIÓN CATASTRAL - ACTUALIZACIÓN  Y GESTIÓN CATASTRAL  NACIONAL"/>
    <s v="Nación"/>
    <x v="2"/>
    <s v="CSF"/>
    <n v="13975225"/>
    <n v="-5590090"/>
    <n v="8385135"/>
    <n v="8385135"/>
    <s v="Prestación de servicios profesionales para la elaboración de procedimientos, planeación, ejecución, seguimiento y control de las actividades relacionadas con la gestión, análisis y procesamientos de bases de datos requeridas en todas las etapas de la"/>
    <s v="81020"/>
    <s v="-0"/>
    <s v="-0"/>
    <s v="-0"/>
    <s v="-0"/>
    <s v="-0"/>
    <x v="1"/>
    <x v="1"/>
  </r>
  <r>
    <s v="66920"/>
    <s v="2020-10-16 00:00:00"/>
    <s v="2020-10-16 12:59:00"/>
    <s v="Gasto"/>
    <s v="Generado"/>
    <s v="0500"/>
    <x v="22"/>
    <x v="22"/>
    <s v="ADQUISICIÓN DE BIENES Y SERVICIOS - SERVICIO DE INFORMACIÓN CATASTRAL - ACTUALIZACIÓN  Y GESTIÓN CATASTRAL  NACIONAL"/>
    <s v="Nación"/>
    <x v="2"/>
    <s v="CSF"/>
    <n v="13975225"/>
    <n v="-13975225"/>
    <n v="0"/>
    <n v="0"/>
    <s v="Prestación de servicios profesionales para realizar avalúos a nivel nacional requeridos en el marco de los proyectos de Gestión Catastral que adelante el Instituto."/>
    <s v="81120"/>
    <s v="-0"/>
    <s v="-0"/>
    <s v="-0"/>
    <s v="-0"/>
    <s v="-0"/>
    <x v="1"/>
    <x v="1"/>
  </r>
  <r>
    <s v="67020"/>
    <s v="2020-10-16 00:00:00"/>
    <s v="2020-10-16 13:00:00"/>
    <s v="Gasto"/>
    <s v="Generado"/>
    <s v="0500"/>
    <x v="22"/>
    <x v="22"/>
    <s v="ADQUISICIÓN DE BIENES Y SERVICIOS - SERVICIO DE INFORMACIÓN CATASTRAL - ACTUALIZACIÓN  Y GESTIÓN CATASTRAL  NACIONAL"/>
    <s v="Nación"/>
    <x v="2"/>
    <s v="CSF"/>
    <n v="13975225"/>
    <n v="-5590090"/>
    <n v="8385135"/>
    <n v="8385135"/>
    <s v="Prestación de servicios profesionales para orientar, soportar y ejecutar las tareas de apoyo tecnológico requerido para los procesos de gestión catastral ."/>
    <s v="81220"/>
    <s v="-0"/>
    <s v="-0"/>
    <s v="-0"/>
    <s v="-0"/>
    <s v="-0"/>
    <x v="1"/>
    <x v="1"/>
  </r>
  <r>
    <s v="67120"/>
    <s v="2020-10-16 00:00:00"/>
    <s v="2020-10-16 13:10:00"/>
    <s v="Gasto"/>
    <s v="Generado"/>
    <s v="0500"/>
    <x v="22"/>
    <x v="22"/>
    <s v="ADQUISICIÓN DE BIENES Y SERVICIOS - SERVICIO DE INFORMACIÓN CATASTRAL - ACTUALIZACIÓN  Y GESTIÓN CATASTRAL  NACIONAL"/>
    <s v="Nación"/>
    <x v="2"/>
    <s v="CSF"/>
    <n v="13975225"/>
    <n v="-13975225"/>
    <n v="0"/>
    <n v="0"/>
    <s v="Prestación de servicios profesionales para la gestión, análisis y procesamiento de bases de datos en el marco del procesos de la gestión catastral"/>
    <s v="82320"/>
    <s v="-0"/>
    <s v="-0"/>
    <s v="-0"/>
    <s v="-0"/>
    <s v="-0"/>
    <x v="1"/>
    <x v="1"/>
  </r>
  <r>
    <s v="67220"/>
    <s v="2020-10-16 00:00:00"/>
    <s v="2020-10-16 13:12:00"/>
    <s v="Gasto"/>
    <s v="Con Compromiso"/>
    <s v="0510"/>
    <x v="25"/>
    <x v="23"/>
    <s v="ADQUISICIÓN DE BIENES Y SERVICIOS - SERVICIO DE AVALÚOS - ACTUALIZACIÓN  Y GESTIÓN CATASTRAL  NACIONAL"/>
    <s v="Nación"/>
    <x v="2"/>
    <s v="CSF"/>
    <n v="167702700"/>
    <n v="-89441441"/>
    <n v="78261259"/>
    <n v="25155405"/>
    <s v="Prestación de servicios profesionales orientados a la elaboración de avalúos comerciales de bienes inmuebles de acuerdo con los requerimientos realizados a la Subdirección de Catastro."/>
    <s v="82220"/>
    <s v="145620, 151420, 151520, 152020, 152120"/>
    <s v="589620, 597020, 601220"/>
    <s v="1117120, 1120720, 1124420"/>
    <s v="346248320, 346735620, 346758620"/>
    <s v="-0"/>
    <x v="1"/>
    <x v="2"/>
  </r>
  <r>
    <s v="67320"/>
    <s v="2020-10-16 00:00:00"/>
    <s v="2020-10-16 13:13:00"/>
    <s v="Gasto"/>
    <s v="Generado"/>
    <s v="0510"/>
    <x v="25"/>
    <x v="23"/>
    <s v="ADQUISICIÓN DE BIENES Y SERVICIOS - SERVICIO DE AVALÚOS - ACTUALIZACIÓN  Y GESTIÓN CATASTRAL  NACIONAL"/>
    <s v="Nación"/>
    <x v="2"/>
    <s v="CSF"/>
    <n v="8835525"/>
    <n v="-8835525"/>
    <n v="0"/>
    <n v="0"/>
    <s v="Prestación de servicios profesionales para la elaboración y actualización de los presupuestos de obra de construcciones, anexos e infraestructura, insumo para la elaboración de avalúos"/>
    <s v="81320"/>
    <s v="-0"/>
    <s v="-0"/>
    <s v="-0"/>
    <s v="-0"/>
    <s v="-0"/>
    <x v="1"/>
    <x v="2"/>
  </r>
  <r>
    <s v="67420"/>
    <s v="2020-10-19 00:00:00"/>
    <s v="2020-10-19 10:14:00"/>
    <s v="Gasto"/>
    <s v="Generado"/>
    <s v="0200"/>
    <x v="19"/>
    <x v="55"/>
    <s v="ADQUISICIÓN DE BIENES Y SERVICIOS - SERVICIOS TECNOLÓGICOS - FORTALECIMIENTO DE LA GESTIÓN INSTITUCIONAL DEL IGAC A NIVEL   NACIONAL"/>
    <s v="Nación"/>
    <x v="0"/>
    <s v="CSF"/>
    <n v="16908692"/>
    <n v="0"/>
    <n v="16908692"/>
    <n v="16908692"/>
    <s v="Prestación de servicios profesionales para orientar el diseño de la arquitectura de solución e implementar componentes de software en el marco de la implementación de la política de catastro multipropósito"/>
    <s v="82020"/>
    <s v="-0"/>
    <s v="-0"/>
    <s v="-0"/>
    <s v="-0"/>
    <s v="-0"/>
    <x v="1"/>
    <x v="3"/>
  </r>
  <r>
    <s v="67520"/>
    <s v="2020-10-19 00:00:00"/>
    <s v="2020-10-19 10:16:00"/>
    <s v="Gasto"/>
    <s v="Con Compromiso"/>
    <s v="0200"/>
    <x v="19"/>
    <x v="55"/>
    <s v="ADQUISICIÓN DE BIENES Y SERVICIOS - SERVICIOS TECNOLÓGICOS - FORTALECIMIENTO DE LA GESTIÓN INSTITUCIONAL DEL IGAC A NIVEL   NACIONAL"/>
    <s v="Nación"/>
    <x v="0"/>
    <s v="CSF"/>
    <n v="9503153"/>
    <n v="-50"/>
    <n v="9503103"/>
    <n v="0"/>
    <s v="Prestación de servicios profesionales para desarrollar, administrar y dar soporte a los componentes de los portales Web y micro sitios de la Entidad"/>
    <s v="81420"/>
    <s v="155920"/>
    <s v="-0"/>
    <s v="-0"/>
    <s v="-0"/>
    <s v="-0"/>
    <x v="1"/>
    <x v="3"/>
  </r>
  <r>
    <s v="67620"/>
    <s v="2020-10-19 00:00:00"/>
    <s v="2020-10-19 10:18:00"/>
    <s v="Gasto"/>
    <s v="Generado"/>
    <s v="0200"/>
    <x v="19"/>
    <x v="55"/>
    <s v="ADQUISICIÓN DE BIENES Y SERVICIOS - SERVICIOS TECNOLÓGICOS - FORTALECIMIENTO DE LA GESTIÓN INSTITUCIONAL DEL IGAC A NIVEL   NACIONAL"/>
    <s v="Nación"/>
    <x v="0"/>
    <s v="CSF"/>
    <n v="16908692"/>
    <n v="0"/>
    <n v="16908692"/>
    <n v="16908692"/>
    <s v="Prestación de servicios profesionales para documentar, diseñar e implementar los flujos de información requeridos en el marco de la implementación de la política de catastro multipropósito"/>
    <s v="81620"/>
    <s v="-0"/>
    <s v="-0"/>
    <s v="-0"/>
    <s v="-0"/>
    <s v="-0"/>
    <x v="1"/>
    <x v="3"/>
  </r>
  <r>
    <s v="67720"/>
    <s v="2020-10-19 00:00:00"/>
    <s v="2020-10-19 10:19:00"/>
    <s v="Gasto"/>
    <s v="Generado"/>
    <s v="0200"/>
    <x v="19"/>
    <x v="55"/>
    <s v="ADQUISICIÓN DE BIENES Y SERVICIOS - SERVICIOS TECNOLÓGICOS - FORTALECIMIENTO DE LA GESTIÓN INSTITUCIONAL DEL IGAC A NIVEL   NACIONAL"/>
    <s v="Nación"/>
    <x v="0"/>
    <s v="CSF"/>
    <n v="22360360"/>
    <n v="0"/>
    <n v="22360360"/>
    <n v="22360360"/>
    <s v="Prestación de servicios profesionales para elaborar las historias de usuarios y prototipado de las funcionalidades requeridas en el marco de la implementación de la política de catastro multipropósito"/>
    <s v="81720"/>
    <s v="-0"/>
    <s v="-0"/>
    <s v="-0"/>
    <s v="-0"/>
    <s v="-0"/>
    <x v="1"/>
    <x v="3"/>
  </r>
  <r>
    <s v="67820"/>
    <s v="2020-10-19 00:00:00"/>
    <s v="2020-10-19 10:20:00"/>
    <s v="Gasto"/>
    <s v="Generado"/>
    <s v="0200"/>
    <x v="19"/>
    <x v="55"/>
    <s v="ADQUISICIÓN DE BIENES Y SERVICIOS - SERVICIOS TECNOLÓGICOS - FORTALECIMIENTO DE LA GESTIÓN INSTITUCIONAL DEL IGAC A NIVEL   NACIONAL"/>
    <s v="Nación"/>
    <x v="0"/>
    <s v="CSF"/>
    <n v="14660732"/>
    <n v="0"/>
    <n v="14660732"/>
    <n v="14660732"/>
    <s v="Prestación de servicios profesionales para gestionar la infraestructura tecnológica, plataforma de inteligencia de negocios y bases de datos de la Entidad, en el marco de la implementación de la política de catastro multipropósito"/>
    <s v="81520"/>
    <s v="-0"/>
    <s v="-0"/>
    <s v="-0"/>
    <s v="-0"/>
    <s v="-0"/>
    <x v="1"/>
    <x v="3"/>
  </r>
  <r>
    <s v="67920"/>
    <s v="2020-10-19 00:00:00"/>
    <s v="2020-10-19 10:22:00"/>
    <s v="Gasto"/>
    <s v="Generado"/>
    <s v="0200"/>
    <x v="19"/>
    <x v="55"/>
    <s v="ADQUISICIÓN DE BIENES Y SERVICIOS - SERVICIOS TECNOLÓGICOS - FORTALECIMIENTO DE LA GESTIÓN INSTITUCIONAL DEL IGAC A NIVEL   NACIONAL"/>
    <s v="Nación"/>
    <x v="0"/>
    <s v="CSF"/>
    <n v="16908692"/>
    <n v="0"/>
    <n v="16908692"/>
    <n v="16908692"/>
    <s v="Prestación de servicios profesionales para orientar, mantener, analizar, diseñar, desarrollar e integrar componentes de software geográficos en el marco de la implementación de la política de catastro multipropósito"/>
    <s v="81820"/>
    <s v="-0"/>
    <s v="-0"/>
    <s v="-0"/>
    <s v="-0"/>
    <s v="-0"/>
    <x v="1"/>
    <x v="3"/>
  </r>
  <r>
    <s v="68020"/>
    <s v="2020-10-19 00:00:00"/>
    <s v="2020-10-19 10:23:00"/>
    <s v="Gasto"/>
    <s v="Generado"/>
    <s v="0200"/>
    <x v="19"/>
    <x v="55"/>
    <s v="ADQUISICIÓN DE BIENES Y SERVICIOS - SERVICIOS TECNOLÓGICOS - FORTALECIMIENTO DE LA GESTIÓN INSTITUCIONAL DEL IGAC A NIVEL   NACIONAL"/>
    <s v="Nación"/>
    <x v="0"/>
    <s v="CSF"/>
    <n v="14660732"/>
    <n v="0"/>
    <n v="14660732"/>
    <n v="14660732"/>
    <s v="Prestación de servicios profesionales para soportar, mantener, analizar, diseñar, desarrollar e integrar componentes de software en el marco de la implementación de la política de catastro multipropósito"/>
    <s v="82120"/>
    <s v="-0"/>
    <s v="-0"/>
    <s v="-0"/>
    <s v="-0"/>
    <s v="-0"/>
    <x v="1"/>
    <x v="3"/>
  </r>
  <r>
    <s v="68120"/>
    <s v="2020-10-19 00:00:00"/>
    <s v="2020-10-19 10:24:00"/>
    <s v="Gasto"/>
    <s v="Generado"/>
    <s v="0200"/>
    <x v="19"/>
    <x v="55"/>
    <s v="ADQUISICIÓN DE BIENES Y SERVICIOS - SERVICIOS TECNOLÓGICOS - FORTALECIMIENTO DE LA GESTIÓN INSTITUCIONAL DEL IGAC A NIVEL   NACIONAL"/>
    <s v="Nación"/>
    <x v="0"/>
    <s v="CSF"/>
    <n v="11180180"/>
    <n v="0"/>
    <n v="11180180"/>
    <n v="11180180"/>
    <s v="Prestación de servicios profesionales para soportar, mantener, analizar, diseñar, desarrollar e integrar componentes de software geográficos en el marco de la implementación de la política de catastro multipropósito."/>
    <s v="81920"/>
    <s v="-0"/>
    <s v="-0"/>
    <s v="-0"/>
    <s v="-0"/>
    <s v="-0"/>
    <x v="1"/>
    <x v="3"/>
  </r>
  <r>
    <s v="68220"/>
    <s v="2020-10-19 00:00:00"/>
    <s v="2020-10-19 16:32:00"/>
    <s v="Gasto"/>
    <s v="Con Compromiso"/>
    <s v="0300"/>
    <x v="23"/>
    <x v="53"/>
    <s v="ADQUISICIÓN DE BIENES Y SERVICIOS - SERVICIOS DE INFORMACIÓN GEODÉSICA ACTUALIZADO - LEVANTAMIENTO , GENERACIÓN Y ACTUALIZACIÓN DE LA RED GEODÉSICA Y LA CARTOGRAFÍA BÁSICA A NIVEL   NACIONAL"/>
    <s v="Nación"/>
    <x v="0"/>
    <s v="CSF"/>
    <n v="20569463"/>
    <n v="8010607"/>
    <n v="28580070"/>
    <n v="0"/>
    <s v="VIATICOS Y GASTOS DE COMISIÓN RED ACTIVA, EN LOS DEPARTAMENTOS DE ANTIOQUIA Y CAUCA"/>
    <s v="84220"/>
    <s v="137420, 138320, 139220"/>
    <s v="495220, 495620, 498720"/>
    <s v="942620, 943020, 944920"/>
    <s v="296924020, 297604420, 297616120"/>
    <s v="-0"/>
    <x v="1"/>
    <x v="8"/>
  </r>
  <r>
    <s v="68320"/>
    <s v="2020-10-19 00:00:00"/>
    <s v="2020-10-19 19:57: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12968365"/>
    <n v="-1729115"/>
    <n v="11239250"/>
    <n v="0"/>
    <s v="Prestación de servicios para la integración de hojas cartográficas y generación de cartografía base de los municipios priorizados para la caracterización territorial con fines de catastro multipropósito."/>
    <s v="82920"/>
    <s v="139820, 139920"/>
    <s v="601020, 613120"/>
    <s v="1124120"/>
    <s v="346739520"/>
    <s v="-0"/>
    <x v="1"/>
    <x v="8"/>
  </r>
  <r>
    <s v="68420"/>
    <s v="2020-10-19 00:00:00"/>
    <s v="2020-10-19 19:59: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32420913"/>
    <n v="-8818487"/>
    <n v="23602426"/>
    <n v="0"/>
    <s v="Prestación de servicios para la generación de salidas gráficas y cartografía temática de los municipios priorizados para la caracterización territorial con fines de catastro multipropósito."/>
    <s v="83020"/>
    <s v="151620, 151720, 151820, 151920, 160120"/>
    <s v="-0"/>
    <s v="-0"/>
    <s v="-0"/>
    <s v="-0"/>
    <x v="1"/>
    <x v="8"/>
  </r>
  <r>
    <s v="68520"/>
    <s v="2020-10-19 00:00:00"/>
    <s v="2020-10-19 20:00:00"/>
    <s v="Gasto"/>
    <s v="Con Compromiso"/>
    <s v="0300"/>
    <x v="23"/>
    <x v="75"/>
    <s v="ADQUISICIÓN DE BIENES Y SERVICIOS - DOCUMENTOS DE ESTUDIOS TÉCNICOS SOBRE GEOGRAFÍA - GENERACIÓN DE ESTUDIOS GEOGRÁFICOS E INVESTIGACIONES PARA LA CARACTERIZACIÓN, ANÁLISIS Y DELIMITACIÓN GEOGRÁFICA DEL TERRITORIO  NACIONAL"/>
    <s v="Nación"/>
    <x v="0"/>
    <s v="CSF"/>
    <n v="16221975"/>
    <n v="-3244395"/>
    <n v="12977580"/>
    <n v="0"/>
    <s v="Prestación de servicios para analizar, elaborar y consolidar la caracterización territorial de los municipios priorizados desde el proceso biofísico y ambiental según asignación y de conformidad con la metodología establecida."/>
    <s v="83120"/>
    <s v="146620"/>
    <s v="-0"/>
    <s v="-0"/>
    <s v="-0"/>
    <s v="-0"/>
    <x v="1"/>
    <x v="8"/>
  </r>
  <r>
    <s v="68620"/>
    <s v="2020-10-19 00:00:00"/>
    <s v="2020-10-19 20:02: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278265"/>
    <n v="-2240813"/>
    <n v="13037452"/>
    <n v="0"/>
    <s v="Prestación de servicio para apoyar la organización y digitalización del archivo de los procesos liderados por la Subdirección de Geografía y Cartografía"/>
    <s v="83220"/>
    <s v="161120, 161220, 161320, 162520"/>
    <s v="-0"/>
    <s v="-0"/>
    <s v="-0"/>
    <s v="-0"/>
    <x v="1"/>
    <x v="8"/>
  </r>
  <r>
    <s v="68720"/>
    <s v="2020-10-19 00:00:00"/>
    <s v="2020-10-19 20:03:00"/>
    <s v="Gasto"/>
    <s v="Con Compromiso"/>
    <s v="0300"/>
    <x v="23"/>
    <x v="37"/>
    <s v="ADQUISICIÓN DE BIENES Y SERVICIOS - SERVICIO DE INFORMACIÓN CARTOGRÁFICA ACTUALIZADO - LEVANTAMIENTO , GENERACIÓN Y ACTUALIZACIÓN DE LA RED GEODÉSICA Y LA CARTOGRAFÍA BÁSICA A NIVEL   NACIONAL"/>
    <s v="Nación"/>
    <x v="0"/>
    <s v="CSF"/>
    <n v="12078700"/>
    <n v="-1610493"/>
    <n v="10468207"/>
    <n v="0"/>
    <s v="Prestación de servicios para realizar el monitoreo y control de calidad de las bases de datos vectoriales y demás procesos asociados a la producción cartográfica."/>
    <s v="83320"/>
    <s v="142920"/>
    <s v="594120"/>
    <s v="1119720"/>
    <s v="346678120"/>
    <s v="-0"/>
    <x v="1"/>
    <x v="8"/>
  </r>
  <r>
    <s v="68820"/>
    <s v="2020-10-19 00:00:00"/>
    <s v="2020-10-19 20:04:00"/>
    <s v="Gasto"/>
    <s v="Anulado"/>
    <s v="0300"/>
    <x v="23"/>
    <x v="37"/>
    <s v="ADQUISICIÓN DE BIENES Y SERVICIOS - SERVICIO DE INFORMACIÓN CARTOGRÁFICA ACTUALIZADO - LEVANTAMIENTO , GENERACIÓN Y ACTUALIZACIÓN DE LA RED GEODÉSICA Y LA CARTOGRAFÍA BÁSICA A NIVEL   NACIONAL"/>
    <s v="Nación"/>
    <x v="0"/>
    <s v="CSF"/>
    <n v="64841825"/>
    <n v="-64841825"/>
    <n v="0"/>
    <n v="0"/>
    <s v="Prestación de servicios para el robustecimiento de la base de datos de control terrestre que permita la generación y/o validación de productos cartográficos."/>
    <s v="83420"/>
    <s v="-0"/>
    <s v="-0"/>
    <s v="-0"/>
    <s v="-0"/>
    <s v="-0"/>
    <x v="1"/>
    <x v="8"/>
  </r>
  <r>
    <s v="68920"/>
    <s v="2020-10-19 00:00:00"/>
    <s v="2020-10-19 20:05:00"/>
    <s v="Gasto"/>
    <s v="Anulad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ara el robustecimiento de las aplicaciones de la Subdirección de Geografía y Cartografía"/>
    <s v="83520"/>
    <s v="-0"/>
    <s v="-0"/>
    <s v="-0"/>
    <s v="-0"/>
    <s v="-0"/>
    <x v="1"/>
    <x v="8"/>
  </r>
  <r>
    <s v="69020"/>
    <s v="2020-10-19 00:00:00"/>
    <s v="2020-10-19 20:07:00"/>
    <s v="Gasto"/>
    <s v="Con Compromiso"/>
    <s v="0300"/>
    <x v="23"/>
    <x v="37"/>
    <s v="ADQUISICIÓN DE BIENES Y SERVICIOS - SERVICIO DE INFORMACIÓN CARTOGRÁFICA ACTUALIZADO - LEVANTAMIENTO , GENERACIÓN Y ACTUALIZACIÓN DE LA RED GEODÉSICA Y LA CARTOGRAFÍA BÁSICA A NIVEL   NACIONAL"/>
    <s v="Nación"/>
    <x v="0"/>
    <s v="CSF"/>
    <n v="17671050"/>
    <n v="-10249209"/>
    <n v="7421841"/>
    <n v="0"/>
    <s v="Prestación de servicios para realizar actividades orientadas a la validación de los productos cartográficos, de conformidad con las especificaciones técnicos establecidos."/>
    <s v="83820"/>
    <s v="145020"/>
    <s v="599620"/>
    <s v="1122620"/>
    <s v="-0"/>
    <s v="-0"/>
    <x v="1"/>
    <x v="8"/>
  </r>
  <r>
    <s v="69120"/>
    <s v="2020-10-19 00:00:00"/>
    <s v="2020-10-19 20:08:00"/>
    <s v="Gasto"/>
    <s v="Gener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00000000"/>
    <n v="-82891925"/>
    <n v="517108075"/>
    <n v="517108075"/>
    <s v="Adquisición de estaciones de funcionamiento continua, con sus respectivos accesorios, sistemas de comunicación y de alimentación, para el fortalecimiento de la Red Geodésica Nacional."/>
    <s v="84120"/>
    <s v="-0"/>
    <s v="-0"/>
    <s v="-0"/>
    <s v="-0"/>
    <s v="-0"/>
    <x v="1"/>
    <x v="8"/>
  </r>
  <r>
    <s v="69220"/>
    <s v="2020-10-19 00:00:00"/>
    <s v="2020-10-19 20:10:00"/>
    <s v="Gasto"/>
    <s v="Con Compromiso"/>
    <s v="0300"/>
    <x v="23"/>
    <x v="37"/>
    <s v="ADQUISICIÓN DE BIENES Y SERVICIOS - SERVICIO DE INFORMACIÓN CARTOGRÁFICA ACTUALIZADO - LEVANTAMIENTO , GENERACIÓN Y ACTUALIZACIÓN DE LA RED GEODÉSICA Y LA CARTOGRAFÍA BÁSICA A NIVEL   NACIONAL"/>
    <s v="Nación"/>
    <x v="0"/>
    <s v="CSF"/>
    <n v="8000000"/>
    <n v="-1250000"/>
    <n v="6750000"/>
    <n v="450140"/>
    <s v="Capacitación de funcionarios en el manejo y operación técnica de las aeronaves no tripuladas tipo UAS, propiedad del IGAC"/>
    <s v="84020"/>
    <s v="176520"/>
    <s v="-0"/>
    <s v="-0"/>
    <s v="-0"/>
    <s v="-0"/>
    <x v="1"/>
    <x v="8"/>
  </r>
  <r>
    <s v="69320"/>
    <s v="2020-10-20 00:00:00"/>
    <s v="2020-10-20 15:35:00"/>
    <s v="Gasto"/>
    <s v="Con Compromiso"/>
    <s v="0300"/>
    <x v="23"/>
    <x v="53"/>
    <s v="ADQUISICIÓN DE BIENES Y SERVICIOS - SERVICIOS DE INFORMACIÓN GEODÉSICA ACTUALIZADO - LEVANTAMIENTO , GENERACIÓN Y ACTUALIZACIÓN DE LA RED GEODÉSICA Y LA CARTOGRAFÍA BÁSICA A NIVEL   NACIONAL"/>
    <s v="Nación"/>
    <x v="0"/>
    <s v="CSF"/>
    <n v="14976549"/>
    <n v="0"/>
    <n v="14976549"/>
    <n v="0"/>
    <s v="VIATICOS Y GASTOS DE COMISION PARA REALIZAR FOTOCONTROL CARTOGRAFÍA VECTORIAL URBANA Y RURAL POPAYÁN,  CUENCA YAGUIRAL, AGRADO, GARZON, GIGANTE, LA ARGENTINA, LA PLATA, EL PITAL, POPAYAN, CAJIBIO, EL TAMBO, PURACE, TIMBIO, CAJIBIO, TOTORO"/>
    <s v="84620"/>
    <s v="137920, 138020, 138620"/>
    <s v="495520, 496120, 496220"/>
    <s v="942920, 943520, 943620"/>
    <s v="296945620, 297621920, 297622920"/>
    <s v="-0"/>
    <x v="1"/>
    <x v="8"/>
  </r>
  <r>
    <s v="69420"/>
    <s v="2020-10-20 00:00:00"/>
    <s v="2020-10-20 15:40:00"/>
    <s v="Gasto"/>
    <s v="Con Compromiso"/>
    <s v="0300"/>
    <x v="23"/>
    <x v="53"/>
    <s v="ADQUISICIÓN DE BIENES Y SERVICIOS - SERVICIOS DE INFORMACIÓN GEODÉSICA ACTUALIZADO - LEVANTAMIENTO , GENERACIÓN Y ACTUALIZACIÓN DE LA RED GEODÉSICA Y LA CARTOGRAFÍA BÁSICA A NIVEL   NACIONAL"/>
    <s v="Nación"/>
    <x v="0"/>
    <s v="CSF"/>
    <n v="2508138"/>
    <n v="1"/>
    <n v="2508139"/>
    <n v="0"/>
    <s v="VIATICOS Y GASTOS DE COMISION PARA REALIZAR EXPLORACIÓN DE SITIOS PARA LA MATERIALIZACIÓN DE ESTACIONES DE FUNCIONAMIENTO CONTINUO GNSS DE LA RED MAGNA-ECO"/>
    <s v="84520"/>
    <s v="137520"/>
    <s v="495720"/>
    <s v="943120"/>
    <s v="296751920"/>
    <s v="-0"/>
    <x v="1"/>
    <x v="8"/>
  </r>
  <r>
    <s v="69520"/>
    <s v="2020-10-20 00:00:00"/>
    <s v="2020-10-20 16:41:00"/>
    <s v="Gasto"/>
    <s v="Con Compromiso"/>
    <s v="0300"/>
    <x v="23"/>
    <x v="53"/>
    <s v="ADQUISICIÓN DE BIENES Y SERVICIOS - SERVICIOS DE INFORMACIÓN GEODÉSICA ACTUALIZADO - LEVANTAMIENTO , GENERACIÓN Y ACTUALIZACIÓN DE LA RED GEODÉSICA Y LA CARTOGRAFÍA BÁSICA A NIVEL   NACIONAL"/>
    <s v="Nación"/>
    <x v="0"/>
    <s v="CSF"/>
    <n v="12178990"/>
    <n v="301048"/>
    <n v="12480038"/>
    <n v="0"/>
    <s v="&quot;VIATICOS Y GASTOS DE COMISION PARA REALIZAR FOTOCONTROL EL TABLAZO Y CHAPARRAL TOLIMA _x000a_CAJICA, COGUA, EL PE¥ON, LA VEGA, PACHO, PAIME, SAN CAYETANO, SAN FRANCISCO, SUPATA, TABIO, TOPAIPI, VERGARA, VILLAGOMEZ, SUBACHOQUE, TOCANCIPA, YACOPI, ZIPAQUIRA"/>
    <s v="84420"/>
    <s v="137620, 138420"/>
    <s v="495320, 495820"/>
    <s v="942720, 943220"/>
    <s v="296929020, 297618920"/>
    <s v="-0"/>
    <x v="1"/>
    <x v="8"/>
  </r>
  <r>
    <s v="69620"/>
    <s v="2020-10-20 00:00:00"/>
    <s v="2020-10-20 18:02:00"/>
    <s v="Gasto"/>
    <s v="Con Compromiso"/>
    <s v="0300"/>
    <x v="23"/>
    <x v="53"/>
    <s v="ADQUISICIÓN DE BIENES Y SERVICIOS - SERVICIOS DE INFORMACIÓN GEODÉSICA ACTUALIZADO - LEVANTAMIENTO , GENERACIÓN Y ACTUALIZACIÓN DE LA RED GEODÉSICA Y LA CARTOGRAFÍA BÁSICA A NIVEL   NACIONAL"/>
    <s v="Nación"/>
    <x v="0"/>
    <s v="CSF"/>
    <n v="14956549"/>
    <n v="0"/>
    <n v="14956549"/>
    <n v="0"/>
    <s v="VIATICOS Y GASTOS DE COMISION PARA REALIZAR FOTOCONTROL CARTOGRAFÍA VECTORIAL URBANA Y RURAL EN EL MUNICIPIO DEVILLAVICENCIO, PUERTO LLERAS Y FUENTE DE ORO BOGOTÁ, CAQUEZA, CHIPAQUE, FOSCA, GRANADA, GUAMAL, GUAYABETAL, QUETAME, UNE, VILLAVICENCIO."/>
    <s v="84320"/>
    <s v="137720, 137820, 138520"/>
    <s v="495420, 495920, 496020"/>
    <s v="942820, 943320, 943420"/>
    <s v="296937720, 297616520, 297617420"/>
    <s v="-0"/>
    <x v="1"/>
    <x v="8"/>
  </r>
  <r>
    <s v="69720"/>
    <s v="2020-10-20 00:00:00"/>
    <s v="2020-10-20 18:08:00"/>
    <s v="Gasto"/>
    <s v="Con Compromiso"/>
    <s v="0140"/>
    <x v="21"/>
    <x v="65"/>
    <s v="ADQUISICIÓN DE BIENES Y SERVICIOS - SERVICIO DE ASISTENCIA TÉCNICA PARA LA GESTIÓN DE LOS RECURSOS GEOGRÁFICOS - FORTALECIMIENTO DE LA GESTIÓN DEL CONOCIMIENTO Y LA INNOVACIÓN EN EL ÁMBITO GEOGRÁFICO DEL  TERRITORIO   NACIONAL"/>
    <s v="Propios"/>
    <x v="1"/>
    <s v="CSF"/>
    <n v="460200"/>
    <n v="-9676"/>
    <n v="450524"/>
    <n v="0"/>
    <s v="Pago membresia a La Sociedad Internacional de Fotogrametría y Sensores Remotos (ISPRS)"/>
    <s v="79120"/>
    <s v="142320"/>
    <s v="508020"/>
    <s v="951720"/>
    <s v="303701120"/>
    <s v="-0"/>
    <x v="1"/>
    <x v="24"/>
  </r>
  <r>
    <s v="69820"/>
    <s v="2020-10-20 00:00:00"/>
    <s v="2020-10-20 18:10:00"/>
    <s v="Gasto"/>
    <s v="Anulado"/>
    <s v="0140"/>
    <x v="21"/>
    <x v="65"/>
    <s v="ADQUISICIÓN DE BIENES Y SERVICIOS - SERVICIO DE ASISTENCIA TÉCNICA PARA LA GESTIÓN DE LOS RECURSOS GEOGRÁFICOS - FORTALECIMIENTO DE LA GESTIÓN DEL CONOCIMIENTO Y LA INNOVACIÓN EN EL ÁMBITO GEOGRÁFICO DEL  TERRITORIO   NACIONAL"/>
    <s v="Propios"/>
    <x v="1"/>
    <s v="CSF"/>
    <n v="9360000"/>
    <n v="-9360000"/>
    <n v="0"/>
    <n v="0"/>
    <s v="Pago membresia a La Sociedad Internacional de Fotogrametría y Sensores Remotos (ISPRS)"/>
    <s v="79220"/>
    <s v="-0"/>
    <s v="-0"/>
    <s v="-0"/>
    <s v="-0"/>
    <s v="-0"/>
    <x v="1"/>
    <x v="24"/>
  </r>
  <r>
    <s v="69920"/>
    <s v="2020-10-21 00:00:00"/>
    <s v="2020-10-21 09:03:00"/>
    <s v="Gasto"/>
    <s v="Con Compromiso"/>
    <s v="0140"/>
    <x v="21"/>
    <x v="65"/>
    <s v="ADQUISICIÓN DE BIENES Y SERVICIOS - SERVICIO DE ASISTENCIA TÉCNICA PARA LA GESTIÓN DE LOS RECURSOS GEOGRÁFICOS - FORTALECIMIENTO DE LA GESTIÓN DEL CONOCIMIENTO Y LA INNOVACIÓN EN EL ÁMBITO GEOGRÁFICO DEL  TERRITORIO   NACIONAL"/>
    <s v="Propios"/>
    <x v="1"/>
    <s v="CSF"/>
    <n v="9360000"/>
    <n v="-196800"/>
    <n v="9163200"/>
    <n v="0"/>
    <s v="Pago Membresía afiliación al Consorcio Abierto Geoespacial (OGC)."/>
    <s v="79220"/>
    <s v="142420"/>
    <s v="508220"/>
    <s v="951820"/>
    <s v="303708520"/>
    <s v="-0"/>
    <x v="1"/>
    <x v="24"/>
  </r>
  <r>
    <s v="70020"/>
    <s v="2020-10-21 00:00:00"/>
    <s v="2020-10-21 15:40:00"/>
    <s v="Gasto"/>
    <s v="Con Compromiso"/>
    <s v="0200"/>
    <x v="19"/>
    <x v="11"/>
    <s v="PENSIONES"/>
    <s v="Nación"/>
    <x v="0"/>
    <s v="CSF"/>
    <n v="164112000"/>
    <n v="-43734400"/>
    <n v="1203776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3"/>
    <s v="APORTES AL ICBF"/>
    <s v="Nación"/>
    <x v="0"/>
    <s v="CSF"/>
    <n v="32136800"/>
    <n v="-872400"/>
    <n v="312644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4"/>
    <s v="CAJAS DE COMPENSACIÓN FAMILIAR"/>
    <s v="Nación"/>
    <x v="0"/>
    <s v="CSF"/>
    <n v="42846700"/>
    <n v="-1163900"/>
    <n v="416828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2"/>
    <s v="APORTES GENERALES AL SISTEMA DE RIESGOS LABORALES"/>
    <s v="Nación"/>
    <x v="0"/>
    <s v="CSF"/>
    <n v="9374200"/>
    <n v="28900"/>
    <n v="9403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5"/>
    <s v="SALUD"/>
    <s v="Nación"/>
    <x v="0"/>
    <s v="CSF"/>
    <n v="124379900"/>
    <n v="-39630800"/>
    <n v="84749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6"/>
    <s v="APORTES AL SENA"/>
    <s v="Nación"/>
    <x v="0"/>
    <s v="CSF"/>
    <n v="21427300"/>
    <n v="-581100"/>
    <n v="208462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120"/>
    <s v="2020-10-21 00:00:00"/>
    <s v="2020-10-21 15:49:00"/>
    <s v="Gasto"/>
    <s v="Con Compromis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8325915"/>
    <n v="-2443455"/>
    <n v="15882460"/>
    <n v="0"/>
    <s v="Prestación de servicios para el fortalecimiento de los servicios de información geográfica, cartográfica y geodésica, promoviendo su descubrimiento y uso"/>
    <s v="84820"/>
    <s v="143020"/>
    <s v="-0"/>
    <s v="-0"/>
    <s v="-0"/>
    <s v="-0"/>
    <x v="1"/>
    <x v="8"/>
  </r>
  <r>
    <s v="70220"/>
    <s v="2020-10-21 00:00:00"/>
    <s v="2020-10-21 15:51:00"/>
    <s v="Gasto"/>
    <s v="Con Compromis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0348355"/>
    <n v="-1655737"/>
    <n v="8692618"/>
    <n v="0"/>
    <s v="Prestación de servicios para apoyar la actualización de los procesos de la Subdirección de Geografía y Cartografía"/>
    <s v="84920"/>
    <s v="145120"/>
    <s v="-0"/>
    <s v="-0"/>
    <s v="-0"/>
    <s v="-0"/>
    <x v="1"/>
    <x v="8"/>
  </r>
  <r>
    <s v="70320"/>
    <s v="2020-10-21 00:00:00"/>
    <s v="2020-10-21 17:29:00"/>
    <s v="Gasto"/>
    <s v="Con Compromiso"/>
    <s v="0300"/>
    <x v="23"/>
    <x v="53"/>
    <s v="ADQUISICIÓN DE BIENES Y SERVICIOS - SERVICIOS DE INFORMACIÓN GEODÉSICA ACTUALIZADO - LEVANTAMIENTO , GENERACIÓN Y ACTUALIZACIÓN DE LA RED GEODÉSICA Y LA CARTOGRAFÍA BÁSICA A NIVEL   NACIONAL"/>
    <s v="Nación"/>
    <x v="0"/>
    <s v="CSF"/>
    <n v="5018047"/>
    <n v="-489697"/>
    <n v="4528350"/>
    <n v="0"/>
    <s v="Reajustes de viáticos de los funcionarios, en aplicación del Artículo 22 de la Resolución No 792 el 11 de septiembre de 2020"/>
    <s v="85120"/>
    <s v="136120, 136220, 136320, 136420, 136520, 136620, 136720, 136820, 136920, 137020, 137120"/>
    <s v="496520, 496620, 496720, 496820, 497020, 497120, 497220, 497320, 497420, 497520, 497620"/>
    <s v="943920, 944020, 944120, 944220, 944320, 944520, 945020, 945120, 945220, 945320, 945420"/>
    <s v="297596720, 297598320, 297601120, 297602220, 297605020, 297606320, 297607820, 297609020, 297610320, 297611220, 297612320"/>
    <s v="-0"/>
    <x v="1"/>
    <x v="8"/>
  </r>
  <r>
    <s v="70420"/>
    <s v="2020-10-21 00:00:00"/>
    <s v="2020-10-21 17:32:00"/>
    <s v="Gasto"/>
    <s v="Con Compromiso"/>
    <s v="0300"/>
    <x v="23"/>
    <x v="37"/>
    <s v="ADQUISICIÓN DE BIENES Y SERVICIOS - SERVICIO DE INFORMACIÓN CARTOGRÁFICA ACTUALIZADO - LEVANTAMIENTO , GENERACIÓN Y ACTUALIZACIÓN DE LA RED GEODÉSICA Y LA CARTOGRAFÍA BÁSICA A NIVEL   NACIONAL"/>
    <s v="Nación"/>
    <x v="0"/>
    <s v="CSF"/>
    <n v="310804"/>
    <n v="0"/>
    <n v="310804"/>
    <n v="0"/>
    <s v="Reajustes de viáticos de los funcionarios de Cartografía, en aplicación del Artículo 22 de la Resolución No 792 el 11 de septiembre de 2020"/>
    <s v="85320"/>
    <s v="135920, 136020"/>
    <s v="496320, 496420"/>
    <s v="943720, 943820"/>
    <s v="297594820, 297596020"/>
    <s v="-0"/>
    <x v="1"/>
    <x v="8"/>
  </r>
  <r>
    <s v="70520"/>
    <s v="2020-10-22 00:00:00"/>
    <s v="2020-10-22 12:00: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521015"/>
    <n v="-0.8"/>
    <n v="7521014.2000000002"/>
    <n v="0"/>
    <s v="Prestación de servicios para la realización de la auditoria de acreditación bajo la norma  ISO/IEC 17025:2017."/>
    <s v="85820"/>
    <s v="147020"/>
    <s v="541720"/>
    <s v="982820"/>
    <s v="312565720"/>
    <s v="-0"/>
    <x v="1"/>
    <x v="23"/>
  </r>
  <r>
    <s v="70620"/>
    <s v="2020-10-22 00:00:00"/>
    <s v="2020-10-22 14:58:00"/>
    <s v="Gasto"/>
    <s v="Con Compromiso"/>
    <s v="0200"/>
    <x v="19"/>
    <x v="6"/>
    <s v="SUBSIDIO DE ALIMENTACIÓN"/>
    <s v="Nación"/>
    <x v="0"/>
    <s v="CSF"/>
    <n v="10131916"/>
    <n v="0"/>
    <n v="1013191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0"/>
    <s v="PRIMA DE NAVIDAD"/>
    <s v="Nación"/>
    <x v="0"/>
    <s v="CSF"/>
    <n v="5735046"/>
    <n v="0"/>
    <n v="573504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8"/>
    <s v="AUXILIO DE CONECTIVIDAD DIGITAL"/>
    <s v="Nación"/>
    <x v="0"/>
    <s v="CSF"/>
    <n v="11087663"/>
    <n v="0"/>
    <n v="1108766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3"/>
    <s v="LICENCIAS DE MATERNIDAD Y PATERNIDAD (NO DE PENSIONES)"/>
    <s v="Nación"/>
    <x v="0"/>
    <s v="CSF"/>
    <n v="5221283"/>
    <n v="0"/>
    <n v="522128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10"/>
    <s v="BONIFICACIÓN POR SERVICIOS PRESTADOS"/>
    <s v="Nación"/>
    <x v="0"/>
    <s v="CSF"/>
    <n v="29792069"/>
    <n v="0"/>
    <n v="2979206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
    <s v="PRIMA TÉCNICA NO SALARIAL"/>
    <s v="Nación"/>
    <x v="0"/>
    <s v="CSF"/>
    <n v="15576062"/>
    <n v="0"/>
    <n v="15576062"/>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8"/>
    <s v="BONIFICACIÓN ESPECIAL DE RECREACIÓN"/>
    <s v="Nación"/>
    <x v="0"/>
    <s v="CSF"/>
    <n v="4099865"/>
    <n v="0"/>
    <n v="4099865"/>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1"/>
    <s v="INCAPACIDADES (NO DE PENSIONES)"/>
    <s v="Nación"/>
    <x v="0"/>
    <s v="CSF"/>
    <n v="2233730"/>
    <n v="0"/>
    <n v="2233730"/>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9"/>
    <s v="SUELDO BÁSICO"/>
    <s v="Nación"/>
    <x v="0"/>
    <s v="CSF"/>
    <n v="908941949"/>
    <n v="0"/>
    <n v="90894194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4"/>
    <s v="HORAS EXTRAS, DOMINICALES, FESTIVOS Y RECARGOS"/>
    <s v="Nación"/>
    <x v="0"/>
    <s v="CSF"/>
    <n v="538827"/>
    <n v="0"/>
    <n v="53882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
    <s v="PRIMA DE VACACIONES"/>
    <s v="Nación"/>
    <x v="0"/>
    <s v="CSF"/>
    <n v="46198341"/>
    <n v="0"/>
    <n v="4619834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6"/>
    <s v="INDEMNIZACIÓN POR VACACIONES"/>
    <s v="Nación"/>
    <x v="0"/>
    <s v="CSF"/>
    <n v="13758124"/>
    <n v="0"/>
    <n v="13758124"/>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1"/>
    <s v="PRIMA DE COORDINACIÓN"/>
    <s v="Nación"/>
    <x v="0"/>
    <s v="CSF"/>
    <n v="16934191"/>
    <n v="0"/>
    <n v="1693419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7"/>
    <s v="SUELDO DE VACACIONES"/>
    <s v="Nación"/>
    <x v="0"/>
    <s v="CSF"/>
    <n v="38654987"/>
    <n v="0"/>
    <n v="3865498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2"/>
    <s v="PRIMA TÉCNICA SALARIAL"/>
    <s v="Nación"/>
    <x v="0"/>
    <s v="CSF"/>
    <n v="26474289"/>
    <n v="0"/>
    <n v="2647428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720"/>
    <s v="2020-10-22 00:00:00"/>
    <s v="2020-10-22 15:00:00"/>
    <s v="Gasto"/>
    <s v="Con Compromis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8454346"/>
    <n v="29590211"/>
    <n v="11836085"/>
    <s v="Prestación de servicios profesionales para el acompañamiento y seguimiento a la ejecución de los  proyectos  de la Subdirección de Geografía y Cartografía."/>
    <s v="86020"/>
    <s v="145320"/>
    <s v="-0"/>
    <s v="-0"/>
    <s v="-0"/>
    <s v="-0"/>
    <x v="1"/>
    <x v="8"/>
  </r>
  <r>
    <s v="70820"/>
    <s v="2020-10-22 00:00:00"/>
    <s v="2020-10-22 15:07: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6488790"/>
    <n v="0"/>
    <n v="6488790"/>
    <n v="0"/>
    <s v="Prestación de servicios profesionales para brindar apoyo en la estrategia de fortalecimiento, gestión del conocimiento e innovación institucional, de acuerdo con los lineamientos de la Dirección General."/>
    <s v="85420"/>
    <s v="145220"/>
    <s v="-0"/>
    <s v="-0"/>
    <s v="-0"/>
    <s v="-0"/>
    <x v="1"/>
    <x v="24"/>
  </r>
  <r>
    <s v="70920"/>
    <s v="2020-10-22 00:00:00"/>
    <s v="2020-10-22 15:10: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12461622"/>
    <n v="0"/>
    <n v="12461622"/>
    <n v="0"/>
    <s v="Prestación de servicios profesionales para realizar actividades relacionadas con la etapa precontractual, de ejecución y cierre de los procesos de contratación, convenios y contratos Interadministrativos  requeridos en el desarrollo del proyecto"/>
    <s v="85520"/>
    <s v="148520"/>
    <s v="-0"/>
    <s v="-0"/>
    <s v="-0"/>
    <s v="-0"/>
    <x v="1"/>
    <x v="24"/>
  </r>
  <r>
    <s v="71020"/>
    <s v="2020-10-23 00:00:00"/>
    <s v="2020-10-23 10:21: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0000"/>
    <n v="-45000000"/>
    <n v="0"/>
    <n v="0"/>
    <s v="Prestación de servicios de edición, producción y difusión de la información generada por la Subdirección de Agrología."/>
    <s v="86320"/>
    <s v="-0"/>
    <s v="-0"/>
    <s v="-0"/>
    <s v="-0"/>
    <s v="-0"/>
    <x v="1"/>
    <x v="23"/>
  </r>
  <r>
    <s v="71120"/>
    <s v="2020-10-23 00:00:00"/>
    <s v="2020-10-23 10:24: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1135"/>
    <n v="0"/>
    <n v="39501135"/>
    <n v="2601135"/>
    <s v="Adquisición de dispositivos android para realizar navegación GPS y captura de información en campo referente a los proyectos que realiza la Subdirección de Agrología"/>
    <s v="86120"/>
    <s v="175220"/>
    <s v="-0"/>
    <s v="-0"/>
    <s v="-0"/>
    <s v="-0"/>
    <x v="1"/>
    <x v="23"/>
  </r>
  <r>
    <s v="71220"/>
    <s v="2020-10-23 00:00:00"/>
    <s v="2020-10-23 12:03:00"/>
    <s v="Gasto"/>
    <s v="Con Compromiso"/>
    <s v="0300"/>
    <x v="23"/>
    <x v="53"/>
    <s v="ADQUISICIÓN DE BIENES Y SERVICIOS - SERVICIOS DE INFORMACIÓN GEODÉSICA ACTUALIZADO - LEVANTAMIENTO , GENERACIÓN Y ACTUALIZACIÓN DE LA RED GEODÉSICA Y LA CARTOGRAFÍA BÁSICA A NIVEL   NACIONAL"/>
    <s v="Nación"/>
    <x v="0"/>
    <s v="CSF"/>
    <n v="1084726"/>
    <n v="-79628"/>
    <n v="1005098"/>
    <n v="0"/>
    <s v="VIATICOS Y GASTOS DE COMISION PARA REALIZAR TOMA DE AEROFOTOGRAFÍA CON DRON EN LOS MUNICIPIOS DE RICAURTE, GACHANCIPA Y TENJO  EN EL DEPARTAMENTO DE CUNDINAMARCA; MAHATES, MARIA LA BAJA Y EL CARMEN DE BOLIVAR EN EL  DEPARTAMENTO DE BOLIVAR, NILO"/>
    <s v="86420"/>
    <s v="138820, 139020, 139120"/>
    <s v="498520, 498620, 498820"/>
    <s v="944720, 944820, 945620"/>
    <s v="297592220, 297593520, 297620320"/>
    <s v="-0"/>
    <x v="1"/>
    <x v="8"/>
  </r>
  <r>
    <s v="71320"/>
    <s v="2020-10-26 00:00:00"/>
    <s v="2020-10-26 14:56:00"/>
    <s v="Gasto"/>
    <s v="Con Compromiso"/>
    <s v="0300"/>
    <x v="23"/>
    <x v="53"/>
    <s v="ADQUISICIÓN DE BIENES Y SERVICIOS - SERVICIOS DE INFORMACIÓN GEODÉSICA ACTUALIZADO - LEVANTAMIENTO , GENERACIÓN Y ACTUALIZACIÓN DE LA RED GEODÉSICA Y LA CARTOGRAFÍA BÁSICA A NIVEL   NACIONAL"/>
    <s v="Nación"/>
    <x v="0"/>
    <s v="CSF"/>
    <n v="730186"/>
    <n v="0"/>
    <n v="730186"/>
    <n v="0"/>
    <s v="VIATICOS Y GASTOS DE COMISION PARA REALIZAR INDUCCIÓN FUNCIONARIO CONTRATISTA PARA LA CAPTURA Y GESTIÓN DE DATOS DE GEOMAGNETISMO ASÍ COMO REALIZAR EL SEGUIMIENTO AL FUNCIONAMIENTO DE LOS EQUIPOS DEL OBSERVATORIO GEOMAGNÉTICO EN LA ISLA DE FÚQUENE"/>
    <s v="86820"/>
    <s v="141420"/>
    <s v="505520"/>
    <s v="951220"/>
    <s v="303625020"/>
    <s v="16820"/>
    <x v="1"/>
    <x v="8"/>
  </r>
  <r>
    <s v="71420"/>
    <s v="2020-10-27 00:00:00"/>
    <s v="2020-10-27 10:07:00"/>
    <s v="Gasto"/>
    <s v="Anulado"/>
    <s v="0300"/>
    <x v="23"/>
    <x v="37"/>
    <s v="ADQUISICIÓN DE BIENES Y SERVICIOS - SERVICIO DE INFORMACIÓN CARTOGRÁFICA ACTUALIZADO - LEVANTAMIENTO , GENERACIÓN Y ACTUALIZACIÓN DE LA RED GEODÉSICA Y LA CARTOGRAFÍA BÁSICA A NIVEL   NACIONAL"/>
    <s v="Nación"/>
    <x v="0"/>
    <s v="CSF"/>
    <n v="390000000"/>
    <n v="-390000000"/>
    <n v="0"/>
    <n v="0"/>
    <s v="Adquisición de imágenes para la generación nuevos servicios y productos geográficos para múltiples fines."/>
    <s v="87420"/>
    <s v="-0"/>
    <s v="-0"/>
    <s v="-0"/>
    <s v="-0"/>
    <s v="-0"/>
    <x v="1"/>
    <x v="8"/>
  </r>
  <r>
    <s v="71520"/>
    <s v="2020-10-27 00:00:00"/>
    <s v="2020-10-27 10:08:00"/>
    <s v="Gasto"/>
    <s v="Generado"/>
    <s v="0300"/>
    <x v="23"/>
    <x v="53"/>
    <s v="ADQUISICIÓN DE BIENES Y SERVICIOS - SERVICIOS DE INFORMACIÓN GEODÉSICA ACTUALIZADO - LEVANTAMIENTO , GENERACIÓN Y ACTUALIZACIÓN DE LA RED GEODÉSICA Y LA CARTOGRAFÍA BÁSICA A NIVEL   NACIONAL"/>
    <s v="Nación"/>
    <x v="0"/>
    <s v="CSF"/>
    <n v="6000000"/>
    <n v="10679040"/>
    <n v="16679040"/>
    <n v="16679040"/>
    <s v="Mantenimiento, patronamiento y verificación de los equipos geodésicos GNSS- NIVEL y ESTACIÓN TOTAL  para el mantenimiento de la red pasiva"/>
    <s v="87520"/>
    <s v="-0"/>
    <s v="-0"/>
    <s v="-0"/>
    <s v="-0"/>
    <s v="-0"/>
    <x v="1"/>
    <x v="8"/>
  </r>
  <r>
    <s v="71620"/>
    <s v="2020-10-27 00:00:00"/>
    <s v="2020-10-27 11:05: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108930"/>
    <n v="0"/>
    <n v="1108930"/>
    <n v="0"/>
    <s v="Viáticos y gastos de comisión para el seguimiento y control comisión de campo del complejo de Páramos Guargua-Laguna Verde en los municipios de Zipaquirá, Cogua, Tausa, San Cayetano, Ubaté, Carmen de Carupa en el departamento de Cundinamarca."/>
    <s v="88220"/>
    <s v="141720, 141820, 141920, 142020, 142120, 142520"/>
    <s v="506020, 506220, 506320, 506420, 506520, 506720"/>
    <s v="952120, 952220, 952320, 952420, 952520, 952620"/>
    <s v="303684920, 304920220, 304947020, 304950320, 304954220, 304957520"/>
    <s v="15320"/>
    <x v="1"/>
    <x v="23"/>
  </r>
  <r>
    <s v="71720"/>
    <s v="2020-10-27 00:00:00"/>
    <s v="2020-10-27 11:15:00"/>
    <s v="Gasto"/>
    <s v="Con Compromiso"/>
    <s v="0300"/>
    <x v="23"/>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13983649"/>
    <n v="-712328"/>
    <n v="13271321"/>
    <n v="0"/>
    <s v="Viáticos y gastos de comisión para realizar el levantamiento topográfico de extensión total de los municipios de Montería, Cotorra (Córdoba) y Sincelejo, Coveñas (Sucre)"/>
    <s v="88020"/>
    <s v="141220, 141320, 142220"/>
    <s v="505720, 505820, 506620"/>
    <s v="951420, 951520, 951920"/>
    <s v="303628220, 303642720, 303643720"/>
    <s v="-0"/>
    <x v="1"/>
    <x v="8"/>
  </r>
  <r>
    <s v="71820"/>
    <s v="2020-10-27 00:00:00"/>
    <s v="2020-10-27 11:22:00"/>
    <s v="Gasto"/>
    <s v="Anulad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3944865"/>
    <n v="-23944865"/>
    <n v="0"/>
    <n v="0"/>
    <s v="Prestación de servicios profesionales de gestión, estructuración, estandarización e interoperabilidad de información espacial y alfanumérica para el fortalecimiento de la capacidad técnica de la Federación Colombiana de Municipios y de los municipios"/>
    <s v="86920"/>
    <s v="-0"/>
    <s v="-0"/>
    <s v="-0"/>
    <s v="-0"/>
    <s v="-0"/>
    <x v="1"/>
    <x v="8"/>
  </r>
  <r>
    <s v="71920"/>
    <s v="2020-10-27 00:00:00"/>
    <s v="2020-10-27 11:24:00"/>
    <s v="Gasto"/>
    <s v="Anulad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rofesionales para la estructuración y modelamiento del Sistema de Información Geográfica para la Planeación y el Ordenamiento Territorial – SIGOT en el marco del fortalecimiento de la capacidad técnica de la Federación Colomb"/>
    <s v="87020"/>
    <s v="-0"/>
    <s v="-0"/>
    <s v="-0"/>
    <s v="-0"/>
    <s v="-0"/>
    <x v="1"/>
    <x v="8"/>
  </r>
  <r>
    <s v="72020"/>
    <s v="2020-10-27 00:00:00"/>
    <s v="2020-10-27 11:25:00"/>
    <s v="Gasto"/>
    <s v="Anulad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8835525"/>
    <n v="-8835525"/>
    <n v="0"/>
    <n v="0"/>
    <s v="Prestación de servicios profesionales para apoyar el fortalecimiento temático y modelamiento del Sistema de Información Geográfica para la Planeación y el Ordenamiento Territorial - SIGOT en el marco del fortalecimiento de la capacidad técnica."/>
    <s v="87120"/>
    <s v="-0"/>
    <s v="-0"/>
    <s v="-0"/>
    <s v="-0"/>
    <s v="-0"/>
    <x v="1"/>
    <x v="8"/>
  </r>
  <r>
    <s v="72120"/>
    <s v="2020-10-27 00:00:00"/>
    <s v="2020-10-27 11:26:00"/>
    <s v="Gasto"/>
    <s v="Anulad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7671050"/>
    <n v="-17671050"/>
    <n v="0"/>
    <n v="0"/>
    <s v="Prestación de servicios profesionales para la generación de cartografía temática, análisis y modelamiento SIG en el marco del fortalecimiento de la capacidad técnica de la Federación Colombiana de Municipios y de los municipios del país"/>
    <s v="87220"/>
    <s v="-0"/>
    <s v="-0"/>
    <s v="-0"/>
    <s v="-0"/>
    <s v="-0"/>
    <x v="1"/>
    <x v="8"/>
  </r>
  <r>
    <s v="72220"/>
    <s v="2020-10-27 00:00:00"/>
    <s v="2020-10-27 11:28:00"/>
    <s v="Gasto"/>
    <s v="Anulado"/>
    <s v="0300"/>
    <x v="23"/>
    <x v="86"/>
    <s v="ADQUISICIÓN DE BIENES Y SERVICIOS - SERVICIO DE INFORMACIÓN GEOGRÁFICA, GEODÉSICA Y CARTOGRÁFICA - GENERACIÓN DE ESTUDIOS GEOGRÁFICOS E INVESTIGACIONES PARA LA CARACTERIZACIÓN, ANÁLISIS Y DELIMITACIÓN GEOGRÁFICA DEL TERRITORIO  NACIONAL"/>
    <s v="Nación"/>
    <x v="0"/>
    <s v="CSF"/>
    <n v="7584300"/>
    <n v="-7584300"/>
    <n v="0"/>
    <n v="0"/>
    <s v="Prestación de servicios profesionales de levantamiento, evaluación y depuración de información geográfica, primaria y secundaria, en el marco del fortalecimiento de la capacidad técnica de la Federación Colombiana de Municipios y de los municipios"/>
    <s v="87320"/>
    <s v="-0"/>
    <s v="-0"/>
    <s v="-0"/>
    <s v="-0"/>
    <s v="-0"/>
    <x v="1"/>
    <x v="8"/>
  </r>
  <r>
    <s v="72320"/>
    <s v="2020-10-27 00:00:00"/>
    <s v="2020-10-27 11:29:00"/>
    <s v="Gasto"/>
    <s v="Generado"/>
    <s v="0300"/>
    <x v="23"/>
    <x v="53"/>
    <s v="ADQUISICIÓN DE BIENES Y SERVICIOS - SERVICIOS DE INFORMACIÓN GEODÉSICA ACTUALIZADO - LEVANTAMIENTO , GENERACIÓN Y ACTUALIZACIÓN DE LA RED GEODÉSICA Y LA CARTOGRAFÍA BÁSICA A NIVEL   NACIONAL"/>
    <s v="Nación"/>
    <x v="0"/>
    <s v="CSF"/>
    <n v="22000000"/>
    <n v="0"/>
    <n v="22000000"/>
    <n v="22000000"/>
    <s v="Mantenimiento, patronamiento y verificación de equipos geodésicos  NIVEL DINI  y ESTACIÓN PERMANENTE CORS para el fortalecimiento de la red activa, red Magna ECO y red de nivelación nacional"/>
    <s v="87620"/>
    <s v="-0"/>
    <s v="-0"/>
    <s v="-0"/>
    <s v="-0"/>
    <s v="-0"/>
    <x v="1"/>
    <x v="8"/>
  </r>
  <r>
    <s v="72420"/>
    <s v="2020-10-27 00:00:00"/>
    <s v="2020-10-27 11:31:00"/>
    <s v="Gasto"/>
    <s v="Generado"/>
    <s v="0300"/>
    <x v="23"/>
    <x v="53"/>
    <s v="ADQUISICIÓN DE BIENES Y SERVICIOS - SERVICIOS DE INFORMACIÓN GEODÉSICA ACTUALIZADO - LEVANTAMIENTO , GENERACIÓN Y ACTUALIZACIÓN DE LA RED GEODÉSICA Y LA CARTOGRAFÍA BÁSICA A NIVEL   NACIONAL"/>
    <s v="Nación"/>
    <x v="0"/>
    <s v="CSF"/>
    <n v="72460712"/>
    <n v="-72460712"/>
    <n v="0"/>
    <n v="0"/>
    <s v="Mantenimiento, patronamiento y verificación de equipos geodésicos Hiper SR -Hiper V Y ESTACIÓN TOTAL OS 101 para dar cumplimiento a las labores de fotocontrol y rastreo de coordenadas para  el apoyo de levantamientos topográficos"/>
    <s v="87820"/>
    <s v="-0"/>
    <s v="-0"/>
    <s v="-0"/>
    <s v="-0"/>
    <s v="-0"/>
    <x v="1"/>
    <x v="8"/>
  </r>
  <r>
    <s v="72520"/>
    <s v="2020-10-27 00:00:00"/>
    <s v="2020-10-27 11:32:00"/>
    <s v="Gasto"/>
    <s v="Anulado"/>
    <s v="0300"/>
    <x v="23"/>
    <x v="53"/>
    <s v="ADQUISICIÓN DE BIENES Y SERVICIOS - SERVICIOS DE INFORMACIÓN GEODÉSICA ACTUALIZADO - LEVANTAMIENTO , GENERACIÓN Y ACTUALIZACIÓN DE LA RED GEODÉSICA Y LA CARTOGRAFÍA BÁSICA A NIVEL   NACIONAL"/>
    <s v="Nación"/>
    <x v="0"/>
    <s v="CSF"/>
    <n v="250000000"/>
    <n v="-250000000"/>
    <n v="0"/>
    <n v="0"/>
    <s v="Adquisición de equipos GNSS GEODÉSICOS para la red geodésica y demás proyectos a cargo de la Subdirección de Geografía y cartografía"/>
    <s v="87720"/>
    <s v="-0"/>
    <s v="-0"/>
    <s v="-0"/>
    <s v="-0"/>
    <s v="-0"/>
    <x v="1"/>
    <x v="8"/>
  </r>
  <r>
    <s v="72620"/>
    <s v="2020-10-27 00:00:00"/>
    <s v="2020-10-27 11:34:00"/>
    <s v="Gasto"/>
    <s v="Generado"/>
    <s v="0300"/>
    <x v="23"/>
    <x v="53"/>
    <s v="ADQUISICIÓN DE BIENES Y SERVICIOS - SERVICIOS DE INFORMACIÓN GEODÉSICA ACTUALIZADO - LEVANTAMIENTO , GENERACIÓN Y ACTUALIZACIÓN DE LA RED GEODÉSICA Y LA CARTOGRAFÍA BÁSICA A NIVEL   NACIONAL"/>
    <s v="Nación"/>
    <x v="0"/>
    <s v="CSF"/>
    <n v="9200000"/>
    <n v="-9200000"/>
    <n v="0"/>
    <n v="0"/>
    <s v="Mantenimiento de gravímetro como apoyo a la densificación del marco de referencia gravimétrico."/>
    <s v="87920"/>
    <s v="-0"/>
    <s v="-0"/>
    <s v="-0"/>
    <s v="-0"/>
    <s v="-0"/>
    <x v="1"/>
    <x v="8"/>
  </r>
  <r>
    <s v="72720"/>
    <s v="2020-10-27 00:00:00"/>
    <s v="2020-10-27 15:57:00"/>
    <s v="Gasto"/>
    <s v="Con Compromiso"/>
    <s v="0200"/>
    <x v="19"/>
    <x v="20"/>
    <s v="IMPUESTO DE INDUSTRIA Y COMERCIO"/>
    <s v="Propios"/>
    <x v="1"/>
    <s v="CSF"/>
    <n v="3003000"/>
    <n v="0"/>
    <n v="3003000"/>
    <n v="0"/>
    <s v="IMPUESTO DE INDUSTRIA Y COMERCIO OCTUBRE 2O2O"/>
    <s v="88620"/>
    <s v="141520"/>
    <s v="504020"/>
    <s v="949520"/>
    <s v="305068620"/>
    <s v="-0"/>
    <x v="0"/>
    <x v="3"/>
  </r>
  <r>
    <s v="72820"/>
    <s v="2020-10-28 00:00:00"/>
    <s v="2020-10-28 17:29:00"/>
    <s v="Gasto"/>
    <s v="Con Compromiso"/>
    <s v="0200"/>
    <x v="19"/>
    <x v="70"/>
    <s v="AUXILIO DE CESANTÍAS"/>
    <s v="Nación"/>
    <x v="0"/>
    <s v="CSF"/>
    <n v="99462620"/>
    <n v="0"/>
    <n v="99462620"/>
    <n v="0"/>
    <s v="ABONO APORTES FONDO NACIONAL DEL AHORRO OCTUBRE"/>
    <s v="88820"/>
    <s v="143620"/>
    <s v="511820"/>
    <s v="953820"/>
    <s v="305073020"/>
    <s v="-0"/>
    <x v="0"/>
    <x v="3"/>
  </r>
  <r>
    <s v="72920"/>
    <s v="2020-10-28 00:00:00"/>
    <s v="2020-10-28 17:38: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0000"/>
    <n v="0"/>
    <n v="39500000"/>
    <n v="560250"/>
    <s v="Adquisición de morrales para llevar los elementos necesarios en los trabajos de campo de los funcionarios de la Subdirección de Agrología."/>
    <s v="88720"/>
    <s v="174720"/>
    <s v="-0"/>
    <s v="-0"/>
    <s v="-0"/>
    <s v="-0"/>
    <x v="1"/>
    <x v="23"/>
  </r>
  <r>
    <s v="73020"/>
    <s v="2020-10-29 00:00:00"/>
    <s v="2020-10-29 08:21: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21205260"/>
    <n v="0"/>
    <n v="21205260"/>
    <n v="0"/>
    <s v="Prestación de servicios profesionales para realizar actividades de análisis, levantamiento de requerimientos, estructuración y documentación de los proyectos en Tecnologias de Informacion Geográfica."/>
    <s v="88520"/>
    <s v="155720"/>
    <s v="-0"/>
    <s v="-0"/>
    <s v="-0"/>
    <s v="-0"/>
    <x v="1"/>
    <x v="24"/>
  </r>
  <r>
    <s v="73120"/>
    <s v="2020-10-30 00:00:00"/>
    <s v="2020-10-30 17:3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0000"/>
    <n v="0"/>
    <n v="1650000"/>
    <n v="0"/>
    <s v="Pago afiliación a la Sociedad Colombiana de la Ciencia del Suelo"/>
    <s v="89020"/>
    <s v="160820"/>
    <s v="581120"/>
    <s v="1021420"/>
    <s v="329336120"/>
    <s v="-0"/>
    <x v="1"/>
    <x v="23"/>
  </r>
  <r>
    <s v="73220"/>
    <s v="2020-10-30 00:00:00"/>
    <s v="2020-10-30 17:35:00"/>
    <s v="Gasto"/>
    <s v="Con Compromiso"/>
    <s v="0400"/>
    <x v="20"/>
    <x v="6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900000"/>
    <n v="0"/>
    <n v="4900000"/>
    <n v="0"/>
    <s v="Prestación de servicios para realizar el mantenimiento preventivo para Biolog Sistema GEN III, Turbidimetro, Microestación con suministro de consumibles"/>
    <s v="89120"/>
    <s v="160920"/>
    <s v="-0"/>
    <s v="-0"/>
    <s v="-0"/>
    <s v="-0"/>
    <x v="1"/>
    <x v="23"/>
  </r>
  <r>
    <s v="73320"/>
    <s v="2020-11-03 00:00:00"/>
    <s v="2020-11-03 17:09:00"/>
    <s v="Gasto"/>
    <s v="Generado"/>
    <s v="0200"/>
    <x v="19"/>
    <x v="55"/>
    <s v="ADQUISICIÓN DE BIENES Y SERVICIOS - SERVICIOS TECNOLÓGICOS - FORTALECIMIENTO DE LA GESTIÓN INSTITUCIONAL DEL IGAC A NIVEL   NACIONAL"/>
    <s v="Nación"/>
    <x v="0"/>
    <s v="CSF"/>
    <n v="300000000"/>
    <n v="0"/>
    <n v="300000000"/>
    <n v="300000000"/>
    <s v="Adquisición de UPS y baterías para UPS"/>
    <s v="88920"/>
    <s v="-0"/>
    <s v="-0"/>
    <s v="-0"/>
    <s v="-0"/>
    <s v="-0"/>
    <x v="1"/>
    <x v="3"/>
  </r>
  <r>
    <s v="73420"/>
    <s v="2020-11-03 00:00:00"/>
    <s v="2020-11-03 17:28:00"/>
    <s v="Gasto"/>
    <s v="Con Compromiso"/>
    <s v="0300"/>
    <x v="23"/>
    <x v="37"/>
    <s v="ADQUISICIÓN DE BIENES Y SERVICIOS - SERVICIO DE INFORMACIÓN CARTOGRÁFICA ACTUALIZADO - LEVANTAMIENTO , GENERACIÓN Y ACTUALIZACIÓN DE LA RED GEODÉSICA Y LA CARTOGRAFÍA BÁSICA A NIVEL   NACIONAL"/>
    <s v="Nación"/>
    <x v="0"/>
    <s v="CSF"/>
    <n v="4418352"/>
    <n v="0"/>
    <n v="4418352"/>
    <n v="0"/>
    <s v="PROGRAMACION DE VIATICOS Y GASTOS DE COMISION PARA REALIZAR LA TOMA DE AEROFOTOGRAFIA EN EL TERRITORIO NACIONAL CON BASE DE OPERACIONES EN BOGOTÁ"/>
    <s v="89220"/>
    <s v="149720, 149820, 149920, 150020"/>
    <s v="541020, 541120, 541220, 541320"/>
    <s v="981820, 982020, 982320, 982420"/>
    <s v="312316820, 312319720, 312328420, 312328820"/>
    <s v="-0"/>
    <x v="1"/>
    <x v="8"/>
  </r>
  <r>
    <s v="73520"/>
    <s v="2020-11-03 00:00:00"/>
    <s v="2020-11-03 19:43:00"/>
    <s v="Gasto"/>
    <s v="Con Compromiso"/>
    <s v="0200"/>
    <x v="19"/>
    <x v="14"/>
    <s v="CAJAS DE COMPENSACIÓN FAMILIAR"/>
    <s v="Nación"/>
    <x v="0"/>
    <s v="CSF"/>
    <n v="1249000"/>
    <n v="0"/>
    <n v="1249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6"/>
    <s v="APORTES AL SENA"/>
    <s v="Nación"/>
    <x v="0"/>
    <s v="CSF"/>
    <n v="581100"/>
    <n v="0"/>
    <n v="581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1"/>
    <s v="PENSIONES"/>
    <s v="Nación"/>
    <x v="0"/>
    <s v="CSF"/>
    <n v="58400"/>
    <n v="0"/>
    <n v="58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2"/>
    <s v="APORTES GENERALES AL SISTEMA DE RIESGOS LABORALES"/>
    <s v="Nación"/>
    <x v="0"/>
    <s v="CSF"/>
    <n v="14000"/>
    <n v="0"/>
    <n v="14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5"/>
    <s v="SALUD"/>
    <s v="Nación"/>
    <x v="0"/>
    <s v="CSF"/>
    <n v="700100"/>
    <n v="0"/>
    <n v="700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3"/>
    <s v="APORTES AL ICBF"/>
    <s v="Nación"/>
    <x v="0"/>
    <s v="CSF"/>
    <n v="872400"/>
    <n v="0"/>
    <n v="872400"/>
    <n v="0"/>
    <s v="APORTES OCTUBRE"/>
    <s v="89420"/>
    <s v="149320"/>
    <s v="-0"/>
    <s v="971620, 971720, 971820, 971920, 972020, 972120, 972220, 972320"/>
    <s v="310050620, 310050720, 310050820, 310050920, 310051120, 310051220, 310051320, 310051420"/>
    <s v="-0"/>
    <x v="0"/>
    <x v="3"/>
  </r>
  <r>
    <s v="73620"/>
    <s v="2020-11-04 00:00:00"/>
    <s v="2020-11-04 14:42:00"/>
    <s v="Gasto"/>
    <s v="Con Compromiso"/>
    <s v="0200"/>
    <x v="19"/>
    <x v="25"/>
    <s v="ADQUISICIÓN DE BIENES Y SERVICIOS - SERVICIO DE IMPLEMENTACIÓN SISTEMAS DE GESTIÓN - FORTALECIMIENTO DE LA GESTIÓN INSTITUCIONAL DEL IGAC A NIVEL   NACIONAL"/>
    <s v="Nación"/>
    <x v="0"/>
    <s v="CSF"/>
    <n v="45815000"/>
    <n v="0"/>
    <n v="45815000"/>
    <n v="0"/>
    <s v="Contratación de auditoría externa con fines de certificación de calidad bajo la norma ISO 9001:2015, gestión ambiental bajo la norma ISO 14001:2015"/>
    <s v="89320"/>
    <s v="165520"/>
    <s v="-0"/>
    <s v="-0"/>
    <s v="-0"/>
    <s v="-0"/>
    <x v="1"/>
    <x v="3"/>
  </r>
  <r>
    <s v="73720"/>
    <s v="2020-11-05 00:00:00"/>
    <s v="2020-11-05 16:49:00"/>
    <s v="Gasto"/>
    <s v="Anulado"/>
    <s v="0200"/>
    <x v="19"/>
    <x v="90"/>
    <s v="EQUIPO Y APARATOS DE RADIO, TELEVISIÓN Y COMUNICACIONES"/>
    <s v="Nación"/>
    <x v="0"/>
    <s v="CSF"/>
    <n v="1660800"/>
    <n v="-1660800"/>
    <n v="0"/>
    <n v="0"/>
    <s v="Adquisición certificados digitales para el proceso de facturación electrónica"/>
    <s v="89620"/>
    <s v="-0"/>
    <s v="-0"/>
    <s v="-0"/>
    <s v="-0"/>
    <s v="-0"/>
    <x v="0"/>
    <x v="3"/>
  </r>
  <r>
    <s v="73820"/>
    <s v="2020-11-05 00:00:00"/>
    <s v="2020-11-05 16:51:00"/>
    <s v="Gasto"/>
    <s v="Con Compromiso"/>
    <s v="0200"/>
    <x v="19"/>
    <x v="91"/>
    <s v="PRODUCTOS DE CAUCHO Y PLÁSTICO"/>
    <s v="Nación"/>
    <x v="0"/>
    <s v="CSF"/>
    <n v="24000000"/>
    <n v="-130900"/>
    <n v="23869100"/>
    <n v="9859100"/>
    <s v="Adquisición de llantas, accesorios y servicios complementarios para los vehículos pertenecientes al parque automotor de la entidad"/>
    <s v="89720"/>
    <s v="157920, 158020"/>
    <s v="-0"/>
    <s v="-0"/>
    <s v="-0"/>
    <s v="-0"/>
    <x v="0"/>
    <x v="3"/>
  </r>
  <r>
    <s v="73920"/>
    <s v="2020-11-05 00:00:00"/>
    <s v="2020-11-05 16:53:00"/>
    <s v="Gasto"/>
    <s v="Con Compromiso"/>
    <s v="0200"/>
    <x v="19"/>
    <x v="62"/>
    <s v="SERVICIOS JURÍDICOS Y CONTABLES"/>
    <s v="Propios"/>
    <x v="1"/>
    <s v="CSF"/>
    <n v="13439005"/>
    <n v="-13439005"/>
    <n v="0"/>
    <n v="0"/>
    <s v="Prestación de servicios profesionales para apoyar a la coordinación en las actividades de seguimiento, ejecución, control y revisión de los procesos disciplinarios adelantados por el Grupo Interno de Trabajo"/>
    <s v="89820"/>
    <s v="153320"/>
    <s v="-0"/>
    <s v="-0"/>
    <s v="-0"/>
    <s v="-0"/>
    <x v="0"/>
    <x v="3"/>
  </r>
  <r>
    <s v="73920"/>
    <s v="2020-11-05 00:00:00"/>
    <s v="2020-11-05 16:53:00"/>
    <s v="Gasto"/>
    <s v="Con Compromiso"/>
    <s v="0200"/>
    <x v="19"/>
    <x v="62"/>
    <s v="SERVICIOS JURÍDICOS Y CONTABLES"/>
    <s v="Nación"/>
    <x v="0"/>
    <s v="CSF"/>
    <n v="0"/>
    <n v="13439005"/>
    <n v="13439005"/>
    <n v="0"/>
    <s v="Prestación de servicios profesionales para apoyar a la coordinación en las actividades de seguimiento, ejecución, control y revisión de los procesos disciplinarios adelantados por el Grupo Interno de Trabajo"/>
    <s v="89820"/>
    <s v="153320"/>
    <s v="-0"/>
    <s v="-0"/>
    <s v="-0"/>
    <s v="-0"/>
    <x v="0"/>
    <x v="3"/>
  </r>
  <r>
    <s v="74020"/>
    <s v="2020-11-06 00:00:00"/>
    <s v="2020-11-06 08:15:00"/>
    <s v="Gasto"/>
    <s v="Con Compromiso"/>
    <s v="0200"/>
    <x v="19"/>
    <x v="90"/>
    <s v="EQUIPO Y APARATOS DE RADIO, TELEVISIÓN Y COMUNICACIONES"/>
    <s v="Nación"/>
    <x v="0"/>
    <s v="CSF"/>
    <n v="1660800"/>
    <n v="0"/>
    <n v="1660800"/>
    <n v="1482300"/>
    <s v="Certificado de firma digital de persona jurídica para facturación electrónica"/>
    <s v="89620"/>
    <s v="174820"/>
    <s v="-0"/>
    <s v="-0"/>
    <s v="-0"/>
    <s v="-0"/>
    <x v="0"/>
    <x v="3"/>
  </r>
  <r>
    <s v="74120"/>
    <s v="2020-11-06 00:00:00"/>
    <s v="2020-11-06 10:08: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357730"/>
    <n v="0"/>
    <n v="1357730"/>
    <n v="0"/>
    <s v="Salida de campo exploratoria conjunta CGR-IGAC para realizar la verificación en terreno de la información analizada, en apoyo técnico para atender la denuncia ciudadana 2020-170889-82111 ante la Contraloría General de la República."/>
    <s v="89920"/>
    <s v="152620, 152720, 168820, 168920"/>
    <s v="554620, 554720, 595220, 595320"/>
    <s v="997820, 997920, 1107320, 1107420"/>
    <s v="338701620, 338703620"/>
    <s v="-0"/>
    <x v="1"/>
    <x v="23"/>
  </r>
  <r>
    <s v="74220"/>
    <s v="2020-11-10 00:00:00"/>
    <s v="2020-11-10 09:10:00"/>
    <s v="Gasto"/>
    <s v="Con Compromiso"/>
    <s v="0300"/>
    <x v="23"/>
    <x v="37"/>
    <s v="ADQUISICIÓN DE BIENES Y SERVICIOS - SERVICIO DE INFORMACIÓN CARTOGRÁFICA ACTUALIZADO - LEVANTAMIENTO , GENERACIÓN Y ACTUALIZACIÓN DE LA RED GEODÉSICA Y LA CARTOGRAFÍA BÁSICA A NIVEL   NACIONAL"/>
    <s v="Nación"/>
    <x v="0"/>
    <s v="CSF"/>
    <n v="7090214"/>
    <n v="0"/>
    <n v="7090214"/>
    <n v="0"/>
    <s v="VIATICOS Y GASTOS DE COMISION PARA REALIZAR TOMA DE AEROFOTOGRAFÍA CON DRON EN LOS MUNICIPIOS DE CORDOBA, GUAMO, SAN JACINTO,CARMEN DE BOLÍVAR, CARTAGENA EN EL  DEPARTAMENTO DE BOLIVAR,  VILLETA, GUADUAS EN EL DEPARTAMENTO CUNDINAMARCA, HONDA EN EL D"/>
    <s v="90120"/>
    <s v="153620, 153720"/>
    <s v="564220, 564320"/>
    <s v="1005120, 1005220"/>
    <s v="320828920, 320830620"/>
    <s v="-0"/>
    <x v="1"/>
    <x v="8"/>
  </r>
  <r>
    <s v="74320"/>
    <s v="2020-11-10 00:00:00"/>
    <s v="2020-11-10 17:36:00"/>
    <s v="Gasto"/>
    <s v="Con Compromiso"/>
    <s v="0300"/>
    <x v="23"/>
    <x v="37"/>
    <s v="ADQUISICIÓN DE BIENES Y SERVICIOS - SERVICIO DE INFORMACIÓN CARTOGRÁFICA ACTUALIZADO - LEVANTAMIENTO , GENERACIÓN Y ACTUALIZACIÓN DE LA RED GEODÉSICA Y LA CARTOGRAFÍA BÁSICA A NIVEL   NACIONAL"/>
    <s v="Nación"/>
    <x v="0"/>
    <s v="CSF"/>
    <n v="38001878"/>
    <n v="0"/>
    <n v="38001878"/>
    <n v="26646582"/>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s v="1112020, 1112220, 1112320, 1112420"/>
    <s v="342952420, 342970920, 342977920, 342981620"/>
    <s v="-0"/>
    <x v="1"/>
    <x v="8"/>
  </r>
  <r>
    <s v="74320"/>
    <s v="2020-11-10 00:00:00"/>
    <s v="2020-11-10 17:36: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38001878"/>
    <n v="0"/>
    <n v="38001878"/>
    <n v="23731862"/>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s v="1112020, 1112220, 1112320, 1112420"/>
    <s v="342952420, 342970920, 342977920, 342981620"/>
    <s v="-0"/>
    <x v="1"/>
    <x v="23"/>
  </r>
  <r>
    <s v="74420"/>
    <s v="2020-11-11 00:00:00"/>
    <s v="2020-11-11 14:21:00"/>
    <s v="Gasto"/>
    <s v="Generado"/>
    <s v="0140"/>
    <x v="21"/>
    <x v="73"/>
    <s v="ADQUISICIÓN DE BIENES Y SERVICIOS - DOCUMENTOS NORMATIVOS - FORTALECIMIENTO DE LA GESTIÓN DEL CONOCIMIENTO Y LA INNOVACIÓN EN EL ÁMBITO GEOGRÁFICO DEL  TERRITORIO   NACIONAL"/>
    <s v="Nación"/>
    <x v="0"/>
    <s v="CSF"/>
    <n v="86067055"/>
    <n v="0"/>
    <n v="86067055"/>
    <n v="86067055"/>
    <s v="Adquisición de equipos tecnológicos y periféricos para el Instituto"/>
    <s v="90520"/>
    <s v="-0"/>
    <s v="-0"/>
    <s v="-0"/>
    <s v="-0"/>
    <s v="-0"/>
    <x v="1"/>
    <x v="24"/>
  </r>
  <r>
    <s v="74420"/>
    <s v="2020-11-11 00:00:00"/>
    <s v="2020-11-11 14:21:00"/>
    <s v="Gasto"/>
    <s v="Generado"/>
    <s v="0140"/>
    <x v="21"/>
    <x v="72"/>
    <s v="ADQUISICIÓN DE BIENES Y SERVICIOS - SERVICIO DE GESTIÓN DEL CONOCIMIENTO E INNOVACIÓN GEOGRÁFICA - FORTALECIMIENTO DE LA GESTIÓN DEL CONOCIMIENTO Y LA INNOVACIÓN EN EL ÁMBITO GEOGRÁFICO DEL  TERRITORIO   NACIONAL"/>
    <s v="Nación"/>
    <x v="0"/>
    <s v="CSF"/>
    <n v="251758963"/>
    <n v="0"/>
    <n v="251758963"/>
    <n v="251758963"/>
    <s v="Adquisición de equipos tecnológicos y periféricos para el Instituto"/>
    <s v="90520"/>
    <s v="-0"/>
    <s v="-0"/>
    <s v="-0"/>
    <s v="-0"/>
    <s v="-0"/>
    <x v="1"/>
    <x v="24"/>
  </r>
  <r>
    <s v="74420"/>
    <s v="2020-11-11 00:00:00"/>
    <s v="2020-11-11 14:21:00"/>
    <s v="Gasto"/>
    <s v="Generado"/>
    <s v="0500"/>
    <x v="22"/>
    <x v="22"/>
    <s v="ADQUISICIÓN DE BIENES Y SERVICIOS - SERVICIO DE INFORMACIÓN CATASTRAL - ACTUALIZACIÓN  Y GESTIÓN CATASTRAL  NACIONAL"/>
    <s v="Nación"/>
    <x v="2"/>
    <s v="CSF"/>
    <n v="235290634"/>
    <n v="0"/>
    <n v="235290634"/>
    <n v="235290634"/>
    <s v="Adquisición de equipos tecnológicos y periféricos para el Instituto"/>
    <s v="90520"/>
    <s v="-0"/>
    <s v="-0"/>
    <s v="-0"/>
    <s v="-0"/>
    <s v="-0"/>
    <x v="1"/>
    <x v="1"/>
  </r>
  <r>
    <s v="74420"/>
    <s v="2020-11-11 00:00:00"/>
    <s v="2020-11-11 14:21:00"/>
    <s v="Gasto"/>
    <s v="Generad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107967408"/>
    <n v="107967408"/>
    <n v="107967408"/>
    <s v="Adquisición de equipos tecnológicos y periféricos para el Instituto"/>
    <s v="90520"/>
    <s v="-0"/>
    <s v="-0"/>
    <s v="-0"/>
    <s v="-0"/>
    <s v="-0"/>
    <x v="1"/>
    <x v="8"/>
  </r>
  <r>
    <s v="74420"/>
    <s v="2020-11-11 00:00:00"/>
    <s v="2020-11-11 14:21:00"/>
    <s v="Gasto"/>
    <s v="Generado"/>
    <s v="0200"/>
    <x v="19"/>
    <x v="55"/>
    <s v="ADQUISICIÓN DE BIENES Y SERVICIOS - SERVICIOS TECNOLÓGICOS - FORTALECIMIENTO DE LA GESTIÓN INSTITUCIONAL DEL IGAC A NIVEL   NACIONAL"/>
    <s v="Nación"/>
    <x v="0"/>
    <s v="CSF"/>
    <n v="31772883"/>
    <n v="46000000"/>
    <n v="77772883"/>
    <n v="77772883"/>
    <s v="Adquisición de equipos tecnológicos y periféricos para el Instituto"/>
    <s v="90520"/>
    <s v="-0"/>
    <s v="-0"/>
    <s v="-0"/>
    <s v="-0"/>
    <s v="-0"/>
    <x v="1"/>
    <x v="3"/>
  </r>
  <r>
    <s v="74520"/>
    <s v="2020-11-11 00:00:00"/>
    <s v="2020-11-11 16:47:00"/>
    <s v="Gasto"/>
    <s v="Generado"/>
    <s v="0140"/>
    <x v="21"/>
    <x v="72"/>
    <s v="ADQUISICIÓN DE BIENES Y SERVICIOS - SERVICIO DE GESTIÓN DEL CONOCIMIENTO E INNOVACIÓN GEOGRÁFICA - FORTALECIMIENTO DE LA GESTIÓN DEL CONOCIMIENTO Y LA INNOVACIÓN EN EL ÁMBITO GEOGRÁFICO DEL  TERRITORIO   NACIONAL"/>
    <s v="Nación"/>
    <x v="0"/>
    <s v="CSF"/>
    <n v="9773822"/>
    <n v="-2443456"/>
    <n v="7330366"/>
    <n v="7330366"/>
    <s v="Prestación de servicios profesionales para realizar el desarrollo, ajustes e integración de funcionalidades de los  proyectos de Sistema de Información Geográfica que adelante la oficina CIAF"/>
    <s v="91020"/>
    <s v="-0"/>
    <s v="-0"/>
    <s v="-0"/>
    <s v="-0"/>
    <s v="-0"/>
    <x v="1"/>
    <x v="24"/>
  </r>
  <r>
    <s v="74620"/>
    <s v="2020-11-11 00:00:00"/>
    <s v="2020-11-11 16:54:00"/>
    <s v="Gasto"/>
    <s v="Con Compromiso"/>
    <s v="0500"/>
    <x v="22"/>
    <x v="22"/>
    <s v="ADQUISICIÓN DE BIENES Y SERVICIOS - SERVICIO DE INFORMACIÓN CATASTRAL - ACTUALIZACIÓN  Y GESTIÓN CATASTRAL  NACIONAL"/>
    <s v="Nación"/>
    <x v="2"/>
    <s v="CSF"/>
    <n v="12681519"/>
    <n v="-563623"/>
    <n v="12117896"/>
    <n v="0"/>
    <s v="Prestación de servicios profesionales para la realización de avalúos en el marco de los procesos de actualización catastral adelantados por la Subdirección de Catastro"/>
    <s v="90620"/>
    <s v="163820"/>
    <s v="-0"/>
    <s v="-0"/>
    <s v="-0"/>
    <s v="-0"/>
    <x v="1"/>
    <x v="1"/>
  </r>
  <r>
    <s v="74720"/>
    <s v="2020-11-11 00:00:00"/>
    <s v="2020-11-11 16:56:00"/>
    <s v="Gasto"/>
    <s v="Generado"/>
    <s v="0500"/>
    <x v="22"/>
    <x v="22"/>
    <s v="ADQUISICIÓN DE BIENES Y SERVICIOS - SERVICIO DE INFORMACIÓN CATASTRAL - ACTUALIZACIÓN  Y GESTIÓN CATASTRAL  NACIONAL"/>
    <s v="Nación"/>
    <x v="2"/>
    <s v="CSF"/>
    <n v="2477538"/>
    <n v="-550564"/>
    <n v="1926974"/>
    <n v="1926974"/>
    <s v="CONTRATACIÓN DEPRESTACIÓN DE SERVICIOS PERSONALES PARA REALIZAR ACTIVIDADES DE APOYO A LA GESTIÓN DENTRO DEL PROCESO DE CONSERVACIÓN CATASTRAL EN LA DIRECCIÓN TERRITORIAL_x000a_CASANARE Y SUS UOC."/>
    <s v="90720"/>
    <s v="-0"/>
    <s v="-0"/>
    <s v="-0"/>
    <s v="-0"/>
    <s v="-0"/>
    <x v="1"/>
    <x v="1"/>
  </r>
  <r>
    <s v="74820"/>
    <s v="2020-11-11 00:00:00"/>
    <s v="2020-11-11 16:58:00"/>
    <s v="Gasto"/>
    <s v="Generado"/>
    <s v="0500"/>
    <x v="22"/>
    <x v="22"/>
    <s v="ADQUISICIÓN DE BIENES Y SERVICIOS - SERVICIO DE INFORMACIÓN CATASTRAL - ACTUALIZACIÓN  Y GESTIÓN CATASTRAL  NACIONAL"/>
    <s v="Nación"/>
    <x v="2"/>
    <s v="CSF"/>
    <n v="3055653"/>
    <n v="-679034"/>
    <n v="2376619"/>
    <n v="2376619"/>
    <s v="PRESTACIÓN DE SERVICIOS PERSONALES PARA REALIZAR ACTIVIDADES DE APOYO A LA GESTIÓN EN VENTANILLA VIRTUAL DENTRO DEL PROCESO DE CONSERVACIÓN CATASTRAL EN LA DIRECCIÓN_x000a_TERRITORIAL CASANARE Y SUS UOC"/>
    <s v="90820"/>
    <s v="-0"/>
    <s v="-0"/>
    <s v="-0"/>
    <s v="-0"/>
    <s v="-0"/>
    <x v="1"/>
    <x v="1"/>
  </r>
  <r>
    <s v="74920"/>
    <s v="2020-11-11 00:00:00"/>
    <s v="2020-11-11 16:59:00"/>
    <s v="Gasto"/>
    <s v="Generado"/>
    <s v="0500"/>
    <x v="22"/>
    <x v="22"/>
    <s v="ADQUISICIÓN DE BIENES Y SERVICIOS - SERVICIO DE INFORMACIÓN CATASTRAL - ACTUALIZACIÓN  Y GESTIÓN CATASTRAL  NACIONAL"/>
    <s v="Nación"/>
    <x v="2"/>
    <s v="CSF"/>
    <n v="39500000"/>
    <n v="0"/>
    <n v="39500000"/>
    <n v="39500000"/>
    <s v="Adquisición y calibración de citas métricas de topografía"/>
    <s v="90920"/>
    <s v="-0"/>
    <s v="-0"/>
    <s v="-0"/>
    <s v="-0"/>
    <s v="-0"/>
    <x v="1"/>
    <x v="1"/>
  </r>
  <r>
    <s v="75020"/>
    <s v="2020-11-11 00:00:00"/>
    <s v="2020-11-11 17:11:00"/>
    <s v="Gasto"/>
    <s v="Con Compromiso"/>
    <s v="0300"/>
    <x v="23"/>
    <x v="53"/>
    <s v="ADQUISICIÓN DE BIENES Y SERVICIOS - SERVICIOS DE INFORMACIÓN GEODÉSICA ACTUALIZADO - LEVANTAMIENTO , GENERACIÓN Y ACTUALIZACIÓN DE LA RED GEODÉSICA Y LA CARTOGRAFÍA BÁSICA A NIVEL   NACIONAL"/>
    <s v="Nación"/>
    <x v="0"/>
    <s v="CSF"/>
    <n v="10000000"/>
    <n v="0"/>
    <n v="10000000"/>
    <n v="0"/>
    <s v="ADICION CONTRATO SUMINISTRO DE COMBUSTIBLE"/>
    <s v="90320"/>
    <s v="165420"/>
    <s v="-0"/>
    <s v="-0"/>
    <s v="-0"/>
    <s v="-0"/>
    <x v="1"/>
    <x v="8"/>
  </r>
  <r>
    <s v="75020"/>
    <s v="2020-11-11 00:00:00"/>
    <s v="2020-11-11 17:11:00"/>
    <s v="Gasto"/>
    <s v="Con Compromiso"/>
    <s v="0500"/>
    <x v="22"/>
    <x v="22"/>
    <s v="ADQUISICIÓN DE BIENES Y SERVICIOS - SERVICIO DE INFORMACIÓN CATASTRAL - ACTUALIZACIÓN  Y GESTIÓN CATASTRAL  NACIONAL"/>
    <s v="Nación"/>
    <x v="2"/>
    <s v="CSF"/>
    <n v="10000000"/>
    <n v="0"/>
    <n v="10000000"/>
    <n v="0"/>
    <s v="ADICION CONTRATO SUMINISTRO DE COMBUSTIBLE"/>
    <s v="90320"/>
    <s v="165420"/>
    <s v="-0"/>
    <s v="-0"/>
    <s v="-0"/>
    <s v="-0"/>
    <x v="1"/>
    <x v="1"/>
  </r>
  <r>
    <s v="75120"/>
    <s v="2020-11-11 00:00:00"/>
    <s v="2020-11-11 17:20:00"/>
    <s v="Gasto"/>
    <s v="Con Compromiso"/>
    <s v="0300"/>
    <x v="23"/>
    <x v="53"/>
    <s v="ADQUISICIÓN DE BIENES Y SERVICIOS - SERVICIOS DE INFORMACIÓN GEODÉSICA ACTUALIZADO - LEVANTAMIENTO , GENERACIÓN Y ACTUALIZACIÓN DE LA RED GEODÉSICA Y LA CARTOGRAFÍA BÁSICA A NIVEL   NACIONAL"/>
    <s v="Nación"/>
    <x v="0"/>
    <s v="CSF"/>
    <n v="8282839"/>
    <n v="0"/>
    <n v="8282839"/>
    <n v="0"/>
    <s v="Gastos de viaje y comisión para Materialización de estaciones de funcionamiento continuo GNSS de la red MAGNA-ECO (1 CORS)"/>
    <s v="91320"/>
    <s v="156020, 157320, 157520"/>
    <s v="570020, 573620, 573720"/>
    <s v="1011520, 1011620, 1012520"/>
    <s v="323357920, 323359320, 323497020"/>
    <s v="-0"/>
    <x v="1"/>
    <x v="8"/>
  </r>
  <r>
    <s v="75220"/>
    <s v="2020-11-12 00:00:00"/>
    <s v="2020-11-12 14:46:00"/>
    <s v="Gasto"/>
    <s v="Con Compromiso"/>
    <s v="0160"/>
    <x v="24"/>
    <x v="68"/>
    <s v="ADQUISICIÓN DE BIENES Y SERVICIOS - SERVICIOS DE INFORMACIÓN IMPLEMENTADOS - FORTALECIMIENTO DE LOS PROCESOS DE DIFUSIÓN Y ACCESO A LA INFORMACIÓN GEOGRÁFICA A NIVEL   NACIONAL"/>
    <s v="Nación"/>
    <x v="0"/>
    <s v="CSF"/>
    <n v="27677000"/>
    <n v="0"/>
    <n v="27677000"/>
    <n v="0"/>
    <s v="Prestación de servicios de apoyo logístico, en la organización y ejecución de las actividades que sean necesarias para la conceptualización de talleres, reuniones, conversatorios, encuentros y actividades de socialización y divulgación"/>
    <s v="91120"/>
    <s v="163720"/>
    <s v="-0"/>
    <s v="-0"/>
    <s v="-0"/>
    <s v="-0"/>
    <x v="1"/>
    <x v="25"/>
  </r>
  <r>
    <s v="75220"/>
    <s v="2020-11-12 00:00:00"/>
    <s v="2020-11-12 14:46:00"/>
    <s v="Gasto"/>
    <s v="Con Compromiso"/>
    <s v="0140"/>
    <x v="21"/>
    <x v="72"/>
    <s v="ADQUISICIÓN DE BIENES Y SERVICIOS - SERVICIO DE GESTIÓN DEL CONOCIMIENTO E INNOVACIÓN GEOGRÁFICA - FORTALECIMIENTO DE LA GESTIÓN DEL CONOCIMIENTO Y LA INNOVACIÓN EN EL ÁMBITO GEOGRÁFICO DEL  TERRITORIO   NACIONAL"/>
    <s v="Nación"/>
    <x v="0"/>
    <s v="CSF"/>
    <n v="300000000"/>
    <n v="0"/>
    <n v="300000000"/>
    <n v="0"/>
    <s v="Prestación de servicios de apoyo logístico, en la organización y ejecución de las actividades que sean necesarias para la conceptualización de talleres, reuniones, conversatorios, encuentros y actividades de socialización y divulgación"/>
    <s v="91120"/>
    <s v="163720"/>
    <s v="-0"/>
    <s v="-0"/>
    <s v="-0"/>
    <s v="-0"/>
    <x v="1"/>
    <x v="24"/>
  </r>
  <r>
    <s v="75320"/>
    <s v="2020-11-13 00:00:00"/>
    <s v="2020-11-13 08:08:00"/>
    <s v="Gasto"/>
    <s v="Con Compromiso"/>
    <s v="0300"/>
    <x v="23"/>
    <x v="53"/>
    <s v="ADQUISICIÓN DE BIENES Y SERVICIOS - SERVICIOS DE INFORMACIÓN GEODÉSICA ACTUALIZADO - LEVANTAMIENTO , GENERACIÓN Y ACTUALIZACIÓN DE LA RED GEODÉSICA Y LA CARTOGRAFÍA BÁSICA A NIVEL   NACIONAL"/>
    <s v="Nación"/>
    <x v="0"/>
    <s v="CSF"/>
    <n v="4831813"/>
    <n v="-1031813"/>
    <n v="3800000"/>
    <n v="0"/>
    <s v="PROGRAMACION DE VIATICOS Y GASTOS DE COMISIÓN DIEGO ANDRÉS GARCÍA CASTAÑEDA"/>
    <s v="91420"/>
    <s v="159920, 161920"/>
    <s v="581020"/>
    <s v="1021220"/>
    <s v="326955120"/>
    <s v="-0"/>
    <x v="1"/>
    <x v="8"/>
  </r>
  <r>
    <s v="75420"/>
    <s v="2020-11-17 00:00:00"/>
    <s v="2020-11-17 08:49:00"/>
    <s v="Gasto"/>
    <s v="Generado"/>
    <s v="0500"/>
    <x v="22"/>
    <x v="22"/>
    <s v="ADQUISICIÓN DE BIENES Y SERVICIOS - SERVICIO DE INFORMACIÓN CATASTRAL - ACTUALIZACIÓN  Y GESTIÓN CATASTRAL  NACIONAL"/>
    <s v="Nación"/>
    <x v="2"/>
    <s v="CSF"/>
    <n v="1603000000"/>
    <n v="50000000"/>
    <n v="1653000000"/>
    <n v="1653000000"/>
    <s v="Adquisición de equipos GNSS GEODÉSICOS como apoyo al cumplimiento de los objetivos misionales y demás proyectos a cargo del Instituto Geográfico Agustín Codazzi."/>
    <s v="91620"/>
    <s v="-0"/>
    <s v="-0"/>
    <s v="-0"/>
    <s v="-0"/>
    <s v="-0"/>
    <x v="1"/>
    <x v="1"/>
  </r>
  <r>
    <s v="75420"/>
    <s v="2020-11-17 00:00:00"/>
    <s v="2020-11-17 08:49:00"/>
    <s v="Gasto"/>
    <s v="Generado"/>
    <s v="0300"/>
    <x v="23"/>
    <x v="53"/>
    <s v="ADQUISICIÓN DE BIENES Y SERVICIOS - SERVICIOS DE INFORMACIÓN GEODÉSICA ACTUALIZADO - LEVANTAMIENTO , GENERACIÓN Y ACTUALIZACIÓN DE LA RED GEODÉSICA Y LA CARTOGRAFÍA BÁSICA A NIVEL   NACIONAL"/>
    <s v="Nación"/>
    <x v="0"/>
    <s v="CSF"/>
    <n v="500000000"/>
    <n v="234430889"/>
    <n v="734430889"/>
    <n v="734430889"/>
    <s v="Adquisición de equipos GNSS GEODÉSICOS como apoyo al cumplimiento de los objetivos misionales y demás proyectos a cargo del Instituto Geográfico Agustín Codazzi."/>
    <s v="91620"/>
    <s v="-0"/>
    <s v="-0"/>
    <s v="-0"/>
    <s v="-0"/>
    <s v="-0"/>
    <x v="1"/>
    <x v="8"/>
  </r>
  <r>
    <s v="75520"/>
    <s v="2020-11-17 00:00:00"/>
    <s v="2020-11-17 10:33: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56853891"/>
    <n v="4"/>
    <n v="56853895"/>
    <n v="0"/>
    <s v="Viáticos y gastos de comisión para el reconocimiento de los suelos, descripción de calicatas y toma de muestras para análisis de laboratorio del levantamiento detallado a escala 1:10.000 de los complejos de páramos de Guerrero y_x000a_Distrito de Manejo."/>
    <s v="91720"/>
    <s v="161520, 161620, 161720, 161820, 162020, 162120, 162220, 162320, 162420, 162920, 163020, 163120, 163420, 164120, 164220"/>
    <s v="581220, 581320, 581820, 581920, 582020, 582120, 582220, 582320, 582420, 582620, 582820, 582920, 583020, 583920, 584620"/>
    <s v="1021320, 1021520, 1022620, 1022720, 1022820, 1022920, 1023020, 1023120, 1023220, 1023320, 1023420, 1023520, 1023620, 1023720, 1025120"/>
    <s v="326959220, 326962120, 329721720, 329737320, 329751820, 329762820, 329764820, 329772820, 329779820, 329848220, 329849920, 329902120, 329907020, 329909620, 330136420"/>
    <s v="-0"/>
    <x v="1"/>
    <x v="23"/>
  </r>
  <r>
    <s v="75620"/>
    <s v="2020-11-17 00:00:00"/>
    <s v="2020-11-17 10:38: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29554111"/>
    <n v="0"/>
    <n v="29554111"/>
    <n v="29554111"/>
    <s v="Adquisición de elementos para los trabajos de campo de la Subdirección de Agrología"/>
    <s v="91820"/>
    <s v="-0"/>
    <s v="-0"/>
    <s v="-0"/>
    <s v="-0"/>
    <s v="-0"/>
    <x v="1"/>
    <x v="23"/>
  </r>
  <r>
    <s v="75720"/>
    <s v="2020-11-17 00:00:00"/>
    <s v="2020-11-17 10:43: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573"/>
    <n v="-1610573"/>
    <n v="0"/>
    <n v="0"/>
    <s v="Acompañamiento a la Policía Antinarcóticos en el monitoreo de zonas de erradicación por aspersión terrestre, para la toma de muestras, en el programa PECAT"/>
    <s v="91920"/>
    <s v="163520"/>
    <s v="582720"/>
    <s v="-0"/>
    <s v="-0"/>
    <s v="-0"/>
    <x v="1"/>
    <x v="23"/>
  </r>
  <r>
    <s v="75820"/>
    <s v="2020-11-17 00:00:00"/>
    <s v="2020-11-17 14:09:00"/>
    <s v="Gasto"/>
    <s v="Con Compromiso"/>
    <s v="0300"/>
    <x v="23"/>
    <x v="37"/>
    <s v="ADQUISICIÓN DE BIENES Y SERVICIOS - SERVICIO DE INFORMACIÓN CARTOGRÁFICA ACTUALIZADO - LEVANTAMIENTO , GENERACIÓN Y ACTUALIZACIÓN DE LA RED GEODÉSICA Y LA CARTOGRAFÍA BÁSICA A NIVEL   NACIONAL"/>
    <s v="Nación"/>
    <x v="0"/>
    <s v="CSF"/>
    <n v="73487425"/>
    <n v="0"/>
    <n v="73487425"/>
    <n v="0"/>
    <s v="Prestación de servicios técnicos para la captura de elementos vectoriales de conformidad con las especificaciones técnicas y rendimientos establecidos."/>
    <s v="92020"/>
    <s v="172020, 172120, 172220, 172320, 172420"/>
    <s v="-0"/>
    <s v="-0"/>
    <s v="-0"/>
    <s v="-0"/>
    <x v="1"/>
    <x v="8"/>
  </r>
  <r>
    <s v="75920"/>
    <s v="2020-11-17 00:00:00"/>
    <s v="2020-11-17 14:10:00"/>
    <s v="Gasto"/>
    <s v="Generado"/>
    <s v="0300"/>
    <x v="23"/>
    <x v="77"/>
    <s v="ADQUISICIÓN DE BIENES Y SERVICIOS - SERVICIO DE INFORMACIÓN GEOGRÁFICA, GEODÉSICA Y CARTOGRÁFICA - LEVANTAMIENTO , GENERACIÓN Y ACTUALIZACIÓN DE LA RED GEODÉSICA Y LA CARTOGRAFÍA BÁSICA A NIVEL   NACIONAL"/>
    <s v="Nación"/>
    <x v="0"/>
    <s v="CSF"/>
    <n v="3458230"/>
    <n v="0"/>
    <n v="3458230"/>
    <n v="3458230"/>
    <s v="Prestación de servicios para apoyar la implementación de métodos estadísticos en la Subdirección"/>
    <s v="92120"/>
    <s v="-0"/>
    <s v="-0"/>
    <s v="-0"/>
    <s v="-0"/>
    <s v="-0"/>
    <x v="1"/>
    <x v="8"/>
  </r>
  <r>
    <s v="76020"/>
    <s v="2020-11-17 00:00:00"/>
    <s v="2020-11-17 14:12:00"/>
    <s v="Gasto"/>
    <s v="Con Compromiso"/>
    <s v="0300"/>
    <x v="23"/>
    <x v="53"/>
    <s v="ADQUISICIÓN DE BIENES Y SERVICIOS - SERVICIOS DE INFORMACIÓN GEODÉSICA ACTUALIZADO - LEVANTAMIENTO , GENERACIÓN Y ACTUALIZACIÓN DE LA RED GEODÉSICA Y LA CARTOGRAFÍA BÁSICA A NIVEL   NACIONAL"/>
    <s v="Nación"/>
    <x v="0"/>
    <s v="CSF"/>
    <n v="5000000"/>
    <n v="0"/>
    <n v="5000000"/>
    <n v="0"/>
    <s v="Prestación de servicios de mantenimiento correctivo para el magnetómetro de protones Geométricos Modelo G-886 del IGAC"/>
    <s v="92220"/>
    <s v="176620"/>
    <s v="-0"/>
    <s v="-0"/>
    <s v="-0"/>
    <s v="-0"/>
    <x v="1"/>
    <x v="8"/>
  </r>
  <r>
    <s v="76120"/>
    <s v="2020-11-17 00:00:00"/>
    <s v="2020-11-17 14:21:00"/>
    <s v="Gasto"/>
    <s v="Generado"/>
    <s v="0160"/>
    <x v="24"/>
    <x v="68"/>
    <s v="ADQUISICIÓN DE BIENES Y SERVICIOS - SERVICIOS DE INFORMACIÓN IMPLEMENTADOS - FORTALECIMIENTO DE LOS PROCESOS DE DIFUSIÓN Y ACCESO A LA INFORMACIÓN GEOGRÁFICA A NIVEL   NACIONAL"/>
    <s v="Nación"/>
    <x v="0"/>
    <s v="CSF"/>
    <n v="16663570"/>
    <n v="0"/>
    <n v="16663570"/>
    <n v="16663570"/>
    <s v="ADQUISICIÓN DE LICENCIAS ADOBE"/>
    <s v="92320"/>
    <s v="-0"/>
    <s v="-0"/>
    <s v="-0"/>
    <s v="-0"/>
    <s v="-0"/>
    <x v="1"/>
    <x v="25"/>
  </r>
  <r>
    <s v="76120"/>
    <s v="2020-11-17 00:00:00"/>
    <s v="2020-11-17 14:21: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0"/>
    <n v="6615720"/>
    <n v="6615720"/>
    <s v="ADQUISICIÓN DE LICENCIAS ADOBE"/>
    <s v="92320"/>
    <s v="-0"/>
    <s v="-0"/>
    <s v="-0"/>
    <s v="-0"/>
    <s v="-0"/>
    <x v="1"/>
    <x v="23"/>
  </r>
  <r>
    <s v="76120"/>
    <s v="2020-11-17 00:00:00"/>
    <s v="2020-11-17 14:21:00"/>
    <s v="Gasto"/>
    <s v="Generado"/>
    <s v="0140"/>
    <x v="21"/>
    <x v="72"/>
    <s v="ADQUISICIÓN DE BIENES Y SERVICIOS - SERVICIO DE GESTIÓN DEL CONOCIMIENTO E INNOVACIÓN GEOGRÁFICA - FORTALECIMIENTO DE LA GESTIÓN DEL CONOCIMIENTO Y LA INNOVACIÓN EN EL ÁMBITO GEOGRÁFICO DEL  TERRITORIO   NACIONAL"/>
    <s v="Nación"/>
    <x v="0"/>
    <s v="CSF"/>
    <n v="7000000"/>
    <n v="0"/>
    <n v="7000000"/>
    <n v="7000000"/>
    <s v="ADQUISICIÓN DE LICENCIAS ADOBE"/>
    <s v="92320"/>
    <s v="-0"/>
    <s v="-0"/>
    <s v="-0"/>
    <s v="-0"/>
    <s v="-0"/>
    <x v="1"/>
    <x v="24"/>
  </r>
  <r>
    <s v="76220"/>
    <s v="2020-11-17 00:00:00"/>
    <s v="2020-11-17 14:31:00"/>
    <s v="Gasto"/>
    <s v="Generado"/>
    <s v="0300"/>
    <x v="23"/>
    <x v="37"/>
    <s v="ADQUISICIÓN DE BIENES Y SERVICIOS - SERVICIO DE INFORMACIÓN CARTOGRÁFICA ACTUALIZADO - LEVANTAMIENTO , GENERACIÓN Y ACTUALIZACIÓN DE LA RED GEODÉSICA Y LA CARTOGRAFÍA BÁSICA A NIVEL   NACIONAL"/>
    <s v="Nación"/>
    <x v="0"/>
    <s v="CSF"/>
    <n v="200000000"/>
    <n v="0"/>
    <n v="200000000"/>
    <n v="200000000"/>
    <s v="Adquisición de licencias ERDAS"/>
    <s v="92420"/>
    <s v="-0"/>
    <s v="-0"/>
    <s v="-0"/>
    <s v="-0"/>
    <s v="-0"/>
    <x v="1"/>
    <x v="8"/>
  </r>
  <r>
    <s v="76220"/>
    <s v="2020-11-17 00:00:00"/>
    <s v="2020-11-17 14:31:00"/>
    <s v="Gasto"/>
    <s v="Generad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98836069"/>
    <n v="0"/>
    <n v="98836069"/>
    <n v="98836069"/>
    <s v="Adquisición de licencias ERDAS"/>
    <s v="92420"/>
    <s v="-0"/>
    <s v="-0"/>
    <s v="-0"/>
    <s v="-0"/>
    <s v="-0"/>
    <x v="1"/>
    <x v="23"/>
  </r>
  <r>
    <s v="76320"/>
    <s v="2020-11-17 00:00:00"/>
    <s v="2020-11-17 15:2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8218"/>
    <n v="-494751"/>
    <n v="783467"/>
    <n v="0"/>
    <s v="Viáticos y gastos de comisión Presentación Estudio de Suelos Cuenca del Río Amoyá, en el municipio de Chaparral - Tolima"/>
    <s v="92520"/>
    <s v="163220, 163320, 163620"/>
    <s v="581520, 581620"/>
    <s v="1021720, 1021820"/>
    <s v="327051320, 328407820"/>
    <s v="-0"/>
    <x v="1"/>
    <x v="23"/>
  </r>
  <r>
    <s v="76420"/>
    <s v="2020-11-18 00:00:00"/>
    <s v="2020-11-18 14:44: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4080000"/>
    <n v="0"/>
    <n v="4080000"/>
    <n v="0"/>
    <s v="Trasportar a funcionarios y contratistas de la Subdirección de Agrología a municipios de Cundinamarca del 23 de noviembre al 7 de diciembre, dentro del contrato suscrito con la CAR"/>
    <s v="92620"/>
    <s v="164620"/>
    <s v="585120"/>
    <s v="1025520, 1025620"/>
    <s v="330145120"/>
    <s v="-0"/>
    <x v="1"/>
    <x v="23"/>
  </r>
  <r>
    <s v="76520"/>
    <s v="2020-11-18 00:00:00"/>
    <s v="2020-11-18 19:04: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9515139"/>
    <n v="0"/>
    <n v="9515139"/>
    <n v="0"/>
    <s v="Viáticos y gastos de comisión para transportar a funcionarios y contratistas de la Subdirección de Agrología a municipios de Cundinamarca del 23 de noviembre al 7 de diciembre, dentro del contrato suscrito con la CAR."/>
    <s v="92720"/>
    <s v="164320, 164420, 164520"/>
    <s v="584720, 584820, 585020"/>
    <s v="1025220, 1025320, 1025420"/>
    <s v="330138620, 330139120, 330140020"/>
    <s v="-0"/>
    <x v="1"/>
    <x v="23"/>
  </r>
  <r>
    <s v="76620"/>
    <s v="2020-11-19 00:00:00"/>
    <s v="2020-11-19 17:07:00"/>
    <s v="Gasto"/>
    <s v="Con Compromiso"/>
    <s v="0300"/>
    <x v="23"/>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7134087"/>
    <n v="1"/>
    <n v="7134088"/>
    <n v="0"/>
    <s v="Gastos de viaje y comisión para Levantamiento topográfico Camino Sapzurro - La Miel Fase 3"/>
    <s v="92920"/>
    <s v="166720, 167020"/>
    <s v="589120"/>
    <s v="1066220"/>
    <s v="335480620"/>
    <s v="-0"/>
    <x v="1"/>
    <x v="8"/>
  </r>
  <r>
    <s v="76720"/>
    <s v="2020-11-19 00:00:00"/>
    <s v="2020-11-19 17:11:00"/>
    <s v="Gasto"/>
    <s v="Con Compromiso"/>
    <s v="0300"/>
    <x v="23"/>
    <x v="53"/>
    <s v="ADQUISICIÓN DE BIENES Y SERVICIOS - SERVICIOS DE INFORMACIÓN GEODÉSICA ACTUALIZADO - LEVANTAMIENTO , GENERACIÓN Y ACTUALIZACIÓN DE LA RED GEODÉSICA Y LA CARTOGRAFÍA BÁSICA A NIVEL   NACIONAL"/>
    <s v="Nación"/>
    <x v="0"/>
    <s v="CSF"/>
    <n v="9686019"/>
    <n v="0"/>
    <n v="9686019"/>
    <n v="0"/>
    <s v="VIÁTICOS Y GASTOS DE COMISIÓN, Sistema de Referencia Geodésico Nacional. RED GRAVIMETRICA RELATIVA"/>
    <s v="92820"/>
    <s v="166520, 166820, 166920"/>
    <s v="589220, 589320, 590420"/>
    <s v="1066320, 1066420, 1101320"/>
    <s v="335482620, 335488620, 336172820"/>
    <s v="-0"/>
    <x v="1"/>
    <x v="8"/>
  </r>
  <r>
    <s v="76820"/>
    <s v="2020-11-20 00:00:00"/>
    <s v="2020-11-20 14:56:00"/>
    <s v="Gasto"/>
    <s v="Con Compromiso"/>
    <s v="0200"/>
    <x v="19"/>
    <x v="70"/>
    <s v="AUXILIO DE CESANTÍAS"/>
    <s v="Nación"/>
    <x v="0"/>
    <s v="CSF"/>
    <n v="15000000"/>
    <n v="0"/>
    <n v="15000000"/>
    <n v="0"/>
    <s v="Abono aportes al Fondo Nacional del Ahorro – octubre / 2020"/>
    <s v="93220"/>
    <s v="164820"/>
    <s v="586620"/>
    <s v="1028420"/>
    <s v="331244420"/>
    <s v="-0"/>
    <x v="0"/>
    <x v="3"/>
  </r>
  <r>
    <s v="76920"/>
    <s v="2020-11-23 00:00:00"/>
    <s v="2020-11-23 11:20:00"/>
    <s v="Gasto"/>
    <s v="Generado"/>
    <s v="0500"/>
    <x v="22"/>
    <x v="22"/>
    <s v="ADQUISICIÓN DE BIENES Y SERVICIOS - SERVICIO DE INFORMACIÓN CATASTRAL - ACTUALIZACIÓN  Y GESTIÓN CATASTRAL  NACIONAL"/>
    <s v="Nación"/>
    <x v="2"/>
    <s v="CSF"/>
    <n v="3539340"/>
    <n v="0"/>
    <n v="3539340"/>
    <n v="3539340"/>
    <s v="prestación de servicios profesionales para realizar las socializaciones requeridas en el marco de los procesos de actualización catastral que adelante el instituto"/>
    <s v="93020"/>
    <s v="-0"/>
    <s v="-0"/>
    <s v="-0"/>
    <s v="-0"/>
    <s v="-0"/>
    <x v="1"/>
    <x v="1"/>
  </r>
  <r>
    <s v="77020"/>
    <s v="2020-11-23 00:00:00"/>
    <s v="2020-11-23 12:15:00"/>
    <s v="Gasto"/>
    <s v="Con Compromiso"/>
    <s v="0200"/>
    <x v="19"/>
    <x v="7"/>
    <s v="SUELDO DE VACACIONES"/>
    <s v="Nación"/>
    <x v="0"/>
    <s v="CSF"/>
    <n v="96878049"/>
    <n v="0"/>
    <n v="9687804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4"/>
    <s v="PRIMA DE VACACIONES"/>
    <s v="Nación"/>
    <x v="0"/>
    <s v="CSF"/>
    <n v="82807996"/>
    <n v="0"/>
    <n v="82807996"/>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12"/>
    <s v="APORTES GENERALES AL SISTEMA DE RIESGOS LABORALES"/>
    <s v="Nación"/>
    <x v="0"/>
    <s v="CSF"/>
    <n v="9213400"/>
    <n v="-9213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13"/>
    <s v="APORTES AL ICBF"/>
    <s v="Nación"/>
    <x v="0"/>
    <s v="CSF"/>
    <n v="32176900"/>
    <n v="-321769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41"/>
    <s v="PRIMA DE COORDINACIÓN"/>
    <s v="Nación"/>
    <x v="0"/>
    <s v="CSF"/>
    <n v="16441409"/>
    <n v="0"/>
    <n v="1644140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33"/>
    <s v="LICENCIAS DE MATERNIDAD Y PATERNIDAD (NO DE PENSIONES)"/>
    <s v="Nación"/>
    <x v="0"/>
    <s v="CSF"/>
    <n v="4522743"/>
    <n v="0"/>
    <n v="45227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11"/>
    <s v="PENSIONES"/>
    <s v="Nación"/>
    <x v="0"/>
    <s v="CSF"/>
    <n v="117081500"/>
    <n v="-117081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14"/>
    <s v="CAJAS DE COMPENSACIÓN FAMILIAR"/>
    <s v="Nación"/>
    <x v="0"/>
    <s v="CSF"/>
    <n v="42900500"/>
    <n v="-42900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10"/>
    <s v="BONIFICACIÓN POR SERVICIOS PRESTADOS"/>
    <s v="Nación"/>
    <x v="0"/>
    <s v="CSF"/>
    <n v="19470725"/>
    <n v="0"/>
    <n v="19470725"/>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30"/>
    <s v="PRIMA DE NAVIDAD"/>
    <s v="Nación"/>
    <x v="0"/>
    <s v="CSF"/>
    <n v="1269802220"/>
    <n v="0"/>
    <n v="126980222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16"/>
    <s v="APORTES AL SENA"/>
    <s v="Nación"/>
    <x v="0"/>
    <s v="CSF"/>
    <n v="21455100"/>
    <n v="-214551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52"/>
    <s v="PRIMA TÉCNICA SALARIAL"/>
    <s v="Nación"/>
    <x v="0"/>
    <s v="CSF"/>
    <n v="26478343"/>
    <n v="0"/>
    <n v="264783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15"/>
    <s v="SALUD"/>
    <s v="Nación"/>
    <x v="0"/>
    <s v="CSF"/>
    <n v="82935400"/>
    <n v="-82935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21"/>
    <s v="INCAPACIDADES (NO DE PENSIONES)"/>
    <s v="Nación"/>
    <x v="0"/>
    <s v="CSF"/>
    <n v="6712860"/>
    <n v="0"/>
    <n v="671286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9"/>
    <s v="SUELDO BÁSICO"/>
    <s v="Nación"/>
    <x v="0"/>
    <s v="CSF"/>
    <n v="884631341"/>
    <n v="0"/>
    <n v="884631341"/>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54"/>
    <s v="HORAS EXTRAS, DOMINICALES, FESTIVOS Y RECARGOS"/>
    <s v="Nación"/>
    <x v="0"/>
    <s v="CSF"/>
    <n v="2088842"/>
    <n v="0"/>
    <n v="20888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5"/>
    <s v="PRIMA TÉCNICA NO SALARIAL"/>
    <s v="Nación"/>
    <x v="0"/>
    <s v="CSF"/>
    <n v="15576062"/>
    <n v="0"/>
    <n v="1557606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6"/>
    <s v="SUBSIDIO DE ALIMENTACIÓN"/>
    <s v="Nación"/>
    <x v="0"/>
    <s v="CSF"/>
    <n v="10320542"/>
    <n v="0"/>
    <n v="103205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28"/>
    <s v="AUXILIO DE CONECTIVIDAD DIGITAL"/>
    <s v="Nación"/>
    <x v="0"/>
    <s v="CSF"/>
    <n v="11204230"/>
    <n v="0"/>
    <n v="1120423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020"/>
    <s v="2020-11-23 00:00:00"/>
    <s v="2020-11-23 12:15:00"/>
    <s v="Gasto"/>
    <s v="Con Compromiso"/>
    <s v="0200"/>
    <x v="19"/>
    <x v="8"/>
    <s v="BONIFICACIÓN ESPECIAL DE RECREACIÓN"/>
    <s v="Nación"/>
    <x v="0"/>
    <s v="CSF"/>
    <n v="6818972"/>
    <n v="0"/>
    <n v="681897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0"/>
    <x v="0"/>
    <x v="3"/>
  </r>
  <r>
    <s v="77120"/>
    <s v="2020-11-23 00:00:00"/>
    <s v="2020-11-23 17:57: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855627"/>
    <n v="0"/>
    <n v="855627"/>
    <n v="0"/>
    <s v="Viáticos para revisión clases agrológicas del municipio de Pereira en el departamento de Risaralda."/>
    <s v="93520"/>
    <s v="168620, 168720"/>
    <s v="594820, 595020"/>
    <s v="1107120, 1107220"/>
    <s v="338648420, 338652020"/>
    <s v="-0"/>
    <x v="1"/>
    <x v="23"/>
  </r>
  <r>
    <s v="77220"/>
    <s v="2020-11-24 00:00:00"/>
    <s v="2020-11-24 15:19:00"/>
    <s v="Gasto"/>
    <s v="Con Compromiso"/>
    <s v="0200"/>
    <x v="19"/>
    <x v="20"/>
    <s v="IMPUESTO DE INDUSTRIA Y COMERCIO"/>
    <s v="Propios"/>
    <x v="1"/>
    <s v="CSF"/>
    <n v="9666000"/>
    <n v="0"/>
    <n v="9666000"/>
    <n v="0"/>
    <s v="IMPUESTO DE INDUSTRIA Y COMERCIO - ICA"/>
    <s v="94420"/>
    <s v="167720"/>
    <s v="594020"/>
    <s v="1106420"/>
    <s v="338459220"/>
    <s v="-0"/>
    <x v="0"/>
    <x v="3"/>
  </r>
  <r>
    <s v="77320"/>
    <s v="2020-11-24 00:00:00"/>
    <s v="2020-11-24 17:57:00"/>
    <s v="Gasto"/>
    <s v="Con Compromiso"/>
    <s v="0200"/>
    <x v="19"/>
    <x v="13"/>
    <s v="APORTES AL ICBF"/>
    <s v="Nación"/>
    <x v="0"/>
    <s v="CSF"/>
    <n v="32176900"/>
    <n v="0"/>
    <n v="321769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4"/>
    <s v="CAJAS DE COMPENSACIÓN FAMILIAR"/>
    <s v="Nación"/>
    <x v="0"/>
    <s v="CSF"/>
    <n v="42900500"/>
    <n v="0"/>
    <n v="42900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2"/>
    <s v="APORTES GENERALES AL SISTEMA DE RIESGOS LABORALES"/>
    <s v="Nación"/>
    <x v="0"/>
    <s v="CSF"/>
    <n v="9213400"/>
    <n v="0"/>
    <n v="9213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6"/>
    <s v="APORTES AL SENA"/>
    <s v="Nación"/>
    <x v="0"/>
    <s v="CSF"/>
    <n v="21455100"/>
    <n v="0"/>
    <n v="214551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1"/>
    <s v="PENSIONES"/>
    <s v="Nación"/>
    <x v="0"/>
    <s v="CSF"/>
    <n v="117081500"/>
    <n v="0"/>
    <n v="117081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5"/>
    <s v="SALUD"/>
    <s v="Nación"/>
    <x v="0"/>
    <s v="CSF"/>
    <n v="82935400"/>
    <n v="0"/>
    <n v="82935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420"/>
    <s v="2020-11-25 00:00:00"/>
    <s v="2020-11-25 08:52:00"/>
    <s v="Gasto"/>
    <s v="Con Compromiso"/>
    <s v="0400"/>
    <x v="20"/>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95"/>
    <n v="0"/>
    <n v="450095"/>
    <n v="130850"/>
    <s v="Viáticos para recolección y traslado de muestras de suelo desde los municipios de Ubaté y Zipaquirá en el departamento de Cundinamarca a la ciudad de Bogotá, dentro del contrato suscrito con la Corporación Autónoma Regional de_x000a_Cundinamarca - CAR"/>
    <s v="94520"/>
    <s v="170820, 170920, 171020, 171120"/>
    <s v="602620, 602720, 602820"/>
    <s v="1111220, 1111320, 1111420"/>
    <s v="342832520, 342835120, 342842120"/>
    <s v="-0"/>
    <x v="1"/>
    <x v="23"/>
  </r>
  <r>
    <s v="77520"/>
    <s v="2020-11-25 00:00:00"/>
    <s v="2020-11-25 08:59:00"/>
    <s v="Gasto"/>
    <s v="Con Compromiso"/>
    <s v="0300"/>
    <x v="23"/>
    <x v="53"/>
    <s v="ADQUISICIÓN DE BIENES Y SERVICIOS - SERVICIOS DE INFORMACIÓN GEODÉSICA ACTUALIZADO - LEVANTAMIENTO , GENERACIÓN Y ACTUALIZACIÓN DE LA RED GEODÉSICA Y LA CARTOGRAFÍA BÁSICA A NIVEL   NACIONAL"/>
    <s v="Nación"/>
    <x v="0"/>
    <s v="CSF"/>
    <n v="7430263"/>
    <n v="0"/>
    <n v="7430263"/>
    <n v="200000"/>
    <s v="VIATICOS Y GASTOS DE COMISIÓN, RED ACTIVA MAGNA-ECO"/>
    <s v="94320"/>
    <s v="170120, 171220"/>
    <s v="602220, 602920"/>
    <s v="1110820, 1111520"/>
    <s v="342848120, 342886620"/>
    <s v="-0"/>
    <x v="1"/>
    <x v="8"/>
  </r>
  <r>
    <s v="77620"/>
    <s v="2020-11-25 00:00:00"/>
    <s v="2020-11-25 09:10:00"/>
    <s v="Gasto"/>
    <s v="Con Compromiso"/>
    <s v="0300"/>
    <x v="23"/>
    <x v="37"/>
    <s v="ADQUISICIÓN DE BIENES Y SERVICIOS - SERVICIO DE INFORMACIÓN CARTOGRÁFICA ACTUALIZADO - LEVANTAMIENTO , GENERACIÓN Y ACTUALIZACIÓN DE LA RED GEODÉSICA Y LA CARTOGRAFÍA BÁSICA A NIVEL   NACIONAL"/>
    <s v="Nación"/>
    <x v="0"/>
    <s v="CSF"/>
    <n v="870239"/>
    <n v="0"/>
    <n v="870239"/>
    <n v="0"/>
    <s v="GASTOS DE VIAJE Y COMISIÓN PARA LEVANTAMIENTO DE INFORMACIÓN TOPOGRÁFICA EN CAMPO, FREDONIA VENECIA"/>
    <s v="94220"/>
    <s v="172520"/>
    <s v="605920"/>
    <s v="1113720"/>
    <s v="345853920"/>
    <s v="-0"/>
    <x v="1"/>
    <x v="8"/>
  </r>
  <r>
    <s v="77720"/>
    <s v="2020-11-25 00:00:00"/>
    <s v="2020-11-25 09:11: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00246"/>
    <n v="0"/>
    <n v="800246"/>
    <n v="0"/>
    <s v="VIATICOS Y GASTOS DE COMISION PARA REALIZAR DILIGENCIA DE CAMPO PROCESOS DE DESLINDE DE LOS MUNICIPIOS FREDONIA Y VENECIA"/>
    <s v="94020"/>
    <s v="170020"/>
    <s v="602120"/>
    <s v="1110720"/>
    <s v="342178120"/>
    <s v="-0"/>
    <x v="1"/>
    <x v="8"/>
  </r>
  <r>
    <s v="77820"/>
    <s v="2020-11-25 00:00:00"/>
    <s v="2020-11-25 09:19:00"/>
    <s v="Gasto"/>
    <s v="Con Compromiso"/>
    <s v="0300"/>
    <x v="23"/>
    <x v="53"/>
    <s v="ADQUISICIÓN DE BIENES Y SERVICIOS - SERVICIOS DE INFORMACIÓN GEODÉSICA ACTUALIZADO - LEVANTAMIENTO , GENERACIÓN Y ACTUALIZACIÓN DE LA RED GEODÉSICA Y LA CARTOGRAFÍA BÁSICA A NIVEL   NACIONAL"/>
    <s v="Nación"/>
    <x v="0"/>
    <s v="CSF"/>
    <n v="24690946"/>
    <n v="0"/>
    <n v="24690946"/>
    <n v="1130665"/>
    <s v="VIATICOS Y GASTOS DE COMISION PARA REALIZAR FOTOCONTROL Y PUNTOS DE VERIFICACÓN PARA ELABORACIONDE CARTOGRAFÍA VECTORIAL RURAL EN LOS DEPARTAMENTOS DE CAUCA NARIÑO_x000a_PUTUMAYO Y CAQUETA"/>
    <s v="93820"/>
    <s v="170220, 170320, 170420, 172920, 173020, 173120, 175320, 175520"/>
    <s v="602320, 602420, 602520, 605520, 605620, 605720, 613720"/>
    <s v="1110920, 1111020, 1111120, 1113220, 1113320, 1113420, 1116820"/>
    <s v="342940120, 345848220, 345850820, 346018720"/>
    <s v="-0"/>
    <x v="1"/>
    <x v="8"/>
  </r>
  <r>
    <s v="77920"/>
    <s v="2020-11-25 00:00:00"/>
    <s v="2020-11-25 09:21:00"/>
    <s v="Gasto"/>
    <s v="Con Compromiso"/>
    <s v="0300"/>
    <x v="23"/>
    <x v="37"/>
    <s v="ADQUISICIÓN DE BIENES Y SERVICIOS - SERVICIO DE INFORMACIÓN CARTOGRÁFICA ACTUALIZADO - LEVANTAMIENTO , GENERACIÓN Y ACTUALIZACIÓN DE LA RED GEODÉSICA Y LA CARTOGRAFÍA BÁSICA A NIVEL   NACIONAL"/>
    <s v="Nación"/>
    <x v="0"/>
    <s v="CSF"/>
    <n v="25326445"/>
    <n v="0"/>
    <n v="25326445"/>
    <n v="34154"/>
    <s v="VIATICOS Y GASTOS DE COMISION CONDUCTORES, PARA REALIZAR FOTOCONTROL Y PUNTOS DE VERIFICACÓN PARA ELABORACIONDE CARTOGRAFÍA VECTORIAL RURAL EN LOS DEPARTAMENTOS DE CAUCA_x000a_NARIÑO PUTUMAYO Y CAQUETA"/>
    <s v="94620"/>
    <s v="170520, 170620, 170720, 171320, 172720, 172820, 176720"/>
    <s v="603020, 605820, 606020, 610320, 610420, 610520, 615520"/>
    <s v="1111620, 1113520, 1113620, 1114520, 1114620, 1125820"/>
    <s v="342892020, 345663320, 345668220, 345851820, 345853020"/>
    <s v="-0"/>
    <x v="1"/>
    <x v="8"/>
  </r>
  <r>
    <s v="78020"/>
    <s v="2020-11-25 00:00:00"/>
    <s v="2020-11-25 11:13:00"/>
    <s v="Gasto"/>
    <s v="Con Compromiso"/>
    <s v="0300"/>
    <x v="23"/>
    <x v="53"/>
    <s v="ADQUISICIÓN DE BIENES Y SERVICIOS - SERVICIOS DE INFORMACIÓN GEODÉSICA ACTUALIZADO - LEVANTAMIENTO , GENERACIÓN Y ACTUALIZACIÓN DE LA RED GEODÉSICA Y LA CARTOGRAFÍA BÁSICA A NIVEL   NACIONAL"/>
    <s v="Nación"/>
    <x v="0"/>
    <s v="CSF"/>
    <n v="15539497"/>
    <n v="0"/>
    <n v="15539497"/>
    <n v="0"/>
    <s v="VIÁTICOS Y GASTOS DE COMISIÓN, PROYECTO AMCO (Area Metropolitana Centro-Occidente)"/>
    <s v="94820"/>
    <s v="169520, 169620, 169720, 169820, 169920, 172620"/>
    <s v="601620, 601720, 601820, 601920, 602020, 606120"/>
    <s v="1110220, 1110320, 1110420, 1110520, 1110620, 1113820"/>
    <s v="342866520, 342874320, 342876420, 342879020, 342882420, 345855620"/>
    <s v="-0"/>
    <x v="1"/>
    <x v="8"/>
  </r>
  <r>
    <s v="78120"/>
    <s v="2020-11-25 00:00:00"/>
    <s v="2020-11-25 15:51:00"/>
    <s v="Gasto"/>
    <s v="Con Compromiso"/>
    <s v="0300"/>
    <x v="23"/>
    <x v="67"/>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57327"/>
    <n v="0"/>
    <n v="3057327"/>
    <n v="0"/>
    <s v="VIATICOS Y GASTOS DE VIAJE PARA INTEGRAR LA COMISIÓN DE CONSULTA PREVIA EN EL MUNICIPIO DE CUMARIBO VICHADA_x000a_TRAYECTO VILLAVICENCIO CUMARIBO VILLAVICENCIO"/>
    <s v="94120"/>
    <s v="173220"/>
    <s v="606520"/>
    <s v="1113920"/>
    <s v="-0"/>
    <s v="-0"/>
    <x v="1"/>
    <x v="8"/>
  </r>
  <r>
    <s v="78220"/>
    <s v="2020-11-26 00:00:00"/>
    <s v="2020-11-26 15:20:00"/>
    <s v="Gasto"/>
    <s v="Generado"/>
    <s v="0200"/>
    <x v="19"/>
    <x v="76"/>
    <s v="SERVICIOS DE MANTENIMIENTO, REPARACIÓN E INSTALACIÓN (EXCEPTO SERVICIOS DE CONSTRUCCIÓN)"/>
    <s v="Nación"/>
    <x v="0"/>
    <s v="CSF"/>
    <n v="11000000"/>
    <n v="0"/>
    <n v="11000000"/>
    <n v="11000000"/>
    <s v="Recarga de extintores del Instituto Geográfico Agustín Codazzi sede central"/>
    <s v="94920"/>
    <s v="-0"/>
    <s v="-0"/>
    <s v="-0"/>
    <s v="-0"/>
    <s v="-0"/>
    <x v="0"/>
    <x v="3"/>
  </r>
  <r>
    <s v="78320"/>
    <s v="2020-11-26 00:00:00"/>
    <s v="2020-11-26 17:40:00"/>
    <s v="Gasto"/>
    <s v="Con Compromiso"/>
    <s v="0200"/>
    <x v="19"/>
    <x v="70"/>
    <s v="AUXILIO DE CESANTÍAS"/>
    <s v="Nación"/>
    <x v="0"/>
    <s v="CSF"/>
    <n v="615000000"/>
    <n v="0"/>
    <n v="615000000"/>
    <n v="0"/>
    <s v="APORTES FNA DEL MES DE NOVIEMBRE"/>
    <s v="95020"/>
    <s v="174320"/>
    <s v="604120"/>
    <s v="1112520"/>
    <s v="343328220"/>
    <s v="-0"/>
    <x v="0"/>
    <x v="3"/>
  </r>
  <r>
    <s v="120"/>
    <s v="2020-01-17 00:00:00"/>
    <s v="2020-01-17 07:35:00"/>
    <s v="Gasto"/>
    <s v="Con Compromiso"/>
    <s v="020"/>
    <x v="26"/>
    <x v="7"/>
    <s v="SUELDO DE VACACIONES"/>
    <s v="Nación"/>
    <x v="0"/>
    <s v="CSF"/>
    <n v="2461596"/>
    <n v="0"/>
    <n v="2461596"/>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8"/>
    <s v="BONIFICACIÓN ESPECIAL DE RECREACIÓN"/>
    <s v="Nación"/>
    <x v="0"/>
    <s v="CSF"/>
    <n v="199162"/>
    <n v="0"/>
    <n v="19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9"/>
    <s v="SUELDO BÁSICO"/>
    <s v="Nación"/>
    <x v="0"/>
    <s v="CSF"/>
    <n v="30891631"/>
    <n v="0"/>
    <n v="30891631"/>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10"/>
    <s v="BONIFICACIÓN POR SERVICIOS PRESTADOS"/>
    <s v="Nación"/>
    <x v="0"/>
    <s v="CSF"/>
    <n v="2919162"/>
    <n v="0"/>
    <n v="291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3"/>
    <s v="AUXILIO DE TRANSPORTE"/>
    <s v="Nación"/>
    <x v="0"/>
    <s v="CSF"/>
    <n v="898258"/>
    <n v="0"/>
    <n v="89825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4"/>
    <s v="PRIMA DE VACACIONES"/>
    <s v="Nación"/>
    <x v="0"/>
    <s v="CSF"/>
    <n v="2915048"/>
    <n v="0"/>
    <n v="291504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6"/>
    <s v="SUBSIDIO DE ALIMENTACIÓN"/>
    <s v="Nación"/>
    <x v="0"/>
    <s v="CSF"/>
    <n v="639259"/>
    <n v="0"/>
    <n v="639259"/>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5"/>
    <s v="PRIMA TÉCNICA NO SALARIAL"/>
    <s v="Nación"/>
    <x v="0"/>
    <s v="CSF"/>
    <n v="2240265"/>
    <n v="0"/>
    <n v="2240265"/>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220"/>
    <s v="2020-01-17 00:00:00"/>
    <s v="2020-01-17 10:09:00"/>
    <s v="Gasto"/>
    <s v="Con Compromiso"/>
    <s v="020"/>
    <x v="26"/>
    <x v="0"/>
    <s v="SERVICIOS DE DISTRIBUCIÓN DE ELECTRICIDAD, GAS Y AGUA (POR CUENTA PROPIA)"/>
    <s v="Nación"/>
    <x v="0"/>
    <s v="CSF"/>
    <n v="37000000"/>
    <n v="0"/>
    <n v="37000000"/>
    <n v="8404208"/>
    <s v="PARA ENERGIA ELECTRICA  Y ACUEDUCTO DEL 2020"/>
    <s v="320"/>
    <s v="120, 920, 2020, 2220, 3820, 4020, 4220, 4920, 5520, 5920, 6620, 6820, 7120, 7620, 7820, 8320, 8620, 9220, 9620, 10920, 12120, 13620, 14520, 15020"/>
    <s v="220, 620, 2220, 2420, 3720, 3920, 4220, 4520, 5720, 6220, 7720, 8020, 8220, 9520, 11020, 11820, 13620, 13820, 15820, 17520, 18520, 20020, 20920"/>
    <s v="220, 4320, 8820, 9020, 15120, 15320, 16920, 17220, 21620, 22220, 28920, 29220, 29420, 33920, 37020, 39120, 45420, 45620, 50520, 53420, 56020, 56820, 57220"/>
    <s v="4516920, 22959620, 48357920, 48421220, 88446920, 88452820, 90614620, 91814820, 116773020, 122797320, 125884720, 152163420, 152169720, 153369820, 180517320, 198951520, 218581920, 257183020, 260818020, 287466420, 295957220, 304469220, 318013920, 330891920"/>
    <s v="-0"/>
    <x v="0"/>
    <x v="26"/>
  </r>
  <r>
    <s v="320"/>
    <s v="2020-01-17 00:00:00"/>
    <s v="2020-01-17 10:36:00"/>
    <s v="Gasto"/>
    <s v="Con Compromiso"/>
    <s v="020"/>
    <x v="26"/>
    <x v="31"/>
    <s v="SERVICIOS INMOBILIARIOS"/>
    <s v="Nación"/>
    <x v="0"/>
    <s v="CSF"/>
    <n v="24240000"/>
    <n v="0"/>
    <n v="24240000"/>
    <n v="0"/>
    <s v="PARA ADMINISTRACIÓN DE LA PROPIEDAD HORIZONTAL, SEDE IGAC"/>
    <s v="420"/>
    <s v="220, 820, 1220, 1920, 4620, 5820, 6320"/>
    <s v="320, 920, 2120, 4120, 6020, 7620"/>
    <s v="320, 4820, 8720, 16820, 22020, 28820, 34520, 36820, 39020, 45120, 56220"/>
    <s v="4519820, 27609620, 46972720, 90605620, 120214920, 145340220, 193234820, 195136720, 218503720, 251332020, 304454820"/>
    <s v="-0"/>
    <x v="0"/>
    <x v="26"/>
  </r>
  <r>
    <s v="420"/>
    <s v="2020-01-17 00:00:00"/>
    <s v="2020-01-17 10:52:00"/>
    <s v="Gasto"/>
    <s v="Con Compromiso"/>
    <s v="020"/>
    <x v="26"/>
    <x v="2"/>
    <s v="SERVICIOS DE ALCANTARILLADO, RECOLECCIÓN, TRATAMIENTO Y DISPOSICIÓN DE DESECHOS Y OTROS SERVICIOS DE SANEAMIENTO AMBIENTAL"/>
    <s v="Nación"/>
    <x v="0"/>
    <s v="CSF"/>
    <n v="1100000"/>
    <n v="441480"/>
    <n v="1541480"/>
    <n v="170626"/>
    <s v="SERVICIO DE ASEO Y ALCANTARILLADO"/>
    <s v="520"/>
    <s v="320, 1020, 1120, 2120, 2320, 3920, 4120, 4320, 4520, 4820, 5620, 6020, 6720, 6920, 7220, 7720, 8220, 8720, 9320, 9420, 9720, 11020, 12020, 13720, 14620, 15120"/>
    <s v="120, 720, 820, 2320, 2520, 3820, 4020, 4320, 4420, 5820, 6320, 7820, 7920, 8320, 9620, 10920, 11920, 13420, 13520, 13920, 15920, 17420, 18620, 19920, 20820"/>
    <s v="120, 4420, 4520, 8920, 9120, 15220, 15420, 17020, 17120, 21720, 22320, 29020, 29120, 29520, 34020, 36920, 39220, 45220, 45320, 45720, 50620, 53320, 56120, 56720, 57120"/>
    <s v="4515520, 22961320, 23125620, 48361220, 48426420, 88450120, 88464320, 90624320, 91812720, 116775820, 122878420, 125895020, 152165520, 152167520, 153370820, 180521220, 198948420, 218583720, 257180420, 257182420, 260829820, 287468820, 295947420, 304471720, 318003720, 330890520"/>
    <s v="-0"/>
    <x v="0"/>
    <x v="26"/>
  </r>
  <r>
    <s v="520"/>
    <s v="2020-01-17 00:00:00"/>
    <s v="2020-01-17 11:09:00"/>
    <s v="Gasto"/>
    <s v="Con Compromiso"/>
    <s v="020"/>
    <x v="26"/>
    <x v="1"/>
    <s v="SERVICIOS DE TELECOMUNICACIONES, TRANSMISIÓN Y SUMINISTRO DE INFORMACIÓN"/>
    <s v="Nación"/>
    <x v="0"/>
    <s v="CSF"/>
    <n v="350000"/>
    <n v="0"/>
    <n v="350000"/>
    <n v="35091"/>
    <s v="TELEFONIA FIJA"/>
    <s v="620"/>
    <s v="420, 2920, 3020, 5720, 7020, 7920, 8520, 9520, 14720"/>
    <s v="520, 2620, 2720, 6120, 8120, 9720, 11620, 13720, 20120"/>
    <s v="2920, 9220, 9320, 22120, 29320, 34120, 38920, 45520, 56920"/>
    <s v="7050420, 54585920, 56446020, 56457520, 120215020, 152889120, 184441620, 216655320, 218652120, 257177120, 321084120"/>
    <s v="-0"/>
    <x v="0"/>
    <x v="26"/>
  </r>
  <r>
    <s v="620"/>
    <s v="2020-01-23 00:00:00"/>
    <s v="2020-01-23 15:01:00"/>
    <s v="Gasto"/>
    <s v="Con Compromiso"/>
    <s v="020"/>
    <x v="26"/>
    <x v="16"/>
    <s v="APORTES AL SENA"/>
    <s v="Nación"/>
    <x v="0"/>
    <s v="CSF"/>
    <n v="915700"/>
    <n v="0"/>
    <n v="9157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2"/>
    <s v="APORTES GENERALES AL SISTEMA DE RIESGOS LABORALES"/>
    <s v="Nación"/>
    <x v="0"/>
    <s v="CSF"/>
    <n v="336900"/>
    <n v="0"/>
    <n v="3369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3"/>
    <s v="APORTES AL ICBF"/>
    <s v="Nación"/>
    <x v="0"/>
    <s v="CSF"/>
    <n v="1373300"/>
    <n v="0"/>
    <n v="13733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1"/>
    <s v="PENSIONES"/>
    <s v="Nación"/>
    <x v="0"/>
    <s v="CSF"/>
    <n v="4968400"/>
    <n v="0"/>
    <n v="49684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5"/>
    <s v="SALUD"/>
    <s v="Nación"/>
    <x v="0"/>
    <s v="CSF"/>
    <n v="3519100"/>
    <n v="0"/>
    <n v="35191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4"/>
    <s v="CAJAS DE COMPENSACIÓN FAMILIAR"/>
    <s v="Nación"/>
    <x v="0"/>
    <s v="CSF"/>
    <n v="1830200"/>
    <n v="0"/>
    <n v="18302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720"/>
    <s v="2020-02-04 00:00:00"/>
    <s v="2020-02-04 15:36:00"/>
    <s v="Gasto"/>
    <s v="Con Compromiso"/>
    <s v="020"/>
    <x v="26"/>
    <x v="31"/>
    <s v="SERVICIOS INMOBILIARIOS"/>
    <s v="Nación"/>
    <x v="0"/>
    <s v="CSF"/>
    <n v="4000000"/>
    <n v="0"/>
    <n v="4000000"/>
    <n v="0"/>
    <s v="pago de parqueadero vehiculo OBI 109 terr sucre"/>
    <s v="920"/>
    <s v="3420"/>
    <s v="5120"/>
    <s v="19820, 20220, 26720, 33520, 34820, 41120, 48120, 54120, 64820"/>
    <s v="100776020, 103833020, 137456320, 172551620, 194916420, 232239420, 266181020, 297059420, 339600320"/>
    <s v="-0"/>
    <x v="0"/>
    <x v="26"/>
  </r>
  <r>
    <s v="820"/>
    <s v="2020-02-11 00:00:00"/>
    <s v="2020-02-11 09:01:00"/>
    <s v="Gasto"/>
    <s v="Con Compromiso"/>
    <s v="020"/>
    <x v="26"/>
    <x v="19"/>
    <s v="VIÁTICOS DE LOS FUNCIONARIOS EN COMISIÓN"/>
    <s v="Nación"/>
    <x v="0"/>
    <s v="CSF"/>
    <n v="258320"/>
    <n v="258320"/>
    <n v="516640"/>
    <n v="0"/>
    <s v="COMISION DE DIRECTORES SEDE CENTRAL"/>
    <s v="1020"/>
    <s v="1320"/>
    <s v="1220"/>
    <s v="4620, 4720"/>
    <s v="23496720, 23497320"/>
    <s v="-0"/>
    <x v="0"/>
    <x v="26"/>
  </r>
  <r>
    <s v="820"/>
    <s v="2020-02-11 00:00:00"/>
    <s v="2020-02-11 09:01:00"/>
    <s v="Gasto"/>
    <s v="Con Compromiso"/>
    <s v="020"/>
    <x v="26"/>
    <x v="18"/>
    <s v="SERVICIOS DE TRANSPORTE DE PASAJEROS"/>
    <s v="Nación"/>
    <x v="0"/>
    <s v="CSF"/>
    <n v="78400"/>
    <n v="0"/>
    <n v="78400"/>
    <n v="0"/>
    <s v="COMISION DE DIRECTORES SEDE CENTRAL"/>
    <s v="1020"/>
    <s v="1320"/>
    <s v="1220"/>
    <s v="4620, 4720"/>
    <s v="23496720, 23497320"/>
    <s v="-0"/>
    <x v="0"/>
    <x v="26"/>
  </r>
  <r>
    <s v="920"/>
    <s v="2020-02-19 00:00:00"/>
    <s v="2020-02-19 10:25:00"/>
    <s v="Gasto"/>
    <s v="Con Compromiso"/>
    <s v="020"/>
    <x v="26"/>
    <x v="5"/>
    <s v="PRIMA TÉCNICA NO SALARIAL"/>
    <s v="Nación"/>
    <x v="0"/>
    <s v="CSF"/>
    <n v="2240265"/>
    <n v="0"/>
    <n v="2240265"/>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21"/>
    <s v="INCAPACIDADES (NO DE PENSIONES)"/>
    <s v="Nación"/>
    <x v="0"/>
    <s v="CSF"/>
    <n v="125438"/>
    <n v="-87780"/>
    <n v="3765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6"/>
    <s v="SUBSIDIO DE ALIMENTACIÓN"/>
    <s v="Nación"/>
    <x v="0"/>
    <s v="CSF"/>
    <n v="668602"/>
    <n v="0"/>
    <n v="668602"/>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9"/>
    <s v="SUELDO BÁSICO"/>
    <s v="Nación"/>
    <x v="0"/>
    <s v="CSF"/>
    <n v="36378778"/>
    <n v="0"/>
    <n v="3637877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3"/>
    <s v="AUXILIO DE TRANSPORTE"/>
    <s v="Nación"/>
    <x v="0"/>
    <s v="CSF"/>
    <n v="887973"/>
    <n v="0"/>
    <n v="887973"/>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1020"/>
    <s v="2020-02-20 00:00:00"/>
    <s v="2020-02-20 09:39:00"/>
    <s v="Gasto"/>
    <s v="Con Compromiso"/>
    <s v="020"/>
    <x v="26"/>
    <x v="11"/>
    <s v="PENSIONES"/>
    <s v="Nación"/>
    <x v="0"/>
    <s v="CSF"/>
    <n v="4617200"/>
    <n v="0"/>
    <n v="46172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5"/>
    <s v="SALUD"/>
    <s v="Nación"/>
    <x v="0"/>
    <s v="CSF"/>
    <n v="3270600"/>
    <n v="0"/>
    <n v="3270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2"/>
    <s v="APORTES GENERALES AL SISTEMA DE RIESGOS LABORALES"/>
    <s v="Nación"/>
    <x v="0"/>
    <s v="CSF"/>
    <n v="395900"/>
    <n v="0"/>
    <n v="3959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4"/>
    <s v="CAJAS DE COMPENSACIÓN FAMILIAR"/>
    <s v="Nación"/>
    <x v="0"/>
    <s v="CSF"/>
    <n v="1597400"/>
    <n v="0"/>
    <n v="15974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3"/>
    <s v="APORTES AL ICBF"/>
    <s v="Nación"/>
    <x v="0"/>
    <s v="CSF"/>
    <n v="1198600"/>
    <n v="0"/>
    <n v="1198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6"/>
    <s v="APORTES AL SENA"/>
    <s v="Nación"/>
    <x v="0"/>
    <s v="CSF"/>
    <n v="799100"/>
    <n v="0"/>
    <n v="7991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120"/>
    <s v="2020-02-20 00:00:00"/>
    <s v="2020-02-20 10:16:00"/>
    <s v="Gasto"/>
    <s v="Con Compromiso"/>
    <s v="0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s v="1420"/>
    <s v="1420"/>
    <s v="1820"/>
    <s v="8520, 8620"/>
    <s v="45282220, 45286820"/>
    <s v="-0"/>
    <x v="0"/>
    <x v="26"/>
  </r>
  <r>
    <s v="1220"/>
    <s v="2020-02-24 00:00:00"/>
    <s v="2020-02-24 16:08:00"/>
    <s v="Gasto"/>
    <s v="Con Compromiso"/>
    <s v="020"/>
    <x v="26"/>
    <x v="15"/>
    <s v="SALUD"/>
    <s v="Nación"/>
    <x v="0"/>
    <s v="CSF"/>
    <n v="284100"/>
    <n v="0"/>
    <n v="284100"/>
    <n v="0"/>
    <s v="APROPIACIÓN COMPLEMENTARIA PARA APORTES PATRONALES, NOMINA FEBRERO"/>
    <s v="1520"/>
    <s v="1720"/>
    <s v="-0"/>
    <s v="8220, 8320"/>
    <s v="34430120, 34430220"/>
    <s v="-0"/>
    <x v="0"/>
    <x v="26"/>
  </r>
  <r>
    <s v="1320"/>
    <s v="2020-03-04 00:00:00"/>
    <s v="2020-03-04 10:05:00"/>
    <s v="Gasto"/>
    <s v="Con Compromiso"/>
    <s v="0500"/>
    <x v="26"/>
    <x v="22"/>
    <s v="ADQUISICIÓN DE BIENES Y SERVICIOS - SERVICIO DE INFORMACIÓN CATASTRAL - ACTUALIZACIÓN  Y GESTIÓN CATASTRAL  NACIONAL"/>
    <s v="Nación"/>
    <x v="2"/>
    <s v="CSF"/>
    <n v="7404302"/>
    <n v="-5071086"/>
    <n v="2333216"/>
    <n v="738072"/>
    <s v="VIÁTICOS - CONSERVACIÓN CATASTRAL"/>
    <s v="2020"/>
    <s v="1820, 10120, 12720, 12820, 14420"/>
    <s v="11520, 15120, 18120, 18220, 19820"/>
    <s v="44920, 50120, 54320, 54420, 56620"/>
    <s v="242331820, 279276520, 297434220, 297434520, 317993620"/>
    <s v="-0"/>
    <x v="1"/>
    <x v="1"/>
  </r>
  <r>
    <s v="1420"/>
    <s v="2020-03-04 00:00:00"/>
    <s v="2020-03-04 10:08:00"/>
    <s v="Gasto"/>
    <s v="Con Compromiso"/>
    <s v="0500"/>
    <x v="26"/>
    <x v="22"/>
    <s v="ADQUISICIÓN DE BIENES Y SERVICIOS - SERVICIO DE INFORMACIÓN CATASTRAL - ACTUALIZACIÓN  Y GESTIÓN CATASTRAL  NACIONAL"/>
    <s v="Nación"/>
    <x v="0"/>
    <s v="CSF"/>
    <n v="128027550"/>
    <n v="0"/>
    <n v="128027550"/>
    <n v="30272"/>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s v="-0"/>
    <x v="1"/>
    <x v="1"/>
  </r>
  <r>
    <s v="1420"/>
    <s v="2020-03-04 00:00:00"/>
    <s v="2020-03-04 10:08:00"/>
    <s v="Gasto"/>
    <s v="Con Compromiso"/>
    <s v="0500"/>
    <x v="26"/>
    <x v="22"/>
    <s v="ADQUISICIÓN DE BIENES Y SERVICIOS - SERVICIO DE INFORMACIÓN CATASTRAL - ACTUALIZACIÓN  Y GESTIÓN CATASTRAL  NACIONAL"/>
    <s v="Nación"/>
    <x v="2"/>
    <s v="CSF"/>
    <n v="0"/>
    <n v="7071086"/>
    <n v="7071086"/>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s v="-0"/>
    <x v="1"/>
    <x v="1"/>
  </r>
  <r>
    <s v="1520"/>
    <s v="2020-03-04 00:00:00"/>
    <s v="2020-03-04 10:12:00"/>
    <s v="Gasto"/>
    <s v="Con Compromiso"/>
    <s v="0500"/>
    <x v="26"/>
    <x v="22"/>
    <s v="ADQUISICIÓN DE BIENES Y SERVICIOS - SERVICIO DE INFORMACIÓN CATASTRAL - ACTUALIZACIÓN  Y GESTIÓN CATASTRAL  NACIONAL"/>
    <s v="Nación"/>
    <x v="2"/>
    <s v="CSF"/>
    <n v="29500000"/>
    <n v="-2000000"/>
    <n v="27500000"/>
    <n v="0"/>
    <s v="PARA CONTRATACIÓN DE PRESTACIÓN DE SERVICIOS DEL PROCESO: POLÍTICA DE TIERRAS Y LEY DE VICTIMAS ( $ 27.500.000) Y MANUTENCIÓN ($ 2.000.000)"/>
    <s v="1620"/>
    <s v="3320"/>
    <s v="3320"/>
    <s v="14620, 20120, 26420, 32120, 34720, 44620, 45020, 49920, 54020"/>
    <s v="74153020, 101496820, 132550920, 162542920, 193295320, 247391320, 272583920, 297059620"/>
    <s v="-0"/>
    <x v="1"/>
    <x v="1"/>
  </r>
  <r>
    <s v="1620"/>
    <s v="2020-03-24 00:00:00"/>
    <s v="2020-03-24 10:33:00"/>
    <s v="Gasto"/>
    <s v="Con Compromiso"/>
    <s v="020"/>
    <x v="26"/>
    <x v="9"/>
    <s v="SUELDO BÁSICO"/>
    <s v="Nación"/>
    <x v="0"/>
    <s v="CSF"/>
    <n v="41959100"/>
    <n v="0"/>
    <n v="41959100"/>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6"/>
    <s v="SUBSIDIO DE ALIMENTACIÓN"/>
    <s v="Nación"/>
    <x v="0"/>
    <s v="CSF"/>
    <n v="767937"/>
    <n v="0"/>
    <n v="76793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4"/>
    <s v="PRIMA DE VACACIONES"/>
    <s v="Nación"/>
    <x v="0"/>
    <s v="CSF"/>
    <n v="4131849"/>
    <n v="0"/>
    <n v="4131849"/>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3"/>
    <s v="AUXILIO DE TRANSPORTE"/>
    <s v="Nación"/>
    <x v="0"/>
    <s v="CSF"/>
    <n v="1134823"/>
    <n v="0"/>
    <n v="1134823"/>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8"/>
    <s v="BONIFICACIÓN ESPECIAL DE RECREACIÓN"/>
    <s v="Nación"/>
    <x v="0"/>
    <s v="CSF"/>
    <n v="327936"/>
    <n v="0"/>
    <n v="327936"/>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5"/>
    <s v="PRIMA TÉCNICA NO SALARIAL"/>
    <s v="Nación"/>
    <x v="0"/>
    <s v="CSF"/>
    <n v="2584371"/>
    <n v="0"/>
    <n v="258437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6"/>
    <s v="PRIMA DE SERVICIO"/>
    <s v="Nación"/>
    <x v="0"/>
    <s v="CSF"/>
    <n v="416441"/>
    <n v="0"/>
    <n v="41644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10"/>
    <s v="BONIFICACIÓN POR SERVICIOS PRESTADOS"/>
    <s v="Nación"/>
    <x v="0"/>
    <s v="CSF"/>
    <n v="2563287"/>
    <n v="0"/>
    <n v="256328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7"/>
    <s v="SUELDO DE VACACIONES"/>
    <s v="Nación"/>
    <x v="0"/>
    <s v="CSF"/>
    <n v="3865042"/>
    <n v="0"/>
    <n v="3865042"/>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36"/>
    <s v="INDEMNIZACIÓN POR VACACIONES"/>
    <s v="Nación"/>
    <x v="0"/>
    <s v="CSF"/>
    <n v="199191"/>
    <n v="0"/>
    <n v="19919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1"/>
    <s v="INCAPACIDADES (NO DE PENSIONES)"/>
    <s v="Nación"/>
    <x v="0"/>
    <s v="CSF"/>
    <n v="1276308"/>
    <n v="0"/>
    <n v="1276308"/>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720"/>
    <s v="2020-03-24 00:00:00"/>
    <s v="2020-03-24 16:04:00"/>
    <s v="Gasto"/>
    <s v="Con Compromiso"/>
    <s v="020"/>
    <x v="26"/>
    <x v="15"/>
    <s v="SALUD"/>
    <s v="Nación"/>
    <x v="0"/>
    <s v="CSF"/>
    <n v="3322300"/>
    <n v="0"/>
    <n v="33223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3"/>
    <s v="APORTES AL ICBF"/>
    <s v="Nación"/>
    <x v="0"/>
    <s v="CSF"/>
    <n v="1409500"/>
    <n v="0"/>
    <n v="14095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6"/>
    <s v="APORTES AL SENA"/>
    <s v="Nación"/>
    <x v="0"/>
    <s v="CSF"/>
    <n v="939900"/>
    <n v="0"/>
    <n v="9399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1"/>
    <s v="PENSIONES"/>
    <s v="Nación"/>
    <x v="0"/>
    <s v="CSF"/>
    <n v="5091100"/>
    <n v="0"/>
    <n v="5091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4"/>
    <s v="CAJAS DE COMPENSACIÓN FAMILIAR"/>
    <s v="Nación"/>
    <x v="0"/>
    <s v="CSF"/>
    <n v="1879100"/>
    <n v="0"/>
    <n v="1879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2"/>
    <s v="APORTES GENERALES AL SISTEMA DE RIESGOS LABORALES"/>
    <s v="Nación"/>
    <x v="0"/>
    <s v="CSF"/>
    <n v="451400"/>
    <n v="0"/>
    <n v="4514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820"/>
    <s v="2020-04-01 00:00:00"/>
    <s v="2020-04-01 19:45:00"/>
    <s v="Gasto"/>
    <s v="Con Compromiso"/>
    <s v="020"/>
    <x v="26"/>
    <x v="11"/>
    <s v="PENSIONES"/>
    <s v="Nación"/>
    <x v="0"/>
    <s v="CSF"/>
    <n v="182500"/>
    <n v="0"/>
    <n v="1825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5"/>
    <s v="SALUD"/>
    <s v="Nación"/>
    <x v="0"/>
    <s v="CSF"/>
    <n v="108400"/>
    <n v="0"/>
    <n v="1084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2"/>
    <s v="APORTES GENERALES AL SISTEMA DE RIESGOS LABORALES"/>
    <s v="Nación"/>
    <x v="0"/>
    <s v="CSF"/>
    <n v="17300"/>
    <n v="0"/>
    <n v="173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4"/>
    <s v="CAJAS DE COMPENSACIÓN FAMILIAR"/>
    <s v="Nación"/>
    <x v="0"/>
    <s v="CSF"/>
    <n v="93600"/>
    <n v="0"/>
    <n v="936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6"/>
    <s v="APORTES AL SENA"/>
    <s v="Nación"/>
    <x v="0"/>
    <s v="CSF"/>
    <n v="47000"/>
    <n v="0"/>
    <n v="470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3"/>
    <s v="APORTES AL ICBF"/>
    <s v="Nación"/>
    <x v="0"/>
    <s v="CSF"/>
    <n v="69800"/>
    <n v="0"/>
    <n v="698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920"/>
    <s v="2020-04-03 00:00:00"/>
    <s v="2020-04-03 17:02:00"/>
    <s v="Gasto"/>
    <s v="Con Compromiso"/>
    <s v="0510"/>
    <x v="26"/>
    <x v="23"/>
    <s v="ADQUISICIÓN DE BIENES Y SERVICIOS - SERVICIO DE AVALÚOS - ACTUALIZACIÓN  Y GESTIÓN CATASTRAL  NACIONAL"/>
    <s v="Propios"/>
    <x v="1"/>
    <s v="CSF"/>
    <n v="20000000"/>
    <n v="0"/>
    <n v="20000000"/>
    <n v="0"/>
    <s v="PARA CONTRATACIÓN - PERITOS AVALÚOS COMERCIALES"/>
    <s v="2520"/>
    <s v="5020"/>
    <s v="9420"/>
    <s v="33820, 41420, 47820, 63620"/>
    <s v="172551320, 233447820, 262426820, 339302720"/>
    <s v="-0"/>
    <x v="1"/>
    <x v="2"/>
  </r>
  <r>
    <s v="2020"/>
    <s v="2020-04-03 00:00:00"/>
    <s v="2020-04-03 17:24:00"/>
    <s v="Gasto"/>
    <s v="Con Compromiso"/>
    <s v="0510"/>
    <x v="26"/>
    <x v="23"/>
    <s v="ADQUISICIÓN DE BIENES Y SERVICIOS - SERVICIO DE AVALÚOS - ACTUALIZACIÓN  Y GESTIÓN CATASTRAL  NACIONAL"/>
    <s v="Propios"/>
    <x v="1"/>
    <s v="CSF"/>
    <n v="34807890"/>
    <n v="0"/>
    <n v="34807890"/>
    <n v="2424250"/>
    <s v="PARA CONTRATACIÓN - CONTROL DE CALIDAD"/>
    <s v="2620"/>
    <s v="4720, 10320, 15220"/>
    <s v="5620, 18320, 21320"/>
    <s v="21920, 26620, 33720, 38420, 41520, 47720, 53120, 54520, 62920, 63020"/>
    <s v="120214820, 133786320, 172551420, 199273320, 233497920, 262393920, 295878720, 297434720, 339365820, 339369620"/>
    <s v="-0"/>
    <x v="1"/>
    <x v="2"/>
  </r>
  <r>
    <s v="2120"/>
    <s v="2020-04-13 00:00:00"/>
    <s v="2020-04-13 11:43:00"/>
    <s v="Gasto"/>
    <s v="Con Compromiso"/>
    <s v="0200"/>
    <x v="26"/>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s v="2720"/>
    <s v="5120"/>
    <s v="7320"/>
    <s v="26820, 28720, 33620, 38720, 44720, 50220, 62720"/>
    <s v="137457720, 145337920, 172551520, 211169020, 241917120, 279274620, 337626420"/>
    <s v="-0"/>
    <x v="1"/>
    <x v="3"/>
  </r>
  <r>
    <s v="2220"/>
    <s v="2020-04-22 00:00:00"/>
    <s v="2020-04-22 14:41:00"/>
    <s v="Gasto"/>
    <s v="Con Compromiso"/>
    <s v="020"/>
    <x v="26"/>
    <x v="3"/>
    <s v="AUXILIO DE TRANSPORTE"/>
    <s v="Nación"/>
    <x v="0"/>
    <s v="CSF"/>
    <n v="942828"/>
    <n v="0"/>
    <n v="94282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21"/>
    <s v="INCAPACIDADES (NO DE PENSIONES)"/>
    <s v="Nación"/>
    <x v="0"/>
    <s v="CSF"/>
    <n v="547759"/>
    <n v="0"/>
    <n v="547759"/>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10"/>
    <s v="BONIFICACIÓN POR SERVICIOS PRESTADOS"/>
    <s v="Nación"/>
    <x v="0"/>
    <s v="CSF"/>
    <n v="805995"/>
    <n v="0"/>
    <n v="805995"/>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5"/>
    <s v="PRIMA TÉCNICA NO SALARIAL"/>
    <s v="Nación"/>
    <x v="0"/>
    <s v="CSF"/>
    <n v="2354967"/>
    <n v="0"/>
    <n v="2354967"/>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9"/>
    <s v="SUELDO BÁSICO"/>
    <s v="Nación"/>
    <x v="0"/>
    <s v="CSF"/>
    <n v="36716618"/>
    <n v="0"/>
    <n v="3671661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6"/>
    <s v="SUBSIDIO DE ALIMENTACIÓN"/>
    <s v="Nación"/>
    <x v="0"/>
    <s v="CSF"/>
    <n v="671996"/>
    <n v="0"/>
    <n v="671996"/>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320"/>
    <s v="2020-04-28 00:00:00"/>
    <s v="2020-04-28 13:02:00"/>
    <s v="Gasto"/>
    <s v="Con Compromiso"/>
    <s v="020"/>
    <x v="26"/>
    <x v="14"/>
    <s v="CAJAS DE COMPENSACIÓN FAMILIAR"/>
    <s v="Nación"/>
    <x v="0"/>
    <s v="CSF"/>
    <n v="1629000"/>
    <n v="0"/>
    <n v="16290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3"/>
    <s v="APORTES AL ICBF"/>
    <s v="Nación"/>
    <x v="0"/>
    <s v="CSF"/>
    <n v="1222100"/>
    <n v="0"/>
    <n v="1222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6"/>
    <s v="APORTES AL SENA"/>
    <s v="Nación"/>
    <x v="0"/>
    <s v="CSF"/>
    <n v="814900"/>
    <n v="0"/>
    <n v="8149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5"/>
    <s v="SALUD"/>
    <s v="Nación"/>
    <x v="0"/>
    <s v="CSF"/>
    <n v="3380100"/>
    <n v="0"/>
    <n v="3380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1"/>
    <s v="PENSIONES"/>
    <s v="Nación"/>
    <x v="0"/>
    <s v="CSF"/>
    <n v="894800"/>
    <n v="0"/>
    <n v="8948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2"/>
    <s v="APORTES GENERALES AL SISTEMA DE RIESGOS LABORALES"/>
    <s v="Nación"/>
    <x v="0"/>
    <s v="CSF"/>
    <n v="442700"/>
    <n v="0"/>
    <n v="4427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420"/>
    <s v="2020-05-21 00:00:00"/>
    <s v="2020-05-21 12:13:00"/>
    <s v="Gasto"/>
    <s v="Con Compromiso"/>
    <s v="020"/>
    <x v="26"/>
    <x v="10"/>
    <s v="BONIFICACIÓN POR SERVICIOS PRESTADOS"/>
    <s v="Nación"/>
    <x v="0"/>
    <s v="CSF"/>
    <n v="871127"/>
    <n v="0"/>
    <n v="87112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3"/>
    <s v="AUXILIO DE TRANSPORTE"/>
    <s v="Nación"/>
    <x v="0"/>
    <s v="CSF"/>
    <n v="1028540"/>
    <n v="0"/>
    <n v="1028540"/>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7"/>
    <s v="SUELDO DE VACACIONES"/>
    <s v="Nación"/>
    <x v="0"/>
    <s v="CSF"/>
    <n v="3844474"/>
    <n v="0"/>
    <n v="3844474"/>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8"/>
    <s v="BONIFICACIÓN ESPECIAL DE RECREACIÓN"/>
    <s v="Nación"/>
    <x v="0"/>
    <s v="CSF"/>
    <n v="313996"/>
    <n v="0"/>
    <n v="313996"/>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9"/>
    <s v="SUELDO BÁSICO"/>
    <s v="Nación"/>
    <x v="0"/>
    <s v="CSF"/>
    <n v="32823582"/>
    <n v="0"/>
    <n v="32823582"/>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5"/>
    <s v="PRIMA TÉCNICA NO SALARIAL"/>
    <s v="Nación"/>
    <x v="0"/>
    <s v="CSF"/>
    <n v="2354967"/>
    <n v="0"/>
    <n v="235496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6"/>
    <s v="SUBSIDIO DE ALIMENTACIÓN"/>
    <s v="Nación"/>
    <x v="0"/>
    <s v="CSF"/>
    <n v="669793"/>
    <n v="0"/>
    <n v="669793"/>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4"/>
    <s v="PRIMA DE VACACIONES"/>
    <s v="Nación"/>
    <x v="0"/>
    <s v="CSF"/>
    <n v="3931849"/>
    <n v="0"/>
    <n v="3931849"/>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520"/>
    <s v="2020-05-26 00:00:00"/>
    <s v="2020-05-26 10:19:00"/>
    <s v="Gasto"/>
    <s v="Con Compromiso"/>
    <s v="020"/>
    <x v="26"/>
    <x v="14"/>
    <s v="CAJAS DE COMPENSACIÓN FAMILIAR"/>
    <s v="Nación"/>
    <x v="0"/>
    <s v="CSF"/>
    <n v="1743300"/>
    <n v="0"/>
    <n v="17433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1"/>
    <s v="PENSIONES"/>
    <s v="Nación"/>
    <x v="0"/>
    <s v="CSF"/>
    <n v="4568200"/>
    <n v="0"/>
    <n v="45682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5"/>
    <s v="SALUD"/>
    <s v="Nación"/>
    <x v="0"/>
    <s v="CSF"/>
    <n v="3236100"/>
    <n v="0"/>
    <n v="3236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2"/>
    <s v="APORTES GENERALES AL SISTEMA DE RIESGOS LABORALES"/>
    <s v="Nación"/>
    <x v="0"/>
    <s v="CSF"/>
    <n v="399600"/>
    <n v="0"/>
    <n v="3996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3"/>
    <s v="APORTES AL ICBF"/>
    <s v="Nación"/>
    <x v="0"/>
    <s v="CSF"/>
    <n v="1308100"/>
    <n v="0"/>
    <n v="1308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6"/>
    <s v="APORTES AL SENA"/>
    <s v="Nación"/>
    <x v="0"/>
    <s v="CSF"/>
    <n v="872100"/>
    <n v="0"/>
    <n v="872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620"/>
    <s v="2020-06-03 00:00:00"/>
    <s v="2020-06-03 13:20:00"/>
    <s v="Gasto"/>
    <s v="Con Compromiso"/>
    <s v="020"/>
    <x v="26"/>
    <x v="26"/>
    <s v="PRIMA DE SERVICIO"/>
    <s v="Nación"/>
    <x v="0"/>
    <s v="CSF"/>
    <n v="41082087"/>
    <n v="0"/>
    <n v="41082087"/>
    <n v="0"/>
    <s v="PRIMA DE SERVICIOS, AÑO 2020"/>
    <s v="3220"/>
    <s v="6520"/>
    <s v="-0"/>
    <s v="26920, 27020, 27120, 27220, 27320, 27420, 27520, 27620, 27720, 27820, 27920, 28020, 28120, 28220, 28320, 28420, 28520, 28620"/>
    <s v="142452920, 142453020, 142453120, 142453220, 142453320, 142453420, 142453520, 142453620, 142453720, 142453820, 142453920, 142454020, 142454120, 142454220, 142454320, 142454420, 142454520, 142454620"/>
    <s v="-0"/>
    <x v="0"/>
    <x v="26"/>
  </r>
  <r>
    <s v="2720"/>
    <s v="2020-06-23 00:00:00"/>
    <s v="2020-06-23 14:14:00"/>
    <s v="Gasto"/>
    <s v="Con Compromiso"/>
    <s v="020"/>
    <x v="26"/>
    <x v="3"/>
    <s v="AUXILIO DE TRANSPORTE"/>
    <s v="Nación"/>
    <x v="0"/>
    <s v="CSF"/>
    <n v="977113"/>
    <n v="0"/>
    <n v="977113"/>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36"/>
    <s v="INDEMNIZACIÓN POR VACACIONES"/>
    <s v="Nación"/>
    <x v="0"/>
    <s v="CSF"/>
    <n v="1150434"/>
    <n v="0"/>
    <n v="115043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5"/>
    <s v="PRIMA TÉCNICA NO SALARIAL"/>
    <s v="Nación"/>
    <x v="0"/>
    <s v="CSF"/>
    <n v="2354967"/>
    <n v="0"/>
    <n v="2354967"/>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10"/>
    <s v="BONIFICACIÓN POR SERVICIOS PRESTADOS"/>
    <s v="Nación"/>
    <x v="0"/>
    <s v="CSF"/>
    <n v="267282"/>
    <n v="0"/>
    <n v="26728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4"/>
    <s v="PRIMA DE VACACIONES"/>
    <s v="Nación"/>
    <x v="0"/>
    <s v="CSF"/>
    <n v="1725651"/>
    <n v="0"/>
    <n v="172565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6"/>
    <s v="SUBSIDIO DE ALIMENTACIÓN"/>
    <s v="Nación"/>
    <x v="0"/>
    <s v="CSF"/>
    <n v="627931"/>
    <n v="0"/>
    <n v="62793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9"/>
    <s v="SUELDO BÁSICO"/>
    <s v="Nación"/>
    <x v="0"/>
    <s v="CSF"/>
    <n v="36269172"/>
    <n v="0"/>
    <n v="3626917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8"/>
    <s v="BONIFICACIÓN ESPECIAL DE RECREACIÓN"/>
    <s v="Nación"/>
    <x v="0"/>
    <s v="CSF"/>
    <n v="122194"/>
    <n v="0"/>
    <n v="12219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820"/>
    <s v="2020-06-24 00:00:00"/>
    <s v="2020-06-24 09:59:00"/>
    <s v="Gasto"/>
    <s v="Con Compromiso"/>
    <s v="020"/>
    <x v="26"/>
    <x v="15"/>
    <s v="SALUD"/>
    <s v="Nación"/>
    <x v="0"/>
    <s v="CSF"/>
    <n v="3105900"/>
    <n v="0"/>
    <n v="31059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3"/>
    <s v="APORTES AL ICBF"/>
    <s v="Nación"/>
    <x v="0"/>
    <s v="CSF"/>
    <n v="2425300"/>
    <n v="0"/>
    <n v="2425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1"/>
    <s v="PENSIONES"/>
    <s v="Nación"/>
    <x v="0"/>
    <s v="CSF"/>
    <n v="4384400"/>
    <n v="0"/>
    <n v="43844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2"/>
    <s v="APORTES GENERALES AL SISTEMA DE RIESGOS LABORALES"/>
    <s v="Nación"/>
    <x v="0"/>
    <s v="CSF"/>
    <n v="426100"/>
    <n v="0"/>
    <n v="4261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4"/>
    <s v="CAJAS DE COMPENSACIÓN FAMILIAR"/>
    <s v="Nación"/>
    <x v="0"/>
    <s v="CSF"/>
    <n v="3233300"/>
    <n v="0"/>
    <n v="3233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6"/>
    <s v="APORTES AL SENA"/>
    <s v="Nación"/>
    <x v="0"/>
    <s v="CSF"/>
    <n v="1617200"/>
    <n v="0"/>
    <n v="16172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920"/>
    <s v="2020-07-21 00:00:00"/>
    <s v="2020-07-21 16:22:00"/>
    <s v="Gasto"/>
    <s v="Con Compromiso"/>
    <s v="020"/>
    <x v="26"/>
    <x v="9"/>
    <s v="SUELDO BÁSICO"/>
    <s v="Nación"/>
    <x v="0"/>
    <s v="CSF"/>
    <n v="35586752"/>
    <n v="0"/>
    <n v="3558675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4"/>
    <s v="PRIMA DE VACACIONES"/>
    <s v="Nación"/>
    <x v="0"/>
    <s v="CSF"/>
    <n v="3395455"/>
    <n v="0"/>
    <n v="339545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28"/>
    <s v="AUXILIO DE CONECTIVIDAD DIGITAL"/>
    <s v="Nación"/>
    <x v="0"/>
    <s v="CSF"/>
    <n v="925686"/>
    <n v="0"/>
    <n v="925686"/>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7"/>
    <s v="SUELDO DE VACACIONES"/>
    <s v="Nación"/>
    <x v="0"/>
    <s v="CSF"/>
    <n v="3586075"/>
    <n v="0"/>
    <n v="358607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5"/>
    <s v="PRIMA TÉCNICA NO SALARIAL"/>
    <s v="Nación"/>
    <x v="0"/>
    <s v="CSF"/>
    <n v="2354967"/>
    <n v="0"/>
    <n v="2354967"/>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8"/>
    <s v="BONIFICACIÓN ESPECIAL DE RECREACIÓN"/>
    <s v="Nación"/>
    <x v="0"/>
    <s v="CSF"/>
    <n v="258072"/>
    <n v="0"/>
    <n v="25807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6"/>
    <s v="SUBSIDIO DE ALIMENTACIÓN"/>
    <s v="Nación"/>
    <x v="0"/>
    <s v="CSF"/>
    <n v="594882"/>
    <n v="0"/>
    <n v="59488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10"/>
    <s v="BONIFICACIÓN POR SERVICIOS PRESTADOS"/>
    <s v="Nación"/>
    <x v="0"/>
    <s v="CSF"/>
    <n v="1559604"/>
    <n v="0"/>
    <n v="1559604"/>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3020"/>
    <s v="2020-07-24 00:00:00"/>
    <s v="2020-07-24 15:50:00"/>
    <s v="Gasto"/>
    <s v="Con Compromiso"/>
    <s v="020"/>
    <x v="26"/>
    <x v="11"/>
    <s v="PENSIONES"/>
    <s v="Nación"/>
    <x v="0"/>
    <s v="CSF"/>
    <n v="4457600"/>
    <n v="0"/>
    <n v="4457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5"/>
    <s v="SALUD"/>
    <s v="Nación"/>
    <x v="0"/>
    <s v="CSF"/>
    <n v="3157700"/>
    <n v="0"/>
    <n v="315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4"/>
    <s v="CAJAS DE COMPENSACIÓN FAMILIAR"/>
    <s v="Nación"/>
    <x v="0"/>
    <s v="CSF"/>
    <n v="1677700"/>
    <n v="0"/>
    <n v="167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3"/>
    <s v="APORTES AL ICBF"/>
    <s v="Nación"/>
    <x v="0"/>
    <s v="CSF"/>
    <n v="1258600"/>
    <n v="0"/>
    <n v="1258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6"/>
    <s v="APORTES AL SENA"/>
    <s v="Nación"/>
    <x v="0"/>
    <s v="CSF"/>
    <n v="839200"/>
    <n v="0"/>
    <n v="83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2"/>
    <s v="APORTES GENERALES AL SISTEMA DE RIESGOS LABORALES"/>
    <s v="Nación"/>
    <x v="0"/>
    <s v="CSF"/>
    <n v="429200"/>
    <n v="0"/>
    <n v="42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120"/>
    <s v="2020-08-18 00:00:00"/>
    <s v="2020-08-18 09:38:00"/>
    <s v="Gasto"/>
    <s v="Con Compromiso"/>
    <s v="020"/>
    <x v="26"/>
    <x v="16"/>
    <s v="APORTES AL SENA"/>
    <s v="Nación"/>
    <x v="0"/>
    <s v="CSF"/>
    <n v="776600"/>
    <n v="0"/>
    <n v="7766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2"/>
    <s v="APORTES GENERALES AL SISTEMA DE RIESGOS LABORALES"/>
    <s v="Nación"/>
    <x v="0"/>
    <s v="CSF"/>
    <n v="423200"/>
    <n v="0"/>
    <n v="423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3"/>
    <s v="APORTES AL ICBF"/>
    <s v="Nación"/>
    <x v="0"/>
    <s v="CSF"/>
    <n v="1164700"/>
    <n v="0"/>
    <n v="11647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5"/>
    <s v="SALUD"/>
    <s v="Nación"/>
    <x v="0"/>
    <s v="CSF"/>
    <n v="3082900"/>
    <n v="0"/>
    <n v="3082900"/>
    <n v="270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4"/>
    <s v="CAJAS DE COMPENSACIÓN FAMILIAR"/>
    <s v="Nación"/>
    <x v="0"/>
    <s v="CSF"/>
    <n v="1552400"/>
    <n v="0"/>
    <n v="15524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1"/>
    <s v="PENSIONES"/>
    <s v="Nación"/>
    <x v="0"/>
    <s v="CSF"/>
    <n v="4352200"/>
    <n v="0"/>
    <n v="4352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220"/>
    <s v="2020-08-19 00:00:00"/>
    <s v="2020-08-19 19:54:00"/>
    <s v="Gasto"/>
    <s v="Con Compromiso"/>
    <s v="020"/>
    <x v="26"/>
    <x v="8"/>
    <s v="BONIFICACIÓN ESPECIAL DE RECREACIÓN"/>
    <s v="Nación"/>
    <x v="0"/>
    <s v="CSF"/>
    <n v="90989"/>
    <n v="0"/>
    <n v="909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5"/>
    <s v="PRIMA TÉCNICA NO SALARIAL"/>
    <s v="Nación"/>
    <x v="0"/>
    <s v="CSF"/>
    <n v="2354967"/>
    <n v="0"/>
    <n v="2354967"/>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28"/>
    <s v="AUXILIO DE CONECTIVIDAD DIGITAL"/>
    <s v="Nación"/>
    <x v="0"/>
    <s v="CSF"/>
    <n v="829689"/>
    <n v="0"/>
    <n v="8296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7"/>
    <s v="SUELDO DE VACACIONES"/>
    <s v="Nación"/>
    <x v="0"/>
    <s v="CSF"/>
    <n v="1209244"/>
    <n v="0"/>
    <n v="1209244"/>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10"/>
    <s v="BONIFICACIÓN POR SERVICIOS PRESTADOS"/>
    <s v="Nación"/>
    <x v="0"/>
    <s v="CSF"/>
    <n v="682420"/>
    <n v="0"/>
    <n v="682420"/>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4"/>
    <s v="PRIMA DE VACACIONES"/>
    <s v="Nación"/>
    <x v="0"/>
    <s v="CSF"/>
    <n v="1295619"/>
    <n v="0"/>
    <n v="129561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6"/>
    <s v="SUBSIDIO DE ALIMENTACIÓN"/>
    <s v="Nación"/>
    <x v="0"/>
    <s v="CSF"/>
    <n v="533191"/>
    <n v="0"/>
    <n v="53319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9"/>
    <s v="SUELDO BÁSICO"/>
    <s v="Nación"/>
    <x v="0"/>
    <s v="CSF"/>
    <n v="32391451"/>
    <n v="0"/>
    <n v="3239145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320"/>
    <s v="2020-09-21 00:00:00"/>
    <s v="2020-09-21 15:29:00"/>
    <s v="Gasto"/>
    <s v="Con Compromiso"/>
    <s v="020"/>
    <x v="26"/>
    <x v="10"/>
    <s v="BONIFICACIÓN POR SERVICIOS PRESTADOS"/>
    <s v="Nación"/>
    <x v="0"/>
    <s v="CSF"/>
    <n v="1590402"/>
    <n v="0"/>
    <n v="1590402"/>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8"/>
    <s v="BONIFICACIÓN ESPECIAL DE RECREACIÓN"/>
    <s v="Nación"/>
    <x v="0"/>
    <s v="CSF"/>
    <n v="135851"/>
    <n v="0"/>
    <n v="13585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6"/>
    <s v="SUBSIDIO DE ALIMENTACIÓN"/>
    <s v="Nación"/>
    <x v="0"/>
    <s v="CSF"/>
    <n v="559630"/>
    <n v="0"/>
    <n v="55963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28"/>
    <s v="AUXILIO DE CONECTIVIDAD DIGITAL"/>
    <s v="Nación"/>
    <x v="0"/>
    <s v="CSF"/>
    <n v="870831"/>
    <n v="0"/>
    <n v="87083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7"/>
    <s v="SUELDO DE VACACIONES"/>
    <s v="Nación"/>
    <x v="0"/>
    <s v="CSF"/>
    <n v="1745270"/>
    <n v="0"/>
    <n v="174527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9"/>
    <s v="SUELDO BÁSICO"/>
    <s v="Nación"/>
    <x v="0"/>
    <s v="CSF"/>
    <n v="34858838"/>
    <n v="0"/>
    <n v="34858838"/>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5"/>
    <s v="PRIMA TÉCNICA NO SALARIAL"/>
    <s v="Nación"/>
    <x v="0"/>
    <s v="CSF"/>
    <n v="2354967"/>
    <n v="0"/>
    <n v="2354967"/>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4"/>
    <s v="PRIMA DE VACACIONES"/>
    <s v="Nación"/>
    <x v="0"/>
    <s v="CSF"/>
    <n v="1707329"/>
    <n v="0"/>
    <n v="1707329"/>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420"/>
    <s v="2020-09-24 00:00:00"/>
    <s v="2020-09-24 15:31:00"/>
    <s v="Gasto"/>
    <s v="Con Compromiso"/>
    <s v="020"/>
    <x v="26"/>
    <x v="15"/>
    <s v="SALUD"/>
    <s v="Nación"/>
    <x v="0"/>
    <s v="CSF"/>
    <n v="3160200"/>
    <n v="0"/>
    <n v="3160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4"/>
    <s v="CAJAS DE COMPENSACIÓN FAMILIAR"/>
    <s v="Nación"/>
    <x v="0"/>
    <s v="CSF"/>
    <n v="1607800"/>
    <n v="0"/>
    <n v="16078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2"/>
    <s v="APORTES GENERALES AL SISTEMA DE RIESGOS LABORALES"/>
    <s v="Nación"/>
    <x v="0"/>
    <s v="CSF"/>
    <n v="418400"/>
    <n v="0"/>
    <n v="4184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6"/>
    <s v="APORTES AL SENA"/>
    <s v="Nación"/>
    <x v="0"/>
    <s v="CSF"/>
    <n v="804200"/>
    <n v="0"/>
    <n v="804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1"/>
    <s v="PENSIONES"/>
    <s v="Nación"/>
    <x v="0"/>
    <s v="CSF"/>
    <n v="4461300"/>
    <n v="0"/>
    <n v="4461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3"/>
    <s v="APORTES AL ICBF"/>
    <s v="Nación"/>
    <x v="0"/>
    <s v="CSF"/>
    <n v="1206300"/>
    <n v="0"/>
    <n v="1206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520"/>
    <s v="2020-10-05 00:00:00"/>
    <s v="2020-10-05 12:03:00"/>
    <s v="Gasto"/>
    <s v="Generado"/>
    <s v="020"/>
    <x v="26"/>
    <x v="18"/>
    <s v="SERVICIOS DE TRANSPORTE DE PASAJEROS"/>
    <s v="Propios"/>
    <x v="1"/>
    <s v="CSF"/>
    <n v="100000"/>
    <n v="-100000"/>
    <n v="0"/>
    <n v="0"/>
    <s v="GASTOS DE INTERCONEXION Y TRANSPORTE PARA COMISION A BOGOTA POR PARTE DEL DIRECTOR TERRITORIAL."/>
    <s v="4120"/>
    <s v="-0"/>
    <s v="-0"/>
    <s v="-0"/>
    <s v="-0"/>
    <s v="-0"/>
    <x v="0"/>
    <x v="26"/>
  </r>
  <r>
    <s v="3620"/>
    <s v="2020-10-05 00:00:00"/>
    <s v="2020-10-05 12:06:00"/>
    <s v="Gasto"/>
    <s v="Generado"/>
    <s v="020"/>
    <x v="26"/>
    <x v="19"/>
    <s v="VIÁTICOS DE LOS FUNCIONARIOS EN COMISIÓN"/>
    <s v="Propios"/>
    <x v="1"/>
    <s v="CSF"/>
    <n v="271546"/>
    <n v="-271546"/>
    <n v="0"/>
    <n v="0"/>
    <s v="VIATICOS DIRECTOR TERRITORIAL POR COMISION A SEDE CENTRAL"/>
    <s v="4220"/>
    <s v="-0"/>
    <s v="-0"/>
    <s v="-0"/>
    <s v="-0"/>
    <s v="-0"/>
    <x v="0"/>
    <x v="26"/>
  </r>
  <r>
    <s v="3720"/>
    <s v="2020-10-08 00:00:00"/>
    <s v="2020-10-08 10:01:00"/>
    <s v="Gasto"/>
    <s v="Con Compromiso"/>
    <s v="020"/>
    <x v="26"/>
    <x v="18"/>
    <s v="SERVICIOS DE TRANSPORTE DE PASAJEROS"/>
    <s v="Propios"/>
    <x v="1"/>
    <s v="CSF"/>
    <n v="100000"/>
    <n v="0"/>
    <n v="100000"/>
    <n v="0"/>
    <s v="PARA GASTOS DE INTERCONEXION Y TRANSPORTES ( $100.000) Y VIATICOS DIRECTOR TERRITORIAL SUCRE ($ 271.546)"/>
    <s v="4320"/>
    <s v="10220"/>
    <s v="15320"/>
    <s v="50320, 50420"/>
    <s v="283270420"/>
    <s v="-0"/>
    <x v="0"/>
    <x v="26"/>
  </r>
  <r>
    <s v="3720"/>
    <s v="2020-10-08 00:00:00"/>
    <s v="2020-10-08 10:01:00"/>
    <s v="Gasto"/>
    <s v="Con Compromiso"/>
    <s v="020"/>
    <x v="26"/>
    <x v="19"/>
    <s v="VIÁTICOS DE LOS FUNCIONARIOS EN COMISIÓN"/>
    <s v="Propios"/>
    <x v="1"/>
    <s v="CSF"/>
    <n v="271546"/>
    <n v="0"/>
    <n v="271546"/>
    <n v="0"/>
    <s v="PARA GASTOS DE INTERCONEXION Y TRANSPORTES ( $100.000) Y VIATICOS DIRECTOR TERRITORIAL SUCRE ($ 271.546)"/>
    <s v="4320"/>
    <s v="10220"/>
    <s v="15320"/>
    <s v="50320, 50420"/>
    <s v="283270420"/>
    <s v="-0"/>
    <x v="0"/>
    <x v="26"/>
  </r>
  <r>
    <s v="3820"/>
    <s v="2020-10-14 00:00:00"/>
    <s v="2020-10-14 22:17:00"/>
    <s v="Gasto"/>
    <s v="Con Compromiso"/>
    <s v="0500"/>
    <x v="26"/>
    <x v="22"/>
    <s v="ADQUISICIÓN DE BIENES Y SERVICIOS - SERVICIO DE INFORMACIÓN CATASTRAL - ACTUALIZACIÓN  Y GESTIÓN CATASTRAL  NACIONAL"/>
    <s v="Propios"/>
    <x v="1"/>
    <s v="CSF"/>
    <n v="111435054"/>
    <n v="-207000"/>
    <n v="111228054"/>
    <n v="3665662.5"/>
    <s v="Para la contrataciónes aprobadas por la Subdirección de catastro para la realización de la labor de conservación en en los municipios de la Union y Buenavista."/>
    <s v="4420"/>
    <s v="11120, 11220, 11320, 11420, 11520, 11620, 11720, 11820, 11920, 12220, 12520, 12620, 13020, 13220, 13320, 13420, 13520, 13820, 13920, 14020, 15620"/>
    <s v="21420, 21520, 21620, 21720, 21820, 21920, 22020, 22120, 22220, 22320, 22420, 22520, 22620, 22720, 22820, 22920, 23020, 23120"/>
    <s v="63120, 63220, 63320, 63420, 63720, 63820, 63920, 64020, 64120, 64220, 64320, 64420, 64520, 64620, 64720, 64920, 65020"/>
    <s v="339235320, 339238820, 339243020, 339253220, 339255620, 339260520, 339271920, 339275720, 339297220, 339300820, 339340320, 339343020, 339346520, 339362320, 339597520, 345746320, 345747720"/>
    <s v="-0"/>
    <x v="1"/>
    <x v="1"/>
  </r>
  <r>
    <s v="3920"/>
    <s v="2020-10-14 00:00:00"/>
    <s v="2020-10-14 22:26:00"/>
    <s v="Gasto"/>
    <s v="Con Compromiso"/>
    <s v="0500"/>
    <x v="26"/>
    <x v="22"/>
    <s v="ADQUISICIÓN DE BIENES Y SERVICIOS - SERVICIO DE INFORMACIÓN CATASTRAL - ACTUALIZACIÓN  Y GESTIÓN CATASTRAL  NACIONAL"/>
    <s v="Propios"/>
    <x v="1"/>
    <s v="CSF"/>
    <n v="7170576"/>
    <n v="0"/>
    <n v="7170576"/>
    <n v="5519730"/>
    <s v="VIATICOS PARA BUENAVISTA Y LA UNION EN EL MARCO DE LA CONSERVACION CATASTRAL"/>
    <s v="4520"/>
    <s v="10420, 10520, 10620, 10720, 10820, 12920, 14120, 14220, 14320, 14820"/>
    <s v="16020, 16120, 16220, 18020, 19520, 19620, 19720, 20220"/>
    <s v="50720, 50820, 54220, 55920, 56320, 56420, 56520, 57020"/>
    <s v="287455520, 287459520, 297432620, 303724920, 317987720, 317989620, 317991620, 321085220"/>
    <s v="-0"/>
    <x v="1"/>
    <x v="1"/>
  </r>
  <r>
    <s v="4020"/>
    <s v="2020-10-15 00:00:00"/>
    <s v="2020-10-15 13:56:00"/>
    <s v="Gasto"/>
    <s v="Generado"/>
    <s v="0500"/>
    <x v="26"/>
    <x v="22"/>
    <s v="ADQUISICIÓN DE BIENES Y SERVICIOS - SERVICIO DE INFORMACIÓN CATASTRAL - ACTUALIZACIÓN  Y GESTIÓN CATASTRAL  NACIONAL"/>
    <s v="Propios"/>
    <x v="1"/>
    <s v="CSF"/>
    <n v="7260299"/>
    <n v="207000"/>
    <n v="7467299"/>
    <n v="7467299"/>
    <s v="Para mantenimiento de vehiculo oficial de la territorial Sucre"/>
    <s v="4620"/>
    <s v="-0"/>
    <s v="-0"/>
    <s v="-0"/>
    <s v="-0"/>
    <s v="-0"/>
    <x v="1"/>
    <x v="1"/>
  </r>
  <r>
    <s v="4120"/>
    <s v="2020-10-22 00:00:00"/>
    <s v="2020-10-22 16:04:00"/>
    <s v="Gasto"/>
    <s v="Con Compromiso"/>
    <s v="020"/>
    <x v="26"/>
    <x v="6"/>
    <s v="SUBSIDIO DE ALIMENTACIÓN"/>
    <s v="Nación"/>
    <x v="0"/>
    <s v="CSF"/>
    <n v="594882"/>
    <n v="0"/>
    <n v="59488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28"/>
    <s v="AUXILIO DE CONECTIVIDAD DIGITAL"/>
    <s v="Nación"/>
    <x v="0"/>
    <s v="CSF"/>
    <n v="925686"/>
    <n v="0"/>
    <n v="925686"/>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5"/>
    <s v="PRIMA TÉCNICA NO SALARIAL"/>
    <s v="Nación"/>
    <x v="0"/>
    <s v="CSF"/>
    <n v="2354967"/>
    <n v="0"/>
    <n v="2354967"/>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4"/>
    <s v="PRIMA DE VACACIONES"/>
    <s v="Nación"/>
    <x v="0"/>
    <s v="CSF"/>
    <n v="4130992"/>
    <n v="0"/>
    <n v="413099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10"/>
    <s v="BONIFICACIÓN POR SERVICIOS PRESTADOS"/>
    <s v="Nación"/>
    <x v="0"/>
    <s v="CSF"/>
    <n v="3077899"/>
    <n v="0"/>
    <n v="3077899"/>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7"/>
    <s v="SUELDO DE VACACIONES"/>
    <s v="Nación"/>
    <x v="0"/>
    <s v="CSF"/>
    <n v="5568223"/>
    <n v="0"/>
    <n v="5568223"/>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8"/>
    <s v="BONIFICACIÓN ESPECIAL DE RECREACIÓN"/>
    <s v="Nación"/>
    <x v="0"/>
    <s v="CSF"/>
    <n v="432840"/>
    <n v="0"/>
    <n v="432840"/>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9"/>
    <s v="SUELDO BÁSICO"/>
    <s v="Nación"/>
    <x v="0"/>
    <s v="CSF"/>
    <n v="35586752"/>
    <n v="0"/>
    <n v="3558675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220"/>
    <s v="2020-10-27 00:00:00"/>
    <s v="2020-10-27 06:56:00"/>
    <s v="Gasto"/>
    <s v="Con Compromiso"/>
    <s v="020"/>
    <x v="26"/>
    <x v="16"/>
    <s v="APORTES AL SENA"/>
    <s v="Nación"/>
    <x v="0"/>
    <s v="CSF"/>
    <n v="884200"/>
    <n v="0"/>
    <n v="884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1"/>
    <s v="PENSIONES"/>
    <s v="Nación"/>
    <x v="0"/>
    <s v="CSF"/>
    <n v="4639800"/>
    <n v="0"/>
    <n v="4639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3"/>
    <s v="APORTES AL ICBF"/>
    <s v="Nación"/>
    <x v="0"/>
    <s v="CSF"/>
    <n v="1326200"/>
    <n v="0"/>
    <n v="1326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2"/>
    <s v="APORTES GENERALES AL SISTEMA DE RIESGOS LABORALES"/>
    <s v="Nación"/>
    <x v="0"/>
    <s v="CSF"/>
    <n v="451200"/>
    <n v="0"/>
    <n v="451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5"/>
    <s v="SALUD"/>
    <s v="Nación"/>
    <x v="0"/>
    <s v="CSF"/>
    <n v="3286800"/>
    <n v="0"/>
    <n v="3286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4"/>
    <s v="CAJAS DE COMPENSACIÓN FAMILIAR"/>
    <s v="Nación"/>
    <x v="0"/>
    <s v="CSF"/>
    <n v="1767800"/>
    <n v="0"/>
    <n v="1767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320"/>
    <s v="2020-11-11 00:00:00"/>
    <s v="2020-11-11 16:37:00"/>
    <s v="Gasto"/>
    <s v="Con Compromiso"/>
    <s v="0510"/>
    <x v="26"/>
    <x v="23"/>
    <s v="ADQUISICIÓN DE BIENES Y SERVICIOS - SERVICIO DE AVALÚOS - ACTUALIZACIÓN  Y GESTIÓN CATASTRAL  NACIONAL"/>
    <s v="Nación"/>
    <x v="2"/>
    <s v="CSF"/>
    <n v="10000000"/>
    <n v="0"/>
    <n v="10000000"/>
    <n v="0"/>
    <s v="ADICIÓN CONTRATO 1109-2020"/>
    <s v="5120"/>
    <s v="14920"/>
    <s v="-0"/>
    <s v="-0"/>
    <s v="-0"/>
    <s v="-0"/>
    <x v="1"/>
    <x v="2"/>
  </r>
  <r>
    <s v="4420"/>
    <s v="2020-11-18 00:00:00"/>
    <s v="2020-11-18 09:41:00"/>
    <s v="Gasto"/>
    <s v="Con Compromiso"/>
    <s v="020"/>
    <x v="26"/>
    <x v="11"/>
    <s v="PENSIONES"/>
    <s v="Nación"/>
    <x v="0"/>
    <s v="CSF"/>
    <n v="5217600"/>
    <n v="0"/>
    <n v="5217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4"/>
    <s v="CAJAS DE COMPENSACIÓN FAMILIAR"/>
    <s v="Nación"/>
    <x v="0"/>
    <s v="CSF"/>
    <n v="1814000"/>
    <n v="0"/>
    <n v="18140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3"/>
    <s v="APORTES AL ICBF"/>
    <s v="Nación"/>
    <x v="0"/>
    <s v="CSF"/>
    <n v="1360700"/>
    <n v="0"/>
    <n v="13607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6"/>
    <s v="APORTES AL SENA"/>
    <s v="Nación"/>
    <x v="0"/>
    <s v="CSF"/>
    <n v="907500"/>
    <n v="0"/>
    <n v="9075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5"/>
    <s v="SALUD"/>
    <s v="Nación"/>
    <x v="0"/>
    <s v="CSF"/>
    <n v="3696200"/>
    <n v="0"/>
    <n v="36962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2"/>
    <s v="APORTES GENERALES AL SISTEMA DE RIESGOS LABORALES"/>
    <s v="Nación"/>
    <x v="0"/>
    <s v="CSF"/>
    <n v="463600"/>
    <n v="0"/>
    <n v="463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520"/>
    <s v="2020-11-18 00:00:00"/>
    <s v="2020-11-18 09:46:00"/>
    <s v="Gasto"/>
    <s v="Con Compromiso"/>
    <s v="020"/>
    <x v="26"/>
    <x v="6"/>
    <s v="SUBSIDIO DE ALIMENTACIÓN"/>
    <s v="Nación"/>
    <x v="0"/>
    <s v="CSF"/>
    <n v="711655"/>
    <n v="0"/>
    <n v="71165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9"/>
    <s v="SUELDO BÁSICO"/>
    <s v="Nación"/>
    <x v="0"/>
    <s v="CSF"/>
    <n v="36924603"/>
    <n v="0"/>
    <n v="36924603"/>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30"/>
    <s v="PRIMA DE NAVIDAD"/>
    <s v="Nación"/>
    <x v="0"/>
    <s v="CSF"/>
    <n v="50645466"/>
    <n v="0"/>
    <n v="50645466"/>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10"/>
    <s v="BONIFICACIÓN POR SERVICIOS PRESTADOS"/>
    <s v="Nación"/>
    <x v="0"/>
    <s v="CSF"/>
    <n v="1192595"/>
    <n v="0"/>
    <n v="119259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28"/>
    <s v="AUXILIO DE CONECTIVIDAD DIGITAL"/>
    <s v="Nación"/>
    <x v="0"/>
    <s v="CSF"/>
    <n v="942829"/>
    <n v="0"/>
    <n v="942829"/>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5"/>
    <s v="PRIMA TÉCNICA NO SALARIAL"/>
    <s v="Nación"/>
    <x v="0"/>
    <s v="CSF"/>
    <n v="2354967"/>
    <n v="0"/>
    <n v="2354967"/>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620"/>
    <s v="2020-11-30 00:00:00"/>
    <s v="2020-11-30 15:16:00"/>
    <s v="Gasto"/>
    <s v="Generado"/>
    <s v="020"/>
    <x v="26"/>
    <x v="31"/>
    <s v="SERVICIOS INMOBILIARIOS"/>
    <s v="Nación"/>
    <x v="0"/>
    <s v="CSF"/>
    <n v="400000"/>
    <n v="0"/>
    <n v="400000"/>
    <n v="400000"/>
    <s v="PAGO SERVICIO INMOBILIARIO"/>
    <s v="5420"/>
    <s v="-0"/>
    <s v="-0"/>
    <s v="-0"/>
    <s v="-0"/>
    <s v="-0"/>
    <x v="0"/>
    <x v="26"/>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Cuadro resumen de los procesos disciplinarios en curso "/>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35"/>
    <s v="En el tercer Trimestre se profirieron actos administrativos como aparecen en las evidencias"/>
    <n v="0.35"/>
    <s v="En el cuarto trimestre se profirieron actos administrativos como aparecen en las evidencias "/>
    <m/>
    <m/>
    <d v="2020-10-14T00:00:00"/>
    <d v="2020-12-03T00:00:00"/>
    <n v="1"/>
    <n v="1"/>
    <n v="1"/>
    <n v="1"/>
    <n v="1"/>
  </r>
  <r>
    <n v="2"/>
    <x v="0"/>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Cuadro resumen de pruebas practicadas, según el expe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4"/>
    <s v="Durante el tercer trimestre se practicaron las pruebas a los procesos de competencia de este GIT"/>
    <n v="0.4"/>
    <s v="Durante el cuarto trimestre se practicaron las pruebas a los procesos de competencia de este GIT como se evidencia en el archivo de evidencias"/>
    <m/>
    <m/>
    <d v="2020-10-14T00:00:00"/>
    <d v="2020-12-03T00:00:00"/>
    <n v="1"/>
    <n v="1"/>
    <s v=""/>
    <n v="1"/>
    <n v="1"/>
  </r>
  <r>
    <n v="3"/>
    <x v="0"/>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Correos electrónicos de verificación del seguimiento mensual a los procesos disciplinarios. "/>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3"/>
    <s v="Se realizó el seguimiento mensual a los procesos que se tienen en las Direcciones Territoriales"/>
    <n v="0.2"/>
    <s v="Se realizó el seguimiento en el mes de octubre a los procesos que se tienen en las Direcciones Territoriales"/>
    <m/>
    <m/>
    <d v="2020-10-14T00:00:00"/>
    <d v="2020-12-03T00:00:00"/>
    <n v="1"/>
    <n v="1"/>
    <n v="1"/>
    <n v="1"/>
    <n v="1"/>
  </r>
  <r>
    <n v="4"/>
    <x v="0"/>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Registros de asistencia, convocatoria a reunión y/o correos electrónicos enviados con información sobre normatividad disciplinaria vigente y el Código de Integridad "/>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4"/>
    <s v="Se han realizado las Sensibiliazaciones frente a la normatividad disciplinaria"/>
    <n v="0.3"/>
    <s v="Durante el mes de noviembre se publicaron 5 tips frente  a la normatividad disciplinaria vigente"/>
    <m/>
    <m/>
    <d v="2020-10-14T00:00:00"/>
    <d v="2020-12-03T00:00:00"/>
    <n v="1"/>
    <n v="1"/>
    <n v="1"/>
    <n v="1"/>
    <n v="1"/>
  </r>
  <r>
    <n v="5"/>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Documentos en el Listado Maestro Actualizados, conforme a los lineamientos del 2020. "/>
    <s v="GIT Control Disciplinario"/>
    <s v="Porcentaje"/>
    <s v="Avance en la actualización, implementación y seguimiento de las actividades de MIPG"/>
    <s v="Producto"/>
    <n v="1"/>
    <n v="0"/>
    <n v="0"/>
    <n v="1"/>
    <n v="0"/>
    <n v="0"/>
    <m/>
    <n v="0"/>
    <m/>
    <n v="0.4"/>
    <s v="Se realizó la eliminación de un formato y se encuentra en revisión la actualización del Manual de Procedimiento Control Disciplinario, por parte de la Oficina Asesora de Planeación y del GIT de Control Disciplinario"/>
    <n v="0.6"/>
    <s v="Se realizó la actualización de la información documentada vigente del proceso (http://igacnet2.igac.gov.co/intranet/contenidos/sgc_listado_maestro.jsp?idDocumento=637)"/>
    <m/>
    <m/>
    <d v="2020-10-15T00:00:00"/>
    <d v="2020-12-03T00:00:00"/>
    <n v="1"/>
    <s v=""/>
    <s v=""/>
    <n v="0.4"/>
    <s v=""/>
  </r>
  <r>
    <n v="6"/>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Correo electrónico con el seguimiento realizado al PAAC en el periodo correspondiente "/>
    <s v="GIT Control Disciplinario"/>
    <s v="Porcentaje"/>
    <s v="Avance en la actualización, implementación y seguimiento de las actividades de MIPG"/>
    <s v="Producto"/>
    <n v="1"/>
    <n v="0"/>
    <n v="0.3"/>
    <n v="0.3"/>
    <n v="0.4"/>
    <n v="0"/>
    <m/>
    <n v="0.3"/>
    <s v="Se realizó el reporte del primer cuatrimestre del Plan Anticorrupción "/>
    <n v="0.3"/>
    <s v="Se realizó el reporte del segundo cuatrimestre del Plan Anticorrupción "/>
    <n v="0.4"/>
    <s v="Se realizó el reporte del tercer cuatrimestre del Plan Anticorrupción "/>
    <m/>
    <m/>
    <d v="2020-10-14T00:00:00"/>
    <d v="2020-12-03T00:00:00"/>
    <n v="1"/>
    <s v=""/>
    <n v="1"/>
    <n v="1"/>
    <n v="1"/>
  </r>
  <r>
    <n v="7"/>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Acta de reunión, registro de asistencia y/o cuadro de identificación de acciones de mejora. "/>
    <s v="GIT Control Disciplinario"/>
    <s v="Porcentaje"/>
    <s v="Avance en la actualización, implementación y seguimiento de las actividades de MIPG"/>
    <s v="Producto"/>
    <n v="1"/>
    <n v="0"/>
    <n v="0"/>
    <n v="1"/>
    <n v="0"/>
    <n v="0"/>
    <m/>
    <n v="0"/>
    <m/>
    <n v="1"/>
    <s v="Se realizó mesa de trabajo el día 30 de junio de 2020 con la Oficina Asesora de Planeación y el GIT de Control Disciplinaria en donde se identifico que el proceso no tenia a cargo ninguna pregunta del FURAG ( se adjunta acta de reunión)"/>
    <n v="0"/>
    <s v="Se realizó mesa de trabajo el día 30 de junio de 2020 con la Oficina Asesora de Planeación y el GIT de Control Disciplinaria en donde se identifico que el proceso no tenia a cargo ninguna pregunta del FURAG ( se adjunta acta de reunión)"/>
    <m/>
    <m/>
    <d v="2020-10-15T00:00:00"/>
    <d v="2020-12-03T00:00:00"/>
    <n v="1"/>
    <s v=""/>
    <s v=""/>
    <n v="1"/>
    <s v=""/>
  </r>
  <r>
    <n v="8"/>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Registros de asistencia o correos electrónicos de la revisión y actualización del mapa de riesgos. "/>
    <s v="GIT Control Disciplinario"/>
    <s v="Porcentaje"/>
    <s v="Avance en la actualización, implementación y seguimiento de las actividades de MIPG"/>
    <s v="Producto"/>
    <n v="1"/>
    <n v="0"/>
    <n v="0"/>
    <n v="1"/>
    <n v="0"/>
    <n v="0"/>
    <m/>
    <n v="0"/>
    <m/>
    <n v="1"/>
    <s v="En mesas de trabajo realizado con la Oficina Asesora de Planeación y GIT de Control Disciplinario se revisó y actualizó el mapa de riesgos"/>
    <n v="0"/>
    <m/>
    <m/>
    <m/>
    <d v="2020-10-15T00:00:00"/>
    <d v="2020-10-15T00:00:00"/>
    <n v="1"/>
    <s v=""/>
    <s v=""/>
    <n v="1"/>
    <s v=""/>
  </r>
  <r>
    <n v="1"/>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3"/>
    <s v="Se generaron los reportes del tercer trimestre año 2020, estos se encuentran en la página web en el link: https://www.igac.gov.co/es/contenido/presupuesto "/>
    <n v="2"/>
    <s v="Se generaron los reportes de los meses de octubre y noviembre del año 2020 (el del mes de diciembre se publica en el mes de enero de 2021), estos se encuentran en la página web en el link: https://www.igac.gov.co/es/contenido/presupuesto "/>
    <m/>
    <d v="2020-07-01T00:00:00"/>
    <d v="2020-10-02T00:00:00"/>
    <d v="2020-12-04T00:00:00"/>
    <n v="0.88888888888888884"/>
    <s v=""/>
    <n v="1"/>
    <n v="1"/>
    <n v="0.66666666666666663"/>
  </r>
  <r>
    <n v="2"/>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3"/>
    <s v="Para el tercer trimetre se realizaron tres comités institucionales de gestión y desempeño, en los cuales se presentaron los avances en metas plan de desarrollo y metas de planes de acción."/>
    <n v="2"/>
    <s v="Para el cuarto trimetre se realizaron dos comités institucionales de gestión y desempeño, en los cuales se presentaron los avances en metas plan de desarrollo y metas de planes de acción, el del mes de diciembre se carga en enero de 2021"/>
    <m/>
    <d v="2020-07-01T00:00:00"/>
    <d v="2020-10-02T00:00:00"/>
    <d v="2020-12-04T00:00:00"/>
    <n v="0.875"/>
    <s v=""/>
    <n v="1"/>
    <n v="1"/>
    <n v="0.66666666666666663"/>
  </r>
  <r>
    <n v="3"/>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3"/>
    <s v="Los reportes de seguimiento se publicaron en la página web de la entidad en el siguiente link: https://www.igac.gov.co/es/contenido/metas-objetivos-e-indicadores-de-gestion-yo-desempeno"/>
    <n v="2"/>
    <s v="Los reportes de octubre y noviembre de seguimiento se publicaron en la página web de la entidad en el siguiente link: https://www.igac.gov.co/es/contenido/metas-objetivos-e-indicadores-de-gestion-yo-desempeno (pendiente el del mes de diciembre que se carga en enero de 2021)"/>
    <m/>
    <d v="2020-07-01T00:00:00"/>
    <d v="2020-10-02T00:00:00"/>
    <d v="2020-12-04T00:00:00"/>
    <n v="0.875"/>
    <s v=""/>
    <n v="1"/>
    <n v="1"/>
    <n v="0.66666666666666663"/>
  </r>
  <r>
    <n v="4"/>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s v="La actividad se cumplió en el primer trimestre."/>
    <n v="0"/>
    <s v="La actividad se cumplió en el primer trimestre."/>
    <m/>
    <d v="2020-07-01T00:00:00"/>
    <d v="2020-10-02T00:00:00"/>
    <d v="2020-12-04T00:00:00"/>
    <n v="1"/>
    <n v="1"/>
    <s v=""/>
    <s v=""/>
    <s v=""/>
  </r>
  <r>
    <n v="5"/>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s v="La actividad se cumplió en el primer trimestre."/>
    <n v="0"/>
    <s v="La actividad se cumplió en el primer trimestre."/>
    <m/>
    <d v="2020-07-01T00:00:00"/>
    <d v="2020-10-02T00:00:00"/>
    <d v="2020-12-04T00:00:00"/>
    <n v="1"/>
    <n v="1"/>
    <s v=""/>
    <s v=""/>
    <s v=""/>
  </r>
  <r>
    <n v="6"/>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s v="La actividad se cumplió en el primer y segundo trimestre."/>
    <n v="0"/>
    <s v="La actividad se cumplió en el primer y segundo trimestre."/>
    <m/>
    <d v="2020-07-01T00:00:00"/>
    <d v="2020-10-02T00:00:00"/>
    <d v="2020-12-04T00:00:00"/>
    <n v="1"/>
    <n v="1"/>
    <n v="1"/>
    <s v=""/>
    <s v=""/>
  </r>
  <r>
    <n v="7"/>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primer y tercer trimestre."/>
    <m/>
    <d v="2020-07-01T00:00:00"/>
    <d v="2020-10-02T00:00:00"/>
    <d v="2020-12-04T00:00:00"/>
    <n v="1"/>
    <n v="1"/>
    <s v=""/>
    <n v="1"/>
    <s v=""/>
  </r>
  <r>
    <n v="8"/>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tercer trimestre."/>
    <m/>
    <d v="2020-07-01T00:00:00"/>
    <d v="2020-10-02T00:00:00"/>
    <d v="2020-12-04T00:00:00"/>
    <n v="1"/>
    <s v=""/>
    <s v=""/>
    <n v="1"/>
    <s v=""/>
  </r>
  <r>
    <n v="9"/>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2"/>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3"/>
    <s v="Para la actividad de ejecución presupuestal: _x000a_Durante el trimestre se tuvo la siguiente ejecución: _x000a_Julio_x000a_35% de ejecución en CDP30% de ejecución en compromiso18% de ejecución en obligación 18% de ejecución en pagos_x000a_Agosto _x000a_37% de ejecución en CDP32% de ejecución en compromiso22% de ejecución en obligación 22% de ejecución en pagos_x000a__x000a_Septiembre_x000a_40% de ejecución en CDP36% de ejecución en compromiso25% estos se encuentran en la página web en el link: https://www.igac.gov.co/es/contenido/presupuesto "/>
    <n v="2"/>
    <s v="Hasta el 7 de diciembre se tiene la siguiente ejecución presupuestal:_x000a_Obligacion: 44%_x000a_Compromiso: 36%_x000a_Pago: 36% "/>
    <m/>
    <d v="2020-07-01T00:00:00"/>
    <d v="2020-10-02T00:00:00"/>
    <d v="2020-12-04T00:00:00"/>
    <n v="0.83333333333333337"/>
    <n v="0.66666666666666663"/>
    <n v="1"/>
    <n v="1"/>
    <n v="0.66666666666666663"/>
  </r>
  <r>
    <n v="10"/>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2"/>
    <s v="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
    <n v="0"/>
    <s v="La actividad se cumplió en el primer y tercer trimestre."/>
    <m/>
    <d v="2020-07-01T00:00:00"/>
    <d v="2020-10-02T00:00:00"/>
    <d v="2020-12-04T00:00:00"/>
    <n v="1"/>
    <n v="1"/>
    <s v=""/>
    <n v="1"/>
    <s v=""/>
  </r>
  <r>
    <n v="11"/>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1"/>
    <s v="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
    <n v="0"/>
    <s v="Se realizó reporte del total de acciones en el aplicativo Planner al mes de diciembre, con lo cual se realiza el resumen del estado de las actividades cargadas hasta el 10 de diciembre"/>
    <m/>
    <d v="2020-07-01T00:00:00"/>
    <d v="2020-10-02T00:00:00"/>
    <d v="2020-12-04T00:00:00"/>
    <n v="0.5"/>
    <s v=""/>
    <s v=""/>
    <n v="1"/>
    <n v="0"/>
  </r>
  <r>
    <n v="12"/>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1"/>
    <s v="Durante el tercer trimestre se actualizaron 6 procedimientos, 2 Instructivos y 9 formatos, para un total de 17 documentos así: Julio: 3 procedimientos, 1 instructivo y 5 formatos; Agosto: 2 procedimientos y 1 formato; Septiembre: 1 Procedimiento, 1 instructivo y 3 Formatos._x000a_http://igacnet2.igac.gov.co/intranet/contenidos/sgc_listado_maestro.jsp?idDocumento=637"/>
    <n v="0"/>
    <s v="La actividad se cumplió en el tercer trimestre."/>
    <m/>
    <d v="2020-07-01T00:00:00"/>
    <d v="2020-10-02T00:00:00"/>
    <d v="2020-12-04T00:00:00"/>
    <n v="1"/>
    <s v=""/>
    <s v=""/>
    <n v="1"/>
    <s v=""/>
  </r>
  <r>
    <n v="13"/>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1"/>
    <s v="Se genera matriz (informe) comparativa resultados encuesta FURAG y análisis resultados proyectados 2020"/>
    <n v="0"/>
    <s v="La actividad se cumplió en el tercer trimestre."/>
    <m/>
    <d v="2020-07-01T00:00:00"/>
    <d v="2020-10-02T00:00:00"/>
    <d v="2020-12-04T00:00:00"/>
    <n v="1"/>
    <s v=""/>
    <s v=""/>
    <n v="1"/>
    <s v=""/>
  </r>
  <r>
    <n v="14"/>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20"/>
    <s v="Se realiza acompañamiento a los procesos para la formulación de las actividades o acciones que se deban generar a partir de los resultados del FURAG 2019"/>
    <n v="0"/>
    <s v="La actividad se cumplió en el tercer trimestre."/>
    <m/>
    <d v="2020-07-01T00:00:00"/>
    <d v="2020-10-02T00:00:00"/>
    <d v="2020-12-04T00:00:00"/>
    <n v="1"/>
    <s v=""/>
    <s v=""/>
    <n v="1"/>
    <s v=""/>
  </r>
  <r>
    <n v="15"/>
    <x v="1"/>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1"/>
    <s v="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
    <n v="0"/>
    <s v="La actividad se cumplió en el segundo y tercer trimestre."/>
    <m/>
    <d v="2020-07-01T00:00:00"/>
    <d v="2020-10-02T00:00:00"/>
    <d v="2020-12-04T00:00:00"/>
    <n v="1"/>
    <s v=""/>
    <n v="1"/>
    <n v="1"/>
    <s v=""/>
  </r>
  <r>
    <n v="16"/>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s v="La actividad se realizó en el segundo trimestre."/>
    <n v="0"/>
    <s v="La actividad se realizó en el segundo trimestre."/>
    <m/>
    <d v="2020-07-01T00:00:00"/>
    <d v="2020-10-02T00:00:00"/>
    <d v="2020-12-04T00:00:00"/>
    <n v="1"/>
    <s v=""/>
    <n v="1"/>
    <s v=""/>
    <s v=""/>
  </r>
  <r>
    <n v="17"/>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s v="La actividad se realizó en el segundo trimestre."/>
    <n v="0"/>
    <s v="La actividad se realizó en el segundo trimestre."/>
    <m/>
    <d v="2020-07-01T00:00:00"/>
    <d v="2020-10-02T00:00:00"/>
    <d v="2020-12-04T00:00:00"/>
    <n v="1"/>
    <s v=""/>
    <n v="1"/>
    <s v=""/>
    <s v=""/>
  </r>
  <r>
    <n v="18"/>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2"/>
    <s v="Se realizó el acompañamiento en la presentación de la auditoria externa para mantener la certificación en los sistemas de gestión de calidad y ambiental"/>
    <n v="0"/>
    <s v="La actividad se termina en el mes de diciembre, por lo cual, se presentara en el seguimiento de enero de 2021"/>
    <m/>
    <d v="2020-07-01T00:00:00"/>
    <d v="2020-10-02T00:00:00"/>
    <d v="2020-12-04T00:00:00"/>
    <n v="0.66666666666666663"/>
    <s v=""/>
    <s v=""/>
    <n v="1"/>
    <n v="0"/>
  </r>
  <r>
    <n v="1"/>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6813"/>
    <m/>
    <n v="1671"/>
    <s v="Se procesaron analisis de muestras del convenio CAR-IGAC"/>
    <m/>
    <m/>
    <m/>
    <m/>
    <n v="0.26020565552699226"/>
    <n v="0.19043478260869565"/>
    <n v="5.5418181818181818E-2"/>
    <n v="0.65133843212237097"/>
    <n v="0.16560951437066401"/>
  </r>
  <r>
    <n v="2"/>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3105"/>
    <s v="Se recibio muestras de clientes por ventanilla"/>
    <n v="303"/>
    <s v="Se procesaron analisis de muestras del convenio CAR-IGAC"/>
    <m/>
    <m/>
    <m/>
    <m/>
    <n v="0.91449999999999998"/>
    <n v="0.35882352941176471"/>
    <n v="3.9473684210526317E-3"/>
    <n v="1"/>
    <n v="0.37874999999999998"/>
  </r>
  <r>
    <n v="3"/>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192"/>
    <s v="Se recibio muestras de clientes por ventanilla"/>
    <n v="87"/>
    <s v="Se procesaron analisis de muestras del convenio CAR-IGAC"/>
    <m/>
    <m/>
    <m/>
    <m/>
    <n v="0.23499999999999999"/>
    <n v="0.34074074074074073"/>
    <n v="0.12839506172839507"/>
    <n v="0.31735537190082647"/>
    <n v="0.1673076923076923"/>
  </r>
  <r>
    <n v="4"/>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141"/>
    <s v="Se recibio muestras de clientes por ventanilla"/>
    <n v="88"/>
    <s v="Se procesaron analisis de muestras del convenio CAR-IGAC"/>
    <m/>
    <m/>
    <m/>
    <m/>
    <n v="0.58923076923076922"/>
    <n v="1"/>
    <n v="0.33423180592991913"/>
    <n v="0.3960674157303371"/>
    <n v="0.28115015974440893"/>
  </r>
  <r>
    <n v="5"/>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10581"/>
    <s v="Se recibio muestras de clientes por ventanilla"/>
    <n v="10628"/>
    <s v="Se incremento el recibo de muestras por ventanilla"/>
    <m/>
    <m/>
    <m/>
    <m/>
    <n v="0.55595000000000006"/>
    <n v="0.19583333333333333"/>
    <n v="6.5441176470588235E-3"/>
    <n v="0.48986111111111114"/>
    <s v=""/>
  </r>
  <r>
    <n v="6"/>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665"/>
    <s v="Se recibio muestras de clientes por ventanilla"/>
    <n v="758"/>
    <s v="Se incremento el recibo de muestras por ventanilla"/>
    <m/>
    <m/>
    <m/>
    <m/>
    <n v="0.22612499999999999"/>
    <n v="0.12692307692307692"/>
    <n v="8.30827067669173E-2"/>
    <n v="0.16460396039603961"/>
    <s v=""/>
  </r>
  <r>
    <n v="7"/>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134"/>
    <s v="Se recibio muestras de clientes por ventanilla"/>
    <n v="221"/>
    <s v="Se incremento el recibo de muestras por ventanilla"/>
    <m/>
    <m/>
    <m/>
    <m/>
    <n v="0.105"/>
    <n v="8.4905660377358486E-2"/>
    <n v="1.4925373134328358E-2"/>
    <n v="6.2910798122065723E-2"/>
    <s v=""/>
  </r>
  <r>
    <n v="8"/>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1053"/>
    <s v="Se recibio muestras de clientes por ventanilla"/>
    <n v="1259"/>
    <s v="Se incremento el recibo de muestras por ventanilla"/>
    <m/>
    <m/>
    <m/>
    <m/>
    <n v="1"/>
    <n v="0"/>
    <n v="8.3916083916083916E-3"/>
    <n v="1"/>
    <n v="1"/>
  </r>
  <r>
    <n v="9"/>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31280000000000002"/>
    <s v="Se actualizaron las Áreas Homogéneas de Tierras de 9 municipios"/>
    <n v="0.26090000000000002"/>
    <s v="Se actualizaron las Áreas Homogéneas de Tierras de 8 municipios"/>
    <m/>
    <m/>
    <m/>
    <m/>
    <n v="1"/>
    <n v="1"/>
    <n v="0.9946666666666667"/>
    <n v="1"/>
    <n v="1"/>
  </r>
  <r>
    <n v="10"/>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3"/>
    <s v="Se atendieron la solictudes recibidas"/>
    <n v="0.2"/>
    <s v="Se atendieron la solictudes recibidas"/>
    <m/>
    <m/>
    <m/>
    <m/>
    <n v="0.95"/>
    <n v="1"/>
    <n v="1"/>
    <n v="1"/>
    <n v="0.8"/>
  </r>
  <r>
    <n v="11"/>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31130000000000002"/>
    <s v="Se realizo la estructuración cartografica de 18 municipios"/>
    <n v="7.51E-2"/>
    <s v="Se realizo la estructuración cartografica de 4 municipios"/>
    <m/>
    <m/>
    <m/>
    <m/>
    <n v="1"/>
    <n v="0.25600000000000001"/>
    <n v="1"/>
    <n v="1"/>
    <n v="0.3004"/>
  </r>
  <r>
    <n v="12"/>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72419999999999995"/>
    <s v="Se solicitaron y prepararon insumos cartográficos para la actualización de 20 municipios"/>
    <n v="0"/>
    <s v="No se solicitaron y prepararon insumos cartográficos "/>
    <m/>
    <m/>
    <m/>
    <m/>
    <n v="0.80989999999999995"/>
    <n v="0.57133333333333336"/>
    <n v="0"/>
    <n v="1"/>
    <n v="0"/>
  </r>
  <r>
    <n v="13"/>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55220000000000002"/>
    <s v="Se realizó el control de calidad digital final y entrega de la información cartográfica correspondiente a 19 municipios "/>
    <n v="0.2288"/>
    <s v="Se realizó el control de calidad digital final y entrega de la información cartográfica correspondiente a 13 municipios "/>
    <m/>
    <m/>
    <m/>
    <m/>
    <n v="1"/>
    <n v="0.72066666666666668"/>
    <n v="0.46833333333333338"/>
    <n v="1"/>
    <n v="0.91520000000000001"/>
  </r>
  <r>
    <n v="14"/>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2979"/>
    <s v="Se adelantó el ajuste a la interpretación de geomorfología para suelos de  387.244,14 ha"/>
    <n v="0.12"/>
    <s v="Se adelantó el ajuste a la interpretación de geomorfología para suelos de  136.879 ha"/>
    <m/>
    <m/>
    <m/>
    <m/>
    <n v="0.95679999999999998"/>
    <n v="1"/>
    <n v="1"/>
    <n v="0.99299999999999999"/>
    <n v="0.6"/>
  </r>
  <r>
    <n v="15"/>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9.2399999999999996E-2"/>
    <s v="Se avanzó en la correlación y elaboración de la cartografía preliminar de suelos del área de estudio de los departamentos de Cesar y Magdalena"/>
    <n v="0.15429999999999999"/>
    <s v="Se realizo el trabajo de campo de observaciones y de calicateo de los parámos de Guerrero y Guachal"/>
    <m/>
    <m/>
    <m/>
    <m/>
    <n v="0.61780000000000002"/>
    <n v="0.46199999999999997"/>
    <n v="0.81225000000000003"/>
    <n v="0.308"/>
    <n v="0.77149999999999996"/>
  </r>
  <r>
    <n v="16"/>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2145"/>
    <s v="Se aelantó interpretación escala 1:25.000 del departamento del Cesar y 1:10.000 en el complejo de Paramos"/>
    <n v="0.32400000000000001"/>
    <s v="Se aelantó interpretación escala 1:25.000 del departamento del Cesar y 1:10.000 en el complejo de Paramos"/>
    <m/>
    <m/>
    <m/>
    <m/>
    <n v="0.68389999999999995"/>
    <n v="0.26200000000000001"/>
    <n v="0.33111111111111113"/>
    <n v="0.71499999999999997"/>
    <n v="1"/>
  </r>
  <r>
    <n v="17"/>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s v="Como no hay mapa de suelos no se cuenta con el tema de capacidad de las tierras"/>
    <n v="0.54600000000000004"/>
    <s v="Se adelanto capacidad de campo de algunos municipios del departamento de Cesar"/>
    <m/>
    <m/>
    <m/>
    <m/>
    <n v="0.67600000000000005"/>
    <n v="1"/>
    <n v="0"/>
    <n v="0"/>
    <n v="1"/>
  </r>
  <r>
    <n v="18"/>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17499999999999999"/>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
    <m/>
    <m/>
    <m/>
    <m/>
    <m/>
    <n v="0.59240000000000004"/>
    <n v="1"/>
    <n v="1"/>
    <n v="0.58333333333333337"/>
    <n v="0"/>
  </r>
  <r>
    <n v="19"/>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55000000000000004"/>
    <s v="Se ha trabajado en las validaciones, contemplada como la evaluación de criterios de calidad del método a trabajar"/>
    <n v="0.39"/>
    <s v="Se a avanzado en la ejecución de las validaciones."/>
    <m/>
    <m/>
    <m/>
    <m/>
    <n v="1"/>
    <n v="0.5"/>
    <n v="0.83333333333333337"/>
    <s v=""/>
    <s v=""/>
  </r>
  <r>
    <n v="21"/>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6"/>
    <m/>
    <n v="0.25"/>
    <s v="Preparados los reactivos necesarios"/>
    <m/>
    <m/>
    <m/>
    <m/>
    <n v="1"/>
    <n v="0.6"/>
    <n v="0"/>
    <s v=""/>
    <s v=""/>
  </r>
  <r>
    <n v="22"/>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55000000000000004"/>
    <s v="Se ha trabajado en las validaciones, contemplada como la evaluación de criterios de calidad del método a trabajar"/>
    <n v="0.4"/>
    <s v="Se avanza en la validaciones e informes"/>
    <m/>
    <m/>
    <m/>
    <m/>
    <n v="0.95000000000000007"/>
    <n v="0"/>
    <n v="0"/>
    <s v=""/>
    <s v=""/>
  </r>
  <r>
    <n v="23"/>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s v="No se ha podido iniciar ya que debe cumplirse previamente con requerimientos y mediciones establecidas"/>
    <m/>
    <m/>
    <m/>
    <m/>
    <n v="0"/>
    <s v=""/>
    <n v="0"/>
    <s v=""/>
    <s v=""/>
  </r>
  <r>
    <n v="24"/>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2"/>
    <s v="Se inicio el proceso co n el ente acreditador"/>
    <n v="0"/>
    <s v="El Instituto fue notificado por el IDEAM que la visita se realizara durante el primer semestre del 2021 "/>
    <m/>
    <m/>
    <m/>
    <m/>
    <n v="0.2"/>
    <n v="0"/>
    <n v="0"/>
    <n v="0.33333333333333337"/>
    <s v=""/>
  </r>
  <r>
    <n v="25"/>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2"/>
    <m/>
    <n v="0.75"/>
    <s v="Corresponde a la consolidación de reportes e indicadores que se tienen en el SIGA relacionados con el tema"/>
    <m/>
    <m/>
    <m/>
    <m/>
    <n v="0.95"/>
    <s v=""/>
    <s v=""/>
    <n v="0.66666666666666674"/>
    <n v="1"/>
  </r>
  <r>
    <n v="26"/>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35"/>
    <s v="Avance de 113.053.629 ha "/>
    <n v="0.184"/>
    <s v="Se realizó la  entrega completa de la capa interpretada de geomorfología "/>
    <m/>
    <m/>
    <m/>
    <m/>
    <n v="1"/>
    <n v="0"/>
    <n v="1"/>
    <n v="1"/>
    <n v="1"/>
  </r>
  <r>
    <n v="27"/>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36"/>
    <s v="Se ha avanzado en un 75%"/>
    <n v="0.05"/>
    <s v="Se lleva un avance acumulado del 80,25"/>
    <m/>
    <m/>
    <m/>
    <m/>
    <n v="0.73"/>
    <n v="0"/>
    <n v="0.79999999999999993"/>
    <n v="1"/>
    <n v="0.27777777777777779"/>
  </r>
  <r>
    <n v="28"/>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33400000000000002"/>
    <s v="Se ha correlacionado y realizado ajuste cartográfico a 63.721.690 ha"/>
    <n v="0.92"/>
    <s v="Se ha correlacionado y realizado ajuste cartográfico a 68.351.327,4 ha"/>
    <m/>
    <m/>
    <m/>
    <m/>
    <n v="1"/>
    <n v="0"/>
    <n v="0.5"/>
    <n v="0.9542857142857144"/>
    <n v="1"/>
  </r>
  <r>
    <n v="29"/>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215"/>
    <s v="El proceso cartográfico corresponde a todos los ajustes sobre el mapa de Correlación de Suelos, "/>
    <n v="0.54"/>
    <s v="Se avanzó en el proceso cartográfico corresponde a todos los ajustes sobre el mapa de Correlación de Suelos, "/>
    <m/>
    <m/>
    <m/>
    <m/>
    <n v="0.95500000000000007"/>
    <s v=""/>
    <n v="0.66666666666666674"/>
    <n v="0.53749999999999998"/>
    <n v="1"/>
  </r>
  <r>
    <n v="1"/>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67049999999999998"/>
    <s v="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
    <n v="0.19850000000000001"/>
    <s v="Se generó un total de 502.820,64 ha de productos cartográficos en los departamentos de  Tolima, Cauca, Bolivar, Norte de Santander, Nariño, Caquetá, Cordoba; Cesar,  Cauca, así: ortoimágenes de 354.291,86 hectáreas, Modelo Digital del Terreno para 51.530 hectáreas y Bases de datos vectoriales de 96.998,78 hectáreas."/>
    <m/>
    <m/>
    <d v="2020-10-15T00:00:00"/>
    <d v="2020-12-14T00:00:00"/>
    <n v="0.94550000000000001"/>
    <s v=""/>
    <n v="0.7649999999999999"/>
    <n v="1"/>
    <n v="0.39700000000000002"/>
  </r>
  <r>
    <n v="2"/>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2848"/>
    <s v="Se  generaron datos vectoriales de 700.524,80 ha a escala 1:50.000 sobre imágenes de satelite de alta resolución, en los munIcipios de la cruz, remolino, sitio nuevo, Sabanalarga, Piñon, Campo de la Cruz, Algarrobo, Sabanas de San Angel, Chivolo y Pedraza(Magdalena)."/>
    <n v="0.26390000000000002"/>
    <s v="Se generaron datos vectoriales de 413.116,4 hectáreas a escala 1:50.000 sobre imágenes de satélite de alta resolución, en los municipios de Barranquilla, Galapa, Sabanas grande, Pueblo viejo, Ciénaga, Zona bananera (Magdalena), y Cumaribo (Vichada)."/>
    <m/>
    <m/>
    <d v="2020-10-15T00:00:00"/>
    <d v="2020-12-14T00:00:00"/>
    <n v="0.70220000000000005"/>
    <s v=""/>
    <n v="1"/>
    <n v="0.63288888888888883"/>
    <n v="0.52780000000000005"/>
  </r>
  <r>
    <n v="3"/>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3987"/>
    <s v="Se realizó la edición del modelo digital de elevación de 3.588.300 ha cubriendo  los municipios de Necoclí, San Juan de Urabá y Arboletes (Antioquia) y Los Córdoba y Monteria (Córdoba), Meta, César y La Guajira."/>
    <n v="0.28199999999999997"/>
    <s v="Se se realizó la edición del modelo digital de elevación de 1.351.800 hectáreas localizadas en los departamentos de Meta y Antioquia."/>
    <m/>
    <m/>
    <d v="2020-10-15T00:00:00"/>
    <d v="2020-12-14T00:00:00"/>
    <n v="0.78039999999999998"/>
    <s v=""/>
    <n v="1"/>
    <n v="0.88600000000000001"/>
    <n v="0.56399999999999995"/>
  </r>
  <r>
    <n v="4"/>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40570000000000001"/>
    <s v="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
    <n v="0"/>
    <s v="La meta se cumplió al 100% en el III Trimestre.  Sin embargo, se gestionaron 1.055.714 ha de insumos cartográficos con la  FAC de los departamentos de Guaviare, Vaupés y Meta;  toma efectuada con Dron del IGAC de 1.548 ha de los municipios de Guamo, Cordoba y San jacinto en el departamento de Bolívar; y toma efectuada con el Avión del IGAC de 694,455 ha de los departamentos de Vichada, Arauca Cundinamarca, Tolima. Huila, Meta y Cauca."/>
    <m/>
    <m/>
    <d v="2020-10-16T00:00:00"/>
    <d v="2020-12-14T00:00:00"/>
    <n v="1"/>
    <n v="1"/>
    <n v="1"/>
    <n v="1"/>
    <n v="0"/>
  </r>
  <r>
    <n v="5"/>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35"/>
    <s v="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
    <n v="0.25"/>
    <s v="En el mes de noviembre se adicionaron las etiquetas de países para la escala más pequeña de visualización y se realizó la corrección de la batimetría en las zonas costeras con base en el límite aportado por el GIT de Límites y Fronteras. Se ajustaron las fronteras terrestres internacionales. Se ajustaron las líneas geodésicas de conformidad con lo hablado con Cancillería, sobre las fronteras con Brasil y Venezuela."/>
    <m/>
    <m/>
    <d v="2020-10-15T00:00:00"/>
    <d v="2020-12-14T00:00:00"/>
    <n v="0.7"/>
    <s v=""/>
    <n v="1"/>
    <n v="0.87499999999999989"/>
    <n v="0.5"/>
  </r>
  <r>
    <n v="6"/>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2"/>
    <s v="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
    <n v="0.15"/>
    <s v="Se realizó seguimiento  los tres procesos: : 1. Adquisición de imágenes, 2. Adquisición de modelos digitales, y 3. Generación de ortoimágenes y bases vectoriales formulados aprobados y remitidos al Banco Mundial y BID para su no objeción."/>
    <m/>
    <m/>
    <d v="2020-10-15T00:00:00"/>
    <d v="2020-12-14T00:00:00"/>
    <n v="0.9"/>
    <n v="1"/>
    <n v="1"/>
    <n v="1"/>
    <n v="0.5"/>
  </r>
  <r>
    <n v="7"/>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1"/>
    <n v="0"/>
    <n v="1"/>
    <n v="0"/>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s v="Esta meta se cumplió al 100% en el trimestre anterior."/>
    <n v="0"/>
    <s v="Esta meta se cumplió al 100% en el trimestre anterior."/>
    <m/>
    <m/>
    <d v="2020-10-15T00:00:00"/>
    <d v="2020-12-14T00:00:00"/>
    <n v="1"/>
    <s v=""/>
    <n v="1"/>
    <s v=""/>
    <s v=""/>
  </r>
  <r>
    <n v="8"/>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1"/>
    <s v="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
    <n v="0.2"/>
    <s v="Se realiza la inspeccion 1 en el proceso de validación a las ortofotos de páramo Cruz Verde de Sumapáz CON 76,440 ha, entregado a validación por la Subdirección de Agrologia, generado por tercero para la CAR."/>
    <m/>
    <m/>
    <d v="2020-10-15T00:00:00"/>
    <d v="2020-12-14T00:00:00"/>
    <n v="0.8"/>
    <s v=""/>
    <n v="1"/>
    <n v="0.25"/>
    <n v="0.4"/>
  </r>
  <r>
    <n v="9"/>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35"/>
    <s v="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
    <n v="0.3"/>
    <s v="Se ajustó el documento &quot; Diagnóstico de informacion generada por terceros&quot;, se adicionaron puntos estrategicos y estadisticas,  se creó el anexo &quot;Listado de identificacion de terceros de orden nacional&quot; y el anexo &quot;Informe de solicitudes de informacion Geocarto 2019-2020&quot;"/>
    <m/>
    <m/>
    <d v="2020-10-15T00:00:00"/>
    <d v="2020-12-14T00:00:00"/>
    <n v="0.8"/>
    <s v=""/>
    <n v="1"/>
    <n v="1"/>
    <n v="0.6"/>
  </r>
  <r>
    <n v="10"/>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12.960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43560000000000004"/>
    <s v="Se dispusieron 5.646 datos Rinex, correspondientes a los meses de enero, febrero, marzo, agosto y septiembre.Así mismo, estos datos fueron integrados a la plataforma Colombia en Mapas para su disposición a través de esta."/>
    <n v="0.1835"/>
    <s v="Para el mes de noviembre se dispusieron 1407 archivos RINEX, conformados por: se concatenaron 950 archivos RINEX de noviembre y se recuperaron 457 de meses anteriores, el número de estaciones activas en promedio para el mes es de 32.    Se dispusieron en: en https://geoportal.igac.gov.co/contenido/datos-abiertos-geodesia_x000d__x000a_"/>
    <m/>
    <m/>
    <d v="2020-10-15T00:00:00"/>
    <d v="2020-12-14T00:00:00"/>
    <n v="0.80610000000000004"/>
    <s v=""/>
    <n v="1"/>
    <n v="1"/>
    <n v="0.35288461538461535"/>
  </r>
  <r>
    <n v="11"/>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4"/>
    <s v="Se definió estructura para información cartográfica  de  cartográficos: Imágenes, Modelos Digitales y Bases de datos vectoriales, y se inició su identificación, estandarización y consolidación."/>
    <n v="0.4"/>
    <s v="Se actualizo el modelo de la base de datos para cartografía y el de modelos digitales, se hicieron cambios en la estructura y estandarización de la información"/>
    <m/>
    <m/>
    <d v="2020-10-15T00:00:00"/>
    <d v="2020-12-14T00:00:00"/>
    <n v="0.9"/>
    <s v=""/>
    <n v="1"/>
    <n v="1"/>
    <n v="0.8"/>
  </r>
  <r>
    <n v="12"/>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5"/>
    <s v="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
    <n v="0.25"/>
    <s v="Durante el mes de noviembre , se atendieron 79 solicitudes y se compartieron 18.840 productos entre aerofotografías, Imágenes, Mapas, Ortofotos y modelos digitales de terreno.Se reproyecto y republico 1769 geodatabases de planchas escala 1:25.000. Se publicaron 25 nuevos servicios en ArcGIS server. Se actualizaron los servicios base carto y hibrido, así como el servicio de límites. Se migraron 4272 hojas 25k por año entregadas por GEOCARTO a la nueva estructura.                                  "/>
    <m/>
    <m/>
    <d v="2020-10-15T00:00:00"/>
    <d v="2020-12-14T00:00:00"/>
    <n v="0.95"/>
    <s v=""/>
    <n v="1"/>
    <n v="1"/>
    <n v="0.83333333333333337"/>
  </r>
  <r>
    <n v="13"/>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3"/>
    <s v="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
    <n v="0.4"/>
    <s v="En el mes de noviembre se realizaron 2 entrevistas a usuarios temáticos y 8 historias de usuario.                                                               _x000d__x000a_Se realizó la verificación de 4 entregas de productos al Git Administración de la Información por parte del Grupo de Calidad: 3 de municipios de Boyacá y otra del municipio de Gachancipá."/>
    <m/>
    <m/>
    <d v="2020-10-15T00:00:00"/>
    <d v="2020-12-14T00:00:00"/>
    <n v="0.8"/>
    <s v=""/>
    <n v="0.5"/>
    <n v="1"/>
    <n v="0.8"/>
  </r>
  <r>
    <n v="14"/>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3"/>
    <s v="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
    <n v="0.3"/>
    <s v="Durante el mes de noviembre se organizaron, catalogaron y dispusieron el cargue a la base de datos del visor &quot;Colombia en Mapas&quot;de 914 imágenes, correspondientes a 115,668,867 Has, asi: 858 Landsat, 30 Ortoimagenes y 26 Modelos digitales de superficie.  Tambien se realizó el cargue de 2,324 Bases de datos de cartografia. El total de Imagenes cargadas a la base de datos del visor &quot;Colombia en "/>
    <m/>
    <m/>
    <d v="2020-10-15T00:00:00"/>
    <d v="2020-12-14T00:00:00"/>
    <n v="0.90000000000000013"/>
    <n v="1"/>
    <n v="0.66666666666666674"/>
    <n v="1"/>
    <n v="1"/>
  </r>
  <r>
    <n v="15"/>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s v="La meta se cumplió en el segundo trimestre."/>
    <n v="0"/>
    <s v="La meta se cumplió en el segundo trimestre."/>
    <m/>
    <m/>
    <d v="2020-10-15T00:00:00"/>
    <d v="2020-12-14T00:00:00"/>
    <n v="1"/>
    <s v=""/>
    <n v="1"/>
    <s v=""/>
    <s v=""/>
  </r>
  <r>
    <n v="16"/>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251"/>
    <s v="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
    <n v="0.23400000000000001"/>
    <s v="Durante el mes de noviembre se consolidaron.  2.263  imágenes escaneadas entre el 1 y 30 de noviembre de 2020, se les efectuó compresión y fueron cargadas en Geocarto.  Se realizaron 173 ploteos que se atendieron al area de difusion y mercadeo.                                                           "/>
    <m/>
    <m/>
    <d v="2020-10-15T00:00:00"/>
    <d v="2020-12-14T00:00:00"/>
    <n v="0.60230000000000006"/>
    <s v=""/>
    <n v="0.78200000000000003"/>
    <n v="0.71714285714285719"/>
    <n v="0.46800000000000003"/>
  </r>
  <r>
    <n v="17"/>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42749999999999999"/>
    <s v="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
    <n v="0.2"/>
    <s v="Se entregó a la Oficina Asesora de Planeación los documentos actualizados por los profesionales del GIT de Producción Cartográfica para su revisión metodológica."/>
    <m/>
    <m/>
    <d v="2020-10-15T00:00:00"/>
    <d v="2020-12-14T00:00:00"/>
    <n v="0.81499999999999995"/>
    <s v=""/>
    <n v="1"/>
    <n v="0.71250000000000002"/>
    <n v="0.94117647058823539"/>
  </r>
  <r>
    <n v="18"/>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7"/>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
    <s v="Se envió a la Oficina Jurídica la revisión del Normograma del proceso para su correspondiente actualización en la página web."/>
    <m/>
    <m/>
    <d v="2020-10-15T00:00:00"/>
    <d v="2020-12-14T00:00:00"/>
    <n v="1"/>
    <s v=""/>
    <s v=""/>
    <n v="1"/>
    <n v="0.6"/>
  </r>
  <r>
    <n v="19"/>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La meta se cumplió en el mes de julio, sin embargo, se realizó la actualización de los riesgos en el mes de noviembre/2020."/>
    <m/>
    <m/>
    <d v="2020-10-15T00:00:00"/>
    <d v="2020-12-14T00:00:00"/>
    <n v="1"/>
    <s v=""/>
    <s v=""/>
    <n v="1"/>
    <s v=""/>
  </r>
  <r>
    <n v="1"/>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423"/>
    <s v="En Julio: Se entregaron 15 avalúos comerciales, de los cuales se realizaron 2 Cauca, 2 Sucre y 11 Sede Central._x0009__x000d__x000a_En Agosto: Se entregaron 14 avalúos comerciales, los cuales fueron elaborados por sede central_x0009__x000d__x000a_En Septiembre: Se entregaron 394 avalúos comerciales, los cuales fueron reportados por Sede Central (393) y uno (1) por DT Cundinamarca"/>
    <n v="0"/>
    <m/>
    <m/>
    <m/>
    <d v="2020-10-15T00:00:00"/>
    <d v="2020-10-15T00:00:00"/>
    <n v="0.22322527697989331"/>
    <n v="1"/>
    <n v="0.13812154696132597"/>
    <n v="0.39166666666666666"/>
    <n v="0"/>
  </r>
  <r>
    <n v="2"/>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s v="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
    <n v="0"/>
    <m/>
    <m/>
    <m/>
    <d v="2020-10-15T00:00:00"/>
    <d v="2020-10-15T00:00:00"/>
    <n v="0"/>
    <s v=""/>
    <s v=""/>
    <s v=""/>
    <n v="0"/>
  </r>
  <r>
    <n v="3"/>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3"/>
    <s v="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
    <n v="0"/>
    <m/>
    <m/>
    <m/>
    <d v="2020-10-15T00:00:00"/>
    <d v="2020-10-15T00:00:00"/>
    <n v="0.7"/>
    <n v="1"/>
    <n v="1"/>
    <n v="1"/>
    <n v="0"/>
  </r>
  <r>
    <n v="4"/>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3"/>
    <s v="En Julio: Se atendió 1 avalúo de impugnación_x0009__x000d__x000a_En Agosto: Se tuvo pendiente una impugnación de avalúo por la situación de confinamiento _x000d__x000a_En Septiembre: Sin novedades de impugnaciones a la fecha._x000d__x000a_"/>
    <n v="0"/>
    <m/>
    <m/>
    <m/>
    <d v="2020-10-15T00:00:00"/>
    <d v="2020-10-15T00:00:00"/>
    <n v="0.7"/>
    <n v="1"/>
    <n v="1"/>
    <n v="1"/>
    <n v="0"/>
  </r>
  <r>
    <n v="5"/>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3"/>
    <s v="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
    <n v="0"/>
    <m/>
    <m/>
    <m/>
    <d v="2020-10-15T00:00:00"/>
    <d v="2020-10-15T00:00:00"/>
    <n v="0.89999999999999991"/>
    <s v=""/>
    <n v="1"/>
    <n v="0.74999999999999989"/>
    <s v=""/>
  </r>
  <r>
    <n v="6"/>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25"/>
    <s v="En Julio:Se continuó con el proceso de recepción de la información: A la fecha de corte se cuentan con 180.000 registros aprox _x000d__x000a_En Agosto:Se continuó con el proceso de recepción de la información: A la fecha de corte se cuentan con 10.901.956 registros aprox _x0009__x000d__x000a_En Septiembre:Se realizó seguimiento a Convenio con Superservicios: 1.- Información satelital de sitios disposición final de residuos. 2.- Soporte legal para suministro de información previo convenio. 3.- Pilotos asignación NUPRE_x000d__x000a_"/>
    <n v="0"/>
    <m/>
    <m/>
    <m/>
    <d v="2020-10-15T00:00:00"/>
    <d v="2020-10-15T00:00:00"/>
    <n v="0.25"/>
    <s v=""/>
    <s v=""/>
    <n v="0.25"/>
    <s v=""/>
  </r>
  <r>
    <n v="7"/>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15"/>
    <s v="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
    <n v="0"/>
    <m/>
    <m/>
    <m/>
    <d v="2020-10-15T00:00:00"/>
    <d v="2020-10-15T00:00:00"/>
    <n v="0.55000000000000004"/>
    <n v="0"/>
    <n v="1"/>
    <n v="0.5"/>
    <n v="0"/>
  </r>
  <r>
    <n v="8"/>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1"/>
    <s v="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
    <n v="0"/>
    <m/>
    <m/>
    <m/>
    <d v="2020-10-15T00:00:00"/>
    <d v="2020-10-15T00:00:00"/>
    <n v="1"/>
    <n v="0"/>
    <n v="1"/>
    <s v=""/>
    <s v=""/>
  </r>
  <r>
    <n v="9"/>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s v="N.A."/>
    <n v="0"/>
    <m/>
    <m/>
    <m/>
    <d v="2020-10-15T00:00:00"/>
    <d v="2020-10-15T00:00:00"/>
    <n v="1"/>
    <n v="1"/>
    <s v=""/>
    <n v="0"/>
    <s v=""/>
  </r>
  <r>
    <n v="10"/>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
    <m/>
    <n v="0.1"/>
    <s v="Se define metodología de trabajo con CIAF para el montaje de cursos virtuales."/>
    <n v="0"/>
    <s v="Se llevará a cabo cuando se cuente con tolerancias, resolución conjunta, es decir, una vez se cuente con el procedimiento, se procederá con las jornadas de capacitación._x000d__x000a_"/>
    <n v="0"/>
    <m/>
    <m/>
    <m/>
    <d v="2020-10-15T00:00:00"/>
    <d v="2020-10-15T00:00:00"/>
    <n v="0.1"/>
    <n v="0"/>
    <s v=""/>
    <n v="0"/>
    <s v=""/>
  </r>
  <r>
    <n v="11"/>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1"/>
    <s v="Se definieron las especificaciones y se inició el desarrollo. Finalizada."/>
    <n v="0"/>
    <m/>
    <m/>
    <m/>
    <d v="2020-10-15T00:00:00"/>
    <d v="2020-10-15T00:00:00"/>
    <n v="1"/>
    <s v=""/>
    <s v=""/>
    <n v="1"/>
    <s v=""/>
  </r>
  <r>
    <n v="12"/>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s v="Se procederá con las pruebas una vez se cuente con el desarrollo."/>
    <n v="0"/>
    <m/>
    <m/>
    <m/>
    <d v="2020-10-15T00:00:00"/>
    <d v="2020-10-15T00:00:00"/>
    <n v="0"/>
    <s v=""/>
    <s v=""/>
    <n v="0"/>
    <s v=""/>
  </r>
  <r>
    <n v="1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s v="Cumplida al 100%"/>
    <n v="0"/>
    <m/>
    <m/>
    <m/>
    <d v="2020-10-15T00:00:00"/>
    <d v="2020-10-15T00:00:00"/>
    <n v="1"/>
    <n v="0.66"/>
    <s v=""/>
    <s v=""/>
    <s v=""/>
  </r>
  <r>
    <n v="1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1"/>
    <s v="Se concertó con el CIAF la fecha para realizar la capacitación el día 11 de agosto._x0009__x000d__x000a_En el mes de agosto se llevó a cabo la capacitación a los funcionarios que quisieron participar en cuanto a la resolución 388 de 2020,  relacionada con las especificaciones técnicas de los productos catastrales bajo el esquema de catastro multipropósito._x000d__x000a_Finalizada._x000d__x000a_"/>
    <n v="0"/>
    <m/>
    <m/>
    <m/>
    <d v="2020-10-15T00:00:00"/>
    <d v="2020-10-15T00:00:00"/>
    <n v="1"/>
    <s v=""/>
    <s v=""/>
    <n v="1"/>
    <s v=""/>
  </r>
  <r>
    <n v="1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s v="Cumplida al 100%"/>
    <n v="0"/>
    <m/>
    <m/>
    <m/>
    <d v="2020-10-15T00:00:00"/>
    <d v="2020-10-15T00:00:00"/>
    <n v="1"/>
    <n v="0"/>
    <s v=""/>
    <s v=""/>
    <s v=""/>
  </r>
  <r>
    <n v="1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s v="No se han iniciado aún las pruebas pues la funcionalidad se encuentra en desarrollo."/>
    <n v="0"/>
    <m/>
    <m/>
    <m/>
    <d v="2020-10-15T00:00:00"/>
    <d v="2020-10-15T00:00:00"/>
    <n v="0"/>
    <s v=""/>
    <s v=""/>
    <n v="0"/>
    <s v=""/>
  </r>
  <r>
    <n v="1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1"/>
    <s v="Se elaboraron las especificaciones técnicas para la identificación masiva de predios segregados Finalizada"/>
    <n v="0"/>
    <m/>
    <m/>
    <m/>
    <d v="2020-10-15T00:00:00"/>
    <d v="2020-10-15T00:00:00"/>
    <n v="1"/>
    <s v=""/>
    <n v="0"/>
    <s v=""/>
    <s v=""/>
  </r>
  <r>
    <n v="1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s v="Una vez se cuente con el desarrollo, se procederá con las pruebas"/>
    <n v="0"/>
    <m/>
    <m/>
    <m/>
    <d v="2020-10-15T00:00:00"/>
    <d v="2020-10-15T00:00:00"/>
    <n v="0"/>
    <s v=""/>
    <s v=""/>
    <n v="0"/>
    <s v=""/>
  </r>
  <r>
    <n v="1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s v="Cumplida al 100%"/>
    <n v="0"/>
    <m/>
    <m/>
    <m/>
    <d v="2020-10-15T00:00:00"/>
    <d v="2020-10-15T00:00:00"/>
    <n v="1"/>
    <n v="0.4"/>
    <s v=""/>
    <s v=""/>
    <s v=""/>
  </r>
  <r>
    <n v="2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s v="N.A"/>
    <n v="0"/>
    <m/>
    <m/>
    <m/>
    <d v="2020-10-15T00:00:00"/>
    <d v="2020-10-15T00:00:00"/>
    <n v="0"/>
    <s v=""/>
    <s v=""/>
    <s v=""/>
    <n v="0"/>
  </r>
  <r>
    <n v="21"/>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s v="Cumplida al 100%"/>
    <n v="0"/>
    <m/>
    <m/>
    <m/>
    <d v="2020-10-15T00:00:00"/>
    <d v="2020-10-15T00:00:00"/>
    <n v="1"/>
    <n v="0.66"/>
    <s v=""/>
    <s v=""/>
    <s v=""/>
  </r>
  <r>
    <n v="22"/>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s v="Cumplida al 100%"/>
    <n v="0"/>
    <m/>
    <m/>
    <m/>
    <d v="2020-10-15T00:00:00"/>
    <d v="2020-10-15T00:00:00"/>
    <n v="1"/>
    <n v="0.5"/>
    <s v=""/>
    <s v=""/>
    <s v=""/>
  </r>
  <r>
    <n v="2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s v="Cumplida al 100%"/>
    <n v="0"/>
    <m/>
    <m/>
    <m/>
    <d v="2020-10-15T00:00:00"/>
    <d v="2020-10-15T00:00:00"/>
    <n v="1"/>
    <n v="0.8"/>
    <s v=""/>
    <s v=""/>
    <s v=""/>
  </r>
  <r>
    <n v="2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2"/>
    <s v="Se superaron las pruebas y ajustes producto de la segunda fase de implementación. _x000d__x000a_Finalizada_x0009__x000d__x000a_"/>
    <n v="0"/>
    <m/>
    <m/>
    <m/>
    <d v="2020-10-15T00:00:00"/>
    <d v="2020-10-15T00:00:00"/>
    <n v="1"/>
    <s v=""/>
    <n v="0.8"/>
    <s v=""/>
    <s v=""/>
  </r>
  <r>
    <n v="2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s v="Cumplida al 100%"/>
    <n v="0"/>
    <m/>
    <m/>
    <m/>
    <d v="2020-10-15T00:00:00"/>
    <d v="2020-10-15T00:00:00"/>
    <n v="1"/>
    <n v="1"/>
    <n v="1"/>
    <s v=""/>
    <s v=""/>
  </r>
  <r>
    <n v="2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s v="Cumplida al 100%"/>
    <n v="0"/>
    <m/>
    <m/>
    <m/>
    <d v="2020-10-15T00:00:00"/>
    <d v="2020-10-15T00:00:00"/>
    <n v="1"/>
    <n v="0.5"/>
    <s v=""/>
    <s v=""/>
    <s v=""/>
  </r>
  <r>
    <n v="2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s v="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
    <n v="0"/>
    <m/>
    <m/>
    <m/>
    <d v="2020-10-15T00:00:00"/>
    <d v="2020-10-15T00:00:00"/>
    <n v="0"/>
    <s v=""/>
    <s v=""/>
    <s v=""/>
    <n v="0"/>
  </r>
  <r>
    <n v="2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s v="Se elaboró el procedimiento y se encuentra en revisión para aprobación."/>
    <n v="0"/>
    <m/>
    <m/>
    <m/>
    <d v="2020-10-15T00:00:00"/>
    <d v="2020-10-15T00:00:00"/>
    <n v="0"/>
    <s v=""/>
    <s v=""/>
    <s v=""/>
    <n v="0"/>
  </r>
  <r>
    <n v="2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s v="Se elaboró el procedimiento y se encuentra en revisión para aprobación."/>
    <n v="0"/>
    <m/>
    <m/>
    <m/>
    <d v="2020-10-15T00:00:00"/>
    <d v="2020-10-15T00:00:00"/>
    <n v="0"/>
    <s v=""/>
    <s v=""/>
    <n v="0"/>
    <s v=""/>
  </r>
  <r>
    <n v="3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s v="Cumplida al 100%"/>
    <n v="0"/>
    <m/>
    <m/>
    <m/>
    <d v="2020-10-15T00:00:00"/>
    <d v="2020-10-15T00:00:00"/>
    <n v="1"/>
    <n v="0.95"/>
    <s v=""/>
    <s v=""/>
    <s v=""/>
  </r>
  <r>
    <n v="31"/>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1"/>
    <s v="En Julio se contestaron una totalidad de 20 oficios_x0009__x000d__x000a_En agosto se contestaron 38 oficios correspondientes a procesos de pertenencia en los tiempos establecidos._x0009__x000d__x000a_En septiembre se contestaron 95 oficios correspondientes a procesos de pertenencia en los tiempos establecidos_x000d__x000a_"/>
    <n v="0"/>
    <m/>
    <m/>
    <m/>
    <d v="2020-10-15T00:00:00"/>
    <d v="2020-10-15T00:00:00"/>
    <n v="0.66666666666666663"/>
    <s v=""/>
    <n v="1"/>
    <n v="1"/>
    <n v="0"/>
  </r>
  <r>
    <n v="32"/>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89100000000000001"/>
    <s v="En Julio de 201 solicitudes de información allegadas se atendieron 168 lo que equivale al 83%_x0009__x000d__x000a_En agosto de 167 solicitudes que llegaron se atendieron 140, las restricciones de acceso a las DT han sido causal de que no se hayan podido atender todas las solicitudes allegadas en el mes. _x0009__x000d__x000a_En septiembre de 187 solicitudes se atendieron 187 en los tiempos establecidos_x000d__x000a_"/>
    <n v="0"/>
    <m/>
    <m/>
    <m/>
    <d v="2020-10-15T00:00:00"/>
    <d v="2020-10-15T00:00:00"/>
    <n v="0.70037037037037031"/>
    <s v=""/>
    <n v="1"/>
    <n v="0.99"/>
    <n v="0"/>
  </r>
  <r>
    <n v="33"/>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9294"/>
    <s v="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
    <n v="0"/>
    <m/>
    <m/>
    <m/>
    <d v="2020-10-15T00:00:00"/>
    <d v="2020-10-15T00:00:00"/>
    <n v="0.61937254901960792"/>
    <s v=""/>
    <n v="0.76470588235294124"/>
    <n v="1"/>
    <n v="0"/>
  </r>
  <r>
    <n v="34"/>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2727"/>
    <s v="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
    <n v="0"/>
    <m/>
    <m/>
    <m/>
    <d v="2020-10-15T00:00:00"/>
    <d v="2020-10-15T00:00:00"/>
    <n v="0.72730000000000006"/>
    <n v="1"/>
    <n v="1"/>
    <n v="1"/>
    <n v="0"/>
  </r>
  <r>
    <n v="35"/>
    <x v="4"/>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22"/>
    <s v="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
    <n v="0"/>
    <m/>
    <m/>
    <m/>
    <d v="2020-10-15T00:00:00"/>
    <d v="2020-10-15T00:00:00"/>
    <n v="0.66999999999999993"/>
    <n v="0.75800000000000001"/>
    <n v="1"/>
    <n v="0.73333333333333339"/>
    <n v="0"/>
  </r>
  <r>
    <n v="36"/>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42896"/>
    <s v="Julio:Se avanzó 16,4% del total de la meta de terreno prevista para la vigencia. Se presentaron dificultades en el trabajo de campo por la situación de emergencia sanitaria. _x0009__x000d__x000a_Agosto:Se realizaron 12.838 trámites de terreno, para un acumulado de 56.863 en el año_x0009__x000d__x000a_Septiembre:Se realizaron 17.360 trámites de terreno, para un acumulado de 74.223 en el año_x000d__x000a_"/>
    <n v="0"/>
    <m/>
    <m/>
    <m/>
    <d v="2020-10-15T00:00:00"/>
    <d v="2020-10-15T00:00:00"/>
    <n v="0.27729208613707979"/>
    <n v="1"/>
    <n v="0.26291669840302639"/>
    <n v="0.49512904566231131"/>
    <n v="0"/>
  </r>
  <r>
    <n v="37"/>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127068"/>
    <s v="Julio:Se avanzó 118% del total de la meta de oficina prevista para la vigencia. _x0009__x000d__x000a_Agosto:Se realizaron 42.711 trámites de oficina, para un acumulado de 248.353 en el año_x0009__x000d__x000a_Septiembre:Se realizaron 37.371 trámites de oficina, para un acumulado de 285.724 en el año_x000d__x000a_"/>
    <n v="0"/>
    <m/>
    <m/>
    <m/>
    <d v="2020-10-15T00:00:00"/>
    <d v="2020-10-15T00:00:00"/>
    <n v="1"/>
    <n v="1"/>
    <n v="1"/>
    <n v="1"/>
    <n v="0"/>
  </r>
  <r>
    <n v="38"/>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s v="Agosto:Se empezó a trabajar en el cruce masivo, una vez se evidencie que funciona, correremos la actualización Jurídica masiva del país_x0009__x000d__x000a_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_x000a_"/>
    <n v="0"/>
    <m/>
    <m/>
    <m/>
    <d v="2020-10-15T00:00:00"/>
    <d v="2020-10-15T00:00:00"/>
    <n v="0"/>
    <s v=""/>
    <s v=""/>
    <n v="0"/>
    <n v="0"/>
  </r>
  <r>
    <n v="39"/>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s v="Cumplida al 100%"/>
    <n v="0"/>
    <m/>
    <m/>
    <m/>
    <d v="2020-10-15T00:00:00"/>
    <d v="2020-10-15T00:00:00"/>
    <n v="1"/>
    <n v="0"/>
    <s v=""/>
    <s v=""/>
    <s v=""/>
  </r>
  <r>
    <n v="40"/>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s v="Este indicador será reportado al final de año."/>
    <n v="0"/>
    <m/>
    <m/>
    <m/>
    <d v="2020-10-15T00:00:00"/>
    <d v="2020-10-15T00:00:00"/>
    <n v="0.4"/>
    <s v=""/>
    <s v=""/>
    <s v=""/>
    <n v="0"/>
  </r>
  <r>
    <n v="41"/>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3"/>
    <s v="Para los meses de julio, agosto y septiembre se actualizó la información del geoportal y datos abiertos, con la información correspondiente al mes respectivo, de acuerdo con la meta establecida._x0009_"/>
    <n v="0"/>
    <m/>
    <m/>
    <m/>
    <d v="2020-10-15T00:00:00"/>
    <d v="2020-10-15T00:00:00"/>
    <n v="0.7"/>
    <n v="1"/>
    <n v="1"/>
    <n v="1"/>
    <n v="0"/>
  </r>
  <r>
    <n v="42"/>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s v="Cumplida al 100%"/>
    <n v="0"/>
    <m/>
    <m/>
    <m/>
    <d v="2020-10-15T00:00:00"/>
    <d v="2020-10-15T00:00:00"/>
    <n v="1"/>
    <n v="0"/>
    <n v="1"/>
    <s v=""/>
    <s v=""/>
  </r>
  <r>
    <n v="43"/>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51"/>
    <s v="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_x0009_"/>
    <n v="0"/>
    <m/>
    <m/>
    <m/>
    <d v="2020-10-15T00:00:00"/>
    <d v="2020-10-15T00:00:00"/>
    <n v="0.83000000000000007"/>
    <s v=""/>
    <n v="1"/>
    <n v="1"/>
    <n v="0"/>
  </r>
  <r>
    <n v="44"/>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2727"/>
    <s v="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
    <n v="0"/>
    <m/>
    <m/>
    <m/>
    <d v="2020-10-15T00:00:00"/>
    <d v="2020-10-15T00:00:00"/>
    <n v="0.72720000000000007"/>
    <n v="0.99945024738867505"/>
    <n v="1"/>
    <n v="1"/>
    <n v="0"/>
  </r>
  <r>
    <n v="45"/>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6"/>
    <s v="No se tuvo en cuenta en la medición el mes de Junio:  Habilitación  AMB: Resolución No. 602 del 25-06-2020 &quot; Por medio de la cual habilita como gestor catastral al Área Metropolitana de Barranquilla - AMB_x000a_&quot;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
    <n v="0"/>
    <m/>
    <m/>
    <m/>
    <d v="2020-10-15T00:00:00"/>
    <d v="2020-10-15T00:00:00"/>
    <n v="1"/>
    <s v=""/>
    <n v="0.5"/>
    <n v="1"/>
    <n v="0"/>
  </r>
  <r>
    <n v="46"/>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1"/>
    <s v="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
    <n v="0"/>
    <m/>
    <m/>
    <m/>
    <d v="2020-10-15T00:00:00"/>
    <d v="2020-10-15T00:00:00"/>
    <n v="1"/>
    <s v=""/>
    <s v=""/>
    <n v="1"/>
    <s v=""/>
  </r>
  <r>
    <n v="47"/>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32"/>
    <s v="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
    <n v="0"/>
    <m/>
    <m/>
    <m/>
    <d v="2020-10-15T00:00:00"/>
    <d v="2020-10-15T00:00:00"/>
    <n v="0.72"/>
    <s v=""/>
    <n v="1"/>
    <n v="0.53333333333333333"/>
    <s v=""/>
  </r>
  <r>
    <n v="48"/>
    <x v="4"/>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1"/>
    <s v="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
    <n v="0"/>
    <m/>
    <m/>
    <m/>
    <d v="2020-10-15T00:00:00"/>
    <d v="2020-10-15T00:00:00"/>
    <n v="1"/>
    <s v=""/>
    <n v="1"/>
    <n v="1"/>
    <s v=""/>
  </r>
  <r>
    <n v="49"/>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1"/>
    <s v="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
    <n v="0"/>
    <m/>
    <m/>
    <m/>
    <d v="2020-10-15T00:00:00"/>
    <d v="2020-10-15T00:00:00"/>
    <n v="0.66666666666666663"/>
    <s v=""/>
    <n v="1"/>
    <n v="1"/>
    <n v="0"/>
  </r>
  <r>
    <n v="50"/>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24"/>
    <s v="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
    <n v="0"/>
    <m/>
    <m/>
    <m/>
    <d v="2020-10-15T00:00:00"/>
    <d v="2020-10-15T00:00:00"/>
    <n v="0.52"/>
    <s v=""/>
    <n v="1"/>
    <n v="0.66666666666666663"/>
    <n v="0"/>
  </r>
  <r>
    <n v="51"/>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24"/>
    <s v="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
    <n v="0"/>
    <m/>
    <m/>
    <m/>
    <d v="2020-10-15T00:00:00"/>
    <d v="2020-10-15T00:00:00"/>
    <n v="0.52"/>
    <s v=""/>
    <n v="1"/>
    <n v="0.66666666666666663"/>
    <n v="0"/>
  </r>
  <r>
    <n v="1"/>
    <x v="5"/>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4"/>
    <s v="Durante el tercer trimestre se realizaron 4 publicaciones del Plan Anual de Adquisiciones"/>
    <n v="3"/>
    <s v="Durante el cuarto trimestre se realizarón 3 publicaciones del Plan Anual de Adquisiciones (https://www.igac.gov.co/es/plan-anual-de-adquisiciones)"/>
    <m/>
    <m/>
    <d v="2020-10-14T00:00:00"/>
    <d v="2020-12-07T00:00:00"/>
    <n v="1"/>
    <n v="1"/>
    <n v="1"/>
    <n v="1"/>
    <n v="1"/>
  </r>
  <r>
    <n v="2"/>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25"/>
    <s v="Durante el tercer trimestre se realizaron los procesos de contratación solicitadas por las áreas de la Sede Central y Direcciones Territoriales.   "/>
    <n v="0.25"/>
    <s v="Durante el cuarto trimestre se realizaron los procesos de contratación solicitadas por las áreas de la Sede Central y Direcciones Territoriales."/>
    <m/>
    <m/>
    <d v="2020-10-14T00:00:00"/>
    <d v="2020-12-04T00:00:00"/>
    <n v="1"/>
    <n v="1"/>
    <n v="1"/>
    <n v="1"/>
    <n v="1"/>
  </r>
  <r>
    <n v="3"/>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25"/>
    <s v="Durante el tercer trimestre se prestó el apoyo contractual para el crédito de banca multilateral."/>
    <n v="0.25"/>
    <s v="Durante el cuarto trimestre se prestó el apoyo contractual para el crédito de banca multilateral."/>
    <m/>
    <m/>
    <d v="2020-10-14T00:00:00"/>
    <d v="2020-12-04T00:00:00"/>
    <n v="0.95"/>
    <n v="0.8"/>
    <n v="1"/>
    <n v="1"/>
    <n v="1"/>
  </r>
  <r>
    <n v="4"/>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m/>
    <m/>
    <d v="2020-10-14T00:00:00"/>
    <d v="2020-12-04T00:00:00"/>
    <n v="1"/>
    <n v="1"/>
    <n v="1"/>
    <n v="1"/>
    <n v="1"/>
  </r>
  <r>
    <n v="5"/>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3"/>
    <s v="Se realizó el informe consolidado mensual de contratación"/>
    <n v="2"/>
    <s v="Se realizó el informe consolidado mensual de contratación. El informe del mes de diciembre se subira en el mes de enero de 2021"/>
    <m/>
    <m/>
    <d v="2020-10-14T00:00:00"/>
    <d v="2020-12-04T00:00:00"/>
    <n v="0.66666666666666663"/>
    <n v="0"/>
    <n v="1"/>
    <n v="1"/>
    <n v="0.66666666666666663"/>
  </r>
  <r>
    <n v="6"/>
    <x v="5"/>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m/>
    <m/>
    <d v="2020-10-14T00:00:00"/>
    <d v="2020-12-04T00:00:00"/>
    <n v="1"/>
    <n v="1"/>
    <n v="1"/>
    <n v="1"/>
    <n v="1"/>
  </r>
  <r>
    <n v="7"/>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3"/>
    <s v="Durante el tercer trimestre se depuro el inventario, propiedad planta y equipo y se ha realizado el levantamiento del mismo"/>
    <n v="0.45"/>
    <s v="Durante los meses de octubre y noviembre depuró el inventario, propiedad planta y equipo y se ha realizado el levantamiento del mismo, en el mes de Enero de 2021 se subiran las evidencias de la actividad realizadas en el mes de diciembre"/>
    <m/>
    <m/>
    <d v="2020-10-14T00:00:00"/>
    <d v="2020-12-04T00:00:00"/>
    <n v="1"/>
    <n v="1"/>
    <s v=""/>
    <n v="1"/>
    <n v="0.78947368421052644"/>
  </r>
  <r>
    <n v="8"/>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2"/>
    <s v="Se realizó la custodia y control de ingreso y salida de elementos del Almacén, así como el registro de los movimientos de inventarios en el aplicativo ERP del Almacén, de acuerdo a los procedimientos vigentes"/>
    <n v="0.3"/>
    <s v="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
    <m/>
    <m/>
    <d v="2020-10-14T00:00:00"/>
    <d v="2020-12-04T00:00:00"/>
    <n v="0.89000000000000012"/>
    <n v="1"/>
    <n v="1"/>
    <n v="1"/>
    <n v="0.73170731707317072"/>
  </r>
  <r>
    <n v="9"/>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4"/>
    <s v="Durante el tercer trimestre se ha adelantado el proceso de bajas de bienes"/>
    <n v="0.4"/>
    <s v="En el mes de enero de 2021 se realizará el reporte final de esta actividad."/>
    <m/>
    <m/>
    <d v="2020-10-14T00:00:00"/>
    <d v="2020-12-07T00:00:00"/>
    <n v="0.8"/>
    <s v=""/>
    <s v=""/>
    <n v="1"/>
    <n v="0.66666666666666674"/>
  </r>
  <r>
    <n v="10"/>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s v="No se publicaron tips en el tercer trimestre, se publicaran en la cuarto trimestre."/>
    <n v="0.55000000000000004"/>
    <s v="En el cuarto trimestre se elaboraron y publicaron los tips."/>
    <m/>
    <m/>
    <d v="2020-10-14T00:00:00"/>
    <d v="2020-12-04T00:00:00"/>
    <n v="1"/>
    <s v=""/>
    <n v="1"/>
    <n v="0"/>
    <n v="1"/>
  </r>
  <r>
    <n v="11"/>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33"/>
    <s v="Dureante el tercer trimestre se realizaron capacitaciones y acompañamiento a las Direcciones Territoriales en los temas de almacen"/>
    <n v="0.33400000000000002"/>
    <s v="Durante el cuarto trimestre se realizaron capacitaciones y acompañamiento a las Direcciones Territoriales en los temas de almacen"/>
    <m/>
    <m/>
    <d v="2020-10-14T00:00:00"/>
    <d v="2020-12-04T00:00:00"/>
    <n v="0.99399999999999999"/>
    <s v=""/>
    <n v="0.99099099099099097"/>
    <n v="0.99099099099099097"/>
    <n v="1"/>
  </r>
  <r>
    <n v="12"/>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3"/>
    <s v="Durante el tercer trimestre se realizó capacitaciones a funcionarios y contratistas"/>
    <n v="0.4"/>
    <s v="Durante el cuarto trimestre se realizarón capacitaciones a los funcionarios y contratistas sobre la actualización de los manuales de Contratación"/>
    <m/>
    <m/>
    <d v="2020-10-14T00:00:00"/>
    <d v="2020-12-04T00:00:00"/>
    <n v="1"/>
    <n v="0"/>
    <n v="1"/>
    <n v="1"/>
    <n v="1"/>
  </r>
  <r>
    <n v="13"/>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0.3"/>
    <s v="Se elaboraron y se publicaron tips en el segundo trimestre    "/>
    <n v="0.5"/>
    <s v="Se elaboraron y se publicaron tips en el tercer trimestre    "/>
    <n v="0.2"/>
    <s v="Se elaboraron y se publicaron tips en el cuarto trimestre    "/>
    <m/>
    <m/>
    <d v="2020-10-14T00:00:00"/>
    <d v="2020-12-04T00:00:00"/>
    <n v="1"/>
    <s v=""/>
    <n v="1"/>
    <n v="1"/>
    <n v="1"/>
  </r>
  <r>
    <n v="14"/>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5"/>
    <n v="0.75"/>
    <n v="0"/>
    <n v="0"/>
    <m/>
    <n v="0.25"/>
    <s v="Se realizó cronograma para la actualización de los documentos vigentes del proceso"/>
    <n v="0.75"/>
    <s v="Se ejecutó cronograma para la actualización de los documentos vigentes del proceso"/>
    <n v="0"/>
    <m/>
    <m/>
    <m/>
    <d v="2020-10-14T00:00:00"/>
    <m/>
    <n v="1"/>
    <s v=""/>
    <n v="1"/>
    <n v="1"/>
    <s v=""/>
  </r>
  <r>
    <n v="15"/>
    <x v="5"/>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4T00:00:00"/>
    <d v="2020-12-04T00:00:00"/>
    <n v="1"/>
    <s v=""/>
    <n v="1"/>
    <n v="1"/>
    <n v="1"/>
  </r>
  <r>
    <n v="16"/>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identificaron las acciones de mejora para el cumplimiento del FURAG"/>
    <n v="0"/>
    <m/>
    <m/>
    <m/>
    <d v="2020-10-14T00:00:00"/>
    <m/>
    <n v="1"/>
    <s v=""/>
    <s v=""/>
    <n v="1"/>
    <s v=""/>
  </r>
  <r>
    <n v="17"/>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s v="Porcentaje"/>
    <s v="Avance en la actualización, implementación y seguimiento de las actividades de MIPG"/>
    <s v="Producto"/>
    <n v="1"/>
    <n v="0"/>
    <n v="0"/>
    <n v="0.45"/>
    <n v="0.55000000000000004"/>
    <n v="0"/>
    <m/>
    <n v="0"/>
    <m/>
    <n v="0.45"/>
    <s v="Durante el tercer trimestre se han realizado las acciones mejora planteadas"/>
    <n v="0.55000000000000004"/>
    <s v="Durante el cuarto trimestre se han realizado las acciones mejora planteadas"/>
    <m/>
    <m/>
    <d v="2020-10-14T00:00:00"/>
    <d v="2020-12-04T00:00:00"/>
    <n v="1"/>
    <s v=""/>
    <s v=""/>
    <n v="1"/>
    <n v="1"/>
  </r>
  <r>
    <n v="18"/>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revisó y actualizó el mapa de riesgo"/>
    <n v="0"/>
    <m/>
    <m/>
    <m/>
    <d v="2020-10-14T00:00:00"/>
    <m/>
    <n v="1"/>
    <s v=""/>
    <s v=""/>
    <n v="1"/>
    <s v=""/>
  </r>
  <r>
    <n v="1"/>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6"/>
    <s v="Durante el trimestre se actualizó la Tienda Virtual con 6 nuevas publicaciones, Mapas departamentales de Atlántico, Caldas, y Cauca, y Mapas Turisticos de  Cartagena, Pasto y Villavicencio."/>
    <n v="0"/>
    <m/>
    <m/>
    <m/>
    <d v="2020-10-07T00:00:00"/>
    <m/>
    <n v="1"/>
    <s v=""/>
    <s v=""/>
    <n v="1"/>
    <s v=""/>
  </r>
  <r>
    <n v="2"/>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1"/>
    <s v="Campaña día del Turismo:_x000d__x000a_Con motivo del día internacional del turismo se desarrollaron tres (3) piezas audiovisuales que presentan publicaciones relacionadas con el tema del turismo las cuales fueron publicadas en redes sociales _x000d__x000a_"/>
    <n v="0"/>
    <m/>
    <m/>
    <m/>
    <d v="2020-10-07T00:00:00"/>
    <m/>
    <n v="0.75"/>
    <n v="1"/>
    <n v="1"/>
    <n v="1"/>
    <n v="0"/>
  </r>
  <r>
    <n v="3"/>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3"/>
    <s v="Se realizaron 115 piezas para contenidos  digitales y/o análogos sobre la información que genera el Igac,  Infografías (2 imágenes), Presentaciones para visitas guiadas del instituto (5 presentaciones), entre otras"/>
    <n v="0"/>
    <m/>
    <m/>
    <m/>
    <d v="2020-10-14T00:00:00"/>
    <m/>
    <n v="0.7"/>
    <n v="1"/>
    <n v="1"/>
    <n v="1"/>
    <n v="0"/>
  </r>
  <r>
    <n v="4"/>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12"/>
    <s v="Se realizaron durante el trimestre 12 charlas virtuales ( Facebook live) sobre la información,  productos y servicios que genera el Igac."/>
    <n v="0"/>
    <m/>
    <m/>
    <m/>
    <d v="2020-10-14T00:00:00"/>
    <m/>
    <n v="1"/>
    <n v="1"/>
    <n v="1"/>
    <n v="1"/>
    <n v="0"/>
  </r>
  <r>
    <n v="5"/>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12"/>
    <s v="Durante el trimestre se realizaron 12 alianzas estratégicas con diferentes universidades a nivel nacional para intercambiar el conocimiento investigativo a través de la biblioteca virtual. "/>
    <n v="0"/>
    <m/>
    <m/>
    <m/>
    <d v="2020-10-14T00:00:00"/>
    <m/>
    <n v="0.8"/>
    <s v=""/>
    <n v="0"/>
    <n v="1"/>
    <n v="0"/>
  </r>
  <r>
    <n v="6"/>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d v="2020-10-14T00:00:00"/>
    <m/>
    <n v="1"/>
    <n v="1"/>
    <s v=""/>
    <s v=""/>
    <s v=""/>
  </r>
  <r>
    <n v="7"/>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3"/>
    <s v="Se avanzó en la diagramación del Libro digital el cual se pasa al área técnica (CIAF) para revisión y aprobación.  Se avanzó en la fase de  prueba y consolidación del Sistema de Información Comercial  de la entidad."/>
    <n v="0"/>
    <m/>
    <m/>
    <m/>
    <d v="2020-10-14T00:00:00"/>
    <m/>
    <n v="0.7"/>
    <s v=""/>
    <n v="1"/>
    <n v="1"/>
    <n v="0"/>
  </r>
  <r>
    <n v="8"/>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1"/>
    <s v="Se entregó el documento análisis estratégico de las publicaciones e investigaciones que genera la entidad. Documento disponible en la carpeta evidencias, tercer trimestre"/>
    <n v="0"/>
    <m/>
    <m/>
    <m/>
    <d v="2020-10-14T00:00:00"/>
    <m/>
    <n v="1"/>
    <s v=""/>
    <s v=""/>
    <s v=""/>
    <n v="0"/>
  </r>
  <r>
    <n v="9"/>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2937440077"/>
    <n v="579896528"/>
    <n v="751156288"/>
    <n v="765854290"/>
    <n v="840532971"/>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264962500"/>
    <s v="Se obtuvieron ingresos en los meses de julio y agosto por valor de $141.667.436; Fuente SIIF; y en el mes de septiembre $133.162.097; Fuente: Sistema de Facturación. "/>
    <n v="0"/>
    <m/>
    <m/>
    <m/>
    <d v="2020-10-15T00:00:00"/>
    <d v="2020-10-15T00:00:00"/>
    <n v="0.21302435406242332"/>
    <n v="0.39821037004036003"/>
    <n v="0.1728840802834363"/>
    <n v="0.34596985805224123"/>
    <n v="0"/>
  </r>
  <r>
    <n v="10"/>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6266559923"/>
    <n v="1237116757"/>
    <n v="1602472141"/>
    <n v="1633827985"/>
    <n v="1793143040"/>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713109567"/>
    <s v="Se obtuvieron ingresos en los meses de julio y agosto por de $388,391,744; Fuente SIIF, más el mes de septiembre $362,444,277"/>
    <n v="0"/>
    <m/>
    <m/>
    <m/>
    <d v="2020-10-15T00:00:00"/>
    <d v="2020-10-15T00:00:00"/>
    <n v="0.32774763733796025"/>
    <n v="0.89399965988820573"/>
    <n v="0.14649782420148794"/>
    <n v="0.43646551139225342"/>
    <n v="0"/>
  </r>
  <r>
    <n v="11"/>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62029000000"/>
    <n v="13268003100"/>
    <n v="15302554300"/>
    <n v="16816061900"/>
    <n v="16642380700"/>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2902144978"/>
    <s v="Los ingresos por convenios para los meses de julio y agosto fueron de  $1,706,720,856; Fuente SIIF"/>
    <n v="0"/>
    <m/>
    <m/>
    <m/>
    <d v="2020-10-15T00:00:00"/>
    <d v="2020-10-15T00:00:00"/>
    <n v="0.11648436463589611"/>
    <n v="0.30332994691567416"/>
    <n v="1.9518375438798474E-2"/>
    <n v="0.17258172545142689"/>
    <n v="0"/>
  </r>
  <r>
    <n v="12"/>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avanc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d v="2020-10-14T00:00:00"/>
    <m/>
    <n v="1"/>
    <n v="0"/>
    <s v=""/>
    <s v=""/>
    <s v=""/>
  </r>
  <r>
    <n v="13"/>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avanc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3"/>
    <s v="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
    <n v="0"/>
    <m/>
    <m/>
    <m/>
    <d v="2020-10-14T00:00:00"/>
    <m/>
    <n v="1"/>
    <s v=""/>
    <n v="1"/>
    <n v="1"/>
    <n v="0"/>
  </r>
  <r>
    <n v="14"/>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avanc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d v="2020-10-14T00:00:00"/>
    <m/>
    <n v="1"/>
    <n v="0"/>
    <s v=""/>
    <s v=""/>
    <s v=""/>
  </r>
  <r>
    <n v="15"/>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avanc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25"/>
    <s v="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
    <n v="0"/>
    <m/>
    <m/>
    <m/>
    <d v="2020-10-14T00:00:00"/>
    <m/>
    <n v="0.75"/>
    <n v="0"/>
    <n v="1"/>
    <n v="1"/>
    <n v="0"/>
  </r>
  <r>
    <n v="16"/>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Porcentaje de implementación de la estrategia de divulgación ejecutada "/>
    <s v="Eficacia"/>
    <n v="1"/>
    <n v="0"/>
    <n v="0"/>
    <n v="1"/>
    <n v="0"/>
    <n v="0"/>
    <m/>
    <n v="0"/>
    <m/>
    <n v="0.33"/>
    <s v="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
    <n v="0"/>
    <m/>
    <m/>
    <m/>
    <d v="2020-10-14T00:00:00"/>
    <m/>
    <n v="0.33"/>
    <s v=""/>
    <s v=""/>
    <n v="0.33"/>
    <s v=""/>
  </r>
  <r>
    <n v="17"/>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Porcentaje de implementación de la estrategia de divulgación ejecutada "/>
    <s v="Eficacia"/>
    <n v="1"/>
    <n v="0.25"/>
    <n v="0.25"/>
    <n v="0.25"/>
    <n v="0.25"/>
    <n v="0"/>
    <m/>
    <n v="0.5"/>
    <s v="Durante el primer y segundo trimestre se avanzó en un 50% en la realización de las actividades contempladas en el Plan Anticorrupción. "/>
    <n v="0.25"/>
    <s v="Durante el III trimestre se realizó el seguimiento al Plan Anticorrupción a cargo del proceso. Disponible en:  https://www.igac.gov.co/es/node/498  "/>
    <n v="0"/>
    <m/>
    <m/>
    <m/>
    <d v="2020-10-14T00:00:00"/>
    <m/>
    <n v="0.75"/>
    <n v="0"/>
    <n v="1"/>
    <n v="1"/>
    <n v="0"/>
  </r>
  <r>
    <n v="18"/>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Porcentaje de implementación de la estrategia de divulgación ejecutada "/>
    <s v="Eficacia"/>
    <n v="1"/>
    <n v="0"/>
    <n v="1"/>
    <n v="0"/>
    <n v="0"/>
    <n v="0"/>
    <m/>
    <n v="1"/>
    <s v="Revisado y validado el ejercicio de identificación de las acciones de mejora  se evidenció  que no existen acciones relacionadas en el cumplimiento del FURAG que le apliquen al  proceso. "/>
    <n v="0"/>
    <m/>
    <n v="0"/>
    <m/>
    <m/>
    <m/>
    <d v="2020-10-07T00:00:00"/>
    <m/>
    <n v="1"/>
    <s v=""/>
    <n v="1"/>
    <s v=""/>
    <s v=""/>
  </r>
  <r>
    <n v="19"/>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Porcentaje de implementación de la estrategia de divulgación ejecutada "/>
    <s v="Eficacia"/>
    <n v="1"/>
    <n v="0"/>
    <n v="0"/>
    <n v="1"/>
    <n v="0"/>
    <n v="0"/>
    <m/>
    <n v="0"/>
    <m/>
    <n v="1"/>
    <s v="Durante el III trimestre se actualizó el Mapa de Riesgos el cual se encuentra en la pag web del Igac - Transparencia-Planeación. Disponible en; https://www.igac.gov.co/es/noticias/participacion-en-la-actualizacion-del-mapa-de-riesgos-institucional-igac-2020-version-2 "/>
    <n v="0"/>
    <m/>
    <m/>
    <m/>
    <d v="2020-10-14T00:00:00"/>
    <m/>
    <n v="1"/>
    <s v=""/>
    <s v=""/>
    <n v="1"/>
    <s v=""/>
  </r>
  <r>
    <n v="1"/>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28000000000000003"/>
    <s v="Se ajustó el diagnóstico con el proceso para traslado sede Yopal,  intervención kiosko sede Riohacha y cielororaso territorial Tolima"/>
    <n v="0.1"/>
    <s v="Se ajustó el diagnóstico con las nuevas intervenciones que se deben realizar "/>
    <m/>
    <m/>
    <d v="2020-10-14T00:00:00"/>
    <d v="2020-12-07T00:00:00"/>
    <n v="1"/>
    <n v="1"/>
    <n v="1"/>
    <n v="1"/>
    <s v=""/>
  </r>
  <r>
    <n v="2"/>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s v="Durante el tercer trimestre no se logró generar en su totalidad el plan de infraestructura a corto y largo plazo se espera generar en el cuarto trimestre"/>
    <n v="0"/>
    <s v="No se realizó esta actividad en esta vigencia"/>
    <m/>
    <m/>
    <d v="2020-10-15T00:00:00"/>
    <d v="2020-12-07T00:00:00"/>
    <n v="0"/>
    <n v="0"/>
    <s v=""/>
    <n v="0"/>
    <s v=""/>
  </r>
  <r>
    <n v="3"/>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21"/>
    <s v="Se realiza instalación Intercomunicadores y ventanillas en Caqueta, Guajira, Norte de Santander, Casanare, Bolivar, Santander y Valle. Estudio mantenimiento preventido y correctivo del sistema electrico de la territorial Atlántico"/>
    <n v="0.35"/>
    <s v="Durante el cuarto trimestre se desarrollaron las actividades de Mantenimiento"/>
    <m/>
    <m/>
    <d v="2020-10-14T00:00:00"/>
    <d v="2020-12-07T00:00:00"/>
    <n v="1"/>
    <n v="1"/>
    <n v="0.36363636363636365"/>
    <n v="1"/>
    <n v="1"/>
  </r>
  <r>
    <n v="4"/>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18"/>
    <s v="Se realizó seguimiento en el pago del arriendo de la Dirección Territorial del Meta."/>
    <n v="0.16"/>
    <s v="Se realizó seguimiento a las adecuaciones"/>
    <m/>
    <m/>
    <d v="2020-10-14T00:00:00"/>
    <d v="2020-12-07T00:00:00"/>
    <n v="1"/>
    <n v="1"/>
    <n v="1"/>
    <n v="1"/>
    <n v="1"/>
  </r>
  <r>
    <n v="5"/>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75"/>
    <s v="Durante el tercer trimestre se realizó el traslado a la nueva sede del Meta"/>
    <n v="0"/>
    <m/>
    <m/>
    <m/>
    <d v="2020-10-15T00:00:00"/>
    <d v="2020-10-15T00:00:00"/>
    <n v="1"/>
    <n v="1"/>
    <n v="0"/>
    <n v="1"/>
    <n v="0"/>
  </r>
  <r>
    <n v="6"/>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17"/>
    <s v="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
    <n v="0.18"/>
    <s v="Durante el cuarto trimestre se realizó el seguimiento a los contratos relacionados con el servicio de transporte y suministro del parque automotor"/>
    <m/>
    <m/>
    <d v="2020-10-14T00:00:00"/>
    <d v="2020-12-07T00:00:00"/>
    <n v="1"/>
    <n v="1"/>
    <n v="1"/>
    <n v="1"/>
    <n v="1"/>
  </r>
  <r>
    <n v="7"/>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17"/>
    <s v="Se elaboró un plan de mantenimiento de vehículos. Se atendieron las solicitudes de transporte recibidas. Se actualizó la información de los vehículos en el archivo de seguimiento. "/>
    <n v="0.18"/>
    <s v="Durante el cuarto trimestre se brindó el soporte administrativo del parque automotor propio."/>
    <m/>
    <m/>
    <d v="2020-10-14T00:00:00"/>
    <d v="2020-12-07T00:00:00"/>
    <n v="1"/>
    <n v="1"/>
    <n v="1"/>
    <n v="1"/>
    <n v="1"/>
  </r>
  <r>
    <n v="8"/>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3"/>
    <s v="Se revisó y aprobó el documento del Plan Estratégico de Seguridad Vial durante la Sesión I del Comité de Seguridad Vial. También se aprobó el Plan de Trabajo de Seguridad Vial 2020 en el marco del mismo Comité. "/>
    <n v="0.2"/>
    <s v="Durante el cuarto trimestre se actualizó el Plan Estrategico de Seguridad Vial "/>
    <m/>
    <m/>
    <d v="2020-10-14T00:00:00"/>
    <d v="2020-12-07T00:00:00"/>
    <n v="1"/>
    <n v="1"/>
    <n v="1"/>
    <n v="1"/>
    <n v="1"/>
  </r>
  <r>
    <n v="9"/>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25"/>
    <s v="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
    <n v="0.25"/>
    <s v="Se ha realizado el seguimiento al cumplimiento de los cinco programas del sistema de gestión ambiental a nivel nacional  "/>
    <m/>
    <m/>
    <d v="2020-10-14T00:00:00"/>
    <d v="2020-12-07T00:00:00"/>
    <n v="1"/>
    <n v="0.84"/>
    <n v="1"/>
    <n v="1"/>
    <n v="1"/>
  </r>
  <r>
    <n v="10"/>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3"/>
    <s v="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
    <n v="0.2"/>
    <s v="Se actualizó y pubico la matriz de cumplimiento legal"/>
    <m/>
    <m/>
    <d v="2020-10-14T00:00:00"/>
    <d v="2020-12-07T00:00:00"/>
    <n v="1"/>
    <n v="1"/>
    <n v="1"/>
    <n v="1"/>
    <n v="1"/>
  </r>
  <r>
    <n v="11"/>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8"/>
    <s v="Se realizó la actualización de los documentos del SIG"/>
    <n v="0.1"/>
    <s v="Se siguió actualizando los documentos del SIG del proceso"/>
    <m/>
    <m/>
    <d v="2020-10-14T00:00:00"/>
    <d v="2020-12-07T00:00:00"/>
    <n v="1"/>
    <s v=""/>
    <n v="1"/>
    <n v="1"/>
    <s v=""/>
  </r>
  <r>
    <n v="12"/>
    <x v="7"/>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3"/>
    <s v="Se realizó el reporte del segundo cuatrimestre del plan anticorrupción a cargo del proceso, "/>
    <n v="0.4"/>
    <s v="Se realizó el reporte del tercer cuatrimestre del plan anticorrupción a cargo del proceso, "/>
    <m/>
    <m/>
    <d v="2020-10-14T00:00:00"/>
    <d v="2020-12-07T00:00:00"/>
    <n v="1"/>
    <s v=""/>
    <n v="1"/>
    <n v="1"/>
    <n v="1"/>
  </r>
  <r>
    <n v="13"/>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identificaron las acciones de mejora relacionadas al cumplimiento del FURAG"/>
    <n v="0"/>
    <m/>
    <m/>
    <m/>
    <d v="2020-10-14T00:00:00"/>
    <m/>
    <n v="1"/>
    <s v=""/>
    <s v=""/>
    <n v="1"/>
    <s v=""/>
  </r>
  <r>
    <n v="14"/>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0.6"/>
    <s v="Se adelantó el proceso de intercomunicadores para las Direcciones territoriales y Sede Central y se encuentra en proceso la construcción de rampa de corrección de desnivel en la entrada principal a la oficina de correspondencia"/>
    <m/>
    <m/>
    <m/>
    <d v="2020-12-07T00:00:00"/>
    <n v="0.6"/>
    <s v=""/>
    <s v=""/>
    <n v="0"/>
    <n v="1"/>
  </r>
  <r>
    <n v="15"/>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revisó y actualizó el mapa de riesgos"/>
    <n v="0"/>
    <m/>
    <m/>
    <m/>
    <d v="2020-10-14T00:00:00"/>
    <m/>
    <n v="1"/>
    <s v=""/>
    <s v=""/>
    <n v="1"/>
    <s v=""/>
  </r>
  <r>
    <n v="1"/>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3"/>
    <s v="Se realizaron dos sensibilizaciones a través de correos electrónicos del  27 de Julio y del 30 de Septiembre. Se realizó socialización  grupo focalizado: #EnCasaSeguro - #EnIgacSeguro el día 30 de septiembre."/>
    <n v="2"/>
    <s v="Remisión correo con fecha 3 de diciembre:  Tema Creación de Contraseñas seguras. Se realizó diseño  de la pieza  publicitaria comunicaciones Suplantación de identidad. Capacitación Realizada el 11 de Noviembre (Seguridad de la Información ). "/>
    <m/>
    <m/>
    <d v="2020-10-14T00:00:00"/>
    <d v="2020-12-07T00:00:00"/>
    <n v="0.88888888888888884"/>
    <s v=""/>
    <n v="1"/>
    <n v="1"/>
    <n v="0.66666666666666663"/>
  </r>
  <r>
    <n v="2"/>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10"/>
    <s v="Se identificaron los  riesgos de seguridad digital de 10 procesos Institucionales. Apoyo  a la Oficina Asesora Jurídica en la validación del índice de información que se asocia a los activos de información.  "/>
    <n v="0"/>
    <s v="Esta actividad se cumplió en el trimestre anterior"/>
    <m/>
    <m/>
    <d v="2020-10-14T00:00:00"/>
    <d v="2020-12-07T00:00:00"/>
    <n v="1"/>
    <s v=""/>
    <s v=""/>
    <n v="1"/>
    <n v="0"/>
  </r>
  <r>
    <n v="3"/>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s v="Asistencia a dos  capacitaciones dictadas por MINTIC para el diligenciamiento del instrumento PETIC. Se inició la revisión según la metodología propuesta. "/>
    <n v="8"/>
    <s v="Se realiza ajustes al documento,  se le incorporaron nuevos  proyectos planteados para el año 2021 "/>
    <m/>
    <m/>
    <d v="2020-10-14T00:00:00"/>
    <d v="2020-12-07T00:00:00"/>
    <n v="1"/>
    <s v=""/>
    <s v=""/>
    <s v=""/>
    <n v="1"/>
  </r>
  <r>
    <n v="4"/>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s v="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
    <n v="1"/>
    <s v="Se solicitó la notificación de los servicios de interoperabilidad con las entidades del gobierno bajo X-Road"/>
    <m/>
    <m/>
    <d v="2020-10-14T00:00:00"/>
    <d v="2020-12-07T00:00:00"/>
    <n v="1"/>
    <s v=""/>
    <s v=""/>
    <n v="0"/>
    <s v=""/>
  </r>
  <r>
    <n v="5"/>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5"/>
    <s v="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_x000a_"/>
    <n v="0.2"/>
    <s v="se ajustó y se publicó la Encuesta de Satisfacción y percepción portal web. Se continua con  acciones para la mejora de la experiencia de usuario frente a las aplicaciones de la entidad,  razón por la cual se ha venido realizando ajustes a las páginas internas (Subidirección de Geografía y Cartografía)   y a Igacnet (Sección MIPG). Así mismo, se continua con el  acompañamiento y proponiendo mejoras a la sección de Transparencia del portal web de la entidad."/>
    <m/>
    <m/>
    <d v="2020-10-15T00:00:00"/>
    <d v="2020-12-07T00:00:00"/>
    <n v="0.89999999999999991"/>
    <s v=""/>
    <n v="1"/>
    <n v="1"/>
    <n v="0.33333333333333337"/>
  </r>
  <r>
    <n v="6"/>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10"/>
    <s v="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
    <n v="0"/>
    <s v="Esta actividad se cumplió en el trimestre anterior "/>
    <m/>
    <m/>
    <d v="2020-10-14T00:00:00"/>
    <d v="2020-12-07T00:00:00"/>
    <n v="1"/>
    <s v=""/>
    <s v=""/>
    <n v="1"/>
    <n v="0"/>
  </r>
  <r>
    <n v="7"/>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1"/>
    <s v="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
    <n v="0"/>
    <s v="Se continua con la instrumentalización de controles que estan en proceso de implementación: _x000d__x000a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_x000a_"/>
    <m/>
    <m/>
    <d v="2020-10-15T00:00:00"/>
    <d v="2020-12-07T00:00:00"/>
    <n v="0.33333333333333331"/>
    <s v=""/>
    <s v=""/>
    <s v=""/>
    <n v="0"/>
  </r>
  <r>
    <n v="8"/>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1"/>
    <s v="Construcción de la ARQUITECTURA RDM"/>
    <n v="0"/>
    <m/>
    <m/>
    <m/>
    <d v="2020-10-14T00:00:00"/>
    <m/>
    <n v="1"/>
    <s v=""/>
    <s v=""/>
    <n v="1"/>
    <s v=""/>
  </r>
  <r>
    <n v="9"/>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01"/>
    <s v="Se configuró e instaló 16 microservicios y dos servicios de base de datos para el sistema de información Catastro Multipropósito, el cual  cuenta con el módulo de insumos como parte de los servicios que presta. "/>
    <n v="0"/>
    <m/>
    <m/>
    <m/>
    <d v="2020-10-15T00:00:00"/>
    <d v="2020-10-15T00:00:00"/>
    <n v="1"/>
    <s v=""/>
    <s v=""/>
    <n v="1"/>
    <s v=""/>
  </r>
  <r>
    <n v="10"/>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1"/>
    <s v="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
    <n v="0"/>
    <m/>
    <m/>
    <m/>
    <d v="2020-10-14T00:00:00"/>
    <m/>
    <n v="1"/>
    <s v=""/>
    <s v=""/>
    <n v="1"/>
    <s v=""/>
  </r>
  <r>
    <n v="11"/>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1"/>
    <s v="Se publicó en ambiente productivo la última versión del componente Web y móvil del sistema de captura en campo. Se encuentra publicada en la URL https://ui-snc-cica.igac.gov.co/#/login"/>
    <n v="0"/>
    <m/>
    <m/>
    <m/>
    <d v="2020-10-14T00:00:00"/>
    <m/>
    <n v="1"/>
    <s v=""/>
    <s v=""/>
    <n v="1"/>
    <s v=""/>
  </r>
  <r>
    <n v="12"/>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m/>
    <m/>
    <m/>
    <d v="2020-10-14T00:00:00"/>
    <m/>
    <n v="1"/>
    <s v=""/>
    <n v="1"/>
    <s v=""/>
    <s v=""/>
  </r>
  <r>
    <n v="13"/>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0"/>
    <n v="1"/>
    <n v="0"/>
    <m/>
    <n v="0"/>
    <s v="Se adelanto el convenio suscrito con la  Unidad Administrativa Especial de Catastro - UAECD  para la entrega del algoritmo para  generar las series de los códigos NUPRE. "/>
    <n v="0"/>
    <s v="Se documento el protocolo de adopción del NUPRE  - documento de  Gestores Catastrales. Se inició la implementación NUPRE en el SNC."/>
    <n v="1"/>
    <s v="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
    <m/>
    <m/>
    <d v="2020-10-15T00:00:00"/>
    <d v="2020-12-07T00:00:00"/>
    <n v="1"/>
    <s v=""/>
    <s v=""/>
    <s v=""/>
    <n v="1"/>
  </r>
  <r>
    <n v="14"/>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0"/>
    <n v="1"/>
    <n v="0"/>
    <m/>
    <n v="0"/>
    <s v="Se realizaron pruebas de generación de insumos en formato XTF"/>
    <n v="1"/>
    <s v="Se ejecutaron las pruebas no funcionales sobre la infraestructura de Nube Privada"/>
    <n v="0"/>
    <s v="Esta actividad se cumplió en el trimestre anterior "/>
    <m/>
    <m/>
    <d v="2020-10-14T00:00:00"/>
    <d v="2020-12-07T00:00:00"/>
    <n v="1"/>
    <s v=""/>
    <s v=""/>
    <s v=""/>
    <n v="0"/>
  </r>
  <r>
    <n v="15"/>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1"/>
    <s v="Se entregó la versión final de las especificaciones técnicas  del repositorio de datos maestro RDM"/>
    <n v="0"/>
    <s v="Esta actividad se cumplió en el trimestre anterior. "/>
    <m/>
    <m/>
    <d v="2020-10-14T00:00:00"/>
    <d v="2020-12-07T00:00:00"/>
    <n v="1"/>
    <s v=""/>
    <n v="0"/>
    <n v="1"/>
    <s v=""/>
  </r>
  <r>
    <n v="1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s v="Se avanzó el análisis del flujo de información que se deberá implementar "/>
    <m/>
    <s v="Se implementó  sobre el componente de JBPM el flujo del proceso que  permitirá la automatización de la mutación de primera de la actualización juridica masiva de propietarios."/>
    <m/>
    <m/>
    <d v="2020-10-14T00:00:00"/>
    <d v="2020-12-07T00:00:00"/>
    <n v="0"/>
    <s v=""/>
    <s v=""/>
    <s v=""/>
    <n v="0"/>
  </r>
  <r>
    <n v="1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m/>
    <s v="Se configuró instaló y parametrizó el componente de JBPM. El producto final se presenta en en el mes de enero 2021 "/>
    <m/>
    <m/>
    <d v="2020-10-13T00:00:00"/>
    <d v="2020-12-07T00:00:00"/>
    <n v="0"/>
    <s v=""/>
    <s v=""/>
    <s v=""/>
    <n v="0"/>
  </r>
  <r>
    <n v="1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s v="Se avanzó el análisis del flujo de información que se deberá implementar "/>
    <n v="0"/>
    <s v="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
    <m/>
    <m/>
    <d v="2020-10-13T00:00:00"/>
    <d v="2020-12-07T00:00:00"/>
    <n v="0"/>
    <s v=""/>
    <s v=""/>
    <s v=""/>
    <n v="0"/>
  </r>
  <r>
    <n v="1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0"/>
    <s v="Se configuró instaló y parametrizó el componente"/>
    <m/>
    <m/>
    <d v="2020-10-14T00:00:00"/>
    <d v="2020-12-07T00:00:00"/>
    <n v="0"/>
    <s v=""/>
    <s v=""/>
    <s v=""/>
    <n v="0"/>
  </r>
  <r>
    <n v="2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0"/>
    <n v="1"/>
    <n v="0"/>
    <m/>
    <n v="0"/>
    <s v="Se desarrolló la calculadora para determinar costos de Catastro Multipropósito.  Se inició desarrollo para la generación de reportes de Seguimiento a Trámites de la territoriales que operan en el SNC"/>
    <n v="0"/>
    <s v="Se culminó el desarrollo de la calculadora para determinar costos de Catastro Multipropósito. Se generó reportes SNC. Preparación de datos  IVP 2020 – DANE.  Reportes CICA. Reportes de notariado y registro (Se adelantó análisis en un 30% de lo requerido) _x000d__x000a_"/>
    <n v="0"/>
    <s v="Se realizaron los siguientes: Reporte SNC : Se desarrolló el reporte de Sisges. Reportes CICA:Se elaboró Historias de Usuario. Evidencia: Reporte APEX.docx.Se desarrollaron los reportes solicitados. Captura en Campo. Datos Predio. Datos Unidad Constructiva. Datos Usuario. Seguimiento Semanal. Unidad de Construcción. Datos Propietarios. Datos Contacto. Justificación.Datos predio – Derecho . Reportes de notariado y registro:  Implementación reporte para notariado y registro. "/>
    <m/>
    <m/>
    <d v="2020-10-13T00:00:00"/>
    <d v="2020-12-07T00:00:00"/>
    <n v="0"/>
    <s v=""/>
    <s v=""/>
    <s v=""/>
    <n v="0"/>
  </r>
  <r>
    <n v="21"/>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s v="1 Aplicación Calculadora Catastro Multipropósito: Se elaboró el instructivo la calculadora de catastro multipropósito._x000d__x000a_2. Reportes SNC: Socialización para todas las territoriales de la nueva herramienta para generar de reportes consolidados y detallados por cada territorial. Se elaboró el instructivo sobre la generación de reportes del SNC._x000d__x000a_3.Preparación de datos  IVP 2020 – DANE: Se finalizó el proceso de actualización del IVP 2020, donde se actualizó los datos de 22 bases de datos._x000d__x000a_"/>
    <n v="0"/>
    <s v="Se realiza la puesta de producción reportes CICA"/>
    <m/>
    <m/>
    <d v="2020-10-13T00:00:00"/>
    <d v="2020-12-07T00:00:00"/>
    <n v="0"/>
    <s v=""/>
    <s v=""/>
    <s v=""/>
    <n v="0"/>
  </r>
  <r>
    <n v="22"/>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0"/>
    <n v="1"/>
    <n v="0"/>
    <m/>
    <n v="0"/>
    <s v="Se preparó el ambiente de desarrollo y de pruebas para los casos de Liquidación de Avalúos catastrales."/>
    <n v="1"/>
    <s v="Se realizaron pruebas de pruebas de 24 escenarios de Liquidación de Avalúos catastrales casos de Rectificación de área de terreno y se prepararon 10 escenarios, de los cuales se aprobaron 16 escenarios y se rechazaron 10"/>
    <n v="0"/>
    <s v="Se realizaron pruebas de pruebas de 39 escenarios de Liquidación de Avalúos catastrales, 30 casos de Rectificación de área de terreno par predios NPH y en PH y condominio y 9 escenarios de rectificación de año de construcción, de los cuales se aprobaron 32 escenarios."/>
    <m/>
    <m/>
    <d v="2020-10-14T00:00:00"/>
    <d v="2020-12-07T00:00:00"/>
    <n v="1"/>
    <s v=""/>
    <s v=""/>
    <s v=""/>
    <n v="0"/>
  </r>
  <r>
    <n v="23"/>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0"/>
    <s v="Se realiza el despliegue en producción de la funcionalidad de liquidación de avalúo de rectificación área de terreno para predios NPH y el  despliegue en producción de la funcionalidad liquidación de avalúo de rectificación área de terreno para predios NPH, PH y Condominio."/>
    <m/>
    <m/>
    <d v="2020-10-14T00:00:00"/>
    <d v="2020-12-07T00:00:00"/>
    <n v="0"/>
    <s v=""/>
    <s v=""/>
    <s v=""/>
    <n v="0"/>
  </r>
  <r>
    <n v="24"/>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0"/>
    <n v="0"/>
    <n v="1"/>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0"/>
    <s v="Se cumplió con la actividad en el segundo trimestre del año "/>
    <m/>
    <m/>
    <m/>
    <d v="2020-12-07T00:00:00"/>
    <n v="1"/>
    <s v=""/>
    <s v=""/>
    <s v=""/>
    <n v="0"/>
  </r>
  <r>
    <n v="25"/>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1"/>
    <s v="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
    <n v="0"/>
    <s v="Se cumplió con la actividad en el trimestre anterior "/>
    <m/>
    <m/>
    <d v="2020-10-15T00:00:00"/>
    <d v="2020-12-07T00:00:00"/>
    <n v="1"/>
    <s v=""/>
    <s v=""/>
    <n v="1"/>
    <s v=""/>
  </r>
  <r>
    <n v="2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s v="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
    <n v="0"/>
    <s v="Se realizaron ajustes del modelo SNC a modelo LADM-COL, en las funcionalidades del cargue de CICA web al SNC y en la proyección de trámites de actualización. El producto final se presenta en el mes de enero 2021 _x000d__x000a_"/>
    <m/>
    <m/>
    <d v="2020-10-14T00:00:00"/>
    <d v="2020-12-07T00:00:00"/>
    <n v="0"/>
    <s v=""/>
    <s v=""/>
    <s v=""/>
    <n v="0"/>
  </r>
  <r>
    <n v="2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s v="_x000d__x000a_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
    <n v="0"/>
    <s v="Esta actividad se repora en el mes de enero 2021"/>
    <m/>
    <m/>
    <d v="2020-10-14T00:00:00"/>
    <d v="2020-12-07T00:00:00"/>
    <n v="0"/>
    <s v=""/>
    <s v=""/>
    <s v=""/>
    <n v="0"/>
  </r>
  <r>
    <n v="2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0"/>
    <n v="0"/>
    <n v="0"/>
    <n v="1"/>
    <n v="1"/>
    <s v="Se realizan reuniones con las áreas involucradas para definir el alcance y requerimientos del micrositio. "/>
    <n v="0"/>
    <m/>
    <n v="0"/>
    <m/>
    <n v="0"/>
    <m/>
    <m/>
    <m/>
    <m/>
    <m/>
    <n v="1"/>
    <s v=""/>
    <s v=""/>
    <s v=""/>
    <n v="0"/>
  </r>
  <r>
    <n v="2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0"/>
    <m/>
    <m/>
    <m/>
    <m/>
    <m/>
    <n v="1"/>
    <n v="1"/>
    <s v=""/>
    <s v=""/>
    <s v=""/>
  </r>
  <r>
    <n v="3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6"/>
    <s v="De 54 servidores se han  migrado 30 servidores COBOL."/>
    <n v="0.1"/>
    <s v="A la fecha se han migrado 49 servidores COBOL. El producto se presenta en enero 2021."/>
    <m/>
    <m/>
    <d v="2020-10-15T00:00:00"/>
    <d v="2020-12-07T00:00:00"/>
    <n v="0.9"/>
    <s v=""/>
    <n v="1"/>
    <n v="1"/>
    <n v="0.5"/>
  </r>
  <r>
    <n v="31"/>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9"/>
    <s v="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
    <n v="1"/>
    <s v="Se actualizó los procedimientos correspondientes al proceso. "/>
    <m/>
    <m/>
    <d v="2020-10-15T00:00:00"/>
    <d v="2020-12-07T00:00:00"/>
    <n v="1"/>
    <s v=""/>
    <s v=""/>
    <n v="0.9"/>
    <s v=""/>
  </r>
  <r>
    <n v="32"/>
    <x v="8"/>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s v="Se realizaron las actividades contempladas dentro del plan anticorrupcíón y se realizó el respectivo seguimiento en el mes de septiembre. Evidencia: Plan anticorrupción con seguimiento dispuesto en el drive"/>
    <n v="1"/>
    <s v="Se realizaron las actividades contempladas dentro del plan anticorrupcíón y se realizó el respectivo seguimiento en el mes de diciembre . Evidencia: Plan anticorrupción con seguimiento dispuesto en el drive"/>
    <m/>
    <m/>
    <d v="2020-10-13T00:00:00"/>
    <d v="2020-12-07T00:00:00"/>
    <n v="1"/>
    <s v=""/>
    <s v=""/>
    <s v=""/>
    <n v="1"/>
  </r>
  <r>
    <n v="33"/>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andas al proceso "/>
    <n v="0"/>
    <s v="Esta actividad se presenta en el mes de enero 2021 "/>
    <m/>
    <m/>
    <d v="2020-10-14T00:00:00"/>
    <d v="2020-12-07T00:00:00"/>
    <n v="1"/>
    <s v=""/>
    <s v=""/>
    <n v="1"/>
    <s v=""/>
  </r>
  <r>
    <n v="34"/>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0"/>
    <s v="Esta actividad se presenta en el mes de enero 2021 "/>
    <m/>
    <m/>
    <d v="2020-10-14T00:00:00"/>
    <d v="2020-12-07T00:00:00"/>
    <n v="0"/>
    <s v=""/>
    <s v=""/>
    <s v=""/>
    <n v="0"/>
  </r>
  <r>
    <n v="35"/>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1"/>
    <s v="Se actualizó  el mapa de Riesgos de gestión y corrupción del proceso y se realizó el seguimiento."/>
    <n v="0"/>
    <s v="Esta actividad se  cumplió en el trimestre anterior."/>
    <m/>
    <m/>
    <d v="2020-10-14T00:00:00"/>
    <d v="2020-12-07T00:00:00"/>
    <n v="1"/>
    <s v=""/>
    <s v=""/>
    <n v="1"/>
    <s v=""/>
  </r>
  <r>
    <n v="1"/>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1"/>
    <s v="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
    <n v="1"/>
    <s v="Proyecto de innovación en cartografía 2 documento final de la propuesta de innovación metodológica en el post procesamiento de los datos - GNSS/INS NOTA: En el mes de diciembre se reportaran los proyectos restantes."/>
    <m/>
    <m/>
    <d v="2020-10-13T00:00:00"/>
    <d v="2020-12-07T00:00:00"/>
    <n v="0.5"/>
    <s v=""/>
    <s v=""/>
    <n v="1"/>
    <n v="0.33333333333333331"/>
  </r>
  <r>
    <n v="2"/>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1"/>
    <s v="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
    <n v="1"/>
    <s v="PROYECTO DE IINOVACIÓN CATASTRO 1 Deep learning, se avanzo en las actividades de exploración de las imagenes de Risaralda  PROYECTO DE INNOVACIÓN CATASTRO 2 Se descargaron y se analizaron los datos de finca raiz para el desarrollo del proyecto. NOTA: Los proyectos se terminan en el mes de diciembre."/>
    <m/>
    <m/>
    <d v="2020-10-13T00:00:00"/>
    <d v="2020-12-07T00:00:00"/>
    <n v="0.5"/>
    <s v=""/>
    <s v=""/>
    <n v="1"/>
    <n v="0.33333333333333331"/>
  </r>
  <r>
    <n v="3"/>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4"/>
    <s v="En el trimestre se realizaron 4 jornadas técnico científicas virtuales, relacionadas con  proyectos de investigación, desarrollo e Innovación. Agrología,  participacion de Planet 1 y 2;  y la Comixta Colombia_México."/>
    <n v="1"/>
    <s v="La meta se cumplio en el segundo y tercer trimestre, adicionalmente para este trimestre se realizo el evento de la octava versión de la semana Geomática en el mes de noviembre."/>
    <m/>
    <m/>
    <d v="2020-10-13T00:00:00"/>
    <d v="2020-12-07T00:00:00"/>
    <n v="1"/>
    <s v=""/>
    <n v="1"/>
    <n v="1"/>
    <n v="1"/>
  </r>
  <r>
    <n v="4"/>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5"/>
    <s v="Se llevaron a cabo Jornadas Técnico científicas relacionadas con: Necesidades de proyectos de I+D+I y la Subdirección de Agrologia. &quot;Soluciones de Alta Resolución&quot;. se realizaron las conferencias con planet: A-Soluciones de Monitoreo Satelital y Soluciones de Mapas Bases y satelitales. Comixta Colombia México &quot;Metodología para caracterizar el bosque de Manglar usando imágenes satelitales Sentinel 1 y  Metodología en el monitoreo de ecosistemas marinos con Sentinel 2 y GEE&quot;. Se agrega la anterior"/>
    <n v="1"/>
    <s v="Se llevo acabo la realización de 7 talleres y 9 conferencias en diferentes temáticas, dentro del evento de la octava versión de la semana geomática. "/>
    <m/>
    <m/>
    <d v="2020-10-13T00:00:00"/>
    <d v="2020-12-07T00:00:00"/>
    <n v="1"/>
    <s v=""/>
    <n v="0"/>
    <n v="1"/>
    <n v="1"/>
  </r>
  <r>
    <n v="5"/>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1"/>
    <s v="Se modificó el programa académico 2020"/>
    <n v="0"/>
    <s v="La meta de esta actividad se cumplio en el tercer trimestre de la vigencia 2020"/>
    <m/>
    <m/>
    <d v="2020-10-13T00:00:00"/>
    <d v="2020-12-07T00:00:00"/>
    <n v="1"/>
    <s v=""/>
    <s v=""/>
    <n v="1"/>
    <s v=""/>
  </r>
  <r>
    <n v="6"/>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5"/>
    <s v="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
    <n v="0.4"/>
    <s v="Se avanzo en los contenidos de los cursos Marchine learning, cloud computing y en el diseño grafico de los cursos de fundamentos de Infraestructura de datos espaciales y aplicaciones del estandar 19152 LADM, Y se avanzo en contenido y diseño gráfico del curso Cartografía digital. NOTA: Este avance es hasta el mes de Noviembre."/>
    <m/>
    <m/>
    <d v="2020-10-13T00:00:00"/>
    <d v="2020-12-07T00:00:00"/>
    <n v="0.9"/>
    <s v=""/>
    <s v=""/>
    <n v="1"/>
    <n v="0.8"/>
  </r>
  <r>
    <n v="7"/>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3"/>
    <s v="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
    <n v="0.55000000000000004"/>
    <s v="Se realizo el ajuste pedagógico y diseño grafico de los cursos: &quot;Como ser gestor catastral&quot;, &quot;Marco normativo de catastro multipropósito&quot;, &quot;Procesos catastrales con enfoque multipropósito&quot;, &quot;estandares para la implementación del catastro multipropósito&quot;, &quot;Especificaciones técnicas para la implementación del catastro multipropósito&quot; y &quot;Gestión de calidad de información del catastro multipropósito&quot;. Este avance es a Noviembre."/>
    <m/>
    <m/>
    <d v="2020-10-13T00:00:00"/>
    <d v="2020-12-07T00:00:00"/>
    <n v="0.85000000000000009"/>
    <s v=""/>
    <s v=""/>
    <n v="1"/>
    <n v="0.78571428571428581"/>
  </r>
  <r>
    <n v="8"/>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5"/>
    <s v="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
    <n v="0.4"/>
    <s v="Se cargan los cursos de fundamentos IDE, aplicaciones de estandares 19152 LADM y se inicia el cargue de los cursos de Talento Humano en la plataforma de Telecentro Regional. Se realiza la instalación y configuración del modulo certificados en linea. Nota: Este avance es hasta el mes de Noviembre."/>
    <m/>
    <m/>
    <d v="2020-10-13T00:00:00"/>
    <d v="2020-12-07T00:00:00"/>
    <n v="0.9"/>
    <s v=""/>
    <s v=""/>
    <n v="1"/>
    <n v="0.8"/>
  </r>
  <r>
    <n v="9"/>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3"/>
    <s v="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
    <n v="0.5"/>
    <s v="Se culmino el curso de &quot;IDENTIFICADOR PREDIAL&quot; en la ciudad de Cucuta, el curso &quot;Fundamentos de sistemas de información SIG para ICBF&quot;, curso &quot;Analsis y modelamiento SIG, para Corpo Boyaca&quot;. curso Proceso catastrales con enfoque multipropósito, curso Modelo LADM  y se inicio el curso de Cartografía digital. asi mismo se presento cotización de cursos para la ESAP. y cotizaión para Corpo Macarena NOTA: Avance hasta el mes de Noviembre."/>
    <m/>
    <m/>
    <d v="2020-10-13T00:00:00"/>
    <d v="2020-12-07T00:00:00"/>
    <n v="0.8"/>
    <s v=""/>
    <s v=""/>
    <n v="1"/>
    <n v="0.7142857142857143"/>
  </r>
  <r>
    <n v="10"/>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s v="La meta establecida se cumplio en el segundo trimestre de la vigencia 2020"/>
    <m/>
    <m/>
    <d v="2020-10-13T00:00:00"/>
    <d v="2020-12-07T00:00:00"/>
    <n v="1"/>
    <s v=""/>
    <n v="1"/>
    <s v=""/>
    <s v=""/>
  </r>
  <r>
    <n v="11"/>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s v="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
    <n v="0"/>
    <s v="Documento Normativo Modelo de gobernanza de modelos extendidos LADM: Se avanza en propuesta de acto administrativo y en una propuesta de metodología de gestión de modelos nucleo y modelos extendidos LADM. Documento Normativo de gobernanza para la ICDE: Se termino  el documento de diseño y formulación de un modelo operativo de gobernanza de datos geoespaciales para la ICDE, se avanzo en la identificación de los modelos de evaluación de gobierno de datNOTA: Este avance es hasta el mes de Noviembre"/>
    <m/>
    <m/>
    <d v="2020-10-13T00:00:00"/>
    <d v="2020-12-07T00:00:00"/>
    <n v="0"/>
    <s v=""/>
    <s v=""/>
    <s v=""/>
    <n v="0"/>
  </r>
  <r>
    <n v="12"/>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51"/>
    <s v="Se realizó la incorporación de 51 geoservicios nuevos en el portal geográfico nacional de acuerdo a la gestión de información geográfica con las diferentes entidades como: IAVH, INVEMAR, IDESC, UPRA, UAEPNN, UPRA y Alcaldía de Medellín. "/>
    <n v="73"/>
    <s v="Se realizo la incorporación de 56 geoservicios nuevos en el portal geográfico, de acuerdo a la gestión de información de diferentes entidades y se reactivaron 17 geoservicios de años anteriores. NOTA: Avance hasta el mes de Noviembre."/>
    <m/>
    <m/>
    <d v="2020-10-13T00:00:00"/>
    <d v="2020-12-07T00:00:00"/>
    <n v="1"/>
    <s v=""/>
    <s v=""/>
    <s v=""/>
    <n v="1"/>
  </r>
  <r>
    <n v="13"/>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s v="Se realizó disposición y monitoreo de 262 geoservicios del Portal Geográfico Nacional mediante la herramienta libre GeoHealthCheck optimizando su seguimiento "/>
    <n v="0"/>
    <s v="Se realizó disposición y monitoreo de 335 geoservicios del Portal Geográfico Nacional mediante la herramienta libre Geo HealthCheck optimizando su seguimiento. Nota: Este avance es hasta Noviembre."/>
    <m/>
    <m/>
    <d v="2020-10-13T00:00:00"/>
    <d v="2020-12-07T00:00:00"/>
    <n v="0"/>
    <s v=""/>
    <s v=""/>
    <s v=""/>
    <n v="0"/>
  </r>
  <r>
    <n v="14"/>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s v="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
    <n v="0"/>
    <s v="Se avanzo en el 14% del plan de armonización de datos fundamentales, de la sub dirección de Agrología. Se vanzo en el 56% del plan de gestión de metadatos del GIT de Geodesia. Se avanzo en el 33% del plan de fortalecimiento de la IDE Marítima, Fluvial y Costera de Colombia. Se actualizo en inventario de información geográfica del IGAC incluyendo los datos no fundamentales. NOTA: Este avance hasta el mes de Noviembre."/>
    <m/>
    <m/>
    <d v="2020-10-13T00:00:00"/>
    <d v="2020-12-07T00:00:00"/>
    <n v="0"/>
    <s v=""/>
    <s v=""/>
    <s v=""/>
    <n v="0"/>
  </r>
  <r>
    <n v="15"/>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5"/>
    <s v="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
    <n v="7"/>
    <s v="Se presento propuesta tecnico económica, para la construcción de un Sistema de Información geográfico, para las siguientes empresas, Campos Terremoto, Empresa GIZ, CAR NARIÑO, Alcaldía de Tumaco, Alcaldía de puetrto Boyacá, asi mismo propuesta Tecnico económica para el soporte y mantenimiento del SIG Corpoguajiraifase 2 Corpoguajira y se ajusto la propuesta técnico económica del Sistema RENARE para Min Ambiente e IDEAM."/>
    <m/>
    <m/>
    <d v="2020-10-13T00:00:00"/>
    <d v="2020-12-07T00:00:00"/>
    <n v="1"/>
    <n v="0"/>
    <s v=""/>
    <n v="0.7142857142857143"/>
    <s v=""/>
  </r>
  <r>
    <n v="16"/>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s v="Se avanzo en las siguientes consultorias: ICBF: etapa de análisis, diseño, desarrollo, implementación, seguimiento, control y mantenimiento. del Sistema de Información Geográfico. "/>
    <n v="0"/>
    <s v="Se avanzo en las siguientes consultorias ICBF: Se finalizo la etapa de analisis y diseño, y se avanza en la etapa de desarrollo, implementación, seguimiento y control del Sistema de Información ICBF. Risaralda se genero el proyecto qugis, para el municipio de la celia, Balvoa y santuario del departamento de Risaralda; y se elaboro material didactico para capacitación en temas de cartografía,SIG, y analisis espacial en el marco de la actualización catastral para 9 municipios de Risaralda. Noviemb"/>
    <m/>
    <m/>
    <d v="2020-10-13T00:00:00"/>
    <d v="2020-12-07T00:00:00"/>
    <n v="0.125"/>
    <s v=""/>
    <n v="1"/>
    <s v=""/>
    <n v="0"/>
  </r>
  <r>
    <n v="17"/>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s v="Se avanzo en las siguientes consultorias: ICBF: Se construyó y presentó el informe de avance de actividades del proyecto para el mes de  julio, agosto y septiembre de  2020. "/>
    <n v="0"/>
    <s v="Se avanzo en las siguientes consultorias: ICBF: Se construyó y presentó el informe de avance de actividades del proyecto para el mes de Octubre  de 2020. NOTA: Este avance es hasta el mes de Noviembre."/>
    <m/>
    <m/>
    <d v="2020-10-14T00:00:00"/>
    <d v="2020-12-07T00:00:00"/>
    <n v="0.125"/>
    <s v=""/>
    <n v="1"/>
    <s v=""/>
    <n v="0"/>
  </r>
  <r>
    <n v="18"/>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1"/>
    <s v="Se realizo, la socialización y entrega final del estudio multitemporal realizado con la empresa PROMOTORA LA ROCA."/>
    <n v="0"/>
    <s v="Las Socializaciones de los proyectos de realizaran a finales del mes de Diciembre."/>
    <m/>
    <m/>
    <d v="2020-10-14T00:00:00"/>
    <d v="2020-12-07T00:00:00"/>
    <n v="0.125"/>
    <s v=""/>
    <s v=""/>
    <n v="1"/>
    <n v="0"/>
  </r>
  <r>
    <n v="19"/>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6"/>
    <s v="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
    <n v="0.5"/>
    <s v="Se realizo actualización de los siguientes procedimientos 1) Investigación y Desarrollo 2) Formación y transferencia tecnológica de conocimientos, El instructivo para la elaboración del Material didáctico. y se Derogaron 17 documentos asociados a los anteriores procedimientos."/>
    <m/>
    <m/>
    <d v="2020-10-13T00:00:00"/>
    <d v="2020-12-07T00:00:00"/>
    <n v="1"/>
    <s v=""/>
    <s v=""/>
    <n v="0.6"/>
    <s v=""/>
  </r>
  <r>
    <n v="20"/>
    <x v="9"/>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1"/>
    <s v="Con el fin de dar cumplimiento a la actividad 4.4.8 del plan Anticorrupción, se remite informe del evemto de la octava edición de la semana geomática a la Oficina Asesora de Planeación."/>
    <m/>
    <m/>
    <m/>
    <d v="2020-12-07T00:00:00"/>
    <n v="1"/>
    <s v=""/>
    <s v=""/>
    <s v=""/>
    <n v="1"/>
  </r>
  <r>
    <n v="21"/>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1"/>
    <s v="Se realizo revisión de las preguntas asignadas al proceso FURAG y se identificaron las acciones que se estan realizando para dar cumpimiento a dichos requisitos.  "/>
    <n v="0"/>
    <s v="Esta meta se cumplio en el tercer trimestre de la vigencia 2020."/>
    <m/>
    <m/>
    <d v="2020-10-13T00:00:00"/>
    <d v="2020-12-07T00:00:00"/>
    <n v="1"/>
    <s v=""/>
    <n v="0"/>
    <s v=""/>
    <s v=""/>
  </r>
  <r>
    <n v="22"/>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1"/>
    <s v="Se realizaron las acciones de mejora para cada una de las preguntas analizadas del FURAG."/>
    <m/>
    <m/>
    <m/>
    <d v="2020-12-07T00:00:00"/>
    <n v="1"/>
    <s v=""/>
    <s v=""/>
    <s v=""/>
    <n v="1"/>
  </r>
  <r>
    <n v="23"/>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1"/>
    <s v="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
    <n v="0"/>
    <s v="Esta meta se cumplio en el tercer trimestre de la vigencia 2020."/>
    <m/>
    <m/>
    <d v="2020-10-13T00:00:00"/>
    <d v="2020-12-07T00:00:00"/>
    <n v="1"/>
    <s v=""/>
    <s v=""/>
    <n v="1"/>
    <s v=""/>
  </r>
  <r>
    <n v="1"/>
    <x v="10"/>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d v="2020-10-21T00:00:00"/>
    <d v="2020-10-21T00:00:00"/>
    <n v="1"/>
    <n v="1"/>
    <s v=""/>
    <s v=""/>
    <s v=""/>
  </r>
  <r>
    <n v="2"/>
    <x v="10"/>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612 del 01 de julio se adopta el plan anual de vacantes y el 10 de julio se publica a traves de comunicación interna"/>
    <n v="0"/>
    <m/>
    <m/>
    <m/>
    <d v="2020-10-21T00:00:00"/>
    <d v="2020-10-21T00:00:00"/>
    <n v="1"/>
    <s v=""/>
    <n v="0"/>
    <s v=""/>
    <s v=""/>
  </r>
  <r>
    <n v="3"/>
    <x v="10"/>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28999999999999998"/>
    <s v="Se ha ejecutado el Plan de Trabajo y se reportó las vacantes definitivas y su variación"/>
    <n v="0.16"/>
    <s v="Durante los meses de octubre y novimebre se dio cumplimiento del 100% del Plan de trabajo"/>
    <m/>
    <m/>
    <d v="2020-10-21T00:00:00"/>
    <d v="2020-12-07T00:00:00"/>
    <n v="0.94000000000000006"/>
    <n v="1"/>
    <n v="0.9655172413793105"/>
    <n v="1"/>
    <n v="0.72727272727272729"/>
  </r>
  <r>
    <n v="4"/>
    <x v="10"/>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d v="2020-10-21T00:00:00"/>
    <d v="2020-10-21T00:00:00"/>
    <n v="1"/>
    <n v="1"/>
    <s v=""/>
    <s v=""/>
    <s v=""/>
  </r>
  <r>
    <n v="5"/>
    <x v="10"/>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Se publico y adopto  por comunicacion interna el 10 de julio mediante resolución 612 seevidencia con la resolución y el comunicado."/>
    <n v="0"/>
    <m/>
    <m/>
    <m/>
    <d v="2020-10-21T00:00:00"/>
    <d v="2020-10-21T00:00:00"/>
    <n v="1"/>
    <s v=""/>
    <n v="0"/>
    <s v=""/>
    <s v=""/>
  </r>
  <r>
    <n v="6"/>
    <x v="10"/>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32"/>
    <s v="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
    <n v="0.18"/>
    <s v="Durante los meses de octubre y noviembre se dio cumplimiento del 100% del Plan de trabajo"/>
    <m/>
    <m/>
    <d v="2020-10-21T00:00:00"/>
    <d v="2020-12-07T00:00:00"/>
    <n v="0.95"/>
    <n v="1"/>
    <n v="1"/>
    <n v="0.96969696969696972"/>
    <n v="0.81818181818181812"/>
  </r>
  <r>
    <n v="7"/>
    <x v="10"/>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d v="2020-10-21T00:00:00"/>
    <d v="2020-10-21T00:00:00"/>
    <n v="1"/>
    <n v="1"/>
    <s v=""/>
    <s v=""/>
    <s v=""/>
  </r>
  <r>
    <n v="8"/>
    <x v="10"/>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1"/>
    <s v="Mediante resolucion 612  Se adopta el plan  y el  10 de julio se publico en comunicacíon interna"/>
    <n v="0"/>
    <m/>
    <m/>
    <m/>
    <d v="2020-10-21T00:00:00"/>
    <d v="2020-10-21T00:00:00"/>
    <n v="1"/>
    <s v=""/>
    <n v="0"/>
    <s v=""/>
    <s v=""/>
  </r>
  <r>
    <n v="9"/>
    <x v="10"/>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15"/>
    <s v="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_x000a_Actividades adicionales  _x000d__x000a_Se realizó asesorías personalizadas a diferentes coordinadores y funcionarios de la adopción del Sistema Tipo de Evaluación del Desempeño Laboral.   Se adjunta informe"/>
    <n v="0.2"/>
    <s v="Durante los meses de octubre y noviembre se dio cumplimiento del 100% del Plan de trabajo para estos meses"/>
    <m/>
    <m/>
    <d v="2020-10-21T00:00:00"/>
    <d v="2020-12-07T00:00:00"/>
    <n v="1"/>
    <n v="1"/>
    <n v="0.5"/>
    <n v="1"/>
    <n v="1"/>
  </r>
  <r>
    <n v="10"/>
    <x v="10"/>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35"/>
    <s v="En el tercer trimestre se socializó, se realizo acompañamiento técnio frente al tema de los acuerdos de gestión dando cumplimiento a las actividades pendientes del segundo trimestre"/>
    <n v="0.4"/>
    <s v="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
    <m/>
    <m/>
    <d v="2020-10-21T00:00:00"/>
    <d v="2020-12-07T00:00:00"/>
    <n v="1"/>
    <s v=""/>
    <n v="0.16666666666666669"/>
    <n v="1"/>
    <n v="0.66666666666666674"/>
  </r>
  <r>
    <n v="11"/>
    <x v="10"/>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21"/>
    <s v="Se ejecutó el proceso de nomina en la entidad en el tercer trimestre 2020."/>
    <n v="0.2"/>
    <s v="Se ejecutó el proceso de nomina en la entidad en el cuarto trimestre 2020."/>
    <m/>
    <m/>
    <d v="2020-10-21T00:00:00"/>
    <d v="2020-12-07T00:00:00"/>
    <n v="0.90999999999999992"/>
    <n v="1"/>
    <n v="1"/>
    <n v="1"/>
    <n v="0.68965517241379315"/>
  </r>
  <r>
    <n v="12"/>
    <x v="10"/>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35"/>
    <s v="Se realiza contrato No. 23816, con la Cja de Compensación Familiar Compensar, con el fin de desarrollar actividades en el marco del Plan Institucional de Capacitación , donde se desarrrollaran doce (12) cursos virtuales en la Plataforma de Telecentro. "/>
    <n v="0.55000000000000004"/>
    <s v="Durante los meses de octubre y noviembre se desarrollaron y cargaron contenidos en la plataforma TELECENTRO"/>
    <m/>
    <m/>
    <d v="2020-10-21T00:00:00"/>
    <d v="2020-12-07T00:00:00"/>
    <n v="0.9"/>
    <s v=""/>
    <s v=""/>
    <n v="1"/>
    <n v="0.84615384615384615"/>
  </r>
  <r>
    <n v="13"/>
    <x v="10"/>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35"/>
    <s v="Durante el tercer trimestre se implementa cronograma y se realizan reuniones con la Caja de Compensación Familiar Compensar para verificar el avance de los esta programación."/>
    <n v="0.55000000000000004"/>
    <s v="Durante el cuarto trimestre se implementa cronograma y se realizan reuniones con la Caja de Compensación Familiar Compensar, se recibieron cursos que se han cargado en TELECENTRO"/>
    <m/>
    <m/>
    <d v="2020-10-21T00:00:00"/>
    <d v="2020-12-07T00:00:00"/>
    <n v="0.9"/>
    <s v=""/>
    <s v=""/>
    <n v="1"/>
    <n v="0.84615384615384615"/>
  </r>
  <r>
    <n v="14"/>
    <x v="10"/>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35"/>
    <s v="Se ha elaborado en un 95% el estudio técnico, elaboración de cargas de trabajo, escenarios financieros. Debido a que se encuentra en proceso y en validaciones no se reportan evidencias del proceso. "/>
    <n v="0.45"/>
    <s v="Se desarrollo el estudio técnico, el cual esta en ultima revisión para ser radicado con los anexos solicitados"/>
    <m/>
    <m/>
    <d v="2020-10-21T00:00:00"/>
    <d v="2020-12-07T00:00:00"/>
    <n v="0.95"/>
    <s v=""/>
    <n v="1"/>
    <n v="1"/>
    <n v="0.81818181818181812"/>
  </r>
  <r>
    <n v="15"/>
    <x v="10"/>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d v="2020-10-21T00:00:00"/>
    <d v="2020-10-21T00:00:00"/>
    <n v="1"/>
    <n v="1"/>
    <s v=""/>
    <s v=""/>
    <s v=""/>
  </r>
  <r>
    <n v="16"/>
    <x v="10"/>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5 del 1 de julio se adopta el plan de capaictacion y el 10 de julio se publica por comunicacion interna."/>
    <n v="0"/>
    <m/>
    <m/>
    <m/>
    <d v="2020-10-21T00:00:00"/>
    <d v="2020-10-21T00:00:00"/>
    <n v="1"/>
    <s v=""/>
    <n v="0"/>
    <s v=""/>
    <s v=""/>
  </r>
  <r>
    <n v="17"/>
    <x v="10"/>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35"/>
    <s v="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
    <n v="0.16500000000000001"/>
    <s v="En los meses de octubre y noviembre se desarrollaron 17 capacitaciones de 10 programadas"/>
    <m/>
    <m/>
    <d v="2020-10-21T00:00:00"/>
    <d v="2020-12-07T00:00:00"/>
    <n v="0.875"/>
    <n v="1"/>
    <n v="1"/>
    <n v="1"/>
    <n v="0.56896551724137934"/>
  </r>
  <r>
    <n v="18"/>
    <x v="10"/>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d v="2020-10-21T00:00:00"/>
    <d v="2020-10-21T00:00:00"/>
    <n v="1"/>
    <n v="1"/>
    <s v=""/>
    <s v=""/>
    <s v=""/>
  </r>
  <r>
    <n v="19"/>
    <x v="10"/>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3 del 1 de julioyse adopta el plan anual de Bienestar y estimulos y se publico el 10 de julio por comunicacion interna, se adjuntan evidencias"/>
    <n v="0"/>
    <s v=" "/>
    <m/>
    <m/>
    <d v="2020-10-21T00:00:00"/>
    <d v="2020-10-21T00:00:00"/>
    <n v="1"/>
    <s v=""/>
    <n v="0"/>
    <s v=""/>
    <s v=""/>
  </r>
  <r>
    <n v="20"/>
    <x v="10"/>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27429999999999999"/>
    <s v="No se logro ejecutar en su totalidad el Plan de trabajo establecido  para este trimestre (vacunación, prepensionados, biciusuarios)"/>
    <n v="0.248"/>
    <s v="Durante los meses de octubre y noviembre se ejecutaron 15 de 16 actividades programadas"/>
    <m/>
    <m/>
    <d v="2020-10-21T00:00:00"/>
    <d v="2020-12-07T00:00:00"/>
    <n v="0.89410000000000012"/>
    <n v="1"/>
    <n v="0.92120130835563496"/>
    <n v="0.93938356164383563"/>
    <n v="0.80077494349370359"/>
  </r>
  <r>
    <n v="21"/>
    <x v="10"/>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d v="2020-10-21T00:00:00"/>
    <d v="2020-10-21T00:00:00"/>
    <n v="1"/>
    <n v="1"/>
    <s v=""/>
    <s v=""/>
    <s v=""/>
  </r>
  <r>
    <n v="22"/>
    <x v="10"/>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4 del 1 de julio se adoptael Plan anual en seguridad y salud en el trabajo y el 10 de julio se publico por comunicación interna, se adjunta evidencia."/>
    <n v="0"/>
    <m/>
    <m/>
    <m/>
    <d v="2020-10-21T00:00:00"/>
    <d v="2020-10-21T00:00:00"/>
    <n v="1"/>
    <s v=""/>
    <n v="0"/>
    <s v=""/>
    <s v=""/>
  </r>
  <r>
    <n v="23"/>
    <x v="10"/>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23"/>
    <s v="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
    <n v="0.13800000000000001"/>
    <s v="Durante los meses de octubre y noviembre de 52 actividades programadas no se ejecutaron 9"/>
    <m/>
    <m/>
    <d v="2020-10-21T00:00:00"/>
    <d v="2020-12-07T00:00:00"/>
    <n v="0.83800000000000008"/>
    <n v="1"/>
    <n v="0.90000000000000013"/>
    <n v="0.8214285714285714"/>
    <n v="0.62727272727272732"/>
  </r>
  <r>
    <n v="24"/>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25"/>
    <s v="De 13 procedimientos se revisaron 5:  1. Accidentes, incidentes y enfermedades laborales. 2. PVE Psicosocial. 3. Provisión de Empleos y vinculación a Pasantes.  4. Plan Institrucional de capacitación. 5. Sistema de Evaluación y de LN (No Gerentes Publicos)&quot;Nuevo&quot;.  6. Incentivos &quot;Nuevo&quot;. Aprobado:   1 Plan de Bienestar"/>
    <n v="0.498"/>
    <s v="Se adelantaron las actualizaciones de los procesos vigentes"/>
    <m/>
    <m/>
    <d v="2020-10-21T00:00:00"/>
    <d v="2020-12-07T00:00:00"/>
    <n v="0.998"/>
    <s v=""/>
    <n v="1"/>
    <n v="0.33333333333333331"/>
    <s v=""/>
  </r>
  <r>
    <n v="25"/>
    <x v="10"/>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3"/>
    <s v="Se realizó el reporte del segundo cuatremestre del plan anticorrupción"/>
    <n v="0.4"/>
    <s v="Se realizó el reporte del tercer cuatrimestre del plan anticorrupción"/>
    <m/>
    <m/>
    <d v="2020-10-21T00:00:00"/>
    <d v="2020-12-07T00:00:00"/>
    <n v="1"/>
    <s v=""/>
    <n v="1"/>
    <n v="1"/>
    <n v="1"/>
  </r>
  <r>
    <n v="26"/>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identificaron las acciones de mejora relacionadas al cumplimiento del FURAG"/>
    <n v="0"/>
    <m/>
    <m/>
    <m/>
    <d v="2020-10-21T00:00:00"/>
    <d v="2020-10-21T00:00:00"/>
    <n v="1"/>
    <s v=""/>
    <s v=""/>
    <n v="1"/>
    <s v=""/>
  </r>
  <r>
    <n v="27"/>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4"/>
    <s v="Se implementaron lasa acciones de mejora identificadas para el cumplimiento del FURAG y se han realizado mesas de seguimiento frente esta implementación"/>
    <n v="0.6"/>
    <s v="Se implementaron lasa acciones de mejora identificadas para el cumplimiento del FURAG y se han realizado mesas de seguimiento frente esta implementación"/>
    <m/>
    <m/>
    <d v="2020-10-21T00:00:00"/>
    <d v="2020-12-07T00:00:00"/>
    <n v="1"/>
    <s v=""/>
    <s v=""/>
    <n v="1"/>
    <n v="1"/>
  </r>
  <r>
    <n v="28"/>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revisó y actualizó el mapa de riesgos del proceso"/>
    <n v="0"/>
    <m/>
    <m/>
    <m/>
    <d v="2020-10-21T00:00:00"/>
    <d v="2020-10-21T00:00:00"/>
    <n v="1"/>
    <s v=""/>
    <s v=""/>
    <n v="1"/>
    <s v=""/>
  </r>
  <r>
    <n v="1"/>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1"/>
    <s v="De conformidad con el plan de trabajo del GIT de Gestión Documental, se logro la actualización de las Tablas de Retención Documental, como resultado se elaboro y actualizo los siguientes anexos:_x000d__x000a_*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_x000a_"/>
    <m/>
    <m/>
    <m/>
    <d v="2020-12-07T00:00:00"/>
    <n v="1"/>
    <s v=""/>
    <s v=""/>
    <s v=""/>
    <n v="1"/>
  </r>
  <r>
    <n v="2"/>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47"/>
    <s v="Se realizó el diagnostico integral de archivos"/>
    <n v="0"/>
    <s v="ejectuda en los trimestres anteriores "/>
    <m/>
    <m/>
    <d v="2020-10-15T00:00:00"/>
    <d v="2020-12-07T00:00:00"/>
    <n v="1"/>
    <n v="1"/>
    <n v="1"/>
    <n v="1"/>
    <s v=""/>
  </r>
  <r>
    <n v="3"/>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1"/>
    <s v="Se actualizo el Programa de Gestión Documental conforme lo identificado en el diagnóstico integral de archivos y según los lineamientos establecido por el Archivo General de la Nación."/>
    <m/>
    <m/>
    <m/>
    <d v="2020-12-07T00:00:00"/>
    <n v="1"/>
    <s v=""/>
    <s v=""/>
    <s v=""/>
    <n v="1"/>
  </r>
  <r>
    <n v="4"/>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1"/>
    <s v="Se actualizo el Plan Institucional de Archivos (PINAR) conforme lo identificado en el diagnóstico integral de archivos y según los lineamientos establecido por el Archivo General de la Nación."/>
    <m/>
    <m/>
    <m/>
    <d v="2020-12-07T00:00:00"/>
    <n v="1"/>
    <s v=""/>
    <s v=""/>
    <s v=""/>
    <n v="1"/>
  </r>
  <r>
    <n v="5"/>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1"/>
    <s v="Se elaboro el plan de preservación digital a largo plazo, el cual hace parte del Sistema Integrado de Conservación"/>
    <m/>
    <m/>
    <m/>
    <d v="2020-12-07T00:00:00"/>
    <n v="1"/>
    <s v=""/>
    <s v=""/>
    <s v=""/>
    <n v="1"/>
  </r>
  <r>
    <n v="6"/>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51"/>
    <s v="Durante este trimestre se ha realizado la intervención documental a 94.35 metros lineales en archivos de gestión"/>
    <n v="0.49"/>
    <s v="Durante este trimestre se ha realizado la intervención documental a 90.65 metros lineales en archivos de gestión"/>
    <m/>
    <m/>
    <d v="2020-10-15T00:00:00"/>
    <d v="2020-12-07T00:00:00"/>
    <n v="1"/>
    <s v=""/>
    <s v=""/>
    <n v="1"/>
    <n v="1"/>
  </r>
  <r>
    <n v="7"/>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51"/>
    <s v="Se ha venido realizando el levantamiento del inventario documental"/>
    <n v="0.49"/>
    <s v="Se realizo el levantamiento del inventario documental"/>
    <m/>
    <m/>
    <d v="2020-10-15T00:00:00"/>
    <d v="2020-12-07T00:00:00"/>
    <n v="1"/>
    <s v=""/>
    <s v=""/>
    <n v="1"/>
    <n v="1"/>
  </r>
  <r>
    <n v="8"/>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4"/>
    <s v="Durante el tercer trimestre se realizó el seguimiento a la aplicación de las tablas de retención documental"/>
    <n v="0.6"/>
    <s v="Durante el cuarto trimestre, se realizó el seguimiento a la aplicación de las tablas de retención documental "/>
    <m/>
    <m/>
    <d v="2020-10-15T00:00:00"/>
    <d v="2020-12-07T00:00:00"/>
    <n v="1"/>
    <s v=""/>
    <s v=""/>
    <n v="1"/>
    <n v="1"/>
  </r>
  <r>
    <n v="9"/>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498"/>
    <s v="Durante el tercer trimestre se realizó el acompañamiento a los procesos en las actividades de conservación documental"/>
    <n v="0.502"/>
    <s v="De acuerdo con la programación de acompañamientos técnicos establecido por el GIT de Gestión Documental, se realizo seguimiento a las unidades administrativas, con el objetivo de brindar asistencia técnica en la implementación de los lineamientos definidos en conservación"/>
    <m/>
    <m/>
    <d v="2020-10-15T00:00:00"/>
    <d v="2020-12-07T00:00:00"/>
    <n v="1"/>
    <s v=""/>
    <s v=""/>
    <n v="1"/>
    <n v="1"/>
  </r>
  <r>
    <n v="10"/>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s v="No se ha podido implementar el cronograma de transferencia ya que no se cuenta con espacio suficiente en el archivo central."/>
    <n v="1"/>
    <s v="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
    <m/>
    <m/>
    <d v="2020-10-13T00:00:00"/>
    <d v="2020-12-07T00:00:00"/>
    <n v="1"/>
    <s v=""/>
    <s v=""/>
    <n v="0"/>
    <n v="1"/>
  </r>
  <r>
    <n v="11"/>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8"/>
    <s v="Se realizó la actualización de los procedimientos los cuales estan en revisión y aprobación por la Oficina Asesora de Planeación."/>
    <n v="0.2"/>
    <s v="Se realizó la actualización de los procedimientos los cuales estan en revisión y aprobación por la Oficina Asesora de Planeación."/>
    <m/>
    <m/>
    <d v="2020-10-15T00:00:00"/>
    <d v="2020-12-07T00:00:00"/>
    <n v="1"/>
    <s v=""/>
    <n v="0"/>
    <n v="1"/>
    <s v=""/>
  </r>
  <r>
    <n v="12"/>
    <x v="11"/>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3"/>
    <s v="Se realizo el reporte del segundo cuatrimestre del Plan anticorrupción"/>
    <n v="0.4"/>
    <s v="Se realizo el reporte del tercer cuatrimestre del Plan anticorrupción"/>
    <m/>
    <m/>
    <d v="2020-10-15T00:00:00"/>
    <d v="2020-12-07T00:00:00"/>
    <n v="1"/>
    <s v=""/>
    <n v="1"/>
    <n v="1"/>
    <n v="1"/>
  </r>
  <r>
    <n v="13"/>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el mes de julio se identificaron las acciones de mejora relacionadas al cumplimimento del FURAG"/>
    <n v="0"/>
    <s v="la actividad fue ejecutada en el trimestre anterior "/>
    <m/>
    <m/>
    <d v="2020-10-13T00:00:00"/>
    <d v="2020-12-07T00:00:00"/>
    <n v="1"/>
    <s v=""/>
    <s v=""/>
    <n v="1"/>
    <s v=""/>
  </r>
  <r>
    <n v="14"/>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1"/>
    <s v="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
    <m/>
    <m/>
    <m/>
    <d v="2020-12-07T00:00:00"/>
    <n v="1"/>
    <s v=""/>
    <s v=""/>
    <n v="0"/>
    <n v="1"/>
  </r>
  <r>
    <n v="15"/>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s de trabajo con la Oficina Asesora de Planeación el GIT de Gestión Documental se revisó y actualizó el mapa de riesgos del proceso"/>
    <n v="0"/>
    <s v="actividad ejecutada ene el trimestre anterior "/>
    <m/>
    <m/>
    <d v="2020-10-13T00:00:00"/>
    <d v="2020-12-07T00:00:00"/>
    <n v="1"/>
    <s v=""/>
    <s v=""/>
    <n v="1"/>
    <s v=""/>
  </r>
  <r>
    <n v="1"/>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25"/>
    <s v="Se expidieron los CDP y RP solicitados al GIT de Gestión Financiera"/>
    <n v="0.16700000000000001"/>
    <s v="Se expidieron los CDP y RP solicitados al GIT de Gestión Financiera"/>
    <m/>
    <m/>
    <d v="2020-10-15T00:00:00"/>
    <d v="2020-12-03T00:00:00"/>
    <n v="0.91700000000000004"/>
    <n v="1"/>
    <n v="1"/>
    <n v="1"/>
    <n v="0.66800000000000004"/>
  </r>
  <r>
    <n v="3"/>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25"/>
    <s v="Se elaboraron las cuentas por pagar y las obligaciones derivadas de los compromisos del Instituto"/>
    <n v="0.16700000000000001"/>
    <s v="Se elaboraron las cuentas por pagar y las obligaciones derivadas de los compromisos del Instituto"/>
    <m/>
    <m/>
    <d v="2020-10-15T00:00:00"/>
    <d v="2020-12-03T00:00:00"/>
    <n v="0.91700000000000004"/>
    <n v="1"/>
    <n v="1"/>
    <n v="1"/>
    <n v="0.66800000000000004"/>
  </r>
  <r>
    <n v="4"/>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25"/>
    <s v="Se realizaron los pagos de las obligaciones derivadas de los compromisos presupuestales."/>
    <n v="0.16700000000000001"/>
    <s v="Se realizaron los pagos de las obligaciones derivadas de los compromisos presupuestales."/>
    <m/>
    <m/>
    <d v="2020-10-15T00:00:00"/>
    <d v="2020-12-03T00:00:00"/>
    <n v="0.91700000000000004"/>
    <n v="1"/>
    <n v="1"/>
    <n v="1"/>
    <n v="0.66800000000000004"/>
  </r>
  <r>
    <n v="5"/>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25"/>
    <s v="Se realizaron los reintegros presupuestales y  la depuración de los RP y CDP"/>
    <n v="0.16700000000000001"/>
    <s v="Se realizaron los reintegros presupuestales y  la depuración de los RP y CDP"/>
    <m/>
    <m/>
    <d v="2020-10-15T00:00:00"/>
    <d v="2020-12-03T00:00:00"/>
    <n v="0.91700000000000004"/>
    <n v="1"/>
    <n v="1"/>
    <n v="1"/>
    <n v="0.66800000000000004"/>
  </r>
  <r>
    <n v="6"/>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25"/>
    <s v="Se ha consolidado la ejecución presupuestal y se han dado las alertas de ejecución a la Secretaría General."/>
    <n v="0.16700000000000001"/>
    <s v="Se ha consolidado la ejecución presupuestal y se han dado las alertas de ejecución a la Secretaría General."/>
    <m/>
    <m/>
    <d v="2020-10-15T00:00:00"/>
    <d v="2020-12-03T00:00:00"/>
    <n v="0.91700000000000004"/>
    <n v="1"/>
    <n v="1"/>
    <n v="1"/>
    <n v="0.66800000000000004"/>
  </r>
  <r>
    <n v="7"/>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3"/>
    <s v="Se han realizado diferentes informes sobre la ejecución presupuestal."/>
    <n v="2"/>
    <s v="Se han realizado diferentes informes sobre la ejecución presupuestal."/>
    <m/>
    <m/>
    <d v="2020-10-14T00:00:00"/>
    <d v="2020-12-03T00:00:00"/>
    <n v="0.91666666666666663"/>
    <n v="1"/>
    <n v="1"/>
    <n v="1"/>
    <n v="0.66666666666666663"/>
  </r>
  <r>
    <n v="8"/>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25"/>
    <s v="Durante el tercer trimestre se ha identificado y se ha realizado seguimiento a las partidas conciliatorias"/>
    <n v="0.16700000000000001"/>
    <s v="Durante el cuarto trimestre se ha identificado y se ha realizado seguimiento a las partidas conciliatorias"/>
    <m/>
    <m/>
    <d v="2020-10-15T00:00:00"/>
    <d v="2020-12-03T00:00:00"/>
    <n v="0.91700000000000004"/>
    <n v="1"/>
    <n v="1"/>
    <n v="1"/>
    <n v="0.66800000000000004"/>
  </r>
  <r>
    <n v="9"/>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25"/>
    <s v="En el tercer trimestre se consolido y registro en el SIIF las solicitudes de PAC"/>
    <n v="0.25"/>
    <s v="En el cuarto trimestre se consolido y registro en el SIIF las solicitudes de PAC"/>
    <m/>
    <m/>
    <d v="2020-10-15T00:00:00"/>
    <d v="2020-12-03T00:00:00"/>
    <n v="1"/>
    <n v="1"/>
    <n v="1"/>
    <n v="1"/>
    <n v="1"/>
  </r>
  <r>
    <n v="10"/>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1"/>
    <s v="Se realizó informe de cartera del segundo trimestre por edades consolidado, frente al informe del tercer trimestre se encuentra en elaboración ya que se debe esperar la remisión de los extractos de los bancos y realizar cierrre contable."/>
    <n v="0"/>
    <s v="Se consolido el informe de cartera del tercer trimestre por edades consolidado, y el informe del cuarto trimestre se encuentra en elaboración."/>
    <m/>
    <m/>
    <d v="2020-10-15T00:00:00"/>
    <d v="2020-12-03T00:00:00"/>
    <n v="0.75"/>
    <n v="1"/>
    <n v="1"/>
    <n v="1"/>
    <n v="0"/>
  </r>
  <r>
    <n v="11"/>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25"/>
    <s v="Se realizaron las causaciones de los recaudos del tercer trimestre del año."/>
    <n v="0.16700000000000001"/>
    <s v="Se realizaron las causaciones de los recaudos del cuarto trimestre del año."/>
    <m/>
    <m/>
    <d v="2020-10-15T00:00:00"/>
    <d v="2020-12-03T00:00:00"/>
    <n v="0.91700000000000004"/>
    <n v="1"/>
    <n v="1"/>
    <n v="1"/>
    <n v="0.66800000000000004"/>
  </r>
  <r>
    <n v="12"/>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25"/>
    <s v="Se realizó la depuración de los documentos de recaudo."/>
    <n v="0.16700000000000001"/>
    <s v="Se realizó la depuración de los documentos de recaudo."/>
    <m/>
    <m/>
    <d v="2020-10-15T00:00:00"/>
    <d v="2020-12-03T00:00:00"/>
    <n v="0.91700000000000004"/>
    <n v="1"/>
    <n v="1"/>
    <n v="1"/>
    <n v="0.66800000000000004"/>
  </r>
  <r>
    <n v="13"/>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25"/>
    <s v="El GIT de Gestión Financiera durante el tercer trimestre expidió los certificados factores salariales y tributarios solicitados."/>
    <n v="0.16700000000000001"/>
    <s v="El GIT de Gestión Financiera durante el cuarto trimestre expidió los certificados factores salariales y tributarios solicitados."/>
    <m/>
    <m/>
    <d v="2020-10-15T00:00:00"/>
    <d v="2020-12-03T00:00:00"/>
    <n v="0.91700000000000004"/>
    <n v="1"/>
    <n v="1"/>
    <n v="1"/>
    <n v="0.66800000000000004"/>
  </r>
  <r>
    <n v="14"/>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3"/>
    <s v="Durante el trimestre se realizaron 3 informes de ingresos de recursos propios"/>
    <n v="2"/>
    <s v="Durante los meses de octubre y noviembre se han realizado 2 informes"/>
    <m/>
    <m/>
    <d v="2020-10-14T00:00:00"/>
    <d v="2020-12-03T00:00:00"/>
    <n v="0.91666666666666663"/>
    <n v="1"/>
    <n v="1"/>
    <n v="1"/>
    <n v="0.66666666666666663"/>
  </r>
  <r>
    <n v="15"/>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25"/>
    <s v="Se elaboró el 100% de las ordenes de comisión según solicitud del ordenador del gasto"/>
    <n v="0.16700000000000001"/>
    <s v="En los meses de octubre y noviembre se elaboró el 100% de las ordenes de comisión según solicitud del ordenador del gasto."/>
    <m/>
    <m/>
    <d v="2020-10-15T00:00:00"/>
    <d v="2020-12-03T00:00:00"/>
    <n v="0.91700000000000004"/>
    <n v="1"/>
    <n v="1"/>
    <n v="1"/>
    <n v="0.66800000000000004"/>
  </r>
  <r>
    <n v="16"/>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25"/>
    <s v="Se da cumplimento del 100% del indicador para el tercer trimestre"/>
    <n v="0.16700000000000001"/>
    <s v="En el mes de octubre y noviembre se da cumplimineto del 100% del indicador "/>
    <m/>
    <m/>
    <d v="2020-10-15T00:00:00"/>
    <d v="2020-12-03T00:00:00"/>
    <n v="0.91700000000000004"/>
    <n v="1"/>
    <n v="1"/>
    <n v="1"/>
    <n v="0.66800000000000004"/>
  </r>
  <r>
    <n v="17"/>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3"/>
    <s v="Se realizaron los informes mensuales de viaticos legalizados "/>
    <n v="2"/>
    <s v="Se realizaron los informes del mes de octubre y noviembre quedando pendiente por reportar el mes de diciembre"/>
    <m/>
    <m/>
    <d v="2020-10-15T00:00:00"/>
    <d v="2020-12-03T00:00:00"/>
    <n v="0.91666666666666663"/>
    <n v="1"/>
    <n v="1"/>
    <n v="1"/>
    <n v="0.66666666666666663"/>
  </r>
  <r>
    <n v="18"/>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2"/>
    <s v="Se elaboraron las conciliaciones bancarias y contables de los meses de julio y agosto, en el mes de septiembre no se realizaron ya que no han generado los extractos bancarios."/>
    <n v="0"/>
    <m/>
    <m/>
    <m/>
    <d v="2020-10-14T00:00:00"/>
    <m/>
    <n v="0.66666666666666663"/>
    <n v="1"/>
    <n v="1"/>
    <n v="0.66666666666666663"/>
    <n v="0"/>
  </r>
  <r>
    <n v="19"/>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realizó en el tercer trimestre la conciliación de las operaciones recíprocas"/>
    <n v="0"/>
    <m/>
    <m/>
    <m/>
    <d v="2020-10-14T00:00:00"/>
    <m/>
    <n v="0.75"/>
    <n v="1"/>
    <n v="1"/>
    <n v="1"/>
    <n v="0"/>
  </r>
  <r>
    <n v="20"/>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25"/>
    <s v="Se realizó los registros contables en el SIIF y SIIF extendidos"/>
    <n v="0"/>
    <m/>
    <m/>
    <m/>
    <d v="2020-10-15T00:00:00"/>
    <d v="2020-10-15T00:00:00"/>
    <n v="0.75"/>
    <n v="1"/>
    <n v="1"/>
    <n v="1"/>
    <n v="0"/>
  </r>
  <r>
    <n v="21"/>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3"/>
    <s v="Durante el tercer trimestre se presentaron las declaraciones tributarias (Retefuente)"/>
    <n v="0"/>
    <m/>
    <m/>
    <m/>
    <d v="2020-10-15T00:00:00"/>
    <d v="2020-10-15T00:00:00"/>
    <n v="0.75"/>
    <n v="1"/>
    <n v="1"/>
    <n v="1"/>
    <n v="0"/>
  </r>
  <r>
    <n v="22"/>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1"/>
    <s v="Se presentó las declaraciones tributarias bimensuales."/>
    <n v="0"/>
    <m/>
    <m/>
    <m/>
    <d v="2020-10-15T00:00:00"/>
    <d v="2020-10-15T00:00:00"/>
    <n v="0.66666666666666663"/>
    <n v="1"/>
    <n v="1"/>
    <n v="0.5"/>
    <n v="0"/>
  </r>
  <r>
    <n v="23"/>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1"/>
    <s v="Se elaboró el informe del mes de julio. El informe del mes de agosto y septiembre se encuentran en revisión y aprobación."/>
    <n v="0"/>
    <m/>
    <m/>
    <m/>
    <d v="2020-10-14T00:00:00"/>
    <m/>
    <n v="0.5"/>
    <s v=""/>
    <n v="0.83333333333333337"/>
    <n v="0.33333333333333331"/>
    <n v="0"/>
  </r>
  <r>
    <n v="24"/>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25"/>
    <s v="Se elaboró la actualización de 5 procedimientos de los cuales 4 ya fueron aprobado (viaticos, desagregación presupuestal, elaoración de CDP y RP, y traslados presupuestales)"/>
    <n v="0"/>
    <m/>
    <m/>
    <m/>
    <d v="2020-10-15T00:00:00"/>
    <d v="2020-10-15T00:00:00"/>
    <n v="0.4"/>
    <s v=""/>
    <n v="0.6"/>
    <n v="0.33333333333333331"/>
    <s v=""/>
  </r>
  <r>
    <n v="25"/>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s v="Se cumplio en segundo trimestre al 100%"/>
    <n v="0"/>
    <m/>
    <m/>
    <m/>
    <d v="2020-10-19T00:00:00"/>
    <m/>
    <n v="1"/>
    <s v=""/>
    <n v="1"/>
    <n v="0"/>
    <s v=""/>
  </r>
  <r>
    <n v="26"/>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6"/>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n v="0"/>
    <m/>
    <m/>
    <m/>
    <d v="2020-10-19T00:00:00"/>
    <m/>
    <n v="0.6"/>
    <s v=""/>
    <s v=""/>
    <n v="1"/>
    <n v="0"/>
  </r>
  <r>
    <n v="27"/>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1"/>
    <s v="Mediante reunión entre la Oficina Asesora de Planeación y el GIT de Gestión Financiero se revisó y actualizó el mapa de riesgos del proceso en PLANIGAC"/>
    <n v="0"/>
    <m/>
    <m/>
    <m/>
    <d v="2020-10-15T00:00:00"/>
    <d v="2020-10-15T00:00:00"/>
    <n v="1"/>
    <s v=""/>
    <s v=""/>
    <n v="1"/>
    <s v=""/>
  </r>
  <r>
    <n v="1"/>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68"/>
    <s v="Se capturó y procesó 520 medidas de valores de gravedad en 35 puntos. Cubriendo el 48% del área total de la Comisión completa para establecimiento del IHRF del 50%."/>
    <n v="0.32"/>
    <s v="Para el mes de noviembre se capturó y procesó 446 lecturas de valores de gravedad en 28 puntos. Cubriendo el 100% del área total de la Comisión completa para establecimiento del IHRF del 50%. Con un total de 421  mediciones."/>
    <m/>
    <m/>
    <d v="2020-10-15T00:00:00"/>
    <d v="2020-12-14T00:00:00"/>
    <n v="1"/>
    <s v=""/>
    <s v=""/>
    <n v="1"/>
    <n v="0.53333333333333333"/>
  </r>
  <r>
    <n v="2"/>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7145999999999999"/>
    <s v="Se realizó la consolidación y estructuración de datos  de gravedad correspondiente al periodo de 2003 a 2017 para la conformación de la Base de Gravimetría, obteniendo un registro de 3.813 datos de estaciones medidas."/>
    <n v="8.5400000000000004E-2"/>
    <s v="Se realizó terminó la consolidación de datos del total de 16 años (2003 a 2018) que conforman la Base de Gravimetría.  Además se entrega el avance de datos calculados de 2019. En formato shape, base de datos y mxd."/>
    <m/>
    <m/>
    <d v="2020-10-15T00:00:00"/>
    <d v="2020-12-14T00:00:00"/>
    <n v="0.99999999999999989"/>
    <n v="1"/>
    <n v="1"/>
    <n v="1"/>
    <n v="0.2135"/>
  </r>
  <r>
    <n v="3"/>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4667"/>
    <s v="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
    <n v="0.41670000000000001"/>
    <s v="Durante el mes de Noviembre, se realizó la exploración en San Andrés de Tumaco-Nariño, Sardinata y Tibú -Norte de Santander, se validó SGC a Socha-Boyacá. Se Materializaron 4 estaciones nuevas: SILP (Silvia-Cauca), SUES (Suárez-Cauca), EBPT (El Bagre-Antioquia) y TARZ (Tarazá-Antioquia)."/>
    <m/>
    <m/>
    <d v="2020-10-15T00:00:00"/>
    <d v="2020-12-14T00:00:00"/>
    <n v="0.88339999999999996"/>
    <s v=""/>
    <s v=""/>
    <n v="1"/>
    <n v="0.69450000000000001"/>
  </r>
  <r>
    <n v="4"/>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35"/>
    <s v="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
    <n v="0.2"/>
    <s v="Durante el mes de noviembre se avanzó en el Convenio N.2 SGC-IGAC, continuando los trabajos conjuntos de campo. Además se envían los documentos preliminares para convenio interadministrativo IGAC-SENA e integrar las nueve estaciones SENA CORS."/>
    <m/>
    <m/>
    <d v="2020-10-15T00:00:00"/>
    <d v="2020-12-14T00:00:00"/>
    <n v="0.7"/>
    <s v=""/>
    <n v="1"/>
    <n v="1"/>
    <n v="0.4"/>
  </r>
  <r>
    <n v="5"/>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3"/>
    <s v="Se realizó  el mantenimiento en campo de las estaciones AGCA (Aguachica -Cesar), BECE (Becerril -Cesar), VALL (Valledupar-Cesar), BOSC (Bosconia -Cesar), BQLA (Barranquilla-Atlántico) y nuevamente OVEJ (Ovejas-Sucre), logrando con corte a 30 de septiembre 29 estaciones activas."/>
    <n v="0.4"/>
    <s v="En el mes de noviembre, se realizaron trabajos de campo de manteniemiento en las estaciones POPA (Popayán-Cauca),AECH (Chaparral-Tolima), AEGU (Bogotá D.C). Logrando mantener en promedio 32 estaciones activas."/>
    <m/>
    <m/>
    <d v="2020-10-15T00:00:00"/>
    <d v="2020-12-14T00:00:00"/>
    <n v="0.85"/>
    <s v=""/>
    <n v="1"/>
    <n v="1"/>
    <n v="0.72727272727272729"/>
  </r>
  <r>
    <n v="6"/>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2329"/>
    <s v="Se procesaron 2.895 datos rinex de las estaciones activas, para un total acumulado de 8.069 datos procesados."/>
    <n v="0.1835"/>
    <s v="Para el mes de noviembre se procesaron 1407 datos Rinex de 32 estaciones activas del IGAC en promedio. Conformados por 950 archivos de noviembre y se recuperaron 457 archivos de meses anteriores. Dichos archivos RINEX han sido publicados en el ftp dispuesto para ello, la información concatenada se detalla en el archivo adjunto &quot;2.4.Matriz Red MAGNA-ECO noviembre 2020&quot;."/>
    <m/>
    <m/>
    <d v="2020-10-15T00:00:00"/>
    <d v="2020-12-14T00:00:00"/>
    <n v="0.80610000000000004"/>
    <n v="1"/>
    <n v="0.93421052631578938"/>
    <n v="1"/>
    <n v="0.48289473684210527"/>
  </r>
  <r>
    <n v="7"/>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3236"/>
    <s v="Se procesaron 1.398 coordenadas de estaciones IGA (en promedio 99 estaciones semanales) resultado de 8.736 observaciones."/>
    <n v="0.19750000000000001"/>
    <s v="En el mes de Noviembre se procesaron 434 coordenadas de estaciones IGA (en promedio 108 estaciones semanales), resultado de 2863 observaciones."/>
    <m/>
    <m/>
    <d v="2020-10-15T00:00:00"/>
    <d v="2020-12-14T00:00:00"/>
    <n v="1"/>
    <s v=""/>
    <n v="1"/>
    <n v="0.9245714285714286"/>
    <n v="0.49375000000000002"/>
  </r>
  <r>
    <n v="8"/>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95"/>
    <s v="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
    <n v="0"/>
    <s v="La meta se cumplió al 100% en el III Trimestre, sin embargo, la Subdirección, realizó la revisión y aprobación de (62) vértices geodésicos de la red pasiva, éstos correspondientes a los proyectos de SRG LINEA 5_TRAMO LA YE-PLANETA RICA-GPS y CBV_ORT_CHAPARRAL_URBANO_2020. "/>
    <m/>
    <m/>
    <d v="2020-10-15T00:00:00"/>
    <d v="2020-12-14T00:00:00"/>
    <n v="1"/>
    <s v=""/>
    <n v="0.5"/>
    <n v="1"/>
    <n v="0"/>
  </r>
  <r>
    <n v="9"/>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95"/>
    <s v="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
    <n v="0"/>
    <s v="La meta se cumplió al 100% en el III Trimestre, sin embargo, se continuó el avance de consolidación de la base de datos de nivelación, estructurando 2591 observaciones: Línea 7 (838), Línea 8 (218), Línea 14 (244), Línea 17 (725), línea 22 (328) y línea 24 (238)."/>
    <m/>
    <m/>
    <d v="2020-10-15T00:00:00"/>
    <d v="2020-12-14T00:00:00"/>
    <n v="1"/>
    <s v=""/>
    <n v="0.5"/>
    <n v="1"/>
    <n v="0"/>
  </r>
  <r>
    <n v="10"/>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15"/>
    <s v="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
    <n v="0.2"/>
    <s v="Durante el mes de noviembre, se publica el documento estándar de adquisiciones CO-IGAC-179625-NC. Para el Establecimiento y puesta en operación de Estaciones de Referencia de Operación Continua CORS (Continuously Operating Reference Station) y fortalecimiento del Centro de Control de la Red geodésica de la República de Colombia y se avanzó en el proceso."/>
    <m/>
    <m/>
    <d v="2020-10-15T00:00:00"/>
    <d v="2020-12-14T00:00:00"/>
    <n v="0.85000000000000009"/>
    <n v="1"/>
    <n v="1"/>
    <n v="1"/>
    <n v="0.57142857142857151"/>
  </r>
  <r>
    <n v="11"/>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2"/>
    <s v="Se revisó y ajustó el plan de fortalecimiento, en cuanto a  líneas de acción, ejes principales, actualización de los mapas y alcance de metas"/>
    <n v="0.3"/>
    <s v="En el mes de Noviembre se realizaron los ajustes correspondientes a la versión del Plan de Fortalecimiento &quot;Infraestructura del Marco de Referencia Geodésico Nacional ."/>
    <m/>
    <m/>
    <d v="2020-10-15T00:00:00"/>
    <d v="2020-12-14T00:00:00"/>
    <n v="0.60000000000000009"/>
    <s v=""/>
    <n v="1"/>
    <n v="0.4"/>
    <n v="0.74999999999999989"/>
  </r>
  <r>
    <n v="12"/>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10589999999999999"/>
    <s v="Se capturó 61 magnetogramas. Así mismo, se está analizando y consolidando la información desde 1986-2015."/>
    <n v="7.8100000000000003E-2"/>
    <s v="A noviembre se desarrollaron las siguientes actividades:• Revelado registro fotográfico: 31 registros_x000d__x000a_• Finalización de 19 magnetogramas, retoques y leyendas._x000d__x000a_• Medición de los escalamientos horarios de componentes relativas D, H, Z : 36 datos_x000d__x000a_• Obtención del índice K: 80 datos_x000d__x000a_• Datos en formatos digitales_x000d__x000a_* Datos consolidados del 2017: 216"/>
    <m/>
    <m/>
    <d v="2020-10-15T00:00:00"/>
    <d v="2020-12-14T00:00:00"/>
    <n v="0.184"/>
    <s v=""/>
    <s v=""/>
    <n v="0.26474999999999999"/>
    <n v="0.13016666666666668"/>
  </r>
  <r>
    <n v="13"/>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5"/>
    <s v="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
    <n v="0.5"/>
    <s v="Se avanzó en el documento de propuesta del observatorio corrigiendo observaciones realizadas por la subdirectora y entregando la versión final para revisión."/>
    <m/>
    <m/>
    <d v="2020-10-15T00:00:00"/>
    <d v="2020-12-14T00:00:00"/>
    <n v="1"/>
    <s v=""/>
    <s v=""/>
    <n v="1"/>
    <n v="0.83333333333333337"/>
  </r>
  <r>
    <n v="14"/>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41499999999999998"/>
    <s v="Se entregó a la Oficina Asesora de Planeación 4 formatos actualizados, 2 nuevos formatos y se solicitó la eliminación de 1 instructivo y de 1 metodología  en el Sistema Integrado de Gestión.Así mismo, se cuenta con 2 procedimientos ajustados para  ser aprobados."/>
    <n v="0.5"/>
    <s v="Se finalizó la revisión técnica de dos documentos del Proceso Gestión Geodésica, los cuales se encuentran en proceso de validación."/>
    <m/>
    <m/>
    <d v="2020-10-15T00:00:00"/>
    <d v="2020-12-14T00:00:00"/>
    <n v="0.96499999999999997"/>
    <s v=""/>
    <n v="1"/>
    <n v="0.75454545454545441"/>
    <n v="1"/>
  </r>
  <r>
    <n v="15"/>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
    <n v="0.34"/>
    <s v="Se envió a la Oficina Asesora Jurídica la actulaización del Normograma del Proceso de Gestión Geodésica, para su correspondiente actualización en la página web."/>
    <m/>
    <m/>
    <d v="2020-10-15T00:00:00"/>
    <d v="2020-12-14T00:00:00"/>
    <n v="1"/>
    <s v=""/>
    <s v=""/>
    <n v="1"/>
    <n v="0.68"/>
  </r>
  <r>
    <n v="16"/>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Se cumplió la meta en el II trimestre. Sin embargo se actualizaron los riesgos del proceso."/>
    <m/>
    <m/>
    <d v="2020-10-15T00:00:00"/>
    <d v="2020-12-14T00:00:00"/>
    <n v="1"/>
    <s v=""/>
    <s v=""/>
    <n v="1"/>
    <s v=""/>
  </r>
  <r>
    <n v="1"/>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21"/>
    <s v="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
    <n v="0.2"/>
    <s v="Se finalizó la caracterización territorial de diez (10) municipios: Guachené, Inzá, Padilla, Santa Rosa y Florencia en el Departamento del Cauca; Mocoa, San Miguel, Valle del Guamuez y Villagarzón en Putumayo y Topaipí en Cundinamarca, correspondiente a 878.651,99 ha, para un total acumulado a la fecha de cincuenta  y dos (52) caracterizaciones territoriales correspondiente a 8.784.660,17 ha."/>
    <m/>
    <m/>
    <d v="2020-10-15T00:00:00"/>
    <d v="2020-12-14T00:00:00"/>
    <n v="0.52"/>
    <n v="1"/>
    <n v="1"/>
    <n v="0.41176470588235292"/>
    <n v="0.52631578947368418"/>
  </r>
  <r>
    <n v="2"/>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2"/>
    <s v="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
    <n v="0.13"/>
    <s v="Se avanzó en el ajuste de la diagramación de los documentos sobre lineamientos y caracterizaciones territoriales(municipios), debido a que se tuvo que agregar la información de Geodesia, de Autorreconocimiento y de Actores Sociales"/>
    <m/>
    <m/>
    <d v="2020-10-15T00:00:00"/>
    <d v="2020-12-14T00:00:00"/>
    <n v="0.33"/>
    <s v=""/>
    <s v=""/>
    <n v="0.57142857142857151"/>
    <n v="0.2"/>
  </r>
  <r>
    <n v="3"/>
    <x v="14"/>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42"/>
    <s v="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_x000a_ "/>
    <n v="0.25"/>
    <s v="Documento: Atlas Colombia: Funcionamiento espacial del territorio, se avanzó en el desarrollo de los estudios de caso del capítulo 5  y en la elaboración de la cartografía temática de funcionamiento espacial para las áreas metropolitanas y los estudios de caso del capítulo 5.Documento: Geografía del departamento de Casanare, se avanzó con el documento final para revisión y ajustes y con la elaboración de la cartografía temática del documento."/>
    <m/>
    <m/>
    <d v="2020-10-15T00:00:00"/>
    <d v="2020-12-14T00:00:00"/>
    <n v="0.80220000000000002"/>
    <n v="1"/>
    <n v="1"/>
    <n v="1"/>
    <n v="0.55555555555555558"/>
  </r>
  <r>
    <n v="4"/>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5"/>
    <s v="Se gestionaron y actualizaron 30.000 topónimos de la Base Nacional de Nombres Geográficos: plantillas de demografía, movilidad, economía, social1, social2, áreas protegidas y  asignación del código PK_CUE a topónimos sencillos."/>
    <n v="0.3"/>
    <s v="Se gestionaron 9.000 registros así:_x000d__x000a_ - Se asignó código PK_CUE a topónimos sencillos, correspondiente a sitios (6.900 registros)._x000d__x000a_- Se procesaron topónimos nuevos de sitios (2.100 registros)"/>
    <m/>
    <m/>
    <d v="2020-10-15T00:00:00"/>
    <d v="2020-12-14T00:00:00"/>
    <n v="0.85000000000000009"/>
    <s v=""/>
    <n v="1"/>
    <n v="1"/>
    <n v="0.66666666666666663"/>
  </r>
  <r>
    <n v="5"/>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realizó primera versión de historia de usuario para la implementación de herramienta de colaboración para el levantamiento y actualización de topónimos."/>
    <n v="0.45"/>
    <s v="Se asignaron coordenadas a elementos del DGC que tienen PK_CUE. Se revisaron y corrigieron topónimos del DGC. Se revisó la plantilla de áreas protegidas (Reservas Naturales de la Sociedad Civil).Se cargaron en la base de datos Oracle del DGC las plantillas municipales y departamentales"/>
    <m/>
    <m/>
    <d v="2020-10-15T00:00:00"/>
    <d v="2020-12-14T00:00:00"/>
    <n v="0.75"/>
    <s v=""/>
    <s v=""/>
    <n v="1"/>
    <n v="0.6428571428571429"/>
  </r>
  <r>
    <n v="6"/>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_x000a_"/>
    <n v="0.45"/>
    <s v="Se modificó el diagrama del Modelo Conceptu... by GINA POPAYAN (Invitado)_x000d__x000a_Se modificó el diagrama del Modelo Conceptual y el Modelo E-R de la BNNG_V1. Se empezó el proceso de revisión de datos entre Compilación Toponímica y Nombres Geográficos para determinar actividades a seguir para los 250.0000 registros que no tienen correspondencia en la base de Nombres Geográficos."/>
    <m/>
    <m/>
    <d v="2020-10-15T00:00:00"/>
    <d v="2020-12-14T00:00:00"/>
    <n v="0.75"/>
    <s v=""/>
    <s v=""/>
    <n v="1"/>
    <n v="0.6428571428571429"/>
  </r>
  <r>
    <n v="7"/>
    <x v="14"/>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45"/>
    <s v="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
    <n v="0.3"/>
    <s v="Se elaboró versión final para revisión del documento de recomendaciones para proceso de revisión y ajuste de los planes de ordenamiento territorial estructurado por las etapas de diagnóstico, formulación, Implementación, seguimiento y evaluación y documentos e instancias de concertación."/>
    <m/>
    <m/>
    <d v="2020-10-15T00:00:00"/>
    <d v="2020-12-14T00:00:00"/>
    <n v="0.98330000000000006"/>
    <s v=""/>
    <n v="0.99999999999999989"/>
    <n v="1"/>
    <n v="0.94726870855699397"/>
  </r>
  <r>
    <n v="8"/>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44"/>
    <s v="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
    <n v="0.2"/>
    <s v="Se actualizaron 42 variables alfanuméricas: Cobertura de acueducto, alcantarillado, energía, internet (año 2018), NBI (año 2018), Participación promedio en el PIB total Departamental (años 2014 a 2018), Población según género, población rural y población urbana (años 2018 a 2020).Se gestiona y actualiza información de EOT y PBOT de 11 municipios"/>
    <m/>
    <m/>
    <d v="2020-10-15T00:00:00"/>
    <d v="2020-12-14T00:00:00"/>
    <n v="0.99"/>
    <s v=""/>
    <n v="1"/>
    <n v="1"/>
    <n v="0.8"/>
  </r>
  <r>
    <n v="9"/>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7"/>
    <s v="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
    <n v="0.1"/>
    <s v="Se realizo la entrega de la capa fronteriza para aprobación de la Cancilleria bajo radicado No. EE9190 del 17 de noviembre de 2020."/>
    <m/>
    <m/>
    <d v="2020-10-15T00:00:00"/>
    <d v="2020-12-14T00:00:00"/>
    <n v="1"/>
    <s v=""/>
    <n v="1"/>
    <n v="1"/>
    <n v="1"/>
  </r>
  <r>
    <n v="10"/>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5"/>
    <s v="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
    <n v="0.1"/>
    <s v="Se completo el desarrolló de la plataforma y se realizó su puesta en producción. Sin embargo, se reprogramó su lanzamiento."/>
    <m/>
    <m/>
    <d v="2020-10-15T00:00:00"/>
    <d v="2020-12-14T00:00:00"/>
    <n v="1"/>
    <s v=""/>
    <n v="1"/>
    <n v="1"/>
    <n v="0.66666666666666674"/>
  </r>
  <r>
    <n v="11"/>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125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36"/>
    <s v="Se elaboraron 217 informes de diagnóstico de líneas limítrofes de 45 municipios de los departamentos de Bolívar, César,Córdoba, Nariño, Boyacá, Cauca, Caquetá, Magdalena, Sucre, La Guajira, Cundinamarca, Valle del Cauca y Putumayo._x000d__x000a_"/>
    <n v="0.184"/>
    <s v="En el mes de Noviembre se realizaron 92  informes de diagnósticos de líneas limítrofes para 14 municipios:Magangué (11), Córdoba (8), El Carmen De Bolívar (7),Arenal (3), Cantagallo (4), San Benito Abad (9), Fuente De Oro (4),Puerto Lleras (6), Puerto López (10), Rioblanco (9),San Juan Del Cesar (7), Fonseca (4), Valle Del Guamuéz (4),y Santander De Quilichao (6)"/>
    <m/>
    <m/>
    <d v="2020-10-15T00:00:00"/>
    <d v="2020-12-14T00:00:00"/>
    <n v="0.94400000000000006"/>
    <s v=""/>
    <n v="1"/>
    <n v="1"/>
    <n v="0.52571428571428569"/>
  </r>
  <r>
    <n v="12"/>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4"/>
    <s v="Se adelantaron en promedio actividades para 21 procesos de deslinde de los municipios: Vijes con Restrepo, La Cumbre,Yotoco,Yumbo,Yarumal,Campamento,Barrancominas,_x000d__x000a_Fredonia-Venecia,Cundinamarca - Boyacá,Antioquia Cordoba,Corpouraba  Corantioquia,San Luis-Granada,Toledo- San Andres,Cesar Norte de Santander,Boyacá-Norte de Santander,El Retiro-Envigado,Segovia Remedios,Santuario Cocorná,Bogotá y los límites de Concepción._x000d__x000a_"/>
    <n v="0.16"/>
    <s v="Se realizaron actividades para 12 procesos de deslinde:Barrancominas - Inirida;Guainia - Guaviare;Guainia - Vichada;Antioquia Cordoba (TRAMO 1,2, 3 y 4),Santander - Norte de Sanander,Norte de Santander -Boyaca,Cesar - Norte de Santander (Ocaña - Rio de Oro),Segovia - Remedios, Bogota y La Calera. Y se realizaron 4 informes finales para los deslindes:Vijes - Yotoco,Vijes - Restrepo,Vijes - La Cumbre,San Adres de Cuerquia - Toledo"/>
    <m/>
    <m/>
    <d v="2020-10-15T00:00:00"/>
    <d v="2020-12-14T00:00:00"/>
    <n v="0.81"/>
    <s v=""/>
    <n v="1"/>
    <n v="1"/>
    <n v="0.45714285714285718"/>
  </r>
  <r>
    <n v="13"/>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45"/>
    <s v="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
    <n v="0.3"/>
    <s v="Se realizó la comisión para verificar el área de los municipios de Coveñas y Cotorra (Cordoba). Adicionalmente se realizaron 6 informes de diagnósticos de areas de los municipios:Andalucia (Valle del Cauca),Buenavista (Sucre),Contratacion (Santander),Labateca (Norte de Santander),Samaniego (Nariño),Sevilla (Valle del Cauca)."/>
    <m/>
    <m/>
    <d v="2020-10-15T00:00:00"/>
    <d v="2020-12-14T00:00:00"/>
    <n v="0.85000000000000009"/>
    <s v=""/>
    <n v="1"/>
    <n v="1"/>
    <n v="0.66666666666666663"/>
  </r>
  <r>
    <n v="14"/>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3"/>
    <s v="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_x000a_"/>
    <n v="0.2"/>
    <s v="Se atendieron los requerimientos remitidos por entidades, organizaciones indígenas y autoridades judiciales respecto a los asuntos étnicos.Se participó en diferentes espacios de interlocución institucional y comunitaria"/>
    <m/>
    <m/>
    <d v="2020-10-15T00:00:00"/>
    <d v="2020-12-14T00:00:00"/>
    <n v="0.89999999999999991"/>
    <n v="1"/>
    <n v="1"/>
    <n v="1"/>
    <n v="0.66666666666666674"/>
  </r>
  <r>
    <n v="15"/>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45"/>
    <s v="Se elaboró la versión final concertada del procedimiento de asuntos étnicos, incluido el instructivo de asesoría técnica y el correspondiente diagrama de actividades actualizado."/>
    <n v="0.2"/>
    <s v="Se continuó con la revisión de documentación relacionada al asunto, y con base en ello, se elaboró la versión 1.0 de las especificaciones técnicas para la información cartográfica de territorios colectivos (resguardos indígenas y tierras de comunidades negras), para revisión interna."/>
    <m/>
    <m/>
    <d v="2020-10-15T00:00:00"/>
    <d v="2020-12-14T00:00:00"/>
    <n v="0.8"/>
    <s v=""/>
    <n v="1"/>
    <n v="0.75"/>
    <n v="0.8"/>
  </r>
  <r>
    <n v="16"/>
    <x v="14"/>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375"/>
    <s v="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
    <n v="0.25"/>
    <s v="Se respondieron 6 solicitudes a Cancilleria en los siguientes temas: Plan Binacional de integracion fronteriza, Col-Panama, limites fronterizos de Colombia, proyecto SALB"/>
    <m/>
    <m/>
    <d v="2020-10-15T00:00:00"/>
    <d v="2020-12-14T00:00:00"/>
    <n v="0.875"/>
    <s v=""/>
    <n v="1"/>
    <n v="1"/>
    <n v="0.66666666666666663"/>
  </r>
  <r>
    <n v="17"/>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35"/>
    <s v="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
    <n v="0.04"/>
    <s v="Se realizó la revisión de un procedimiento por parte de la Subdirectora, el cual se encuentra en revisión y ajuste técnico."/>
    <m/>
    <m/>
    <d v="2020-10-15T00:00:00"/>
    <d v="2020-12-14T00:00:00"/>
    <n v="0.95000000000000007"/>
    <s v=""/>
    <n v="1"/>
    <n v="0.79545454545454541"/>
    <s v=""/>
  </r>
  <r>
    <n v="18"/>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4"/>
    <s v="Se envió el normograma actualizado a la Oficina Asesora de Planeación para su correspndiente actualizaciónen la página web."/>
    <m/>
    <m/>
    <d v="2020-10-15T00:00:00"/>
    <d v="2020-12-14T00:00:00"/>
    <n v="1"/>
    <s v=""/>
    <s v=""/>
    <n v="1"/>
    <n v="0.68"/>
  </r>
  <r>
    <n v="19"/>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m/>
    <s v="Se cumplió el 100% de la meta programada en el II Trimes, sin embargo, se realizó la actualización de los riesgos del proceso."/>
    <m/>
    <m/>
    <d v="2020-10-15T00:00:00"/>
    <d v="2020-12-14T00:00:00"/>
    <n v="1"/>
    <s v=""/>
    <s v=""/>
    <n v="1"/>
    <s v=""/>
  </r>
  <r>
    <n v="1"/>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0.25"/>
    <s v="Se atendieron 999  solicitudes distribuidas de la siguiente manera: 955 cerradas. 11 en espera. 29 en curso y 4 resueltas. Con un indice de cumplimiento del 98%"/>
    <n v="0.25"/>
    <s v="Se atendieron 821  solicitudes distribuidas de la siguiente manera: 750 cerrado. 3 en esperas. 11 en curso y 57 resueltas. Con un índice de cumplimiento del 98%"/>
    <m/>
    <m/>
    <d v="2020-10-20T00:00:00"/>
    <d v="2020-12-07T00:00:00"/>
    <n v="1"/>
    <n v="1"/>
    <n v="1"/>
    <n v="1"/>
    <n v="1"/>
  </r>
  <r>
    <n v="2"/>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0.25"/>
    <s v="Se registraron  2067 solicitudes, del as cuales se atendieron 2304 solicitudes. Con un índice de cumplimiento del 90%"/>
    <n v="0.25"/>
    <s v="Se atendieron 3286 de 3619  de solicitudes registradas, donde se evidencia un índice de cumplimiento del 90%"/>
    <m/>
    <m/>
    <d v="2020-10-20T00:00:00"/>
    <d v="2020-12-07T00:00:00"/>
    <n v="1"/>
    <n v="1"/>
    <n v="1"/>
    <n v="1"/>
    <n v="1"/>
  </r>
  <r>
    <n v="3"/>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0.25"/>
    <s v="Se atendieron 2049 solicitudes, distribuidas de la siguiente manera: 1992 cerradas. 29 resueltas , 25 en espera y 3 en curso, con índice de cumplimiento del 98%"/>
    <n v="0.25"/>
    <s v="Se atendieron 2006 solicitudes, distribuidas de la siguiente manera: 1917 cerradas. 45 resueltas , 42 en espera y 2 en curso, con índice de cumplimiento del 97%"/>
    <m/>
    <m/>
    <d v="2020-10-20T00:00:00"/>
    <d v="2020-12-07T00:00:00"/>
    <n v="1"/>
    <n v="1"/>
    <n v="1"/>
    <n v="1"/>
    <n v="1"/>
  </r>
  <r>
    <n v="4"/>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8"/>
    <s v="Se revisó y actualizó y publicó la  siguiente  documentación:  Gestión Copias de Respaldo y Gestión Mesa de Servicios. Quedando pendiente por revisión técnica  los documdentos de  Custodia de contaseñas, Información geográfica."/>
    <n v="1"/>
    <s v="Se actualizaron y publicaron los siguientes procedimientos:_x000d__x000a_Entrega de Información Geográfica_x000d__x000a_Procedimiento Custodia de Contraseñas de administrador_x000d__x000a_"/>
    <m/>
    <m/>
    <d v="2020-10-15T00:00:00"/>
    <d v="2020-12-07T00:00:00"/>
    <n v="1"/>
    <s v=""/>
    <s v=""/>
    <n v="0.8"/>
    <s v=""/>
  </r>
  <r>
    <n v="5"/>
    <x v="15"/>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s v="Se realizaron las actividades contempladas dentro del plan anticorrupción y se realizó el respectivo seguimiento en el mes de septiembre. Evidencia: Plan anticorrupción con seguimiento dispuesto en el drive"/>
    <n v="1"/>
    <s v="Se realizaron las actividades contempladas dentro del plan anticorrupción y se realizó el respectivo seguimiento en el mes de diciembre. Evidencia: Plan anticorrupción con seguimiento dispuesto en el drive"/>
    <m/>
    <m/>
    <d v="2020-10-15T00:00:00"/>
    <d v="2020-12-07T00:00:00"/>
    <n v="1"/>
    <s v=""/>
    <s v=""/>
    <s v=""/>
    <n v="1"/>
  </r>
  <r>
    <n v="6"/>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nadas al proceso."/>
    <n v="0"/>
    <m/>
    <m/>
    <m/>
    <d v="2020-10-15T00:00:00"/>
    <d v="2020-10-15T00:00:00"/>
    <n v="1"/>
    <s v=""/>
    <s v=""/>
    <n v="1"/>
    <s v=""/>
  </r>
  <r>
    <n v="7"/>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0"/>
    <s v="El avance se realizará en año 2021, una vez se finalice el seguimiento correspondiente. "/>
    <m/>
    <m/>
    <d v="2020-10-15T00:00:00"/>
    <d v="2020-12-07T00:00:00"/>
    <n v="0"/>
    <s v=""/>
    <s v=""/>
    <s v=""/>
    <n v="0"/>
  </r>
  <r>
    <n v="8"/>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1"/>
    <s v="Se actualizó el mapa de Riesgos de gestión y corrupción del proceso y se realizó el seguimiento."/>
    <n v="0"/>
    <s v="La meta se cumplio en el tercer trimestres "/>
    <m/>
    <m/>
    <d v="2020-10-15T00:00:00"/>
    <d v="2020-12-07T00:00:00"/>
    <n v="1"/>
    <s v=""/>
    <s v=""/>
    <n v="1"/>
    <s v=""/>
  </r>
  <r>
    <n v="1"/>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33"/>
    <s v="Se expidieron lineamientos tendientes a  articular la gestión de defensa judicial de las Direcciones Territoriales. Como evidencia, se anexan seis documentos de reuniones, remision de lineamientos y circular 080 de 2020."/>
    <n v="0.34"/>
    <s v="Se expidieron tres lineamientos y cinco reuniones tendientes a  articular la gestión de defensa judicial de las Direcciones Territoriales. Como evidencia, se anexan ocho documentos de reuniones, remisión de lineamientos."/>
    <m/>
    <m/>
    <d v="2020-10-21T00:00:00"/>
    <d v="2020-12-09T00:00:00"/>
    <n v="1"/>
    <s v=""/>
    <n v="1"/>
    <n v="1"/>
    <n v="1"/>
  </r>
  <r>
    <n v="2"/>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4"/>
    <s v="Se proyectaron y revisaron actos administrativos para la entidad de temas con incidencia jurídica. Como muestra, se anexan cuatro documentos referentes a circulares y resoluciones proyectadas y/o revisadas por la Oficina Asesora Jurídica."/>
    <n v="0.3"/>
    <s v="Se proyectaron y revisaron actos administrativos para la entidad de temas con incidencia jurídica. Como muestra, se anexan cinco documentos referentes a circulares y resoluciones proyectadas y/o revisadas por la Oficina Asesora Jurídica."/>
    <m/>
    <m/>
    <d v="2020-10-21T00:00:00"/>
    <d v="2020-12-09T00:00:00"/>
    <n v="1"/>
    <n v="0"/>
    <n v="1"/>
    <n v="1"/>
    <n v="1"/>
  </r>
  <r>
    <n v="3"/>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5"/>
    <s v="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
    <n v="0.5"/>
    <s v="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
    <m/>
    <m/>
    <d v="2020-10-21T00:00:00"/>
    <d v="2020-12-09T00:00:00"/>
    <n v="1"/>
    <s v=""/>
    <s v=""/>
    <n v="1"/>
    <n v="1"/>
  </r>
  <r>
    <n v="4"/>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2"/>
    <s v="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
    <n v="0"/>
    <m/>
    <m/>
    <m/>
    <d v="2020-10-21T00:00:00"/>
    <d v="2020-10-21T00:00:00"/>
    <n v="1"/>
    <s v=""/>
    <n v="1"/>
    <n v="1"/>
    <s v=""/>
  </r>
  <r>
    <n v="5"/>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25"/>
    <s v="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
    <n v="0.25"/>
    <s v="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
    <m/>
    <m/>
    <d v="2020-10-21T00:00:00"/>
    <d v="2020-12-09T00:00:00"/>
    <n v="1"/>
    <n v="1"/>
    <n v="1"/>
    <n v="1"/>
    <n v="1"/>
  </r>
  <r>
    <n v="6"/>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25"/>
    <s v="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
    <n v="0.25"/>
    <s v="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
    <m/>
    <m/>
    <d v="2020-10-21T00:00:00"/>
    <d v="2020-12-09T00:00:00"/>
    <n v="1"/>
    <n v="1"/>
    <n v="1"/>
    <n v="1"/>
    <n v="1"/>
  </r>
  <r>
    <n v="7"/>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25"/>
    <s v="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
    <n v="0.25"/>
    <s v="Se realizó el seguimiento a la defensa judicial de los procesos en los que la Entidad asume la representación judicial. Como soporte, muestra de 10 formatos de Control de Estado Procesos Judiciales código F11000-01/18. v4 diligenciados con los respectivos seguimientos a las actuaciones judiciales correspondientes a los meses de septiembre a noviembre. Muestra de 41 correos electrónicos de seguimiento a los procesos judiciales."/>
    <m/>
    <m/>
    <d v="2020-10-21T00:00:00"/>
    <d v="2020-12-09T00:00:00"/>
    <n v="1"/>
    <n v="1"/>
    <n v="1"/>
    <n v="1"/>
    <n v="1"/>
  </r>
  <r>
    <n v="8"/>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25"/>
    <s v="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_x000a_"/>
    <n v="0.25"/>
    <s v="Se llevaron a cabo las actividades requeridas para controlar y mantener actualizada la gestión documental de los procesos de la dependencia. Como soporte se anexa muestra de veinte correos electrónicos mediante los cuales se evidencia el control en los préstamos."/>
    <m/>
    <m/>
    <d v="2020-10-21T00:00:00"/>
    <d v="2020-12-09T00:00:00"/>
    <n v="1"/>
    <n v="1"/>
    <n v="1"/>
    <n v="1"/>
    <n v="1"/>
  </r>
  <r>
    <n v="9"/>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5"/>
    <s v="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
    <n v="0.25"/>
    <s v="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
    <m/>
    <m/>
    <d v="2020-10-21T00:00:00"/>
    <d v="2020-12-09T00:00:00"/>
    <n v="1"/>
    <n v="0"/>
    <n v="1"/>
    <n v="1"/>
    <n v="1"/>
  </r>
  <r>
    <n v="10"/>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25"/>
    <s v="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
    <n v="0.25"/>
    <s v="Se llevaron a cabo los comités de conciliación requeridos para someter a decisión los asuntos de su competencia. Como anexo, se aportan siete actas, en  las cuales obran las sesiones realizadas en la vigencia 2020 a 30 de noviembre."/>
    <m/>
    <m/>
    <d v="2020-10-21T00:00:00"/>
    <d v="2020-12-09T00:00:00"/>
    <n v="1"/>
    <n v="1"/>
    <n v="1"/>
    <n v="1"/>
    <n v="1"/>
  </r>
  <r>
    <n v="11"/>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5"/>
    <s v="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
    <n v="0.25"/>
    <s v="Se llevaron a cabo reuniones y se emitieron comunicaciones tendientes a  articular la gestión de defensa judicial de las Direcciones Territoriales. Se anexa muestra de 8 anexos de correos electrónicos de lineamientos y reuniones realizadas para concretar dicha articulación."/>
    <m/>
    <m/>
    <d v="2020-10-21T00:00:00"/>
    <d v="2020-12-09T00:00:00"/>
    <n v="1"/>
    <n v="0"/>
    <n v="1"/>
    <n v="1"/>
    <n v="1"/>
  </r>
  <r>
    <n v="12"/>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5"/>
    <s v="Se llevó a cabo la recopilación física, consolidación de conceptos jurídicos, así como su escaneo y clasificación para publicación en la página web de la Entidad. Como soporte, conceptos consolidados y formato de solicitud de inclusión en normograma diligenciado."/>
    <n v="0.5"/>
    <s v="Se llevó a cabo la recopilación física, consolidación de conceptos jurídicos, así como su escaneo y clasificación para publicación en la página web de la Entidad. Como soporte, formato de solicitud de inclusión en normograma diligenciado, y conceptos publicados en el link https://www.igac.gov.co/es/normograma"/>
    <m/>
    <m/>
    <d v="2020-10-21T00:00:00"/>
    <d v="2020-12-09T00:00:00"/>
    <n v="1"/>
    <s v=""/>
    <s v=""/>
    <n v="1"/>
    <n v="1"/>
  </r>
  <r>
    <n v="1"/>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d v="2020-10-21T00:00:00"/>
    <d v="2020-10-21T00:00:00"/>
    <n v="1"/>
    <s v=""/>
    <n v="1"/>
    <s v=""/>
    <s v=""/>
  </r>
  <r>
    <n v="2"/>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1"/>
    <s v="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
    <m/>
    <m/>
    <d v="2020-10-21T00:00:00"/>
    <d v="2020-12-09T00:00:00"/>
    <n v="1"/>
    <s v=""/>
    <s v=""/>
    <s v=""/>
    <n v="1"/>
  </r>
  <r>
    <n v="3"/>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8"/>
    <s v="Se llevó a cabo la gestión necesaria encaminada a generar el proyecto de Resolución &quot;Por la cual se actualiza la reglamentación técnica de la formación, actualización, conservación y difusión catastral con enfoque multipropósito” (070). Se anexa muestra de 9 evidencias relacionadas a dicha gestión, incluyendo el proyecto de resolucion en revision."/>
    <n v="0.2"/>
    <s v="Se llevó a cabo la gestión necesaria encaminada a generar el proyecto de Resolución &quot;Por la cual se actualiza la reglamentación técnica de la formación, actualización, conservación y difusión catastral con enfoque multipropósito” (070). Se anexa muestra de 1 correo electrónico remisorio de dicha resolución para visto bueno final."/>
    <m/>
    <m/>
    <d v="2020-10-21T00:00:00"/>
    <d v="2020-12-09T00:00:00"/>
    <n v="1"/>
    <s v=""/>
    <s v=""/>
    <n v="0.8"/>
    <s v=""/>
  </r>
  <r>
    <n v="4"/>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d v="2020-10-21T00:00:00"/>
    <d v="2020-10-21T00:00:00"/>
    <n v="1"/>
    <s v=""/>
    <n v="1"/>
    <s v=""/>
    <s v=""/>
  </r>
  <r>
    <n v="5"/>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8"/>
    <s v="Se llevó a cabo la propuesta de procedimiento de regulación, el cual se encuentra disponible para su correspondiente revisión tecnica. Se anexan evidencias asociadas a mesas de trabajo para creación del procedimiento, así como la propuesta del mismo."/>
    <n v="0.2"/>
    <s v="Se llevó a cabo la remisión de procedimiento de regulación, el cual se encuentra en correspondiente revisión metodológica por parte de Planeación. Se anexa correo electrónico remisorio, así como versión final del mismo. Listo para oficializar."/>
    <m/>
    <m/>
    <d v="2020-10-15T00:00:00"/>
    <d v="2020-12-09T00:00:00"/>
    <n v="1"/>
    <s v=""/>
    <s v=""/>
    <n v="0.8"/>
    <s v=""/>
  </r>
  <r>
    <n v="6"/>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5"/>
    <s v="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
    <n v="0.25"/>
    <s v="La Oficina Asesora Jurídica dio respuesta a las solicitudes de revisión de proyecto de actos administrativos de regulación entre los meses de octubre a noviembre. Como evidencia se adjuntan en 15  documentos, PDF, y correos electrónicos que responden a solicitudes de asesorías a proyectos de actos administrativos de regulación. Se reporta el avance del primer trimestre dado que en la creación del plan de acción se programó por error dicho porcentaje retroactivamente."/>
    <m/>
    <m/>
    <d v="2020-10-21T00:00:00"/>
    <d v="2020-12-09T00:00:00"/>
    <n v="1"/>
    <n v="0"/>
    <n v="1"/>
    <n v="1"/>
    <n v="1"/>
  </r>
  <r>
    <n v="7"/>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5"/>
    <s v="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
    <n v="0.25"/>
    <s v="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
    <m/>
    <m/>
    <d v="2020-10-21T00:00:00"/>
    <d v="2020-12-09T00:00:00"/>
    <n v="1"/>
    <n v="0"/>
    <n v="1"/>
    <n v="1"/>
    <n v="1"/>
  </r>
  <r>
    <n v="8"/>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5"/>
    <s v="El presente es un indicador que depende de las solicitudes efectuadas por las areas misionales que generan regulacion En el segundo trimestre de 2020 no se evidencio requerimiento alguno, por loque no hubo forma de socializar regulación, no teniendo nada pendiente."/>
    <n v="0.25"/>
    <s v="El presente es un indicador que depende de las solicitudes efectuadas por las áreas misionales que generan regulación. En el cuarto trimestre de 2020 no se evidencio requerimiento alguno, por lo que no hubo forma de socializar regulación, no teniendo nada pendiente."/>
    <m/>
    <m/>
    <d v="2020-10-21T00:00:00"/>
    <d v="2020-12-09T00:00:00"/>
    <n v="1"/>
    <n v="0"/>
    <n v="1"/>
    <n v="1"/>
    <n v="1"/>
  </r>
  <r>
    <n v="1"/>
    <x v="18"/>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20"/>
    <s v="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
    <n v="0"/>
    <m/>
    <m/>
    <m/>
    <d v="2020-10-10T00:00:00"/>
    <m/>
    <n v="0.77777777777777779"/>
    <s v=""/>
    <n v="6.25E-2"/>
    <n v="1"/>
    <n v="0"/>
  </r>
  <r>
    <n v="2"/>
    <x v="18"/>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23"/>
    <s v="Se realizó la presentación de 23 informes y seguimientos"/>
    <n v="0"/>
    <m/>
    <m/>
    <m/>
    <d v="2020-10-10T00:00:00"/>
    <m/>
    <n v="0.81428571428571428"/>
    <n v="0.94736842105263153"/>
    <n v="0.94117647058823528"/>
    <n v="1"/>
    <n v="0"/>
  </r>
  <r>
    <n v="3"/>
    <x v="18"/>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1"/>
    <s v="Bajo correo del 22 de septiembre se solicita al GIT Comunicaciones seguir transmitiendo las piezas de cultura de autocontrol y autoevaluación."/>
    <n v="0"/>
    <m/>
    <m/>
    <m/>
    <d v="2020-10-10T00:00:00"/>
    <m/>
    <n v="0.75"/>
    <n v="1"/>
    <n v="1"/>
    <n v="1"/>
    <n v="0"/>
  </r>
  <r>
    <n v="4"/>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2"/>
    <s v="Se cumple con lo programado realizando la actualización de los procedimientos de Auditorías internas al sistema de gestión integrado y de Auditorias internas de gestión. Pendiente de aprobación por parte de la Oficina Asesora de Planeación."/>
    <n v="0"/>
    <m/>
    <m/>
    <m/>
    <d v="2020-10-10T00:00:00"/>
    <m/>
    <n v="1"/>
    <s v=""/>
    <s v=""/>
    <n v="1"/>
    <s v=""/>
  </r>
  <r>
    <n v="5"/>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1"/>
    <s v="Bajo correo del 15-09-2020 se envía seguimiento a la Oficina de  Planeación y es publicado en la página WEB del IGAC."/>
    <n v="0"/>
    <m/>
    <m/>
    <m/>
    <d v="2020-10-10T00:00:00"/>
    <m/>
    <n v="1"/>
    <n v="1"/>
    <n v="1"/>
    <n v="1"/>
    <s v=""/>
  </r>
  <r>
    <n v="6"/>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1"/>
    <s v="Se cumple la actividad y se envía correo a la Oficina Asesora de Planeación el 25 de agosto, informando la implementación de actividades de mejora"/>
    <n v="0"/>
    <m/>
    <m/>
    <m/>
    <d v="2020-10-13T00:00:00"/>
    <m/>
    <n v="1"/>
    <s v=""/>
    <s v=""/>
    <n v="1"/>
    <s v=""/>
  </r>
  <r>
    <n v="7"/>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m/>
    <m/>
    <m/>
    <m/>
    <m/>
    <n v="0"/>
    <s v=""/>
    <s v=""/>
    <s v=""/>
    <n v="0"/>
  </r>
  <r>
    <n v="1"/>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3"/>
    <s v="Se ha venido realizando las cotizaciones para el mantenimiento de los digiturnos, así como la consecución de los recursos para poder realizarlos, adicionalmente se ha realizado el seguimiento al funcionamiento de los asignadores de turno que cuenta la entidad"/>
    <n v="0.4"/>
    <s v="Se adelantó reunión con la Oficina de Informatica y el Operador, para identificar los costos del mantenimiento y el soporte de los digiturnos."/>
    <m/>
    <m/>
    <d v="2020-10-15T00:00:00"/>
    <d v="2020-12-07T00:00:00"/>
    <n v="1"/>
    <s v=""/>
    <n v="1"/>
    <n v="1"/>
    <n v="1"/>
  </r>
  <r>
    <n v="2"/>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25"/>
    <s v="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
    <n v="0.25"/>
    <s v="Se reporta la medición del canal telefonico del mes de octubre y noviembre de las llamadas contestadas por el GIT Servicio al Ciudadano. Se generá un informe de Octubre y Noviembre y de las personas atendidas por el GIT de Servicio al Ciudadano de la Sede Central"/>
    <m/>
    <m/>
    <d v="2020-10-14T00:00:00"/>
    <d v="2020-12-07T00:00:00"/>
    <n v="1"/>
    <n v="1"/>
    <n v="1"/>
    <n v="1"/>
    <n v="1"/>
  </r>
  <r>
    <n v="3"/>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2"/>
    <s v="Se envía 24 de agosto Correo electrónico a funcionaria Departamento Nacional de Planeación para apoyo en la realización del Tercer encuentro de Servicio al Ciudadano."/>
    <n v="0.8"/>
    <s v="El Tercer Encuentro Nacional de Servicio al Ciudadano se realiza el 7, 9, 10 y 11 de diciembre de 2020, teniendo la participación de entidades como el DNP, INSOR, INCI, CIDCCA"/>
    <m/>
    <m/>
    <d v="2020-10-15T00:00:00"/>
    <d v="2020-12-07T00:00:00"/>
    <n v="1"/>
    <s v=""/>
    <s v=""/>
    <n v="0.2"/>
    <s v=""/>
  </r>
  <r>
    <n v="4"/>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5"/>
    <s v="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
    <n v="0.5"/>
    <s v="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
    <m/>
    <m/>
    <d v="2020-10-14T00:00:00"/>
    <d v="2020-12-07T00:00:00"/>
    <n v="1"/>
    <s v=""/>
    <s v=""/>
    <n v="1"/>
    <n v="1"/>
  </r>
  <r>
    <n v="5"/>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4"/>
    <s v="Durante el tercer trimestre se adelantaron reuniones con la Subdirección de Catastro, Geografía y Cartografía en donde se revisaron y actualizaron los tramites y OPAS institucionales."/>
    <n v="0.3"/>
    <s v="Durante el cuarto trimestre se realizó seguimiento, actualización y cambios en el SUIT (Sistema Único de Información de Trámites)"/>
    <m/>
    <m/>
    <d v="2020-10-15T00:00:00"/>
    <d v="2020-12-07T00:00:00"/>
    <n v="1"/>
    <s v=""/>
    <n v="1"/>
    <n v="1"/>
    <n v="0.6"/>
  </r>
  <r>
    <n v="6"/>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s v="Esta actividad esta programada para el cuarto trimestre"/>
    <n v="0.7"/>
    <s v="Se realiza formulario y fichas técnicas de encuestas de satisfacción para el canal presencial, telefónico y virtual. Las encuestas presenciales se enviaron a nivel nacional el día 6 de noviembre de 2020. Realización de Informe y Publicacion del mismo diciembre 31 de 2020."/>
    <m/>
    <m/>
    <d v="2020-10-15T00:00:00"/>
    <d v="2020-12-07T00:00:00"/>
    <n v="0.7"/>
    <s v=""/>
    <s v=""/>
    <s v=""/>
    <n v="0.7"/>
  </r>
  <r>
    <n v="7"/>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27"/>
    <s v="Durante el tercer trimestre del año 2020 se ha realizado el seguimiento mensual de las PQRDS con las Direcciones Territoriales."/>
    <n v="0.19"/>
    <s v="Durante los meses de octubre y noviembre del año 2020 se ha realizado el seguimiento mensual de las PQRDS con las Direcciones Territoriales. En el mes de Enero de 2021 se reporta el seguimiento del mes de diciembre"/>
    <m/>
    <m/>
    <d v="2020-10-14T00:00:00"/>
    <d v="2020-12-07T00:00:00"/>
    <n v="0.90999999999999992"/>
    <n v="1"/>
    <n v="1"/>
    <n v="1"/>
    <n v="0.67857142857142849"/>
  </r>
  <r>
    <n v="8"/>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27"/>
    <s v="Durante el tercer trimestre del año 2020 se ha realizado el seguimiento mensual de las PQRDS a la Directora General y el informe trimestral se remitio a la Oficina de Control Interno"/>
    <n v="0.2"/>
    <s v="Durante el mes de octubre y noviembre se realizó el seguimiento mensual mensual de las PQRDS a la Directora General y mediante radicado No. IE5311 se radicó el informe del tercer trimestre de las PQRDS"/>
    <m/>
    <m/>
    <d v="2020-10-15T00:00:00"/>
    <d v="2020-12-07T00:00:00"/>
    <n v="0.85000000000000009"/>
    <n v="0.61111111111111116"/>
    <n v="1"/>
    <n v="1"/>
    <n v="0.7142857142857143"/>
  </r>
  <r>
    <n v="9"/>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1"/>
    <s v="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
    <n v="0"/>
    <m/>
    <m/>
    <m/>
    <d v="2020-10-14T00:00:00"/>
    <m/>
    <n v="1"/>
    <s v=""/>
    <s v=""/>
    <n v="1"/>
    <s v=""/>
  </r>
  <r>
    <n v="10"/>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11"/>
    <m/>
    <n v="0"/>
    <m/>
    <n v="0"/>
    <s v="Esta actividad esta programada para el cuarto trimeste"/>
    <n v="1"/>
    <s v="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
    <m/>
    <m/>
    <d v="2020-10-15T00:00:00"/>
    <d v="2020-12-07T00:00:00"/>
    <n v="1"/>
    <s v=""/>
    <s v=""/>
    <s v=""/>
    <n v="1"/>
  </r>
  <r>
    <n v="11"/>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11"/>
    <m/>
    <n v="0"/>
    <m/>
    <n v="0"/>
    <s v="Esta actividad esta programada para el cuarto trimestre"/>
    <n v="0"/>
    <s v="La Publicación se realizará en el mes de Diciembre, por lo tanto se reportará esta actividad en el mes de enero de 2021"/>
    <m/>
    <m/>
    <d v="2020-10-15T00:00:00"/>
    <d v="2020-12-07T00:00:00"/>
    <n v="0.11"/>
    <s v=""/>
    <s v=""/>
    <s v=""/>
    <n v="0"/>
  </r>
  <r>
    <n v="12"/>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s v="Esta actividad fue cumplida en el segundo trimestre"/>
    <n v="0"/>
    <m/>
    <m/>
    <m/>
    <d v="2020-10-15T00:00:00"/>
    <d v="2020-10-15T00:00:00"/>
    <n v="1"/>
    <s v=""/>
    <n v="1"/>
    <s v=""/>
    <s v=""/>
  </r>
  <r>
    <n v="13"/>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33"/>
    <s v="Durante el tercer trimestre se realizó el seguimiento al cronograma de Participación Ciudadana."/>
    <n v="0.33"/>
    <s v="Durante el cuarto trimestre se realizó el seguimiento  al segundo cuatrimestre del cronograma de Participación Ciudadana"/>
    <m/>
    <m/>
    <d v="2020-10-14T00:00:00"/>
    <d v="2020-12-07T00:00:00"/>
    <n v="1"/>
    <s v=""/>
    <n v="1"/>
    <n v="1"/>
    <n v="1"/>
  </r>
  <r>
    <n v="14"/>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23"/>
    <s v="Se consolido el seguimiento de rendición de cuentas del tercer trimestre"/>
    <n v="0.33"/>
    <s v="Se consolida y se solicita la publicación del seguimiento de rendición de cuentas permanentes del segundo cuatrimestre"/>
    <m/>
    <m/>
    <d v="2020-10-14T00:00:00"/>
    <d v="2020-12-07T00:00:00"/>
    <n v="0.90000000000000013"/>
    <s v=""/>
    <n v="1"/>
    <n v="0.69696969696969702"/>
    <n v="1"/>
  </r>
  <r>
    <n v="15"/>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s v="Esta actividad esta programada para el cuarto trimestre"/>
    <n v="0"/>
    <s v="Esta actividad se reportará en el mes de enero de 2021."/>
    <m/>
    <m/>
    <d v="2020-10-15T00:00:00"/>
    <d v="2020-12-07T00:00:00"/>
    <n v="0"/>
    <s v=""/>
    <s v=""/>
    <s v=""/>
    <n v="0"/>
  </r>
  <r>
    <n v="16"/>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5"/>
    <s v="Se realiza solicitud mediante correo electrónico enviado el 31 de agosto a MINCULTURA para la viabilizar la traducción de la misión del IGAC en una lengua nativa. El Ministerio de Cultura radica solicitud con oficio número: MC17424E2020."/>
    <n v="0.2"/>
    <s v="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
    <m/>
    <m/>
    <d v="2020-10-14T00:00:00"/>
    <d v="2020-12-07T00:00:00"/>
    <n v="0.7"/>
    <s v=""/>
    <s v=""/>
    <n v="1"/>
    <n v="0.4"/>
  </r>
  <r>
    <n v="17"/>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1"/>
    <s v="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
    <n v="0"/>
    <s v="Se han adelantado la actualización de la documentación vigente del proceso y se espera que a finales del mes de diciembre salgan actualizados "/>
    <m/>
    <m/>
    <d v="2020-10-14T00:00:00"/>
    <d v="2020-12-07T00:00:00"/>
    <n v="0.25"/>
    <s v=""/>
    <s v=""/>
    <n v="0.25"/>
    <s v=""/>
  </r>
  <r>
    <n v="18"/>
    <x v="19"/>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5T00:00:00"/>
    <d v="2020-12-07T00:00:00"/>
    <n v="1"/>
    <s v=""/>
    <n v="1"/>
    <n v="1"/>
    <n v="1"/>
  </r>
  <r>
    <n v="19"/>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1"/>
    <s v="En mesas de trabajo con la Oficina Asesora de Planeación y el GIT de Servicio al Ciudadano y Participación realizadas en el mes de julio se identificaron las acciones de mejora frente al FURAG"/>
    <n v="0"/>
    <m/>
    <m/>
    <m/>
    <d v="2020-10-14T00:00:00"/>
    <m/>
    <n v="1"/>
    <s v=""/>
    <s v=""/>
    <n v="1"/>
    <s v=""/>
  </r>
  <r>
    <n v="20"/>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4"/>
    <s v="Se ralizaron las acciones de mejora para este trimestre"/>
    <n v="0.6"/>
    <s v="Se ralizaron las acciones de mejora para este trimestre, en el cual con el Tercer Encuentro Nacional de Servicio al Ciudadano se fortaleceran muchas de las preguntas realizadas en FURAG"/>
    <m/>
    <m/>
    <d v="2020-10-15T00:00:00"/>
    <d v="2020-12-07T00:00:00"/>
    <n v="1"/>
    <s v=""/>
    <s v=""/>
    <n v="1"/>
    <n v="1"/>
  </r>
  <r>
    <n v="21"/>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1"/>
    <s v="En mesa de trabajo con la Oficina Asesora de Planeación y el GIT de Servicio al Ciudadano se revisó y actualizó el mapa de riesgos del proceso"/>
    <n v="0"/>
    <m/>
    <m/>
    <m/>
    <d v="2020-10-14T00:00:00"/>
    <m/>
    <n v="1"/>
    <s v=""/>
    <s v=""/>
    <n v="1"/>
    <s v=""/>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
  <r>
    <s v="04-03-00"/>
    <s v="INSTITUTO GEOGRAFICO AGUSTIN CODAZZI - IGAC"/>
    <s v="A-01-01-01"/>
    <s v="A"/>
    <s v="01"/>
    <s v="01"/>
    <s v="01"/>
    <m/>
    <m/>
    <m/>
    <m/>
    <m/>
    <s v="Nación"/>
    <x v="0"/>
    <s v="CSF"/>
    <x v="0"/>
    <n v="32659000000"/>
    <n v="2020000000"/>
    <n v="2654408913"/>
    <n v="32024591087"/>
    <n v="0"/>
    <n v="31626174899"/>
    <n v="398416188"/>
    <n v="31625878140"/>
    <n v="31622290142"/>
    <n v="31621082532"/>
    <n v="31621082532"/>
  </r>
  <r>
    <s v="04-03-00"/>
    <s v="INSTITUTO GEOGRAFICO AGUSTIN CODAZZI - IGAC"/>
    <s v="A-01-01-02"/>
    <s v="A"/>
    <s v="01"/>
    <s v="01"/>
    <s v="02"/>
    <m/>
    <m/>
    <m/>
    <m/>
    <m/>
    <s v="Nación"/>
    <x v="0"/>
    <s v="CSF"/>
    <x v="1"/>
    <n v="11340000000"/>
    <n v="200000000"/>
    <n v="0"/>
    <n v="11540000000"/>
    <n v="0"/>
    <n v="11165205798"/>
    <n v="374794202"/>
    <n v="11162571798"/>
    <n v="11162571798"/>
    <n v="11162571798"/>
    <n v="11162571798"/>
  </r>
  <r>
    <s v="04-03-00"/>
    <s v="INSTITUTO GEOGRAFICO AGUSTIN CODAZZI - IGAC"/>
    <s v="A-01-01-03"/>
    <s v="A"/>
    <s v="01"/>
    <s v="01"/>
    <s v="03"/>
    <m/>
    <m/>
    <m/>
    <m/>
    <m/>
    <s v="Nación"/>
    <x v="0"/>
    <s v="CSF"/>
    <x v="2"/>
    <n v="1701000000"/>
    <n v="1075038000"/>
    <n v="50000000"/>
    <n v="2726038000"/>
    <n v="0"/>
    <n v="2678179869"/>
    <n v="47858131"/>
    <n v="2678179869"/>
    <n v="2678179869"/>
    <n v="2678172363"/>
    <n v="2678172363"/>
  </r>
  <r>
    <s v="04-03-00"/>
    <s v="INSTITUTO GEOGRAFICO AGUSTIN CODAZZI - IGAC"/>
    <s v="A-02-02"/>
    <s v="A"/>
    <s v="02"/>
    <s v="02"/>
    <m/>
    <m/>
    <m/>
    <m/>
    <m/>
    <m/>
    <s v="Nación"/>
    <x v="0"/>
    <s v="CSF"/>
    <x v="3"/>
    <n v="11270000000"/>
    <n v="689596420"/>
    <n v="500000000"/>
    <n v="11459596420"/>
    <n v="0"/>
    <n v="10919346413.700001"/>
    <n v="540250006.29999995"/>
    <n v="10801143182.49"/>
    <n v="10249011512.290001"/>
    <n v="10243207244.290001"/>
    <n v="10243207244.290001"/>
  </r>
  <r>
    <s v="04-03-00"/>
    <s v="INSTITUTO GEOGRAFICO AGUSTIN CODAZZI - IGAC"/>
    <s v="A-02-02"/>
    <s v="A"/>
    <s v="02"/>
    <s v="02"/>
    <m/>
    <m/>
    <m/>
    <m/>
    <m/>
    <m/>
    <s v="Propios"/>
    <x v="1"/>
    <s v="CSF"/>
    <x v="3"/>
    <n v="7737000000"/>
    <n v="0"/>
    <n v="3082892910"/>
    <n v="4654107090"/>
    <n v="0"/>
    <n v="4652170540"/>
    <n v="1936550"/>
    <n v="4601345587.7200003"/>
    <n v="4086618531.5300002"/>
    <n v="4078063061.5300002"/>
    <n v="4078063061.5300002"/>
  </r>
  <r>
    <s v="04-03-00"/>
    <s v="INSTITUTO GEOGRAFICO AGUSTIN CODAZZI - IGAC"/>
    <s v="A-03-04-02-012"/>
    <s v="A"/>
    <s v="03"/>
    <s v="04"/>
    <s v="02"/>
    <s v="012"/>
    <m/>
    <m/>
    <m/>
    <m/>
    <s v="Nación"/>
    <x v="0"/>
    <s v="CSF"/>
    <x v="4"/>
    <n v="242000000"/>
    <n v="0"/>
    <n v="0"/>
    <n v="242000000"/>
    <n v="0"/>
    <n v="171652329.66999999"/>
    <n v="70347670.329999998"/>
    <n v="171373997.66999999"/>
    <n v="161006283.66999999"/>
    <n v="161006283.66999999"/>
    <n v="161006283.66999999"/>
  </r>
  <r>
    <s v="04-03-00"/>
    <s v="INSTITUTO GEOGRAFICO AGUSTIN CODAZZI - IGAC"/>
    <s v="A-03-10-01-001"/>
    <s v="A"/>
    <s v="03"/>
    <s v="10"/>
    <s v="01"/>
    <s v="001"/>
    <m/>
    <m/>
    <m/>
    <m/>
    <s v="Propios"/>
    <x v="1"/>
    <s v="CSF"/>
    <x v="5"/>
    <n v="700000000"/>
    <n v="0"/>
    <n v="684964043"/>
    <n v="15035957"/>
    <n v="0"/>
    <n v="15035956.550000001"/>
    <n v="0.45"/>
    <n v="15035956.550000001"/>
    <n v="15035956.550000001"/>
    <n v="15035956.550000001"/>
    <n v="15035956.550000001"/>
  </r>
  <r>
    <s v="04-03-00"/>
    <s v="INSTITUTO GEOGRAFICO AGUSTIN CODAZZI - IGAC"/>
    <s v="A-03-10-01-002"/>
    <s v="A"/>
    <s v="03"/>
    <s v="10"/>
    <s v="01"/>
    <s v="002"/>
    <m/>
    <m/>
    <m/>
    <m/>
    <s v="Propios"/>
    <x v="1"/>
    <s v="CSF"/>
    <x v="6"/>
    <n v="40000000"/>
    <n v="0"/>
    <n v="36143046"/>
    <n v="3856954"/>
    <n v="0"/>
    <n v="3856954"/>
    <n v="0"/>
    <n v="3856954"/>
    <n v="3856954"/>
    <n v="3856954"/>
    <n v="3856954"/>
  </r>
  <r>
    <s v="04-03-00"/>
    <s v="INSTITUTO GEOGRAFICO AGUSTIN CODAZZI - IGAC"/>
    <s v="A-08-01"/>
    <s v="A"/>
    <s v="08"/>
    <s v="01"/>
    <m/>
    <m/>
    <m/>
    <m/>
    <m/>
    <m/>
    <s v="Nación"/>
    <x v="0"/>
    <s v="CSF"/>
    <x v="7"/>
    <n v="413000000"/>
    <n v="0"/>
    <n v="99004324"/>
    <n v="313995676"/>
    <n v="0"/>
    <n v="313995676"/>
    <n v="0"/>
    <n v="313995676"/>
    <n v="313995676"/>
    <n v="313995676"/>
    <n v="313995676"/>
  </r>
  <r>
    <s v="04-03-00"/>
    <s v="INSTITUTO GEOGRAFICO AGUSTIN CODAZZI - IGAC"/>
    <s v="A-08-01"/>
    <s v="A"/>
    <s v="08"/>
    <s v="01"/>
    <m/>
    <m/>
    <m/>
    <m/>
    <m/>
    <m/>
    <s v="Propios"/>
    <x v="1"/>
    <s v="CSF"/>
    <x v="7"/>
    <n v="455000000"/>
    <n v="0"/>
    <n v="0"/>
    <n v="455000000"/>
    <n v="0"/>
    <n v="229571201.63"/>
    <n v="225428798.37"/>
    <n v="229569201.63"/>
    <n v="229569181.63"/>
    <n v="229569181.63"/>
    <n v="229569181.63"/>
  </r>
  <r>
    <s v="04-03-00"/>
    <s v="INSTITUTO GEOGRAFICO AGUSTIN CODAZZI - IGAC"/>
    <s v="A-08-04-01"/>
    <s v="A"/>
    <s v="08"/>
    <s v="04"/>
    <s v="01"/>
    <m/>
    <m/>
    <m/>
    <m/>
    <m/>
    <s v="Nación"/>
    <x v="0"/>
    <s v="CSF"/>
    <x v="8"/>
    <n v="0"/>
    <n v="179370913"/>
    <n v="179370913"/>
    <n v="0"/>
    <n v="0"/>
    <n v="0"/>
    <n v="0"/>
    <n v="0"/>
    <n v="0"/>
    <n v="0"/>
    <n v="0"/>
  </r>
  <r>
    <s v="04-03-00"/>
    <s v="INSTITUTO GEOGRAFICO AGUSTIN CODAZZI - IGAC"/>
    <s v="A-08-04-01"/>
    <s v="A"/>
    <s v="08"/>
    <s v="04"/>
    <s v="01"/>
    <m/>
    <m/>
    <m/>
    <m/>
    <m/>
    <s v="Nación"/>
    <x v="0"/>
    <s v="SSF"/>
    <x v="8"/>
    <n v="0"/>
    <n v="179370913"/>
    <n v="0"/>
    <n v="179370913"/>
    <n v="0"/>
    <n v="179370913"/>
    <n v="0"/>
    <n v="179370913"/>
    <n v="179370913"/>
    <n v="179370913"/>
    <n v="179370913"/>
  </r>
  <r>
    <s v="04-03-00"/>
    <s v="INSTITUTO GEOGRAFICO AGUSTIN CODAZZI - IGAC"/>
    <s v="A-08-04-01"/>
    <s v="A"/>
    <s v="08"/>
    <s v="04"/>
    <s v="01"/>
    <m/>
    <m/>
    <m/>
    <m/>
    <m/>
    <s v="Propios"/>
    <x v="1"/>
    <s v="CSF"/>
    <x v="8"/>
    <n v="272000000"/>
    <n v="0"/>
    <n v="0"/>
    <n v="272000000"/>
    <n v="0"/>
    <n v="272000000"/>
    <n v="0"/>
    <n v="272000000"/>
    <n v="272000000"/>
    <n v="272000000"/>
    <n v="272000000"/>
  </r>
  <r>
    <s v="04-03-00"/>
    <s v="INSTITUTO GEOGRAFICO AGUSTIN CODAZZI - IGAC"/>
    <s v="A-08-05"/>
    <s v="A"/>
    <s v="08"/>
    <s v="05"/>
    <m/>
    <m/>
    <m/>
    <m/>
    <m/>
    <m/>
    <s v="Nación"/>
    <x v="0"/>
    <s v="CSF"/>
    <x v="9"/>
    <n v="0"/>
    <n v="9407904"/>
    <n v="0"/>
    <n v="9407904"/>
    <n v="0"/>
    <n v="9407904"/>
    <n v="0"/>
    <n v="4704000"/>
    <n v="4704000"/>
    <n v="4704000"/>
    <n v="4704000"/>
  </r>
  <r>
    <s v="04-03-00"/>
    <s v="INSTITUTO GEOGRAFICO AGUSTIN CODAZZI - IGAC"/>
    <s v="C-0402-1003-7"/>
    <s v="C"/>
    <s v="0402"/>
    <s v="1003"/>
    <s v="7"/>
    <m/>
    <m/>
    <m/>
    <m/>
    <m/>
    <s v="Nación"/>
    <x v="0"/>
    <s v="CSF"/>
    <x v="10"/>
    <n v="3500000000"/>
    <n v="0"/>
    <n v="375553852"/>
    <n v="3124446148"/>
    <n v="0"/>
    <n v="3122293809"/>
    <n v="2152339"/>
    <n v="3083841792"/>
    <n v="2222119241"/>
    <n v="2189716981"/>
    <n v="2189716981"/>
  </r>
  <r>
    <s v="04-03-00"/>
    <s v="INSTITUTO GEOGRAFICO AGUSTIN CODAZZI - IGAC"/>
    <s v="C-0402-1003-7"/>
    <s v="C"/>
    <s v="0402"/>
    <s v="1003"/>
    <s v="7"/>
    <m/>
    <m/>
    <m/>
    <m/>
    <m/>
    <s v="Propios"/>
    <x v="1"/>
    <s v="CSF"/>
    <x v="10"/>
    <n v="1065000000"/>
    <n v="0"/>
    <n v="973884450"/>
    <n v="91115550"/>
    <n v="0"/>
    <n v="91115550"/>
    <n v="0"/>
    <n v="91115550"/>
    <n v="0"/>
    <n v="0"/>
    <n v="0"/>
  </r>
  <r>
    <s v="04-03-00"/>
    <s v="INSTITUTO GEOGRAFICO AGUSTIN CODAZZI - IGAC"/>
    <s v="C-0402-1003-8"/>
    <s v="C"/>
    <s v="0402"/>
    <s v="1003"/>
    <s v="8"/>
    <m/>
    <m/>
    <m/>
    <m/>
    <m/>
    <s v="Nación"/>
    <x v="0"/>
    <s v="CSF"/>
    <x v="11"/>
    <n v="8300000000"/>
    <n v="0"/>
    <n v="2989000000"/>
    <n v="5311000000"/>
    <n v="0"/>
    <n v="5309959595.8900003"/>
    <n v="1040404.11"/>
    <n v="5030895348.3800001"/>
    <n v="3920130398.8899999"/>
    <n v="3891847473.8899999"/>
    <n v="3891847473.8899999"/>
  </r>
  <r>
    <s v="04-03-00"/>
    <s v="INSTITUTO GEOGRAFICO AGUSTIN CODAZZI - IGAC"/>
    <s v="C-0402-1003-8"/>
    <s v="C"/>
    <s v="0402"/>
    <s v="1003"/>
    <s v="8"/>
    <m/>
    <m/>
    <m/>
    <m/>
    <m/>
    <s v="Propios"/>
    <x v="1"/>
    <s v="CSF"/>
    <x v="11"/>
    <n v="4662000000"/>
    <n v="0"/>
    <n v="3874933210"/>
    <n v="787066790"/>
    <n v="0"/>
    <n v="786435165"/>
    <n v="631625"/>
    <n v="783135808"/>
    <n v="690523782"/>
    <n v="690523782"/>
    <n v="690523782"/>
  </r>
  <r>
    <s v="04-03-00"/>
    <s v="INSTITUTO GEOGRAFICO AGUSTIN CODAZZI - IGAC"/>
    <s v="C-0403-1003-2"/>
    <s v="C"/>
    <s v="0403"/>
    <s v="1003"/>
    <s v="2"/>
    <m/>
    <m/>
    <m/>
    <m/>
    <m/>
    <s v="Nación"/>
    <x v="0"/>
    <s v="CSF"/>
    <x v="12"/>
    <n v="4000000000"/>
    <n v="0"/>
    <n v="391245495"/>
    <n v="3608754505"/>
    <n v="0"/>
    <n v="3506155913.3200002"/>
    <n v="102598591.68000001"/>
    <n v="3503391703.9899998"/>
    <n v="3305548796.9699998"/>
    <n v="3304365952.9699998"/>
    <n v="3304365952.9699998"/>
  </r>
  <r>
    <s v="04-03-00"/>
    <s v="INSTITUTO GEOGRAFICO AGUSTIN CODAZZI - IGAC"/>
    <s v="C-0403-1003-2"/>
    <s v="C"/>
    <s v="0403"/>
    <s v="1003"/>
    <s v="2"/>
    <m/>
    <m/>
    <m/>
    <m/>
    <m/>
    <s v="Propios"/>
    <x v="1"/>
    <s v="CSF"/>
    <x v="12"/>
    <n v="15000000000"/>
    <n v="0"/>
    <n v="14135762871"/>
    <n v="864237129"/>
    <n v="0"/>
    <n v="847412876"/>
    <n v="16824253"/>
    <n v="847412876"/>
    <n v="593288413.98000002"/>
    <n v="565318784.98000002"/>
    <n v="565318784.98000002"/>
  </r>
  <r>
    <s v="04-03-00"/>
    <s v="INSTITUTO GEOGRAFICO AGUSTIN CODAZZI - IGAC"/>
    <s v="C-0404-1003-2"/>
    <s v="C"/>
    <s v="0404"/>
    <s v="1003"/>
    <s v="2"/>
    <m/>
    <m/>
    <m/>
    <m/>
    <m/>
    <s v="Nación"/>
    <x v="0"/>
    <s v="CSF"/>
    <x v="13"/>
    <n v="7659826508"/>
    <n v="0"/>
    <n v="25932327"/>
    <n v="7633894181"/>
    <n v="0"/>
    <n v="7541284758"/>
    <n v="92609423"/>
    <n v="7540264575.3000002"/>
    <n v="7327273871.3000002"/>
    <n v="7322318795.3000002"/>
    <n v="7322318795.3000002"/>
  </r>
  <r>
    <s v="04-03-00"/>
    <s v="INSTITUTO GEOGRAFICO AGUSTIN CODAZZI - IGAC"/>
    <s v="C-0404-1003-2"/>
    <s v="C"/>
    <s v="0404"/>
    <s v="1003"/>
    <s v="2"/>
    <m/>
    <m/>
    <m/>
    <m/>
    <m/>
    <s v="Nación"/>
    <x v="2"/>
    <s v="CSF"/>
    <x v="13"/>
    <n v="8000000000"/>
    <n v="0"/>
    <n v="487522073"/>
    <n v="7512477927"/>
    <n v="0"/>
    <n v="7253909207.2299995"/>
    <n v="258568719.77000001"/>
    <n v="6999372650.0799999"/>
    <n v="5526370894.0799999"/>
    <n v="5144590109.0799999"/>
    <n v="5144590109.0799999"/>
  </r>
  <r>
    <s v="04-03-00"/>
    <s v="INSTITUTO GEOGRAFICO AGUSTIN CODAZZI - IGAC"/>
    <s v="C-0404-1003-2"/>
    <s v="C"/>
    <s v="0404"/>
    <s v="1003"/>
    <s v="2"/>
    <m/>
    <m/>
    <m/>
    <m/>
    <m/>
    <s v="Nación"/>
    <x v="3"/>
    <s v="CSF"/>
    <x v="13"/>
    <n v="56125588920"/>
    <n v="0"/>
    <n v="44529214183"/>
    <n v="11596374737"/>
    <n v="0"/>
    <n v="11596374737"/>
    <n v="0"/>
    <n v="7273136693.8100004"/>
    <n v="1158610597"/>
    <n v="1129535046"/>
    <n v="1129535046"/>
  </r>
  <r>
    <s v="04-03-00"/>
    <s v="INSTITUTO GEOGRAFICO AGUSTIN CODAZZI - IGAC"/>
    <s v="C-0404-1003-2"/>
    <s v="C"/>
    <s v="0404"/>
    <s v="1003"/>
    <s v="2"/>
    <m/>
    <m/>
    <m/>
    <m/>
    <m/>
    <s v="Propios"/>
    <x v="1"/>
    <s v="CSF"/>
    <x v="13"/>
    <n v="31302000000"/>
    <n v="0"/>
    <n v="25607315240"/>
    <n v="5694684760"/>
    <n v="0"/>
    <n v="5358235344.7700005"/>
    <n v="336449415.23000002"/>
    <n v="5338449771.7700005"/>
    <n v="4041963250.77"/>
    <n v="3831147630.77"/>
    <n v="3831147630.77"/>
  </r>
  <r>
    <s v="04-03-00"/>
    <s v="INSTITUTO GEOGRAFICO AGUSTIN CODAZZI - IGAC"/>
    <s v="C-0405-1003-4"/>
    <s v="C"/>
    <s v="0405"/>
    <s v="1003"/>
    <s v="4"/>
    <m/>
    <m/>
    <m/>
    <m/>
    <m/>
    <s v="Nación"/>
    <x v="0"/>
    <s v="CSF"/>
    <x v="14"/>
    <n v="2500000000"/>
    <n v="0"/>
    <n v="0"/>
    <n v="2500000000"/>
    <n v="0"/>
    <n v="2497717235"/>
    <n v="2282765"/>
    <n v="2497526829"/>
    <n v="2076470324"/>
    <n v="2063268534"/>
    <n v="2063268534"/>
  </r>
  <r>
    <s v="04-03-00"/>
    <s v="INSTITUTO GEOGRAFICO AGUSTIN CODAZZI - IGAC"/>
    <s v="C-0405-1003-4"/>
    <s v="C"/>
    <s v="0405"/>
    <s v="1003"/>
    <s v="4"/>
    <m/>
    <m/>
    <m/>
    <m/>
    <m/>
    <s v="Propios"/>
    <x v="1"/>
    <s v="CSF"/>
    <x v="14"/>
    <n v="2500000000"/>
    <n v="0"/>
    <n v="2253172003"/>
    <n v="246827997"/>
    <n v="0"/>
    <n v="246827997"/>
    <n v="0"/>
    <n v="246827997"/>
    <n v="199644876"/>
    <n v="199644876"/>
    <n v="199644876"/>
  </r>
  <r>
    <s v="04-03-00"/>
    <s v="INSTITUTO GEOGRAFICO AGUSTIN CODAZZI - IGAC"/>
    <s v="C-0499-1003-5"/>
    <s v="C"/>
    <s v="0499"/>
    <s v="1003"/>
    <s v="5"/>
    <m/>
    <m/>
    <m/>
    <m/>
    <m/>
    <s v="Nación"/>
    <x v="0"/>
    <s v="CSF"/>
    <x v="15"/>
    <n v="7600000000"/>
    <n v="0"/>
    <n v="1000000000"/>
    <n v="6600000000"/>
    <n v="0"/>
    <n v="6582609946.7299995"/>
    <n v="17390053.27"/>
    <n v="6327684872.6000004"/>
    <n v="5380392414.1999998"/>
    <n v="5326276003.1999998"/>
    <n v="5326276003.1999998"/>
  </r>
  <r>
    <s v="04-03-00"/>
    <s v="INSTITUTO GEOGRAFICO AGUSTIN CODAZZI - IGAC"/>
    <s v="C-0499-1003-5"/>
    <s v="C"/>
    <s v="0499"/>
    <s v="1003"/>
    <s v="5"/>
    <m/>
    <m/>
    <m/>
    <m/>
    <m/>
    <s v="Propios"/>
    <x v="1"/>
    <s v="CSF"/>
    <x v="15"/>
    <n v="6000000000"/>
    <n v="0"/>
    <n v="3327760529"/>
    <n v="2672239471"/>
    <n v="0"/>
    <n v="2656966825"/>
    <n v="15272646"/>
    <n v="2654093441"/>
    <n v="2444759152.1199999"/>
    <n v="2430714716.1199999"/>
    <n v="2430714716.1199999"/>
  </r>
  <r>
    <s v="04-03-00"/>
    <s v="INSTITUTO GEOGRAFICO AGUSTIN CODAZZI - IGAC"/>
    <s v="C-0499-1003-6"/>
    <s v="C"/>
    <s v="0499"/>
    <s v="1003"/>
    <s v="6"/>
    <m/>
    <m/>
    <m/>
    <m/>
    <m/>
    <s v="Nación"/>
    <x v="0"/>
    <s v="CSF"/>
    <x v="16"/>
    <n v="4600000000"/>
    <n v="0"/>
    <n v="2927000000"/>
    <n v="1673000000"/>
    <n v="0"/>
    <n v="1587193814.03"/>
    <n v="85806185.969999999"/>
    <n v="1541371948.02"/>
    <n v="833465895.51999998"/>
    <n v="833465895.51999998"/>
    <n v="833465895.51999998"/>
  </r>
  <r>
    <s v="04-03-00"/>
    <s v="INSTITUTO GEOGRAFICO AGUSTIN CODAZZI - IGAC"/>
    <s v="C-0499-1003-6"/>
    <s v="C"/>
    <s v="0499"/>
    <s v="1003"/>
    <s v="6"/>
    <m/>
    <m/>
    <m/>
    <m/>
    <m/>
    <s v="Propios"/>
    <x v="1"/>
    <s v="CSF"/>
    <x v="16"/>
    <n v="800000000"/>
    <n v="0"/>
    <n v="798708587"/>
    <n v="1291413"/>
    <n v="0"/>
    <n v="1291413"/>
    <n v="0"/>
    <n v="1291413"/>
    <n v="1291413"/>
    <n v="1291413"/>
    <n v="1291413"/>
  </r>
  <r>
    <s v="04-03-00"/>
    <s v="INSTITUTO GEOGRAFICO AGUSTIN CODAZZI - IGAC"/>
    <s v="C-0499-1003-7"/>
    <s v="C"/>
    <s v="0499"/>
    <s v="1003"/>
    <s v="7"/>
    <m/>
    <m/>
    <m/>
    <m/>
    <m/>
    <s v="Nación"/>
    <x v="0"/>
    <s v="CSF"/>
    <x v="17"/>
    <n v="1370000000"/>
    <n v="0"/>
    <n v="200000000"/>
    <n v="1170000000"/>
    <n v="0"/>
    <n v="1170000000"/>
    <n v="0"/>
    <n v="1169827000"/>
    <n v="1148854691"/>
    <n v="1148854691"/>
    <n v="1148854691"/>
  </r>
  <r>
    <s v="04-03-00"/>
    <s v="INSTITUTO GEOGRAFICO AGUSTIN CODAZZI - IGAC"/>
    <s v="C-0499-1003-8"/>
    <s v="C"/>
    <s v="0499"/>
    <s v="1003"/>
    <s v="8"/>
    <m/>
    <m/>
    <m/>
    <m/>
    <m/>
    <s v="Nación"/>
    <x v="0"/>
    <s v="CSF"/>
    <x v="18"/>
    <n v="820000000"/>
    <n v="0"/>
    <n v="0"/>
    <n v="820000000"/>
    <n v="0"/>
    <n v="820000000"/>
    <n v="0"/>
    <n v="820000000"/>
    <n v="772001919"/>
    <n v="772001919"/>
    <n v="772001919"/>
  </r>
  <r>
    <s v="04-03-00"/>
    <s v="INSTITUTO GEOGRAFICO AGUSTIN CODAZZI - IGAC"/>
    <s v="C-0499-1003-8"/>
    <s v="C"/>
    <s v="0499"/>
    <s v="1003"/>
    <s v="8"/>
    <m/>
    <m/>
    <m/>
    <m/>
    <m/>
    <s v="Propios"/>
    <x v="1"/>
    <s v="CSF"/>
    <x v="18"/>
    <n v="700000000"/>
    <n v="0"/>
    <n v="657463109"/>
    <n v="42536891"/>
    <n v="0"/>
    <n v="42443854.960000001"/>
    <n v="93036.04"/>
    <n v="42443854.960000001"/>
    <n v="11713076"/>
    <n v="11713076"/>
    <n v="11713076"/>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s v="04-03-00"/>
    <s v="INSTITUTO GEOGRAFICO AGUSTIN CODAZZI - IGAC"/>
    <s v="C-0402-1003-7-0-0402003-02"/>
    <s v="C"/>
    <s v="0402"/>
    <s v="1003"/>
    <s v="7"/>
    <s v="0"/>
    <s v="0402003"/>
    <s v="02"/>
    <m/>
    <m/>
    <s v="Nación"/>
    <x v="0"/>
    <s v="CSF"/>
    <x v="0"/>
    <x v="0"/>
    <n v="176835420"/>
    <n v="59755000"/>
    <n v="99334192"/>
    <n v="137256228"/>
    <n v="0"/>
    <n v="137256228"/>
    <n v="0"/>
    <n v="137256228"/>
    <n v="113968076"/>
    <n v="113968076"/>
    <n v="113968076"/>
  </r>
  <r>
    <s v="04-03-00"/>
    <s v="INSTITUTO GEOGRAFICO AGUSTIN CODAZZI - IGAC"/>
    <s v="C-0402-1003-7-0-0402012-02"/>
    <s v="C"/>
    <s v="0402"/>
    <s v="1003"/>
    <s v="7"/>
    <s v="0"/>
    <s v="0402012"/>
    <s v="02"/>
    <m/>
    <m/>
    <s v="Nación"/>
    <x v="0"/>
    <s v="CSF"/>
    <x v="1"/>
    <x v="1"/>
    <n v="208573076"/>
    <n v="91808808"/>
    <n v="189475424"/>
    <n v="110906460"/>
    <n v="0"/>
    <n v="109207973"/>
    <n v="1698487"/>
    <n v="109108473"/>
    <n v="106565023"/>
    <n v="100974933"/>
    <n v="100974933"/>
  </r>
  <r>
    <s v="04-03-00"/>
    <s v="INSTITUTO GEOGRAFICO AGUSTIN CODAZZI - IGAC"/>
    <s v="C-0402-1003-7-0-0402020-02"/>
    <s v="C"/>
    <s v="0402"/>
    <s v="1003"/>
    <s v="7"/>
    <s v="0"/>
    <s v="0402020"/>
    <s v="02"/>
    <m/>
    <m/>
    <s v="Nación"/>
    <x v="0"/>
    <s v="CSF"/>
    <x v="2"/>
    <x v="0"/>
    <n v="156888664"/>
    <n v="55253322"/>
    <n v="22652947"/>
    <n v="189489039"/>
    <n v="0"/>
    <n v="189489039"/>
    <n v="0"/>
    <n v="189489039"/>
    <n v="173057449"/>
    <n v="173057449"/>
    <n v="173057449"/>
  </r>
  <r>
    <s v="04-03-00"/>
    <s v="INSTITUTO GEOGRAFICO AGUSTIN CODAZZI - IGAC"/>
    <s v="C-0402-1003-7-0-0402017-02"/>
    <s v="C"/>
    <s v="0402"/>
    <s v="1003"/>
    <s v="7"/>
    <s v="0"/>
    <s v="0402017"/>
    <s v="02"/>
    <m/>
    <m/>
    <s v="Nación"/>
    <x v="0"/>
    <s v="CSF"/>
    <x v="3"/>
    <x v="0"/>
    <n v="190612110"/>
    <n v="5187346"/>
    <n v="52555857"/>
    <n v="143243599"/>
    <n v="0"/>
    <n v="143243599"/>
    <n v="0"/>
    <n v="142811320"/>
    <n v="117337988"/>
    <n v="117337988"/>
    <n v="117337988"/>
  </r>
  <r>
    <s v="04-03-00"/>
    <s v="INSTITUTO GEOGRAFICO AGUSTIN CODAZZI - IGAC"/>
    <s v="C-0402-1003-7-0-0402011-02"/>
    <s v="C"/>
    <s v="0402"/>
    <s v="1003"/>
    <s v="7"/>
    <s v="0"/>
    <s v="0402011"/>
    <s v="02"/>
    <m/>
    <m/>
    <s v="Nación"/>
    <x v="0"/>
    <s v="CSF"/>
    <x v="4"/>
    <x v="0"/>
    <n v="1077312240"/>
    <n v="592886841"/>
    <n v="156549407"/>
    <n v="1513649674"/>
    <n v="0"/>
    <n v="1513195822"/>
    <n v="453852"/>
    <n v="1480755673"/>
    <n v="831849397"/>
    <n v="814289530"/>
    <n v="814289530"/>
  </r>
  <r>
    <s v="04-03-00"/>
    <s v="INSTITUTO GEOGRAFICO AGUSTIN CODAZZI - IGAC"/>
    <s v="C-0402-1003-7-0-0402008-02"/>
    <s v="C"/>
    <s v="0402"/>
    <s v="1003"/>
    <s v="7"/>
    <s v="0"/>
    <s v="0402008"/>
    <s v="02"/>
    <m/>
    <m/>
    <s v="Nación"/>
    <x v="0"/>
    <s v="CSF"/>
    <x v="5"/>
    <x v="0"/>
    <n v="159484130"/>
    <n v="0"/>
    <n v="25407532"/>
    <n v="134076598"/>
    <n v="0"/>
    <n v="134076598"/>
    <n v="0"/>
    <n v="133644012"/>
    <n v="128138981"/>
    <n v="128138981"/>
    <n v="128138981"/>
  </r>
  <r>
    <s v="04-03-00"/>
    <s v="INSTITUTO GEOGRAFICO AGUSTIN CODAZZI - IGAC"/>
    <s v="C-0402-1003-7-0-0402009-02"/>
    <s v="C"/>
    <s v="0402"/>
    <s v="1003"/>
    <s v="7"/>
    <s v="0"/>
    <s v="0402009"/>
    <s v="02"/>
    <m/>
    <m/>
    <s v="Nación"/>
    <x v="0"/>
    <s v="CSF"/>
    <x v="6"/>
    <x v="0"/>
    <n v="1530294360"/>
    <n v="40146251"/>
    <n v="674616061"/>
    <n v="895824550"/>
    <n v="0"/>
    <n v="895824550"/>
    <n v="0"/>
    <n v="890777047"/>
    <n v="751202327"/>
    <n v="741950024"/>
    <n v="741950024"/>
  </r>
  <r>
    <s v="04-03-00"/>
    <s v="INSTITUTO GEOGRAFICO AGUSTIN CODAZZI - IGAC"/>
    <s v="C-0402-1003-7-0-0402011-02"/>
    <s v="C"/>
    <s v="0402"/>
    <s v="1003"/>
    <s v="7"/>
    <s v="0"/>
    <s v="0402011"/>
    <s v="02"/>
    <m/>
    <m/>
    <s v="Propios"/>
    <x v="1"/>
    <s v="CSF"/>
    <x v="4"/>
    <x v="0"/>
    <n v="377500000"/>
    <n v="0"/>
    <n v="311379707"/>
    <n v="66120293"/>
    <n v="0"/>
    <n v="66120293"/>
    <n v="0"/>
    <n v="66120293"/>
    <n v="0"/>
    <n v="0"/>
    <n v="0"/>
  </r>
  <r>
    <s v="04-03-00"/>
    <s v="INSTITUTO GEOGRAFICO AGUSTIN CODAZZI - IGAC"/>
    <s v="C-0402-1003-7-0-0402017-02"/>
    <s v="C"/>
    <s v="0402"/>
    <s v="1003"/>
    <s v="7"/>
    <s v="0"/>
    <s v="0402017"/>
    <s v="02"/>
    <m/>
    <m/>
    <s v="Propios"/>
    <x v="1"/>
    <s v="CSF"/>
    <x v="3"/>
    <x v="0"/>
    <n v="32500000"/>
    <n v="0"/>
    <n v="32500000"/>
    <n v="0"/>
    <n v="0"/>
    <n v="0"/>
    <n v="0"/>
    <n v="0"/>
    <n v="0"/>
    <n v="0"/>
    <n v="0"/>
  </r>
  <r>
    <s v="04-03-00"/>
    <s v="INSTITUTO GEOGRAFICO AGUSTIN CODAZZI - IGAC"/>
    <s v="C-0402-1003-7-0-0402009-02"/>
    <s v="C"/>
    <s v="0402"/>
    <s v="1003"/>
    <s v="7"/>
    <s v="0"/>
    <s v="0402009"/>
    <s v="02"/>
    <m/>
    <m/>
    <s v="Propios"/>
    <x v="1"/>
    <s v="CSF"/>
    <x v="6"/>
    <x v="0"/>
    <n v="333024818"/>
    <n v="0"/>
    <n v="308029561"/>
    <n v="24995257"/>
    <n v="0"/>
    <n v="24995257"/>
    <n v="0"/>
    <n v="24995257"/>
    <n v="0"/>
    <n v="0"/>
    <n v="0"/>
  </r>
  <r>
    <s v="04-03-00"/>
    <s v="INSTITUTO GEOGRAFICO AGUSTIN CODAZZI - IGAC"/>
    <s v="C-0402-1003-7-0-0402020-02"/>
    <s v="C"/>
    <s v="0402"/>
    <s v="1003"/>
    <s v="7"/>
    <s v="0"/>
    <s v="0402020"/>
    <s v="02"/>
    <m/>
    <m/>
    <s v="Propios"/>
    <x v="1"/>
    <s v="CSF"/>
    <x v="2"/>
    <x v="0"/>
    <n v="12500000"/>
    <n v="0"/>
    <n v="12500000"/>
    <n v="0"/>
    <n v="0"/>
    <n v="0"/>
    <n v="0"/>
    <n v="0"/>
    <n v="0"/>
    <n v="0"/>
    <n v="0"/>
  </r>
  <r>
    <s v="04-03-00"/>
    <s v="INSTITUTO GEOGRAFICO AGUSTIN CODAZZI - IGAC"/>
    <s v="C-0402-1003-7-0-0402003-02"/>
    <s v="C"/>
    <s v="0402"/>
    <s v="1003"/>
    <s v="7"/>
    <s v="0"/>
    <s v="0402003"/>
    <s v="02"/>
    <m/>
    <m/>
    <s v="Propios"/>
    <x v="1"/>
    <s v="CSF"/>
    <x v="0"/>
    <x v="0"/>
    <n v="309475182"/>
    <n v="0"/>
    <n v="309475182"/>
    <n v="0"/>
    <n v="0"/>
    <n v="0"/>
    <n v="0"/>
    <n v="0"/>
    <n v="0"/>
    <n v="0"/>
    <n v="0"/>
  </r>
  <r>
    <s v="04-03-00"/>
    <s v="INSTITUTO GEOGRAFICO AGUSTIN CODAZZI - IGAC"/>
    <s v="C-0402-1003-8-0-0402003-02"/>
    <s v="C"/>
    <s v="0402"/>
    <s v="1003"/>
    <s v="8"/>
    <s v="0"/>
    <s v="0402003"/>
    <s v="02"/>
    <m/>
    <m/>
    <s v="Nación"/>
    <x v="0"/>
    <s v="CSF"/>
    <x v="0"/>
    <x v="2"/>
    <n v="262212984"/>
    <n v="77201937"/>
    <n v="44524491"/>
    <n v="294890430"/>
    <n v="0"/>
    <n v="294890430"/>
    <n v="0"/>
    <n v="289849972"/>
    <n v="224607575"/>
    <n v="224607575"/>
    <n v="224607575"/>
  </r>
  <r>
    <s v="04-03-00"/>
    <s v="INSTITUTO GEOGRAFICO AGUSTIN CODAZZI - IGAC"/>
    <s v="C-0402-1003-8-0-0402014-02"/>
    <s v="C"/>
    <s v="0402"/>
    <s v="1003"/>
    <s v="8"/>
    <s v="0"/>
    <s v="0402014"/>
    <s v="02"/>
    <m/>
    <m/>
    <s v="Nación"/>
    <x v="0"/>
    <s v="CSF"/>
    <x v="7"/>
    <x v="2"/>
    <n v="6582034296"/>
    <n v="2515204697"/>
    <n v="5535848819.8900003"/>
    <n v="3561390173.1100001"/>
    <n v="0"/>
    <n v="3560349769"/>
    <n v="1040404.11"/>
    <n v="3319302530"/>
    <n v="2383969302.1399999"/>
    <n v="2379959090.1399999"/>
    <n v="2379959090.1399999"/>
  </r>
  <r>
    <s v="04-03-00"/>
    <s v="INSTITUTO GEOGRAFICO AGUSTIN CODAZZI - IGAC"/>
    <s v="C-0402-1003-8-0-0402016-02"/>
    <s v="C"/>
    <s v="0402"/>
    <s v="1003"/>
    <s v="8"/>
    <s v="0"/>
    <s v="0402016"/>
    <s v="02"/>
    <m/>
    <m/>
    <s v="Nación"/>
    <x v="0"/>
    <s v="CSF"/>
    <x v="8"/>
    <x v="2"/>
    <n v="1455752720"/>
    <n v="1057180198"/>
    <n v="1058213521.11"/>
    <n v="1454719396.8900001"/>
    <n v="0"/>
    <n v="1454719396.8900001"/>
    <n v="0"/>
    <n v="1421742846.3800001"/>
    <n v="1311553521.75"/>
    <n v="1287280808.75"/>
    <n v="1287280808.75"/>
  </r>
  <r>
    <s v="04-03-00"/>
    <s v="INSTITUTO GEOGRAFICO AGUSTIN CODAZZI - IGAC"/>
    <s v="C-0402-1003-8-0-0402003-02"/>
    <s v="C"/>
    <s v="0402"/>
    <s v="1003"/>
    <s v="8"/>
    <s v="0"/>
    <s v="0402003"/>
    <s v="02"/>
    <m/>
    <m/>
    <s v="Propios"/>
    <x v="1"/>
    <s v="CSF"/>
    <x v="0"/>
    <x v="2"/>
    <n v="262355000"/>
    <n v="0"/>
    <n v="66722147"/>
    <n v="195632853"/>
    <n v="0"/>
    <n v="195632853"/>
    <n v="0"/>
    <n v="195632853"/>
    <n v="170637596"/>
    <n v="170637596"/>
    <n v="170637596"/>
  </r>
  <r>
    <s v="04-03-00"/>
    <s v="INSTITUTO GEOGRAFICO AGUSTIN CODAZZI - IGAC"/>
    <s v="C-0402-1003-8-0-0402016-02"/>
    <s v="C"/>
    <s v="0402"/>
    <s v="1003"/>
    <s v="8"/>
    <s v="0"/>
    <s v="0402016"/>
    <s v="02"/>
    <m/>
    <m/>
    <s v="Propios"/>
    <x v="1"/>
    <s v="CSF"/>
    <x v="8"/>
    <x v="2"/>
    <n v="1387229919"/>
    <n v="0"/>
    <n v="1350099782"/>
    <n v="37130137"/>
    <n v="0"/>
    <n v="37130137"/>
    <n v="0"/>
    <n v="33830782"/>
    <n v="8835525"/>
    <n v="8835525"/>
    <n v="8835525"/>
  </r>
  <r>
    <s v="04-03-00"/>
    <s v="INSTITUTO GEOGRAFICO AGUSTIN CODAZZI - IGAC"/>
    <s v="C-0402-1003-8-0-0402014-02"/>
    <s v="C"/>
    <s v="0402"/>
    <s v="1003"/>
    <s v="8"/>
    <s v="0"/>
    <s v="0402014"/>
    <s v="02"/>
    <m/>
    <m/>
    <s v="Propios"/>
    <x v="1"/>
    <s v="CSF"/>
    <x v="7"/>
    <x v="2"/>
    <n v="3012415081"/>
    <n v="0"/>
    <n v="2458111281"/>
    <n v="554303800"/>
    <n v="0"/>
    <n v="553672175"/>
    <n v="631625"/>
    <n v="553672173"/>
    <n v="511050661"/>
    <n v="511050661"/>
    <n v="511050661"/>
  </r>
  <r>
    <s v="04-03-00"/>
    <s v="INSTITUTO GEOGRAFICO AGUSTIN CODAZZI - IGAC"/>
    <s v="C-0403-1003-2-0-0403005-02"/>
    <s v="C"/>
    <s v="0403"/>
    <s v="1003"/>
    <s v="2"/>
    <s v="0"/>
    <s v="0403005"/>
    <s v="02"/>
    <m/>
    <m/>
    <s v="Nación"/>
    <x v="0"/>
    <s v="CSF"/>
    <x v="9"/>
    <x v="3"/>
    <n v="3220000000"/>
    <n v="2593672.67"/>
    <n v="599500134.66999996"/>
    <n v="2623093538"/>
    <n v="0"/>
    <n v="2522192530.9899998"/>
    <n v="100901007.01000001"/>
    <n v="2521423429.6599998"/>
    <n v="2416095637.6399999"/>
    <n v="2414912793.6399999"/>
    <n v="2414912793.6399999"/>
  </r>
  <r>
    <s v="04-03-00"/>
    <s v="INSTITUTO GEOGRAFICO AGUSTIN CODAZZI - IGAC"/>
    <s v="C-0403-1003-2-0-0403002-02"/>
    <s v="C"/>
    <s v="0403"/>
    <s v="1003"/>
    <s v="2"/>
    <s v="0"/>
    <s v="0403002"/>
    <s v="02"/>
    <m/>
    <m/>
    <s v="Nación"/>
    <x v="0"/>
    <s v="CSF"/>
    <x v="10"/>
    <x v="4"/>
    <n v="780000000"/>
    <n v="229163395"/>
    <n v="23502428"/>
    <n v="985660967"/>
    <n v="0"/>
    <n v="983963382.33000004"/>
    <n v="1697584.67"/>
    <n v="981968274.33000004"/>
    <n v="889453159.33000004"/>
    <n v="889453159.33000004"/>
    <n v="889453159.33000004"/>
  </r>
  <r>
    <s v="04-03-00"/>
    <s v="INSTITUTO GEOGRAFICO AGUSTIN CODAZZI - IGAC"/>
    <s v="C-0403-1003-2-0-0403002-02"/>
    <s v="C"/>
    <s v="0403"/>
    <s v="1003"/>
    <s v="2"/>
    <s v="0"/>
    <s v="0403002"/>
    <s v="02"/>
    <m/>
    <m/>
    <s v="Propios"/>
    <x v="1"/>
    <s v="CSF"/>
    <x v="10"/>
    <x v="4"/>
    <n v="6060000000"/>
    <n v="0"/>
    <n v="5673833368"/>
    <n v="386166632"/>
    <n v="0"/>
    <n v="372936332"/>
    <n v="13230300"/>
    <n v="372936332"/>
    <n v="149726794.97999999"/>
    <n v="149726794.97999999"/>
    <n v="149726794.97999999"/>
  </r>
  <r>
    <s v="04-03-00"/>
    <s v="INSTITUTO GEOGRAFICO AGUSTIN CODAZZI - IGAC"/>
    <s v="C-0403-1003-2-0-0403005-02"/>
    <s v="C"/>
    <s v="0403"/>
    <s v="1003"/>
    <s v="2"/>
    <s v="0"/>
    <s v="0403005"/>
    <s v="02"/>
    <m/>
    <m/>
    <s v="Propios"/>
    <x v="1"/>
    <s v="CSF"/>
    <x v="9"/>
    <x v="3"/>
    <n v="8940000000"/>
    <n v="0"/>
    <n v="8461929503"/>
    <n v="478070497"/>
    <n v="0"/>
    <n v="474476544"/>
    <n v="3593953"/>
    <n v="474476544"/>
    <n v="443561619"/>
    <n v="415591990"/>
    <n v="415591990"/>
  </r>
  <r>
    <s v="04-03-00"/>
    <s v="INSTITUTO GEOGRAFICO AGUSTIN CODAZZI - IGAC"/>
    <s v="C-0404-1003-2-0-0404004-02"/>
    <s v="C"/>
    <s v="0404"/>
    <s v="1003"/>
    <s v="2"/>
    <s v="0"/>
    <s v="0404004"/>
    <s v="02"/>
    <m/>
    <m/>
    <s v="Nación"/>
    <x v="0"/>
    <s v="CSF"/>
    <x v="11"/>
    <x v="5"/>
    <n v="7659826508"/>
    <n v="2807280"/>
    <n v="31106887"/>
    <n v="7631526901"/>
    <n v="0"/>
    <n v="7540715576"/>
    <n v="90811325"/>
    <n v="7539695393.3000002"/>
    <n v="7326704689.3000002"/>
    <n v="7321749613.3000002"/>
    <n v="7321749613.3000002"/>
  </r>
  <r>
    <s v="04-03-00"/>
    <s v="INSTITUTO GEOGRAFICO AGUSTIN CODAZZI - IGAC"/>
    <s v="C-0404-1003-2-0-0404007-02"/>
    <s v="C"/>
    <s v="0404"/>
    <s v="1003"/>
    <s v="2"/>
    <s v="0"/>
    <s v="0404007"/>
    <s v="02"/>
    <m/>
    <m/>
    <s v="Nación"/>
    <x v="0"/>
    <s v="CSF"/>
    <x v="12"/>
    <x v="5"/>
    <n v="2587280"/>
    <n v="0"/>
    <n v="220000"/>
    <n v="2367280"/>
    <n v="0"/>
    <n v="569182"/>
    <n v="1798098"/>
    <n v="569182"/>
    <n v="569182"/>
    <n v="569182"/>
    <n v="569182"/>
  </r>
  <r>
    <s v="04-03-00"/>
    <s v="INSTITUTO GEOGRAFICO AGUSTIN CODAZZI - IGAC"/>
    <s v="C-0404-1003-2-0-0404004-02"/>
    <s v="C"/>
    <s v="0404"/>
    <s v="1003"/>
    <s v="2"/>
    <s v="0"/>
    <s v="0404004"/>
    <s v="02"/>
    <m/>
    <m/>
    <s v="Nación"/>
    <x v="2"/>
    <s v="CSF"/>
    <x v="11"/>
    <x v="5"/>
    <n v="7429400000"/>
    <n v="4102365247"/>
    <n v="5035919026"/>
    <n v="6495846221"/>
    <n v="0"/>
    <n v="6240547189.6999998"/>
    <n v="255299031.30000001"/>
    <n v="6045386695.6999998"/>
    <n v="4746029363.6999998"/>
    <n v="4390716171.6999998"/>
    <n v="4390716171.6999998"/>
  </r>
  <r>
    <s v="04-03-00"/>
    <s v="INSTITUTO GEOGRAFICO AGUSTIN CODAZZI - IGAC"/>
    <s v="C-0404-1003-2-0-0404007-02"/>
    <s v="C"/>
    <s v="0404"/>
    <s v="1003"/>
    <s v="2"/>
    <s v="0"/>
    <s v="0404007"/>
    <s v="02"/>
    <m/>
    <m/>
    <s v="Nación"/>
    <x v="2"/>
    <s v="CSF"/>
    <x v="12"/>
    <x v="5"/>
    <n v="570600000"/>
    <n v="716052447"/>
    <n v="270020741"/>
    <n v="1016631706"/>
    <n v="0"/>
    <n v="1013362017.53"/>
    <n v="3269688.47"/>
    <n v="953985954.38"/>
    <n v="780341530.38"/>
    <n v="753873937.38"/>
    <n v="753873937.38"/>
  </r>
  <r>
    <s v="04-03-00"/>
    <s v="INSTITUTO GEOGRAFICO AGUSTIN CODAZZI - IGAC"/>
    <s v="C-0404-1003-2-0-0404004-02"/>
    <s v="C"/>
    <s v="0404"/>
    <s v="1003"/>
    <s v="2"/>
    <s v="0"/>
    <s v="0404004"/>
    <s v="02"/>
    <m/>
    <m/>
    <s v="Nación"/>
    <x v="3"/>
    <s v="CSF"/>
    <x v="11"/>
    <x v="5"/>
    <n v="56125588920"/>
    <n v="0"/>
    <n v="56125588920"/>
    <n v="0"/>
    <n v="0"/>
    <n v="0"/>
    <n v="0"/>
    <n v="0"/>
    <n v="0"/>
    <n v="0"/>
    <n v="0"/>
  </r>
  <r>
    <s v="04-03-00"/>
    <s v="INSTITUTO GEOGRAFICO AGUSTIN CODAZZI - IGAC"/>
    <s v="C-0404-1003-2-0-0404004-02"/>
    <s v="C"/>
    <s v="0404"/>
    <s v="1003"/>
    <s v="2"/>
    <s v="0"/>
    <s v="0404004"/>
    <s v="02"/>
    <m/>
    <m/>
    <s v="Propios"/>
    <x v="1"/>
    <s v="CSF"/>
    <x v="11"/>
    <x v="5"/>
    <n v="27195000000"/>
    <n v="389028901"/>
    <n v="22833114334"/>
    <n v="4750914567"/>
    <n v="0"/>
    <n v="4510807695.2700005"/>
    <n v="240106871.72999999"/>
    <n v="4501519063.2700005"/>
    <n v="3308647640.27"/>
    <n v="3100425693.27"/>
    <n v="3100425693.27"/>
  </r>
  <r>
    <s v="04-03-00"/>
    <s v="INSTITUTO GEOGRAFICO AGUSTIN CODAZZI - IGAC"/>
    <s v="C-0404-1003-2-0-0404007-02"/>
    <s v="C"/>
    <s v="0404"/>
    <s v="1003"/>
    <s v="2"/>
    <s v="0"/>
    <s v="0404007"/>
    <s v="02"/>
    <m/>
    <m/>
    <s v="Propios"/>
    <x v="1"/>
    <s v="CSF"/>
    <x v="12"/>
    <x v="5"/>
    <n v="4107000000"/>
    <n v="715232926"/>
    <n v="3878462733"/>
    <n v="943770193"/>
    <n v="0"/>
    <n v="847427649.5"/>
    <n v="96342543.5"/>
    <n v="836930708.5"/>
    <n v="733315610.5"/>
    <n v="730721937.5"/>
    <n v="730721937.5"/>
  </r>
  <r>
    <s v="04-03-00"/>
    <s v="INSTITUTO GEOGRAFICO AGUSTIN CODAZZI - IGAC"/>
    <s v="C-0404-1003-2-0-0404004-01022"/>
    <s v="C"/>
    <s v="0404"/>
    <s v="1003"/>
    <s v="2"/>
    <s v="0"/>
    <s v="0404004"/>
    <s v="01022"/>
    <s v=""/>
    <s v=""/>
    <s v="Nación"/>
    <x v="3"/>
    <s v="CSF"/>
    <x v="13"/>
    <x v="6"/>
    <n v="1310017457"/>
    <n v="0"/>
    <n v="1245273727"/>
    <n v="64743730"/>
    <n v="0"/>
    <n v="64743730"/>
    <n v="0"/>
    <n v="55247983"/>
    <n v="51363359"/>
    <n v="38414613"/>
    <n v="38414613"/>
  </r>
  <r>
    <s v="04-03-00"/>
    <s v="INSTITUTO GEOGRAFICO AGUSTIN CODAZZI - IGAC"/>
    <s v="C-0404-1003-2-0-0404004-02011"/>
    <s v="C"/>
    <s v="0404"/>
    <s v="1003"/>
    <s v="2"/>
    <s v="0"/>
    <s v="0404004"/>
    <s v="02011"/>
    <s v=""/>
    <s v=""/>
    <s v="Nación"/>
    <x v="3"/>
    <s v="CSF"/>
    <x v="14"/>
    <x v="6"/>
    <n v="7320662632"/>
    <n v="0"/>
    <n v="6788997759"/>
    <n v="531664873"/>
    <n v="0"/>
    <n v="531664873"/>
    <n v="0"/>
    <n v="260783085"/>
    <n v="79929204"/>
    <n v="63802399"/>
    <n v="63802399"/>
  </r>
  <r>
    <s v="04-03-00"/>
    <s v="INSTITUTO GEOGRAFICO AGUSTIN CODAZZI - IGAC"/>
    <s v="C-0404-1003-2-0-0404004-02012"/>
    <s v="C"/>
    <s v="0404"/>
    <s v="1003"/>
    <s v="2"/>
    <s v="0"/>
    <s v="0404004"/>
    <s v="02012"/>
    <s v=""/>
    <s v=""/>
    <s v="Nación"/>
    <x v="3"/>
    <s v="CSF"/>
    <x v="13"/>
    <x v="6"/>
    <n v="12512774736"/>
    <n v="1092225264"/>
    <n v="7780000000"/>
    <n v="5825000000"/>
    <n v="0"/>
    <n v="5825000000"/>
    <n v="0"/>
    <n v="4959466935.8100004"/>
    <n v="0"/>
    <n v="0"/>
    <n v="0"/>
  </r>
  <r>
    <s v="04-03-00"/>
    <s v="INSTITUTO GEOGRAFICO AGUSTIN CODAZZI - IGAC"/>
    <s v="C-0404-1003-2-0-0404004-02041"/>
    <s v="C"/>
    <s v="0404"/>
    <s v="1003"/>
    <s v="2"/>
    <s v="0"/>
    <s v="0404004"/>
    <s v="02041"/>
    <s v=""/>
    <s v=""/>
    <s v="Nación"/>
    <x v="3"/>
    <s v="CSF"/>
    <x v="14"/>
    <x v="6"/>
    <n v="967730264"/>
    <n v="0"/>
    <n v="875027031"/>
    <n v="92703233"/>
    <n v="0"/>
    <n v="92703233"/>
    <n v="0"/>
    <n v="60393094"/>
    <n v="54532145"/>
    <n v="54532145"/>
    <n v="54532145"/>
  </r>
  <r>
    <s v="04-03-00"/>
    <s v="INSTITUTO GEOGRAFICO AGUSTIN CODAZZI - IGAC"/>
    <s v="C-0404-1003-2-0-0404004-02042"/>
    <s v="C"/>
    <s v="0404"/>
    <s v="1003"/>
    <s v="2"/>
    <s v="0"/>
    <s v="0404004"/>
    <s v="02042"/>
    <s v=""/>
    <s v=""/>
    <s v="Nación"/>
    <x v="3"/>
    <s v="CSF"/>
    <x v="13"/>
    <x v="6"/>
    <n v="4707269736"/>
    <n v="0"/>
    <n v="4423356848"/>
    <n v="283912888"/>
    <n v="0"/>
    <n v="283912888"/>
    <n v="0"/>
    <n v="146038895"/>
    <n v="117738879"/>
    <n v="117738879"/>
    <n v="117738879"/>
  </r>
  <r>
    <s v="04-03-00"/>
    <s v="INSTITUTO GEOGRAFICO AGUSTIN CODAZZI - IGAC"/>
    <s v="C-0404-1003-2-0-0404004-03021"/>
    <s v="C"/>
    <s v="0404"/>
    <s v="1003"/>
    <s v="2"/>
    <s v="0"/>
    <s v="0404004"/>
    <s v="03021"/>
    <s v=""/>
    <s v=""/>
    <s v="Nación"/>
    <x v="3"/>
    <s v="CSF"/>
    <x v="14"/>
    <x v="6"/>
    <n v="10719704045"/>
    <n v="0"/>
    <n v="9681406932"/>
    <n v="1038297113"/>
    <n v="0"/>
    <n v="1038297113"/>
    <n v="0"/>
    <n v="536637780"/>
    <n v="0"/>
    <n v="0"/>
    <n v="0"/>
  </r>
  <r>
    <s v="04-03-00"/>
    <s v="INSTITUTO GEOGRAFICO AGUSTIN CODAZZI - IGAC"/>
    <s v="C-0404-1003-2-0-0404004-03022"/>
    <s v="C"/>
    <s v="0404"/>
    <s v="1003"/>
    <s v="2"/>
    <s v="0"/>
    <s v="0404004"/>
    <s v="03022"/>
    <s v=""/>
    <s v=""/>
    <s v="Nación"/>
    <x v="3"/>
    <s v="CSF"/>
    <x v="13"/>
    <x v="6"/>
    <n v="13901430050"/>
    <n v="0"/>
    <n v="10965334421"/>
    <n v="2936095629"/>
    <n v="0"/>
    <n v="2936095629"/>
    <n v="0"/>
    <n v="555165380"/>
    <n v="215005850"/>
    <n v="215005850"/>
    <n v="215005850"/>
  </r>
  <r>
    <s v="04-03-00"/>
    <s v="INSTITUTO GEOGRAFICO AGUSTIN CODAZZI - IGAC"/>
    <s v="C-0404-1003-2-0-0404004-04021"/>
    <s v="C"/>
    <s v="0404"/>
    <s v="1003"/>
    <s v="2"/>
    <s v="0"/>
    <s v="0404004"/>
    <s v="04021"/>
    <s v=""/>
    <s v=""/>
    <s v="Nación"/>
    <x v="3"/>
    <s v="CSF"/>
    <x v="14"/>
    <x v="6"/>
    <n v="264000000"/>
    <n v="0"/>
    <n v="72441080"/>
    <n v="191558920"/>
    <n v="0"/>
    <n v="191558920"/>
    <n v="0"/>
    <n v="84605190"/>
    <n v="78219894"/>
    <n v="78219894"/>
    <n v="78219894"/>
  </r>
  <r>
    <s v="04-03-00"/>
    <s v="INSTITUTO GEOGRAFICO AGUSTIN CODAZZI - IGAC"/>
    <s v="C-0404-1003-2-0-0404004-04022"/>
    <s v="C"/>
    <s v="0404"/>
    <s v="1003"/>
    <s v="2"/>
    <s v="0"/>
    <s v="0404004"/>
    <s v="04022"/>
    <s v=""/>
    <s v=""/>
    <s v="Nación"/>
    <x v="3"/>
    <s v="CSF"/>
    <x v="13"/>
    <x v="6"/>
    <n v="792000000"/>
    <n v="0"/>
    <n v="159601649"/>
    <n v="632398351"/>
    <n v="0"/>
    <n v="632398351"/>
    <n v="0"/>
    <n v="614798351"/>
    <n v="561821266"/>
    <n v="561821266"/>
    <n v="561821266"/>
  </r>
  <r>
    <s v="04-03-00"/>
    <s v="INSTITUTO GEOGRAFICO AGUSTIN CODAZZI - IGAC"/>
    <s v="C-0405-1003-4-0-0405007-02"/>
    <s v="C"/>
    <s v="0405"/>
    <s v="1003"/>
    <s v="4"/>
    <s v="0"/>
    <s v="0405007"/>
    <s v="02"/>
    <m/>
    <m/>
    <s v="Nación"/>
    <x v="0"/>
    <s v="CSF"/>
    <x v="15"/>
    <x v="7"/>
    <n v="271000000"/>
    <n v="0"/>
    <n v="0"/>
    <n v="271000000"/>
    <n v="0"/>
    <n v="271000000"/>
    <n v="0"/>
    <n v="271000000"/>
    <n v="212970908"/>
    <n v="211293881"/>
    <n v="211293881"/>
  </r>
  <r>
    <s v="04-03-00"/>
    <s v="INSTITUTO GEOGRAFICO AGUSTIN CODAZZI - IGAC"/>
    <s v="C-0405-1003-4-0-0405005-02"/>
    <s v="C"/>
    <s v="0405"/>
    <s v="1003"/>
    <s v="4"/>
    <s v="0"/>
    <s v="0405005"/>
    <s v="02"/>
    <m/>
    <m/>
    <s v="Nación"/>
    <x v="0"/>
    <s v="CSF"/>
    <x v="16"/>
    <x v="7"/>
    <n v="2229000000"/>
    <n v="0"/>
    <n v="0"/>
    <n v="2229000000"/>
    <n v="0"/>
    <n v="2226717235"/>
    <n v="2282765"/>
    <n v="2226526829"/>
    <n v="1863499416"/>
    <n v="1851974653"/>
    <n v="1851974653"/>
  </r>
  <r>
    <s v="04-03-00"/>
    <s v="INSTITUTO GEOGRAFICO AGUSTIN CODAZZI - IGAC"/>
    <s v="C-0405-1003-4-0-0405006-02"/>
    <s v="C"/>
    <s v="0405"/>
    <s v="1003"/>
    <s v="4"/>
    <s v="0"/>
    <s v="0405006"/>
    <s v="02"/>
    <m/>
    <m/>
    <s v="Propios"/>
    <x v="1"/>
    <s v="CSF"/>
    <x v="17"/>
    <x v="7"/>
    <n v="2500000000"/>
    <n v="0"/>
    <n v="2253172003"/>
    <n v="246827997"/>
    <n v="0"/>
    <n v="246827997"/>
    <n v="0"/>
    <n v="246827997"/>
    <n v="199644876"/>
    <n v="199644876"/>
    <n v="199644876"/>
  </r>
  <r>
    <s v="04-03-00"/>
    <s v="INSTITUTO GEOGRAFICO AGUSTIN CODAZZI - IGAC"/>
    <s v="C-0499-1003-5-0-0499054-02"/>
    <s v="C"/>
    <s v="0499"/>
    <s v="1003"/>
    <s v="5"/>
    <s v="0"/>
    <s v="0499054"/>
    <s v="02"/>
    <m/>
    <m/>
    <s v="Nación"/>
    <x v="0"/>
    <s v="CSF"/>
    <x v="18"/>
    <x v="8"/>
    <n v="1148750000"/>
    <n v="908938174"/>
    <n v="127537536"/>
    <n v="1930150638"/>
    <n v="0"/>
    <n v="1930150638"/>
    <n v="0"/>
    <n v="1908245068"/>
    <n v="1604338668"/>
    <n v="1575858780"/>
    <n v="1575858780"/>
  </r>
  <r>
    <s v="04-03-00"/>
    <s v="INSTITUTO GEOGRAFICO AGUSTIN CODAZZI - IGAC"/>
    <s v="C-0499-1003-5-0-0499060-02"/>
    <s v="C"/>
    <s v="0499"/>
    <s v="1003"/>
    <s v="5"/>
    <s v="0"/>
    <s v="0499060"/>
    <s v="02"/>
    <m/>
    <m/>
    <s v="Nación"/>
    <x v="0"/>
    <s v="CSF"/>
    <x v="19"/>
    <x v="8"/>
    <n v="900000000"/>
    <n v="1161678703"/>
    <n v="1351625493"/>
    <n v="710053210"/>
    <n v="0"/>
    <n v="710053210"/>
    <n v="0"/>
    <n v="709058899"/>
    <n v="613527409"/>
    <n v="613527409"/>
    <n v="613527409"/>
  </r>
  <r>
    <s v="04-03-00"/>
    <s v="INSTITUTO GEOGRAFICO AGUSTIN CODAZZI - IGAC"/>
    <s v="C-0499-1003-5-0-0499058-02"/>
    <s v="C"/>
    <s v="0499"/>
    <s v="1003"/>
    <s v="5"/>
    <s v="0"/>
    <s v="0499058"/>
    <s v="02"/>
    <m/>
    <m/>
    <s v="Nación"/>
    <x v="0"/>
    <s v="CSF"/>
    <x v="20"/>
    <x v="8"/>
    <n v="430000000"/>
    <n v="291725765.52999997"/>
    <n v="504010448"/>
    <n v="217715317.53"/>
    <n v="0"/>
    <n v="217715317.53"/>
    <n v="0"/>
    <n v="184557843"/>
    <n v="156210060"/>
    <n v="153353963"/>
    <n v="153353963"/>
  </r>
  <r>
    <s v="04-03-00"/>
    <s v="INSTITUTO GEOGRAFICO AGUSTIN CODAZZI - IGAC"/>
    <s v="C-0499-1003-5-0-0499065-02"/>
    <s v="C"/>
    <s v="0499"/>
    <s v="1003"/>
    <s v="5"/>
    <s v="0"/>
    <s v="0499065"/>
    <s v="02"/>
    <m/>
    <m/>
    <s v="Nación"/>
    <x v="0"/>
    <s v="CSF"/>
    <x v="21"/>
    <x v="8"/>
    <n v="5121250000"/>
    <n v="3076551116.1199999"/>
    <n v="4455720281.6499996"/>
    <n v="3742080834.4699998"/>
    <n v="0"/>
    <n v="3724690781.1999998"/>
    <n v="17390053.27"/>
    <n v="3525823062.5999999"/>
    <n v="3006316277.1999998"/>
    <n v="2983535851.1999998"/>
    <n v="2983535851.1999998"/>
  </r>
  <r>
    <s v="04-03-00"/>
    <s v="INSTITUTO GEOGRAFICO AGUSTIN CODAZZI - IGAC"/>
    <s v="C-0499-1003-5-0-0499054-02"/>
    <s v="C"/>
    <s v="0499"/>
    <s v="1003"/>
    <s v="5"/>
    <s v="0"/>
    <s v="0499054"/>
    <s v="02"/>
    <m/>
    <m/>
    <s v="Propios"/>
    <x v="1"/>
    <s v="CSF"/>
    <x v="18"/>
    <x v="8"/>
    <n v="450000000"/>
    <n v="0"/>
    <n v="402168348"/>
    <n v="47831652"/>
    <n v="0"/>
    <n v="47831652"/>
    <n v="0"/>
    <n v="47831652"/>
    <n v="47831652"/>
    <n v="47831652"/>
    <n v="47831652"/>
  </r>
  <r>
    <s v="04-03-00"/>
    <s v="INSTITUTO GEOGRAFICO AGUSTIN CODAZZI - IGAC"/>
    <s v="C-0499-1003-5-0-0499060-02"/>
    <s v="C"/>
    <s v="0499"/>
    <s v="1003"/>
    <s v="5"/>
    <s v="0"/>
    <s v="0499060"/>
    <s v="02"/>
    <m/>
    <m/>
    <s v="Propios"/>
    <x v="1"/>
    <s v="CSF"/>
    <x v="19"/>
    <x v="8"/>
    <n v="3050000000"/>
    <n v="13382016.119999999"/>
    <n v="2060194630.1199999"/>
    <n v="1003187386"/>
    <n v="0"/>
    <n v="987914740"/>
    <n v="15272646"/>
    <n v="985041356"/>
    <n v="897585293"/>
    <n v="891995203"/>
    <n v="891995203"/>
  </r>
  <r>
    <s v="04-03-00"/>
    <s v="INSTITUTO GEOGRAFICO AGUSTIN CODAZZI - IGAC"/>
    <s v="C-0499-1003-5-0-0499058-02"/>
    <s v="C"/>
    <s v="0499"/>
    <s v="1003"/>
    <s v="5"/>
    <s v="0"/>
    <s v="0499058"/>
    <s v="02"/>
    <m/>
    <m/>
    <s v="Propios"/>
    <x v="1"/>
    <s v="CSF"/>
    <x v="20"/>
    <x v="8"/>
    <n v="200000000"/>
    <n v="0"/>
    <n v="200000000"/>
    <n v="0"/>
    <n v="0"/>
    <n v="0"/>
    <n v="0"/>
    <n v="0"/>
    <n v="0"/>
    <n v="0"/>
    <n v="0"/>
  </r>
  <r>
    <s v="04-03-00"/>
    <s v="INSTITUTO GEOGRAFICO AGUSTIN CODAZZI - IGAC"/>
    <s v="C-0499-1003-5-0-0499065-02"/>
    <s v="C"/>
    <s v="0499"/>
    <s v="1003"/>
    <s v="5"/>
    <s v="0"/>
    <s v="0499065"/>
    <s v="02"/>
    <m/>
    <m/>
    <s v="Propios"/>
    <x v="1"/>
    <s v="CSF"/>
    <x v="21"/>
    <x v="8"/>
    <n v="2300000000"/>
    <n v="1214934427.1199999"/>
    <n v="1893713994.1199999"/>
    <n v="1621220433"/>
    <n v="0"/>
    <n v="1621220433"/>
    <n v="0"/>
    <n v="1621220433"/>
    <n v="1499342207.1199999"/>
    <n v="1490887861.1199999"/>
    <n v="1490887861.1199999"/>
  </r>
  <r>
    <s v="04-03-00"/>
    <s v="INSTITUTO GEOGRAFICO AGUSTIN CODAZZI - IGAC"/>
    <s v="C-0499-1003-6-0-0499010-02"/>
    <s v="C"/>
    <s v="0499"/>
    <s v="1003"/>
    <s v="6"/>
    <s v="0"/>
    <s v="0499010"/>
    <s v="02"/>
    <m/>
    <m/>
    <s v="Nación"/>
    <x v="0"/>
    <s v="CSF"/>
    <x v="22"/>
    <x v="9"/>
    <n v="1838000000"/>
    <n v="167644850.68000001"/>
    <n v="1330148077.8399999"/>
    <n v="675496772.84000003"/>
    <n v="0"/>
    <n v="675496772.84000003"/>
    <n v="0"/>
    <n v="674686631.84000003"/>
    <n v="117890312"/>
    <n v="117890312"/>
    <n v="117890312"/>
  </r>
  <r>
    <s v="04-03-00"/>
    <s v="INSTITUTO GEOGRAFICO AGUSTIN CODAZZI - IGAC"/>
    <s v="C-0499-1003-6-0-0499011-02"/>
    <s v="C"/>
    <s v="0499"/>
    <s v="1003"/>
    <s v="6"/>
    <s v="0"/>
    <s v="0499011"/>
    <s v="02"/>
    <m/>
    <m/>
    <s v="Nación"/>
    <x v="0"/>
    <s v="CSF"/>
    <x v="23"/>
    <x v="9"/>
    <n v="500000000"/>
    <n v="82890758.840000004"/>
    <n v="236744571.33000001"/>
    <n v="346146187.50999999"/>
    <n v="0"/>
    <n v="267556929.33000001"/>
    <n v="78589258.180000007"/>
    <n v="264482369.33000001"/>
    <n v="244368813"/>
    <n v="244368813"/>
    <n v="244368813"/>
  </r>
  <r>
    <s v="04-03-00"/>
    <s v="INSTITUTO GEOGRAFICO AGUSTIN CODAZZI - IGAC"/>
    <s v="C-0499-1003-6-0-0499016-02"/>
    <s v="C"/>
    <s v="0499"/>
    <s v="1003"/>
    <s v="6"/>
    <s v="0"/>
    <s v="0499016"/>
    <s v="02"/>
    <m/>
    <m/>
    <s v="Nación"/>
    <x v="0"/>
    <s v="CSF"/>
    <x v="24"/>
    <x v="9"/>
    <n v="2262000000"/>
    <n v="316357039.64999998"/>
    <n v="1927000000"/>
    <n v="651357039.64999998"/>
    <n v="0"/>
    <n v="644140111.86000001"/>
    <n v="7216927.79"/>
    <n v="602202946.85000002"/>
    <n v="471206770.51999998"/>
    <n v="471206770.51999998"/>
    <n v="471206770.51999998"/>
  </r>
  <r>
    <s v="04-03-00"/>
    <s v="INSTITUTO GEOGRAFICO AGUSTIN CODAZZI - IGAC"/>
    <s v="C-0499-1003-6-0-0499010-02"/>
    <s v="C"/>
    <s v="0499"/>
    <s v="1003"/>
    <s v="6"/>
    <s v="0"/>
    <s v="0499010"/>
    <s v="02"/>
    <m/>
    <m/>
    <s v="Propios"/>
    <x v="1"/>
    <s v="CSF"/>
    <x v="22"/>
    <x v="9"/>
    <n v="256900000"/>
    <n v="0"/>
    <n v="256900000"/>
    <n v="0"/>
    <n v="0"/>
    <n v="0"/>
    <n v="0"/>
    <n v="0"/>
    <n v="0"/>
    <n v="0"/>
    <n v="0"/>
  </r>
  <r>
    <s v="04-03-00"/>
    <s v="INSTITUTO GEOGRAFICO AGUSTIN CODAZZI - IGAC"/>
    <s v="C-0499-1003-6-0-0499016-02"/>
    <s v="C"/>
    <s v="0499"/>
    <s v="1003"/>
    <s v="6"/>
    <s v="0"/>
    <s v="0499016"/>
    <s v="02"/>
    <m/>
    <m/>
    <s v="Propios"/>
    <x v="1"/>
    <s v="CSF"/>
    <x v="24"/>
    <x v="9"/>
    <n v="463500000"/>
    <n v="0"/>
    <n v="463500000"/>
    <n v="0"/>
    <n v="0"/>
    <n v="0"/>
    <n v="0"/>
    <n v="0"/>
    <n v="0"/>
    <n v="0"/>
    <n v="0"/>
  </r>
  <r>
    <s v="04-03-00"/>
    <s v="INSTITUTO GEOGRAFICO AGUSTIN CODAZZI - IGAC"/>
    <s v="C-0499-1003-6-0-0499011-02"/>
    <s v="C"/>
    <s v="0499"/>
    <s v="1003"/>
    <s v="6"/>
    <s v="0"/>
    <s v="0499011"/>
    <s v="02"/>
    <m/>
    <m/>
    <s v="Propios"/>
    <x v="1"/>
    <s v="CSF"/>
    <x v="23"/>
    <x v="9"/>
    <n v="79600000"/>
    <n v="0"/>
    <n v="78308587"/>
    <n v="1291413"/>
    <n v="0"/>
    <n v="1291413"/>
    <n v="0"/>
    <n v="1291413"/>
    <n v="1291413"/>
    <n v="1291413"/>
    <n v="1291413"/>
  </r>
  <r>
    <s v="04-03-00"/>
    <s v="INSTITUTO GEOGRAFICO AGUSTIN CODAZZI - IGAC"/>
    <s v="C-0499-1003-7-0-0499063-02"/>
    <s v="C"/>
    <s v="0499"/>
    <s v="1003"/>
    <s v="7"/>
    <s v="0"/>
    <s v="0499063"/>
    <s v="02"/>
    <m/>
    <m/>
    <s v="Nación"/>
    <x v="0"/>
    <s v="CSF"/>
    <x v="25"/>
    <x v="10"/>
    <n v="600807761"/>
    <n v="115396893"/>
    <n v="127307150"/>
    <n v="588897504"/>
    <n v="0"/>
    <n v="588897504"/>
    <n v="0"/>
    <n v="588897504"/>
    <n v="581907479"/>
    <n v="581907479"/>
    <n v="581907479"/>
  </r>
  <r>
    <s v="04-03-00"/>
    <s v="INSTITUTO GEOGRAFICO AGUSTIN CODAZZI - IGAC"/>
    <s v="C-0499-1003-7-0-0499052-02"/>
    <s v="C"/>
    <s v="0499"/>
    <s v="1003"/>
    <s v="7"/>
    <s v="0"/>
    <s v="0499052"/>
    <s v="02"/>
    <m/>
    <m/>
    <s v="Nación"/>
    <x v="0"/>
    <s v="CSF"/>
    <x v="26"/>
    <x v="10"/>
    <n v="769192239"/>
    <n v="127307150"/>
    <n v="315396893"/>
    <n v="581102496"/>
    <n v="0"/>
    <n v="581102496"/>
    <n v="0"/>
    <n v="580929496"/>
    <n v="566947212"/>
    <n v="566947212"/>
    <n v="566947212"/>
  </r>
  <r>
    <s v="04-03-00"/>
    <s v="INSTITUTO GEOGRAFICO AGUSTIN CODAZZI - IGAC"/>
    <s v="C-0499-1003-8-0-0499063-02"/>
    <s v="C"/>
    <s v="0499"/>
    <s v="1003"/>
    <s v="8"/>
    <s v="0"/>
    <s v="0499063"/>
    <s v="02"/>
    <m/>
    <m/>
    <s v="Nación"/>
    <x v="0"/>
    <s v="CSF"/>
    <x v="25"/>
    <x v="11"/>
    <n v="744000000"/>
    <n v="37348160"/>
    <n v="0"/>
    <n v="781348160"/>
    <n v="0"/>
    <n v="781348160"/>
    <n v="0"/>
    <n v="781348160"/>
    <n v="733350079"/>
    <n v="733350079"/>
    <n v="733350079"/>
  </r>
  <r>
    <s v="04-03-00"/>
    <s v="INSTITUTO GEOGRAFICO AGUSTIN CODAZZI - IGAC"/>
    <s v="C-0499-1003-8-0-0499053-02"/>
    <s v="C"/>
    <s v="0499"/>
    <s v="1003"/>
    <s v="8"/>
    <s v="0"/>
    <s v="0499053"/>
    <s v="02"/>
    <m/>
    <m/>
    <s v="Nación"/>
    <x v="0"/>
    <s v="CSF"/>
    <x v="27"/>
    <x v="11"/>
    <n v="76000000"/>
    <n v="0"/>
    <n v="37348160"/>
    <n v="38651840"/>
    <n v="0"/>
    <n v="38651840"/>
    <n v="0"/>
    <n v="38651840"/>
    <n v="38651840"/>
    <n v="38651840"/>
    <n v="38651840"/>
  </r>
  <r>
    <s v="04-03-00"/>
    <s v="INSTITUTO GEOGRAFICO AGUSTIN CODAZZI - IGAC"/>
    <s v="C-0499-1003-8-0-0499063-02"/>
    <s v="C"/>
    <s v="0499"/>
    <s v="1003"/>
    <s v="8"/>
    <s v="0"/>
    <s v="0499063"/>
    <s v="02"/>
    <m/>
    <m/>
    <s v="Propios"/>
    <x v="1"/>
    <s v="CSF"/>
    <x v="25"/>
    <x v="11"/>
    <n v="700000000"/>
    <n v="0"/>
    <n v="657463109"/>
    <n v="42536891"/>
    <n v="0"/>
    <n v="42443854.960000001"/>
    <n v="93036.04"/>
    <n v="42443854.960000001"/>
    <n v="11713076"/>
    <n v="11713076"/>
    <n v="11713076"/>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8">
  <r>
    <s v="04-03-00-002"/>
    <x v="0"/>
    <s v="A-01-01-01-001-001"/>
    <x v="0"/>
    <s v="01"/>
    <s v="01"/>
    <s v="01"/>
    <s v="001"/>
    <s v="001"/>
    <m/>
    <m/>
    <m/>
    <s v="Nación"/>
    <x v="0"/>
    <s v="CSF"/>
    <s v="SUELDO BÁSICO"/>
    <n v="646888000"/>
    <n v="20102300"/>
    <n v="77"/>
    <n v="666990223"/>
    <n v="0"/>
    <n v="666990223"/>
    <n v="0"/>
    <n v="666990223"/>
    <n v="666990223"/>
    <n v="666990223"/>
    <n v="666990223"/>
  </r>
  <r>
    <s v="04-03-00-002"/>
    <x v="0"/>
    <s v="A-01-01-01-001-004"/>
    <x v="0"/>
    <s v="01"/>
    <s v="01"/>
    <s v="01"/>
    <s v="001"/>
    <s v="004"/>
    <m/>
    <m/>
    <m/>
    <s v="Nación"/>
    <x v="0"/>
    <s v="CSF"/>
    <s v="SUBSIDIO DE ALIMENTACIÓN"/>
    <n v="14343000"/>
    <n v="560300"/>
    <n v="6694"/>
    <n v="14896606"/>
    <n v="0"/>
    <n v="14896606"/>
    <n v="0"/>
    <n v="14896606"/>
    <n v="14896606"/>
    <n v="14896606"/>
    <n v="14896606"/>
  </r>
  <r>
    <s v="04-03-00-002"/>
    <x v="0"/>
    <s v="A-01-01-01-001-005"/>
    <x v="0"/>
    <s v="01"/>
    <s v="01"/>
    <s v="01"/>
    <s v="001"/>
    <s v="005"/>
    <m/>
    <m/>
    <m/>
    <s v="Nación"/>
    <x v="0"/>
    <s v="CSF"/>
    <s v="AUXILIO DE TRANSPORTE "/>
    <n v="18847000"/>
    <n v="0"/>
    <n v="8681596"/>
    <n v="10165404"/>
    <n v="0"/>
    <n v="10165404"/>
    <n v="0"/>
    <n v="10165404"/>
    <n v="10165404"/>
    <n v="10165404"/>
    <n v="10165404"/>
  </r>
  <r>
    <s v="04-03-00-002"/>
    <x v="0"/>
    <s v="A-01-01-01-001-006"/>
    <x v="0"/>
    <s v="01"/>
    <s v="01"/>
    <s v="01"/>
    <s v="001"/>
    <s v="006"/>
    <m/>
    <m/>
    <m/>
    <s v="Nación"/>
    <x v="0"/>
    <s v="CSF"/>
    <s v="PRIMA DE SERVICIO"/>
    <n v="59975000"/>
    <n v="6370900"/>
    <n v="46955"/>
    <n v="66298945"/>
    <n v="0"/>
    <n v="66298945"/>
    <n v="0"/>
    <n v="66298945"/>
    <n v="66298945"/>
    <n v="66298945"/>
    <n v="66298945"/>
  </r>
  <r>
    <s v="04-03-00-002"/>
    <x v="0"/>
    <s v="A-01-01-01-001-007"/>
    <x v="0"/>
    <s v="01"/>
    <s v="01"/>
    <s v="01"/>
    <s v="001"/>
    <s v="007"/>
    <m/>
    <m/>
    <m/>
    <s v="Nación"/>
    <x v="0"/>
    <s v="CSF"/>
    <s v="BONIFICACIÓN POR SERVICIOS PRESTADOS"/>
    <n v="22807000"/>
    <n v="2321300"/>
    <n v="14"/>
    <n v="25128286"/>
    <n v="0"/>
    <n v="25128286"/>
    <n v="0"/>
    <n v="25128286"/>
    <n v="25128286"/>
    <n v="25128286"/>
    <n v="25128286"/>
  </r>
  <r>
    <s v="04-03-00-002"/>
    <x v="0"/>
    <s v="A-01-01-01-001-009"/>
    <x v="0"/>
    <s v="01"/>
    <s v="01"/>
    <s v="01"/>
    <s v="001"/>
    <s v="009"/>
    <m/>
    <m/>
    <m/>
    <s v="Nación"/>
    <x v="0"/>
    <s v="CSF"/>
    <s v="PRIMA DE NAVIDAD"/>
    <n v="86020000"/>
    <n v="0"/>
    <n v="1330705"/>
    <n v="84689295"/>
    <n v="0"/>
    <n v="84689295"/>
    <n v="0"/>
    <n v="84689295"/>
    <n v="84689295"/>
    <n v="84689295"/>
    <n v="84689295"/>
  </r>
  <r>
    <s v="04-03-00-002"/>
    <x v="0"/>
    <s v="A-01-01-01-001-010"/>
    <x v="0"/>
    <s v="01"/>
    <s v="01"/>
    <s v="01"/>
    <s v="001"/>
    <s v="010"/>
    <m/>
    <m/>
    <m/>
    <s v="Nación"/>
    <x v="0"/>
    <s v="CSF"/>
    <s v="PRIMA DE VACACIONES"/>
    <n v="40177000"/>
    <n v="8308500"/>
    <n v="66"/>
    <n v="48485434"/>
    <n v="0"/>
    <n v="48485434"/>
    <n v="0"/>
    <n v="48485434"/>
    <n v="48485434"/>
    <n v="48485434"/>
    <n v="48485434"/>
  </r>
  <r>
    <s v="04-03-00-002"/>
    <x v="0"/>
    <s v="A-01-01-01-001-012"/>
    <x v="0"/>
    <s v="01"/>
    <s v="01"/>
    <s v="01"/>
    <s v="001"/>
    <s v="012"/>
    <m/>
    <m/>
    <m/>
    <s v="Nación"/>
    <x v="0"/>
    <s v="CSF"/>
    <s v="AUXILIO DE CONECTIVIDAD DIGITAL "/>
    <n v="8681596"/>
    <n v="1816500"/>
    <n v="10414"/>
    <n v="10487682"/>
    <n v="0"/>
    <n v="10487682"/>
    <n v="0"/>
    <n v="10487682"/>
    <n v="10487682"/>
    <n v="10487682"/>
    <n v="10487682"/>
  </r>
  <r>
    <s v="04-03-00-002"/>
    <x v="0"/>
    <s v="A-01-01-02-001"/>
    <x v="0"/>
    <s v="01"/>
    <s v="01"/>
    <s v="02"/>
    <s v="001"/>
    <m/>
    <m/>
    <m/>
    <m/>
    <s v="Nación"/>
    <x v="0"/>
    <s v="CSF"/>
    <s v="PENSIONES"/>
    <n v="85001000"/>
    <n v="6230000"/>
    <n v="2949800"/>
    <n v="88281200"/>
    <n v="0"/>
    <n v="88281200"/>
    <n v="0"/>
    <n v="88281200"/>
    <n v="88281200"/>
    <n v="88281200"/>
    <n v="88281200"/>
  </r>
  <r>
    <s v="04-03-00-002"/>
    <x v="0"/>
    <s v="A-01-01-02-002"/>
    <x v="0"/>
    <s v="01"/>
    <s v="01"/>
    <s v="02"/>
    <s v="002"/>
    <m/>
    <m/>
    <m/>
    <m/>
    <s v="Nación"/>
    <x v="0"/>
    <s v="CSF"/>
    <s v="SALUD"/>
    <n v="60520000"/>
    <n v="2309500"/>
    <n v="0"/>
    <n v="62829500"/>
    <n v="0"/>
    <n v="62829500"/>
    <n v="0"/>
    <n v="62829500"/>
    <n v="62829500"/>
    <n v="62829500"/>
    <n v="62829500"/>
  </r>
  <r>
    <s v="04-03-00-002"/>
    <x v="0"/>
    <s v="A-01-01-02-004"/>
    <x v="0"/>
    <s v="01"/>
    <s v="01"/>
    <s v="02"/>
    <s v="004"/>
    <m/>
    <m/>
    <m/>
    <m/>
    <s v="Nación"/>
    <x v="0"/>
    <s v="CSF"/>
    <s v="CAJAS DE COMPENSACIÓN FAMILIAR"/>
    <n v="32936000"/>
    <n v="2474277.7799999998"/>
    <n v="77.78"/>
    <n v="35410200"/>
    <n v="0"/>
    <n v="35410200"/>
    <n v="0"/>
    <n v="35410200"/>
    <n v="35410200"/>
    <n v="35410200"/>
    <n v="35410200"/>
  </r>
  <r>
    <s v="04-03-00-002"/>
    <x v="0"/>
    <s v="A-01-01-02-005"/>
    <x v="0"/>
    <s v="01"/>
    <s v="01"/>
    <s v="02"/>
    <s v="005"/>
    <m/>
    <m/>
    <m/>
    <m/>
    <s v="Nación"/>
    <x v="0"/>
    <s v="CSF"/>
    <s v="APORTES GENERALES AL SISTEMA DE RIESGOS LABORALES"/>
    <n v="2145000"/>
    <n v="5265212.33"/>
    <n v="11.33"/>
    <n v="7410201"/>
    <n v="0"/>
    <n v="7410201"/>
    <n v="0"/>
    <n v="7410201"/>
    <n v="7410201"/>
    <n v="7410201"/>
    <n v="7410201"/>
  </r>
  <r>
    <s v="04-03-00-002"/>
    <x v="0"/>
    <s v="A-01-01-02-006"/>
    <x v="0"/>
    <s v="01"/>
    <s v="01"/>
    <s v="02"/>
    <s v="006"/>
    <m/>
    <m/>
    <m/>
    <m/>
    <s v="Nación"/>
    <x v="0"/>
    <s v="CSF"/>
    <s v="APORTES AL ICBF"/>
    <n v="24707800"/>
    <n v="1856155.56"/>
    <n v="55.56"/>
    <n v="26563900"/>
    <n v="0"/>
    <n v="26563900"/>
    <n v="0"/>
    <n v="26563900"/>
    <n v="26563900"/>
    <n v="26563900"/>
    <n v="26563900"/>
  </r>
  <r>
    <s v="04-03-00-002"/>
    <x v="0"/>
    <s v="A-01-01-02-007"/>
    <x v="0"/>
    <s v="01"/>
    <s v="01"/>
    <s v="02"/>
    <s v="007"/>
    <m/>
    <m/>
    <m/>
    <m/>
    <s v="Nación"/>
    <x v="0"/>
    <s v="CSF"/>
    <s v="APORTES AL SENA"/>
    <n v="16475000"/>
    <n v="1239211.1100000001"/>
    <n v="11.11"/>
    <n v="17714200"/>
    <n v="0"/>
    <n v="17714200"/>
    <n v="0"/>
    <n v="17714200"/>
    <n v="17714200"/>
    <n v="17714200"/>
    <n v="17714200"/>
  </r>
  <r>
    <s v="04-03-00-002"/>
    <x v="0"/>
    <s v="A-01-01-03-001-001"/>
    <x v="0"/>
    <s v="01"/>
    <s v="01"/>
    <s v="03"/>
    <s v="001"/>
    <s v="001"/>
    <m/>
    <m/>
    <m/>
    <s v="Nación"/>
    <x v="0"/>
    <s v="CSF"/>
    <s v="SUELDO DE VACACIONES"/>
    <n v="26120430"/>
    <n v="26380100"/>
    <n v="47"/>
    <n v="52500483"/>
    <n v="0"/>
    <n v="52500483"/>
    <n v="0"/>
    <n v="52500483"/>
    <n v="52500483"/>
    <n v="52500483"/>
    <n v="52500483"/>
  </r>
  <r>
    <s v="04-03-00-002"/>
    <x v="0"/>
    <s v="A-01-01-03-001-003"/>
    <x v="0"/>
    <s v="01"/>
    <s v="01"/>
    <s v="03"/>
    <s v="001"/>
    <s v="003"/>
    <m/>
    <m/>
    <m/>
    <s v="Nación"/>
    <x v="0"/>
    <s v="CSF"/>
    <s v="BONIFICACIÓN ESPECIAL DE RECREACIÓN"/>
    <n v="1981980"/>
    <n v="2006684"/>
    <n v="194"/>
    <n v="3988470"/>
    <n v="0"/>
    <n v="3988470"/>
    <n v="0"/>
    <n v="3988470"/>
    <n v="3988470"/>
    <n v="3988470"/>
    <n v="3988470"/>
  </r>
  <r>
    <s v="04-03-00-002"/>
    <x v="0"/>
    <s v="A-01-01-03-002"/>
    <x v="0"/>
    <s v="01"/>
    <s v="01"/>
    <s v="03"/>
    <s v="002"/>
    <m/>
    <m/>
    <m/>
    <m/>
    <s v="Nación"/>
    <x v="0"/>
    <s v="CSF"/>
    <s v="PRIMA TÉCNICA NO SALARIAL"/>
    <n v="5269320"/>
    <n v="24490284"/>
    <n v="1500000"/>
    <n v="28259604"/>
    <n v="0"/>
    <n v="28259604"/>
    <n v="0"/>
    <n v="28259604"/>
    <n v="28259604"/>
    <n v="28259604"/>
    <n v="28259604"/>
  </r>
  <r>
    <s v="04-03-00-002"/>
    <x v="0"/>
    <s v="A-02-02-02-006-004"/>
    <x v="0"/>
    <s v="02"/>
    <s v="02"/>
    <s v="02"/>
    <s v="006"/>
    <s v="004"/>
    <m/>
    <m/>
    <m/>
    <s v="Nación"/>
    <x v="0"/>
    <s v="CSF"/>
    <s v="SERVICIOS DE TRANSPORTE DE PASAJEROS"/>
    <n v="0"/>
    <n v="1593400"/>
    <n v="0"/>
    <n v="1593400"/>
    <n v="0"/>
    <n v="78400"/>
    <n v="1515000"/>
    <n v="78400"/>
    <n v="78400"/>
    <n v="78400"/>
    <n v="78400"/>
  </r>
  <r>
    <s v="04-03-00-002"/>
    <x v="0"/>
    <s v="A-02-02-02-006-004"/>
    <x v="0"/>
    <s v="02"/>
    <s v="02"/>
    <s v="02"/>
    <s v="006"/>
    <s v="004"/>
    <m/>
    <m/>
    <m/>
    <s v="Propios"/>
    <x v="1"/>
    <s v="CSF"/>
    <s v="SERVICIOS DE TRANSPORTE DE PASAJEROS"/>
    <n v="0"/>
    <n v="80000"/>
    <n v="50000"/>
    <n v="30000"/>
    <n v="0"/>
    <n v="30000"/>
    <n v="0"/>
    <n v="30000"/>
    <n v="30000"/>
    <n v="30000"/>
    <n v="30000"/>
  </r>
  <r>
    <s v="04-03-00-002"/>
    <x v="0"/>
    <s v="A-02-02-02-006-009"/>
    <x v="0"/>
    <s v="02"/>
    <s v="02"/>
    <s v="02"/>
    <s v="006"/>
    <s v="009"/>
    <m/>
    <m/>
    <m/>
    <s v="Nación"/>
    <x v="0"/>
    <s v="CSF"/>
    <s v="SERVICIOS DE DISTRIBUCIÓN DE ELECTRICIDAD, GAS Y AGUA (POR CUENTA PROPIA)"/>
    <n v="90000000"/>
    <n v="7483691"/>
    <n v="0"/>
    <n v="97483691"/>
    <n v="0"/>
    <n v="97483691"/>
    <n v="0"/>
    <n v="97483691"/>
    <n v="97483691"/>
    <n v="97483691"/>
    <n v="97483691"/>
  </r>
  <r>
    <s v="04-03-00-002"/>
    <x v="0"/>
    <s v="A-02-02-02-008-003"/>
    <x v="0"/>
    <s v="02"/>
    <s v="02"/>
    <s v="02"/>
    <s v="008"/>
    <s v="003"/>
    <m/>
    <m/>
    <m/>
    <s v="Propios"/>
    <x v="1"/>
    <s v="CSF"/>
    <s v="OTROS SERVICIOS PROFESIONALES, CIENTÍFICOS Y TÉCNICOS"/>
    <n v="0"/>
    <n v="209945"/>
    <n v="0"/>
    <n v="209945"/>
    <n v="0"/>
    <n v="209945"/>
    <n v="0"/>
    <n v="209945"/>
    <n v="209945"/>
    <n v="209945"/>
    <n v="209945"/>
  </r>
  <r>
    <s v="04-03-00-002"/>
    <x v="0"/>
    <s v="A-02-02-02-008-004"/>
    <x v="0"/>
    <s v="02"/>
    <s v="02"/>
    <s v="02"/>
    <s v="008"/>
    <s v="004"/>
    <m/>
    <m/>
    <m/>
    <s v="Nación"/>
    <x v="0"/>
    <s v="CSF"/>
    <s v="SERVICIOS DE TELECOMUNICACIONES, TRANSMISIÓN Y SUMINISTRO DE INFORMACIÓN"/>
    <n v="1200000"/>
    <n v="0"/>
    <n v="500000"/>
    <n v="700000"/>
    <n v="0"/>
    <n v="495468"/>
    <n v="204532"/>
    <n v="495468"/>
    <n v="495468"/>
    <n v="495468"/>
    <n v="495468"/>
  </r>
  <r>
    <s v="04-03-00-002"/>
    <x v="0"/>
    <s v="A-02-02-02-009-004"/>
    <x v="0"/>
    <s v="02"/>
    <s v="02"/>
    <s v="02"/>
    <s v="009"/>
    <s v="004"/>
    <m/>
    <m/>
    <m/>
    <s v="Nación"/>
    <x v="0"/>
    <s v="CSF"/>
    <s v="SERVICIOS DE ALCANTARILLADO, RECOLECCIÓN, TRATAMIENTO Y DISPOSICIÓN DE DESECHOS Y OTROS SERVICIOS DE SANEAMIENTO AMBIENTAL"/>
    <n v="2600000"/>
    <n v="478924"/>
    <n v="0"/>
    <n v="3078924"/>
    <n v="0"/>
    <n v="3074255"/>
    <n v="4669"/>
    <n v="3074255"/>
    <n v="3074254"/>
    <n v="3074254"/>
    <n v="3074254"/>
  </r>
  <r>
    <s v="04-03-00-002"/>
    <x v="0"/>
    <s v="A-02-02-02-010"/>
    <x v="0"/>
    <s v="02"/>
    <s v="02"/>
    <s v="02"/>
    <s v="010"/>
    <m/>
    <m/>
    <m/>
    <m/>
    <s v="Nación"/>
    <x v="0"/>
    <s v="CSF"/>
    <s v="VIÁTICOS DE LOS FUNCIONARIOS EN COMISIÓN"/>
    <n v="0"/>
    <n v="271546"/>
    <n v="0"/>
    <n v="271546"/>
    <n v="0"/>
    <n v="271546"/>
    <n v="0"/>
    <n v="271546"/>
    <n v="271546"/>
    <n v="271546"/>
    <n v="271546"/>
  </r>
  <r>
    <s v="04-03-00-002"/>
    <x v="0"/>
    <s v="A-02-02-02-010"/>
    <x v="0"/>
    <s v="02"/>
    <s v="02"/>
    <s v="02"/>
    <s v="010"/>
    <m/>
    <m/>
    <m/>
    <m/>
    <s v="Propios"/>
    <x v="1"/>
    <s v="CSF"/>
    <s v="VIÁTICOS DE LOS FUNCIONARIOS EN COMISIÓN"/>
    <n v="0"/>
    <n v="385979"/>
    <n v="114433"/>
    <n v="271546"/>
    <n v="0"/>
    <n v="271546"/>
    <n v="0"/>
    <n v="271546"/>
    <n v="271546"/>
    <n v="271546"/>
    <n v="271546"/>
  </r>
  <r>
    <s v="04-03-00-002"/>
    <x v="0"/>
    <s v="A-03-04-02-012-001"/>
    <x v="0"/>
    <s v="03"/>
    <s v="04"/>
    <s v="02"/>
    <s v="012"/>
    <s v="001"/>
    <m/>
    <m/>
    <m/>
    <s v="Nación"/>
    <x v="0"/>
    <s v="CSF"/>
    <s v="INCAPACIDADES (NO DE PENSIONES)"/>
    <n v="0"/>
    <n v="921671"/>
    <n v="420247"/>
    <n v="501424"/>
    <n v="0"/>
    <n v="501424"/>
    <n v="0"/>
    <n v="501424"/>
    <n v="501424"/>
    <n v="501424"/>
    <n v="501424"/>
  </r>
  <r>
    <s v="04-03-00-002"/>
    <x v="0"/>
    <s v="A-08-01-02-001"/>
    <x v="0"/>
    <s v="08"/>
    <s v="01"/>
    <s v="02"/>
    <s v="001"/>
    <m/>
    <m/>
    <m/>
    <m/>
    <s v="Nación"/>
    <x v="0"/>
    <s v="CSF"/>
    <s v="IMPUESTO PREDIAL Y SOBRETASA AMBIENTAL"/>
    <n v="0"/>
    <n v="19762971"/>
    <n v="2010021"/>
    <n v="17752950"/>
    <n v="0"/>
    <n v="17752950"/>
    <n v="0"/>
    <n v="17752950"/>
    <n v="17752950"/>
    <n v="17752950"/>
    <n v="17752950"/>
  </r>
  <r>
    <s v="04-03-00-002"/>
    <x v="0"/>
    <s v="A-08-01-02-003"/>
    <x v="0"/>
    <s v="08"/>
    <s v="01"/>
    <s v="02"/>
    <s v="003"/>
    <m/>
    <m/>
    <m/>
    <m/>
    <s v="Propios"/>
    <x v="1"/>
    <s v="CSF"/>
    <s v="IMPUESTO DE INDUSTRIA Y COMERCIO"/>
    <n v="0"/>
    <n v="1932381"/>
    <n v="0"/>
    <n v="1932381"/>
    <n v="0"/>
    <n v="1932381"/>
    <n v="0"/>
    <n v="1932381"/>
    <n v="1932361"/>
    <n v="1932361"/>
    <n v="1932361"/>
  </r>
  <r>
    <s v="04-03-00-002"/>
    <x v="0"/>
    <s v="C-0404-1003-2-0-0404004-02"/>
    <x v="1"/>
    <s v="0404"/>
    <s v="1003"/>
    <s v="2"/>
    <s v="0"/>
    <s v="0404004"/>
    <s v="02"/>
    <m/>
    <m/>
    <s v="Nación"/>
    <x v="0"/>
    <s v="CSF"/>
    <s v="ADQUISICIÓN DE BIENES Y SERVICIOS - SERVICIO DE INFORMACIÓN CATASTRAL - ACTUALIZACIÓN  Y GESTIÓN CATASTRAL  NACIONAL"/>
    <n v="0"/>
    <n v="197618350"/>
    <n v="225231"/>
    <n v="197393119"/>
    <n v="0"/>
    <n v="195356029"/>
    <n v="2037090"/>
    <n v="195356029"/>
    <n v="195356029"/>
    <n v="195356029"/>
    <n v="195356029"/>
  </r>
  <r>
    <s v="04-03-00-002"/>
    <x v="0"/>
    <s v="C-0404-1003-2-0-0404004-02"/>
    <x v="1"/>
    <s v="0404"/>
    <s v="1003"/>
    <s v="2"/>
    <s v="0"/>
    <s v="0404004"/>
    <s v="02"/>
    <m/>
    <m/>
    <s v="Nación"/>
    <x v="2"/>
    <s v="CSF"/>
    <s v="ADQUISICIÓN DE BIENES Y SERVICIOS - SERVICIO DE INFORMACIÓN CATASTRAL - ACTUALIZACIÓN  Y GESTIÓN CATASTRAL  NACIONAL"/>
    <n v="0"/>
    <n v="33364080"/>
    <n v="11894010"/>
    <n v="21470070"/>
    <n v="0"/>
    <n v="21470070"/>
    <n v="0"/>
    <n v="19376762"/>
    <n v="19376753"/>
    <n v="19376753"/>
    <n v="19376753"/>
  </r>
  <r>
    <s v="04-03-00-002"/>
    <x v="0"/>
    <s v="C-0404-1003-2-0-0404007-02"/>
    <x v="1"/>
    <s v="0404"/>
    <s v="1003"/>
    <s v="2"/>
    <s v="0"/>
    <s v="0404007"/>
    <s v="02"/>
    <m/>
    <m/>
    <s v="Propios"/>
    <x v="1"/>
    <s v="CSF"/>
    <s v="ADQUISICIÓN DE BIENES Y SERVICIOS - SERVICIO DE AVALÚOS - ACTUALIZACIÓN  Y GESTIÓN CATASTRAL  NACIONAL"/>
    <n v="0"/>
    <n v="2000000"/>
    <n v="1202776"/>
    <n v="797224"/>
    <n v="0"/>
    <n v="797224"/>
    <n v="0"/>
    <n v="797224"/>
    <n v="797224"/>
    <n v="797224"/>
    <n v="797224"/>
  </r>
  <r>
    <s v="04-03-00-002"/>
    <x v="0"/>
    <s v="C-0404-1003-2-0-0404004-02"/>
    <x v="1"/>
    <s v="0404"/>
    <s v="1003"/>
    <s v="2"/>
    <s v="0"/>
    <s v="0404004"/>
    <s v="02"/>
    <m/>
    <m/>
    <s v="Propios"/>
    <x v="1"/>
    <s v="CSF"/>
    <s v="ADQUISICIÓN DE BIENES Y SERVICIOS - SERVICIO DE INFORMACIÓN CATASTRAL - ACTUALIZACIÓN  Y GESTIÓN CATASTRAL  NACIONAL"/>
    <n v="0"/>
    <n v="88097940"/>
    <n v="15652700"/>
    <n v="72445240"/>
    <n v="0"/>
    <n v="71278573"/>
    <n v="1166667"/>
    <n v="71278572"/>
    <n v="71278572"/>
    <n v="71278572"/>
    <n v="71278572"/>
  </r>
  <r>
    <s v="04-03-00-002"/>
    <x v="0"/>
    <s v="C-0499-1003-5-0-0499060-02"/>
    <x v="1"/>
    <s v="0499"/>
    <s v="1003"/>
    <s v="5"/>
    <s v="0"/>
    <s v="0499060"/>
    <s v="02"/>
    <m/>
    <m/>
    <s v="Propios"/>
    <x v="1"/>
    <s v="CSF"/>
    <s v="ADQUISICIÓN DE BIENES Y SERVICIOS - SERVICIO DE IMPLEMENTACIÓN SISTEMAS DE GESTIÓN - FORTALECIMIENTO DE LA GESTIÓN INSTITUCIONAL DEL IGAC A NIVEL   NACIONAL"/>
    <n v="0"/>
    <n v="25382124"/>
    <n v="0"/>
    <n v="25382124"/>
    <n v="0"/>
    <n v="25382124"/>
    <n v="0"/>
    <n v="25382124"/>
    <n v="25382124"/>
    <n v="25382124"/>
    <n v="25382124"/>
  </r>
  <r>
    <s v="04-03-00-002"/>
    <x v="0"/>
    <s v="C-0499-1003-6-0-0499016-02"/>
    <x v="1"/>
    <s v="0499"/>
    <s v="1003"/>
    <s v="6"/>
    <s v="0"/>
    <s v="0499016"/>
    <s v="02"/>
    <m/>
    <m/>
    <s v="Nación"/>
    <x v="0"/>
    <s v="CSF"/>
    <s v="ADQUISICIÓN DE BIENES Y SERVICIOS - SEDES MANTENIDAS - FORTALECIMIENTO DE LA INFRAESTRUCTURA FÍSICA DEL IGAC A NIVEL  NACIONAL"/>
    <n v="0"/>
    <n v="32347934"/>
    <n v="9698651"/>
    <n v="22649283"/>
    <n v="0"/>
    <n v="22649283"/>
    <n v="0"/>
    <n v="22649283"/>
    <n v="22649283"/>
    <n v="22649283"/>
    <n v="22649283"/>
  </r>
  <r>
    <s v="04-03-00-002"/>
    <x v="0"/>
    <s v="C-0499-1003-7-0-0499052-02"/>
    <x v="1"/>
    <s v="0499"/>
    <s v="1003"/>
    <s v="7"/>
    <s v="0"/>
    <s v="0499052"/>
    <s v="02"/>
    <m/>
    <m/>
    <s v="Nación"/>
    <x v="0"/>
    <s v="CSF"/>
    <s v="ADQUISICIÓN DE BIENES Y SERVICIOS - SERVICIO DE GESTIÓN DOCUMENTAL - IMPLEMENTACIÓN DE UN SISTEMA DE GESTIÓN DOCUMENTAL EN EL IGAC A NIVEL   NACIONAL"/>
    <n v="0"/>
    <n v="16107883"/>
    <n v="16107883"/>
    <n v="0"/>
    <n v="0"/>
    <n v="0"/>
    <n v="0"/>
    <n v="0"/>
    <n v="0"/>
    <n v="0"/>
    <n v="0"/>
  </r>
  <r>
    <s v="04-03-00-003"/>
    <x v="1"/>
    <s v="A-01-01-01-001-001"/>
    <x v="0"/>
    <s v="01"/>
    <s v="01"/>
    <s v="01"/>
    <s v="001"/>
    <s v="001"/>
    <m/>
    <m/>
    <m/>
    <s v="Nación"/>
    <x v="0"/>
    <s v="CSF"/>
    <s v="SUELDO BÁSICO"/>
    <n v="512090000"/>
    <n v="17040731"/>
    <n v="1000"/>
    <n v="529129731"/>
    <n v="0"/>
    <n v="529129731"/>
    <n v="0"/>
    <n v="529129731"/>
    <n v="529129731"/>
    <n v="529129731"/>
    <n v="529129731"/>
  </r>
  <r>
    <s v="04-03-00-003"/>
    <x v="1"/>
    <s v="A-01-01-01-001-004"/>
    <x v="0"/>
    <s v="01"/>
    <s v="01"/>
    <s v="01"/>
    <s v="001"/>
    <s v="004"/>
    <m/>
    <m/>
    <m/>
    <s v="Nación"/>
    <x v="0"/>
    <s v="CSF"/>
    <s v="SUBSIDIO DE ALIMENTACIÓN"/>
    <n v="9155000"/>
    <n v="510818"/>
    <n v="1000"/>
    <n v="9664818"/>
    <n v="0"/>
    <n v="9664818"/>
    <n v="0"/>
    <n v="9664818"/>
    <n v="9664818"/>
    <n v="9664818"/>
    <n v="9664818"/>
  </r>
  <r>
    <s v="04-03-00-003"/>
    <x v="1"/>
    <s v="A-01-01-01-001-005"/>
    <x v="0"/>
    <s v="01"/>
    <s v="01"/>
    <s v="01"/>
    <s v="001"/>
    <s v="005"/>
    <m/>
    <m/>
    <m/>
    <s v="Nación"/>
    <x v="0"/>
    <s v="CSF"/>
    <s v="AUXILIO DE TRANSPORTE "/>
    <n v="10861000"/>
    <n v="0"/>
    <n v="4353770"/>
    <n v="6507230"/>
    <n v="0"/>
    <n v="6507230"/>
    <n v="0"/>
    <n v="6507230"/>
    <n v="6507230"/>
    <n v="6507230"/>
    <n v="6507230"/>
  </r>
  <r>
    <s v="04-03-00-003"/>
    <x v="1"/>
    <s v="A-01-01-01-001-006"/>
    <x v="0"/>
    <s v="01"/>
    <s v="01"/>
    <s v="01"/>
    <s v="001"/>
    <s v="006"/>
    <m/>
    <m/>
    <m/>
    <s v="Nación"/>
    <x v="0"/>
    <s v="CSF"/>
    <s v="PRIMA DE SERVICIO"/>
    <n v="48292000"/>
    <n v="4407399"/>
    <n v="0"/>
    <n v="52699399"/>
    <n v="0"/>
    <n v="52699399"/>
    <n v="0"/>
    <n v="52699399"/>
    <n v="52699399"/>
    <n v="52699399"/>
    <n v="52699399"/>
  </r>
  <r>
    <s v="04-03-00-003"/>
    <x v="1"/>
    <s v="A-01-01-01-001-007"/>
    <x v="0"/>
    <s v="01"/>
    <s v="01"/>
    <s v="01"/>
    <s v="001"/>
    <s v="007"/>
    <m/>
    <m/>
    <m/>
    <s v="Nación"/>
    <x v="0"/>
    <s v="CSF"/>
    <s v="BONIFICACIÓN POR SERVICIOS PRESTADOS"/>
    <n v="17911000"/>
    <n v="754032"/>
    <n v="1000"/>
    <n v="18664032"/>
    <n v="0"/>
    <n v="18664032"/>
    <n v="0"/>
    <n v="18664032"/>
    <n v="18664032"/>
    <n v="18664032"/>
    <n v="18664032"/>
  </r>
  <r>
    <s v="04-03-00-003"/>
    <x v="1"/>
    <s v="A-01-01-01-001-009"/>
    <x v="0"/>
    <s v="01"/>
    <s v="01"/>
    <s v="01"/>
    <s v="001"/>
    <s v="009"/>
    <m/>
    <m/>
    <m/>
    <s v="Nación"/>
    <x v="0"/>
    <s v="CSF"/>
    <s v="PRIMA DE NAVIDAD"/>
    <n v="63157000"/>
    <n v="4070000"/>
    <n v="308"/>
    <n v="67226692"/>
    <n v="0"/>
    <n v="67226692"/>
    <n v="0"/>
    <n v="67226692"/>
    <n v="67226692"/>
    <n v="67226692"/>
    <n v="67226692"/>
  </r>
  <r>
    <s v="04-03-00-003"/>
    <x v="1"/>
    <s v="A-01-01-01-001-010"/>
    <x v="0"/>
    <s v="01"/>
    <s v="01"/>
    <s v="01"/>
    <s v="001"/>
    <s v="010"/>
    <m/>
    <m/>
    <m/>
    <s v="Nación"/>
    <x v="0"/>
    <s v="CSF"/>
    <s v="PRIMA DE VACACIONES"/>
    <n v="35131000"/>
    <n v="0"/>
    <n v="458228"/>
    <n v="34672772"/>
    <n v="0"/>
    <n v="34672772"/>
    <n v="0"/>
    <n v="34672772"/>
    <n v="34672772"/>
    <n v="34672772"/>
    <n v="34672772"/>
  </r>
  <r>
    <s v="04-03-00-003"/>
    <x v="1"/>
    <s v="A-01-01-01-001-012"/>
    <x v="0"/>
    <s v="01"/>
    <s v="01"/>
    <s v="01"/>
    <s v="001"/>
    <s v="012"/>
    <m/>
    <m/>
    <m/>
    <s v="Nación"/>
    <x v="0"/>
    <s v="CSF"/>
    <s v="AUXILIO DE CONECTIVIDAD DIGITAL "/>
    <n v="4353770"/>
    <n v="1857184"/>
    <n v="2000"/>
    <n v="6208954"/>
    <n v="0"/>
    <n v="6208954"/>
    <n v="0"/>
    <n v="6208954"/>
    <n v="6208954"/>
    <n v="6208954"/>
    <n v="6208954"/>
  </r>
  <r>
    <s v="04-03-00-003"/>
    <x v="1"/>
    <s v="A-01-01-02-001"/>
    <x v="0"/>
    <s v="01"/>
    <s v="01"/>
    <s v="02"/>
    <s v="001"/>
    <m/>
    <m/>
    <m/>
    <m/>
    <s v="Nación"/>
    <x v="0"/>
    <s v="CSF"/>
    <s v="PENSIONES"/>
    <n v="66832100"/>
    <n v="4775100"/>
    <n v="1362300"/>
    <n v="70244900"/>
    <n v="0"/>
    <n v="70244900"/>
    <n v="0"/>
    <n v="70244900"/>
    <n v="70244900"/>
    <n v="70244900"/>
    <n v="70244900"/>
  </r>
  <r>
    <s v="04-03-00-003"/>
    <x v="1"/>
    <s v="A-01-01-02-002"/>
    <x v="0"/>
    <s v="01"/>
    <s v="01"/>
    <s v="02"/>
    <s v="002"/>
    <m/>
    <m/>
    <m/>
    <m/>
    <s v="Nación"/>
    <x v="0"/>
    <s v="CSF"/>
    <s v="SALUD"/>
    <n v="46905000"/>
    <n v="2856900"/>
    <n v="1000"/>
    <n v="49760900"/>
    <n v="0"/>
    <n v="49760900"/>
    <n v="0"/>
    <n v="49760900"/>
    <n v="49760900"/>
    <n v="49760900"/>
    <n v="49760900"/>
  </r>
  <r>
    <s v="04-03-00-003"/>
    <x v="1"/>
    <s v="A-01-01-02-004"/>
    <x v="0"/>
    <s v="01"/>
    <s v="01"/>
    <s v="02"/>
    <s v="004"/>
    <m/>
    <m/>
    <m/>
    <m/>
    <s v="Nación"/>
    <x v="0"/>
    <s v="CSF"/>
    <s v="CAJAS DE COMPENSACIÓN FAMILIAR"/>
    <n v="26502000"/>
    <n v="1153100"/>
    <n v="1000"/>
    <n v="27654100"/>
    <n v="0"/>
    <n v="27654100"/>
    <n v="0"/>
    <n v="27654100"/>
    <n v="27654100"/>
    <n v="27654100"/>
    <n v="27654100"/>
  </r>
  <r>
    <s v="04-03-00-003"/>
    <x v="1"/>
    <s v="A-01-01-02-005"/>
    <x v="0"/>
    <s v="01"/>
    <s v="01"/>
    <s v="02"/>
    <s v="005"/>
    <m/>
    <m/>
    <m/>
    <m/>
    <s v="Nación"/>
    <x v="0"/>
    <s v="CSF"/>
    <s v="APORTES GENERALES AL SISTEMA DE RIESGOS LABORALES"/>
    <n v="6820000"/>
    <n v="349200"/>
    <n v="1000"/>
    <n v="7168200"/>
    <n v="0"/>
    <n v="7168200"/>
    <n v="0"/>
    <n v="7168200"/>
    <n v="7168200"/>
    <n v="7168200"/>
    <n v="7168200"/>
  </r>
  <r>
    <s v="04-03-00-003"/>
    <x v="1"/>
    <s v="A-01-01-02-006"/>
    <x v="0"/>
    <s v="01"/>
    <s v="01"/>
    <s v="02"/>
    <s v="006"/>
    <m/>
    <m/>
    <m/>
    <m/>
    <s v="Nación"/>
    <x v="0"/>
    <s v="CSF"/>
    <s v="APORTES AL ICBF"/>
    <n v="19881000"/>
    <n v="865400"/>
    <n v="1000"/>
    <n v="20745400"/>
    <n v="0"/>
    <n v="20745400"/>
    <n v="0"/>
    <n v="20745400"/>
    <n v="20745400"/>
    <n v="20745400"/>
    <n v="20745400"/>
  </r>
  <r>
    <s v="04-03-00-003"/>
    <x v="1"/>
    <s v="A-01-01-02-007"/>
    <x v="0"/>
    <s v="01"/>
    <s v="01"/>
    <s v="02"/>
    <s v="007"/>
    <m/>
    <m/>
    <m/>
    <m/>
    <s v="Nación"/>
    <x v="0"/>
    <s v="CSF"/>
    <s v="APORTES AL SENA"/>
    <n v="13256000"/>
    <n v="578700"/>
    <n v="1000"/>
    <n v="13833700"/>
    <n v="0"/>
    <n v="13833700"/>
    <n v="0"/>
    <n v="13833700"/>
    <n v="13833700"/>
    <n v="13833700"/>
    <n v="13833700"/>
  </r>
  <r>
    <s v="04-03-00-003"/>
    <x v="1"/>
    <s v="A-01-01-03-001-001"/>
    <x v="0"/>
    <s v="01"/>
    <s v="01"/>
    <s v="03"/>
    <s v="001"/>
    <s v="001"/>
    <m/>
    <m/>
    <m/>
    <s v="Nación"/>
    <x v="0"/>
    <s v="CSF"/>
    <s v="SUELDO DE VACACIONES"/>
    <n v="25325370"/>
    <n v="25021767"/>
    <n v="10001000"/>
    <n v="40346137"/>
    <n v="0"/>
    <n v="40346137"/>
    <n v="0"/>
    <n v="40346137"/>
    <n v="40346137"/>
    <n v="40346137"/>
    <n v="40346137"/>
  </r>
  <r>
    <s v="04-03-00-003"/>
    <x v="1"/>
    <s v="A-01-01-03-001-003"/>
    <x v="0"/>
    <s v="01"/>
    <s v="01"/>
    <s v="03"/>
    <s v="001"/>
    <s v="003"/>
    <m/>
    <m/>
    <m/>
    <s v="Nación"/>
    <x v="0"/>
    <s v="CSF"/>
    <s v="BONIFICACIÓN ESPECIAL DE RECREACIÓN"/>
    <n v="1934730"/>
    <n v="1110612"/>
    <n v="1450"/>
    <n v="3043892"/>
    <n v="0"/>
    <n v="3043892"/>
    <n v="0"/>
    <n v="3043892"/>
    <n v="3043892"/>
    <n v="3043892"/>
    <n v="3043892"/>
  </r>
  <r>
    <s v="04-03-00-003"/>
    <x v="1"/>
    <s v="A-01-01-03-002"/>
    <x v="0"/>
    <s v="01"/>
    <s v="01"/>
    <s v="03"/>
    <s v="002"/>
    <m/>
    <m/>
    <m/>
    <m/>
    <s v="Nación"/>
    <x v="0"/>
    <s v="CSF"/>
    <s v="PRIMA TÉCNICA NO SALARIAL"/>
    <n v="16936290"/>
    <n v="11323314"/>
    <n v="0"/>
    <n v="28259604"/>
    <n v="0"/>
    <n v="28259604"/>
    <n v="0"/>
    <n v="28259604"/>
    <n v="28259604"/>
    <n v="28259604"/>
    <n v="28259604"/>
  </r>
  <r>
    <s v="04-03-00-003"/>
    <x v="1"/>
    <s v="A-02-02-02-006-004"/>
    <x v="0"/>
    <s v="02"/>
    <s v="02"/>
    <s v="02"/>
    <s v="006"/>
    <s v="004"/>
    <m/>
    <m/>
    <m/>
    <s v="Nación"/>
    <x v="0"/>
    <s v="CSF"/>
    <s v="SERVICIOS DE TRANSPORTE DE PASAJEROS"/>
    <n v="420000"/>
    <n v="2499600"/>
    <n v="0"/>
    <n v="2919600"/>
    <n v="0"/>
    <n v="2062400"/>
    <n v="857200"/>
    <n v="2062400"/>
    <n v="2062400"/>
    <n v="2062400"/>
    <n v="2062400"/>
  </r>
  <r>
    <s v="04-03-00-003"/>
    <x v="1"/>
    <s v="A-02-02-02-006-009"/>
    <x v="0"/>
    <s v="02"/>
    <s v="02"/>
    <s v="02"/>
    <s v="006"/>
    <s v="009"/>
    <m/>
    <m/>
    <m/>
    <s v="Nación"/>
    <x v="0"/>
    <s v="CSF"/>
    <s v="SERVICIOS DE DISTRIBUCIÓN DE ELECTRICIDAD, GAS Y AGUA (POR CUENTA PROPIA)"/>
    <n v="92000000"/>
    <n v="0"/>
    <n v="16976586"/>
    <n v="75023414"/>
    <n v="0"/>
    <n v="75023414"/>
    <n v="0"/>
    <n v="75023414"/>
    <n v="75023414"/>
    <n v="75023414"/>
    <n v="75023414"/>
  </r>
  <r>
    <s v="04-03-00-003"/>
    <x v="1"/>
    <s v="A-02-02-02-007-001"/>
    <x v="0"/>
    <s v="02"/>
    <s v="02"/>
    <s v="02"/>
    <s v="007"/>
    <s v="001"/>
    <m/>
    <m/>
    <m/>
    <s v="Nación"/>
    <x v="0"/>
    <s v="CSF"/>
    <s v="SERVICIOS FINANCIEROS Y SERVICIOS CONEXOS"/>
    <n v="69618645"/>
    <n v="0"/>
    <n v="69618645"/>
    <n v="0"/>
    <n v="0"/>
    <n v="0"/>
    <n v="0"/>
    <n v="0"/>
    <n v="0"/>
    <n v="0"/>
    <n v="0"/>
  </r>
  <r>
    <s v="04-03-00-003"/>
    <x v="1"/>
    <s v="A-02-02-02-007-002"/>
    <x v="0"/>
    <s v="02"/>
    <s v="02"/>
    <s v="02"/>
    <s v="007"/>
    <s v="002"/>
    <m/>
    <m/>
    <m/>
    <s v="Nación"/>
    <x v="0"/>
    <s v="CSF"/>
    <s v="SERVICIOS INMOBILIARIOS"/>
    <n v="69618645"/>
    <n v="17633625"/>
    <n v="0"/>
    <n v="87252270"/>
    <n v="0"/>
    <n v="86984625"/>
    <n v="267645"/>
    <n v="86984625"/>
    <n v="78955275"/>
    <n v="78955275"/>
    <n v="78955275"/>
  </r>
  <r>
    <s v="04-03-00-003"/>
    <x v="1"/>
    <s v="A-02-02-02-008-004"/>
    <x v="0"/>
    <s v="02"/>
    <s v="02"/>
    <s v="02"/>
    <s v="008"/>
    <s v="004"/>
    <m/>
    <m/>
    <m/>
    <s v="Nación"/>
    <x v="0"/>
    <s v="CSF"/>
    <s v="SERVICIOS DE TELECOMUNICACIONES, TRANSMISIÓN Y SUMINISTRO DE INFORMACIÓN"/>
    <n v="9000000"/>
    <n v="845180"/>
    <n v="4275411"/>
    <n v="5569769"/>
    <n v="0"/>
    <n v="5070199"/>
    <n v="499570"/>
    <n v="5070199"/>
    <n v="5070199"/>
    <n v="5070199"/>
    <n v="5070199"/>
  </r>
  <r>
    <s v="04-03-00-003"/>
    <x v="1"/>
    <s v="A-02-02-02-009-004"/>
    <x v="0"/>
    <s v="02"/>
    <s v="02"/>
    <s v="02"/>
    <s v="009"/>
    <s v="004"/>
    <m/>
    <m/>
    <m/>
    <s v="Nación"/>
    <x v="0"/>
    <s v="CSF"/>
    <s v="SERVICIOS DE ALCANTARILLADO, RECOLECCIÓN, TRATAMIENTO Y DISPOSICIÓN DE DESECHOS Y OTROS SERVICIOS DE SANEAMIENTO AMBIENTAL"/>
    <n v="3000000"/>
    <n v="1300000"/>
    <n v="230753"/>
    <n v="4069247"/>
    <n v="0"/>
    <n v="4069247"/>
    <n v="0"/>
    <n v="4069247"/>
    <n v="4069247"/>
    <n v="4069247"/>
    <n v="4069247"/>
  </r>
  <r>
    <s v="04-03-00-003"/>
    <x v="1"/>
    <s v="A-02-02-02-010"/>
    <x v="0"/>
    <s v="02"/>
    <s v="02"/>
    <s v="02"/>
    <s v="010"/>
    <m/>
    <m/>
    <m/>
    <m/>
    <s v="Nación"/>
    <x v="0"/>
    <s v="CSF"/>
    <s v="VIÁTICOS DE LOS FUNCIONARIOS EN COMISIÓN"/>
    <n v="0"/>
    <n v="3373593"/>
    <n v="0"/>
    <n v="3373593"/>
    <n v="0"/>
    <n v="3373593"/>
    <n v="0"/>
    <n v="3373593"/>
    <n v="3373593"/>
    <n v="3373593"/>
    <n v="3373593"/>
  </r>
  <r>
    <s v="04-03-00-003"/>
    <x v="1"/>
    <s v="A-02-02-02-010"/>
    <x v="0"/>
    <s v="02"/>
    <s v="02"/>
    <s v="02"/>
    <s v="010"/>
    <m/>
    <m/>
    <m/>
    <m/>
    <s v="Propios"/>
    <x v="1"/>
    <s v="CSF"/>
    <s v="VIÁTICOS DE LOS FUNCIONARIOS EN COMISIÓN"/>
    <n v="0"/>
    <n v="271546"/>
    <n v="0"/>
    <n v="271546"/>
    <n v="0"/>
    <n v="271546"/>
    <n v="0"/>
    <n v="271546"/>
    <n v="271546"/>
    <n v="271546"/>
    <n v="271546"/>
  </r>
  <r>
    <s v="04-03-00-003"/>
    <x v="1"/>
    <s v="A-03-04-02-012-001"/>
    <x v="0"/>
    <s v="03"/>
    <s v="04"/>
    <s v="02"/>
    <s v="012"/>
    <s v="001"/>
    <m/>
    <m/>
    <m/>
    <s v="Nación"/>
    <x v="0"/>
    <s v="CSF"/>
    <s v="INCAPACIDADES (NO DE PENSIONES)"/>
    <n v="0"/>
    <n v="1249553"/>
    <n v="602153"/>
    <n v="647400"/>
    <n v="0"/>
    <n v="647400"/>
    <n v="0"/>
    <n v="647400"/>
    <n v="647400"/>
    <n v="647400"/>
    <n v="647400"/>
  </r>
  <r>
    <s v="04-03-00-003"/>
    <x v="1"/>
    <s v="A-08-01-02-001"/>
    <x v="0"/>
    <s v="08"/>
    <s v="01"/>
    <s v="02"/>
    <s v="001"/>
    <m/>
    <m/>
    <m/>
    <m/>
    <s v="Nación"/>
    <x v="0"/>
    <s v="CSF"/>
    <s v="IMPUESTO PREDIAL Y SOBRETASA AMBIENTAL"/>
    <n v="0"/>
    <n v="52388004"/>
    <n v="0"/>
    <n v="52388004"/>
    <n v="0"/>
    <n v="52388004"/>
    <n v="0"/>
    <n v="52388004"/>
    <n v="52388004"/>
    <n v="52388004"/>
    <n v="52388004"/>
  </r>
  <r>
    <s v="04-03-00-003"/>
    <x v="1"/>
    <s v="A-08-01-02-003"/>
    <x v="0"/>
    <s v="08"/>
    <s v="01"/>
    <s v="02"/>
    <s v="003"/>
    <m/>
    <m/>
    <m/>
    <m/>
    <s v="Propios"/>
    <x v="1"/>
    <s v="CSF"/>
    <s v="IMPUESTO DE INDUSTRIA Y COMERCIO"/>
    <n v="0"/>
    <n v="6164000"/>
    <n v="0"/>
    <n v="6164000"/>
    <n v="0"/>
    <n v="6164000"/>
    <n v="0"/>
    <n v="6164000"/>
    <n v="6164000"/>
    <n v="6164000"/>
    <n v="6164000"/>
  </r>
  <r>
    <s v="04-03-00-003"/>
    <x v="1"/>
    <s v="C-0404-1003-2-0-0404004-02"/>
    <x v="1"/>
    <s v="0404"/>
    <s v="1003"/>
    <s v="2"/>
    <s v="0"/>
    <s v="0404004"/>
    <s v="02"/>
    <m/>
    <m/>
    <s v="Nación"/>
    <x v="0"/>
    <s v="CSF"/>
    <s v="ADQUISICIÓN DE BIENES Y SERVICIOS - SERVICIO DE INFORMACIÓN CATASTRAL - ACTUALIZACIÓN  Y GESTIÓN CATASTRAL  NACIONAL"/>
    <n v="0"/>
    <n v="198329350"/>
    <n v="715906"/>
    <n v="197613444"/>
    <n v="0"/>
    <n v="197613444"/>
    <n v="0"/>
    <n v="197613444"/>
    <n v="197613444"/>
    <n v="197613444"/>
    <n v="197613444"/>
  </r>
  <r>
    <s v="04-03-00-003"/>
    <x v="1"/>
    <s v="C-0404-1003-2-0-0404007-02"/>
    <x v="1"/>
    <s v="0404"/>
    <s v="1003"/>
    <s v="2"/>
    <s v="0"/>
    <s v="0404007"/>
    <s v="02"/>
    <m/>
    <m/>
    <s v="Nación"/>
    <x v="0"/>
    <s v="CSF"/>
    <s v="ADQUISICIÓN DE BIENES Y SERVICIOS - SERVICIO DE AVALÚOS - ACTUALIZACIÓN  Y GESTIÓN CATASTRAL  NACIONAL"/>
    <n v="711000"/>
    <n v="0"/>
    <n v="0"/>
    <n v="711000"/>
    <n v="0"/>
    <n v="0"/>
    <n v="711000"/>
    <n v="0"/>
    <n v="0"/>
    <n v="0"/>
    <n v="0"/>
  </r>
  <r>
    <s v="04-03-00-003"/>
    <x v="1"/>
    <s v="C-0404-1003-2-0-0404004-02"/>
    <x v="1"/>
    <s v="0404"/>
    <s v="1003"/>
    <s v="2"/>
    <s v="0"/>
    <s v="0404004"/>
    <s v="02"/>
    <m/>
    <m/>
    <s v="Nación"/>
    <x v="2"/>
    <s v="CSF"/>
    <s v="ADQUISICIÓN DE BIENES Y SERVICIOS - SERVICIO DE INFORMACIÓN CATASTRAL - ACTUALIZACIÓN  Y GESTIÓN CATASTRAL  NACIONAL"/>
    <n v="0"/>
    <n v="107029864"/>
    <n v="4567568.18"/>
    <n v="102462295.81999999"/>
    <n v="0"/>
    <n v="102461935.81999999"/>
    <n v="360"/>
    <n v="102461935.81999999"/>
    <n v="102461935.81999999"/>
    <n v="102461935.81999999"/>
    <n v="102461935.81999999"/>
  </r>
  <r>
    <s v="04-03-00-003"/>
    <x v="1"/>
    <s v="C-0404-1003-2-0-0404007-02"/>
    <x v="1"/>
    <s v="0404"/>
    <s v="1003"/>
    <s v="2"/>
    <s v="0"/>
    <s v="0404007"/>
    <s v="02"/>
    <m/>
    <m/>
    <s v="Propios"/>
    <x v="1"/>
    <s v="CSF"/>
    <s v="ADQUISICIÓN DE BIENES Y SERVICIOS - SERVICIO DE AVALÚOS - ACTUALIZACIÓN  Y GESTIÓN CATASTRAL  NACIONAL"/>
    <n v="0"/>
    <n v="2000000"/>
    <n v="837372"/>
    <n v="1162628"/>
    <n v="0"/>
    <n v="1162628"/>
    <n v="0"/>
    <n v="1162628"/>
    <n v="1162628"/>
    <n v="1162628"/>
    <n v="1162628"/>
  </r>
  <r>
    <s v="04-03-00-003"/>
    <x v="1"/>
    <s v="C-0404-1003-2-0-0404004-02"/>
    <x v="1"/>
    <s v="0404"/>
    <s v="1003"/>
    <s v="2"/>
    <s v="0"/>
    <s v="0404004"/>
    <s v="02"/>
    <m/>
    <m/>
    <s v="Propios"/>
    <x v="1"/>
    <s v="CSF"/>
    <s v="ADQUISICIÓN DE BIENES Y SERVICIOS - SERVICIO DE INFORMACIÓN CATASTRAL - ACTUALIZACIÓN  Y GESTIÓN CATASTRAL  NACIONAL"/>
    <n v="0"/>
    <n v="61678531"/>
    <n v="5865989"/>
    <n v="55812542"/>
    <n v="0"/>
    <n v="55744041"/>
    <n v="68501"/>
    <n v="55744041"/>
    <n v="54644041"/>
    <n v="54644041"/>
    <n v="54644041"/>
  </r>
  <r>
    <s v="04-03-00-003"/>
    <x v="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3865264"/>
    <n v="404496"/>
    <n v="23865264"/>
    <n v="23865264"/>
    <n v="23865264"/>
    <n v="23865264"/>
  </r>
  <r>
    <s v="04-03-00-003"/>
    <x v="1"/>
    <s v="C-0499-1003-6-0-0499011-02"/>
    <x v="1"/>
    <s v="0499"/>
    <s v="1003"/>
    <s v="6"/>
    <s v="0"/>
    <s v="0499011"/>
    <s v="02"/>
    <m/>
    <m/>
    <s v="Nación"/>
    <x v="0"/>
    <s v="CSF"/>
    <s v="ADQUISICIÓN DE BIENES Y SERVICIOS - SEDES ADECUADAS - FORTALECIMIENTO DE LA INFRAESTRUCTURA FÍSICA DEL IGAC A NIVEL  NACIONAL"/>
    <n v="0"/>
    <n v="9621118"/>
    <n v="0"/>
    <n v="9621118"/>
    <n v="0"/>
    <n v="9620266"/>
    <n v="852"/>
    <n v="9620266"/>
    <n v="9620266"/>
    <n v="9620266"/>
    <n v="9620266"/>
  </r>
  <r>
    <s v="04-03-00-003"/>
    <x v="1"/>
    <s v="C-0499-1003-6-0-0499016-02"/>
    <x v="1"/>
    <s v="0499"/>
    <s v="1003"/>
    <s v="6"/>
    <s v="0"/>
    <s v="0499016"/>
    <s v="02"/>
    <m/>
    <m/>
    <s v="Nación"/>
    <x v="0"/>
    <s v="CSF"/>
    <s v="ADQUISICIÓN DE BIENES Y SERVICIOS - SEDES MANTENIDAS - FORTALECIMIENTO DE LA INFRAESTRUCTURA FÍSICA DEL IGAC A NIVEL  NACIONAL"/>
    <n v="0"/>
    <n v="13424263"/>
    <n v="8"/>
    <n v="13424255"/>
    <n v="0"/>
    <n v="13424255"/>
    <n v="0"/>
    <n v="13424255"/>
    <n v="13424255"/>
    <n v="13424255"/>
    <n v="13424255"/>
  </r>
  <r>
    <s v="04-03-00-004"/>
    <x v="2"/>
    <s v="A-01-01-01-001-001"/>
    <x v="0"/>
    <s v="01"/>
    <s v="01"/>
    <s v="01"/>
    <s v="001"/>
    <s v="001"/>
    <m/>
    <m/>
    <m/>
    <s v="Nación"/>
    <x v="0"/>
    <s v="CSF"/>
    <s v="SUELDO BÁSICO"/>
    <n v="854889000"/>
    <n v="76560599"/>
    <n v="0"/>
    <n v="931449599"/>
    <n v="0"/>
    <n v="931449599"/>
    <n v="0"/>
    <n v="931449599"/>
    <n v="931449599"/>
    <n v="931449599"/>
    <n v="931449599"/>
  </r>
  <r>
    <s v="04-03-00-004"/>
    <x v="2"/>
    <s v="A-01-01-01-001-004"/>
    <x v="0"/>
    <s v="01"/>
    <s v="01"/>
    <s v="01"/>
    <s v="001"/>
    <s v="004"/>
    <m/>
    <m/>
    <m/>
    <s v="Nación"/>
    <x v="0"/>
    <s v="CSF"/>
    <s v="SUBSIDIO DE ALIMENTACIÓN"/>
    <n v="20943000"/>
    <n v="1454491"/>
    <n v="0"/>
    <n v="22397491"/>
    <n v="0"/>
    <n v="22397491"/>
    <n v="0"/>
    <n v="22397491"/>
    <n v="22397491"/>
    <n v="22397491"/>
    <n v="22397491"/>
  </r>
  <r>
    <s v="04-03-00-004"/>
    <x v="2"/>
    <s v="A-01-01-01-001-005"/>
    <x v="0"/>
    <s v="01"/>
    <s v="01"/>
    <s v="01"/>
    <s v="001"/>
    <s v="005"/>
    <m/>
    <m/>
    <m/>
    <s v="Nación"/>
    <x v="0"/>
    <s v="CSF"/>
    <s v="AUXILIO DE TRANSPORTE "/>
    <n v="30527000"/>
    <n v="0"/>
    <n v="13631517"/>
    <n v="16895483"/>
    <n v="0"/>
    <n v="16895483"/>
    <n v="0"/>
    <n v="16895483"/>
    <n v="16895483"/>
    <n v="16895483"/>
    <n v="16895483"/>
  </r>
  <r>
    <s v="04-03-00-004"/>
    <x v="2"/>
    <s v="A-01-01-01-001-006"/>
    <x v="0"/>
    <s v="01"/>
    <s v="01"/>
    <s v="01"/>
    <s v="001"/>
    <s v="006"/>
    <m/>
    <m/>
    <m/>
    <s v="Nación"/>
    <x v="0"/>
    <s v="CSF"/>
    <s v="PRIMA DE SERVICIO"/>
    <n v="82110000"/>
    <n v="7762418"/>
    <n v="2"/>
    <n v="89872416"/>
    <n v="0"/>
    <n v="89872416"/>
    <n v="0"/>
    <n v="89872416"/>
    <n v="89872416"/>
    <n v="89872416"/>
    <n v="89872416"/>
  </r>
  <r>
    <s v="04-03-00-004"/>
    <x v="2"/>
    <s v="A-01-01-01-001-007"/>
    <x v="0"/>
    <s v="01"/>
    <s v="01"/>
    <s v="01"/>
    <s v="001"/>
    <s v="007"/>
    <m/>
    <m/>
    <m/>
    <s v="Nación"/>
    <x v="0"/>
    <s v="CSF"/>
    <s v="BONIFICACIÓN POR SERVICIOS PRESTADOS"/>
    <n v="32592000"/>
    <n v="2233890"/>
    <n v="0"/>
    <n v="34825890"/>
    <n v="0"/>
    <n v="34825890"/>
    <n v="0"/>
    <n v="34825890"/>
    <n v="34825890"/>
    <n v="34825890"/>
    <n v="34825890"/>
  </r>
  <r>
    <s v="04-03-00-004"/>
    <x v="2"/>
    <s v="A-01-01-01-001-009"/>
    <x v="0"/>
    <s v="01"/>
    <s v="01"/>
    <s v="01"/>
    <s v="001"/>
    <s v="009"/>
    <m/>
    <m/>
    <m/>
    <s v="Nación"/>
    <x v="0"/>
    <s v="CSF"/>
    <s v="PRIMA DE NAVIDAD"/>
    <n v="107650000"/>
    <n v="14050842"/>
    <n v="0"/>
    <n v="121700842"/>
    <n v="0"/>
    <n v="121700842"/>
    <n v="0"/>
    <n v="121700842"/>
    <n v="121700842"/>
    <n v="121700842"/>
    <n v="121700842"/>
  </r>
  <r>
    <s v="04-03-00-004"/>
    <x v="2"/>
    <s v="A-01-01-01-001-010"/>
    <x v="0"/>
    <s v="01"/>
    <s v="01"/>
    <s v="01"/>
    <s v="001"/>
    <s v="010"/>
    <m/>
    <m/>
    <m/>
    <s v="Nación"/>
    <x v="0"/>
    <s v="CSF"/>
    <s v="PRIMA DE VACACIONES"/>
    <n v="46409000"/>
    <n v="11346395.890000001"/>
    <n v="0.89"/>
    <n v="57755395"/>
    <n v="0"/>
    <n v="57755395"/>
    <n v="0"/>
    <n v="57755395"/>
    <n v="57755395"/>
    <n v="57755395"/>
    <n v="57755395"/>
  </r>
  <r>
    <s v="04-03-00-004"/>
    <x v="2"/>
    <s v="A-01-01-01-001-012"/>
    <x v="0"/>
    <s v="01"/>
    <s v="01"/>
    <s v="01"/>
    <s v="001"/>
    <s v="012"/>
    <m/>
    <m/>
    <m/>
    <s v="Nación"/>
    <x v="0"/>
    <s v="CSF"/>
    <s v="AUXILIO DE CONECTIVIDAD DIGITAL "/>
    <n v="13631517"/>
    <n v="3935946"/>
    <n v="0"/>
    <n v="17567463"/>
    <n v="0"/>
    <n v="17567463"/>
    <n v="0"/>
    <n v="17567463"/>
    <n v="17567463"/>
    <n v="17567463"/>
    <n v="17567463"/>
  </r>
  <r>
    <s v="04-03-00-004"/>
    <x v="2"/>
    <s v="A-01-01-02-001"/>
    <x v="0"/>
    <s v="01"/>
    <s v="01"/>
    <s v="02"/>
    <s v="001"/>
    <m/>
    <m/>
    <m/>
    <m/>
    <s v="Nación"/>
    <x v="0"/>
    <s v="CSF"/>
    <s v="PENSIONES"/>
    <n v="111547000"/>
    <n v="10008635"/>
    <n v="0"/>
    <n v="121555635"/>
    <n v="0"/>
    <n v="121555635"/>
    <n v="0"/>
    <n v="121555635"/>
    <n v="121555635"/>
    <n v="121555635"/>
    <n v="121555635"/>
  </r>
  <r>
    <s v="04-03-00-004"/>
    <x v="2"/>
    <s v="A-01-01-02-002"/>
    <x v="0"/>
    <s v="01"/>
    <s v="01"/>
    <s v="02"/>
    <s v="002"/>
    <m/>
    <m/>
    <m/>
    <m/>
    <s v="Nación"/>
    <x v="0"/>
    <s v="CSF"/>
    <s v="SALUD"/>
    <n v="79013000"/>
    <n v="7500565"/>
    <n v="0"/>
    <n v="86513565"/>
    <n v="0"/>
    <n v="86513565"/>
    <n v="0"/>
    <n v="86513565"/>
    <n v="86513565"/>
    <n v="86513565"/>
    <n v="86513565"/>
  </r>
  <r>
    <s v="04-03-00-004"/>
    <x v="2"/>
    <s v="A-01-01-02-004"/>
    <x v="0"/>
    <s v="01"/>
    <s v="01"/>
    <s v="02"/>
    <s v="004"/>
    <m/>
    <m/>
    <m/>
    <m/>
    <s v="Nación"/>
    <x v="0"/>
    <s v="CSF"/>
    <s v="CAJAS DE COMPENSACIÓN FAMILIAR"/>
    <n v="49240000"/>
    <n v="1361300"/>
    <n v="0"/>
    <n v="50601300"/>
    <n v="0"/>
    <n v="50601300"/>
    <n v="0"/>
    <n v="50601300"/>
    <n v="50601300"/>
    <n v="50601300"/>
    <n v="50601300"/>
  </r>
  <r>
    <s v="04-03-00-004"/>
    <x v="2"/>
    <s v="A-01-01-02-005"/>
    <x v="0"/>
    <s v="01"/>
    <s v="01"/>
    <s v="02"/>
    <s v="005"/>
    <m/>
    <m/>
    <m/>
    <m/>
    <s v="Nación"/>
    <x v="0"/>
    <s v="CSF"/>
    <s v="APORTES GENERALES AL SISTEMA DE RIESGOS LABORALES"/>
    <n v="13304000"/>
    <n v="2973300.11"/>
    <n v="0.11"/>
    <n v="16277300"/>
    <n v="0"/>
    <n v="16277300"/>
    <n v="0"/>
    <n v="16277300"/>
    <n v="16277300"/>
    <n v="16277300"/>
    <n v="16277300"/>
  </r>
  <r>
    <s v="04-03-00-004"/>
    <x v="2"/>
    <s v="A-01-01-02-006"/>
    <x v="0"/>
    <s v="01"/>
    <s v="01"/>
    <s v="02"/>
    <s v="006"/>
    <m/>
    <m/>
    <m/>
    <m/>
    <s v="Nación"/>
    <x v="0"/>
    <s v="CSF"/>
    <s v="APORTES AL ICBF"/>
    <n v="36937000"/>
    <n v="1025600"/>
    <n v="0"/>
    <n v="37962600"/>
    <n v="0"/>
    <n v="37962600"/>
    <n v="0"/>
    <n v="37962600"/>
    <n v="37962600"/>
    <n v="37962600"/>
    <n v="37962600"/>
  </r>
  <r>
    <s v="04-03-00-004"/>
    <x v="2"/>
    <s v="A-01-01-02-007"/>
    <x v="0"/>
    <s v="01"/>
    <s v="01"/>
    <s v="02"/>
    <s v="007"/>
    <m/>
    <m/>
    <m/>
    <m/>
    <s v="Nación"/>
    <x v="0"/>
    <s v="CSF"/>
    <s v="APORTES AL SENA"/>
    <n v="24630000"/>
    <n v="681700"/>
    <n v="0"/>
    <n v="25311700"/>
    <n v="0"/>
    <n v="25311700"/>
    <n v="0"/>
    <n v="25311700"/>
    <n v="25311700"/>
    <n v="25311700"/>
    <n v="25311700"/>
  </r>
  <r>
    <s v="04-03-00-004"/>
    <x v="2"/>
    <s v="A-01-01-03-001-001"/>
    <x v="0"/>
    <s v="01"/>
    <s v="01"/>
    <s v="03"/>
    <s v="001"/>
    <s v="001"/>
    <m/>
    <m/>
    <m/>
    <s v="Nación"/>
    <x v="0"/>
    <s v="CSF"/>
    <s v="SUELDO DE VACACIONES"/>
    <n v="25045650"/>
    <n v="38375172"/>
    <n v="0"/>
    <n v="63420822"/>
    <n v="0"/>
    <n v="63420822"/>
    <n v="0"/>
    <n v="63420822"/>
    <n v="63420822"/>
    <n v="63420822"/>
    <n v="63420822"/>
  </r>
  <r>
    <s v="04-03-00-004"/>
    <x v="2"/>
    <s v="A-01-01-03-001-002"/>
    <x v="0"/>
    <s v="01"/>
    <s v="01"/>
    <s v="03"/>
    <s v="001"/>
    <s v="002"/>
    <m/>
    <m/>
    <m/>
    <s v="Nación"/>
    <x v="0"/>
    <s v="CSF"/>
    <s v="INDEMNIZACIÓN POR VACACIONES"/>
    <n v="0"/>
    <n v="800000"/>
    <n v="800000"/>
    <n v="0"/>
    <n v="0"/>
    <n v="0"/>
    <n v="0"/>
    <n v="0"/>
    <n v="0"/>
    <n v="0"/>
    <n v="0"/>
  </r>
  <r>
    <s v="04-03-00-004"/>
    <x v="2"/>
    <s v="A-01-01-03-001-003"/>
    <x v="0"/>
    <s v="01"/>
    <s v="01"/>
    <s v="03"/>
    <s v="001"/>
    <s v="003"/>
    <m/>
    <m/>
    <m/>
    <s v="Nación"/>
    <x v="0"/>
    <s v="CSF"/>
    <s v="BONIFICACIÓN ESPECIAL DE RECREACIÓN"/>
    <n v="2324700"/>
    <n v="2233075.11"/>
    <n v="0.11"/>
    <n v="4557775"/>
    <n v="0"/>
    <n v="4557775"/>
    <n v="0"/>
    <n v="4557775"/>
    <n v="4557775"/>
    <n v="4557775"/>
    <n v="4557775"/>
  </r>
  <r>
    <s v="04-03-00-004"/>
    <x v="2"/>
    <s v="A-01-01-03-002"/>
    <x v="0"/>
    <s v="01"/>
    <s v="01"/>
    <s v="03"/>
    <s v="002"/>
    <m/>
    <m/>
    <m/>
    <m/>
    <s v="Nación"/>
    <x v="0"/>
    <s v="CSF"/>
    <s v="PRIMA TÉCNICA NO SALARIAL"/>
    <n v="16936290"/>
    <n v="11323314"/>
    <n v="0"/>
    <n v="28259604"/>
    <n v="0"/>
    <n v="28259604"/>
    <n v="0"/>
    <n v="28259604"/>
    <n v="28259604"/>
    <n v="28259604"/>
    <n v="28259604"/>
  </r>
  <r>
    <s v="04-03-00-004"/>
    <x v="2"/>
    <s v="A-02-02-01-003-003"/>
    <x v="0"/>
    <s v="02"/>
    <s v="02"/>
    <s v="01"/>
    <s v="003"/>
    <s v="003"/>
    <m/>
    <m/>
    <m/>
    <s v="Nación"/>
    <x v="0"/>
    <s v="CSF"/>
    <s v="PRODUCTOS DE HORNOS DE COQUE; PRODUCTOS DE REFINACIÓN DE PETRÓLEO Y COMBUSTIBLE NUCLEAR"/>
    <n v="0"/>
    <n v="900000"/>
    <n v="0"/>
    <n v="900000"/>
    <n v="0"/>
    <n v="900000"/>
    <n v="0"/>
    <n v="900000"/>
    <n v="900000"/>
    <n v="900000"/>
    <n v="900000"/>
  </r>
  <r>
    <s v="04-03-00-004"/>
    <x v="2"/>
    <s v="A-02-02-02-006-004"/>
    <x v="0"/>
    <s v="02"/>
    <s v="02"/>
    <s v="02"/>
    <s v="006"/>
    <s v="004"/>
    <m/>
    <m/>
    <m/>
    <s v="Nación"/>
    <x v="0"/>
    <s v="CSF"/>
    <s v="SERVICIOS DE TRANSPORTE DE PASAJEROS"/>
    <n v="300000"/>
    <n v="15212000"/>
    <n v="0"/>
    <n v="15512000"/>
    <n v="0"/>
    <n v="11400000"/>
    <n v="4112000"/>
    <n v="11400000"/>
    <n v="11400000"/>
    <n v="11400000"/>
    <n v="11400000"/>
  </r>
  <r>
    <s v="04-03-00-004"/>
    <x v="2"/>
    <s v="A-02-02-02-006-004"/>
    <x v="0"/>
    <s v="02"/>
    <s v="02"/>
    <s v="02"/>
    <s v="006"/>
    <s v="004"/>
    <m/>
    <m/>
    <m/>
    <s v="Propios"/>
    <x v="1"/>
    <s v="CSF"/>
    <s v="SERVICIOS DE TRANSPORTE DE PASAJEROS"/>
    <n v="0"/>
    <n v="1550000"/>
    <n v="0"/>
    <n v="1550000"/>
    <n v="0"/>
    <n v="50000"/>
    <n v="1500000"/>
    <n v="50000"/>
    <n v="50000"/>
    <n v="50000"/>
    <n v="50000"/>
  </r>
  <r>
    <s v="04-03-00-004"/>
    <x v="2"/>
    <s v="A-02-02-02-006-005"/>
    <x v="0"/>
    <s v="02"/>
    <s v="02"/>
    <s v="02"/>
    <s v="006"/>
    <s v="005"/>
    <m/>
    <m/>
    <m/>
    <s v="Nación"/>
    <x v="0"/>
    <s v="CSF"/>
    <s v="SERVICIOS DE TRANSPORTE DE CARGA"/>
    <n v="1836060"/>
    <n v="0"/>
    <n v="0"/>
    <n v="1836060"/>
    <n v="0"/>
    <n v="1836060"/>
    <n v="0"/>
    <n v="1836060"/>
    <n v="1836060"/>
    <n v="1836060"/>
    <n v="1836060"/>
  </r>
  <r>
    <s v="04-03-00-004"/>
    <x v="2"/>
    <s v="A-02-02-02-006-009"/>
    <x v="0"/>
    <s v="02"/>
    <s v="02"/>
    <s v="02"/>
    <s v="006"/>
    <s v="009"/>
    <m/>
    <m/>
    <m/>
    <s v="Nación"/>
    <x v="0"/>
    <s v="CSF"/>
    <s v="SERVICIOS DE DISTRIBUCIÓN DE ELECTRICIDAD, GAS Y AGUA (POR CUENTA PROPIA)"/>
    <n v="19000000"/>
    <n v="0"/>
    <n v="0"/>
    <n v="19000000"/>
    <n v="0"/>
    <n v="17744886"/>
    <n v="1255114"/>
    <n v="17744886"/>
    <n v="17744886"/>
    <n v="17744886"/>
    <n v="17744886"/>
  </r>
  <r>
    <s v="04-03-00-004"/>
    <x v="2"/>
    <s v="A-02-02-02-007-001"/>
    <x v="0"/>
    <s v="02"/>
    <s v="02"/>
    <s v="02"/>
    <s v="007"/>
    <s v="001"/>
    <m/>
    <m/>
    <m/>
    <s v="Nación"/>
    <x v="0"/>
    <s v="CSF"/>
    <s v="SERVICIOS FINANCIEROS Y SERVICIOS CONEXOS"/>
    <n v="4030000"/>
    <n v="0"/>
    <n v="4030000"/>
    <n v="0"/>
    <n v="0"/>
    <n v="0"/>
    <n v="0"/>
    <n v="0"/>
    <n v="0"/>
    <n v="0"/>
    <n v="0"/>
  </r>
  <r>
    <s v="04-03-00-004"/>
    <x v="2"/>
    <s v="A-02-02-02-007-002"/>
    <x v="0"/>
    <s v="02"/>
    <s v="02"/>
    <s v="02"/>
    <s v="007"/>
    <s v="002"/>
    <m/>
    <m/>
    <m/>
    <s v="Nación"/>
    <x v="0"/>
    <s v="CSF"/>
    <s v="SERVICIOS INMOBILIARIOS"/>
    <n v="4030000"/>
    <n v="528946"/>
    <n v="0"/>
    <n v="4558946"/>
    <n v="0"/>
    <n v="4558946"/>
    <n v="0"/>
    <n v="4558946"/>
    <n v="4134131"/>
    <n v="4134131"/>
    <n v="4134131"/>
  </r>
  <r>
    <s v="04-03-00-004"/>
    <x v="2"/>
    <s v="A-02-02-02-007-002"/>
    <x v="0"/>
    <s v="02"/>
    <s v="02"/>
    <s v="02"/>
    <s v="007"/>
    <s v="002"/>
    <m/>
    <m/>
    <m/>
    <s v="Propios"/>
    <x v="1"/>
    <s v="CSF"/>
    <s v="SERVICIOS INMOBILIARIOS"/>
    <n v="0"/>
    <n v="42608864"/>
    <n v="0"/>
    <n v="42608864"/>
    <n v="0"/>
    <n v="42608864"/>
    <n v="0"/>
    <n v="42608864"/>
    <n v="40444597"/>
    <n v="40444597"/>
    <n v="40444597"/>
  </r>
  <r>
    <s v="04-03-00-004"/>
    <x v="2"/>
    <s v="A-02-02-02-008-004"/>
    <x v="0"/>
    <s v="02"/>
    <s v="02"/>
    <s v="02"/>
    <s v="008"/>
    <s v="004"/>
    <m/>
    <m/>
    <m/>
    <s v="Nación"/>
    <x v="0"/>
    <s v="CSF"/>
    <s v="SERVICIOS DE TELECOMUNICACIONES, TRANSMISIÓN Y SUMINISTRO DE INFORMACIÓN"/>
    <n v="4000000"/>
    <n v="0"/>
    <n v="0"/>
    <n v="4000000"/>
    <n v="0"/>
    <n v="3272085"/>
    <n v="727915"/>
    <n v="3272085"/>
    <n v="3272085"/>
    <n v="3272085"/>
    <n v="3272085"/>
  </r>
  <r>
    <s v="04-03-00-004"/>
    <x v="2"/>
    <s v="A-02-02-02-009-004"/>
    <x v="0"/>
    <s v="02"/>
    <s v="02"/>
    <s v="02"/>
    <s v="009"/>
    <s v="004"/>
    <m/>
    <m/>
    <m/>
    <s v="Nación"/>
    <x v="0"/>
    <s v="CSF"/>
    <s v="SERVICIOS DE ALCANTARILLADO, RECOLECCIÓN, TRATAMIENTO Y DISPOSICIÓN DE DESECHOS Y OTROS SERVICIOS DE SANEAMIENTO AMBIENTAL"/>
    <n v="1700000"/>
    <n v="0"/>
    <n v="0"/>
    <n v="1700000"/>
    <n v="0"/>
    <n v="1699059"/>
    <n v="941"/>
    <n v="1699059"/>
    <n v="1699059"/>
    <n v="1699059"/>
    <n v="1699059"/>
  </r>
  <r>
    <s v="04-03-00-004"/>
    <x v="2"/>
    <s v="A-02-02-02-010"/>
    <x v="0"/>
    <s v="02"/>
    <s v="02"/>
    <s v="02"/>
    <s v="010"/>
    <m/>
    <m/>
    <m/>
    <m/>
    <s v="Nación"/>
    <x v="0"/>
    <s v="CSF"/>
    <s v="VIÁTICOS DE LOS FUNCIONARIOS EN COMISIÓN"/>
    <n v="0"/>
    <n v="258320"/>
    <n v="0"/>
    <n v="258320"/>
    <n v="0"/>
    <n v="258320"/>
    <n v="0"/>
    <n v="258320"/>
    <n v="258320"/>
    <n v="258320"/>
    <n v="258320"/>
  </r>
  <r>
    <s v="04-03-00-004"/>
    <x v="2"/>
    <s v="A-02-02-02-010"/>
    <x v="0"/>
    <s v="02"/>
    <s v="02"/>
    <s v="02"/>
    <s v="010"/>
    <m/>
    <m/>
    <m/>
    <m/>
    <s v="Propios"/>
    <x v="1"/>
    <s v="CSF"/>
    <s v="VIÁTICOS DE LOS FUNCIONARIOS EN COMISIÓN"/>
    <n v="0"/>
    <n v="271546"/>
    <n v="0"/>
    <n v="271546"/>
    <n v="0"/>
    <n v="0"/>
    <n v="271546"/>
    <n v="0"/>
    <n v="0"/>
    <n v="0"/>
    <n v="0"/>
  </r>
  <r>
    <s v="04-03-00-004"/>
    <x v="2"/>
    <s v="A-03-04-02-012-001"/>
    <x v="0"/>
    <s v="03"/>
    <s v="04"/>
    <s v="02"/>
    <s v="012"/>
    <s v="001"/>
    <m/>
    <m/>
    <m/>
    <s v="Nación"/>
    <x v="0"/>
    <s v="CSF"/>
    <s v="INCAPACIDADES (NO DE PENSIONES)"/>
    <n v="0"/>
    <n v="1701228"/>
    <n v="412960"/>
    <n v="1288268"/>
    <n v="0"/>
    <n v="1288268"/>
    <n v="0"/>
    <n v="1288268"/>
    <n v="1288268"/>
    <n v="1288268"/>
    <n v="1288268"/>
  </r>
  <r>
    <s v="04-03-00-004"/>
    <x v="2"/>
    <s v="A-03-04-02-012-002"/>
    <x v="0"/>
    <s v="03"/>
    <s v="04"/>
    <s v="02"/>
    <s v="012"/>
    <s v="002"/>
    <m/>
    <m/>
    <m/>
    <s v="Nación"/>
    <x v="0"/>
    <s v="CSF"/>
    <s v="LICENCIAS DE MATERNIDAD Y PATERNIDAD (NO DE PENSIONES)"/>
    <n v="0"/>
    <n v="850045"/>
    <n v="568662"/>
    <n v="281383"/>
    <n v="0"/>
    <n v="281383"/>
    <n v="0"/>
    <n v="281383"/>
    <n v="281383"/>
    <n v="281383"/>
    <n v="281383"/>
  </r>
  <r>
    <s v="04-03-00-004"/>
    <x v="2"/>
    <s v="A-08-01-02-001"/>
    <x v="0"/>
    <s v="08"/>
    <s v="01"/>
    <s v="02"/>
    <s v="001"/>
    <m/>
    <m/>
    <m/>
    <m/>
    <s v="Nación"/>
    <x v="0"/>
    <s v="CSF"/>
    <s v="IMPUESTO PREDIAL Y SOBRETASA AMBIENTAL"/>
    <n v="0"/>
    <n v="32242000"/>
    <n v="0"/>
    <n v="32242000"/>
    <n v="0"/>
    <n v="32242000"/>
    <n v="0"/>
    <n v="32242000"/>
    <n v="32242000"/>
    <n v="32242000"/>
    <n v="32242000"/>
  </r>
  <r>
    <s v="04-03-00-004"/>
    <x v="2"/>
    <s v="A-08-01-02-003"/>
    <x v="0"/>
    <s v="08"/>
    <s v="01"/>
    <s v="02"/>
    <s v="003"/>
    <m/>
    <m/>
    <m/>
    <m/>
    <s v="Propios"/>
    <x v="1"/>
    <s v="CSF"/>
    <s v="IMPUESTO DE INDUSTRIA Y COMERCIO"/>
    <n v="0"/>
    <n v="13300000"/>
    <n v="1064000"/>
    <n v="12236000"/>
    <n v="0"/>
    <n v="12236000"/>
    <n v="0"/>
    <n v="12236000"/>
    <n v="12236000"/>
    <n v="12236000"/>
    <n v="12236000"/>
  </r>
  <r>
    <s v="04-03-00-004"/>
    <x v="2"/>
    <s v="C-0404-1003-2-0-0404004-02"/>
    <x v="1"/>
    <s v="0404"/>
    <s v="1003"/>
    <s v="2"/>
    <s v="0"/>
    <s v="0404004"/>
    <s v="02"/>
    <m/>
    <m/>
    <s v="Nación"/>
    <x v="0"/>
    <s v="CSF"/>
    <s v="ADQUISICIÓN DE BIENES Y SERVICIOS - SERVICIO DE INFORMACIÓN CATASTRAL - ACTUALIZACIÓN  Y GESTIÓN CATASTRAL  NACIONAL"/>
    <n v="0"/>
    <n v="448281550"/>
    <n v="0"/>
    <n v="448281550"/>
    <n v="0"/>
    <n v="448261504"/>
    <n v="20046"/>
    <n v="448261504"/>
    <n v="448261504"/>
    <n v="448261504"/>
    <n v="448261504"/>
  </r>
  <r>
    <s v="04-03-00-004"/>
    <x v="2"/>
    <s v="C-0404-1003-2-0-0404007-02"/>
    <x v="1"/>
    <s v="0404"/>
    <s v="1003"/>
    <s v="2"/>
    <s v="0"/>
    <s v="0404007"/>
    <s v="02"/>
    <m/>
    <m/>
    <s v="Nación"/>
    <x v="2"/>
    <s v="CSF"/>
    <s v="ADQUISICIÓN DE BIENES Y SERVICIOS - SERVICIO DE AVALÚOS - ACTUALIZACIÓN  Y GESTIÓN CATASTRAL  NACIONAL"/>
    <n v="0"/>
    <n v="3750000"/>
    <n v="0"/>
    <n v="3750000"/>
    <n v="0"/>
    <n v="3061234.53"/>
    <n v="688765.47"/>
    <n v="3061234.53"/>
    <n v="3061234.53"/>
    <n v="3061234.53"/>
    <n v="3061234.53"/>
  </r>
  <r>
    <s v="04-03-00-004"/>
    <x v="2"/>
    <s v="C-0404-1003-2-0-0404004-02"/>
    <x v="1"/>
    <s v="0404"/>
    <s v="1003"/>
    <s v="2"/>
    <s v="0"/>
    <s v="0404004"/>
    <s v="02"/>
    <m/>
    <m/>
    <s v="Nación"/>
    <x v="2"/>
    <s v="CSF"/>
    <s v="ADQUISICIÓN DE BIENES Y SERVICIOS - SERVICIO DE INFORMACIÓN CATASTRAL - ACTUALIZACIÓN  Y GESTIÓN CATASTRAL  NACIONAL"/>
    <n v="0"/>
    <n v="82058335"/>
    <n v="0"/>
    <n v="82058335"/>
    <n v="0"/>
    <n v="79100084"/>
    <n v="2958251"/>
    <n v="79100084"/>
    <n v="79100084"/>
    <n v="79100084"/>
    <n v="79100084"/>
  </r>
  <r>
    <s v="04-03-00-004"/>
    <x v="2"/>
    <s v="C-0404-1003-2-0-0404007-02"/>
    <x v="1"/>
    <s v="0404"/>
    <s v="1003"/>
    <s v="2"/>
    <s v="0"/>
    <s v="0404007"/>
    <s v="02"/>
    <m/>
    <m/>
    <s v="Propios"/>
    <x v="1"/>
    <s v="CSF"/>
    <s v="ADQUISICIÓN DE BIENES Y SERVICIOS - SERVICIO DE AVALÚOS - ACTUALIZACIÓN  Y GESTIÓN CATASTRAL  NACIONAL"/>
    <n v="0"/>
    <n v="18000000"/>
    <n v="0"/>
    <n v="18000000"/>
    <n v="0"/>
    <n v="15325367"/>
    <n v="2674633"/>
    <n v="15325367"/>
    <n v="15325367"/>
    <n v="15325367"/>
    <n v="15325367"/>
  </r>
  <r>
    <s v="04-03-00-004"/>
    <x v="2"/>
    <s v="C-0404-1003-2-0-0404004-02"/>
    <x v="1"/>
    <s v="0404"/>
    <s v="1003"/>
    <s v="2"/>
    <s v="0"/>
    <s v="0404004"/>
    <s v="02"/>
    <m/>
    <m/>
    <s v="Propios"/>
    <x v="1"/>
    <s v="CSF"/>
    <s v="ADQUISICIÓN DE BIENES Y SERVICIOS - SERVICIO DE INFORMACIÓN CATASTRAL - ACTUALIZACIÓN  Y GESTIÓN CATASTRAL  NACIONAL"/>
    <n v="0"/>
    <n v="9035932"/>
    <n v="0"/>
    <n v="9035932"/>
    <n v="0"/>
    <n v="9035932"/>
    <n v="0"/>
    <n v="9035932"/>
    <n v="9035932"/>
    <n v="9035932"/>
    <n v="9035932"/>
  </r>
  <r>
    <s v="04-03-00-004"/>
    <x v="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24269760"/>
    <n v="24269760"/>
    <n v="24269760"/>
  </r>
  <r>
    <s v="04-03-00-004"/>
    <x v="2"/>
    <s v="C-0499-1003-6-0-0499016-02"/>
    <x v="1"/>
    <s v="0499"/>
    <s v="1003"/>
    <s v="6"/>
    <s v="0"/>
    <s v="0499016"/>
    <s v="02"/>
    <m/>
    <m/>
    <s v="Nación"/>
    <x v="0"/>
    <s v="CSF"/>
    <s v="ADQUISICIÓN DE BIENES Y SERVICIOS - SEDES MANTENIDAS - FORTALECIMIENTO DE LA INFRAESTRUCTURA FÍSICA DEL IGAC A NIVEL  NACIONAL"/>
    <n v="0"/>
    <n v="12506559"/>
    <n v="0"/>
    <n v="12506559"/>
    <n v="0"/>
    <n v="12206559"/>
    <n v="300000"/>
    <n v="12206559"/>
    <n v="12206559"/>
    <n v="12206559"/>
    <n v="12206559"/>
  </r>
  <r>
    <s v="04-03-00-005"/>
    <x v="3"/>
    <s v="A-01-01-01-001-001"/>
    <x v="0"/>
    <s v="01"/>
    <s v="01"/>
    <s v="01"/>
    <s v="001"/>
    <s v="001"/>
    <m/>
    <m/>
    <m/>
    <s v="Nación"/>
    <x v="0"/>
    <s v="CSF"/>
    <s v="SUELDO BÁSICO"/>
    <n v="393315000"/>
    <n v="52133766.560000002"/>
    <n v="212851.56"/>
    <n v="445235915"/>
    <n v="0"/>
    <n v="445235915"/>
    <n v="0"/>
    <n v="445235915"/>
    <n v="445235915"/>
    <n v="445235915"/>
    <n v="445235915"/>
  </r>
  <r>
    <s v="04-03-00-005"/>
    <x v="3"/>
    <s v="A-01-01-01-001-004"/>
    <x v="0"/>
    <s v="01"/>
    <s v="01"/>
    <s v="01"/>
    <s v="001"/>
    <s v="004"/>
    <m/>
    <m/>
    <m/>
    <s v="Nación"/>
    <x v="0"/>
    <s v="CSF"/>
    <s v="SUBSIDIO DE ALIMENTACIÓN"/>
    <n v="7934000"/>
    <n v="992753.67"/>
    <n v="33.67"/>
    <n v="8926720"/>
    <n v="0"/>
    <n v="8926720"/>
    <n v="0"/>
    <n v="8926720"/>
    <n v="8926720"/>
    <n v="8926720"/>
    <n v="8926720"/>
  </r>
  <r>
    <s v="04-03-00-005"/>
    <x v="3"/>
    <s v="A-01-01-01-001-005"/>
    <x v="0"/>
    <s v="01"/>
    <s v="01"/>
    <s v="01"/>
    <s v="001"/>
    <s v="005"/>
    <m/>
    <m/>
    <m/>
    <s v="Nación"/>
    <x v="0"/>
    <s v="CSF"/>
    <s v="AUXILIO DE TRANSPORTE "/>
    <n v="10082000"/>
    <n v="0"/>
    <n v="4311893"/>
    <n v="5770107"/>
    <n v="0"/>
    <n v="5770107"/>
    <n v="0"/>
    <n v="5770107"/>
    <n v="5770107"/>
    <n v="5770107"/>
    <n v="5770107"/>
  </r>
  <r>
    <s v="04-03-00-005"/>
    <x v="3"/>
    <s v="A-01-01-01-001-006"/>
    <x v="0"/>
    <s v="01"/>
    <s v="01"/>
    <s v="01"/>
    <s v="001"/>
    <s v="006"/>
    <m/>
    <m/>
    <m/>
    <s v="Nación"/>
    <x v="0"/>
    <s v="CSF"/>
    <s v="PRIMA DE SERVICIO"/>
    <n v="36056000"/>
    <n v="4281930"/>
    <n v="0"/>
    <n v="40337930"/>
    <n v="0"/>
    <n v="40337930"/>
    <n v="0"/>
    <n v="40337930"/>
    <n v="40337930"/>
    <n v="40337930"/>
    <n v="40337930"/>
  </r>
  <r>
    <s v="04-03-00-005"/>
    <x v="3"/>
    <s v="A-01-01-01-001-007"/>
    <x v="0"/>
    <s v="01"/>
    <s v="01"/>
    <s v="01"/>
    <s v="001"/>
    <s v="007"/>
    <m/>
    <m/>
    <m/>
    <s v="Nación"/>
    <x v="0"/>
    <s v="CSF"/>
    <s v="BONIFICACIÓN POR SERVICIOS PRESTADOS"/>
    <n v="13577000"/>
    <n v="163470"/>
    <n v="10003"/>
    <n v="13730467"/>
    <n v="0"/>
    <n v="13730467"/>
    <n v="0"/>
    <n v="13730467"/>
    <n v="13730467"/>
    <n v="13730467"/>
    <n v="13730467"/>
  </r>
  <r>
    <s v="04-03-00-005"/>
    <x v="3"/>
    <s v="A-01-01-01-001-009"/>
    <x v="0"/>
    <s v="01"/>
    <s v="01"/>
    <s v="01"/>
    <s v="001"/>
    <s v="009"/>
    <m/>
    <m/>
    <m/>
    <s v="Nación"/>
    <x v="0"/>
    <s v="CSF"/>
    <s v="PRIMA DE NAVIDAD"/>
    <n v="46002000"/>
    <n v="7034144"/>
    <n v="0"/>
    <n v="53036144"/>
    <n v="0"/>
    <n v="53036144"/>
    <n v="0"/>
    <n v="53036144"/>
    <n v="53036144"/>
    <n v="53036144"/>
    <n v="53036144"/>
  </r>
  <r>
    <s v="04-03-00-005"/>
    <x v="3"/>
    <s v="A-01-01-01-001-010"/>
    <x v="0"/>
    <s v="01"/>
    <s v="01"/>
    <s v="01"/>
    <s v="001"/>
    <s v="010"/>
    <m/>
    <m/>
    <m/>
    <s v="Nación"/>
    <x v="0"/>
    <s v="CSF"/>
    <s v="PRIMA DE VACACIONES"/>
    <n v="20818000"/>
    <n v="6702089"/>
    <n v="806"/>
    <n v="27519283"/>
    <n v="0"/>
    <n v="27519283"/>
    <n v="0"/>
    <n v="27519283"/>
    <n v="27519283"/>
    <n v="27519283"/>
    <n v="27519283"/>
  </r>
  <r>
    <s v="04-03-00-005"/>
    <x v="3"/>
    <s v="A-01-01-01-001-012"/>
    <x v="0"/>
    <s v="01"/>
    <s v="01"/>
    <s v="01"/>
    <s v="001"/>
    <s v="012"/>
    <m/>
    <m/>
    <m/>
    <s v="Nación"/>
    <x v="0"/>
    <s v="CSF"/>
    <s v="AUXILIO DE CONECTIVIDAD DIGITAL "/>
    <n v="4311893"/>
    <n v="1489074.33"/>
    <n v="1.33"/>
    <n v="5800966"/>
    <n v="0"/>
    <n v="5800966"/>
    <n v="0"/>
    <n v="5800966"/>
    <n v="5800966"/>
    <n v="5800966"/>
    <n v="5800966"/>
  </r>
  <r>
    <s v="04-03-00-005"/>
    <x v="3"/>
    <s v="A-01-01-02-001"/>
    <x v="0"/>
    <s v="01"/>
    <s v="01"/>
    <s v="02"/>
    <s v="001"/>
    <m/>
    <m/>
    <m/>
    <m/>
    <s v="Nación"/>
    <x v="0"/>
    <s v="CSF"/>
    <s v="PENSIONES"/>
    <n v="52130000"/>
    <n v="6851400"/>
    <n v="1414200"/>
    <n v="57567200"/>
    <n v="0"/>
    <n v="57567200"/>
    <n v="0"/>
    <n v="57567200"/>
    <n v="57567200"/>
    <n v="57567200"/>
    <n v="57567200"/>
  </r>
  <r>
    <s v="04-03-00-005"/>
    <x v="3"/>
    <s v="A-01-01-02-002"/>
    <x v="0"/>
    <s v="01"/>
    <s v="01"/>
    <s v="02"/>
    <s v="002"/>
    <m/>
    <m/>
    <m/>
    <m/>
    <s v="Nación"/>
    <x v="0"/>
    <s v="CSF"/>
    <s v="SALUD"/>
    <n v="36500000"/>
    <n v="4282600"/>
    <n v="9100"/>
    <n v="40773500"/>
    <n v="0"/>
    <n v="40773500"/>
    <n v="0"/>
    <n v="40773500"/>
    <n v="40773500"/>
    <n v="40773500"/>
    <n v="40773500"/>
  </r>
  <r>
    <s v="04-03-00-005"/>
    <x v="3"/>
    <s v="A-01-01-02-004"/>
    <x v="0"/>
    <s v="01"/>
    <s v="01"/>
    <s v="02"/>
    <s v="004"/>
    <m/>
    <m/>
    <m/>
    <m/>
    <s v="Nación"/>
    <x v="0"/>
    <s v="CSF"/>
    <s v="CAJAS DE COMPENSACIÓN FAMILIAR"/>
    <n v="21260000"/>
    <n v="1746200"/>
    <n v="109600"/>
    <n v="22896600"/>
    <n v="0"/>
    <n v="22896600"/>
    <n v="0"/>
    <n v="22896600"/>
    <n v="22896600"/>
    <n v="22896600"/>
    <n v="22896600"/>
  </r>
  <r>
    <s v="04-03-00-005"/>
    <x v="3"/>
    <s v="A-01-01-02-005"/>
    <x v="0"/>
    <s v="01"/>
    <s v="01"/>
    <s v="02"/>
    <s v="005"/>
    <m/>
    <m/>
    <m/>
    <m/>
    <s v="Nación"/>
    <x v="0"/>
    <s v="CSF"/>
    <s v="APORTES GENERALES AL SISTEMA DE RIESGOS LABORALES"/>
    <n v="5226000"/>
    <n v="42200"/>
    <n v="400"/>
    <n v="5267800"/>
    <n v="0"/>
    <n v="5267800"/>
    <n v="0"/>
    <n v="5267800"/>
    <n v="5267800"/>
    <n v="5267800"/>
    <n v="5267800"/>
  </r>
  <r>
    <s v="04-03-00-005"/>
    <x v="3"/>
    <s v="A-01-01-02-006"/>
    <x v="0"/>
    <s v="01"/>
    <s v="01"/>
    <s v="02"/>
    <s v="006"/>
    <m/>
    <m/>
    <m/>
    <m/>
    <s v="Nación"/>
    <x v="0"/>
    <s v="CSF"/>
    <s v="APORTES AL ICBF"/>
    <n v="15952000"/>
    <n v="1223500"/>
    <n v="0"/>
    <n v="17175500"/>
    <n v="0"/>
    <n v="17175500"/>
    <n v="0"/>
    <n v="17175500"/>
    <n v="17175500"/>
    <n v="17175500"/>
    <n v="17175500"/>
  </r>
  <r>
    <s v="04-03-00-005"/>
    <x v="3"/>
    <s v="A-01-01-02-007"/>
    <x v="0"/>
    <s v="01"/>
    <s v="01"/>
    <s v="02"/>
    <s v="007"/>
    <m/>
    <m/>
    <m/>
    <m/>
    <s v="Nación"/>
    <x v="0"/>
    <s v="CSF"/>
    <s v="APORTES AL SENA"/>
    <n v="10637000"/>
    <n v="1389400"/>
    <n v="572200"/>
    <n v="11454200"/>
    <n v="0"/>
    <n v="11454200"/>
    <n v="0"/>
    <n v="11454200"/>
    <n v="11454200"/>
    <n v="11454200"/>
    <n v="11454200"/>
  </r>
  <r>
    <s v="04-03-00-005"/>
    <x v="3"/>
    <s v="A-01-01-03-001-001"/>
    <x v="0"/>
    <s v="01"/>
    <s v="01"/>
    <s v="03"/>
    <s v="001"/>
    <s v="001"/>
    <m/>
    <m/>
    <m/>
    <s v="Nación"/>
    <x v="0"/>
    <s v="CSF"/>
    <s v="SUELDO DE VACACIONES"/>
    <n v="1695330"/>
    <n v="23746356"/>
    <n v="3418"/>
    <n v="25438268"/>
    <n v="0"/>
    <n v="25438268"/>
    <n v="0"/>
    <n v="25438268"/>
    <n v="25438268"/>
    <n v="25438268"/>
    <n v="25438268"/>
  </r>
  <r>
    <s v="04-03-00-005"/>
    <x v="3"/>
    <s v="A-01-01-03-001-002"/>
    <x v="0"/>
    <s v="01"/>
    <s v="01"/>
    <s v="03"/>
    <s v="001"/>
    <s v="002"/>
    <m/>
    <m/>
    <m/>
    <s v="Nación"/>
    <x v="0"/>
    <s v="CSF"/>
    <s v="INDEMNIZACIÓN POR VACACIONES"/>
    <n v="0"/>
    <n v="2374010"/>
    <n v="0"/>
    <n v="2374010"/>
    <n v="0"/>
    <n v="2374010"/>
    <n v="0"/>
    <n v="2374010"/>
    <n v="2374010"/>
    <n v="2374010"/>
    <n v="2374010"/>
  </r>
  <r>
    <s v="04-03-00-005"/>
    <x v="3"/>
    <s v="A-01-01-03-001-003"/>
    <x v="0"/>
    <s v="01"/>
    <s v="01"/>
    <s v="03"/>
    <s v="001"/>
    <s v="003"/>
    <m/>
    <m/>
    <m/>
    <s v="Nación"/>
    <x v="0"/>
    <s v="CSF"/>
    <s v="BONIFICACIÓN ESPECIAL DE RECREACIÓN"/>
    <n v="1081080"/>
    <n v="1035494"/>
    <n v="3350"/>
    <n v="2113224"/>
    <n v="0"/>
    <n v="2113224"/>
    <n v="0"/>
    <n v="2113224"/>
    <n v="2113224"/>
    <n v="2113224"/>
    <n v="2113224"/>
  </r>
  <r>
    <s v="04-03-00-005"/>
    <x v="3"/>
    <s v="A-01-01-03-002"/>
    <x v="0"/>
    <s v="01"/>
    <s v="01"/>
    <s v="03"/>
    <s v="002"/>
    <m/>
    <m/>
    <m/>
    <m/>
    <s v="Nación"/>
    <x v="0"/>
    <s v="CSF"/>
    <s v="PRIMA TÉCNICA NO SALARIAL"/>
    <n v="0"/>
    <n v="13187815"/>
    <n v="0"/>
    <n v="13187815"/>
    <n v="0"/>
    <n v="13187815"/>
    <n v="0"/>
    <n v="13187815"/>
    <n v="13187815"/>
    <n v="13187815"/>
    <n v="13187815"/>
  </r>
  <r>
    <s v="04-03-00-005"/>
    <x v="3"/>
    <s v="A-01-01-03-016"/>
    <x v="0"/>
    <s v="01"/>
    <s v="01"/>
    <s v="03"/>
    <s v="016"/>
    <m/>
    <m/>
    <m/>
    <m/>
    <s v="Nación"/>
    <x v="0"/>
    <s v="CSF"/>
    <s v="PRIMA DE COORDINACIÓN"/>
    <n v="859320"/>
    <n v="0"/>
    <n v="859320"/>
    <n v="0"/>
    <n v="0"/>
    <n v="0"/>
    <n v="0"/>
    <n v="0"/>
    <n v="0"/>
    <n v="0"/>
    <n v="0"/>
  </r>
  <r>
    <s v="04-03-00-005"/>
    <x v="3"/>
    <s v="A-02-02-02-006-004"/>
    <x v="0"/>
    <s v="02"/>
    <s v="02"/>
    <s v="02"/>
    <s v="006"/>
    <s v="004"/>
    <m/>
    <m/>
    <m/>
    <s v="Nación"/>
    <x v="0"/>
    <s v="CSF"/>
    <s v="SERVICIOS DE TRANSPORTE DE PASAJEROS"/>
    <n v="0"/>
    <n v="78400"/>
    <n v="0"/>
    <n v="78400"/>
    <n v="0"/>
    <n v="78400"/>
    <n v="0"/>
    <n v="78400"/>
    <n v="78400"/>
    <n v="78400"/>
    <n v="78400"/>
  </r>
  <r>
    <s v="04-03-00-005"/>
    <x v="3"/>
    <s v="A-02-02-02-006-004"/>
    <x v="0"/>
    <s v="02"/>
    <s v="02"/>
    <s v="02"/>
    <s v="006"/>
    <s v="004"/>
    <m/>
    <m/>
    <m/>
    <s v="Propios"/>
    <x v="1"/>
    <s v="CSF"/>
    <s v="SERVICIOS DE TRANSPORTE DE PASAJEROS"/>
    <n v="0"/>
    <n v="15000"/>
    <n v="15000"/>
    <n v="0"/>
    <n v="0"/>
    <n v="0"/>
    <n v="0"/>
    <n v="0"/>
    <n v="0"/>
    <n v="0"/>
    <n v="0"/>
  </r>
  <r>
    <s v="04-03-00-005"/>
    <x v="3"/>
    <s v="A-02-02-02-006-009"/>
    <x v="0"/>
    <s v="02"/>
    <s v="02"/>
    <s v="02"/>
    <s v="006"/>
    <s v="009"/>
    <m/>
    <m/>
    <m/>
    <s v="Nación"/>
    <x v="0"/>
    <s v="CSF"/>
    <s v="SERVICIOS DE DISTRIBUCIÓN DE ELECTRICIDAD, GAS Y AGUA (POR CUENTA PROPIA)"/>
    <n v="18000000"/>
    <n v="2505114"/>
    <n v="0"/>
    <n v="20505114"/>
    <n v="0"/>
    <n v="20501364"/>
    <n v="3750"/>
    <n v="20501364"/>
    <n v="20501364"/>
    <n v="20501364"/>
    <n v="20501364"/>
  </r>
  <r>
    <s v="04-03-00-005"/>
    <x v="3"/>
    <s v="A-02-02-02-007-001"/>
    <x v="0"/>
    <s v="02"/>
    <s v="02"/>
    <s v="02"/>
    <s v="007"/>
    <s v="001"/>
    <m/>
    <m/>
    <m/>
    <s v="Nación"/>
    <x v="0"/>
    <s v="CSF"/>
    <s v="SERVICIOS FINANCIEROS Y SERVICIOS CONEXOS"/>
    <n v="52302000"/>
    <n v="0"/>
    <n v="52302000"/>
    <n v="0"/>
    <n v="0"/>
    <n v="0"/>
    <n v="0"/>
    <n v="0"/>
    <n v="0"/>
    <n v="0"/>
    <n v="0"/>
  </r>
  <r>
    <s v="04-03-00-005"/>
    <x v="3"/>
    <s v="A-02-02-02-007-002"/>
    <x v="0"/>
    <s v="02"/>
    <s v="02"/>
    <s v="02"/>
    <s v="007"/>
    <s v="002"/>
    <m/>
    <m/>
    <m/>
    <s v="Nación"/>
    <x v="0"/>
    <s v="CSF"/>
    <s v="SERVICIOS INMOBILIARIOS"/>
    <n v="52302000"/>
    <n v="5238000"/>
    <n v="962000"/>
    <n v="56578000"/>
    <n v="0"/>
    <n v="56578000"/>
    <n v="0"/>
    <n v="56578000"/>
    <n v="56578000"/>
    <n v="56578000"/>
    <n v="56578000"/>
  </r>
  <r>
    <s v="04-03-00-005"/>
    <x v="3"/>
    <s v="A-02-02-02-008-003"/>
    <x v="0"/>
    <s v="02"/>
    <s v="02"/>
    <s v="02"/>
    <s v="008"/>
    <s v="003"/>
    <m/>
    <m/>
    <m/>
    <s v="Nación"/>
    <x v="0"/>
    <s v="CSF"/>
    <s v="OTROS SERVICIOS PROFESIONALES, CIENTÍFICOS Y TÉCNICOS"/>
    <n v="0"/>
    <n v="419920"/>
    <n v="0"/>
    <n v="419920"/>
    <n v="0"/>
    <n v="419920"/>
    <n v="0"/>
    <n v="419920"/>
    <n v="419920"/>
    <n v="419920"/>
    <n v="419920"/>
  </r>
  <r>
    <s v="04-03-00-005"/>
    <x v="3"/>
    <s v="A-02-02-02-008-004"/>
    <x v="0"/>
    <s v="02"/>
    <s v="02"/>
    <s v="02"/>
    <s v="008"/>
    <s v="004"/>
    <m/>
    <m/>
    <m/>
    <s v="Nación"/>
    <x v="0"/>
    <s v="CSF"/>
    <s v="SERVICIOS DE TELECOMUNICACIONES, TRANSMISIÓN Y SUMINISTRO DE INFORMACIÓN"/>
    <n v="5000000"/>
    <n v="1382135"/>
    <n v="0"/>
    <n v="6382135"/>
    <n v="0"/>
    <n v="6337271"/>
    <n v="44864"/>
    <n v="6337271"/>
    <n v="6337271"/>
    <n v="6337271"/>
    <n v="6337271"/>
  </r>
  <r>
    <s v="04-03-00-005"/>
    <x v="3"/>
    <s v="A-02-02-02-009-004"/>
    <x v="0"/>
    <s v="02"/>
    <s v="02"/>
    <s v="02"/>
    <s v="009"/>
    <s v="004"/>
    <m/>
    <m/>
    <m/>
    <s v="Nación"/>
    <x v="0"/>
    <s v="CSF"/>
    <s v="SERVICIOS DE ALCANTARILLADO, RECOLECCIÓN, TRATAMIENTO Y DISPOSICIÓN DE DESECHOS Y OTROS SERVICIOS DE SANEAMIENTO AMBIENTAL"/>
    <n v="1000000"/>
    <n v="0"/>
    <n v="1000000"/>
    <n v="0"/>
    <n v="0"/>
    <n v="0"/>
    <n v="0"/>
    <n v="0"/>
    <n v="0"/>
    <n v="0"/>
    <n v="0"/>
  </r>
  <r>
    <s v="04-03-00-005"/>
    <x v="3"/>
    <s v="A-02-02-02-010"/>
    <x v="0"/>
    <s v="02"/>
    <s v="02"/>
    <s v="02"/>
    <s v="010"/>
    <m/>
    <m/>
    <m/>
    <m/>
    <s v="Nación"/>
    <x v="0"/>
    <s v="CSF"/>
    <s v="VIÁTICOS DE LOS FUNCIONARIOS EN COMISIÓN"/>
    <n v="0"/>
    <n v="258320"/>
    <n v="29454"/>
    <n v="228866"/>
    <n v="0"/>
    <n v="228866"/>
    <n v="0"/>
    <n v="228866"/>
    <n v="228866"/>
    <n v="228866"/>
    <n v="228866"/>
  </r>
  <r>
    <s v="04-03-00-005"/>
    <x v="3"/>
    <s v="A-02-02-02-010"/>
    <x v="0"/>
    <s v="02"/>
    <s v="02"/>
    <s v="02"/>
    <s v="010"/>
    <m/>
    <m/>
    <m/>
    <m/>
    <s v="Propios"/>
    <x v="1"/>
    <s v="CSF"/>
    <s v="VIÁTICOS DE LOS FUNCIONARIOS EN COMISIÓN"/>
    <n v="0"/>
    <n v="407319"/>
    <n v="0"/>
    <n v="407319"/>
    <n v="0"/>
    <n v="407319"/>
    <n v="0"/>
    <n v="407319"/>
    <n v="407319"/>
    <n v="407319"/>
    <n v="407319"/>
  </r>
  <r>
    <s v="04-03-00-005"/>
    <x v="3"/>
    <s v="A-03-04-02-012-001"/>
    <x v="0"/>
    <s v="03"/>
    <s v="04"/>
    <s v="02"/>
    <s v="012"/>
    <s v="001"/>
    <m/>
    <m/>
    <m/>
    <s v="Nación"/>
    <x v="0"/>
    <s v="CSF"/>
    <s v="INCAPACIDADES (NO DE PENSIONES)"/>
    <n v="0"/>
    <n v="1326858"/>
    <n v="903499"/>
    <n v="423359"/>
    <n v="0"/>
    <n v="423359"/>
    <n v="0"/>
    <n v="423359"/>
    <n v="423359"/>
    <n v="423359"/>
    <n v="423359"/>
  </r>
  <r>
    <s v="04-03-00-005"/>
    <x v="3"/>
    <s v="A-08-01-02-001"/>
    <x v="0"/>
    <s v="08"/>
    <s v="01"/>
    <s v="02"/>
    <s v="001"/>
    <m/>
    <m/>
    <m/>
    <m/>
    <s v="Nación"/>
    <x v="0"/>
    <s v="CSF"/>
    <s v="IMPUESTO PREDIAL Y SOBRETASA AMBIENTAL"/>
    <n v="0"/>
    <n v="8445669"/>
    <n v="0"/>
    <n v="8445669"/>
    <n v="0"/>
    <n v="8445669"/>
    <n v="0"/>
    <n v="8445669"/>
    <n v="8445669"/>
    <n v="8445669"/>
    <n v="8445669"/>
  </r>
  <r>
    <s v="04-03-00-005"/>
    <x v="3"/>
    <s v="A-08-01-02-003"/>
    <x v="0"/>
    <s v="08"/>
    <s v="01"/>
    <s v="02"/>
    <s v="003"/>
    <m/>
    <m/>
    <m/>
    <m/>
    <s v="Propios"/>
    <x v="1"/>
    <s v="CSF"/>
    <s v="IMPUESTO DE INDUSTRIA Y COMERCIO"/>
    <n v="0"/>
    <n v="1879000"/>
    <n v="0"/>
    <n v="1879000"/>
    <n v="0"/>
    <n v="1879000"/>
    <n v="0"/>
    <n v="1879000"/>
    <n v="1879000"/>
    <n v="1879000"/>
    <n v="1879000"/>
  </r>
  <r>
    <s v="04-03-00-005"/>
    <x v="3"/>
    <s v="C-0404-1003-2-0-0404004-02"/>
    <x v="1"/>
    <s v="0404"/>
    <s v="1003"/>
    <s v="2"/>
    <s v="0"/>
    <s v="0404004"/>
    <s v="02"/>
    <m/>
    <m/>
    <s v="Nación"/>
    <x v="0"/>
    <s v="CSF"/>
    <s v="ADQUISICIÓN DE BIENES Y SERVICIOS - SERVICIO DE INFORMACIÓN CATASTRAL - ACTUALIZACIÓN  Y GESTIÓN CATASTRAL  NACIONAL"/>
    <n v="0"/>
    <n v="174534750"/>
    <n v="362203"/>
    <n v="174172547"/>
    <n v="0"/>
    <n v="174172547"/>
    <n v="0"/>
    <n v="174172547"/>
    <n v="174172547"/>
    <n v="174172547"/>
    <n v="174172547"/>
  </r>
  <r>
    <s v="04-03-00-005"/>
    <x v="3"/>
    <s v="C-0404-1003-2-0-0404004-02"/>
    <x v="1"/>
    <s v="0404"/>
    <s v="1003"/>
    <s v="2"/>
    <s v="0"/>
    <s v="0404004"/>
    <s v="02"/>
    <m/>
    <m/>
    <s v="Nación"/>
    <x v="2"/>
    <s v="CSF"/>
    <s v="ADQUISICIÓN DE BIENES Y SERVICIOS - SERVICIO DE INFORMACIÓN CATASTRAL - ACTUALIZACIÓN  Y GESTIÓN CATASTRAL  NACIONAL"/>
    <n v="0"/>
    <n v="89580851"/>
    <n v="9631774"/>
    <n v="79949077"/>
    <n v="0"/>
    <n v="79894026"/>
    <n v="55051"/>
    <n v="79894026"/>
    <n v="79894026"/>
    <n v="79894026"/>
    <n v="79894026"/>
  </r>
  <r>
    <s v="04-03-00-005"/>
    <x v="3"/>
    <s v="C-0404-1003-2-0-0404004-02"/>
    <x v="1"/>
    <s v="0404"/>
    <s v="1003"/>
    <s v="2"/>
    <s v="0"/>
    <s v="0404004"/>
    <s v="02"/>
    <m/>
    <m/>
    <s v="Propios"/>
    <x v="1"/>
    <s v="CSF"/>
    <s v="ADQUISICIÓN DE BIENES Y SERVICIOS - SERVICIO DE INFORMACIÓN CATASTRAL - ACTUALIZACIÓN  Y GESTIÓN CATASTRAL  NACIONAL"/>
    <n v="0"/>
    <n v="61473428"/>
    <n v="15234377"/>
    <n v="46239051"/>
    <n v="0"/>
    <n v="46239040"/>
    <n v="11"/>
    <n v="46239040"/>
    <n v="46239040"/>
    <n v="46239040"/>
    <n v="46239040"/>
  </r>
  <r>
    <s v="04-03-00-005"/>
    <x v="3"/>
    <s v="C-0404-1003-2-0-0404007-02"/>
    <x v="1"/>
    <s v="0404"/>
    <s v="1003"/>
    <s v="2"/>
    <s v="0"/>
    <s v="0404007"/>
    <s v="02"/>
    <m/>
    <m/>
    <s v="Propios"/>
    <x v="1"/>
    <s v="CSF"/>
    <s v="ADQUISICIÓN DE BIENES Y SERVICIOS - SERVICIO DE AVALÚOS - ACTUALIZACIÓN  Y GESTIÓN CATASTRAL  NACIONAL"/>
    <n v="0"/>
    <n v="64807890"/>
    <n v="6430087"/>
    <n v="58377803"/>
    <n v="0"/>
    <n v="57660934"/>
    <n v="716869"/>
    <n v="57660934"/>
    <n v="57660934"/>
    <n v="57660934"/>
    <n v="57660934"/>
  </r>
  <r>
    <s v="04-03-00-005"/>
    <x v="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4080511"/>
    <n v="20189249"/>
    <n v="0"/>
    <n v="20189249"/>
    <n v="0"/>
    <n v="20189249"/>
    <n v="20189249"/>
    <n v="20189249"/>
    <n v="20189249"/>
  </r>
  <r>
    <s v="04-03-00-005"/>
    <x v="3"/>
    <s v="C-0499-1003-6-0-0499016-02"/>
    <x v="1"/>
    <s v="0499"/>
    <s v="1003"/>
    <s v="6"/>
    <s v="0"/>
    <s v="0499016"/>
    <s v="02"/>
    <m/>
    <m/>
    <s v="Nación"/>
    <x v="0"/>
    <s v="CSF"/>
    <s v="ADQUISICIÓN DE BIENES Y SERVICIOS - SEDES MANTENIDAS - FORTALECIMIENTO DE LA INFRAESTRUCTURA FÍSICA DEL IGAC A NIVEL  NACIONAL"/>
    <n v="0"/>
    <n v="3209009"/>
    <n v="0"/>
    <n v="3209009"/>
    <n v="0"/>
    <n v="0"/>
    <n v="3209009"/>
    <n v="0"/>
    <n v="0"/>
    <n v="0"/>
    <n v="0"/>
  </r>
  <r>
    <s v="04-03-00-006"/>
    <x v="4"/>
    <s v="A-01-01-01-001-001"/>
    <x v="0"/>
    <s v="01"/>
    <s v="01"/>
    <s v="01"/>
    <s v="001"/>
    <s v="001"/>
    <m/>
    <m/>
    <m/>
    <s v="Nación"/>
    <x v="0"/>
    <s v="CSF"/>
    <s v="SUELDO BÁSICO"/>
    <n v="368152000"/>
    <n v="45911433.890000001"/>
    <n v="5534972.8899999997"/>
    <n v="408528461"/>
    <n v="0"/>
    <n v="408528461"/>
    <n v="0"/>
    <n v="408528461"/>
    <n v="408528461"/>
    <n v="408528461"/>
    <n v="408528461"/>
  </r>
  <r>
    <s v="04-03-00-006"/>
    <x v="4"/>
    <s v="A-01-01-01-001-004"/>
    <x v="0"/>
    <s v="01"/>
    <s v="01"/>
    <s v="01"/>
    <s v="001"/>
    <s v="004"/>
    <m/>
    <m/>
    <m/>
    <s v="Nación"/>
    <x v="0"/>
    <s v="CSF"/>
    <s v="SUBSIDIO DE ALIMENTACIÓN"/>
    <n v="4429000"/>
    <n v="780640"/>
    <n v="0"/>
    <n v="5209640"/>
    <n v="0"/>
    <n v="5209640"/>
    <n v="0"/>
    <n v="5209640"/>
    <n v="5209640"/>
    <n v="5209640"/>
    <n v="5209640"/>
  </r>
  <r>
    <s v="04-03-00-006"/>
    <x v="4"/>
    <s v="A-01-01-01-001-005"/>
    <x v="0"/>
    <s v="01"/>
    <s v="01"/>
    <s v="01"/>
    <s v="001"/>
    <s v="005"/>
    <m/>
    <m/>
    <m/>
    <s v="Nación"/>
    <x v="0"/>
    <s v="CSF"/>
    <s v="AUXILIO DE TRANSPORTE "/>
    <n v="4638000"/>
    <n v="15000"/>
    <n v="1941083"/>
    <n v="2711917"/>
    <n v="0"/>
    <n v="2711917"/>
    <n v="0"/>
    <n v="2711917"/>
    <n v="2711917"/>
    <n v="2711917"/>
    <n v="2711917"/>
  </r>
  <r>
    <s v="04-03-00-006"/>
    <x v="4"/>
    <s v="A-01-01-01-001-006"/>
    <x v="0"/>
    <s v="01"/>
    <s v="01"/>
    <s v="01"/>
    <s v="001"/>
    <s v="006"/>
    <m/>
    <m/>
    <m/>
    <s v="Nación"/>
    <x v="0"/>
    <s v="CSF"/>
    <s v="PRIMA DE SERVICIO"/>
    <n v="32862000"/>
    <n v="5696553"/>
    <n v="0"/>
    <n v="38558553"/>
    <n v="0"/>
    <n v="38558553"/>
    <n v="0"/>
    <n v="38558553"/>
    <n v="38558553"/>
    <n v="38558553"/>
    <n v="38558553"/>
  </r>
  <r>
    <s v="04-03-00-006"/>
    <x v="4"/>
    <s v="A-01-01-01-001-007"/>
    <x v="0"/>
    <s v="01"/>
    <s v="01"/>
    <s v="01"/>
    <s v="001"/>
    <s v="007"/>
    <m/>
    <m/>
    <m/>
    <s v="Nación"/>
    <x v="0"/>
    <s v="CSF"/>
    <s v="BONIFICACIÓN POR SERVICIOS PRESTADOS"/>
    <n v="12308000"/>
    <n v="1758297"/>
    <n v="0"/>
    <n v="14066297"/>
    <n v="0"/>
    <n v="14066297"/>
    <n v="0"/>
    <n v="14066297"/>
    <n v="14066297"/>
    <n v="14066297"/>
    <n v="14066297"/>
  </r>
  <r>
    <s v="04-03-00-006"/>
    <x v="4"/>
    <s v="A-01-01-01-001-009"/>
    <x v="0"/>
    <s v="01"/>
    <s v="01"/>
    <s v="01"/>
    <s v="001"/>
    <s v="009"/>
    <m/>
    <m/>
    <m/>
    <s v="Nación"/>
    <x v="0"/>
    <s v="CSF"/>
    <s v="PRIMA DE NAVIDAD"/>
    <n v="43951000"/>
    <n v="5479903"/>
    <n v="0"/>
    <n v="49430903"/>
    <n v="0"/>
    <n v="49430903"/>
    <n v="0"/>
    <n v="49430903"/>
    <n v="49430903"/>
    <n v="49430903"/>
    <n v="49430903"/>
  </r>
  <r>
    <s v="04-03-00-006"/>
    <x v="4"/>
    <s v="A-01-01-01-001-010"/>
    <x v="0"/>
    <s v="01"/>
    <s v="01"/>
    <s v="01"/>
    <s v="001"/>
    <s v="010"/>
    <m/>
    <m/>
    <m/>
    <s v="Nación"/>
    <x v="0"/>
    <s v="CSF"/>
    <s v="PRIMA DE VACACIONES"/>
    <n v="23447000"/>
    <n v="0"/>
    <n v="8400078"/>
    <n v="15046922"/>
    <n v="0"/>
    <n v="15046922"/>
    <n v="0"/>
    <n v="15046922"/>
    <n v="15046922"/>
    <n v="15046922"/>
    <n v="15046922"/>
  </r>
  <r>
    <s v="04-03-00-006"/>
    <x v="4"/>
    <s v="A-01-01-01-001-012"/>
    <x v="0"/>
    <s v="01"/>
    <s v="01"/>
    <s v="01"/>
    <s v="001"/>
    <s v="012"/>
    <m/>
    <m/>
    <m/>
    <s v="Nación"/>
    <x v="0"/>
    <s v="CSF"/>
    <s v="AUXILIO DE CONECTIVIDAD DIGITAL "/>
    <n v="1926083"/>
    <n v="1324103"/>
    <n v="0"/>
    <n v="3250186"/>
    <n v="0"/>
    <n v="3250186"/>
    <n v="0"/>
    <n v="3250186"/>
    <n v="3250186"/>
    <n v="3250186"/>
    <n v="3250186"/>
  </r>
  <r>
    <s v="04-03-00-006"/>
    <x v="4"/>
    <s v="A-01-01-02-001"/>
    <x v="0"/>
    <s v="01"/>
    <s v="01"/>
    <s v="02"/>
    <s v="001"/>
    <m/>
    <m/>
    <m/>
    <m/>
    <s v="Nación"/>
    <x v="0"/>
    <s v="CSF"/>
    <s v="PENSIONES"/>
    <n v="48695000"/>
    <n v="8000000"/>
    <n v="3357300"/>
    <n v="53337700"/>
    <n v="0"/>
    <n v="53337700"/>
    <n v="0"/>
    <n v="53337700"/>
    <n v="53337700"/>
    <n v="53337700"/>
    <n v="53337700"/>
  </r>
  <r>
    <s v="04-03-00-006"/>
    <x v="4"/>
    <s v="A-01-01-02-002"/>
    <x v="0"/>
    <s v="01"/>
    <s v="01"/>
    <s v="02"/>
    <s v="002"/>
    <m/>
    <m/>
    <m/>
    <m/>
    <s v="Nación"/>
    <x v="0"/>
    <s v="CSF"/>
    <s v="SALUD"/>
    <n v="34499000"/>
    <n v="3212400"/>
    <n v="0"/>
    <n v="37711400"/>
    <n v="0"/>
    <n v="37711400"/>
    <n v="0"/>
    <n v="37711400"/>
    <n v="37711400"/>
    <n v="37711400"/>
    <n v="37711400"/>
  </r>
  <r>
    <s v="04-03-00-006"/>
    <x v="4"/>
    <s v="A-01-01-02-004"/>
    <x v="0"/>
    <s v="01"/>
    <s v="01"/>
    <s v="02"/>
    <s v="004"/>
    <m/>
    <m/>
    <m/>
    <m/>
    <s v="Nación"/>
    <x v="0"/>
    <s v="CSF"/>
    <s v="CAJAS DE COMPENSACIÓN FAMILIAR"/>
    <n v="20059000"/>
    <n v="1178700"/>
    <n v="0"/>
    <n v="21237700"/>
    <n v="0"/>
    <n v="21237700"/>
    <n v="0"/>
    <n v="21237700"/>
    <n v="21237700"/>
    <n v="21237700"/>
    <n v="21237700"/>
  </r>
  <r>
    <s v="04-03-00-006"/>
    <x v="4"/>
    <s v="A-01-01-02-005"/>
    <x v="0"/>
    <s v="01"/>
    <s v="01"/>
    <s v="02"/>
    <s v="005"/>
    <m/>
    <m/>
    <m/>
    <m/>
    <s v="Nación"/>
    <x v="0"/>
    <s v="CSF"/>
    <s v="APORTES GENERALES AL SISTEMA DE RIESGOS LABORALES"/>
    <n v="4426000"/>
    <n v="970500"/>
    <n v="0"/>
    <n v="5396500"/>
    <n v="0"/>
    <n v="5396500"/>
    <n v="0"/>
    <n v="5396500"/>
    <n v="5396500"/>
    <n v="5396500"/>
    <n v="5396500"/>
  </r>
  <r>
    <s v="04-03-00-006"/>
    <x v="4"/>
    <s v="A-01-01-02-006"/>
    <x v="0"/>
    <s v="01"/>
    <s v="01"/>
    <s v="02"/>
    <s v="006"/>
    <m/>
    <m/>
    <m/>
    <m/>
    <s v="Nación"/>
    <x v="0"/>
    <s v="CSF"/>
    <s v="APORTES AL ICBF"/>
    <n v="15048000"/>
    <n v="882000"/>
    <n v="0"/>
    <n v="15930000"/>
    <n v="0"/>
    <n v="15930000"/>
    <n v="0"/>
    <n v="15930000"/>
    <n v="15930000"/>
    <n v="15930000"/>
    <n v="15930000"/>
  </r>
  <r>
    <s v="04-03-00-006"/>
    <x v="4"/>
    <s v="A-01-01-02-007"/>
    <x v="0"/>
    <s v="01"/>
    <s v="01"/>
    <s v="02"/>
    <s v="007"/>
    <m/>
    <m/>
    <m/>
    <m/>
    <s v="Nación"/>
    <x v="0"/>
    <s v="CSF"/>
    <s v="APORTES AL SENA"/>
    <n v="10033000"/>
    <n v="590300"/>
    <n v="0"/>
    <n v="10623300"/>
    <n v="0"/>
    <n v="10623300"/>
    <n v="0"/>
    <n v="10623300"/>
    <n v="10623300"/>
    <n v="10623300"/>
    <n v="10623300"/>
  </r>
  <r>
    <s v="04-03-00-006"/>
    <x v="4"/>
    <s v="A-01-01-03-001-001"/>
    <x v="0"/>
    <s v="01"/>
    <s v="01"/>
    <s v="03"/>
    <s v="001"/>
    <s v="001"/>
    <m/>
    <m/>
    <m/>
    <s v="Nación"/>
    <x v="0"/>
    <s v="CSF"/>
    <s v="SUELDO DE VACACIONES"/>
    <n v="12741120"/>
    <n v="6600007"/>
    <n v="280072"/>
    <n v="19061055"/>
    <n v="0"/>
    <n v="19061055"/>
    <n v="0"/>
    <n v="19061055"/>
    <n v="19061055"/>
    <n v="19061055"/>
    <n v="19061055"/>
  </r>
  <r>
    <s v="04-03-00-006"/>
    <x v="4"/>
    <s v="A-01-01-03-001-002"/>
    <x v="0"/>
    <s v="01"/>
    <s v="01"/>
    <s v="03"/>
    <s v="001"/>
    <s v="002"/>
    <m/>
    <m/>
    <m/>
    <s v="Nación"/>
    <x v="0"/>
    <s v="CSF"/>
    <s v="INDEMNIZACIÓN POR VACACIONES"/>
    <n v="0"/>
    <n v="3960424"/>
    <n v="3960424"/>
    <n v="0"/>
    <n v="0"/>
    <n v="0"/>
    <n v="0"/>
    <n v="0"/>
    <n v="0"/>
    <n v="0"/>
    <n v="0"/>
  </r>
  <r>
    <s v="04-03-00-006"/>
    <x v="4"/>
    <s v="A-01-01-03-001-003"/>
    <x v="0"/>
    <s v="01"/>
    <s v="01"/>
    <s v="03"/>
    <s v="001"/>
    <s v="003"/>
    <m/>
    <m/>
    <m/>
    <s v="Nación"/>
    <x v="0"/>
    <s v="CSF"/>
    <s v="BONIFICACIÓN ESPECIAL DE RECREACIÓN"/>
    <n v="1359540"/>
    <n v="700000"/>
    <n v="618302"/>
    <n v="1441238"/>
    <n v="0"/>
    <n v="1441238"/>
    <n v="0"/>
    <n v="1441238"/>
    <n v="1441238"/>
    <n v="1441238"/>
    <n v="1441238"/>
  </r>
  <r>
    <s v="04-03-00-006"/>
    <x v="4"/>
    <s v="A-01-01-03-002"/>
    <x v="0"/>
    <s v="01"/>
    <s v="01"/>
    <s v="03"/>
    <s v="002"/>
    <m/>
    <m/>
    <m/>
    <m/>
    <s v="Nación"/>
    <x v="0"/>
    <s v="CSF"/>
    <s v="PRIMA TÉCNICA NO SALARIAL"/>
    <n v="16936290"/>
    <n v="11323314"/>
    <n v="0"/>
    <n v="28259604"/>
    <n v="0"/>
    <n v="28259604"/>
    <n v="0"/>
    <n v="28259604"/>
    <n v="28259604"/>
    <n v="28259604"/>
    <n v="28259604"/>
  </r>
  <r>
    <s v="04-03-00-006"/>
    <x v="4"/>
    <s v="A-02-02-01-003-003"/>
    <x v="0"/>
    <s v="02"/>
    <s v="02"/>
    <s v="01"/>
    <s v="003"/>
    <s v="003"/>
    <m/>
    <m/>
    <m/>
    <s v="Nación"/>
    <x v="0"/>
    <s v="CSF"/>
    <s v="PRODUCTOS DE HORNOS DE COQUE; PRODUCTOS DE REFINACIÓN DE PETRÓLEO Y COMBUSTIBLE NUCLEAR"/>
    <n v="0"/>
    <n v="900000"/>
    <n v="0"/>
    <n v="900000"/>
    <n v="0"/>
    <n v="900000"/>
    <n v="0"/>
    <n v="900000"/>
    <n v="900000"/>
    <n v="900000"/>
    <n v="900000"/>
  </r>
  <r>
    <s v="04-03-00-006"/>
    <x v="4"/>
    <s v="A-02-02-02-006-004"/>
    <x v="0"/>
    <s v="02"/>
    <s v="02"/>
    <s v="02"/>
    <s v="006"/>
    <s v="004"/>
    <m/>
    <m/>
    <m/>
    <s v="Nación"/>
    <x v="0"/>
    <s v="CSF"/>
    <s v="SERVICIOS DE TRANSPORTE DE PASAJEROS"/>
    <n v="0"/>
    <n v="78400"/>
    <n v="0"/>
    <n v="78400"/>
    <n v="0"/>
    <n v="78400"/>
    <n v="0"/>
    <n v="78400"/>
    <n v="78400"/>
    <n v="78400"/>
    <n v="78400"/>
  </r>
  <r>
    <s v="04-03-00-006"/>
    <x v="4"/>
    <s v="A-02-02-02-006-009"/>
    <x v="0"/>
    <s v="02"/>
    <s v="02"/>
    <s v="02"/>
    <s v="006"/>
    <s v="009"/>
    <m/>
    <m/>
    <m/>
    <s v="Nación"/>
    <x v="0"/>
    <s v="CSF"/>
    <s v="SERVICIOS DE DISTRIBUCIÓN DE ELECTRICIDAD, GAS Y AGUA (POR CUENTA PROPIA)"/>
    <n v="31000000"/>
    <n v="199907"/>
    <n v="3000000"/>
    <n v="28199907"/>
    <n v="0"/>
    <n v="28199907"/>
    <n v="0"/>
    <n v="28199907"/>
    <n v="28199907"/>
    <n v="28199907"/>
    <n v="28199907"/>
  </r>
  <r>
    <s v="04-03-00-006"/>
    <x v="4"/>
    <s v="A-02-02-02-008-003"/>
    <x v="0"/>
    <s v="02"/>
    <s v="02"/>
    <s v="02"/>
    <s v="008"/>
    <s v="003"/>
    <m/>
    <m/>
    <m/>
    <s v="Nación"/>
    <x v="0"/>
    <s v="CSF"/>
    <s v="OTROS SERVICIOS PROFESIONALES, CIENTÍFICOS Y TÉCNICOS"/>
    <n v="0"/>
    <n v="210217"/>
    <n v="189000"/>
    <n v="21217"/>
    <n v="0"/>
    <n v="0"/>
    <n v="21217"/>
    <n v="0"/>
    <n v="0"/>
    <n v="0"/>
    <n v="0"/>
  </r>
  <r>
    <s v="04-03-00-006"/>
    <x v="4"/>
    <s v="A-02-02-02-008-004"/>
    <x v="0"/>
    <s v="02"/>
    <s v="02"/>
    <s v="02"/>
    <s v="008"/>
    <s v="004"/>
    <m/>
    <m/>
    <m/>
    <s v="Nación"/>
    <x v="0"/>
    <s v="CSF"/>
    <s v="SERVICIOS DE TELECOMUNICACIONES, TRANSMISIÓN Y SUMINISTRO DE INFORMACIÓN"/>
    <n v="200000"/>
    <n v="0"/>
    <n v="200000"/>
    <n v="0"/>
    <n v="0"/>
    <n v="0"/>
    <n v="0"/>
    <n v="0"/>
    <n v="0"/>
    <n v="0"/>
    <n v="0"/>
  </r>
  <r>
    <s v="04-03-00-006"/>
    <x v="4"/>
    <s v="A-02-02-02-009-004"/>
    <x v="0"/>
    <s v="02"/>
    <s v="02"/>
    <s v="02"/>
    <s v="009"/>
    <s v="004"/>
    <m/>
    <m/>
    <m/>
    <s v="Nación"/>
    <x v="0"/>
    <s v="CSF"/>
    <s v="SERVICIOS DE ALCANTARILLADO, RECOLECCIÓN, TRATAMIENTO Y DISPOSICIÓN DE DESECHOS Y OTROS SERVICIOS DE SANEAMIENTO AMBIENTAL"/>
    <n v="550000"/>
    <n v="242093"/>
    <n v="0"/>
    <n v="792093"/>
    <n v="0"/>
    <n v="792093"/>
    <n v="0"/>
    <n v="792093"/>
    <n v="792093"/>
    <n v="792093"/>
    <n v="792093"/>
  </r>
  <r>
    <s v="04-03-00-006"/>
    <x v="4"/>
    <s v="A-02-02-02-010"/>
    <x v="0"/>
    <s v="02"/>
    <s v="02"/>
    <s v="02"/>
    <s v="010"/>
    <m/>
    <m/>
    <m/>
    <m/>
    <s v="Nación"/>
    <x v="0"/>
    <s v="CSF"/>
    <s v="VIÁTICOS DE LOS FUNCIONARIOS EN COMISIÓN"/>
    <n v="0"/>
    <n v="516640"/>
    <n v="0"/>
    <n v="516640"/>
    <n v="0"/>
    <n v="516640"/>
    <n v="0"/>
    <n v="516640"/>
    <n v="516640"/>
    <n v="516640"/>
    <n v="516640"/>
  </r>
  <r>
    <s v="04-03-00-006"/>
    <x v="4"/>
    <s v="A-02-02-02-010"/>
    <x v="0"/>
    <s v="02"/>
    <s v="02"/>
    <s v="02"/>
    <s v="010"/>
    <m/>
    <m/>
    <m/>
    <m/>
    <s v="Propios"/>
    <x v="1"/>
    <s v="CSF"/>
    <s v="VIÁTICOS DE LOS FUNCIONARIOS EN COMISIÓN"/>
    <n v="0"/>
    <n v="543092"/>
    <n v="0"/>
    <n v="543092"/>
    <n v="0"/>
    <n v="543092"/>
    <n v="0"/>
    <n v="543092"/>
    <n v="543092"/>
    <n v="543092"/>
    <n v="543092"/>
  </r>
  <r>
    <s v="04-03-00-006"/>
    <x v="4"/>
    <s v="A-03-04-02-012-001"/>
    <x v="0"/>
    <s v="03"/>
    <s v="04"/>
    <s v="02"/>
    <s v="012"/>
    <s v="001"/>
    <m/>
    <m/>
    <m/>
    <s v="Nación"/>
    <x v="0"/>
    <s v="CSF"/>
    <s v="INCAPACIDADES (NO DE PENSIONES)"/>
    <n v="0"/>
    <n v="3537487"/>
    <n v="828101"/>
    <n v="2709386"/>
    <n v="0"/>
    <n v="2709386"/>
    <n v="0"/>
    <n v="2709386"/>
    <n v="2709386"/>
    <n v="2709386"/>
    <n v="2709386"/>
  </r>
  <r>
    <s v="04-03-00-006"/>
    <x v="4"/>
    <s v="A-08-01-02-001"/>
    <x v="0"/>
    <s v="08"/>
    <s v="01"/>
    <s v="02"/>
    <s v="001"/>
    <m/>
    <m/>
    <m/>
    <m/>
    <s v="Nación"/>
    <x v="0"/>
    <s v="CSF"/>
    <s v="IMPUESTO PREDIAL Y SOBRETASA AMBIENTAL"/>
    <n v="0"/>
    <n v="8537681"/>
    <n v="0"/>
    <n v="8537681"/>
    <n v="0"/>
    <n v="8537681"/>
    <n v="0"/>
    <n v="8537681"/>
    <n v="8537681"/>
    <n v="8537681"/>
    <n v="8537681"/>
  </r>
  <r>
    <s v="04-03-00-006"/>
    <x v="4"/>
    <s v="A-08-01-02-003"/>
    <x v="0"/>
    <s v="08"/>
    <s v="01"/>
    <s v="02"/>
    <s v="003"/>
    <m/>
    <m/>
    <m/>
    <m/>
    <s v="Propios"/>
    <x v="1"/>
    <s v="CSF"/>
    <s v="IMPUESTO DE INDUSTRIA Y COMERCIO"/>
    <n v="0"/>
    <n v="16000"/>
    <n v="0"/>
    <n v="16000"/>
    <n v="0"/>
    <n v="16000"/>
    <n v="0"/>
    <n v="16000"/>
    <n v="16000"/>
    <n v="16000"/>
    <n v="16000"/>
  </r>
  <r>
    <s v="04-03-00-006"/>
    <x v="4"/>
    <s v="C-0402-1003-8-0-0402014-02"/>
    <x v="1"/>
    <s v="0402"/>
    <s v="1003"/>
    <s v="8"/>
    <s v="0"/>
    <s v="0402014"/>
    <s v="02"/>
    <m/>
    <m/>
    <s v="Nación"/>
    <x v="0"/>
    <s v="CSF"/>
    <s v="ADQUISICIÓN DE BIENES Y SERVICIOS - SERVICIO DE INFORMACIÓN CARTOGRÁFICA ACTUALIZADO - LEVANTAMIENTO , GENERACIÓN Y ACTUALIZACIÓN DE LA RED GEODÉSICA Y LA CARTOGRAFÍA BÁSICA A NIVEL   NACIONAL"/>
    <n v="0"/>
    <n v="10417134"/>
    <n v="6247315"/>
    <n v="4169819"/>
    <n v="0"/>
    <n v="4169819"/>
    <n v="0"/>
    <n v="4169819"/>
    <n v="4169819"/>
    <n v="4169819"/>
    <n v="4169819"/>
  </r>
  <r>
    <s v="04-03-00-006"/>
    <x v="4"/>
    <s v="C-0404-1003-2-0-0404004-02"/>
    <x v="1"/>
    <s v="0404"/>
    <s v="1003"/>
    <s v="2"/>
    <s v="0"/>
    <s v="0404004"/>
    <s v="02"/>
    <m/>
    <m/>
    <s v="Nación"/>
    <x v="0"/>
    <s v="CSF"/>
    <s v="ADQUISICIÓN DE BIENES Y SERVICIOS - SERVICIO DE INFORMACIÓN CATASTRAL - ACTUALIZACIÓN  Y GESTIÓN CATASTRAL  NACIONAL"/>
    <n v="0"/>
    <n v="78847200"/>
    <n v="3309824"/>
    <n v="75537376"/>
    <n v="0"/>
    <n v="75482320"/>
    <n v="55056"/>
    <n v="75482320"/>
    <n v="75482320"/>
    <n v="75482320"/>
    <n v="75482320"/>
  </r>
  <r>
    <s v="04-03-00-006"/>
    <x v="4"/>
    <s v="C-0404-1003-2-0-0404004-02"/>
    <x v="1"/>
    <s v="0404"/>
    <s v="1003"/>
    <s v="2"/>
    <s v="0"/>
    <s v="0404004"/>
    <s v="02"/>
    <m/>
    <m/>
    <s v="Nación"/>
    <x v="2"/>
    <s v="CSF"/>
    <s v="ADQUISICIÓN DE BIENES Y SERVICIOS - SERVICIO DE INFORMACIÓN CATASTRAL - ACTUALIZACIÓN  Y GESTIÓN CATASTRAL  NACIONAL"/>
    <n v="0"/>
    <n v="49501893"/>
    <n v="7014673"/>
    <n v="42487220"/>
    <n v="0"/>
    <n v="42487220"/>
    <n v="0"/>
    <n v="42487220"/>
    <n v="35592776"/>
    <n v="35592776"/>
    <n v="35592776"/>
  </r>
  <r>
    <s v="04-03-00-006"/>
    <x v="4"/>
    <s v="C-0404-1003-2-0-0404004-02"/>
    <x v="1"/>
    <s v="0404"/>
    <s v="1003"/>
    <s v="2"/>
    <s v="0"/>
    <s v="0404004"/>
    <s v="02"/>
    <m/>
    <m/>
    <s v="Propios"/>
    <x v="1"/>
    <s v="CSF"/>
    <s v="ADQUISICIÓN DE BIENES Y SERVICIOS - SERVICIO DE INFORMACIÓN CATASTRAL - ACTUALIZACIÓN  Y GESTIÓN CATASTRAL  NACIONAL"/>
    <n v="0"/>
    <n v="16874622"/>
    <n v="2111720"/>
    <n v="14762902"/>
    <n v="0"/>
    <n v="14762902"/>
    <n v="0"/>
    <n v="14762902"/>
    <n v="14762902"/>
    <n v="14762902"/>
    <n v="14762902"/>
  </r>
  <r>
    <s v="04-03-00-006"/>
    <x v="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4044960"/>
    <n v="20224800"/>
    <n v="0"/>
    <n v="20224800"/>
    <n v="0"/>
    <n v="20224800"/>
    <n v="20224800"/>
    <n v="20224800"/>
    <n v="20224800"/>
  </r>
  <r>
    <s v="04-03-00-006"/>
    <x v="4"/>
    <s v="C-0499-1003-6-0-0499016-02"/>
    <x v="1"/>
    <s v="0499"/>
    <s v="1003"/>
    <s v="6"/>
    <s v="0"/>
    <s v="0499016"/>
    <s v="02"/>
    <m/>
    <m/>
    <s v="Nación"/>
    <x v="0"/>
    <s v="CSF"/>
    <s v="ADQUISICIÓN DE BIENES Y SERVICIOS - SEDES MANTENIDAS - FORTALECIMIENTO DE LA INFRAESTRUCTURA FÍSICA DEL IGAC A NIVEL  NACIONAL"/>
    <n v="0"/>
    <n v="7371253"/>
    <n v="6055653"/>
    <n v="1315600"/>
    <n v="0"/>
    <n v="1315600"/>
    <n v="0"/>
    <n v="1315600"/>
    <n v="1315600"/>
    <n v="1315600"/>
    <n v="1315600"/>
  </r>
  <r>
    <s v="04-03-00-007"/>
    <x v="5"/>
    <s v="A-01-01-01-001-001"/>
    <x v="0"/>
    <s v="01"/>
    <s v="01"/>
    <s v="01"/>
    <s v="001"/>
    <s v="001"/>
    <m/>
    <m/>
    <m/>
    <s v="Nación"/>
    <x v="0"/>
    <s v="CSF"/>
    <s v="SUELDO BÁSICO"/>
    <n v="535921000"/>
    <n v="0"/>
    <n v="29956062"/>
    <n v="505964938"/>
    <n v="0"/>
    <n v="505964938"/>
    <n v="0"/>
    <n v="505964938"/>
    <n v="505964938"/>
    <n v="505964938"/>
    <n v="505964938"/>
  </r>
  <r>
    <s v="04-03-00-007"/>
    <x v="5"/>
    <s v="A-01-01-01-001-004"/>
    <x v="0"/>
    <s v="01"/>
    <s v="01"/>
    <s v="01"/>
    <s v="001"/>
    <s v="004"/>
    <m/>
    <m/>
    <m/>
    <s v="Nación"/>
    <x v="0"/>
    <s v="CSF"/>
    <s v="SUBSIDIO DE ALIMENTACIÓN"/>
    <n v="12148000"/>
    <n v="0"/>
    <n v="508522"/>
    <n v="11639478"/>
    <n v="0"/>
    <n v="11639478"/>
    <n v="0"/>
    <n v="11639478"/>
    <n v="11639478"/>
    <n v="11639478"/>
    <n v="11639478"/>
  </r>
  <r>
    <s v="04-03-00-007"/>
    <x v="5"/>
    <s v="A-01-01-01-001-005"/>
    <x v="0"/>
    <s v="01"/>
    <s v="01"/>
    <s v="01"/>
    <s v="001"/>
    <s v="005"/>
    <m/>
    <m/>
    <m/>
    <s v="Nación"/>
    <x v="0"/>
    <s v="CSF"/>
    <s v="AUXILIO DE TRANSPORTE "/>
    <n v="15535000"/>
    <n v="0"/>
    <n v="7683811"/>
    <n v="7851189"/>
    <n v="0"/>
    <n v="7851189"/>
    <n v="0"/>
    <n v="7851189"/>
    <n v="7851189"/>
    <n v="7851189"/>
    <n v="7851189"/>
  </r>
  <r>
    <s v="04-03-00-007"/>
    <x v="5"/>
    <s v="A-01-01-01-001-006"/>
    <x v="0"/>
    <s v="01"/>
    <s v="01"/>
    <s v="01"/>
    <s v="001"/>
    <s v="006"/>
    <m/>
    <m/>
    <m/>
    <s v="Nación"/>
    <x v="0"/>
    <s v="CSF"/>
    <s v="PRIMA DE SERVICIO"/>
    <n v="49768000"/>
    <n v="7722186"/>
    <n v="553100"/>
    <n v="56937086"/>
    <n v="0"/>
    <n v="56937086"/>
    <n v="0"/>
    <n v="56937086"/>
    <n v="56937086"/>
    <n v="56937086"/>
    <n v="56937086"/>
  </r>
  <r>
    <s v="04-03-00-007"/>
    <x v="5"/>
    <s v="A-01-01-01-001-007"/>
    <x v="0"/>
    <s v="01"/>
    <s v="01"/>
    <s v="01"/>
    <s v="001"/>
    <s v="007"/>
    <m/>
    <m/>
    <m/>
    <s v="Nación"/>
    <x v="0"/>
    <s v="CSF"/>
    <s v="BONIFICACIÓN POR SERVICIOS PRESTADOS"/>
    <n v="18923000"/>
    <n v="1597239"/>
    <n v="0"/>
    <n v="20520239"/>
    <n v="0"/>
    <n v="20520239"/>
    <n v="0"/>
    <n v="20520239"/>
    <n v="20520239"/>
    <n v="20520239"/>
    <n v="20520239"/>
  </r>
  <r>
    <s v="04-03-00-007"/>
    <x v="5"/>
    <s v="A-01-01-01-001-009"/>
    <x v="0"/>
    <s v="01"/>
    <s v="01"/>
    <s v="01"/>
    <s v="001"/>
    <s v="009"/>
    <m/>
    <m/>
    <m/>
    <s v="Nación"/>
    <x v="0"/>
    <s v="CSF"/>
    <s v="PRIMA DE NAVIDAD"/>
    <n v="69720000"/>
    <n v="0"/>
    <n v="11227528"/>
    <n v="58492472"/>
    <n v="0"/>
    <n v="58492472"/>
    <n v="0"/>
    <n v="58492472"/>
    <n v="58492472"/>
    <n v="58492472"/>
    <n v="58492472"/>
  </r>
  <r>
    <s v="04-03-00-007"/>
    <x v="5"/>
    <s v="A-01-01-01-001-010"/>
    <x v="0"/>
    <s v="01"/>
    <s v="01"/>
    <s v="01"/>
    <s v="001"/>
    <s v="010"/>
    <m/>
    <m/>
    <m/>
    <s v="Nación"/>
    <x v="0"/>
    <s v="CSF"/>
    <s v="PRIMA DE VACACIONES"/>
    <n v="38808000"/>
    <n v="0"/>
    <n v="1275627"/>
    <n v="37532373"/>
    <n v="0"/>
    <n v="37532373"/>
    <n v="0"/>
    <n v="37532373"/>
    <n v="37532373"/>
    <n v="37532373"/>
    <n v="37532373"/>
  </r>
  <r>
    <s v="04-03-00-007"/>
    <x v="5"/>
    <s v="A-01-01-01-001-012"/>
    <x v="0"/>
    <s v="01"/>
    <s v="01"/>
    <s v="01"/>
    <s v="001"/>
    <s v="012"/>
    <m/>
    <m/>
    <m/>
    <s v="Nación"/>
    <x v="0"/>
    <s v="CSF"/>
    <s v="AUXILIO DE CONECTIVIDAD DIGITAL "/>
    <n v="7683811"/>
    <n v="338802"/>
    <n v="0"/>
    <n v="8022613"/>
    <n v="0"/>
    <n v="8022613"/>
    <n v="0"/>
    <n v="8022613"/>
    <n v="8022613"/>
    <n v="8022613"/>
    <n v="8022613"/>
  </r>
  <r>
    <s v="04-03-00-007"/>
    <x v="5"/>
    <s v="A-01-01-02-001"/>
    <x v="0"/>
    <s v="01"/>
    <s v="01"/>
    <s v="02"/>
    <s v="001"/>
    <m/>
    <m/>
    <m/>
    <m/>
    <s v="Nación"/>
    <x v="0"/>
    <s v="CSF"/>
    <s v="PENSIONES"/>
    <n v="69515000"/>
    <n v="6094600"/>
    <n v="6925100"/>
    <n v="68684500"/>
    <n v="0"/>
    <n v="68684500"/>
    <n v="0"/>
    <n v="68684300"/>
    <n v="68684300"/>
    <n v="68684300"/>
    <n v="68684300"/>
  </r>
  <r>
    <s v="04-03-00-007"/>
    <x v="5"/>
    <s v="A-01-01-02-002"/>
    <x v="0"/>
    <s v="01"/>
    <s v="01"/>
    <s v="02"/>
    <s v="002"/>
    <m/>
    <m/>
    <m/>
    <m/>
    <s v="Nación"/>
    <x v="0"/>
    <s v="CSF"/>
    <s v="SALUD"/>
    <n v="49499000"/>
    <n v="692200"/>
    <n v="1704200"/>
    <n v="48487000"/>
    <n v="0"/>
    <n v="48487000"/>
    <n v="0"/>
    <n v="48486800"/>
    <n v="48486800"/>
    <n v="48486800"/>
    <n v="48486800"/>
  </r>
  <r>
    <s v="04-03-00-007"/>
    <x v="5"/>
    <s v="A-01-01-02-004"/>
    <x v="0"/>
    <s v="01"/>
    <s v="01"/>
    <s v="02"/>
    <s v="004"/>
    <m/>
    <m/>
    <m/>
    <m/>
    <s v="Nación"/>
    <x v="0"/>
    <s v="CSF"/>
    <s v="CAJAS DE COMPENSACIÓN FAMILIAR"/>
    <n v="29515000"/>
    <n v="773700"/>
    <n v="2754400"/>
    <n v="27534300"/>
    <n v="0"/>
    <n v="27534300"/>
    <n v="0"/>
    <n v="27534300"/>
    <n v="27534300"/>
    <n v="27534300"/>
    <n v="27534300"/>
  </r>
  <r>
    <s v="04-03-00-007"/>
    <x v="5"/>
    <s v="A-01-01-02-005"/>
    <x v="0"/>
    <s v="01"/>
    <s v="01"/>
    <s v="02"/>
    <s v="005"/>
    <m/>
    <m/>
    <m/>
    <m/>
    <s v="Nación"/>
    <x v="0"/>
    <s v="CSF"/>
    <s v="APORTES GENERALES AL SISTEMA DE RIESGOS LABORALES"/>
    <n v="7731000"/>
    <n v="40300"/>
    <n v="213500"/>
    <n v="7557800"/>
    <n v="0"/>
    <n v="7557800"/>
    <n v="0"/>
    <n v="7557800"/>
    <n v="7557800"/>
    <n v="7557800"/>
    <n v="7557800"/>
  </r>
  <r>
    <s v="04-03-00-007"/>
    <x v="5"/>
    <s v="A-01-01-02-006"/>
    <x v="0"/>
    <s v="01"/>
    <s v="01"/>
    <s v="02"/>
    <s v="006"/>
    <m/>
    <m/>
    <m/>
    <m/>
    <s v="Nación"/>
    <x v="0"/>
    <s v="CSF"/>
    <s v="APORTES AL ICBF"/>
    <n v="22141000"/>
    <n v="580100"/>
    <n v="2064300"/>
    <n v="20656800"/>
    <n v="0"/>
    <n v="20656800"/>
    <n v="0"/>
    <n v="20656800"/>
    <n v="20656800"/>
    <n v="20656800"/>
    <n v="20656800"/>
  </r>
  <r>
    <s v="04-03-00-007"/>
    <x v="5"/>
    <s v="A-01-01-02-007"/>
    <x v="0"/>
    <s v="01"/>
    <s v="01"/>
    <s v="02"/>
    <s v="007"/>
    <m/>
    <m/>
    <m/>
    <m/>
    <s v="Nación"/>
    <x v="0"/>
    <s v="CSF"/>
    <s v="APORTES AL SENA"/>
    <n v="14764000"/>
    <n v="386800"/>
    <n v="1377500"/>
    <n v="13773300"/>
    <n v="0"/>
    <n v="13773300"/>
    <n v="0"/>
    <n v="13773300"/>
    <n v="13773300"/>
    <n v="13773300"/>
    <n v="13773300"/>
  </r>
  <r>
    <s v="04-03-00-007"/>
    <x v="5"/>
    <s v="A-01-01-03-001-001"/>
    <x v="0"/>
    <s v="01"/>
    <s v="01"/>
    <s v="03"/>
    <s v="001"/>
    <s v="001"/>
    <m/>
    <m/>
    <m/>
    <s v="Nación"/>
    <x v="0"/>
    <s v="CSF"/>
    <s v="SUELDO DE VACACIONES"/>
    <n v="21573090"/>
    <n v="13875639"/>
    <n v="0"/>
    <n v="35448729"/>
    <n v="0"/>
    <n v="35448729"/>
    <n v="0"/>
    <n v="35448729"/>
    <n v="35448729"/>
    <n v="35448729"/>
    <n v="35448729"/>
  </r>
  <r>
    <s v="04-03-00-007"/>
    <x v="5"/>
    <s v="A-01-01-03-001-002"/>
    <x v="0"/>
    <s v="01"/>
    <s v="01"/>
    <s v="03"/>
    <s v="001"/>
    <s v="002"/>
    <m/>
    <m/>
    <m/>
    <s v="Nación"/>
    <x v="0"/>
    <s v="CSF"/>
    <s v="INDEMNIZACIÓN POR VACACIONES"/>
    <n v="0"/>
    <n v="4158053"/>
    <n v="0"/>
    <n v="4158053"/>
    <n v="0"/>
    <n v="4158053"/>
    <n v="0"/>
    <n v="4158053"/>
    <n v="4158053"/>
    <n v="4158053"/>
    <n v="4158053"/>
  </r>
  <r>
    <s v="04-03-00-007"/>
    <x v="5"/>
    <s v="A-01-01-03-001-003"/>
    <x v="0"/>
    <s v="01"/>
    <s v="01"/>
    <s v="03"/>
    <s v="001"/>
    <s v="003"/>
    <m/>
    <m/>
    <m/>
    <s v="Nación"/>
    <x v="0"/>
    <s v="CSF"/>
    <s v="BONIFICACIÓN ESPECIAL DE RECREACIÓN"/>
    <n v="1917090"/>
    <n v="1220000"/>
    <n v="32080"/>
    <n v="3105010"/>
    <n v="0"/>
    <n v="3105010"/>
    <n v="0"/>
    <n v="3105010"/>
    <n v="3105010"/>
    <n v="3105010"/>
    <n v="3105010"/>
  </r>
  <r>
    <s v="04-03-00-007"/>
    <x v="5"/>
    <s v="A-01-01-03-002"/>
    <x v="0"/>
    <s v="01"/>
    <s v="01"/>
    <s v="03"/>
    <s v="002"/>
    <m/>
    <m/>
    <m/>
    <m/>
    <s v="Nación"/>
    <x v="0"/>
    <s v="CSF"/>
    <s v="PRIMA TÉCNICA NO SALARIAL"/>
    <n v="16936290"/>
    <n v="8968347"/>
    <n v="1255982"/>
    <n v="24648655"/>
    <n v="0"/>
    <n v="24648655"/>
    <n v="0"/>
    <n v="24648655"/>
    <n v="24648655"/>
    <n v="24648655"/>
    <n v="24648655"/>
  </r>
  <r>
    <s v="04-03-00-007"/>
    <x v="5"/>
    <s v="A-02-02-01-003-003"/>
    <x v="0"/>
    <s v="02"/>
    <s v="02"/>
    <s v="01"/>
    <s v="003"/>
    <s v="003"/>
    <m/>
    <m/>
    <m/>
    <s v="Nación"/>
    <x v="0"/>
    <s v="CSF"/>
    <s v="PRODUCTOS DE HORNOS DE COQUE; PRODUCTOS DE REFINACIÓN DE PETRÓLEO Y COMBUSTIBLE NUCLEAR"/>
    <n v="0"/>
    <n v="900000"/>
    <n v="0"/>
    <n v="900000"/>
    <n v="0"/>
    <n v="900000"/>
    <n v="0"/>
    <n v="900000"/>
    <n v="900000"/>
    <n v="900000"/>
    <n v="900000"/>
  </r>
  <r>
    <s v="04-03-00-007"/>
    <x v="5"/>
    <s v="A-02-02-02-006-004"/>
    <x v="0"/>
    <s v="02"/>
    <s v="02"/>
    <s v="02"/>
    <s v="006"/>
    <s v="004"/>
    <m/>
    <m/>
    <m/>
    <s v="Nación"/>
    <x v="0"/>
    <s v="CSF"/>
    <s v="SERVICIOS DE TRANSPORTE DE PASAJEROS"/>
    <n v="0"/>
    <n v="98400"/>
    <n v="0"/>
    <n v="98400"/>
    <n v="0"/>
    <n v="98400"/>
    <n v="0"/>
    <n v="98400"/>
    <n v="98400"/>
    <n v="98400"/>
    <n v="98400"/>
  </r>
  <r>
    <s v="04-03-00-007"/>
    <x v="5"/>
    <s v="A-02-02-02-006-009"/>
    <x v="0"/>
    <s v="02"/>
    <s v="02"/>
    <s v="02"/>
    <s v="006"/>
    <s v="009"/>
    <m/>
    <m/>
    <m/>
    <s v="Nación"/>
    <x v="0"/>
    <s v="CSF"/>
    <s v="SERVICIOS DE DISTRIBUCIÓN DE ELECTRICIDAD, GAS Y AGUA (POR CUENTA PROPIA)"/>
    <n v="22000000"/>
    <n v="7000000"/>
    <n v="0"/>
    <n v="29000000"/>
    <n v="0"/>
    <n v="29000000"/>
    <n v="0"/>
    <n v="27972429"/>
    <n v="27972429"/>
    <n v="27972429"/>
    <n v="27972429"/>
  </r>
  <r>
    <s v="04-03-00-007"/>
    <x v="5"/>
    <s v="A-02-02-02-007-002"/>
    <x v="0"/>
    <s v="02"/>
    <s v="02"/>
    <s v="02"/>
    <s v="007"/>
    <s v="002"/>
    <m/>
    <m/>
    <m/>
    <s v="Propios"/>
    <x v="1"/>
    <s v="CSF"/>
    <s v="SERVICIOS INMOBILIARIOS"/>
    <n v="0"/>
    <n v="25543550"/>
    <n v="50"/>
    <n v="25543500"/>
    <n v="0"/>
    <n v="25543500"/>
    <n v="0"/>
    <n v="25543500"/>
    <n v="25543500"/>
    <n v="25543500"/>
    <n v="25543500"/>
  </r>
  <r>
    <s v="04-03-00-007"/>
    <x v="5"/>
    <s v="A-02-02-02-008-003"/>
    <x v="0"/>
    <s v="02"/>
    <s v="02"/>
    <s v="02"/>
    <s v="008"/>
    <s v="003"/>
    <m/>
    <m/>
    <m/>
    <s v="Nación"/>
    <x v="0"/>
    <s v="CSF"/>
    <s v="OTROS SERVICIOS PROFESIONALES, CIENTÍFICOS Y TÉCNICOS"/>
    <n v="0"/>
    <n v="407472"/>
    <n v="0"/>
    <n v="407472"/>
    <n v="0"/>
    <n v="406472"/>
    <n v="1000"/>
    <n v="406472"/>
    <n v="406472"/>
    <n v="406472"/>
    <n v="406472"/>
  </r>
  <r>
    <s v="04-03-00-007"/>
    <x v="5"/>
    <s v="A-02-02-02-008-004"/>
    <x v="0"/>
    <s v="02"/>
    <s v="02"/>
    <s v="02"/>
    <s v="008"/>
    <s v="004"/>
    <m/>
    <m/>
    <m/>
    <s v="Nación"/>
    <x v="0"/>
    <s v="CSF"/>
    <s v="SERVICIOS DE TELECOMUNICACIONES, TRANSMISIÓN Y SUMINISTRO DE INFORMACIÓN"/>
    <n v="1100000"/>
    <n v="0"/>
    <n v="0"/>
    <n v="1100000"/>
    <n v="0"/>
    <n v="1100000"/>
    <n v="0"/>
    <n v="979130"/>
    <n v="977130"/>
    <n v="977130"/>
    <n v="977130"/>
  </r>
  <r>
    <s v="04-03-00-007"/>
    <x v="5"/>
    <s v="A-02-02-02-009-004"/>
    <x v="0"/>
    <s v="02"/>
    <s v="02"/>
    <s v="02"/>
    <s v="009"/>
    <s v="004"/>
    <m/>
    <m/>
    <m/>
    <s v="Nación"/>
    <x v="0"/>
    <s v="CSF"/>
    <s v="SERVICIOS DE ALCANTARILLADO, RECOLECCIÓN, TRATAMIENTO Y DISPOSICIÓN DE DESECHOS Y OTROS SERVICIOS DE SANEAMIENTO AMBIENTAL"/>
    <n v="900000"/>
    <n v="300000"/>
    <n v="0"/>
    <n v="1200000"/>
    <n v="0"/>
    <n v="1200000"/>
    <n v="0"/>
    <n v="1057459"/>
    <n v="1057208"/>
    <n v="1057208"/>
    <n v="1057208"/>
  </r>
  <r>
    <s v="04-03-00-007"/>
    <x v="5"/>
    <s v="A-02-02-02-010"/>
    <x v="0"/>
    <s v="02"/>
    <s v="02"/>
    <s v="02"/>
    <s v="010"/>
    <m/>
    <m/>
    <m/>
    <m/>
    <s v="Nación"/>
    <x v="0"/>
    <s v="CSF"/>
    <s v="VIÁTICOS DE LOS FUNCIONARIOS EN COMISIÓN"/>
    <n v="0"/>
    <n v="528400"/>
    <n v="0"/>
    <n v="528400"/>
    <n v="0"/>
    <n v="528400"/>
    <n v="0"/>
    <n v="528400"/>
    <n v="528400"/>
    <n v="528400"/>
    <n v="528400"/>
  </r>
  <r>
    <s v="04-03-00-007"/>
    <x v="5"/>
    <s v="A-02-02-02-010"/>
    <x v="0"/>
    <s v="02"/>
    <s v="02"/>
    <s v="02"/>
    <s v="010"/>
    <m/>
    <m/>
    <m/>
    <m/>
    <s v="Propios"/>
    <x v="1"/>
    <s v="CSF"/>
    <s v="VIÁTICOS DE LOS FUNCIONARIOS EN COMISIÓN"/>
    <n v="0"/>
    <n v="690568"/>
    <n v="0"/>
    <n v="690568"/>
    <n v="0"/>
    <n v="690568"/>
    <n v="0"/>
    <n v="690568"/>
    <n v="690568"/>
    <n v="690568"/>
    <n v="690568"/>
  </r>
  <r>
    <s v="04-03-00-007"/>
    <x v="5"/>
    <s v="A-03-04-02-012-001"/>
    <x v="0"/>
    <s v="03"/>
    <s v="04"/>
    <s v="02"/>
    <s v="012"/>
    <s v="001"/>
    <m/>
    <m/>
    <m/>
    <s v="Nación"/>
    <x v="0"/>
    <s v="CSF"/>
    <s v="INCAPACIDADES (NO DE PENSIONES)"/>
    <n v="0"/>
    <n v="2559253"/>
    <n v="0"/>
    <n v="2559253"/>
    <n v="0"/>
    <n v="2559253"/>
    <n v="0"/>
    <n v="2559253"/>
    <n v="2559253"/>
    <n v="2559253"/>
    <n v="2559253"/>
  </r>
  <r>
    <s v="04-03-00-007"/>
    <x v="5"/>
    <s v="A-08-01-02-001"/>
    <x v="0"/>
    <s v="08"/>
    <s v="01"/>
    <s v="02"/>
    <s v="001"/>
    <m/>
    <m/>
    <m/>
    <m/>
    <s v="Nación"/>
    <x v="0"/>
    <s v="CSF"/>
    <s v="IMPUESTO PREDIAL Y SOBRETASA AMBIENTAL"/>
    <n v="0"/>
    <n v="6590000"/>
    <n v="0"/>
    <n v="6590000"/>
    <n v="0"/>
    <n v="6590000"/>
    <n v="0"/>
    <n v="6590000"/>
    <n v="6590000"/>
    <n v="6590000"/>
    <n v="6590000"/>
  </r>
  <r>
    <s v="04-03-00-007"/>
    <x v="5"/>
    <s v="A-08-01-02-003"/>
    <x v="0"/>
    <s v="08"/>
    <s v="01"/>
    <s v="02"/>
    <s v="003"/>
    <m/>
    <m/>
    <m/>
    <m/>
    <s v="Propios"/>
    <x v="1"/>
    <s v="CSF"/>
    <s v="IMPUESTO DE INDUSTRIA Y COMERCIO"/>
    <n v="0"/>
    <n v="265000"/>
    <n v="0"/>
    <n v="265000"/>
    <n v="0"/>
    <n v="265000"/>
    <n v="0"/>
    <n v="263000"/>
    <n v="263000"/>
    <n v="263000"/>
    <n v="263000"/>
  </r>
  <r>
    <s v="04-03-00-007"/>
    <x v="5"/>
    <s v="C-0404-1003-2-0-0404004-02"/>
    <x v="1"/>
    <s v="0404"/>
    <s v="1003"/>
    <s v="2"/>
    <s v="0"/>
    <s v="0404004"/>
    <s v="02"/>
    <m/>
    <m/>
    <s v="Nación"/>
    <x v="0"/>
    <s v="CSF"/>
    <s v="ADQUISICIÓN DE BIENES Y SERVICIOS - SERVICIO DE INFORMACIÓN CATASTRAL - ACTUALIZACIÓN  Y GESTIÓN CATASTRAL  NACIONAL"/>
    <n v="0"/>
    <n v="162605200"/>
    <n v="41507"/>
    <n v="162563693"/>
    <n v="0"/>
    <n v="162563693"/>
    <n v="0"/>
    <n v="162563693"/>
    <n v="162563693"/>
    <n v="162563693"/>
    <n v="162563693"/>
  </r>
  <r>
    <s v="04-03-00-007"/>
    <x v="5"/>
    <s v="C-0404-1003-2-0-0404004-02"/>
    <x v="1"/>
    <s v="0404"/>
    <s v="1003"/>
    <s v="2"/>
    <s v="0"/>
    <s v="0404004"/>
    <s v="02"/>
    <m/>
    <m/>
    <s v="Nación"/>
    <x v="2"/>
    <s v="CSF"/>
    <s v="ADQUISICIÓN DE BIENES Y SERVICIOS - SERVICIO DE INFORMACIÓN CATASTRAL - ACTUALIZACIÓN  Y GESTIÓN CATASTRAL  NACIONAL"/>
    <n v="0"/>
    <n v="86209740"/>
    <n v="12414019"/>
    <n v="73795721"/>
    <n v="0"/>
    <n v="73795721"/>
    <n v="0"/>
    <n v="72374089"/>
    <n v="72374089"/>
    <n v="72374089"/>
    <n v="72374089"/>
  </r>
  <r>
    <s v="04-03-00-007"/>
    <x v="5"/>
    <s v="C-0404-1003-2-0-0404007-02"/>
    <x v="1"/>
    <s v="0404"/>
    <s v="1003"/>
    <s v="2"/>
    <s v="0"/>
    <s v="0404007"/>
    <s v="02"/>
    <m/>
    <m/>
    <s v="Nación"/>
    <x v="2"/>
    <s v="CSF"/>
    <s v="ADQUISICIÓN DE BIENES Y SERVICIOS - SERVICIO DE AVALÚOS - ACTUALIZACIÓN  Y GESTIÓN CATASTRAL  NACIONAL"/>
    <n v="0"/>
    <n v="13701973"/>
    <n v="0"/>
    <n v="13701973"/>
    <n v="0"/>
    <n v="13701972"/>
    <n v="1"/>
    <n v="13289735"/>
    <n v="13289735"/>
    <n v="13289735"/>
    <n v="13289735"/>
  </r>
  <r>
    <s v="04-03-00-007"/>
    <x v="5"/>
    <s v="C-0404-1003-2-0-0404007-02"/>
    <x v="1"/>
    <s v="0404"/>
    <s v="1003"/>
    <s v="2"/>
    <s v="0"/>
    <s v="0404007"/>
    <s v="02"/>
    <m/>
    <m/>
    <s v="Propios"/>
    <x v="1"/>
    <s v="CSF"/>
    <s v="ADQUISICIÓN DE BIENES Y SERVICIOS - SERVICIO DE AVALÚOS - ACTUALIZACIÓN  Y GESTIÓN CATASTRAL  NACIONAL"/>
    <n v="0"/>
    <n v="56807890"/>
    <n v="0"/>
    <n v="56807890"/>
    <n v="0"/>
    <n v="54807890"/>
    <n v="2000000"/>
    <n v="45056294"/>
    <n v="45056294"/>
    <n v="45056294"/>
    <n v="45056294"/>
  </r>
  <r>
    <s v="04-03-00-007"/>
    <x v="5"/>
    <s v="C-0404-1003-2-0-0404004-02"/>
    <x v="1"/>
    <s v="0404"/>
    <s v="1003"/>
    <s v="2"/>
    <s v="0"/>
    <s v="0404004"/>
    <s v="02"/>
    <m/>
    <m/>
    <s v="Propios"/>
    <x v="1"/>
    <s v="CSF"/>
    <s v="ADQUISICIÓN DE BIENES Y SERVICIOS - SERVICIO DE INFORMACIÓN CATASTRAL - ACTUALIZACIÓN  Y GESTIÓN CATASTRAL  NACIONAL"/>
    <n v="0"/>
    <n v="16806285"/>
    <n v="0"/>
    <n v="16806285"/>
    <n v="0"/>
    <n v="14953238"/>
    <n v="1853047"/>
    <n v="14898181"/>
    <n v="14898181"/>
    <n v="14898181"/>
    <n v="14898181"/>
  </r>
  <r>
    <s v="04-03-00-007"/>
    <x v="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24269760"/>
    <n v="24269760"/>
    <n v="24269760"/>
  </r>
  <r>
    <s v="04-03-00-007"/>
    <x v="5"/>
    <s v="C-0499-1003-6-0-0499011-02"/>
    <x v="1"/>
    <s v="0499"/>
    <s v="1003"/>
    <s v="6"/>
    <s v="0"/>
    <s v="0499011"/>
    <s v="02"/>
    <m/>
    <m/>
    <s v="Nación"/>
    <x v="0"/>
    <s v="CSF"/>
    <s v="ADQUISICIÓN DE BIENES Y SERVICIOS - SEDES ADECUADAS - FORTALECIMIENTO DE LA INFRAESTRUCTURA FÍSICA DEL IGAC A NIVEL  NACIONAL"/>
    <n v="0"/>
    <n v="7431442"/>
    <n v="0"/>
    <n v="7431442"/>
    <n v="0"/>
    <n v="7431442"/>
    <n v="0"/>
    <n v="7431442"/>
    <n v="7431442"/>
    <n v="7431442"/>
    <n v="7431442"/>
  </r>
  <r>
    <s v="04-03-00-007"/>
    <x v="5"/>
    <s v="C-0499-1003-6-0-0499016-02"/>
    <x v="1"/>
    <s v="0499"/>
    <s v="1003"/>
    <s v="6"/>
    <s v="0"/>
    <s v="0499016"/>
    <s v="02"/>
    <m/>
    <m/>
    <s v="Nación"/>
    <x v="0"/>
    <s v="CSF"/>
    <s v="ADQUISICIÓN DE BIENES Y SERVICIOS - SEDES MANTENIDAS - FORTALECIMIENTO DE LA INFRAESTRUCTURA FÍSICA DEL IGAC A NIVEL  NACIONAL"/>
    <n v="0"/>
    <n v="12000000"/>
    <n v="0"/>
    <n v="12000000"/>
    <n v="0"/>
    <n v="11854642"/>
    <n v="145358"/>
    <n v="11854642"/>
    <n v="11854642"/>
    <n v="11854642"/>
    <n v="11854642"/>
  </r>
  <r>
    <s v="04-03-00-008"/>
    <x v="6"/>
    <s v="A-01-01-01-001-001"/>
    <x v="0"/>
    <s v="01"/>
    <s v="01"/>
    <s v="01"/>
    <s v="001"/>
    <s v="001"/>
    <m/>
    <m/>
    <m/>
    <s v="Nación"/>
    <x v="0"/>
    <s v="CSF"/>
    <s v="SUELDO BÁSICO"/>
    <n v="528819000"/>
    <n v="394768"/>
    <n v="0"/>
    <n v="529213768"/>
    <n v="0"/>
    <n v="529213768"/>
    <n v="0"/>
    <n v="529213768"/>
    <n v="529213768"/>
    <n v="529213768"/>
    <n v="529213768"/>
  </r>
  <r>
    <s v="04-03-00-008"/>
    <x v="6"/>
    <s v="A-01-01-01-001-004"/>
    <x v="0"/>
    <s v="01"/>
    <s v="01"/>
    <s v="01"/>
    <s v="001"/>
    <s v="004"/>
    <m/>
    <m/>
    <m/>
    <s v="Nación"/>
    <x v="0"/>
    <s v="CSF"/>
    <s v="SUBSIDIO DE ALIMENTACIÓN"/>
    <n v="11329000"/>
    <n v="733885"/>
    <n v="0"/>
    <n v="12062885"/>
    <n v="0"/>
    <n v="12062885"/>
    <n v="0"/>
    <n v="12062885"/>
    <n v="12062885"/>
    <n v="12062885"/>
    <n v="12062885"/>
  </r>
  <r>
    <s v="04-03-00-008"/>
    <x v="6"/>
    <s v="A-01-01-01-001-005"/>
    <x v="0"/>
    <s v="01"/>
    <s v="01"/>
    <s v="01"/>
    <s v="001"/>
    <s v="005"/>
    <m/>
    <m/>
    <m/>
    <s v="Nación"/>
    <x v="0"/>
    <s v="CSF"/>
    <s v="AUXILIO DE TRANSPORTE "/>
    <n v="14151000"/>
    <n v="0"/>
    <n v="6546661"/>
    <n v="7604339"/>
    <n v="0"/>
    <n v="7604339"/>
    <n v="0"/>
    <n v="7604339"/>
    <n v="7604339"/>
    <n v="7604339"/>
    <n v="7604339"/>
  </r>
  <r>
    <s v="04-03-00-008"/>
    <x v="6"/>
    <s v="A-01-01-01-001-006"/>
    <x v="0"/>
    <s v="01"/>
    <s v="01"/>
    <s v="01"/>
    <s v="001"/>
    <s v="006"/>
    <m/>
    <m/>
    <m/>
    <s v="Nación"/>
    <x v="0"/>
    <s v="CSF"/>
    <s v="PRIMA DE SERVICIO"/>
    <n v="51629000"/>
    <n v="1891000"/>
    <n v="2189311"/>
    <n v="51330689"/>
    <n v="0"/>
    <n v="51330689"/>
    <n v="0"/>
    <n v="51330689"/>
    <n v="51330689"/>
    <n v="51330689"/>
    <n v="51330689"/>
  </r>
  <r>
    <s v="04-03-00-008"/>
    <x v="6"/>
    <s v="A-01-01-01-001-007"/>
    <x v="0"/>
    <s v="01"/>
    <s v="01"/>
    <s v="01"/>
    <s v="001"/>
    <s v="007"/>
    <m/>
    <m/>
    <m/>
    <s v="Nación"/>
    <x v="0"/>
    <s v="CSF"/>
    <s v="BONIFICACIÓN POR SERVICIOS PRESTADOS"/>
    <n v="19673000"/>
    <n v="1100000"/>
    <n v="93207"/>
    <n v="20679793"/>
    <n v="0"/>
    <n v="20679793"/>
    <n v="0"/>
    <n v="20679793"/>
    <n v="20679793"/>
    <n v="20679793"/>
    <n v="20679793"/>
  </r>
  <r>
    <s v="04-03-00-008"/>
    <x v="6"/>
    <s v="A-01-01-01-001-009"/>
    <x v="0"/>
    <s v="01"/>
    <s v="01"/>
    <s v="01"/>
    <s v="001"/>
    <s v="009"/>
    <m/>
    <m/>
    <m/>
    <s v="Nación"/>
    <x v="0"/>
    <s v="CSF"/>
    <s v="PRIMA DE NAVIDAD"/>
    <n v="67071000"/>
    <n v="1100000"/>
    <n v="70008"/>
    <n v="68100992"/>
    <n v="0"/>
    <n v="68100992"/>
    <n v="0"/>
    <n v="68100992"/>
    <n v="68100992"/>
    <n v="68100992"/>
    <n v="68100992"/>
  </r>
  <r>
    <s v="04-03-00-008"/>
    <x v="6"/>
    <s v="A-01-01-01-001-010"/>
    <x v="0"/>
    <s v="01"/>
    <s v="01"/>
    <s v="01"/>
    <s v="001"/>
    <s v="010"/>
    <m/>
    <m/>
    <m/>
    <s v="Nación"/>
    <x v="0"/>
    <s v="CSF"/>
    <s v="PRIMA DE VACACIONES"/>
    <n v="40435000"/>
    <n v="0"/>
    <n v="8913730"/>
    <n v="31521270"/>
    <n v="0"/>
    <n v="31521270"/>
    <n v="0"/>
    <n v="31521270"/>
    <n v="31521270"/>
    <n v="31521270"/>
    <n v="31521270"/>
  </r>
  <r>
    <s v="04-03-00-008"/>
    <x v="6"/>
    <s v="A-01-01-01-001-012"/>
    <x v="0"/>
    <s v="01"/>
    <s v="01"/>
    <s v="01"/>
    <s v="001"/>
    <s v="012"/>
    <m/>
    <m/>
    <m/>
    <s v="Nación"/>
    <x v="0"/>
    <s v="CSF"/>
    <s v="AUXILIO DE CONECTIVIDAD DIGITAL "/>
    <n v="6546661"/>
    <n v="1208532"/>
    <n v="0"/>
    <n v="7755193"/>
    <n v="0"/>
    <n v="7755193"/>
    <n v="0"/>
    <n v="7755193"/>
    <n v="7755193"/>
    <n v="7755193"/>
    <n v="7755193"/>
  </r>
  <r>
    <s v="04-03-00-008"/>
    <x v="6"/>
    <s v="A-01-01-02-001"/>
    <x v="0"/>
    <s v="01"/>
    <s v="01"/>
    <s v="02"/>
    <s v="001"/>
    <m/>
    <m/>
    <m/>
    <m/>
    <s v="Nación"/>
    <x v="0"/>
    <s v="CSF"/>
    <s v="PENSIONES"/>
    <n v="69936000"/>
    <n v="5002000"/>
    <n v="1620075"/>
    <n v="73317925"/>
    <n v="0"/>
    <n v="73317925"/>
    <n v="0"/>
    <n v="73317925"/>
    <n v="73317925"/>
    <n v="73317925"/>
    <n v="73317925"/>
  </r>
  <r>
    <s v="04-03-00-008"/>
    <x v="6"/>
    <s v="A-01-01-02-002"/>
    <x v="0"/>
    <s v="01"/>
    <s v="01"/>
    <s v="02"/>
    <s v="002"/>
    <m/>
    <m/>
    <m/>
    <m/>
    <s v="Nación"/>
    <x v="0"/>
    <s v="CSF"/>
    <s v="SALUD"/>
    <n v="49532000"/>
    <n v="2820872"/>
    <n v="55200"/>
    <n v="52297672"/>
    <n v="0"/>
    <n v="52297672"/>
    <n v="0"/>
    <n v="52297672"/>
    <n v="52297672"/>
    <n v="52297672"/>
    <n v="52297672"/>
  </r>
  <r>
    <s v="04-03-00-008"/>
    <x v="6"/>
    <s v="A-01-01-02-004"/>
    <x v="0"/>
    <s v="01"/>
    <s v="01"/>
    <s v="02"/>
    <s v="004"/>
    <m/>
    <m/>
    <m/>
    <m/>
    <s v="Nación"/>
    <x v="0"/>
    <s v="CSF"/>
    <s v="CAJAS DE COMPENSACIÓN FAMILIAR"/>
    <n v="28209000"/>
    <n v="695700"/>
    <n v="1364897"/>
    <n v="27539803"/>
    <n v="0"/>
    <n v="27539803"/>
    <n v="0"/>
    <n v="27539803"/>
    <n v="27539803"/>
    <n v="27539803"/>
    <n v="27539803"/>
  </r>
  <r>
    <s v="04-03-00-008"/>
    <x v="6"/>
    <s v="A-01-01-02-005"/>
    <x v="0"/>
    <s v="01"/>
    <s v="01"/>
    <s v="02"/>
    <s v="005"/>
    <m/>
    <m/>
    <m/>
    <m/>
    <s v="Nación"/>
    <x v="0"/>
    <s v="CSF"/>
    <s v="APORTES GENERALES AL SISTEMA DE RIESGOS LABORALES"/>
    <n v="7647000"/>
    <n v="440000"/>
    <n v="1100"/>
    <n v="8085900"/>
    <n v="0"/>
    <n v="8085900"/>
    <n v="0"/>
    <n v="8085900"/>
    <n v="8085900"/>
    <n v="8085900"/>
    <n v="8085900"/>
  </r>
  <r>
    <s v="04-03-00-008"/>
    <x v="6"/>
    <s v="A-01-01-02-006"/>
    <x v="0"/>
    <s v="01"/>
    <s v="01"/>
    <s v="02"/>
    <s v="006"/>
    <m/>
    <m/>
    <m/>
    <m/>
    <s v="Nación"/>
    <x v="0"/>
    <s v="CSF"/>
    <s v="APORTES AL ICBF"/>
    <n v="20869000"/>
    <n v="0"/>
    <n v="272800"/>
    <n v="20596200"/>
    <n v="0"/>
    <n v="20596200"/>
    <n v="0"/>
    <n v="20596200"/>
    <n v="20596200"/>
    <n v="20596200"/>
    <n v="20596200"/>
  </r>
  <r>
    <s v="04-03-00-008"/>
    <x v="6"/>
    <s v="A-01-01-02-007"/>
    <x v="0"/>
    <s v="01"/>
    <s v="01"/>
    <s v="02"/>
    <s v="007"/>
    <m/>
    <m/>
    <m/>
    <m/>
    <s v="Nación"/>
    <x v="0"/>
    <s v="CSF"/>
    <s v="APORTES AL SENA"/>
    <n v="13913000"/>
    <n v="350000"/>
    <n v="529100"/>
    <n v="13733900"/>
    <n v="0"/>
    <n v="13733900"/>
    <n v="0"/>
    <n v="13733900"/>
    <n v="13733900"/>
    <n v="13733900"/>
    <n v="13733900"/>
  </r>
  <r>
    <s v="04-03-00-008"/>
    <x v="6"/>
    <s v="A-01-01-03-001-001"/>
    <x v="0"/>
    <s v="01"/>
    <s v="01"/>
    <s v="03"/>
    <s v="001"/>
    <s v="001"/>
    <m/>
    <m/>
    <m/>
    <s v="Nación"/>
    <x v="0"/>
    <s v="CSF"/>
    <s v="SUELDO DE VACACIONES"/>
    <n v="0"/>
    <n v="67174100"/>
    <n v="33022242"/>
    <n v="34151858"/>
    <n v="0"/>
    <n v="34151858"/>
    <n v="0"/>
    <n v="34151858"/>
    <n v="34151858"/>
    <n v="34151858"/>
    <n v="34151858"/>
  </r>
  <r>
    <s v="04-03-00-008"/>
    <x v="6"/>
    <s v="A-01-01-03-001-003"/>
    <x v="0"/>
    <s v="01"/>
    <s v="01"/>
    <s v="03"/>
    <s v="001"/>
    <s v="003"/>
    <m/>
    <m/>
    <m/>
    <s v="Nación"/>
    <x v="0"/>
    <s v="CSF"/>
    <s v="BONIFICACIÓN ESPECIAL DE RECREACIÓN"/>
    <n v="0"/>
    <n v="3351000"/>
    <n v="797996"/>
    <n v="2553004"/>
    <n v="0"/>
    <n v="2553004"/>
    <n v="0"/>
    <n v="2553004"/>
    <n v="2553004"/>
    <n v="2553004"/>
    <n v="2553004"/>
  </r>
  <r>
    <s v="04-03-00-008"/>
    <x v="6"/>
    <s v="A-01-01-03-002"/>
    <x v="0"/>
    <s v="01"/>
    <s v="01"/>
    <s v="03"/>
    <s v="002"/>
    <m/>
    <m/>
    <m/>
    <m/>
    <s v="Nación"/>
    <x v="0"/>
    <s v="CSF"/>
    <s v="PRIMA TÉCNICA NO SALARIAL"/>
    <n v="0"/>
    <n v="28914791"/>
    <n v="14000000"/>
    <n v="14914791"/>
    <n v="0"/>
    <n v="14914791"/>
    <n v="0"/>
    <n v="14914791"/>
    <n v="14914791"/>
    <n v="14914791"/>
    <n v="14914791"/>
  </r>
  <r>
    <s v="04-03-00-008"/>
    <x v="6"/>
    <s v="A-02-02-01-003-003"/>
    <x v="0"/>
    <s v="02"/>
    <s v="02"/>
    <s v="01"/>
    <s v="003"/>
    <s v="003"/>
    <m/>
    <m/>
    <m/>
    <s v="Nación"/>
    <x v="0"/>
    <s v="CSF"/>
    <s v="PRODUCTOS DE HORNOS DE COQUE; PRODUCTOS DE REFINACIÓN DE PETRÓLEO Y COMBUSTIBLE NUCLEAR"/>
    <n v="0"/>
    <n v="900000"/>
    <n v="900000"/>
    <n v="0"/>
    <n v="0"/>
    <n v="0"/>
    <n v="0"/>
    <n v="0"/>
    <n v="0"/>
    <n v="0"/>
    <n v="0"/>
  </r>
  <r>
    <s v="04-03-00-008"/>
    <x v="6"/>
    <s v="A-02-02-02-006-004"/>
    <x v="0"/>
    <s v="02"/>
    <s v="02"/>
    <s v="02"/>
    <s v="006"/>
    <s v="004"/>
    <m/>
    <m/>
    <m/>
    <s v="Nación"/>
    <x v="0"/>
    <s v="CSF"/>
    <s v="SERVICIOS DE TRANSPORTE DE PASAJEROS"/>
    <n v="180000"/>
    <n v="4515200"/>
    <n v="839000"/>
    <n v="3856200"/>
    <n v="0"/>
    <n v="2209400"/>
    <n v="1646800"/>
    <n v="2209400"/>
    <n v="2209400"/>
    <n v="2209400"/>
    <n v="2209400"/>
  </r>
  <r>
    <s v="04-03-00-008"/>
    <x v="6"/>
    <s v="A-02-02-02-006-009"/>
    <x v="0"/>
    <s v="02"/>
    <s v="02"/>
    <s v="02"/>
    <s v="006"/>
    <s v="009"/>
    <m/>
    <m/>
    <m/>
    <s v="Nación"/>
    <x v="0"/>
    <s v="CSF"/>
    <s v="SERVICIOS DE DISTRIBUCIÓN DE ELECTRICIDAD, GAS Y AGUA (POR CUENTA PROPIA)"/>
    <n v="50000000"/>
    <n v="5223712"/>
    <n v="0"/>
    <n v="55223712"/>
    <n v="0"/>
    <n v="55223712"/>
    <n v="0"/>
    <n v="55223712"/>
    <n v="55223712"/>
    <n v="55223712"/>
    <n v="55223712"/>
  </r>
  <r>
    <s v="04-03-00-008"/>
    <x v="6"/>
    <s v="A-02-02-02-007-001"/>
    <x v="0"/>
    <s v="02"/>
    <s v="02"/>
    <s v="02"/>
    <s v="007"/>
    <s v="001"/>
    <m/>
    <m/>
    <m/>
    <s v="Nación"/>
    <x v="0"/>
    <s v="CSF"/>
    <s v="SERVICIOS FINANCIEROS Y SERVICIOS CONEXOS"/>
    <n v="11222000"/>
    <n v="0"/>
    <n v="11222000"/>
    <n v="0"/>
    <n v="0"/>
    <n v="0"/>
    <n v="0"/>
    <n v="0"/>
    <n v="0"/>
    <n v="0"/>
    <n v="0"/>
  </r>
  <r>
    <s v="04-03-00-008"/>
    <x v="6"/>
    <s v="A-02-02-02-007-002"/>
    <x v="0"/>
    <s v="02"/>
    <s v="02"/>
    <s v="02"/>
    <s v="007"/>
    <s v="002"/>
    <m/>
    <m/>
    <m/>
    <s v="Nación"/>
    <x v="0"/>
    <s v="CSF"/>
    <s v="SERVICIOS INMOBILIARIOS"/>
    <n v="11222000"/>
    <n v="587600"/>
    <n v="554200"/>
    <n v="11255400"/>
    <n v="0"/>
    <n v="9469600"/>
    <n v="1785800"/>
    <n v="9469600"/>
    <n v="9469600"/>
    <n v="9469600"/>
    <n v="9469600"/>
  </r>
  <r>
    <s v="04-03-00-008"/>
    <x v="6"/>
    <s v="A-02-02-02-007-002"/>
    <x v="0"/>
    <s v="02"/>
    <s v="02"/>
    <s v="02"/>
    <s v="007"/>
    <s v="002"/>
    <m/>
    <m/>
    <m/>
    <s v="Propios"/>
    <x v="1"/>
    <s v="CSF"/>
    <s v="SERVICIOS INMOBILIARIOS"/>
    <n v="0"/>
    <n v="56938660"/>
    <n v="0"/>
    <n v="56938660"/>
    <n v="0"/>
    <n v="56938660"/>
    <n v="0"/>
    <n v="56938660"/>
    <n v="56938660"/>
    <n v="56938660"/>
    <n v="56938660"/>
  </r>
  <r>
    <s v="04-03-00-008"/>
    <x v="6"/>
    <s v="A-02-02-02-008-004"/>
    <x v="0"/>
    <s v="02"/>
    <s v="02"/>
    <s v="02"/>
    <s v="008"/>
    <s v="004"/>
    <m/>
    <m/>
    <m/>
    <s v="Nación"/>
    <x v="0"/>
    <s v="CSF"/>
    <s v="SERVICIOS DE TELECOMUNICACIONES, TRANSMISIÓN Y SUMINISTRO DE INFORMACIÓN"/>
    <n v="400000"/>
    <n v="761729"/>
    <n v="0"/>
    <n v="1161729"/>
    <n v="0"/>
    <n v="961729"/>
    <n v="200000"/>
    <n v="961729"/>
    <n v="961729"/>
    <n v="961729"/>
    <n v="961729"/>
  </r>
  <r>
    <s v="04-03-00-008"/>
    <x v="6"/>
    <s v="A-02-02-02-009-004"/>
    <x v="0"/>
    <s v="02"/>
    <s v="02"/>
    <s v="02"/>
    <s v="009"/>
    <s v="004"/>
    <m/>
    <m/>
    <m/>
    <s v="Nación"/>
    <x v="0"/>
    <s v="CSF"/>
    <s v="SERVICIOS DE ALCANTARILLADO, RECOLECCIÓN, TRATAMIENTO Y DISPOSICIÓN DE DESECHOS Y OTROS SERVICIOS DE SANEAMIENTO AMBIENTAL"/>
    <n v="150000"/>
    <n v="0"/>
    <n v="0"/>
    <n v="150000"/>
    <n v="0"/>
    <n v="125337"/>
    <n v="24663"/>
    <n v="125337"/>
    <n v="125337"/>
    <n v="125337"/>
    <n v="125337"/>
  </r>
  <r>
    <s v="04-03-00-008"/>
    <x v="6"/>
    <s v="A-02-02-02-010"/>
    <x v="0"/>
    <s v="02"/>
    <s v="02"/>
    <s v="02"/>
    <s v="010"/>
    <m/>
    <m/>
    <m/>
    <m/>
    <s v="Nación"/>
    <x v="0"/>
    <s v="CSF"/>
    <s v="VIÁTICOS DE LOS FUNCIONARIOS EN COMISIÓN"/>
    <n v="0"/>
    <n v="1155197"/>
    <n v="0"/>
    <n v="1155197"/>
    <n v="0"/>
    <n v="1155197"/>
    <n v="0"/>
    <n v="1155197"/>
    <n v="1155197"/>
    <n v="1155197"/>
    <n v="1155197"/>
  </r>
  <r>
    <s v="04-03-00-008"/>
    <x v="6"/>
    <s v="A-03-04-02-012-001"/>
    <x v="0"/>
    <s v="03"/>
    <s v="04"/>
    <s v="02"/>
    <s v="012"/>
    <s v="001"/>
    <m/>
    <m/>
    <m/>
    <s v="Nación"/>
    <x v="0"/>
    <s v="CSF"/>
    <s v="INCAPACIDADES (NO DE PENSIONES)"/>
    <n v="0"/>
    <n v="700000"/>
    <n v="44688"/>
    <n v="655312"/>
    <n v="0"/>
    <n v="655312"/>
    <n v="0"/>
    <n v="655312"/>
    <n v="655312"/>
    <n v="655312"/>
    <n v="655312"/>
  </r>
  <r>
    <s v="04-03-00-008"/>
    <x v="6"/>
    <s v="A-08-01-02-001"/>
    <x v="0"/>
    <s v="08"/>
    <s v="01"/>
    <s v="02"/>
    <s v="001"/>
    <m/>
    <m/>
    <m/>
    <m/>
    <s v="Nación"/>
    <x v="0"/>
    <s v="CSF"/>
    <s v="IMPUESTO PREDIAL Y SOBRETASA AMBIENTAL"/>
    <n v="0"/>
    <n v="38012300"/>
    <n v="32242000"/>
    <n v="5770300"/>
    <n v="0"/>
    <n v="5770300"/>
    <n v="0"/>
    <n v="5770300"/>
    <n v="5770300"/>
    <n v="5770300"/>
    <n v="5770300"/>
  </r>
  <r>
    <s v="04-03-00-008"/>
    <x v="6"/>
    <s v="A-08-01-02-003"/>
    <x v="0"/>
    <s v="08"/>
    <s v="01"/>
    <s v="02"/>
    <s v="003"/>
    <m/>
    <m/>
    <m/>
    <m/>
    <s v="Propios"/>
    <x v="1"/>
    <s v="CSF"/>
    <s v="IMPUESTO DE INDUSTRIA Y COMERCIO"/>
    <n v="0"/>
    <n v="19459590"/>
    <n v="19459590"/>
    <n v="0"/>
    <n v="0"/>
    <n v="0"/>
    <n v="0"/>
    <n v="0"/>
    <n v="0"/>
    <n v="0"/>
    <n v="0"/>
  </r>
  <r>
    <s v="04-03-00-008"/>
    <x v="6"/>
    <s v="C-0404-1003-2-0-0404004-02"/>
    <x v="1"/>
    <s v="0404"/>
    <s v="1003"/>
    <s v="2"/>
    <s v="0"/>
    <s v="0404004"/>
    <s v="02"/>
    <m/>
    <m/>
    <s v="Nación"/>
    <x v="0"/>
    <s v="CSF"/>
    <s v="ADQUISICIÓN DE BIENES Y SERVICIOS - SERVICIO DE INFORMACIÓN CATASTRAL - ACTUALIZACIÓN  Y GESTIÓN CATASTRAL  NACIONAL"/>
    <n v="0"/>
    <n v="225282400"/>
    <n v="6544879"/>
    <n v="218737521"/>
    <n v="0"/>
    <n v="218737521"/>
    <n v="0"/>
    <n v="218737521"/>
    <n v="218737521"/>
    <n v="218737521"/>
    <n v="218737521"/>
  </r>
  <r>
    <s v="04-03-00-008"/>
    <x v="6"/>
    <s v="C-0404-1003-2-0-0404007-02"/>
    <x v="1"/>
    <s v="0404"/>
    <s v="1003"/>
    <s v="2"/>
    <s v="0"/>
    <s v="0404007"/>
    <s v="02"/>
    <m/>
    <m/>
    <s v="Nación"/>
    <x v="2"/>
    <s v="CSF"/>
    <s v="ADQUISICIÓN DE BIENES Y SERVICIOS - SERVICIO DE AVALÚOS - ACTUALIZACIÓN  Y GESTIÓN CATASTRAL  NACIONAL"/>
    <n v="0"/>
    <n v="75000000"/>
    <n v="0"/>
    <n v="75000000"/>
    <n v="0"/>
    <n v="75000000"/>
    <n v="0"/>
    <n v="75000000"/>
    <n v="75000000"/>
    <n v="75000000"/>
    <n v="75000000"/>
  </r>
  <r>
    <s v="04-03-00-008"/>
    <x v="6"/>
    <s v="C-0404-1003-2-0-0404004-02"/>
    <x v="1"/>
    <s v="0404"/>
    <s v="1003"/>
    <s v="2"/>
    <s v="0"/>
    <s v="0404004"/>
    <s v="02"/>
    <m/>
    <m/>
    <s v="Nación"/>
    <x v="2"/>
    <s v="CSF"/>
    <s v="ADQUISICIÓN DE BIENES Y SERVICIOS - SERVICIO DE INFORMACIÓN CATASTRAL - ACTUALIZACIÓN  Y GESTIÓN CATASTRAL  NACIONAL"/>
    <n v="0"/>
    <n v="177438841"/>
    <n v="81227793"/>
    <n v="96211048"/>
    <n v="0"/>
    <n v="96211048"/>
    <n v="0"/>
    <n v="96211048"/>
    <n v="95988248"/>
    <n v="95988248"/>
    <n v="95988248"/>
  </r>
  <r>
    <s v="04-03-00-008"/>
    <x v="6"/>
    <s v="C-0404-1003-2-0-0404007-02"/>
    <x v="1"/>
    <s v="0404"/>
    <s v="1003"/>
    <s v="2"/>
    <s v="0"/>
    <s v="0404007"/>
    <s v="02"/>
    <m/>
    <m/>
    <s v="Propios"/>
    <x v="1"/>
    <s v="CSF"/>
    <s v="ADQUISICIÓN DE BIENES Y SERVICIOS - SERVICIO DE AVALÚOS - ACTUALIZACIÓN  Y GESTIÓN CATASTRAL  NACIONAL"/>
    <n v="0"/>
    <n v="79807890"/>
    <n v="12790686"/>
    <n v="67017204"/>
    <n v="0"/>
    <n v="67017204"/>
    <n v="0"/>
    <n v="67017204"/>
    <n v="67017204"/>
    <n v="67017204"/>
    <n v="67017204"/>
  </r>
  <r>
    <s v="04-03-00-008"/>
    <x v="6"/>
    <s v="C-0404-1003-2-0-0404004-02"/>
    <x v="1"/>
    <s v="0404"/>
    <s v="1003"/>
    <s v="2"/>
    <s v="0"/>
    <s v="0404004"/>
    <s v="02"/>
    <m/>
    <m/>
    <s v="Propios"/>
    <x v="1"/>
    <s v="CSF"/>
    <s v="ADQUISICIÓN DE BIENES Y SERVICIOS - SERVICIO DE INFORMACIÓN CATASTRAL - ACTUALIZACIÓN  Y GESTIÓN CATASTRAL  NACIONAL"/>
    <n v="0"/>
    <n v="19936832"/>
    <n v="3579408"/>
    <n v="16357424"/>
    <n v="0"/>
    <n v="14813710"/>
    <n v="1543714"/>
    <n v="14813710"/>
    <n v="14813710"/>
    <n v="14813710"/>
    <n v="14813710"/>
  </r>
  <r>
    <s v="04-03-00-008"/>
    <x v="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1516860"/>
    <n v="22752900"/>
    <n v="0"/>
    <n v="22752540"/>
    <n v="360"/>
    <n v="22752540"/>
    <n v="22752540"/>
    <n v="22752540"/>
    <n v="22752540"/>
  </r>
  <r>
    <s v="04-03-00-008"/>
    <x v="6"/>
    <s v="C-0499-1003-6-0-0499016-02"/>
    <x v="1"/>
    <s v="0499"/>
    <s v="1003"/>
    <s v="6"/>
    <s v="0"/>
    <s v="0499016"/>
    <s v="02"/>
    <m/>
    <m/>
    <s v="Nación"/>
    <x v="0"/>
    <s v="CSF"/>
    <s v="ADQUISICIÓN DE BIENES Y SERVICIOS - SEDES MANTENIDAS - FORTALECIMIENTO DE LA INFRAESTRUCTURA FÍSICA DEL IGAC A NIVEL  NACIONAL"/>
    <n v="0"/>
    <n v="7647500"/>
    <n v="0"/>
    <n v="7647500"/>
    <n v="0"/>
    <n v="7495000"/>
    <n v="152500"/>
    <n v="7495000"/>
    <n v="7495000"/>
    <n v="7495000"/>
    <n v="7495000"/>
  </r>
  <r>
    <s v="04-03-00-008"/>
    <x v="6"/>
    <s v="C-0499-1003-6-0-0499011-02"/>
    <x v="1"/>
    <s v="0499"/>
    <s v="1003"/>
    <s v="6"/>
    <s v="0"/>
    <s v="0499011"/>
    <s v="02"/>
    <m/>
    <m/>
    <s v="Nación"/>
    <x v="0"/>
    <s v="CSF"/>
    <s v="ADQUISICIÓN DE BIENES Y SERVICIOS - SEDES ADECUADAS - FORTALECIMIENTO DE LA INFRAESTRUCTURA FÍSICA DEL IGAC A NIVEL  NACIONAL"/>
    <n v="0"/>
    <n v="5761118"/>
    <n v="0"/>
    <n v="5761118"/>
    <n v="0"/>
    <n v="3739565"/>
    <n v="2021553"/>
    <n v="3739565"/>
    <n v="3739565"/>
    <n v="3739565"/>
    <n v="3739565"/>
  </r>
  <r>
    <s v="04-03-00-009"/>
    <x v="7"/>
    <s v="A-01-01-01-001-001"/>
    <x v="0"/>
    <s v="01"/>
    <s v="01"/>
    <s v="01"/>
    <s v="001"/>
    <s v="001"/>
    <m/>
    <m/>
    <m/>
    <s v="Nación"/>
    <x v="0"/>
    <s v="CSF"/>
    <s v="SUELDO BÁSICO"/>
    <n v="581801000"/>
    <n v="0"/>
    <n v="11577278"/>
    <n v="570223722"/>
    <n v="0"/>
    <n v="570223722"/>
    <n v="0"/>
    <n v="570223722"/>
    <n v="570223722"/>
    <n v="570187938"/>
    <n v="570187938"/>
  </r>
  <r>
    <s v="04-03-00-009"/>
    <x v="7"/>
    <s v="A-01-01-01-001-004"/>
    <x v="0"/>
    <s v="01"/>
    <s v="01"/>
    <s v="01"/>
    <s v="001"/>
    <s v="004"/>
    <m/>
    <m/>
    <m/>
    <s v="Nación"/>
    <x v="0"/>
    <s v="CSF"/>
    <s v="SUBSIDIO DE ALIMENTACIÓN"/>
    <n v="15259000"/>
    <n v="30468"/>
    <n v="1000"/>
    <n v="15288468"/>
    <n v="0"/>
    <n v="15288468"/>
    <n v="0"/>
    <n v="15288468"/>
    <n v="15288468"/>
    <n v="15287180"/>
    <n v="15287180"/>
  </r>
  <r>
    <s v="04-03-00-009"/>
    <x v="7"/>
    <s v="A-01-01-01-001-005"/>
    <x v="0"/>
    <s v="01"/>
    <s v="01"/>
    <s v="01"/>
    <s v="001"/>
    <s v="005"/>
    <m/>
    <m/>
    <m/>
    <s v="Nación"/>
    <x v="0"/>
    <s v="CSF"/>
    <s v="AUXILIO DE TRANSPORTE "/>
    <n v="19536000"/>
    <n v="0"/>
    <n v="9435738"/>
    <n v="10100262"/>
    <n v="0"/>
    <n v="10100262"/>
    <n v="0"/>
    <n v="10100262"/>
    <n v="10100262"/>
    <n v="10100262"/>
    <n v="10100262"/>
  </r>
  <r>
    <s v="04-03-00-009"/>
    <x v="7"/>
    <s v="A-01-01-01-001-006"/>
    <x v="0"/>
    <s v="01"/>
    <s v="01"/>
    <s v="01"/>
    <s v="001"/>
    <s v="006"/>
    <m/>
    <m/>
    <m/>
    <s v="Nación"/>
    <x v="0"/>
    <s v="CSF"/>
    <s v="PRIMA DE SERVICIO"/>
    <n v="57013000"/>
    <n v="3358319"/>
    <n v="0"/>
    <n v="60371319"/>
    <n v="0"/>
    <n v="60371319"/>
    <n v="0"/>
    <n v="60371319"/>
    <n v="60371319"/>
    <n v="60371319"/>
    <n v="60371319"/>
  </r>
  <r>
    <s v="04-03-00-009"/>
    <x v="7"/>
    <s v="A-01-01-01-001-007"/>
    <x v="0"/>
    <s v="01"/>
    <s v="01"/>
    <s v="01"/>
    <s v="001"/>
    <s v="007"/>
    <m/>
    <m/>
    <m/>
    <s v="Nación"/>
    <x v="0"/>
    <s v="CSF"/>
    <s v="BONIFICACIÓN POR SERVICIOS PRESTADOS"/>
    <n v="22344000"/>
    <n v="2050692"/>
    <n v="0"/>
    <n v="24394692"/>
    <n v="0"/>
    <n v="24394692"/>
    <n v="0"/>
    <n v="24394692"/>
    <n v="24394692"/>
    <n v="24394692"/>
    <n v="24394692"/>
  </r>
  <r>
    <s v="04-03-00-009"/>
    <x v="7"/>
    <s v="A-01-01-01-001-008"/>
    <x v="0"/>
    <s v="01"/>
    <s v="01"/>
    <s v="01"/>
    <s v="001"/>
    <s v="008"/>
    <m/>
    <m/>
    <m/>
    <s v="Nación"/>
    <x v="0"/>
    <s v="CSF"/>
    <s v="HORAS EXTRAS, DOMINICALES, FESTIVOS Y RECARGOS"/>
    <n v="0"/>
    <n v="124631"/>
    <n v="0"/>
    <n v="124631"/>
    <n v="0"/>
    <n v="124631"/>
    <n v="0"/>
    <n v="124631"/>
    <n v="124631"/>
    <n v="124631"/>
    <n v="124631"/>
  </r>
  <r>
    <s v="04-03-00-009"/>
    <x v="7"/>
    <s v="A-01-01-01-001-009"/>
    <x v="0"/>
    <s v="01"/>
    <s v="01"/>
    <s v="01"/>
    <s v="001"/>
    <s v="009"/>
    <m/>
    <m/>
    <m/>
    <s v="Nación"/>
    <x v="0"/>
    <s v="CSF"/>
    <s v="PRIMA DE NAVIDAD"/>
    <n v="75018000"/>
    <n v="0"/>
    <n v="4286110"/>
    <n v="70731890"/>
    <n v="0"/>
    <n v="70731890"/>
    <n v="0"/>
    <n v="70731890"/>
    <n v="70731890"/>
    <n v="70731890"/>
    <n v="70731890"/>
  </r>
  <r>
    <s v="04-03-00-009"/>
    <x v="7"/>
    <s v="A-01-01-01-001-010"/>
    <x v="0"/>
    <s v="01"/>
    <s v="01"/>
    <s v="01"/>
    <s v="001"/>
    <s v="010"/>
    <m/>
    <m/>
    <m/>
    <s v="Nación"/>
    <x v="0"/>
    <s v="CSF"/>
    <s v="PRIMA DE VACACIONES"/>
    <n v="42053000"/>
    <n v="3000528"/>
    <n v="1000"/>
    <n v="45052528"/>
    <n v="0"/>
    <n v="45052528"/>
    <n v="0"/>
    <n v="45052528"/>
    <n v="45052528"/>
    <n v="45052528"/>
    <n v="45052528"/>
  </r>
  <r>
    <s v="04-03-00-009"/>
    <x v="7"/>
    <s v="A-01-01-01-001-012"/>
    <x v="0"/>
    <s v="01"/>
    <s v="01"/>
    <s v="01"/>
    <s v="001"/>
    <s v="012"/>
    <m/>
    <m/>
    <m/>
    <s v="Nación"/>
    <x v="0"/>
    <s v="CSF"/>
    <s v="AUXILIO DE CONECTIVIDAD DIGITAL "/>
    <n v="9435738"/>
    <n v="788949"/>
    <n v="1000"/>
    <n v="10223687"/>
    <n v="0"/>
    <n v="10223687"/>
    <n v="0"/>
    <n v="10223687"/>
    <n v="10223687"/>
    <n v="10223687"/>
    <n v="10223687"/>
  </r>
  <r>
    <s v="04-03-00-009"/>
    <x v="7"/>
    <s v="A-01-01-02-001"/>
    <x v="0"/>
    <s v="01"/>
    <s v="01"/>
    <s v="02"/>
    <s v="001"/>
    <m/>
    <m/>
    <m/>
    <m/>
    <s v="Nación"/>
    <x v="0"/>
    <s v="CSF"/>
    <s v="PENSIONES"/>
    <n v="78494000"/>
    <n v="5990700"/>
    <n v="6586107"/>
    <n v="77898593"/>
    <n v="0"/>
    <n v="77898593"/>
    <n v="0"/>
    <n v="77898593"/>
    <n v="77898593"/>
    <n v="77898593"/>
    <n v="77898593"/>
  </r>
  <r>
    <s v="04-03-00-009"/>
    <x v="7"/>
    <s v="A-01-01-02-002"/>
    <x v="0"/>
    <s v="01"/>
    <s v="01"/>
    <s v="02"/>
    <s v="002"/>
    <m/>
    <m/>
    <m/>
    <m/>
    <s v="Nación"/>
    <x v="0"/>
    <s v="CSF"/>
    <s v="SALUD"/>
    <n v="55960000"/>
    <n v="55600"/>
    <n v="831100"/>
    <n v="55184500"/>
    <n v="0"/>
    <n v="55184500"/>
    <n v="0"/>
    <n v="55184500"/>
    <n v="55184500"/>
    <n v="55184500"/>
    <n v="55184500"/>
  </r>
  <r>
    <s v="04-03-00-009"/>
    <x v="7"/>
    <s v="A-01-01-02-004"/>
    <x v="0"/>
    <s v="01"/>
    <s v="01"/>
    <s v="02"/>
    <s v="004"/>
    <m/>
    <m/>
    <m/>
    <m/>
    <s v="Nación"/>
    <x v="0"/>
    <s v="CSF"/>
    <s v="CAJAS DE COMPENSACIÓN FAMILIAR"/>
    <n v="31312000"/>
    <n v="0"/>
    <n v="229300"/>
    <n v="31082700"/>
    <n v="0"/>
    <n v="31082700"/>
    <n v="0"/>
    <n v="31082700"/>
    <n v="31082700"/>
    <n v="31082700"/>
    <n v="31082700"/>
  </r>
  <r>
    <s v="04-03-00-009"/>
    <x v="7"/>
    <s v="A-01-01-02-005"/>
    <x v="0"/>
    <s v="01"/>
    <s v="01"/>
    <s v="02"/>
    <s v="005"/>
    <m/>
    <m/>
    <m/>
    <m/>
    <s v="Nación"/>
    <x v="0"/>
    <s v="CSF"/>
    <s v="APORTES GENERALES AL SISTEMA DE RIESGOS LABORALES"/>
    <n v="7068000"/>
    <n v="0"/>
    <n v="185700"/>
    <n v="6882300"/>
    <n v="0"/>
    <n v="6882300"/>
    <n v="0"/>
    <n v="6882300"/>
    <n v="6882300"/>
    <n v="6882300"/>
    <n v="6882300"/>
  </r>
  <r>
    <s v="04-03-00-009"/>
    <x v="7"/>
    <s v="A-01-01-02-006"/>
    <x v="0"/>
    <s v="01"/>
    <s v="01"/>
    <s v="02"/>
    <s v="006"/>
    <m/>
    <m/>
    <m/>
    <m/>
    <s v="Nación"/>
    <x v="0"/>
    <s v="CSF"/>
    <s v="APORTES AL ICBF"/>
    <n v="23489000"/>
    <n v="0"/>
    <n v="170500"/>
    <n v="23318500"/>
    <n v="0"/>
    <n v="23318500"/>
    <n v="0"/>
    <n v="23318500"/>
    <n v="23318500"/>
    <n v="23318500"/>
    <n v="23318500"/>
  </r>
  <r>
    <s v="04-03-00-009"/>
    <x v="7"/>
    <s v="A-01-01-02-007"/>
    <x v="0"/>
    <s v="01"/>
    <s v="01"/>
    <s v="02"/>
    <s v="007"/>
    <m/>
    <m/>
    <m/>
    <m/>
    <s v="Nación"/>
    <x v="0"/>
    <s v="CSF"/>
    <s v="APORTES AL SENA"/>
    <n v="15663000"/>
    <n v="0"/>
    <n v="114900"/>
    <n v="15548100"/>
    <n v="0"/>
    <n v="15548100"/>
    <n v="0"/>
    <n v="15548100"/>
    <n v="15548100"/>
    <n v="15548100"/>
    <n v="15548100"/>
  </r>
  <r>
    <s v="04-03-00-009"/>
    <x v="7"/>
    <s v="A-01-01-03-001-001"/>
    <x v="0"/>
    <s v="01"/>
    <s v="01"/>
    <s v="03"/>
    <s v="001"/>
    <s v="001"/>
    <m/>
    <m/>
    <m/>
    <s v="Nación"/>
    <x v="0"/>
    <s v="CSF"/>
    <s v="SUELDO DE VACACIONES"/>
    <n v="27281520"/>
    <n v="12977441"/>
    <n v="0"/>
    <n v="40258961"/>
    <n v="0"/>
    <n v="40258961"/>
    <n v="0"/>
    <n v="40258961"/>
    <n v="40258961"/>
    <n v="40258961"/>
    <n v="40258961"/>
  </r>
  <r>
    <s v="04-03-00-009"/>
    <x v="7"/>
    <s v="A-01-01-03-001-002"/>
    <x v="0"/>
    <s v="01"/>
    <s v="01"/>
    <s v="03"/>
    <s v="001"/>
    <s v="002"/>
    <m/>
    <m/>
    <m/>
    <s v="Nación"/>
    <x v="0"/>
    <s v="CSF"/>
    <s v="INDEMNIZACIÓN POR VACACIONES"/>
    <n v="0"/>
    <n v="6971311"/>
    <n v="501041"/>
    <n v="6470270"/>
    <n v="0"/>
    <n v="6470270"/>
    <n v="0"/>
    <n v="6470270"/>
    <n v="6470270"/>
    <n v="6470270"/>
    <n v="6470270"/>
  </r>
  <r>
    <s v="04-03-00-009"/>
    <x v="7"/>
    <s v="A-01-01-03-001-003"/>
    <x v="0"/>
    <s v="01"/>
    <s v="01"/>
    <s v="03"/>
    <s v="001"/>
    <s v="003"/>
    <m/>
    <m/>
    <m/>
    <s v="Nación"/>
    <x v="0"/>
    <s v="CSF"/>
    <s v="BONIFICACIÓN ESPECIAL DE RECREACIÓN"/>
    <n v="2094750"/>
    <n v="1428945"/>
    <n v="0"/>
    <n v="3523695"/>
    <n v="0"/>
    <n v="3523695"/>
    <n v="0"/>
    <n v="3523695"/>
    <n v="3523695"/>
    <n v="3523695"/>
    <n v="3523695"/>
  </r>
  <r>
    <s v="04-03-00-009"/>
    <x v="7"/>
    <s v="A-01-01-03-002"/>
    <x v="0"/>
    <s v="01"/>
    <s v="01"/>
    <s v="03"/>
    <s v="002"/>
    <m/>
    <m/>
    <m/>
    <m/>
    <s v="Nación"/>
    <x v="0"/>
    <s v="CSF"/>
    <s v="PRIMA TÉCNICA NO SALARIAL"/>
    <n v="16936290"/>
    <n v="11323314"/>
    <n v="0"/>
    <n v="28259604"/>
    <n v="0"/>
    <n v="28259604"/>
    <n v="0"/>
    <n v="28259604"/>
    <n v="28259604"/>
    <n v="28259604"/>
    <n v="28259604"/>
  </r>
  <r>
    <s v="04-03-00-009"/>
    <x v="7"/>
    <s v="A-01-01-03-016"/>
    <x v="0"/>
    <s v="01"/>
    <s v="01"/>
    <s v="03"/>
    <s v="016"/>
    <m/>
    <m/>
    <m/>
    <m/>
    <s v="Nación"/>
    <x v="0"/>
    <s v="CSF"/>
    <s v="PRIMA DE COORDINACIÓN"/>
    <n v="3501540"/>
    <n v="0"/>
    <n v="3501540"/>
    <n v="0"/>
    <n v="0"/>
    <n v="0"/>
    <n v="0"/>
    <n v="0"/>
    <n v="0"/>
    <n v="0"/>
    <n v="0"/>
  </r>
  <r>
    <s v="04-03-00-009"/>
    <x v="7"/>
    <s v="A-01-01-03-030"/>
    <x v="0"/>
    <s v="01"/>
    <s v="01"/>
    <s v="03"/>
    <s v="030"/>
    <m/>
    <m/>
    <m/>
    <m/>
    <s v="Nación"/>
    <x v="0"/>
    <s v="CSF"/>
    <s v="BONIFICACIÓN DE DIRECCIÓN"/>
    <n v="0"/>
    <n v="113983"/>
    <n v="113983"/>
    <n v="0"/>
    <n v="0"/>
    <n v="0"/>
    <n v="0"/>
    <n v="0"/>
    <n v="0"/>
    <n v="0"/>
    <n v="0"/>
  </r>
  <r>
    <s v="04-03-00-009"/>
    <x v="7"/>
    <s v="A-02-02-01-003-003"/>
    <x v="0"/>
    <s v="02"/>
    <s v="02"/>
    <s v="01"/>
    <s v="003"/>
    <s v="003"/>
    <m/>
    <m/>
    <m/>
    <s v="Nación"/>
    <x v="0"/>
    <s v="CSF"/>
    <s v="PRODUCTOS DE HORNOS DE COQUE; PRODUCTOS DE REFINACIÓN DE PETRÓLEO Y COMBUSTIBLE NUCLEAR"/>
    <n v="0"/>
    <n v="900000"/>
    <n v="900000"/>
    <n v="0"/>
    <n v="0"/>
    <n v="0"/>
    <n v="0"/>
    <n v="0"/>
    <n v="0"/>
    <n v="0"/>
    <n v="0"/>
  </r>
  <r>
    <s v="04-03-00-009"/>
    <x v="7"/>
    <s v="A-02-02-02-006-004"/>
    <x v="0"/>
    <s v="02"/>
    <s v="02"/>
    <s v="02"/>
    <s v="006"/>
    <s v="004"/>
    <m/>
    <m/>
    <m/>
    <s v="Nación"/>
    <x v="0"/>
    <s v="CSF"/>
    <s v="SERVICIOS DE TRANSPORTE DE PASAJEROS"/>
    <n v="0"/>
    <n v="935600"/>
    <n v="0"/>
    <n v="935600"/>
    <n v="0"/>
    <n v="935600"/>
    <n v="0"/>
    <n v="935600"/>
    <n v="935600"/>
    <n v="935600"/>
    <n v="935600"/>
  </r>
  <r>
    <s v="04-03-00-009"/>
    <x v="7"/>
    <s v="A-02-02-02-006-004"/>
    <x v="0"/>
    <s v="02"/>
    <s v="02"/>
    <s v="02"/>
    <s v="006"/>
    <s v="004"/>
    <m/>
    <m/>
    <m/>
    <s v="Propios"/>
    <x v="1"/>
    <s v="CSF"/>
    <s v="SERVICIOS DE TRANSPORTE DE PASAJEROS"/>
    <n v="0"/>
    <n v="60000"/>
    <n v="0"/>
    <n v="60000"/>
    <n v="0"/>
    <n v="60000"/>
    <n v="0"/>
    <n v="60000"/>
    <n v="60000"/>
    <n v="60000"/>
    <n v="60000"/>
  </r>
  <r>
    <s v="04-03-00-009"/>
    <x v="7"/>
    <s v="A-02-02-02-006-009"/>
    <x v="0"/>
    <s v="02"/>
    <s v="02"/>
    <s v="02"/>
    <s v="006"/>
    <s v="009"/>
    <m/>
    <m/>
    <m/>
    <s v="Nación"/>
    <x v="0"/>
    <s v="CSF"/>
    <s v="SERVICIOS DE DISTRIBUCIÓN DE ELECTRICIDAD, GAS Y AGUA (POR CUENTA PROPIA)"/>
    <n v="52000000"/>
    <n v="8678505"/>
    <n v="7000000"/>
    <n v="53678505"/>
    <n v="0"/>
    <n v="52943206"/>
    <n v="735299"/>
    <n v="52943206"/>
    <n v="52943206"/>
    <n v="52943206"/>
    <n v="52943206"/>
  </r>
  <r>
    <s v="04-03-00-009"/>
    <x v="7"/>
    <s v="A-02-02-02-008-004"/>
    <x v="0"/>
    <s v="02"/>
    <s v="02"/>
    <s v="02"/>
    <s v="008"/>
    <s v="004"/>
    <m/>
    <m/>
    <m/>
    <s v="Nación"/>
    <x v="0"/>
    <s v="CSF"/>
    <s v="SERVICIOS DE TELECOMUNICACIONES, TRANSMISIÓN Y SUMINISTRO DE INFORMACIÓN"/>
    <n v="200000"/>
    <n v="814515"/>
    <n v="0"/>
    <n v="1014515"/>
    <n v="0"/>
    <n v="903594"/>
    <n v="110921"/>
    <n v="903594"/>
    <n v="903594"/>
    <n v="903594"/>
    <n v="903594"/>
  </r>
  <r>
    <s v="04-03-00-009"/>
    <x v="7"/>
    <s v="A-02-02-02-009-004"/>
    <x v="0"/>
    <s v="02"/>
    <s v="02"/>
    <s v="02"/>
    <s v="009"/>
    <s v="004"/>
    <m/>
    <m/>
    <m/>
    <s v="Nación"/>
    <x v="0"/>
    <s v="CSF"/>
    <s v="SERVICIOS DE ALCANTARILLADO, RECOLECCIÓN, TRATAMIENTO Y DISPOSICIÓN DE DESECHOS Y OTROS SERVICIOS DE SANEAMIENTO AMBIENTAL"/>
    <n v="1900000"/>
    <n v="1049600"/>
    <n v="0"/>
    <n v="2949600"/>
    <n v="0"/>
    <n v="2545971"/>
    <n v="403629"/>
    <n v="2545971"/>
    <n v="2545971"/>
    <n v="2545971"/>
    <n v="2545971"/>
  </r>
  <r>
    <s v="04-03-00-009"/>
    <x v="7"/>
    <s v="A-02-02-02-010"/>
    <x v="0"/>
    <s v="02"/>
    <s v="02"/>
    <s v="02"/>
    <s v="010"/>
    <m/>
    <m/>
    <m/>
    <m/>
    <s v="Nación"/>
    <x v="0"/>
    <s v="CSF"/>
    <s v="VIÁTICOS DE LOS FUNCIONARIOS EN COMISIÓN"/>
    <n v="0"/>
    <n v="2466560"/>
    <n v="379920"/>
    <n v="2086640"/>
    <n v="0"/>
    <n v="2086640"/>
    <n v="0"/>
    <n v="2086640"/>
    <n v="2086640"/>
    <n v="2086640"/>
    <n v="2086640"/>
  </r>
  <r>
    <s v="04-03-00-009"/>
    <x v="7"/>
    <s v="A-02-02-02-010"/>
    <x v="0"/>
    <s v="02"/>
    <s v="02"/>
    <s v="02"/>
    <s v="010"/>
    <m/>
    <m/>
    <m/>
    <m/>
    <s v="Propios"/>
    <x v="1"/>
    <s v="CSF"/>
    <s v="VIÁTICOS DE LOS FUNCIONARIOS EN COMISIÓN"/>
    <n v="0"/>
    <n v="271546"/>
    <n v="0"/>
    <n v="271546"/>
    <n v="0"/>
    <n v="271546"/>
    <n v="0"/>
    <n v="271546"/>
    <n v="271546"/>
    <n v="271546"/>
    <n v="271546"/>
  </r>
  <r>
    <s v="04-03-00-009"/>
    <x v="7"/>
    <s v="A-03-04-02-012-001"/>
    <x v="0"/>
    <s v="03"/>
    <s v="04"/>
    <s v="02"/>
    <s v="012"/>
    <s v="001"/>
    <m/>
    <m/>
    <m/>
    <s v="Nación"/>
    <x v="0"/>
    <s v="CSF"/>
    <s v="INCAPACIDADES (NO DE PENSIONES)"/>
    <n v="0"/>
    <n v="9000665"/>
    <n v="200"/>
    <n v="9000465"/>
    <n v="0"/>
    <n v="8181182"/>
    <n v="819283"/>
    <n v="8181182"/>
    <n v="8181182"/>
    <n v="8181182"/>
    <n v="8181182"/>
  </r>
  <r>
    <s v="04-03-00-009"/>
    <x v="7"/>
    <s v="A-08-01-02-001"/>
    <x v="0"/>
    <s v="08"/>
    <s v="01"/>
    <s v="02"/>
    <s v="001"/>
    <m/>
    <m/>
    <m/>
    <m/>
    <s v="Nación"/>
    <x v="0"/>
    <s v="CSF"/>
    <s v="IMPUESTO PREDIAL Y SOBRETASA AMBIENTAL"/>
    <n v="0"/>
    <n v="15472550"/>
    <n v="0"/>
    <n v="15472550"/>
    <n v="0"/>
    <n v="15472550"/>
    <n v="0"/>
    <n v="15472550"/>
    <n v="15472550"/>
    <n v="15472550"/>
    <n v="15472550"/>
  </r>
  <r>
    <s v="04-03-00-009"/>
    <x v="7"/>
    <s v="C-0402-1003-7-0-0402012-02"/>
    <x v="1"/>
    <s v="0402"/>
    <s v="1003"/>
    <s v="7"/>
    <s v="0"/>
    <s v="0402012"/>
    <s v="02"/>
    <m/>
    <m/>
    <s v="Nación"/>
    <x v="0"/>
    <s v="CSF"/>
    <s v="ADQUISICIÓN DE BIENES Y SERVICIOS - SERVICIO DE APOYO TÉCNICO A LAS SOLICITUDES RECIBIDAS POR LA CANCILLERÍA EN TEMAS FRONTERIZOS - GENERACIÓN DE ESTUDIOS GEOGRÁFICOS E INVESTIGACIONES PARA LA CARACTERIZACIÓN, ANÁLISIS Y DELIMITACIÓN GEOGRÁFICA DEL T"/>
    <n v="0"/>
    <n v="645030"/>
    <n v="0"/>
    <n v="645030"/>
    <n v="0"/>
    <n v="644430"/>
    <n v="600"/>
    <n v="644430"/>
    <n v="644430"/>
    <n v="644430"/>
    <n v="644430"/>
  </r>
  <r>
    <s v="04-03-00-009"/>
    <x v="7"/>
    <s v="C-0404-1003-2-0-0404004-02"/>
    <x v="1"/>
    <s v="0404"/>
    <s v="1003"/>
    <s v="2"/>
    <s v="0"/>
    <s v="0404004"/>
    <s v="02"/>
    <m/>
    <m/>
    <s v="Nación"/>
    <x v="0"/>
    <s v="CSF"/>
    <s v="ADQUISICIÓN DE BIENES Y SERVICIOS - SERVICIO DE INFORMACIÓN CATASTRAL - ACTUALIZACIÓN  Y GESTIÓN CATASTRAL  NACIONAL"/>
    <n v="0"/>
    <n v="139521600"/>
    <n v="577224"/>
    <n v="138944376"/>
    <n v="0"/>
    <n v="138944376"/>
    <n v="0"/>
    <n v="138944376"/>
    <n v="138944376"/>
    <n v="138944376"/>
    <n v="138944376"/>
  </r>
  <r>
    <s v="04-03-00-009"/>
    <x v="7"/>
    <s v="C-0404-1003-2-0-0404007-02"/>
    <x v="1"/>
    <s v="0404"/>
    <s v="1003"/>
    <s v="2"/>
    <s v="0"/>
    <s v="0404007"/>
    <s v="02"/>
    <m/>
    <m/>
    <s v="Nación"/>
    <x v="2"/>
    <s v="CSF"/>
    <s v="ADQUISICIÓN DE BIENES Y SERVICIOS - SERVICIO DE AVALÚOS - ACTUALIZACIÓN  Y GESTIÓN CATASTRAL  NACIONAL"/>
    <n v="0"/>
    <n v="580482"/>
    <n v="0"/>
    <n v="580482"/>
    <n v="0"/>
    <n v="580482"/>
    <n v="0"/>
    <n v="580482"/>
    <n v="580482"/>
    <n v="580482"/>
    <n v="580482"/>
  </r>
  <r>
    <s v="04-03-00-009"/>
    <x v="7"/>
    <s v="C-0404-1003-2-0-0404004-02"/>
    <x v="1"/>
    <s v="0404"/>
    <s v="1003"/>
    <s v="2"/>
    <s v="0"/>
    <s v="0404004"/>
    <s v="02"/>
    <m/>
    <m/>
    <s v="Nación"/>
    <x v="2"/>
    <s v="CSF"/>
    <s v="ADQUISICIÓN DE BIENES Y SERVICIOS - SERVICIO DE INFORMACIÓN CATASTRAL - ACTUALIZACIÓN  Y GESTIÓN CATASTRAL  NACIONAL"/>
    <n v="0"/>
    <n v="76387471"/>
    <n v="19846977"/>
    <n v="56540494"/>
    <n v="0"/>
    <n v="56448630"/>
    <n v="91864"/>
    <n v="56448630"/>
    <n v="56448630"/>
    <n v="56448630"/>
    <n v="56448630"/>
  </r>
  <r>
    <s v="04-03-00-009"/>
    <x v="7"/>
    <s v="C-0404-1003-2-0-0404004-02"/>
    <x v="1"/>
    <s v="0404"/>
    <s v="1003"/>
    <s v="2"/>
    <s v="0"/>
    <s v="0404004"/>
    <s v="02"/>
    <m/>
    <m/>
    <s v="Propios"/>
    <x v="1"/>
    <s v="CSF"/>
    <s v="ADQUISICIÓN DE BIENES Y SERVICIOS - SERVICIO DE INFORMACIÓN CATASTRAL - ACTUALIZACIÓN  Y GESTIÓN CATASTRAL  NACIONAL"/>
    <n v="0"/>
    <n v="30830370"/>
    <n v="3491032"/>
    <n v="27339338"/>
    <n v="0"/>
    <n v="27339338"/>
    <n v="0"/>
    <n v="27339338"/>
    <n v="27339338"/>
    <n v="27339338"/>
    <n v="27339338"/>
  </r>
  <r>
    <s v="04-03-00-009"/>
    <x v="7"/>
    <s v="C-0404-1003-2-0-0404007-02"/>
    <x v="1"/>
    <s v="0404"/>
    <s v="1003"/>
    <s v="2"/>
    <s v="0"/>
    <s v="0404007"/>
    <s v="02"/>
    <m/>
    <m/>
    <s v="Propios"/>
    <x v="1"/>
    <s v="CSF"/>
    <s v="ADQUISICIÓN DE BIENES Y SERVICIOS - SERVICIO DE AVALÚOS - ACTUALIZACIÓN  Y GESTIÓN CATASTRAL  NACIONAL"/>
    <n v="0"/>
    <n v="34807890"/>
    <n v="5536929"/>
    <n v="29270961"/>
    <n v="0"/>
    <n v="27086710"/>
    <n v="2184251"/>
    <n v="27086710"/>
    <n v="27086710"/>
    <n v="27086710"/>
    <n v="27086710"/>
  </r>
  <r>
    <s v="04-03-00-009"/>
    <x v="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6067440"/>
    <n v="18202320"/>
    <n v="0"/>
    <n v="18202320"/>
    <n v="0"/>
    <n v="18202320"/>
    <n v="18202320"/>
    <n v="18202320"/>
    <n v="18202320"/>
  </r>
  <r>
    <s v="04-03-00-009"/>
    <x v="7"/>
    <s v="C-0499-1003-6-0-0499016-02"/>
    <x v="1"/>
    <s v="0499"/>
    <s v="1003"/>
    <s v="6"/>
    <s v="0"/>
    <s v="0499016"/>
    <s v="02"/>
    <m/>
    <m/>
    <s v="Nación"/>
    <x v="0"/>
    <s v="CSF"/>
    <s v="ADQUISICIÓN DE BIENES Y SERVICIOS - SEDES MANTENIDAS - FORTALECIMIENTO DE LA INFRAESTRUCTURA FÍSICA DEL IGAC A NIVEL  NACIONAL"/>
    <n v="0"/>
    <n v="23799988"/>
    <n v="19981516"/>
    <n v="3818472"/>
    <n v="0"/>
    <n v="3818472"/>
    <n v="0"/>
    <n v="3818472"/>
    <n v="3818472"/>
    <n v="3818472"/>
    <n v="3818472"/>
  </r>
  <r>
    <s v="04-03-00-009"/>
    <x v="7"/>
    <s v="C-0499-1003-6-0-0499011-02"/>
    <x v="1"/>
    <s v="0499"/>
    <s v="1003"/>
    <s v="6"/>
    <s v="0"/>
    <s v="0499011"/>
    <s v="02"/>
    <m/>
    <m/>
    <s v="Nación"/>
    <x v="0"/>
    <s v="CSF"/>
    <s v="ADQUISICIÓN DE BIENES Y SERVICIOS - SEDES ADECUADAS - FORTALECIMIENTO DE LA INFRAESTRUCTURA FÍSICA DEL IGAC A NIVEL  NACIONAL"/>
    <n v="0"/>
    <n v="3311315"/>
    <n v="176619"/>
    <n v="3134696"/>
    <n v="0"/>
    <n v="3134696"/>
    <n v="0"/>
    <n v="3134696"/>
    <n v="3134696"/>
    <n v="3134696"/>
    <n v="3134696"/>
  </r>
  <r>
    <s v="04-03-00-010"/>
    <x v="8"/>
    <s v="A-01-01-01-001-001"/>
    <x v="0"/>
    <s v="01"/>
    <s v="01"/>
    <s v="01"/>
    <s v="001"/>
    <s v="001"/>
    <m/>
    <m/>
    <m/>
    <s v="Nación"/>
    <x v="0"/>
    <s v="CSF"/>
    <s v="SUELDO BÁSICO"/>
    <n v="857859000"/>
    <n v="95059765.219999999"/>
    <n v="9614675.2200000007"/>
    <n v="943304090"/>
    <n v="0"/>
    <n v="943304090"/>
    <n v="0"/>
    <n v="943304090"/>
    <n v="943304090"/>
    <n v="943304090"/>
    <n v="943304090"/>
  </r>
  <r>
    <s v="04-03-00-010"/>
    <x v="8"/>
    <s v="A-01-01-01-001-004"/>
    <x v="0"/>
    <s v="01"/>
    <s v="01"/>
    <s v="01"/>
    <s v="001"/>
    <s v="004"/>
    <m/>
    <m/>
    <m/>
    <s v="Nación"/>
    <x v="0"/>
    <s v="CSF"/>
    <s v="SUBSIDIO DE ALIMENTACIÓN"/>
    <n v="20974000"/>
    <n v="2711054"/>
    <n v="42434"/>
    <n v="23642620"/>
    <n v="0"/>
    <n v="23642620"/>
    <n v="0"/>
    <n v="23642620"/>
    <n v="23642620"/>
    <n v="23642620"/>
    <n v="23642620"/>
  </r>
  <r>
    <s v="04-03-00-010"/>
    <x v="8"/>
    <s v="A-01-01-01-001-005"/>
    <x v="0"/>
    <s v="01"/>
    <s v="01"/>
    <s v="01"/>
    <s v="001"/>
    <s v="005"/>
    <m/>
    <m/>
    <m/>
    <s v="Nación"/>
    <x v="0"/>
    <s v="CSF"/>
    <s v="AUXILIO DE TRANSPORTE "/>
    <n v="27635000"/>
    <n v="0"/>
    <n v="10643518"/>
    <n v="16991482"/>
    <n v="0"/>
    <n v="16991482"/>
    <n v="0"/>
    <n v="16991482"/>
    <n v="16991482"/>
    <n v="16991482"/>
    <n v="16991482"/>
  </r>
  <r>
    <s v="04-03-00-010"/>
    <x v="8"/>
    <s v="A-01-01-01-001-006"/>
    <x v="0"/>
    <s v="01"/>
    <s v="01"/>
    <s v="01"/>
    <s v="001"/>
    <s v="006"/>
    <m/>
    <m/>
    <m/>
    <s v="Nación"/>
    <x v="0"/>
    <s v="CSF"/>
    <s v="PRIMA DE SERVICIO"/>
    <n v="81926000"/>
    <n v="13800000"/>
    <n v="42018"/>
    <n v="95683982"/>
    <n v="0"/>
    <n v="95683982"/>
    <n v="0"/>
    <n v="95683982"/>
    <n v="95683982"/>
    <n v="95683982"/>
    <n v="95683982"/>
  </r>
  <r>
    <s v="04-03-00-010"/>
    <x v="8"/>
    <s v="A-01-01-01-001-007"/>
    <x v="0"/>
    <s v="01"/>
    <s v="01"/>
    <s v="01"/>
    <s v="001"/>
    <s v="007"/>
    <m/>
    <m/>
    <m/>
    <s v="Nación"/>
    <x v="0"/>
    <s v="CSF"/>
    <s v="BONIFICACIÓN POR SERVICIOS PRESTADOS"/>
    <n v="32178000"/>
    <n v="4066694"/>
    <n v="1521882"/>
    <n v="34722812"/>
    <n v="0"/>
    <n v="34722812"/>
    <n v="0"/>
    <n v="34722812"/>
    <n v="34722812"/>
    <n v="34722812"/>
    <n v="34722812"/>
  </r>
  <r>
    <s v="04-03-00-010"/>
    <x v="8"/>
    <s v="A-01-01-01-001-009"/>
    <x v="0"/>
    <s v="01"/>
    <s v="01"/>
    <s v="01"/>
    <s v="001"/>
    <s v="009"/>
    <m/>
    <m/>
    <m/>
    <s v="Nación"/>
    <x v="0"/>
    <s v="CSF"/>
    <s v="PRIMA DE NAVIDAD"/>
    <n v="101016000"/>
    <n v="13900000"/>
    <n v="557595"/>
    <n v="114358405"/>
    <n v="0"/>
    <n v="114358405"/>
    <n v="0"/>
    <n v="114358405"/>
    <n v="114358405"/>
    <n v="114358405"/>
    <n v="114358405"/>
  </r>
  <r>
    <s v="04-03-00-010"/>
    <x v="8"/>
    <s v="A-01-01-01-001-010"/>
    <x v="0"/>
    <s v="01"/>
    <s v="01"/>
    <s v="01"/>
    <s v="001"/>
    <s v="010"/>
    <m/>
    <m/>
    <m/>
    <s v="Nación"/>
    <x v="0"/>
    <s v="CSF"/>
    <s v="PRIMA DE VACACIONES"/>
    <n v="70731000"/>
    <n v="24133307"/>
    <n v="52279079"/>
    <n v="42585228"/>
    <n v="0"/>
    <n v="42585228"/>
    <n v="0"/>
    <n v="42585228"/>
    <n v="42585228"/>
    <n v="42580111"/>
    <n v="42580111"/>
  </r>
  <r>
    <s v="04-03-00-010"/>
    <x v="8"/>
    <s v="A-01-01-01-001-012"/>
    <x v="0"/>
    <s v="01"/>
    <s v="01"/>
    <s v="01"/>
    <s v="001"/>
    <s v="012"/>
    <m/>
    <m/>
    <m/>
    <s v="Nación"/>
    <x v="0"/>
    <s v="CSF"/>
    <s v="AUXILIO DE CONECTIVIDAD DIGITAL "/>
    <n v="10643518"/>
    <n v="6492995"/>
    <n v="1197572"/>
    <n v="15938941"/>
    <n v="0"/>
    <n v="15938941"/>
    <n v="0"/>
    <n v="15938941"/>
    <n v="15938941"/>
    <n v="15938941"/>
    <n v="15938941"/>
  </r>
  <r>
    <s v="04-03-00-010"/>
    <x v="8"/>
    <s v="A-01-01-02-001"/>
    <x v="0"/>
    <s v="01"/>
    <s v="01"/>
    <s v="02"/>
    <s v="001"/>
    <m/>
    <m/>
    <m/>
    <m/>
    <s v="Nación"/>
    <x v="0"/>
    <s v="CSF"/>
    <s v="PENSIONES"/>
    <n v="112218000"/>
    <n v="17182067"/>
    <n v="5103900"/>
    <n v="124296167"/>
    <n v="0"/>
    <n v="124296167"/>
    <n v="0"/>
    <n v="124296167"/>
    <n v="124296167"/>
    <n v="124296167"/>
    <n v="124296167"/>
  </r>
  <r>
    <s v="04-03-00-010"/>
    <x v="8"/>
    <s v="A-01-01-02-002"/>
    <x v="0"/>
    <s v="01"/>
    <s v="01"/>
    <s v="02"/>
    <s v="002"/>
    <m/>
    <m/>
    <m/>
    <m/>
    <s v="Nación"/>
    <x v="0"/>
    <s v="CSF"/>
    <s v="SALUD"/>
    <n v="78844000"/>
    <n v="11719333.67"/>
    <n v="2542200.67"/>
    <n v="88021133"/>
    <n v="0"/>
    <n v="88021133"/>
    <n v="0"/>
    <n v="88021133"/>
    <n v="88021133"/>
    <n v="88021133"/>
    <n v="88021133"/>
  </r>
  <r>
    <s v="04-03-00-010"/>
    <x v="8"/>
    <s v="A-01-01-02-004"/>
    <x v="0"/>
    <s v="01"/>
    <s v="01"/>
    <s v="02"/>
    <s v="004"/>
    <m/>
    <m/>
    <m/>
    <m/>
    <s v="Nación"/>
    <x v="0"/>
    <s v="CSF"/>
    <s v="CAJAS DE COMPENSACIÓN FAMILIAR"/>
    <n v="47163000"/>
    <n v="2748400"/>
    <n v="1293400"/>
    <n v="48618000"/>
    <n v="0"/>
    <n v="48618000"/>
    <n v="0"/>
    <n v="48618000"/>
    <n v="48618000"/>
    <n v="48618000"/>
    <n v="48618000"/>
  </r>
  <r>
    <s v="04-03-00-010"/>
    <x v="8"/>
    <s v="A-01-01-02-005"/>
    <x v="0"/>
    <s v="01"/>
    <s v="01"/>
    <s v="02"/>
    <s v="005"/>
    <m/>
    <m/>
    <m/>
    <m/>
    <s v="Nación"/>
    <x v="0"/>
    <s v="CSF"/>
    <s v="APORTES GENERALES AL SISTEMA DE RIESGOS LABORALES"/>
    <n v="13680000"/>
    <n v="2521500.89"/>
    <n v="574200.89"/>
    <n v="15627300"/>
    <n v="0"/>
    <n v="15627300"/>
    <n v="0"/>
    <n v="15627300"/>
    <n v="15627300"/>
    <n v="15627300"/>
    <n v="15627300"/>
  </r>
  <r>
    <s v="04-03-00-010"/>
    <x v="8"/>
    <s v="A-01-01-02-006"/>
    <x v="0"/>
    <s v="01"/>
    <s v="01"/>
    <s v="02"/>
    <s v="006"/>
    <m/>
    <m/>
    <m/>
    <m/>
    <s v="Nación"/>
    <x v="0"/>
    <s v="CSF"/>
    <s v="APORTES AL ICBF"/>
    <n v="35377000"/>
    <n v="1556900"/>
    <n v="460700"/>
    <n v="36473200"/>
    <n v="0"/>
    <n v="36473200"/>
    <n v="0"/>
    <n v="36473200"/>
    <n v="36473200"/>
    <n v="36473200"/>
    <n v="36473200"/>
  </r>
  <r>
    <s v="04-03-00-010"/>
    <x v="8"/>
    <s v="A-01-01-02-007"/>
    <x v="0"/>
    <s v="01"/>
    <s v="01"/>
    <s v="02"/>
    <s v="007"/>
    <m/>
    <m/>
    <m/>
    <m/>
    <s v="Nación"/>
    <x v="0"/>
    <s v="CSF"/>
    <s v="APORTES AL SENA"/>
    <n v="23591000"/>
    <n v="1710400"/>
    <n v="984700"/>
    <n v="24316700"/>
    <n v="0"/>
    <n v="24316700"/>
    <n v="0"/>
    <n v="24316700"/>
    <n v="24316700"/>
    <n v="24316700"/>
    <n v="24316700"/>
  </r>
  <r>
    <s v="04-03-00-010"/>
    <x v="8"/>
    <s v="A-01-01-03-001-001"/>
    <x v="0"/>
    <s v="01"/>
    <s v="01"/>
    <s v="03"/>
    <s v="001"/>
    <s v="001"/>
    <m/>
    <m/>
    <m/>
    <s v="Nación"/>
    <x v="0"/>
    <s v="CSF"/>
    <s v="SUELDO DE VACACIONES"/>
    <n v="34457850"/>
    <n v="12158842"/>
    <n v="2181818"/>
    <n v="44434874"/>
    <n v="0"/>
    <n v="44434874"/>
    <n v="0"/>
    <n v="44434874"/>
    <n v="44434874"/>
    <n v="44427368"/>
    <n v="44427368"/>
  </r>
  <r>
    <s v="04-03-00-010"/>
    <x v="8"/>
    <s v="A-01-01-03-001-002"/>
    <x v="0"/>
    <s v="01"/>
    <s v="01"/>
    <s v="03"/>
    <s v="001"/>
    <s v="002"/>
    <m/>
    <m/>
    <m/>
    <s v="Nación"/>
    <x v="0"/>
    <s v="CSF"/>
    <s v="INDEMNIZACIÓN POR VACACIONES"/>
    <n v="0"/>
    <n v="4280000"/>
    <n v="1084127"/>
    <n v="3195873"/>
    <n v="0"/>
    <n v="3195873"/>
    <n v="0"/>
    <n v="3195873"/>
    <n v="3195873"/>
    <n v="3195873"/>
    <n v="3195873"/>
  </r>
  <r>
    <s v="04-03-00-010"/>
    <x v="8"/>
    <s v="A-01-01-03-001-003"/>
    <x v="0"/>
    <s v="01"/>
    <s v="01"/>
    <s v="03"/>
    <s v="001"/>
    <s v="003"/>
    <m/>
    <m/>
    <m/>
    <s v="Nación"/>
    <x v="0"/>
    <s v="CSF"/>
    <s v="BONIFICACIÓN ESPECIAL DE RECREACIÓN"/>
    <n v="3806460"/>
    <n v="1055657"/>
    <n v="1205056"/>
    <n v="3657061"/>
    <n v="0"/>
    <n v="3657061"/>
    <n v="0"/>
    <n v="3657061"/>
    <n v="3657061"/>
    <n v="3657061"/>
    <n v="3657061"/>
  </r>
  <r>
    <s v="04-03-00-010"/>
    <x v="8"/>
    <s v="A-01-01-03-002"/>
    <x v="0"/>
    <s v="01"/>
    <s v="01"/>
    <s v="03"/>
    <s v="002"/>
    <m/>
    <m/>
    <m/>
    <m/>
    <s v="Nación"/>
    <x v="0"/>
    <s v="CSF"/>
    <s v="PRIMA TÉCNICA NO SALARIAL"/>
    <n v="9597420"/>
    <n v="1954967"/>
    <n v="11552387"/>
    <n v="0"/>
    <n v="0"/>
    <n v="0"/>
    <n v="0"/>
    <n v="0"/>
    <n v="0"/>
    <n v="0"/>
    <n v="0"/>
  </r>
  <r>
    <s v="04-03-00-010"/>
    <x v="8"/>
    <s v="A-02-02-02-006-004"/>
    <x v="0"/>
    <s v="02"/>
    <s v="02"/>
    <s v="02"/>
    <s v="006"/>
    <s v="004"/>
    <m/>
    <m/>
    <m/>
    <s v="Nación"/>
    <x v="0"/>
    <s v="CSF"/>
    <s v="SERVICIOS DE TRANSPORTE DE PASAJEROS"/>
    <n v="0"/>
    <n v="12388200"/>
    <n v="0"/>
    <n v="12388200"/>
    <n v="0"/>
    <n v="12364800"/>
    <n v="23400"/>
    <n v="12364800"/>
    <n v="12364800"/>
    <n v="12364800"/>
    <n v="12364800"/>
  </r>
  <r>
    <s v="04-03-00-010"/>
    <x v="8"/>
    <s v="A-02-02-02-006-009"/>
    <x v="0"/>
    <s v="02"/>
    <s v="02"/>
    <s v="02"/>
    <s v="006"/>
    <s v="009"/>
    <m/>
    <m/>
    <m/>
    <s v="Nación"/>
    <x v="0"/>
    <s v="CSF"/>
    <s v="SERVICIOS DE DISTRIBUCIÓN DE ELECTRICIDAD, GAS Y AGUA (POR CUENTA PROPIA)"/>
    <n v="12000000"/>
    <n v="1900000"/>
    <n v="0"/>
    <n v="13900000"/>
    <n v="0"/>
    <n v="12517771"/>
    <n v="1382229"/>
    <n v="12517771"/>
    <n v="12482821"/>
    <n v="12482821"/>
    <n v="12482821"/>
  </r>
  <r>
    <s v="04-03-00-010"/>
    <x v="8"/>
    <s v="A-02-02-02-008-004"/>
    <x v="0"/>
    <s v="02"/>
    <s v="02"/>
    <s v="02"/>
    <s v="008"/>
    <s v="004"/>
    <m/>
    <m/>
    <m/>
    <s v="Nación"/>
    <x v="0"/>
    <s v="CSF"/>
    <s v="SERVICIOS DE TELECOMUNICACIONES, TRANSMISIÓN Y SUMINISTRO DE INFORMACIÓN"/>
    <n v="5000000"/>
    <n v="0"/>
    <n v="0"/>
    <n v="5000000"/>
    <n v="0"/>
    <n v="4295815"/>
    <n v="704185"/>
    <n v="4295815"/>
    <n v="4295815"/>
    <n v="4295815"/>
    <n v="4295815"/>
  </r>
  <r>
    <s v="04-03-00-010"/>
    <x v="8"/>
    <s v="A-02-02-02-009-004"/>
    <x v="0"/>
    <s v="02"/>
    <s v="02"/>
    <s v="02"/>
    <s v="009"/>
    <s v="004"/>
    <m/>
    <m/>
    <m/>
    <s v="Nación"/>
    <x v="0"/>
    <s v="CSF"/>
    <s v="SERVICIOS DE ALCANTARILLADO, RECOLECCIÓN, TRATAMIENTO Y DISPOSICIÓN DE DESECHOS Y OTROS SERVICIOS DE SANEAMIENTO AMBIENTAL"/>
    <n v="1900000"/>
    <n v="0"/>
    <n v="0"/>
    <n v="1900000"/>
    <n v="0"/>
    <n v="1096056"/>
    <n v="803944"/>
    <n v="1096056"/>
    <n v="1096056"/>
    <n v="1096056"/>
    <n v="1096056"/>
  </r>
  <r>
    <s v="04-03-00-010"/>
    <x v="8"/>
    <s v="A-03-04-02-012-001"/>
    <x v="0"/>
    <s v="03"/>
    <s v="04"/>
    <s v="02"/>
    <s v="012"/>
    <s v="001"/>
    <m/>
    <m/>
    <m/>
    <s v="Nación"/>
    <x v="0"/>
    <s v="CSF"/>
    <s v="INCAPACIDADES (NO DE PENSIONES)"/>
    <n v="0"/>
    <n v="14672892"/>
    <n v="2648450"/>
    <n v="12024442"/>
    <n v="0"/>
    <n v="12024442"/>
    <n v="0"/>
    <n v="12024442"/>
    <n v="12024442"/>
    <n v="12024442"/>
    <n v="12024442"/>
  </r>
  <r>
    <s v="04-03-00-010"/>
    <x v="8"/>
    <s v="A-03-04-02-012-002"/>
    <x v="0"/>
    <s v="03"/>
    <s v="04"/>
    <s v="02"/>
    <s v="012"/>
    <s v="002"/>
    <m/>
    <m/>
    <m/>
    <s v="Nación"/>
    <x v="0"/>
    <s v="CSF"/>
    <s v="LICENCIAS DE MATERNIDAD Y PATERNIDAD (NO DE PENSIONES)"/>
    <n v="0"/>
    <n v="9429168"/>
    <n v="2258257"/>
    <n v="7170911"/>
    <n v="0"/>
    <n v="7170911"/>
    <n v="0"/>
    <n v="7170911"/>
    <n v="7170911"/>
    <n v="7170911"/>
    <n v="7170911"/>
  </r>
  <r>
    <s v="04-03-00-010"/>
    <x v="8"/>
    <s v="C-0404-1003-2-0-0404004-02"/>
    <x v="1"/>
    <s v="0404"/>
    <s v="1003"/>
    <s v="2"/>
    <s v="0"/>
    <s v="0404004"/>
    <s v="02"/>
    <m/>
    <m/>
    <s v="Nación"/>
    <x v="0"/>
    <s v="CSF"/>
    <s v="ADQUISICIÓN DE BIENES Y SERVICIOS - SERVICIO DE INFORMACIÓN CATASTRAL - ACTUALIZACIÓN  Y GESTIÓN CATASTRAL  NACIONAL"/>
    <n v="0"/>
    <n v="871735608"/>
    <n v="0"/>
    <n v="871735608"/>
    <n v="0"/>
    <n v="818070881"/>
    <n v="53664727"/>
    <n v="818070881"/>
    <n v="818070881"/>
    <n v="818070881"/>
    <n v="818070881"/>
  </r>
  <r>
    <s v="04-03-00-010"/>
    <x v="8"/>
    <s v="C-0404-1003-2-0-0404004-02"/>
    <x v="1"/>
    <s v="0404"/>
    <s v="1003"/>
    <s v="2"/>
    <s v="0"/>
    <s v="0404004"/>
    <s v="02"/>
    <m/>
    <m/>
    <s v="Nación"/>
    <x v="2"/>
    <s v="CSF"/>
    <s v="ADQUISICIÓN DE BIENES Y SERVICIOS - SERVICIO DE INFORMACIÓN CATASTRAL - ACTUALIZACIÓN  Y GESTIÓN CATASTRAL  NACIONAL"/>
    <n v="0"/>
    <n v="133054375"/>
    <n v="0"/>
    <n v="133054375"/>
    <n v="0"/>
    <n v="64925836"/>
    <n v="68128539"/>
    <n v="64925836"/>
    <n v="64925836"/>
    <n v="64925836"/>
    <n v="64925836"/>
  </r>
  <r>
    <s v="04-03-00-010"/>
    <x v="8"/>
    <s v="C-0404-1003-2-0-0404007-02"/>
    <x v="1"/>
    <s v="0404"/>
    <s v="1003"/>
    <s v="2"/>
    <s v="0"/>
    <s v="0404007"/>
    <s v="02"/>
    <m/>
    <m/>
    <s v="Propios"/>
    <x v="1"/>
    <s v="CSF"/>
    <s v="ADQUISICIÓN DE BIENES Y SERVICIOS - SERVICIO DE AVALÚOS - ACTUALIZACIÓN  Y GESTIÓN CATASTRAL  NACIONAL"/>
    <n v="0"/>
    <n v="64807890"/>
    <n v="29780700"/>
    <n v="35027190"/>
    <n v="0"/>
    <n v="32899545"/>
    <n v="2127645"/>
    <n v="32899545"/>
    <n v="32899545"/>
    <n v="32899545"/>
    <n v="32899545"/>
  </r>
  <r>
    <s v="04-03-00-010"/>
    <x v="8"/>
    <s v="C-0404-1003-2-0-0404004-02"/>
    <x v="1"/>
    <s v="0404"/>
    <s v="1003"/>
    <s v="2"/>
    <s v="0"/>
    <s v="0404004"/>
    <s v="02"/>
    <m/>
    <m/>
    <s v="Propios"/>
    <x v="1"/>
    <s v="CSF"/>
    <s v="ADQUISICIÓN DE BIENES Y SERVICIOS - SERVICIO DE INFORMACIÓN CATASTRAL - ACTUALIZACIÓN  Y GESTIÓN CATASTRAL  NACIONAL"/>
    <n v="0"/>
    <n v="204632926"/>
    <n v="23653746"/>
    <n v="180979180"/>
    <n v="0"/>
    <n v="151589291"/>
    <n v="29389889"/>
    <n v="151589291"/>
    <n v="151589291"/>
    <n v="151589291"/>
    <n v="151589291"/>
  </r>
  <r>
    <s v="04-03-00-010"/>
    <x v="8"/>
    <s v="C-0499-1003-5-0-0499060-02"/>
    <x v="1"/>
    <s v="0499"/>
    <s v="1003"/>
    <s v="5"/>
    <s v="0"/>
    <s v="0499060"/>
    <s v="02"/>
    <m/>
    <m/>
    <s v="Propios"/>
    <x v="1"/>
    <s v="CSF"/>
    <s v="ADQUISICIÓN DE BIENES Y SERVICIOS - SERVICIO DE IMPLEMENTACIÓN SISTEMAS DE GESTIÓN - FORTALECIMIENTO DE LA GESTIÓN INSTITUCIONAL DEL IGAC A NIVEL   NACIONAL"/>
    <n v="0"/>
    <n v="25179876"/>
    <n v="0"/>
    <n v="25179876"/>
    <n v="0"/>
    <n v="25179876"/>
    <n v="0"/>
    <n v="25179876"/>
    <n v="25179876"/>
    <n v="25179876"/>
    <n v="25179876"/>
  </r>
  <r>
    <s v="04-03-00-010"/>
    <x v="8"/>
    <s v="C-0499-1003-6-0-0499016-02"/>
    <x v="1"/>
    <s v="0499"/>
    <s v="1003"/>
    <s v="6"/>
    <s v="0"/>
    <s v="0499016"/>
    <s v="02"/>
    <m/>
    <m/>
    <s v="Nación"/>
    <x v="0"/>
    <s v="CSF"/>
    <s v="ADQUISICIÓN DE BIENES Y SERVICIOS - SEDES MANTENIDAS - FORTALECIMIENTO DE LA INFRAESTRUCTURA FÍSICA DEL IGAC A NIVEL  NACIONAL"/>
    <n v="0"/>
    <n v="6482263"/>
    <n v="4921253"/>
    <n v="1561010"/>
    <n v="0"/>
    <n v="0"/>
    <n v="1561010"/>
    <n v="0"/>
    <n v="0"/>
    <n v="0"/>
    <n v="0"/>
  </r>
  <r>
    <s v="04-03-00-011"/>
    <x v="9"/>
    <s v="A-01-01-01-001-001"/>
    <x v="0"/>
    <s v="01"/>
    <s v="01"/>
    <s v="01"/>
    <s v="001"/>
    <s v="001"/>
    <m/>
    <m/>
    <m/>
    <s v="Nación"/>
    <x v="0"/>
    <s v="CSF"/>
    <s v="SUELDO BÁSICO"/>
    <n v="326240000"/>
    <n v="36791273"/>
    <n v="0"/>
    <n v="363031273"/>
    <n v="0"/>
    <n v="363031273"/>
    <n v="0"/>
    <n v="363031273"/>
    <n v="363031273"/>
    <n v="363031273"/>
    <n v="363031273"/>
  </r>
  <r>
    <s v="04-03-00-011"/>
    <x v="9"/>
    <s v="A-01-01-01-001-004"/>
    <x v="0"/>
    <s v="01"/>
    <s v="01"/>
    <s v="01"/>
    <s v="001"/>
    <s v="004"/>
    <m/>
    <m/>
    <m/>
    <s v="Nación"/>
    <x v="0"/>
    <s v="CSF"/>
    <s v="SUBSIDIO DE ALIMENTACIÓN"/>
    <n v="6455000"/>
    <n v="0"/>
    <n v="10445"/>
    <n v="6444555"/>
    <n v="0"/>
    <n v="6444555"/>
    <n v="0"/>
    <n v="6444555"/>
    <n v="6444555"/>
    <n v="6444555"/>
    <n v="6444555"/>
  </r>
  <r>
    <s v="04-03-00-011"/>
    <x v="9"/>
    <s v="A-01-01-01-001-005"/>
    <x v="0"/>
    <s v="01"/>
    <s v="01"/>
    <s v="01"/>
    <s v="001"/>
    <s v="005"/>
    <m/>
    <m/>
    <m/>
    <s v="Nación"/>
    <x v="0"/>
    <s v="CSF"/>
    <s v="AUXILIO DE TRANSPORTE "/>
    <n v="7699000"/>
    <n v="0"/>
    <n v="3091140"/>
    <n v="4607860"/>
    <n v="0"/>
    <n v="4607860"/>
    <n v="0"/>
    <n v="4607860"/>
    <n v="4607860"/>
    <n v="4607860"/>
    <n v="4607860"/>
  </r>
  <r>
    <s v="04-03-00-011"/>
    <x v="9"/>
    <s v="A-01-01-01-001-006"/>
    <x v="0"/>
    <s v="01"/>
    <s v="01"/>
    <s v="01"/>
    <s v="001"/>
    <s v="006"/>
    <m/>
    <m/>
    <m/>
    <s v="Nación"/>
    <x v="0"/>
    <s v="CSF"/>
    <s v="PRIMA DE SERVICIO"/>
    <n v="30949000"/>
    <n v="4676170"/>
    <n v="0"/>
    <n v="35625170"/>
    <n v="0"/>
    <n v="35625170"/>
    <n v="0"/>
    <n v="35625170"/>
    <n v="35625170"/>
    <n v="35625170"/>
    <n v="35625170"/>
  </r>
  <r>
    <s v="04-03-00-011"/>
    <x v="9"/>
    <s v="A-01-01-01-001-007"/>
    <x v="0"/>
    <s v="01"/>
    <s v="01"/>
    <s v="01"/>
    <s v="001"/>
    <s v="007"/>
    <m/>
    <m/>
    <m/>
    <s v="Nación"/>
    <x v="0"/>
    <s v="CSF"/>
    <s v="BONIFICACIÓN POR SERVICIOS PRESTADOS"/>
    <n v="11110000"/>
    <n v="2273975"/>
    <n v="0"/>
    <n v="13383975"/>
    <n v="0"/>
    <n v="13383975"/>
    <n v="0"/>
    <n v="13383975"/>
    <n v="13383975"/>
    <n v="13383975"/>
    <n v="13383975"/>
  </r>
  <r>
    <s v="04-03-00-011"/>
    <x v="9"/>
    <s v="A-01-01-01-001-009"/>
    <x v="0"/>
    <s v="01"/>
    <s v="01"/>
    <s v="01"/>
    <s v="001"/>
    <s v="009"/>
    <m/>
    <m/>
    <m/>
    <s v="Nación"/>
    <x v="0"/>
    <s v="CSF"/>
    <s v="PRIMA DE NAVIDAD"/>
    <n v="42708000"/>
    <n v="2502931"/>
    <n v="90000"/>
    <n v="45120931"/>
    <n v="0"/>
    <n v="45120931"/>
    <n v="0"/>
    <n v="45120931"/>
    <n v="45120931"/>
    <n v="45120931"/>
    <n v="45120931"/>
  </r>
  <r>
    <s v="04-03-00-011"/>
    <x v="9"/>
    <s v="A-01-01-01-001-010"/>
    <x v="0"/>
    <s v="01"/>
    <s v="01"/>
    <s v="01"/>
    <s v="001"/>
    <s v="010"/>
    <m/>
    <m/>
    <m/>
    <s v="Nación"/>
    <x v="0"/>
    <s v="CSF"/>
    <s v="PRIMA DE VACACIONES"/>
    <n v="21624000"/>
    <n v="0"/>
    <n v="1612048"/>
    <n v="20011952"/>
    <n v="0"/>
    <n v="20011952"/>
    <n v="0"/>
    <n v="20011952"/>
    <n v="20011952"/>
    <n v="20011952"/>
    <n v="20011952"/>
  </r>
  <r>
    <s v="04-03-00-011"/>
    <x v="9"/>
    <s v="A-01-01-01-001-012"/>
    <x v="0"/>
    <s v="01"/>
    <s v="01"/>
    <s v="01"/>
    <s v="001"/>
    <s v="012"/>
    <m/>
    <m/>
    <m/>
    <s v="Nación"/>
    <x v="0"/>
    <s v="CSF"/>
    <s v="AUXILIO DE CONECTIVIDAD DIGITAL "/>
    <n v="3091140"/>
    <n v="1348725"/>
    <n v="0"/>
    <n v="4439865"/>
    <n v="0"/>
    <n v="4439865"/>
    <n v="0"/>
    <n v="4439865"/>
    <n v="4439865"/>
    <n v="4439865"/>
    <n v="4439865"/>
  </r>
  <r>
    <s v="04-03-00-011"/>
    <x v="9"/>
    <s v="A-01-01-02-001"/>
    <x v="0"/>
    <s v="01"/>
    <s v="01"/>
    <s v="02"/>
    <s v="001"/>
    <m/>
    <m/>
    <m/>
    <m/>
    <s v="Nación"/>
    <x v="0"/>
    <s v="CSF"/>
    <s v="PENSIONES"/>
    <n v="42946000"/>
    <n v="4669600"/>
    <n v="0"/>
    <n v="47615600"/>
    <n v="0"/>
    <n v="47615600"/>
    <n v="0"/>
    <n v="47615600"/>
    <n v="47615600"/>
    <n v="47615600"/>
    <n v="47615600"/>
  </r>
  <r>
    <s v="04-03-00-011"/>
    <x v="9"/>
    <s v="A-01-01-02-002"/>
    <x v="0"/>
    <s v="01"/>
    <s v="01"/>
    <s v="02"/>
    <s v="002"/>
    <m/>
    <m/>
    <m/>
    <m/>
    <s v="Nación"/>
    <x v="0"/>
    <s v="CSF"/>
    <s v="SALUD"/>
    <n v="30447000"/>
    <n v="3251400.33"/>
    <n v="0.33"/>
    <n v="33698400"/>
    <n v="0"/>
    <n v="33698400"/>
    <n v="0"/>
    <n v="33698400"/>
    <n v="33698400"/>
    <n v="33698400"/>
    <n v="33698400"/>
  </r>
  <r>
    <s v="04-03-00-011"/>
    <x v="9"/>
    <s v="A-01-01-02-004"/>
    <x v="0"/>
    <s v="01"/>
    <s v="01"/>
    <s v="02"/>
    <s v="004"/>
    <m/>
    <m/>
    <m/>
    <m/>
    <s v="Nación"/>
    <x v="0"/>
    <s v="CSF"/>
    <s v="CAJAS DE COMPENSACIÓN FAMILIAR"/>
    <n v="17066000"/>
    <n v="1907000.11"/>
    <n v="0.11"/>
    <n v="18973000"/>
    <n v="0"/>
    <n v="18973000"/>
    <n v="0"/>
    <n v="18973000"/>
    <n v="18973000"/>
    <n v="18973000"/>
    <n v="18973000"/>
  </r>
  <r>
    <s v="04-03-00-011"/>
    <x v="9"/>
    <s v="A-01-01-02-005"/>
    <x v="0"/>
    <s v="01"/>
    <s v="01"/>
    <s v="02"/>
    <s v="005"/>
    <m/>
    <m/>
    <m/>
    <m/>
    <s v="Nación"/>
    <x v="0"/>
    <s v="CSF"/>
    <s v="APORTES GENERALES AL SISTEMA DE RIESGOS LABORALES"/>
    <n v="4910000"/>
    <n v="240100"/>
    <n v="0"/>
    <n v="5150100"/>
    <n v="0"/>
    <n v="5150100"/>
    <n v="0"/>
    <n v="5150100"/>
    <n v="5150100"/>
    <n v="5150100"/>
    <n v="5150100"/>
  </r>
  <r>
    <s v="04-03-00-011"/>
    <x v="9"/>
    <s v="A-01-01-02-006"/>
    <x v="0"/>
    <s v="01"/>
    <s v="01"/>
    <s v="02"/>
    <s v="006"/>
    <m/>
    <m/>
    <m/>
    <m/>
    <s v="Nación"/>
    <x v="0"/>
    <s v="CSF"/>
    <s v="APORTES AL ICBF"/>
    <n v="12803000"/>
    <n v="1430000.44"/>
    <n v="0.44"/>
    <n v="14233000"/>
    <n v="0"/>
    <n v="14233000"/>
    <n v="0"/>
    <n v="14233000"/>
    <n v="14233000"/>
    <n v="14233000"/>
    <n v="14233000"/>
  </r>
  <r>
    <s v="04-03-00-011"/>
    <x v="9"/>
    <s v="A-01-01-02-007"/>
    <x v="0"/>
    <s v="01"/>
    <s v="01"/>
    <s v="02"/>
    <s v="007"/>
    <m/>
    <m/>
    <m/>
    <m/>
    <s v="Nación"/>
    <x v="0"/>
    <s v="CSF"/>
    <s v="APORTES AL SENA"/>
    <n v="8537000"/>
    <n v="953700.22"/>
    <n v="0.22"/>
    <n v="9490700"/>
    <n v="0"/>
    <n v="9490700"/>
    <n v="0"/>
    <n v="9490700"/>
    <n v="9490700"/>
    <n v="9490700"/>
    <n v="9490700"/>
  </r>
  <r>
    <s v="04-03-00-011"/>
    <x v="9"/>
    <s v="A-01-01-03-001-001"/>
    <x v="0"/>
    <s v="01"/>
    <s v="01"/>
    <s v="03"/>
    <s v="001"/>
    <s v="001"/>
    <m/>
    <m/>
    <m/>
    <s v="Nación"/>
    <x v="0"/>
    <s v="CSF"/>
    <s v="SUELDO DE VACACIONES"/>
    <n v="14433930"/>
    <n v="4567014"/>
    <n v="0"/>
    <n v="19000944"/>
    <n v="0"/>
    <n v="19000944"/>
    <n v="0"/>
    <n v="19000944"/>
    <n v="19000944"/>
    <n v="19000944"/>
    <n v="19000944"/>
  </r>
  <r>
    <s v="04-03-00-011"/>
    <x v="9"/>
    <s v="A-01-01-03-001-002"/>
    <x v="0"/>
    <s v="01"/>
    <s v="01"/>
    <s v="03"/>
    <s v="001"/>
    <s v="002"/>
    <m/>
    <m/>
    <m/>
    <s v="Nación"/>
    <x v="0"/>
    <s v="CSF"/>
    <s v="INDEMNIZACIÓN POR VACACIONES"/>
    <n v="0"/>
    <n v="1263394"/>
    <n v="0"/>
    <n v="1263394"/>
    <n v="0"/>
    <n v="1263394"/>
    <n v="0"/>
    <n v="1263394"/>
    <n v="1263394"/>
    <n v="1263394"/>
    <n v="1263394"/>
  </r>
  <r>
    <s v="04-03-00-011"/>
    <x v="9"/>
    <s v="A-01-01-03-001-003"/>
    <x v="0"/>
    <s v="01"/>
    <s v="01"/>
    <s v="03"/>
    <s v="001"/>
    <s v="003"/>
    <m/>
    <m/>
    <m/>
    <s v="Nación"/>
    <x v="0"/>
    <s v="CSF"/>
    <s v="BONIFICACIÓN ESPECIAL DE RECREACIÓN"/>
    <n v="1047060"/>
    <n v="529505"/>
    <n v="0"/>
    <n v="1576565"/>
    <n v="0"/>
    <n v="1576565"/>
    <n v="0"/>
    <n v="1576565"/>
    <n v="1576565"/>
    <n v="1576565"/>
    <n v="1576565"/>
  </r>
  <r>
    <s v="04-03-00-011"/>
    <x v="9"/>
    <s v="A-01-01-03-002"/>
    <x v="0"/>
    <s v="01"/>
    <s v="01"/>
    <s v="03"/>
    <s v="002"/>
    <m/>
    <m/>
    <m/>
    <m/>
    <s v="Nación"/>
    <x v="0"/>
    <s v="CSF"/>
    <s v="PRIMA TÉCNICA NO SALARIAL"/>
    <n v="5222070"/>
    <n v="23037534"/>
    <n v="0"/>
    <n v="28259604"/>
    <n v="0"/>
    <n v="28259604"/>
    <n v="0"/>
    <n v="28259604"/>
    <n v="28259604"/>
    <n v="28259604"/>
    <n v="28259604"/>
  </r>
  <r>
    <s v="04-03-00-011"/>
    <x v="9"/>
    <s v="A-02-02-01-003-003"/>
    <x v="0"/>
    <s v="02"/>
    <s v="02"/>
    <s v="01"/>
    <s v="003"/>
    <s v="003"/>
    <m/>
    <m/>
    <m/>
    <s v="Nación"/>
    <x v="0"/>
    <s v="CSF"/>
    <s v="PRODUCTOS DE HORNOS DE COQUE; PRODUCTOS DE REFINACIÓN DE PETRÓLEO Y COMBUSTIBLE NUCLEAR"/>
    <n v="0"/>
    <n v="900000"/>
    <n v="0"/>
    <n v="900000"/>
    <n v="0"/>
    <n v="900000"/>
    <n v="0"/>
    <n v="900000"/>
    <n v="900000"/>
    <n v="900000"/>
    <n v="900000"/>
  </r>
  <r>
    <s v="04-03-00-011"/>
    <x v="9"/>
    <s v="A-02-02-02-006-004"/>
    <x v="0"/>
    <s v="02"/>
    <s v="02"/>
    <s v="02"/>
    <s v="006"/>
    <s v="004"/>
    <m/>
    <m/>
    <m/>
    <s v="Nación"/>
    <x v="0"/>
    <s v="CSF"/>
    <s v="SERVICIOS DE TRANSPORTE DE PASAJEROS"/>
    <n v="0"/>
    <n v="1138400"/>
    <n v="0"/>
    <n v="1138400"/>
    <n v="0"/>
    <n v="1138400"/>
    <n v="0"/>
    <n v="1138400"/>
    <n v="1138400"/>
    <n v="1138400"/>
    <n v="1138400"/>
  </r>
  <r>
    <s v="04-03-00-011"/>
    <x v="9"/>
    <s v="A-02-02-02-006-004"/>
    <x v="0"/>
    <s v="02"/>
    <s v="02"/>
    <s v="02"/>
    <s v="006"/>
    <s v="004"/>
    <m/>
    <m/>
    <m/>
    <s v="Propios"/>
    <x v="1"/>
    <s v="CSF"/>
    <s v="SERVICIOS DE TRANSPORTE DE PASAJEROS"/>
    <n v="0"/>
    <n v="30000"/>
    <n v="0"/>
    <n v="30000"/>
    <n v="0"/>
    <n v="30000"/>
    <n v="0"/>
    <n v="30000"/>
    <n v="30000"/>
    <n v="30000"/>
    <n v="30000"/>
  </r>
  <r>
    <s v="04-03-00-011"/>
    <x v="9"/>
    <s v="A-02-02-02-006-009"/>
    <x v="0"/>
    <s v="02"/>
    <s v="02"/>
    <s v="02"/>
    <s v="006"/>
    <s v="009"/>
    <m/>
    <m/>
    <m/>
    <s v="Nación"/>
    <x v="0"/>
    <s v="CSF"/>
    <s v="SERVICIOS DE DISTRIBUCIÓN DE ELECTRICIDAD, GAS Y AGUA (POR CUENTA PROPIA)"/>
    <n v="31000000"/>
    <n v="162994"/>
    <n v="6364620"/>
    <n v="24798374"/>
    <n v="0"/>
    <n v="24798374"/>
    <n v="0"/>
    <n v="24798374"/>
    <n v="24798374"/>
    <n v="24798374"/>
    <n v="24798374"/>
  </r>
  <r>
    <s v="04-03-00-011"/>
    <x v="9"/>
    <s v="A-02-02-02-008-004"/>
    <x v="0"/>
    <s v="02"/>
    <s v="02"/>
    <s v="02"/>
    <s v="008"/>
    <s v="004"/>
    <m/>
    <m/>
    <m/>
    <s v="Nación"/>
    <x v="0"/>
    <s v="CSF"/>
    <s v="SERVICIOS DE TELECOMUNICACIONES, TRANSMISIÓN Y SUMINISTRO DE INFORMACIÓN"/>
    <n v="2200000"/>
    <n v="283547"/>
    <n v="0"/>
    <n v="2483547"/>
    <n v="0"/>
    <n v="2483547"/>
    <n v="0"/>
    <n v="2483547"/>
    <n v="2483547"/>
    <n v="2483547"/>
    <n v="2483547"/>
  </r>
  <r>
    <s v="04-03-00-011"/>
    <x v="9"/>
    <s v="A-02-02-02-009-004"/>
    <x v="0"/>
    <s v="02"/>
    <s v="02"/>
    <s v="02"/>
    <s v="009"/>
    <s v="004"/>
    <m/>
    <m/>
    <m/>
    <s v="Nación"/>
    <x v="0"/>
    <s v="CSF"/>
    <s v="SERVICIOS DE ALCANTARILLADO, RECOLECCIÓN, TRATAMIENTO Y DISPOSICIÓN DE DESECHOS Y OTROS SERVICIOS DE SANEAMIENTO AMBIENTAL"/>
    <n v="200000"/>
    <n v="0"/>
    <n v="0"/>
    <n v="200000"/>
    <n v="0"/>
    <n v="198871"/>
    <n v="1129"/>
    <n v="198871"/>
    <n v="198871"/>
    <n v="198871"/>
    <n v="198871"/>
  </r>
  <r>
    <s v="04-03-00-011"/>
    <x v="9"/>
    <s v="A-02-02-02-010"/>
    <x v="0"/>
    <s v="02"/>
    <s v="02"/>
    <s v="02"/>
    <s v="010"/>
    <m/>
    <m/>
    <m/>
    <m/>
    <s v="Nación"/>
    <x v="0"/>
    <s v="CSF"/>
    <s v="VIÁTICOS DE LOS FUNCIONARIOS EN COMISIÓN"/>
    <n v="0"/>
    <n v="1005906"/>
    <n v="90026"/>
    <n v="915880"/>
    <n v="0"/>
    <n v="915880"/>
    <n v="0"/>
    <n v="915880"/>
    <n v="915880"/>
    <n v="915880"/>
    <n v="915880"/>
  </r>
  <r>
    <s v="04-03-00-011"/>
    <x v="9"/>
    <s v="A-02-02-02-010"/>
    <x v="0"/>
    <s v="02"/>
    <s v="02"/>
    <s v="02"/>
    <s v="010"/>
    <m/>
    <m/>
    <m/>
    <m/>
    <s v="Propios"/>
    <x v="1"/>
    <s v="CSF"/>
    <s v="VIÁTICOS DE LOS FUNCIONARIOS EN COMISIÓN"/>
    <n v="0"/>
    <n v="543092"/>
    <n v="0"/>
    <n v="543092"/>
    <n v="0"/>
    <n v="543092"/>
    <n v="0"/>
    <n v="543092"/>
    <n v="543092"/>
    <n v="543092"/>
    <n v="543092"/>
  </r>
  <r>
    <s v="04-03-00-011"/>
    <x v="9"/>
    <s v="A-03-04-02-012-001"/>
    <x v="0"/>
    <s v="03"/>
    <s v="04"/>
    <s v="02"/>
    <s v="012"/>
    <s v="001"/>
    <m/>
    <m/>
    <m/>
    <s v="Nación"/>
    <x v="0"/>
    <s v="CSF"/>
    <s v="INCAPACIDADES (NO DE PENSIONES)"/>
    <n v="0"/>
    <n v="3107124"/>
    <n v="215785"/>
    <n v="2891339"/>
    <n v="0"/>
    <n v="2891339"/>
    <n v="0"/>
    <n v="2891339"/>
    <n v="2891339"/>
    <n v="2891339"/>
    <n v="2891339"/>
  </r>
  <r>
    <s v="04-03-00-011"/>
    <x v="9"/>
    <s v="A-08-01-02-001"/>
    <x v="0"/>
    <s v="08"/>
    <s v="01"/>
    <s v="02"/>
    <s v="001"/>
    <m/>
    <m/>
    <m/>
    <m/>
    <s v="Nación"/>
    <x v="0"/>
    <s v="CSF"/>
    <s v="IMPUESTO PREDIAL Y SOBRETASA AMBIENTAL"/>
    <n v="0"/>
    <n v="5875819"/>
    <n v="0"/>
    <n v="5875819"/>
    <n v="0"/>
    <n v="5875819"/>
    <n v="0"/>
    <n v="5875819"/>
    <n v="5875819"/>
    <n v="5875819"/>
    <n v="5875819"/>
  </r>
  <r>
    <s v="04-03-00-011"/>
    <x v="9"/>
    <s v="A-08-01-02-003"/>
    <x v="0"/>
    <s v="08"/>
    <s v="01"/>
    <s v="02"/>
    <s v="003"/>
    <m/>
    <m/>
    <m/>
    <m/>
    <s v="Propios"/>
    <x v="1"/>
    <s v="CSF"/>
    <s v="IMPUESTO DE INDUSTRIA Y COMERCIO"/>
    <n v="1230000"/>
    <n v="0"/>
    <n v="403000"/>
    <n v="827000"/>
    <n v="0"/>
    <n v="827000"/>
    <n v="0"/>
    <n v="827000"/>
    <n v="827000"/>
    <n v="827000"/>
    <n v="827000"/>
  </r>
  <r>
    <s v="04-03-00-011"/>
    <x v="9"/>
    <s v="C-0404-1003-2-0-0404004-02"/>
    <x v="1"/>
    <s v="0404"/>
    <s v="1003"/>
    <s v="2"/>
    <s v="0"/>
    <s v="0404004"/>
    <s v="02"/>
    <m/>
    <m/>
    <s v="Nación"/>
    <x v="0"/>
    <s v="CSF"/>
    <s v="ADQUISICIÓN DE BIENES Y SERVICIOS - SERVICIO DE INFORMACIÓN CATASTRAL - ACTUALIZACIÓN  Y GESTIÓN CATASTRAL  NACIONAL"/>
    <n v="0"/>
    <n v="125354400"/>
    <n v="2808699"/>
    <n v="122545701"/>
    <n v="0"/>
    <n v="122545701"/>
    <n v="0"/>
    <n v="122545701"/>
    <n v="122545701"/>
    <n v="122545701"/>
    <n v="122545701"/>
  </r>
  <r>
    <s v="04-03-00-011"/>
    <x v="9"/>
    <s v="C-0404-1003-2-0-0404004-02"/>
    <x v="1"/>
    <s v="0404"/>
    <s v="1003"/>
    <s v="2"/>
    <s v="0"/>
    <s v="0404004"/>
    <s v="02"/>
    <m/>
    <m/>
    <s v="Nación"/>
    <x v="2"/>
    <s v="CSF"/>
    <s v="ADQUISICIÓN DE BIENES Y SERVICIOS - SERVICIO DE INFORMACIÓN CATASTRAL - ACTUALIZACIÓN  Y GESTIÓN CATASTRAL  NACIONAL"/>
    <n v="0"/>
    <n v="28096552"/>
    <n v="22786294"/>
    <n v="5310258"/>
    <n v="0"/>
    <n v="5310258"/>
    <n v="0"/>
    <n v="5310258"/>
    <n v="5310258"/>
    <n v="5310258"/>
    <n v="5310258"/>
  </r>
  <r>
    <s v="04-03-00-011"/>
    <x v="9"/>
    <s v="C-0404-1003-2-0-0404004-02"/>
    <x v="1"/>
    <s v="0404"/>
    <s v="1003"/>
    <s v="2"/>
    <s v="0"/>
    <s v="0404004"/>
    <s v="02"/>
    <m/>
    <m/>
    <s v="Propios"/>
    <x v="1"/>
    <s v="CSF"/>
    <s v="ADQUISICIÓN DE BIENES Y SERVICIOS - SERVICIO DE INFORMACIÓN CATASTRAL - ACTUALIZACIÓN  Y GESTIÓN CATASTRAL  NACIONAL"/>
    <n v="0"/>
    <n v="35534160"/>
    <n v="9280942"/>
    <n v="26253218"/>
    <n v="0"/>
    <n v="26253218"/>
    <n v="0"/>
    <n v="26253218"/>
    <n v="26253218"/>
    <n v="26253218"/>
    <n v="26253218"/>
  </r>
  <r>
    <s v="04-03-00-011"/>
    <x v="9"/>
    <s v="C-0404-1003-2-0-0404007-02"/>
    <x v="1"/>
    <s v="0404"/>
    <s v="1003"/>
    <s v="2"/>
    <s v="0"/>
    <s v="0404007"/>
    <s v="02"/>
    <m/>
    <m/>
    <s v="Propios"/>
    <x v="1"/>
    <s v="CSF"/>
    <s v="ADQUISICIÓN DE BIENES Y SERVICIOS - SERVICIO DE AVALÚOS - ACTUALIZACIÓN  Y GESTIÓN CATASTRAL  NACIONAL"/>
    <n v="0"/>
    <n v="4000000"/>
    <n v="0"/>
    <n v="4000000"/>
    <n v="0"/>
    <n v="735247"/>
    <n v="3264753"/>
    <n v="735247"/>
    <n v="735247"/>
    <n v="735247"/>
    <n v="735247"/>
  </r>
  <r>
    <s v="04-03-00-011"/>
    <x v="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24269760"/>
    <n v="24269760"/>
    <n v="24269760"/>
  </r>
  <r>
    <s v="04-03-00-011"/>
    <x v="9"/>
    <s v="C-0499-1003-6-0-0499011-02"/>
    <x v="1"/>
    <s v="0499"/>
    <s v="1003"/>
    <s v="6"/>
    <s v="0"/>
    <s v="0499011"/>
    <s v="02"/>
    <m/>
    <m/>
    <s v="Nación"/>
    <x v="0"/>
    <s v="CSF"/>
    <s v="ADQUISICIÓN DE BIENES Y SERVICIOS - SEDES ADECUADAS - FORTALECIMIENTO DE LA INFRAESTRUCTURA FÍSICA DEL IGAC A NIVEL  NACIONAL"/>
    <n v="0"/>
    <n v="2522591"/>
    <n v="0"/>
    <n v="2522591"/>
    <n v="0"/>
    <n v="2522591"/>
    <n v="0"/>
    <n v="2522591"/>
    <n v="2522591"/>
    <n v="2522591"/>
    <n v="2522591"/>
  </r>
  <r>
    <s v="04-03-00-011"/>
    <x v="9"/>
    <s v="C-0499-1003-6-0-0499016-02"/>
    <x v="1"/>
    <s v="0499"/>
    <s v="1003"/>
    <s v="6"/>
    <s v="0"/>
    <s v="0499016"/>
    <s v="02"/>
    <m/>
    <m/>
    <s v="Nación"/>
    <x v="0"/>
    <s v="CSF"/>
    <s v="ADQUISICIÓN DE BIENES Y SERVICIOS - SEDES MANTENIDAS - FORTALECIMIENTO DE LA INFRAESTRUCTURA FÍSICA DEL IGAC A NIVEL  NACIONAL"/>
    <n v="0"/>
    <n v="16700455"/>
    <n v="5058037"/>
    <n v="11642418"/>
    <n v="0"/>
    <n v="11642417.210000001"/>
    <n v="0.79"/>
    <n v="11642417.210000001"/>
    <n v="11642417.210000001"/>
    <n v="11642417.210000001"/>
    <n v="11642417.210000001"/>
  </r>
  <r>
    <s v="04-03-00-012"/>
    <x v="10"/>
    <s v="A-01-01-01-001-001"/>
    <x v="0"/>
    <s v="01"/>
    <s v="01"/>
    <s v="01"/>
    <s v="001"/>
    <s v="001"/>
    <m/>
    <m/>
    <m/>
    <s v="Nación"/>
    <x v="0"/>
    <s v="CSF"/>
    <s v="SUELDO BÁSICO"/>
    <n v="582095000"/>
    <n v="10193170"/>
    <n v="0"/>
    <n v="592288170"/>
    <n v="0"/>
    <n v="592288170"/>
    <n v="0"/>
    <n v="592288170"/>
    <n v="592288170"/>
    <n v="592288170"/>
    <n v="592288170"/>
  </r>
  <r>
    <s v="04-03-00-012"/>
    <x v="10"/>
    <s v="A-01-01-01-001-004"/>
    <x v="0"/>
    <s v="01"/>
    <s v="01"/>
    <s v="01"/>
    <s v="001"/>
    <s v="004"/>
    <m/>
    <m/>
    <m/>
    <s v="Nación"/>
    <x v="0"/>
    <s v="CSF"/>
    <s v="SUBSIDIO DE ALIMENTACIÓN"/>
    <n v="10411000"/>
    <n v="1268345"/>
    <n v="0"/>
    <n v="11679345"/>
    <n v="0"/>
    <n v="11679345"/>
    <n v="0"/>
    <n v="11679345"/>
    <n v="11679345"/>
    <n v="11679345"/>
    <n v="11679345"/>
  </r>
  <r>
    <s v="04-03-00-012"/>
    <x v="10"/>
    <s v="A-01-01-01-001-005"/>
    <x v="0"/>
    <s v="01"/>
    <s v="01"/>
    <s v="01"/>
    <s v="001"/>
    <s v="005"/>
    <m/>
    <m/>
    <m/>
    <s v="Nación"/>
    <x v="0"/>
    <s v="CSF"/>
    <s v="AUXILIO DE TRANSPORTE "/>
    <n v="13390000"/>
    <n v="0"/>
    <n v="5343387"/>
    <n v="8046613"/>
    <n v="0"/>
    <n v="8046613"/>
    <n v="0"/>
    <n v="8046613"/>
    <n v="8046613"/>
    <n v="8046613"/>
    <n v="8046613"/>
  </r>
  <r>
    <s v="04-03-00-012"/>
    <x v="10"/>
    <s v="A-01-01-01-001-006"/>
    <x v="0"/>
    <s v="01"/>
    <s v="01"/>
    <s v="01"/>
    <s v="001"/>
    <s v="006"/>
    <m/>
    <m/>
    <m/>
    <s v="Nación"/>
    <x v="0"/>
    <s v="CSF"/>
    <s v="PRIMA DE SERVICIO"/>
    <n v="51520000"/>
    <n v="6802959"/>
    <n v="0"/>
    <n v="58322959"/>
    <n v="0"/>
    <n v="58322959"/>
    <n v="0"/>
    <n v="58322959"/>
    <n v="58322959"/>
    <n v="58322959"/>
    <n v="58322959"/>
  </r>
  <r>
    <s v="04-03-00-012"/>
    <x v="10"/>
    <s v="A-01-01-01-001-007"/>
    <x v="0"/>
    <s v="01"/>
    <s v="01"/>
    <s v="01"/>
    <s v="001"/>
    <s v="007"/>
    <m/>
    <m/>
    <m/>
    <s v="Nación"/>
    <x v="0"/>
    <s v="CSF"/>
    <s v="BONIFICACIÓN POR SERVICIOS PRESTADOS"/>
    <n v="17410700"/>
    <n v="7000000"/>
    <n v="2744554"/>
    <n v="21666146"/>
    <n v="0"/>
    <n v="21666146"/>
    <n v="0"/>
    <n v="21666146"/>
    <n v="21666146"/>
    <n v="21666146"/>
    <n v="21666146"/>
  </r>
  <r>
    <s v="04-03-00-012"/>
    <x v="10"/>
    <s v="A-01-01-01-001-009"/>
    <x v="0"/>
    <s v="01"/>
    <s v="01"/>
    <s v="01"/>
    <s v="001"/>
    <s v="009"/>
    <m/>
    <m/>
    <m/>
    <s v="Nación"/>
    <x v="0"/>
    <s v="CSF"/>
    <s v="PRIMA DE NAVIDAD"/>
    <n v="69329000"/>
    <n v="3485264"/>
    <n v="0"/>
    <n v="72814264"/>
    <n v="0"/>
    <n v="72814264"/>
    <n v="0"/>
    <n v="72814264"/>
    <n v="72814264"/>
    <n v="72814264"/>
    <n v="72814264"/>
  </r>
  <r>
    <s v="04-03-00-012"/>
    <x v="10"/>
    <s v="A-01-01-01-001-010"/>
    <x v="0"/>
    <s v="01"/>
    <s v="01"/>
    <s v="01"/>
    <s v="001"/>
    <s v="010"/>
    <m/>
    <m/>
    <m/>
    <s v="Nación"/>
    <x v="0"/>
    <s v="CSF"/>
    <s v="PRIMA DE VACACIONES"/>
    <n v="28019000"/>
    <n v="17304603"/>
    <n v="0"/>
    <n v="45323603"/>
    <n v="0"/>
    <n v="45323603"/>
    <n v="0"/>
    <n v="45323603"/>
    <n v="45323603"/>
    <n v="45323603"/>
    <n v="45323603"/>
  </r>
  <r>
    <s v="04-03-00-012"/>
    <x v="10"/>
    <s v="A-01-01-01-001-012"/>
    <x v="0"/>
    <s v="01"/>
    <s v="01"/>
    <s v="01"/>
    <s v="001"/>
    <s v="012"/>
    <m/>
    <m/>
    <m/>
    <s v="Nación"/>
    <x v="0"/>
    <s v="CSF"/>
    <s v="AUXILIO DE CONECTIVIDAD DIGITAL "/>
    <n v="5343387"/>
    <n v="3466661"/>
    <n v="1000000"/>
    <n v="7810048"/>
    <n v="0"/>
    <n v="7810048"/>
    <n v="0"/>
    <n v="7810048"/>
    <n v="7810048"/>
    <n v="7810048"/>
    <n v="7810048"/>
  </r>
  <r>
    <s v="04-03-00-012"/>
    <x v="10"/>
    <s v="A-01-01-02-001"/>
    <x v="0"/>
    <s v="01"/>
    <s v="01"/>
    <s v="02"/>
    <s v="001"/>
    <m/>
    <m/>
    <m/>
    <m/>
    <s v="Nación"/>
    <x v="0"/>
    <s v="CSF"/>
    <s v="PENSIONES"/>
    <n v="74750000"/>
    <n v="5944600"/>
    <n v="2260700"/>
    <n v="78433900"/>
    <n v="0"/>
    <n v="78433900"/>
    <n v="0"/>
    <n v="78433900"/>
    <n v="78433900"/>
    <n v="78433900"/>
    <n v="78433900"/>
  </r>
  <r>
    <s v="04-03-00-012"/>
    <x v="10"/>
    <s v="A-01-01-02-002"/>
    <x v="0"/>
    <s v="01"/>
    <s v="01"/>
    <s v="02"/>
    <s v="002"/>
    <m/>
    <m/>
    <m/>
    <m/>
    <s v="Nación"/>
    <x v="0"/>
    <s v="CSF"/>
    <s v="SALUD"/>
    <n v="52975000"/>
    <n v="2502700"/>
    <n v="0"/>
    <n v="55477700"/>
    <n v="0"/>
    <n v="55477700"/>
    <n v="0"/>
    <n v="55477700"/>
    <n v="55477700"/>
    <n v="55477700"/>
    <n v="55477700"/>
  </r>
  <r>
    <s v="04-03-00-012"/>
    <x v="10"/>
    <s v="A-01-01-02-004"/>
    <x v="0"/>
    <s v="01"/>
    <s v="01"/>
    <s v="02"/>
    <s v="004"/>
    <m/>
    <m/>
    <m/>
    <m/>
    <s v="Nación"/>
    <x v="0"/>
    <s v="CSF"/>
    <s v="CAJAS DE COMPENSACIÓN FAMILIAR"/>
    <n v="28209000"/>
    <n v="2983500"/>
    <n v="0"/>
    <n v="31192500"/>
    <n v="0"/>
    <n v="31192500"/>
    <n v="0"/>
    <n v="31192500"/>
    <n v="31192500"/>
    <n v="31192500"/>
    <n v="31192500"/>
  </r>
  <r>
    <s v="04-03-00-012"/>
    <x v="10"/>
    <s v="A-01-01-02-005"/>
    <x v="0"/>
    <s v="01"/>
    <s v="01"/>
    <s v="02"/>
    <s v="005"/>
    <m/>
    <m/>
    <m/>
    <m/>
    <s v="Nación"/>
    <x v="0"/>
    <s v="CSF"/>
    <s v="APORTES GENERALES AL SISTEMA DE RIESGOS LABORALES"/>
    <n v="6618000"/>
    <n v="2041500"/>
    <n v="1000000"/>
    <n v="7659500"/>
    <n v="0"/>
    <n v="7659500"/>
    <n v="0"/>
    <n v="7659500"/>
    <n v="7659500"/>
    <n v="7659500"/>
    <n v="7659500"/>
  </r>
  <r>
    <s v="04-03-00-012"/>
    <x v="10"/>
    <s v="A-01-01-02-006"/>
    <x v="0"/>
    <s v="01"/>
    <s v="01"/>
    <s v="02"/>
    <s v="006"/>
    <m/>
    <m/>
    <m/>
    <m/>
    <s v="Nación"/>
    <x v="0"/>
    <s v="CSF"/>
    <s v="APORTES AL ICBF"/>
    <n v="21162000"/>
    <n v="2743978.22"/>
    <n v="505878.22"/>
    <n v="23400100"/>
    <n v="0"/>
    <n v="23400100"/>
    <n v="0"/>
    <n v="23400100"/>
    <n v="23400100"/>
    <n v="23400100"/>
    <n v="23400100"/>
  </r>
  <r>
    <s v="04-03-00-012"/>
    <x v="10"/>
    <s v="A-01-01-02-007"/>
    <x v="0"/>
    <s v="01"/>
    <s v="01"/>
    <s v="02"/>
    <s v="007"/>
    <m/>
    <m/>
    <m/>
    <m/>
    <s v="Nación"/>
    <x v="0"/>
    <s v="CSF"/>
    <s v="APORTES AL SENA"/>
    <n v="14111000"/>
    <n v="1492600"/>
    <n v="0"/>
    <n v="15603600"/>
    <n v="0"/>
    <n v="15603600"/>
    <n v="0"/>
    <n v="15603600"/>
    <n v="15603600"/>
    <n v="15603600"/>
    <n v="15603600"/>
  </r>
  <r>
    <s v="04-03-00-012"/>
    <x v="10"/>
    <s v="A-01-01-03-001-001"/>
    <x v="0"/>
    <s v="01"/>
    <s v="01"/>
    <s v="03"/>
    <s v="001"/>
    <s v="001"/>
    <m/>
    <m/>
    <m/>
    <s v="Nación"/>
    <x v="0"/>
    <s v="CSF"/>
    <s v="SUELDO DE VACACIONES"/>
    <n v="19687500"/>
    <n v="16083432"/>
    <n v="200000"/>
    <n v="35570932"/>
    <n v="0"/>
    <n v="35570932"/>
    <n v="0"/>
    <n v="35570932"/>
    <n v="35570932"/>
    <n v="35570932"/>
    <n v="35570932"/>
  </r>
  <r>
    <s v="04-03-00-012"/>
    <x v="10"/>
    <s v="A-01-01-03-001-002"/>
    <x v="0"/>
    <s v="01"/>
    <s v="01"/>
    <s v="03"/>
    <s v="001"/>
    <s v="002"/>
    <m/>
    <m/>
    <m/>
    <s v="Nación"/>
    <x v="0"/>
    <s v="CSF"/>
    <s v="INDEMNIZACIÓN POR VACACIONES"/>
    <n v="0"/>
    <n v="18276935"/>
    <n v="200000"/>
    <n v="18076935"/>
    <n v="0"/>
    <n v="18076935"/>
    <n v="0"/>
    <n v="18076935"/>
    <n v="18076935"/>
    <n v="18076935"/>
    <n v="18076935"/>
  </r>
  <r>
    <s v="04-03-00-012"/>
    <x v="10"/>
    <s v="A-01-01-03-001-003"/>
    <x v="0"/>
    <s v="01"/>
    <s v="01"/>
    <s v="03"/>
    <s v="001"/>
    <s v="003"/>
    <m/>
    <m/>
    <m/>
    <s v="Nación"/>
    <x v="0"/>
    <s v="CSF"/>
    <s v="BONIFICACIÓN ESPECIAL DE RECREACIÓN"/>
    <n v="1540980"/>
    <n v="3658403"/>
    <n v="1000000"/>
    <n v="4199383"/>
    <n v="0"/>
    <n v="4199383"/>
    <n v="0"/>
    <n v="4199383"/>
    <n v="4199383"/>
    <n v="4199383"/>
    <n v="4199383"/>
  </r>
  <r>
    <s v="04-03-00-012"/>
    <x v="10"/>
    <s v="A-01-01-03-002"/>
    <x v="0"/>
    <s v="01"/>
    <s v="01"/>
    <s v="03"/>
    <s v="002"/>
    <m/>
    <m/>
    <m/>
    <m/>
    <s v="Nación"/>
    <x v="0"/>
    <s v="CSF"/>
    <s v="PRIMA TÉCNICA NO SALARIAL"/>
    <n v="16936290"/>
    <n v="9531437"/>
    <n v="7000000"/>
    <n v="19467727"/>
    <n v="0"/>
    <n v="19467727"/>
    <n v="0"/>
    <n v="19467727"/>
    <n v="19467727"/>
    <n v="19467727"/>
    <n v="19467727"/>
  </r>
  <r>
    <s v="04-03-00-012"/>
    <x v="10"/>
    <s v="A-02-02-02-006-004"/>
    <x v="0"/>
    <s v="02"/>
    <s v="02"/>
    <s v="02"/>
    <s v="006"/>
    <s v="004"/>
    <m/>
    <m/>
    <m/>
    <s v="Nación"/>
    <x v="0"/>
    <s v="CSF"/>
    <s v="SERVICIOS DE TRANSPORTE DE PASAJEROS"/>
    <n v="0"/>
    <n v="1795400"/>
    <n v="0"/>
    <n v="1795400"/>
    <n v="0"/>
    <n v="1795400"/>
    <n v="0"/>
    <n v="1795400"/>
    <n v="1795400"/>
    <n v="1795400"/>
    <n v="1795400"/>
  </r>
  <r>
    <s v="04-03-00-012"/>
    <x v="10"/>
    <s v="A-02-02-02-006-009"/>
    <x v="0"/>
    <s v="02"/>
    <s v="02"/>
    <s v="02"/>
    <s v="006"/>
    <s v="009"/>
    <m/>
    <m/>
    <m/>
    <s v="Nación"/>
    <x v="0"/>
    <s v="CSF"/>
    <s v="SERVICIOS DE DISTRIBUCIÓN DE ELECTRICIDAD, GAS Y AGUA (POR CUENTA PROPIA)"/>
    <n v="39000000"/>
    <n v="0"/>
    <n v="0"/>
    <n v="39000000"/>
    <n v="0"/>
    <n v="36757448"/>
    <n v="2242552"/>
    <n v="36757448"/>
    <n v="36757448"/>
    <n v="36757448"/>
    <n v="36757448"/>
  </r>
  <r>
    <s v="04-03-00-012"/>
    <x v="10"/>
    <s v="A-02-02-02-008-004"/>
    <x v="0"/>
    <s v="02"/>
    <s v="02"/>
    <s v="02"/>
    <s v="008"/>
    <s v="004"/>
    <m/>
    <m/>
    <m/>
    <s v="Nación"/>
    <x v="0"/>
    <s v="CSF"/>
    <s v="SERVICIOS DE TELECOMUNICACIONES, TRANSMISIÓN Y SUMINISTRO DE INFORMACIÓN"/>
    <n v="800000"/>
    <n v="0"/>
    <n v="0"/>
    <n v="800000"/>
    <n v="0"/>
    <n v="594245"/>
    <n v="205755"/>
    <n v="594245"/>
    <n v="594245"/>
    <n v="594245"/>
    <n v="594245"/>
  </r>
  <r>
    <s v="04-03-00-012"/>
    <x v="10"/>
    <s v="A-02-02-02-009-004"/>
    <x v="0"/>
    <s v="02"/>
    <s v="02"/>
    <s v="02"/>
    <s v="009"/>
    <s v="004"/>
    <m/>
    <m/>
    <m/>
    <s v="Nación"/>
    <x v="0"/>
    <s v="CSF"/>
    <s v="SERVICIOS DE ALCANTARILLADO, RECOLECCIÓN, TRATAMIENTO Y DISPOSICIÓN DE DESECHOS Y OTROS SERVICIOS DE SANEAMIENTO AMBIENTAL"/>
    <n v="1200000"/>
    <n v="0"/>
    <n v="0"/>
    <n v="1200000"/>
    <n v="0"/>
    <n v="944610"/>
    <n v="255390"/>
    <n v="944610"/>
    <n v="944610"/>
    <n v="944610"/>
    <n v="944610"/>
  </r>
  <r>
    <s v="04-03-00-012"/>
    <x v="10"/>
    <s v="A-02-02-02-010"/>
    <x v="0"/>
    <s v="02"/>
    <s v="02"/>
    <s v="02"/>
    <s v="010"/>
    <m/>
    <m/>
    <m/>
    <m/>
    <s v="Nación"/>
    <x v="0"/>
    <s v="CSF"/>
    <s v="VIÁTICOS DE LOS FUNCIONARIOS EN COMISIÓN"/>
    <n v="0"/>
    <n v="258320"/>
    <n v="0"/>
    <n v="258320"/>
    <n v="0"/>
    <n v="258320"/>
    <n v="0"/>
    <n v="258320"/>
    <n v="258320"/>
    <n v="258320"/>
    <n v="258320"/>
  </r>
  <r>
    <s v="04-03-00-012"/>
    <x v="10"/>
    <s v="A-02-02-02-010"/>
    <x v="0"/>
    <s v="02"/>
    <s v="02"/>
    <s v="02"/>
    <s v="010"/>
    <m/>
    <m/>
    <m/>
    <m/>
    <s v="Propios"/>
    <x v="1"/>
    <s v="CSF"/>
    <s v="VIÁTICOS DE LOS FUNCIONARIOS EN COMISIÓN"/>
    <n v="0"/>
    <n v="271546"/>
    <n v="0"/>
    <n v="271546"/>
    <n v="0"/>
    <n v="271546"/>
    <n v="0"/>
    <n v="271546"/>
    <n v="271546"/>
    <n v="271546"/>
    <n v="271546"/>
  </r>
  <r>
    <s v="04-03-00-012"/>
    <x v="10"/>
    <s v="A-03-04-02-012-001"/>
    <x v="0"/>
    <s v="03"/>
    <s v="04"/>
    <s v="02"/>
    <s v="012"/>
    <s v="001"/>
    <m/>
    <m/>
    <m/>
    <s v="Nación"/>
    <x v="0"/>
    <s v="CSF"/>
    <s v="INCAPACIDADES (NO DE PENSIONES)"/>
    <n v="0"/>
    <n v="11269596"/>
    <n v="2607085"/>
    <n v="8662511"/>
    <n v="0"/>
    <n v="8662511"/>
    <n v="0"/>
    <n v="8662511"/>
    <n v="8662511"/>
    <n v="8662511"/>
    <n v="8662511"/>
  </r>
  <r>
    <s v="04-03-00-012"/>
    <x v="10"/>
    <s v="A-03-04-02-012-002"/>
    <x v="0"/>
    <s v="03"/>
    <s v="04"/>
    <s v="02"/>
    <s v="012"/>
    <s v="002"/>
    <m/>
    <m/>
    <m/>
    <s v="Nación"/>
    <x v="0"/>
    <s v="CSF"/>
    <s v="LICENCIAS DE MATERNIDAD Y PATERNIDAD (NO DE PENSIONES)"/>
    <n v="0"/>
    <n v="1749560"/>
    <n v="1749560"/>
    <n v="0"/>
    <n v="0"/>
    <n v="0"/>
    <n v="0"/>
    <n v="0"/>
    <n v="0"/>
    <n v="0"/>
    <n v="0"/>
  </r>
  <r>
    <s v="04-03-00-012"/>
    <x v="10"/>
    <s v="A-08-01-02-001"/>
    <x v="0"/>
    <s v="08"/>
    <s v="01"/>
    <s v="02"/>
    <s v="001"/>
    <m/>
    <m/>
    <m/>
    <m/>
    <s v="Nación"/>
    <x v="0"/>
    <s v="CSF"/>
    <s v="IMPUESTO PREDIAL Y SOBRETASA AMBIENTAL"/>
    <n v="0"/>
    <n v="6549000"/>
    <n v="0"/>
    <n v="6549000"/>
    <n v="0"/>
    <n v="6549000"/>
    <n v="0"/>
    <n v="6549000"/>
    <n v="6549000"/>
    <n v="6549000"/>
    <n v="6549000"/>
  </r>
  <r>
    <s v="04-03-00-012"/>
    <x v="10"/>
    <s v="A-08-01-02-003"/>
    <x v="0"/>
    <s v="08"/>
    <s v="01"/>
    <s v="02"/>
    <s v="003"/>
    <m/>
    <m/>
    <m/>
    <m/>
    <s v="Propios"/>
    <x v="1"/>
    <s v="CSF"/>
    <s v="IMPUESTO DE INDUSTRIA Y COMERCIO"/>
    <n v="0"/>
    <n v="6782000"/>
    <n v="0"/>
    <n v="6782000"/>
    <n v="0"/>
    <n v="6004800"/>
    <n v="777200"/>
    <n v="6004800"/>
    <n v="6004800"/>
    <n v="6004800"/>
    <n v="6004800"/>
  </r>
  <r>
    <s v="04-03-00-012"/>
    <x v="10"/>
    <s v="C-0404-1003-2-0-0404004-02"/>
    <x v="1"/>
    <s v="0404"/>
    <s v="1003"/>
    <s v="2"/>
    <s v="0"/>
    <s v="0404004"/>
    <s v="02"/>
    <m/>
    <m/>
    <s v="Nación"/>
    <x v="0"/>
    <s v="CSF"/>
    <s v="ADQUISICIÓN DE BIENES Y SERVICIOS - SERVICIO DE INFORMACIÓN CATASTRAL - ACTUALIZACIÓN  Y GESTIÓN CATASTRAL  NACIONAL"/>
    <n v="0"/>
    <n v="190704750"/>
    <n v="0"/>
    <n v="190704750"/>
    <n v="0"/>
    <n v="190335609"/>
    <n v="369141"/>
    <n v="190335609"/>
    <n v="190335609"/>
    <n v="190335609"/>
    <n v="190335609"/>
  </r>
  <r>
    <s v="04-03-00-012"/>
    <x v="10"/>
    <s v="C-0404-1003-2-0-0404004-02"/>
    <x v="1"/>
    <s v="0404"/>
    <s v="1003"/>
    <s v="2"/>
    <s v="0"/>
    <s v="0404004"/>
    <s v="02"/>
    <m/>
    <m/>
    <s v="Nación"/>
    <x v="2"/>
    <s v="CSF"/>
    <s v="ADQUISICIÓN DE BIENES Y SERVICIOS - SERVICIO DE INFORMACIÓN CATASTRAL - ACTUALIZACIÓN  Y GESTIÓN CATASTRAL  NACIONAL"/>
    <n v="0"/>
    <n v="15533532"/>
    <n v="1463918"/>
    <n v="14069614"/>
    <n v="0"/>
    <n v="5731045"/>
    <n v="8338569"/>
    <n v="5731045"/>
    <n v="5731045"/>
    <n v="5731045"/>
    <n v="5731045"/>
  </r>
  <r>
    <s v="04-03-00-012"/>
    <x v="10"/>
    <s v="C-0404-1003-2-0-0404004-02"/>
    <x v="1"/>
    <s v="0404"/>
    <s v="1003"/>
    <s v="2"/>
    <s v="0"/>
    <s v="0404004"/>
    <s v="02"/>
    <m/>
    <m/>
    <s v="Propios"/>
    <x v="1"/>
    <s v="CSF"/>
    <s v="ADQUISICIÓN DE BIENES Y SERVICIOS - SERVICIO DE INFORMACIÓN CATASTRAL - ACTUALIZACIÓN  Y GESTIÓN CATASTRAL  NACIONAL"/>
    <n v="0"/>
    <n v="45691241"/>
    <n v="738004"/>
    <n v="44953237"/>
    <n v="0"/>
    <n v="28333333"/>
    <n v="16619904"/>
    <n v="28333333"/>
    <n v="28333333"/>
    <n v="28333333"/>
    <n v="28333333"/>
  </r>
  <r>
    <s v="04-03-00-012"/>
    <x v="1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3438216"/>
    <n v="20831544"/>
    <n v="0"/>
    <n v="20831544"/>
    <n v="0"/>
    <n v="20831544"/>
    <n v="20831544"/>
    <n v="20831544"/>
    <n v="20831544"/>
  </r>
  <r>
    <s v="04-03-00-012"/>
    <x v="10"/>
    <s v="C-0499-1003-6-0-0499016-02"/>
    <x v="1"/>
    <s v="0499"/>
    <s v="1003"/>
    <s v="6"/>
    <s v="0"/>
    <s v="0499016"/>
    <s v="02"/>
    <m/>
    <m/>
    <s v="Nación"/>
    <x v="0"/>
    <s v="CSF"/>
    <s v="ADQUISICIÓN DE BIENES Y SERVICIOS - SEDES MANTENIDAS - FORTALECIMIENTO DE LA INFRAESTRUCTURA FÍSICA DEL IGAC A NIVEL  NACIONAL"/>
    <n v="0"/>
    <n v="7502177"/>
    <n v="0"/>
    <n v="7502177"/>
    <n v="0"/>
    <n v="7502127"/>
    <n v="50"/>
    <n v="7502127"/>
    <n v="7502127"/>
    <n v="7502127"/>
    <n v="7502127"/>
  </r>
  <r>
    <s v="04-03-00-012"/>
    <x v="10"/>
    <s v="C-0499-1003-6-0-0499011-02"/>
    <x v="1"/>
    <s v="0499"/>
    <s v="1003"/>
    <s v="6"/>
    <s v="0"/>
    <s v="0499011"/>
    <s v="02"/>
    <m/>
    <m/>
    <s v="Nación"/>
    <x v="0"/>
    <s v="CSF"/>
    <s v="ADQUISICIÓN DE BIENES Y SERVICIOS - SEDES ADECUADAS - FORTALECIMIENTO DE LA INFRAESTRUCTURA FÍSICA DEL IGAC A NIVEL  NACIONAL"/>
    <n v="0"/>
    <n v="5701118"/>
    <n v="0"/>
    <n v="5701118"/>
    <n v="0"/>
    <n v="0"/>
    <n v="5701118"/>
    <n v="0"/>
    <n v="0"/>
    <n v="0"/>
    <n v="0"/>
  </r>
  <r>
    <s v="04-03-00-013"/>
    <x v="11"/>
    <s v="A-01-01-01-001-001"/>
    <x v="0"/>
    <s v="01"/>
    <s v="01"/>
    <s v="01"/>
    <s v="001"/>
    <s v="001"/>
    <m/>
    <m/>
    <m/>
    <s v="Nación"/>
    <x v="0"/>
    <s v="CSF"/>
    <s v="SUELDO BÁSICO"/>
    <n v="539265000"/>
    <n v="23535783"/>
    <n v="2863415"/>
    <n v="559937368"/>
    <n v="0"/>
    <n v="559937368"/>
    <n v="0"/>
    <n v="559937368"/>
    <n v="559937368"/>
    <n v="559937368"/>
    <n v="559937368"/>
  </r>
  <r>
    <s v="04-03-00-013"/>
    <x v="11"/>
    <s v="A-01-01-01-001-004"/>
    <x v="0"/>
    <s v="01"/>
    <s v="01"/>
    <s v="01"/>
    <s v="001"/>
    <s v="004"/>
    <m/>
    <m/>
    <m/>
    <s v="Nación"/>
    <x v="0"/>
    <s v="CSF"/>
    <s v="SUBSIDIO DE ALIMENTACIÓN"/>
    <n v="9855000"/>
    <n v="0"/>
    <n v="104366"/>
    <n v="9750634"/>
    <n v="0"/>
    <n v="9750634"/>
    <n v="0"/>
    <n v="9750634"/>
    <n v="9750634"/>
    <n v="9750634"/>
    <n v="9750634"/>
  </r>
  <r>
    <s v="04-03-00-013"/>
    <x v="11"/>
    <s v="A-01-01-01-001-005"/>
    <x v="0"/>
    <s v="01"/>
    <s v="01"/>
    <s v="01"/>
    <s v="001"/>
    <s v="005"/>
    <m/>
    <m/>
    <m/>
    <s v="Nación"/>
    <x v="0"/>
    <s v="CSF"/>
    <s v="AUXILIO DE TRANSPORTE "/>
    <n v="10803000"/>
    <n v="0"/>
    <n v="4864896"/>
    <n v="5938104"/>
    <n v="0"/>
    <n v="5938104"/>
    <n v="0"/>
    <n v="5938104"/>
    <n v="5938104"/>
    <n v="5938104"/>
    <n v="5938104"/>
  </r>
  <r>
    <s v="04-03-00-013"/>
    <x v="11"/>
    <s v="A-01-01-01-001-006"/>
    <x v="0"/>
    <s v="01"/>
    <s v="01"/>
    <s v="01"/>
    <s v="001"/>
    <s v="006"/>
    <m/>
    <m/>
    <m/>
    <s v="Nación"/>
    <x v="0"/>
    <s v="CSF"/>
    <s v="PRIMA DE SERVICIO"/>
    <n v="51859000"/>
    <n v="2201580"/>
    <n v="0"/>
    <n v="54060580"/>
    <n v="0"/>
    <n v="54060580"/>
    <n v="0"/>
    <n v="54060580"/>
    <n v="54060580"/>
    <n v="54060580"/>
    <n v="54060580"/>
  </r>
  <r>
    <s v="04-03-00-013"/>
    <x v="11"/>
    <s v="A-01-01-01-001-007"/>
    <x v="0"/>
    <s v="01"/>
    <s v="01"/>
    <s v="01"/>
    <s v="001"/>
    <s v="007"/>
    <m/>
    <m/>
    <m/>
    <s v="Nación"/>
    <x v="0"/>
    <s v="CSF"/>
    <s v="BONIFICACIÓN POR SERVICIOS PRESTADOS"/>
    <n v="19814000"/>
    <n v="853368"/>
    <n v="0"/>
    <n v="20667368"/>
    <n v="0"/>
    <n v="20667368"/>
    <n v="0"/>
    <n v="20667368"/>
    <n v="20667368"/>
    <n v="20667368"/>
    <n v="20667368"/>
  </r>
  <r>
    <s v="04-03-00-013"/>
    <x v="11"/>
    <s v="A-01-01-01-001-009"/>
    <x v="0"/>
    <s v="01"/>
    <s v="01"/>
    <s v="01"/>
    <s v="001"/>
    <s v="009"/>
    <m/>
    <m/>
    <m/>
    <s v="Nación"/>
    <x v="0"/>
    <s v="CSF"/>
    <s v="PRIMA DE NAVIDAD"/>
    <n v="67255000"/>
    <n v="4543855"/>
    <n v="0"/>
    <n v="71798855"/>
    <n v="0"/>
    <n v="71798855"/>
    <n v="0"/>
    <n v="71798855"/>
    <n v="71798855"/>
    <n v="71798855"/>
    <n v="71798855"/>
  </r>
  <r>
    <s v="04-03-00-013"/>
    <x v="11"/>
    <s v="A-01-01-01-001-010"/>
    <x v="0"/>
    <s v="01"/>
    <s v="01"/>
    <s v="01"/>
    <s v="001"/>
    <s v="010"/>
    <m/>
    <m/>
    <m/>
    <s v="Nación"/>
    <x v="0"/>
    <s v="CSF"/>
    <s v="PRIMA DE VACACIONES"/>
    <n v="35862000"/>
    <n v="6710878"/>
    <n v="5270409"/>
    <n v="37302469"/>
    <n v="0"/>
    <n v="37302469"/>
    <n v="0"/>
    <n v="37302469"/>
    <n v="37302469"/>
    <n v="37302469"/>
    <n v="37302469"/>
  </r>
  <r>
    <s v="04-03-00-013"/>
    <x v="11"/>
    <s v="A-01-01-01-001-012"/>
    <x v="0"/>
    <s v="01"/>
    <s v="01"/>
    <s v="01"/>
    <s v="001"/>
    <s v="012"/>
    <m/>
    <m/>
    <m/>
    <s v="Nación"/>
    <x v="0"/>
    <s v="CSF"/>
    <s v="AUXILIO DE CONECTIVIDAD DIGITAL "/>
    <n v="4864896"/>
    <n v="936069"/>
    <n v="0"/>
    <n v="5800965"/>
    <n v="0"/>
    <n v="5800965"/>
    <n v="0"/>
    <n v="5800965"/>
    <n v="5800965"/>
    <n v="5800965"/>
    <n v="5800965"/>
  </r>
  <r>
    <s v="04-03-00-013"/>
    <x v="11"/>
    <s v="A-01-01-02-001"/>
    <x v="0"/>
    <s v="01"/>
    <s v="01"/>
    <s v="02"/>
    <s v="001"/>
    <m/>
    <m/>
    <m/>
    <m/>
    <s v="Nación"/>
    <x v="0"/>
    <s v="CSF"/>
    <s v="PENSIONES"/>
    <n v="71759000"/>
    <n v="6471600"/>
    <n v="4915644"/>
    <n v="73314956"/>
    <n v="0"/>
    <n v="73314956"/>
    <n v="0"/>
    <n v="73314956"/>
    <n v="73314956"/>
    <n v="73314956"/>
    <n v="73314956"/>
  </r>
  <r>
    <s v="04-03-00-013"/>
    <x v="11"/>
    <s v="A-01-01-02-002"/>
    <x v="0"/>
    <s v="01"/>
    <s v="01"/>
    <s v="02"/>
    <s v="002"/>
    <m/>
    <m/>
    <m/>
    <m/>
    <s v="Nación"/>
    <x v="0"/>
    <s v="CSF"/>
    <s v="SALUD"/>
    <n v="50977000"/>
    <n v="1198144"/>
    <n v="243400"/>
    <n v="51931744"/>
    <n v="0"/>
    <n v="51931744"/>
    <n v="0"/>
    <n v="51931744"/>
    <n v="51931744"/>
    <n v="51931744"/>
    <n v="51931744"/>
  </r>
  <r>
    <s v="04-03-00-013"/>
    <x v="11"/>
    <s v="A-01-01-02-004"/>
    <x v="0"/>
    <s v="01"/>
    <s v="01"/>
    <s v="02"/>
    <s v="004"/>
    <m/>
    <m/>
    <m/>
    <m/>
    <s v="Nación"/>
    <x v="0"/>
    <s v="CSF"/>
    <s v="CAJAS DE COMPENSACIÓN FAMILIAR"/>
    <n v="27817000"/>
    <n v="1200000"/>
    <n v="170200"/>
    <n v="28846800"/>
    <n v="0"/>
    <n v="28846800"/>
    <n v="0"/>
    <n v="28846800"/>
    <n v="28846800"/>
    <n v="28846800"/>
    <n v="28846800"/>
  </r>
  <r>
    <s v="04-03-00-013"/>
    <x v="11"/>
    <s v="A-01-01-02-005"/>
    <x v="0"/>
    <s v="01"/>
    <s v="01"/>
    <s v="02"/>
    <s v="005"/>
    <m/>
    <m/>
    <m/>
    <m/>
    <s v="Nación"/>
    <x v="0"/>
    <s v="CSF"/>
    <s v="APORTES GENERALES AL SISTEMA DE RIESGOS LABORALES"/>
    <n v="6134000"/>
    <n v="276400"/>
    <n v="34600"/>
    <n v="6375800"/>
    <n v="0"/>
    <n v="6375800"/>
    <n v="0"/>
    <n v="6375800"/>
    <n v="6375800"/>
    <n v="6375800"/>
    <n v="6375800"/>
  </r>
  <r>
    <s v="04-03-00-013"/>
    <x v="11"/>
    <s v="A-01-01-02-006"/>
    <x v="0"/>
    <s v="01"/>
    <s v="01"/>
    <s v="02"/>
    <s v="006"/>
    <m/>
    <m/>
    <m/>
    <m/>
    <s v="Nación"/>
    <x v="0"/>
    <s v="CSF"/>
    <s v="APORTES AL ICBF"/>
    <n v="20869000"/>
    <n v="898400"/>
    <n v="127600"/>
    <n v="21639800"/>
    <n v="0"/>
    <n v="21639800"/>
    <n v="0"/>
    <n v="21639800"/>
    <n v="21639800"/>
    <n v="21639800"/>
    <n v="21639800"/>
  </r>
  <r>
    <s v="04-03-00-013"/>
    <x v="11"/>
    <s v="A-01-01-02-007"/>
    <x v="0"/>
    <s v="01"/>
    <s v="01"/>
    <s v="02"/>
    <s v="007"/>
    <m/>
    <m/>
    <m/>
    <m/>
    <s v="Nación"/>
    <x v="0"/>
    <s v="CSF"/>
    <s v="APORTES AL SENA"/>
    <n v="13915000"/>
    <n v="601200"/>
    <n v="85100"/>
    <n v="14431100"/>
    <n v="0"/>
    <n v="14431100"/>
    <n v="0"/>
    <n v="14431100"/>
    <n v="14431100"/>
    <n v="14431100"/>
    <n v="14431100"/>
  </r>
  <r>
    <s v="04-03-00-013"/>
    <x v="11"/>
    <s v="A-01-01-03-001-001"/>
    <x v="0"/>
    <s v="01"/>
    <s v="01"/>
    <s v="03"/>
    <s v="001"/>
    <s v="001"/>
    <m/>
    <m/>
    <m/>
    <s v="Nación"/>
    <x v="0"/>
    <s v="CSF"/>
    <s v="SUELDO DE VACACIONES"/>
    <n v="23191560"/>
    <n v="18429257"/>
    <n v="5712051"/>
    <n v="35908766"/>
    <n v="0"/>
    <n v="35908766"/>
    <n v="0"/>
    <n v="35908766"/>
    <n v="35908766"/>
    <n v="35908766"/>
    <n v="35908766"/>
  </r>
  <r>
    <s v="04-03-00-013"/>
    <x v="11"/>
    <s v="A-01-01-03-001-002"/>
    <x v="0"/>
    <s v="01"/>
    <s v="01"/>
    <s v="03"/>
    <s v="001"/>
    <s v="002"/>
    <m/>
    <m/>
    <m/>
    <s v="Nación"/>
    <x v="0"/>
    <s v="CSF"/>
    <s v="INDEMNIZACIÓN POR VACACIONES"/>
    <n v="0"/>
    <n v="758924"/>
    <n v="0"/>
    <n v="758924"/>
    <n v="0"/>
    <n v="758924"/>
    <n v="0"/>
    <n v="758924"/>
    <n v="758924"/>
    <n v="758924"/>
    <n v="758924"/>
  </r>
  <r>
    <s v="04-03-00-013"/>
    <x v="11"/>
    <s v="A-01-01-03-001-003"/>
    <x v="0"/>
    <s v="01"/>
    <s v="01"/>
    <s v="03"/>
    <s v="001"/>
    <s v="003"/>
    <m/>
    <m/>
    <m/>
    <s v="Nación"/>
    <x v="0"/>
    <s v="CSF"/>
    <s v="BONIFICACIÓN ESPECIAL DE RECREACIÓN"/>
    <n v="1918980"/>
    <n v="1514206"/>
    <n v="471947"/>
    <n v="2961239"/>
    <n v="0"/>
    <n v="2961239"/>
    <n v="0"/>
    <n v="2961239"/>
    <n v="2961239"/>
    <n v="2961239"/>
    <n v="2961239"/>
  </r>
  <r>
    <s v="04-03-00-013"/>
    <x v="11"/>
    <s v="A-01-01-03-002"/>
    <x v="0"/>
    <s v="01"/>
    <s v="01"/>
    <s v="03"/>
    <s v="002"/>
    <m/>
    <m/>
    <m/>
    <m/>
    <s v="Nación"/>
    <x v="0"/>
    <s v="CSF"/>
    <s v="PRIMA TÉCNICA NO SALARIAL"/>
    <n v="16936290"/>
    <n v="11323314"/>
    <n v="0"/>
    <n v="28259604"/>
    <n v="0"/>
    <n v="28259604"/>
    <n v="0"/>
    <n v="28259604"/>
    <n v="28259604"/>
    <n v="28259604"/>
    <n v="28259604"/>
  </r>
  <r>
    <s v="04-03-00-013"/>
    <x v="11"/>
    <s v="A-01-01-03-016"/>
    <x v="0"/>
    <s v="01"/>
    <s v="01"/>
    <s v="03"/>
    <s v="016"/>
    <m/>
    <m/>
    <m/>
    <m/>
    <s v="Nación"/>
    <x v="0"/>
    <s v="CSF"/>
    <s v="PRIMA DE COORDINACIÓN"/>
    <n v="2697030"/>
    <n v="4476732.67"/>
    <n v="0.67"/>
    <n v="7173762"/>
    <n v="0"/>
    <n v="7173762"/>
    <n v="0"/>
    <n v="7173762"/>
    <n v="7173762"/>
    <n v="7173762"/>
    <n v="7173762"/>
  </r>
  <r>
    <s v="04-03-00-013"/>
    <x v="11"/>
    <s v="A-02-02-02-006-004"/>
    <x v="0"/>
    <s v="02"/>
    <s v="02"/>
    <s v="02"/>
    <s v="006"/>
    <s v="004"/>
    <m/>
    <m/>
    <m/>
    <s v="Nación"/>
    <x v="0"/>
    <s v="CSF"/>
    <s v="SERVICIOS DE TRANSPORTE DE PASAJEROS"/>
    <n v="0"/>
    <n v="78400"/>
    <n v="0"/>
    <n v="78400"/>
    <n v="0"/>
    <n v="78400"/>
    <n v="0"/>
    <n v="78400"/>
    <n v="78400"/>
    <n v="78400"/>
    <n v="78400"/>
  </r>
  <r>
    <s v="04-03-00-013"/>
    <x v="11"/>
    <s v="A-02-02-02-006-004"/>
    <x v="0"/>
    <s v="02"/>
    <s v="02"/>
    <s v="02"/>
    <s v="006"/>
    <s v="004"/>
    <m/>
    <m/>
    <m/>
    <s v="Propios"/>
    <x v="1"/>
    <s v="CSF"/>
    <s v="SERVICIOS DE TRANSPORTE DE PASAJEROS"/>
    <n v="0"/>
    <n v="30000"/>
    <n v="30000"/>
    <n v="0"/>
    <n v="0"/>
    <n v="0"/>
    <n v="0"/>
    <n v="0"/>
    <n v="0"/>
    <n v="0"/>
    <n v="0"/>
  </r>
  <r>
    <s v="04-03-00-013"/>
    <x v="11"/>
    <s v="A-02-02-02-006-009"/>
    <x v="0"/>
    <s v="02"/>
    <s v="02"/>
    <s v="02"/>
    <s v="006"/>
    <s v="009"/>
    <m/>
    <m/>
    <m/>
    <s v="Nación"/>
    <x v="0"/>
    <s v="CSF"/>
    <s v="SERVICIOS DE DISTRIBUCIÓN DE ELECTRICIDAD, GAS Y AGUA (POR CUENTA PROPIA)"/>
    <n v="58000000"/>
    <n v="0"/>
    <n v="8084000"/>
    <n v="49916000"/>
    <n v="0"/>
    <n v="48698256"/>
    <n v="1217744"/>
    <n v="48698256"/>
    <n v="48698256"/>
    <n v="48698256"/>
    <n v="48698256"/>
  </r>
  <r>
    <s v="04-03-00-013"/>
    <x v="11"/>
    <s v="A-02-02-02-007-001"/>
    <x v="0"/>
    <s v="02"/>
    <s v="02"/>
    <s v="02"/>
    <s v="007"/>
    <s v="001"/>
    <m/>
    <m/>
    <m/>
    <s v="Nación"/>
    <x v="0"/>
    <s v="CSF"/>
    <s v="SERVICIOS FINANCIEROS Y SERVICIOS CONEXOS"/>
    <n v="74026204"/>
    <n v="0"/>
    <n v="74026204"/>
    <n v="0"/>
    <n v="0"/>
    <n v="0"/>
    <n v="0"/>
    <n v="0"/>
    <n v="0"/>
    <n v="0"/>
    <n v="0"/>
  </r>
  <r>
    <s v="04-03-00-013"/>
    <x v="11"/>
    <s v="A-02-02-02-007-002"/>
    <x v="0"/>
    <s v="02"/>
    <s v="02"/>
    <s v="02"/>
    <s v="007"/>
    <s v="002"/>
    <m/>
    <m/>
    <m/>
    <s v="Nación"/>
    <x v="0"/>
    <s v="CSF"/>
    <s v="SERVICIOS INMOBILIARIOS"/>
    <n v="0"/>
    <n v="76626204"/>
    <n v="28047407"/>
    <n v="48578797"/>
    <n v="0"/>
    <n v="46758797"/>
    <n v="1820000"/>
    <n v="46758797"/>
    <n v="46758797"/>
    <n v="46758797"/>
    <n v="46758797"/>
  </r>
  <r>
    <s v="04-03-00-013"/>
    <x v="11"/>
    <s v="A-02-02-02-007-002"/>
    <x v="0"/>
    <s v="02"/>
    <s v="02"/>
    <s v="02"/>
    <s v="007"/>
    <s v="002"/>
    <m/>
    <m/>
    <m/>
    <s v="Propios"/>
    <x v="1"/>
    <s v="CSF"/>
    <s v="SERVICIOS INMOBILIARIOS"/>
    <n v="0"/>
    <n v="18320000"/>
    <n v="0"/>
    <n v="18320000"/>
    <n v="0"/>
    <n v="18320000"/>
    <n v="0"/>
    <n v="18320000"/>
    <n v="18320000"/>
    <n v="18320000"/>
    <n v="18320000"/>
  </r>
  <r>
    <s v="04-03-00-013"/>
    <x v="11"/>
    <s v="A-02-02-02-008-004"/>
    <x v="0"/>
    <s v="02"/>
    <s v="02"/>
    <s v="02"/>
    <s v="008"/>
    <s v="004"/>
    <m/>
    <m/>
    <m/>
    <s v="Nación"/>
    <x v="0"/>
    <s v="CSF"/>
    <s v="SERVICIOS DE TELECOMUNICACIONES, TRANSMISIÓN Y SUMINISTRO DE INFORMACIÓN"/>
    <n v="800000"/>
    <n v="0"/>
    <n v="0"/>
    <n v="800000"/>
    <n v="0"/>
    <n v="671486"/>
    <n v="128514"/>
    <n v="671486"/>
    <n v="671486"/>
    <n v="671486"/>
    <n v="671486"/>
  </r>
  <r>
    <s v="04-03-00-013"/>
    <x v="11"/>
    <s v="A-02-02-02-009-004"/>
    <x v="0"/>
    <s v="02"/>
    <s v="02"/>
    <s v="02"/>
    <s v="009"/>
    <s v="004"/>
    <m/>
    <m/>
    <m/>
    <s v="Nación"/>
    <x v="0"/>
    <s v="CSF"/>
    <s v="SERVICIOS DE ALCANTARILLADO, RECOLECCIÓN, TRATAMIENTO Y DISPOSICIÓN DE DESECHOS Y OTROS SERVICIOS DE SANEAMIENTO AMBIENTAL"/>
    <n v="300000"/>
    <n v="100000"/>
    <n v="0"/>
    <n v="400000"/>
    <n v="0"/>
    <n v="300000"/>
    <n v="100000"/>
    <n v="300000"/>
    <n v="300000"/>
    <n v="300000"/>
    <n v="300000"/>
  </r>
  <r>
    <s v="04-03-00-013"/>
    <x v="11"/>
    <s v="A-02-02-02-010"/>
    <x v="0"/>
    <s v="02"/>
    <s v="02"/>
    <s v="02"/>
    <s v="010"/>
    <m/>
    <m/>
    <m/>
    <m/>
    <s v="Nación"/>
    <x v="0"/>
    <s v="CSF"/>
    <s v="VIÁTICOS DE LOS FUNCIONARIOS EN COMISIÓN"/>
    <n v="0"/>
    <n v="258320"/>
    <n v="0"/>
    <n v="258320"/>
    <n v="0"/>
    <n v="258320"/>
    <n v="0"/>
    <n v="258320"/>
    <n v="258320"/>
    <n v="258320"/>
    <n v="258320"/>
  </r>
  <r>
    <s v="04-03-00-013"/>
    <x v="11"/>
    <s v="A-02-02-02-010"/>
    <x v="0"/>
    <s v="02"/>
    <s v="02"/>
    <s v="02"/>
    <s v="010"/>
    <m/>
    <m/>
    <m/>
    <m/>
    <s v="Propios"/>
    <x v="1"/>
    <s v="CSF"/>
    <s v="VIÁTICOS DE LOS FUNCIONARIOS EN COMISIÓN"/>
    <n v="0"/>
    <n v="407319"/>
    <n v="407319"/>
    <n v="0"/>
    <n v="0"/>
    <n v="0"/>
    <n v="0"/>
    <n v="0"/>
    <n v="0"/>
    <n v="0"/>
    <n v="0"/>
  </r>
  <r>
    <s v="04-03-00-013"/>
    <x v="11"/>
    <s v="A-03-04-02-012-001"/>
    <x v="0"/>
    <s v="03"/>
    <s v="04"/>
    <s v="02"/>
    <s v="012"/>
    <s v="001"/>
    <m/>
    <m/>
    <m/>
    <s v="Nación"/>
    <x v="0"/>
    <s v="CSF"/>
    <s v="INCAPACIDADES (NO DE PENSIONES)"/>
    <n v="0"/>
    <n v="428285"/>
    <n v="0"/>
    <n v="428285"/>
    <n v="0"/>
    <n v="428285"/>
    <n v="0"/>
    <n v="428285"/>
    <n v="428285"/>
    <n v="428285"/>
    <n v="428285"/>
  </r>
  <r>
    <s v="04-03-00-013"/>
    <x v="11"/>
    <s v="A-08-01-02-001"/>
    <x v="0"/>
    <s v="08"/>
    <s v="01"/>
    <s v="02"/>
    <s v="001"/>
    <m/>
    <m/>
    <m/>
    <m/>
    <s v="Nación"/>
    <x v="0"/>
    <s v="CSF"/>
    <s v="IMPUESTO PREDIAL Y SOBRETASA AMBIENTAL"/>
    <n v="0"/>
    <n v="7517600"/>
    <n v="0"/>
    <n v="7517600"/>
    <n v="0"/>
    <n v="7517600"/>
    <n v="0"/>
    <n v="7517600"/>
    <n v="7517600"/>
    <n v="7517600"/>
    <n v="7517600"/>
  </r>
  <r>
    <s v="04-03-00-013"/>
    <x v="11"/>
    <s v="C-0404-1003-2-0-0404004-02"/>
    <x v="1"/>
    <s v="0404"/>
    <s v="1003"/>
    <s v="2"/>
    <s v="0"/>
    <s v="0404004"/>
    <s v="02"/>
    <m/>
    <m/>
    <s v="Nación"/>
    <x v="0"/>
    <s v="CSF"/>
    <s v="ADQUISICIÓN DE BIENES Y SERVICIOS - SERVICIO DE INFORMACIÓN CATASTRAL - ACTUALIZACIÓN  Y GESTIÓN CATASTRAL  NACIONAL"/>
    <n v="0"/>
    <n v="216366000"/>
    <n v="0"/>
    <n v="216366000"/>
    <n v="0"/>
    <n v="215391470"/>
    <n v="974530"/>
    <n v="215391470"/>
    <n v="215391470"/>
    <n v="215391470"/>
    <n v="215391470"/>
  </r>
  <r>
    <s v="04-03-00-013"/>
    <x v="11"/>
    <s v="C-0404-1003-2-0-0404007-02"/>
    <x v="1"/>
    <s v="0404"/>
    <s v="1003"/>
    <s v="2"/>
    <s v="0"/>
    <s v="0404007"/>
    <s v="02"/>
    <m/>
    <m/>
    <s v="Nación"/>
    <x v="2"/>
    <s v="CSF"/>
    <s v="ADQUISICIÓN DE BIENES Y SERVICIOS - SERVICIO DE AVALÚOS - ACTUALIZACIÓN  Y GESTIÓN CATASTRAL  NACIONAL"/>
    <n v="0"/>
    <n v="1962920"/>
    <n v="0"/>
    <n v="1962920"/>
    <n v="0"/>
    <n v="1962920"/>
    <n v="0"/>
    <n v="1962920"/>
    <n v="1962920"/>
    <n v="1962920"/>
    <n v="1962920"/>
  </r>
  <r>
    <s v="04-03-00-013"/>
    <x v="11"/>
    <s v="C-0404-1003-2-0-0404004-02"/>
    <x v="1"/>
    <s v="0404"/>
    <s v="1003"/>
    <s v="2"/>
    <s v="0"/>
    <s v="0404004"/>
    <s v="02"/>
    <m/>
    <m/>
    <s v="Nación"/>
    <x v="2"/>
    <s v="CSF"/>
    <s v="ADQUISICIÓN DE BIENES Y SERVICIOS - SERVICIO DE INFORMACIÓN CATASTRAL - ACTUALIZACIÓN  Y GESTIÓN CATASTRAL  NACIONAL"/>
    <n v="0"/>
    <n v="106935399"/>
    <n v="13012474"/>
    <n v="93922925"/>
    <n v="0"/>
    <n v="93475014"/>
    <n v="447911"/>
    <n v="93475014"/>
    <n v="93475014"/>
    <n v="93475014"/>
    <n v="93475014"/>
  </r>
  <r>
    <s v="04-03-00-013"/>
    <x v="11"/>
    <s v="C-0404-1003-2-0-0404007-02"/>
    <x v="1"/>
    <s v="0404"/>
    <s v="1003"/>
    <s v="2"/>
    <s v="0"/>
    <s v="0404007"/>
    <s v="02"/>
    <m/>
    <m/>
    <s v="Propios"/>
    <x v="1"/>
    <s v="CSF"/>
    <s v="ADQUISICIÓN DE BIENES Y SERVICIOS - SERVICIO DE AVALÚOS - ACTUALIZACIÓN  Y GESTIÓN CATASTRAL  NACIONAL"/>
    <n v="0"/>
    <n v="37450000"/>
    <n v="34179022"/>
    <n v="3270978"/>
    <n v="0"/>
    <n v="3270978"/>
    <n v="0"/>
    <n v="3270978"/>
    <n v="3270978"/>
    <n v="3270978"/>
    <n v="3270978"/>
  </r>
  <r>
    <s v="04-03-00-013"/>
    <x v="11"/>
    <s v="C-0404-1003-2-0-0404004-02"/>
    <x v="1"/>
    <s v="0404"/>
    <s v="1003"/>
    <s v="2"/>
    <s v="0"/>
    <s v="0404004"/>
    <s v="02"/>
    <m/>
    <m/>
    <s v="Propios"/>
    <x v="1"/>
    <s v="CSF"/>
    <s v="ADQUISICIÓN DE BIENES Y SERVICIOS - SERVICIO DE INFORMACIÓN CATASTRAL - ACTUALIZACIÓN  Y GESTIÓN CATASTRAL  NACIONAL"/>
    <n v="0"/>
    <n v="2228283"/>
    <n v="0"/>
    <n v="2228283"/>
    <n v="0"/>
    <n v="2228000"/>
    <n v="283"/>
    <n v="2228000"/>
    <n v="2228000"/>
    <n v="2228000"/>
    <n v="2228000"/>
  </r>
  <r>
    <s v="04-03-00-013"/>
    <x v="11"/>
    <s v="C-0499-1003-5-0-0499060-02"/>
    <x v="1"/>
    <s v="0499"/>
    <s v="1003"/>
    <s v="5"/>
    <s v="0"/>
    <s v="0499060"/>
    <s v="02"/>
    <m/>
    <m/>
    <s v="Propios"/>
    <x v="1"/>
    <s v="CSF"/>
    <s v="ADQUISICIÓN DE BIENES Y SERVICIOS - SERVICIO DE IMPLEMENTACIÓN SISTEMAS DE GESTIÓN - FORTALECIMIENTO DE LA GESTIÓN INSTITUCIONAL DEL IGAC A NIVEL   NACIONAL"/>
    <n v="0"/>
    <n v="25786620"/>
    <n v="101124"/>
    <n v="25685496"/>
    <n v="0"/>
    <n v="25685496"/>
    <n v="0"/>
    <n v="25685496"/>
    <n v="25685496"/>
    <n v="25685496"/>
    <n v="25685496"/>
  </r>
  <r>
    <s v="04-03-00-013"/>
    <x v="11"/>
    <s v="C-0499-1003-6-0-0499011-02"/>
    <x v="1"/>
    <s v="0499"/>
    <s v="1003"/>
    <s v="6"/>
    <s v="0"/>
    <s v="0499011"/>
    <s v="02"/>
    <m/>
    <m/>
    <s v="Nación"/>
    <x v="0"/>
    <s v="CSF"/>
    <s v="ADQUISICIÓN DE BIENES Y SERVICIOS - SEDES ADECUADAS - FORTALECIMIENTO DE LA INFRAESTRUCTURA FÍSICA DEL IGAC A NIVEL  NACIONAL"/>
    <n v="0"/>
    <n v="2365341"/>
    <n v="0"/>
    <n v="2365341"/>
    <n v="0"/>
    <n v="2365341"/>
    <n v="0"/>
    <n v="2365341"/>
    <n v="2365341"/>
    <n v="2365341"/>
    <n v="2365341"/>
  </r>
  <r>
    <s v="04-03-00-013"/>
    <x v="11"/>
    <s v="C-0499-1003-6-0-0499016-02"/>
    <x v="1"/>
    <s v="0499"/>
    <s v="1003"/>
    <s v="6"/>
    <s v="0"/>
    <s v="0499016"/>
    <s v="02"/>
    <m/>
    <m/>
    <s v="Nación"/>
    <x v="0"/>
    <s v="CSF"/>
    <s v="ADQUISICIÓN DE BIENES Y SERVICIOS - SEDES MANTENIDAS - FORTALECIMIENTO DE LA INFRAESTRUCTURA FÍSICA DEL IGAC A NIVEL  NACIONAL"/>
    <n v="0"/>
    <n v="7849000"/>
    <n v="110000"/>
    <n v="7739000"/>
    <n v="0"/>
    <n v="5890000"/>
    <n v="1849000"/>
    <n v="5890000"/>
    <n v="5890000"/>
    <n v="5890000"/>
    <n v="5890000"/>
  </r>
  <r>
    <s v="04-03-00-013"/>
    <x v="11"/>
    <s v="C-0499-1003-7-0-0499052-02"/>
    <x v="1"/>
    <s v="0499"/>
    <s v="1003"/>
    <s v="7"/>
    <s v="0"/>
    <s v="0499052"/>
    <s v="02"/>
    <m/>
    <m/>
    <s v="Nación"/>
    <x v="0"/>
    <s v="CSF"/>
    <s v="ADQUISICIÓN DE BIENES Y SERVICIOS - SERVICIO DE GESTIÓN DOCUMENTAL - IMPLEMENTACIÓN DE UN SISTEMA DE GESTIÓN DOCUMENTAL EN EL IGAC A NIVEL   NACIONAL"/>
    <n v="0"/>
    <n v="16107883"/>
    <n v="16107883"/>
    <n v="0"/>
    <n v="0"/>
    <n v="0"/>
    <n v="0"/>
    <n v="0"/>
    <n v="0"/>
    <n v="0"/>
    <n v="0"/>
  </r>
  <r>
    <s v="04-03-00-014"/>
    <x v="12"/>
    <s v="A-01-01-01-001-001"/>
    <x v="0"/>
    <s v="01"/>
    <s v="01"/>
    <s v="01"/>
    <s v="001"/>
    <s v="001"/>
    <m/>
    <m/>
    <m/>
    <s v="Nación"/>
    <x v="0"/>
    <s v="CSF"/>
    <s v="SUELDO BÁSICO"/>
    <n v="556738000"/>
    <n v="70680684.219999999"/>
    <n v="897.22"/>
    <n v="627417787"/>
    <n v="0"/>
    <n v="627417787"/>
    <n v="0"/>
    <n v="627417787"/>
    <n v="627417787"/>
    <n v="627417787"/>
    <n v="627417787"/>
  </r>
  <r>
    <s v="04-03-00-014"/>
    <x v="12"/>
    <s v="A-01-01-01-001-004"/>
    <x v="0"/>
    <s v="01"/>
    <s v="01"/>
    <s v="01"/>
    <s v="001"/>
    <s v="004"/>
    <m/>
    <m/>
    <m/>
    <s v="Nación"/>
    <x v="0"/>
    <s v="CSF"/>
    <s v="SUBSIDIO DE ALIMENTACIÓN"/>
    <n v="8645000"/>
    <n v="1894736.11"/>
    <n v="1513.11"/>
    <n v="10538223"/>
    <n v="0"/>
    <n v="10538223"/>
    <n v="0"/>
    <n v="10538223"/>
    <n v="10538223"/>
    <n v="10538223"/>
    <n v="10538223"/>
  </r>
  <r>
    <s v="04-03-00-014"/>
    <x v="12"/>
    <s v="A-01-01-01-001-005"/>
    <x v="0"/>
    <s v="01"/>
    <s v="01"/>
    <s v="01"/>
    <s v="001"/>
    <s v="005"/>
    <m/>
    <m/>
    <m/>
    <s v="Nación"/>
    <x v="0"/>
    <s v="CSF"/>
    <s v="AUXILIO DE TRANSPORTE "/>
    <n v="11133000"/>
    <n v="0"/>
    <n v="4317209"/>
    <n v="6815791"/>
    <n v="0"/>
    <n v="6815791"/>
    <n v="0"/>
    <n v="6815791"/>
    <n v="6815791"/>
    <n v="6815791"/>
    <n v="6815791"/>
  </r>
  <r>
    <s v="04-03-00-014"/>
    <x v="12"/>
    <s v="A-01-01-01-001-006"/>
    <x v="0"/>
    <s v="01"/>
    <s v="01"/>
    <s v="01"/>
    <s v="001"/>
    <s v="006"/>
    <m/>
    <m/>
    <m/>
    <s v="Nación"/>
    <x v="0"/>
    <s v="CSF"/>
    <s v="PRIMA DE SERVICIO"/>
    <n v="51977000"/>
    <n v="18246735"/>
    <n v="10740950"/>
    <n v="59482785"/>
    <n v="0"/>
    <n v="59482785"/>
    <n v="0"/>
    <n v="59482785"/>
    <n v="59482785"/>
    <n v="59482785"/>
    <n v="59482785"/>
  </r>
  <r>
    <s v="04-03-00-014"/>
    <x v="12"/>
    <s v="A-01-01-01-001-007"/>
    <x v="0"/>
    <s v="01"/>
    <s v="01"/>
    <s v="01"/>
    <s v="001"/>
    <s v="007"/>
    <m/>
    <m/>
    <m/>
    <s v="Nación"/>
    <x v="0"/>
    <s v="CSF"/>
    <s v="BONIFICACIÓN POR SERVICIOS PRESTADOS"/>
    <n v="18937000"/>
    <n v="4042134"/>
    <n v="6344"/>
    <n v="22972790"/>
    <n v="0"/>
    <n v="22972790"/>
    <n v="0"/>
    <n v="22972790"/>
    <n v="22972790"/>
    <n v="22972790"/>
    <n v="22972790"/>
  </r>
  <r>
    <s v="04-03-00-014"/>
    <x v="12"/>
    <s v="A-01-01-01-001-009"/>
    <x v="0"/>
    <s v="01"/>
    <s v="01"/>
    <s v="01"/>
    <s v="001"/>
    <s v="009"/>
    <m/>
    <m/>
    <m/>
    <s v="Nación"/>
    <x v="0"/>
    <s v="CSF"/>
    <s v="PRIMA DE NAVIDAD"/>
    <n v="67620000"/>
    <n v="9640261"/>
    <n v="0"/>
    <n v="77260261"/>
    <n v="0"/>
    <n v="77260261"/>
    <n v="0"/>
    <n v="77260261"/>
    <n v="77260261"/>
    <n v="77260261"/>
    <n v="77260261"/>
  </r>
  <r>
    <s v="04-03-00-014"/>
    <x v="12"/>
    <s v="A-01-01-01-001-010"/>
    <x v="0"/>
    <s v="01"/>
    <s v="01"/>
    <s v="01"/>
    <s v="001"/>
    <s v="010"/>
    <m/>
    <m/>
    <m/>
    <s v="Nación"/>
    <x v="0"/>
    <s v="CSF"/>
    <s v="PRIMA DE VACACIONES"/>
    <n v="26408000"/>
    <n v="10760368"/>
    <n v="1150"/>
    <n v="37167218"/>
    <n v="0"/>
    <n v="37167218"/>
    <n v="0"/>
    <n v="37167218"/>
    <n v="37167218"/>
    <n v="37167218"/>
    <n v="37167218"/>
  </r>
  <r>
    <s v="04-03-00-014"/>
    <x v="12"/>
    <s v="A-01-01-01-001-012"/>
    <x v="0"/>
    <s v="01"/>
    <s v="01"/>
    <s v="01"/>
    <s v="001"/>
    <s v="012"/>
    <m/>
    <m/>
    <m/>
    <s v="Nación"/>
    <x v="0"/>
    <s v="CSF"/>
    <s v="AUXILIO DE CONECTIVIDAD DIGITAL "/>
    <n v="4317208"/>
    <n v="2946607.2"/>
    <n v="5752.2"/>
    <n v="7258063"/>
    <n v="0"/>
    <n v="7258063"/>
    <n v="0"/>
    <n v="7258063"/>
    <n v="7258063"/>
    <n v="7258063"/>
    <n v="7258063"/>
  </r>
  <r>
    <s v="04-03-00-014"/>
    <x v="12"/>
    <s v="A-01-01-02-001"/>
    <x v="0"/>
    <s v="01"/>
    <s v="01"/>
    <s v="02"/>
    <s v="001"/>
    <m/>
    <m/>
    <m/>
    <m/>
    <s v="Nación"/>
    <x v="0"/>
    <s v="CSF"/>
    <s v="PENSIONES"/>
    <n v="72347000"/>
    <n v="12796500"/>
    <n v="2057800"/>
    <n v="83085700"/>
    <n v="0"/>
    <n v="83085700"/>
    <n v="0"/>
    <n v="83085700"/>
    <n v="83085700"/>
    <n v="83085700"/>
    <n v="83085700"/>
  </r>
  <r>
    <s v="04-03-00-014"/>
    <x v="12"/>
    <s v="A-01-01-02-002"/>
    <x v="0"/>
    <s v="01"/>
    <s v="01"/>
    <s v="02"/>
    <s v="002"/>
    <m/>
    <m/>
    <m/>
    <m/>
    <s v="Nación"/>
    <x v="0"/>
    <s v="CSF"/>
    <s v="SALUD"/>
    <n v="51248000"/>
    <n v="8771500.2200000007"/>
    <n v="1354900.22"/>
    <n v="58664600"/>
    <n v="0"/>
    <n v="58664600"/>
    <n v="0"/>
    <n v="58664600"/>
    <n v="58664600"/>
    <n v="58664600"/>
    <n v="58664600"/>
  </r>
  <r>
    <s v="04-03-00-014"/>
    <x v="12"/>
    <s v="A-01-01-02-004"/>
    <x v="0"/>
    <s v="01"/>
    <s v="01"/>
    <s v="02"/>
    <s v="004"/>
    <m/>
    <m/>
    <m/>
    <m/>
    <s v="Nación"/>
    <x v="0"/>
    <s v="CSF"/>
    <s v="CAJAS DE COMPENSACIÓN FAMILIAR"/>
    <n v="35456000"/>
    <n v="5451400"/>
    <n v="778000"/>
    <n v="40129400"/>
    <n v="0"/>
    <n v="40129400"/>
    <n v="0"/>
    <n v="40129400"/>
    <n v="40129400"/>
    <n v="40129400"/>
    <n v="40129400"/>
  </r>
  <r>
    <s v="04-03-00-014"/>
    <x v="12"/>
    <s v="A-01-01-02-005"/>
    <x v="0"/>
    <s v="01"/>
    <s v="01"/>
    <s v="02"/>
    <s v="005"/>
    <m/>
    <m/>
    <m/>
    <m/>
    <s v="Nación"/>
    <x v="0"/>
    <s v="CSF"/>
    <s v="APORTES GENERALES AL SISTEMA DE RIESGOS LABORALES"/>
    <n v="7483000"/>
    <n v="5319500.78"/>
    <n v="4489700.78"/>
    <n v="8312800"/>
    <n v="0"/>
    <n v="8312800"/>
    <n v="0"/>
    <n v="8312800"/>
    <n v="8312800"/>
    <n v="8312800"/>
    <n v="8312800"/>
  </r>
  <r>
    <s v="04-03-00-014"/>
    <x v="12"/>
    <s v="A-01-01-02-006"/>
    <x v="0"/>
    <s v="01"/>
    <s v="01"/>
    <s v="02"/>
    <s v="006"/>
    <m/>
    <m/>
    <m/>
    <m/>
    <s v="Nación"/>
    <x v="0"/>
    <s v="CSF"/>
    <s v="APORTES AL ICBF"/>
    <n v="26595000"/>
    <n v="3507500"/>
    <n v="0"/>
    <n v="30102500"/>
    <n v="0"/>
    <n v="30102500"/>
    <n v="0"/>
    <n v="30102500"/>
    <n v="30102500"/>
    <n v="30102500"/>
    <n v="30102500"/>
  </r>
  <r>
    <s v="04-03-00-014"/>
    <x v="12"/>
    <s v="A-01-01-02-007"/>
    <x v="0"/>
    <s v="01"/>
    <s v="01"/>
    <s v="02"/>
    <s v="007"/>
    <m/>
    <m/>
    <m/>
    <m/>
    <s v="Nación"/>
    <x v="0"/>
    <s v="CSF"/>
    <s v="APORTES AL SENA"/>
    <n v="17734000"/>
    <n v="2337800"/>
    <n v="0"/>
    <n v="20071800"/>
    <n v="0"/>
    <n v="20071800"/>
    <n v="0"/>
    <n v="20071800"/>
    <n v="20071800"/>
    <n v="20071800"/>
    <n v="20071800"/>
  </r>
  <r>
    <s v="04-03-00-014"/>
    <x v="12"/>
    <s v="A-01-01-03-001-001"/>
    <x v="0"/>
    <s v="01"/>
    <s v="01"/>
    <s v="03"/>
    <s v="001"/>
    <s v="001"/>
    <m/>
    <m/>
    <m/>
    <s v="Nación"/>
    <x v="0"/>
    <s v="CSF"/>
    <s v="SUELDO DE VACACIONES"/>
    <n v="17133480"/>
    <n v="14187931"/>
    <n v="304"/>
    <n v="31321107"/>
    <n v="0"/>
    <n v="31321107"/>
    <n v="0"/>
    <n v="31321107"/>
    <n v="31321107"/>
    <n v="31321107"/>
    <n v="31321107"/>
  </r>
  <r>
    <s v="04-03-00-014"/>
    <x v="12"/>
    <s v="A-01-01-03-001-002"/>
    <x v="0"/>
    <s v="01"/>
    <s v="01"/>
    <s v="03"/>
    <s v="001"/>
    <s v="002"/>
    <m/>
    <m/>
    <m/>
    <s v="Nación"/>
    <x v="0"/>
    <s v="CSF"/>
    <s v="INDEMNIZACIÓN POR VACACIONES"/>
    <n v="5674474"/>
    <n v="2003354"/>
    <n v="0"/>
    <n v="7677828"/>
    <n v="0"/>
    <n v="7677828"/>
    <n v="0"/>
    <n v="7677828"/>
    <n v="7677828"/>
    <n v="7677828"/>
    <n v="7677828"/>
  </r>
  <r>
    <s v="04-03-00-014"/>
    <x v="12"/>
    <s v="A-01-01-03-001-003"/>
    <x v="0"/>
    <s v="01"/>
    <s v="01"/>
    <s v="03"/>
    <s v="001"/>
    <s v="003"/>
    <m/>
    <m/>
    <m/>
    <s v="Nación"/>
    <x v="0"/>
    <s v="CSF"/>
    <s v="BONIFICACIÓN ESPECIAL DE RECREACIÓN"/>
    <n v="1376550"/>
    <n v="1717507"/>
    <n v="28198"/>
    <n v="3065859"/>
    <n v="0"/>
    <n v="3065859"/>
    <n v="0"/>
    <n v="3065859"/>
    <n v="3065859"/>
    <n v="3065859"/>
    <n v="3065859"/>
  </r>
  <r>
    <s v="04-03-00-014"/>
    <x v="12"/>
    <s v="A-01-01-03-002"/>
    <x v="0"/>
    <s v="01"/>
    <s v="01"/>
    <s v="03"/>
    <s v="002"/>
    <m/>
    <m/>
    <m/>
    <m/>
    <s v="Nación"/>
    <x v="0"/>
    <s v="CSF"/>
    <s v="PRIMA TÉCNICA NO SALARIAL"/>
    <n v="16936290"/>
    <n v="11323314"/>
    <n v="0"/>
    <n v="28259604"/>
    <n v="0"/>
    <n v="28259604"/>
    <n v="0"/>
    <n v="28259604"/>
    <n v="28259604"/>
    <n v="28259604"/>
    <n v="28259604"/>
  </r>
  <r>
    <s v="04-03-00-014"/>
    <x v="12"/>
    <s v="A-02-02-02-006-004"/>
    <x v="0"/>
    <s v="02"/>
    <s v="02"/>
    <s v="02"/>
    <s v="006"/>
    <s v="004"/>
    <m/>
    <m/>
    <m/>
    <s v="Nación"/>
    <x v="0"/>
    <s v="CSF"/>
    <s v="SERVICIOS DE TRANSPORTE DE PASAJEROS"/>
    <n v="0"/>
    <n v="2144500"/>
    <n v="0"/>
    <n v="2144500"/>
    <n v="0"/>
    <n v="2144500"/>
    <n v="0"/>
    <n v="2144500"/>
    <n v="2144500"/>
    <n v="2144500"/>
    <n v="2144500"/>
  </r>
  <r>
    <s v="04-03-00-014"/>
    <x v="12"/>
    <s v="A-02-02-02-006-004"/>
    <x v="0"/>
    <s v="02"/>
    <s v="02"/>
    <s v="02"/>
    <s v="006"/>
    <s v="004"/>
    <m/>
    <m/>
    <m/>
    <s v="Propios"/>
    <x v="1"/>
    <s v="CSF"/>
    <s v="SERVICIOS DE TRANSPORTE DE PASAJEROS"/>
    <n v="0"/>
    <n v="150000"/>
    <n v="60000"/>
    <n v="90000"/>
    <n v="0"/>
    <n v="85000"/>
    <n v="5000"/>
    <n v="85000"/>
    <n v="85000"/>
    <n v="85000"/>
    <n v="85000"/>
  </r>
  <r>
    <s v="04-03-00-014"/>
    <x v="12"/>
    <s v="A-02-02-02-006-009"/>
    <x v="0"/>
    <s v="02"/>
    <s v="02"/>
    <s v="02"/>
    <s v="006"/>
    <s v="009"/>
    <m/>
    <m/>
    <m/>
    <s v="Nación"/>
    <x v="0"/>
    <s v="CSF"/>
    <s v="SERVICIOS DE DISTRIBUCIÓN DE ELECTRICIDAD, GAS Y AGUA (POR CUENTA PROPIA)"/>
    <n v="45000000"/>
    <n v="0"/>
    <n v="0"/>
    <n v="45000000"/>
    <n v="0"/>
    <n v="40667993"/>
    <n v="4332007"/>
    <n v="40667993"/>
    <n v="40667993"/>
    <n v="40667993"/>
    <n v="40667993"/>
  </r>
  <r>
    <s v="04-03-00-014"/>
    <x v="12"/>
    <s v="A-02-02-02-007-001"/>
    <x v="0"/>
    <s v="02"/>
    <s v="02"/>
    <s v="02"/>
    <s v="007"/>
    <s v="001"/>
    <m/>
    <m/>
    <m/>
    <s v="Nación"/>
    <x v="0"/>
    <s v="CSF"/>
    <s v="SERVICIOS FINANCIEROS Y SERVICIOS CONEXOS"/>
    <n v="22975584"/>
    <n v="0"/>
    <n v="22975584"/>
    <n v="0"/>
    <n v="0"/>
    <n v="0"/>
    <n v="0"/>
    <n v="0"/>
    <n v="0"/>
    <n v="0"/>
    <n v="0"/>
  </r>
  <r>
    <s v="04-03-00-014"/>
    <x v="12"/>
    <s v="A-02-02-02-007-002"/>
    <x v="0"/>
    <s v="02"/>
    <s v="02"/>
    <s v="02"/>
    <s v="007"/>
    <s v="002"/>
    <m/>
    <m/>
    <m/>
    <s v="Nación"/>
    <x v="0"/>
    <s v="CSF"/>
    <s v="SERVICIOS INMOBILIARIOS"/>
    <n v="22975584"/>
    <n v="0"/>
    <n v="0"/>
    <n v="22975584"/>
    <n v="0"/>
    <n v="22975584"/>
    <n v="0"/>
    <n v="22975584"/>
    <n v="22975584"/>
    <n v="22975584"/>
    <n v="22975584"/>
  </r>
  <r>
    <s v="04-03-00-014"/>
    <x v="12"/>
    <s v="A-02-02-02-008-004"/>
    <x v="0"/>
    <s v="02"/>
    <s v="02"/>
    <s v="02"/>
    <s v="008"/>
    <s v="004"/>
    <m/>
    <m/>
    <m/>
    <s v="Nación"/>
    <x v="0"/>
    <s v="CSF"/>
    <s v="SERVICIOS DE TELECOMUNICACIONES, TRANSMISIÓN Y SUMINISTRO DE INFORMACIÓN"/>
    <n v="1900000"/>
    <n v="487192"/>
    <n v="0"/>
    <n v="2387192"/>
    <n v="0"/>
    <n v="2377045"/>
    <n v="10147"/>
    <n v="2377045"/>
    <n v="2377045"/>
    <n v="2377045"/>
    <n v="2377045"/>
  </r>
  <r>
    <s v="04-03-00-014"/>
    <x v="12"/>
    <s v="A-02-02-02-009-004"/>
    <x v="0"/>
    <s v="02"/>
    <s v="02"/>
    <s v="02"/>
    <s v="009"/>
    <s v="004"/>
    <m/>
    <m/>
    <m/>
    <s v="Nación"/>
    <x v="0"/>
    <s v="CSF"/>
    <s v="SERVICIOS DE ALCANTARILLADO, RECOLECCIÓN, TRATAMIENTO Y DISPOSICIÓN DE DESECHOS Y OTROS SERVICIOS DE SANEAMIENTO AMBIENTAL"/>
    <n v="4200000"/>
    <n v="1100000"/>
    <n v="0"/>
    <n v="5300000"/>
    <n v="0"/>
    <n v="5174433"/>
    <n v="125567"/>
    <n v="5174433"/>
    <n v="5174433"/>
    <n v="5174433"/>
    <n v="5174433"/>
  </r>
  <r>
    <s v="04-03-00-014"/>
    <x v="12"/>
    <s v="A-02-02-02-010"/>
    <x v="0"/>
    <s v="02"/>
    <s v="02"/>
    <s v="02"/>
    <s v="010"/>
    <m/>
    <m/>
    <m/>
    <m/>
    <s v="Nación"/>
    <x v="0"/>
    <s v="CSF"/>
    <s v="VIÁTICOS DE LOS FUNCIONARIOS EN COMISIÓN"/>
    <n v="0"/>
    <n v="258320"/>
    <n v="0"/>
    <n v="258320"/>
    <n v="0"/>
    <n v="258320"/>
    <n v="0"/>
    <n v="258320"/>
    <n v="258320"/>
    <n v="258320"/>
    <n v="258320"/>
  </r>
  <r>
    <s v="04-03-00-014"/>
    <x v="12"/>
    <s v="A-02-02-02-010"/>
    <x v="0"/>
    <s v="02"/>
    <s v="02"/>
    <s v="02"/>
    <s v="010"/>
    <m/>
    <m/>
    <m/>
    <m/>
    <s v="Propios"/>
    <x v="1"/>
    <s v="CSF"/>
    <s v="VIÁTICOS DE LOS FUNCIONARIOS EN COMISIÓN"/>
    <n v="0"/>
    <n v="271546"/>
    <n v="0"/>
    <n v="271546"/>
    <n v="0"/>
    <n v="271546"/>
    <n v="0"/>
    <n v="271546"/>
    <n v="271546"/>
    <n v="271546"/>
    <n v="271546"/>
  </r>
  <r>
    <s v="04-03-00-014"/>
    <x v="12"/>
    <s v="A-08-01-02-001"/>
    <x v="0"/>
    <s v="08"/>
    <s v="01"/>
    <s v="02"/>
    <s v="001"/>
    <m/>
    <m/>
    <m/>
    <m/>
    <s v="Nación"/>
    <x v="0"/>
    <s v="CSF"/>
    <s v="IMPUESTO PREDIAL Y SOBRETASA AMBIENTAL"/>
    <n v="0"/>
    <n v="7473663"/>
    <n v="0"/>
    <n v="7473663"/>
    <n v="0"/>
    <n v="7473663"/>
    <n v="0"/>
    <n v="7473663"/>
    <n v="7473663"/>
    <n v="7473663"/>
    <n v="7473663"/>
  </r>
  <r>
    <s v="04-03-00-014"/>
    <x v="12"/>
    <s v="A-08-01-02-003"/>
    <x v="0"/>
    <s v="08"/>
    <s v="01"/>
    <s v="02"/>
    <s v="003"/>
    <m/>
    <m/>
    <m/>
    <m/>
    <s v="Propios"/>
    <x v="1"/>
    <s v="CSF"/>
    <s v="IMPUESTO DE INDUSTRIA Y COMERCIO"/>
    <n v="0"/>
    <n v="14705000"/>
    <n v="0"/>
    <n v="14705000"/>
    <n v="0"/>
    <n v="14705000"/>
    <n v="0"/>
    <n v="14705000"/>
    <n v="14705000"/>
    <n v="14705000"/>
    <n v="14705000"/>
  </r>
  <r>
    <s v="04-03-00-014"/>
    <x v="12"/>
    <s v="C-0404-1003-2-0-0404004-02"/>
    <x v="1"/>
    <s v="0404"/>
    <s v="1003"/>
    <s v="2"/>
    <s v="0"/>
    <s v="0404004"/>
    <s v="02"/>
    <m/>
    <m/>
    <s v="Nación"/>
    <x v="0"/>
    <s v="CSF"/>
    <s v="ADQUISICIÓN DE BIENES Y SERVICIOS - SERVICIO DE INFORMACIÓN CATASTRAL - ACTUALIZACIÓN  Y GESTIÓN CATASTRAL  NACIONAL"/>
    <n v="0"/>
    <n v="252618370"/>
    <n v="0"/>
    <n v="252618370"/>
    <n v="0"/>
    <n v="252031730"/>
    <n v="586640"/>
    <n v="252031730"/>
    <n v="249609248"/>
    <n v="249609248"/>
    <n v="249609248"/>
  </r>
  <r>
    <s v="04-03-00-014"/>
    <x v="12"/>
    <s v="C-0404-1003-2-0-0404004-02"/>
    <x v="1"/>
    <s v="0404"/>
    <s v="1003"/>
    <s v="2"/>
    <s v="0"/>
    <s v="0404004"/>
    <s v="02"/>
    <m/>
    <m/>
    <s v="Nación"/>
    <x v="2"/>
    <s v="CSF"/>
    <s v="ADQUISICIÓN DE BIENES Y SERVICIOS - SERVICIO DE INFORMACIÓN CATASTRAL - ACTUALIZACIÓN  Y GESTIÓN CATASTRAL  NACIONAL"/>
    <n v="0"/>
    <n v="1693631766"/>
    <n v="0"/>
    <n v="1693631766"/>
    <n v="0"/>
    <n v="1647978081"/>
    <n v="45653685"/>
    <n v="1647978081"/>
    <n v="1447211568"/>
    <n v="1443710535"/>
    <n v="1443710535"/>
  </r>
  <r>
    <s v="04-03-00-014"/>
    <x v="12"/>
    <s v="C-0404-1003-2-0-0404007-02"/>
    <x v="1"/>
    <s v="0404"/>
    <s v="1003"/>
    <s v="2"/>
    <s v="0"/>
    <s v="0404007"/>
    <s v="02"/>
    <m/>
    <m/>
    <s v="Nación"/>
    <x v="2"/>
    <s v="CSF"/>
    <s v="ADQUISICIÓN DE BIENES Y SERVICIOS - SERVICIO DE AVALÚOS - ACTUALIZACIÓN  Y GESTIÓN CATASTRAL  NACIONAL"/>
    <n v="0"/>
    <n v="940246"/>
    <n v="0"/>
    <n v="940246"/>
    <n v="0"/>
    <n v="810243"/>
    <n v="130003"/>
    <n v="810243"/>
    <n v="810243"/>
    <n v="810243"/>
    <n v="810243"/>
  </r>
  <r>
    <s v="04-03-00-014"/>
    <x v="12"/>
    <s v="C-0404-1003-2-0-0404004-02"/>
    <x v="1"/>
    <s v="0404"/>
    <s v="1003"/>
    <s v="2"/>
    <s v="0"/>
    <s v="0404004"/>
    <s v="02"/>
    <m/>
    <m/>
    <s v="Propios"/>
    <x v="1"/>
    <s v="CSF"/>
    <s v="ADQUISICIÓN DE BIENES Y SERVICIOS - SERVICIO DE INFORMACIÓN CATASTRAL - ACTUALIZACIÓN  Y GESTIÓN CATASTRAL  NACIONAL"/>
    <n v="0"/>
    <n v="477417672"/>
    <n v="8675520"/>
    <n v="468742152"/>
    <n v="0"/>
    <n v="437029800"/>
    <n v="31712352"/>
    <n v="437029800"/>
    <n v="349528566"/>
    <n v="340236990"/>
    <n v="340236990"/>
  </r>
  <r>
    <s v="04-03-00-014"/>
    <x v="12"/>
    <s v="C-0404-1003-2-0-0404007-02"/>
    <x v="1"/>
    <s v="0404"/>
    <s v="1003"/>
    <s v="2"/>
    <s v="0"/>
    <s v="0404007"/>
    <s v="02"/>
    <m/>
    <m/>
    <s v="Propios"/>
    <x v="1"/>
    <s v="CSF"/>
    <s v="ADQUISICIÓN DE BIENES Y SERVICIOS - SERVICIO DE AVALÚOS - ACTUALIZACIÓN  Y GESTIÓN CATASTRAL  NACIONAL"/>
    <n v="0"/>
    <n v="39430346"/>
    <n v="3534210"/>
    <n v="35896136"/>
    <n v="0"/>
    <n v="35896135.5"/>
    <n v="0.5"/>
    <n v="35896135.5"/>
    <n v="28827715.5"/>
    <n v="28827715.5"/>
    <n v="28827715.5"/>
  </r>
  <r>
    <s v="04-03-00-014"/>
    <x v="1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3033720"/>
    <n v="21236040"/>
    <n v="0"/>
    <n v="21236040"/>
    <n v="0"/>
    <n v="21236040"/>
    <n v="21236040"/>
    <n v="21236040"/>
    <n v="21236040"/>
  </r>
  <r>
    <s v="04-03-00-014"/>
    <x v="12"/>
    <s v="C-0499-1003-6-0-0499011-02"/>
    <x v="1"/>
    <s v="0499"/>
    <s v="1003"/>
    <s v="6"/>
    <s v="0"/>
    <s v="0499011"/>
    <s v="02"/>
    <m/>
    <m/>
    <s v="Nación"/>
    <x v="0"/>
    <s v="CSF"/>
    <s v="ADQUISICIÓN DE BIENES Y SERVICIOS - SEDES ADECUADAS - FORTALECIMIENTO DE LA INFRAESTRUCTURA FÍSICA DEL IGAC A NIVEL  NACIONAL"/>
    <n v="0"/>
    <n v="75525966"/>
    <n v="0"/>
    <n v="75525966"/>
    <n v="0"/>
    <n v="75525966"/>
    <n v="0"/>
    <n v="75525966"/>
    <n v="75525966"/>
    <n v="75525966"/>
    <n v="75525966"/>
  </r>
  <r>
    <s v="04-03-00-015"/>
    <x v="13"/>
    <s v="A-01-01-01-001-001"/>
    <x v="0"/>
    <s v="01"/>
    <s v="01"/>
    <s v="01"/>
    <s v="001"/>
    <s v="001"/>
    <m/>
    <m/>
    <m/>
    <s v="Nación"/>
    <x v="0"/>
    <s v="CSF"/>
    <s v="SUELDO BÁSICO"/>
    <n v="620093000"/>
    <n v="63000000"/>
    <n v="39637165"/>
    <n v="643455835"/>
    <n v="0"/>
    <n v="643455835"/>
    <n v="0"/>
    <n v="643455835"/>
    <n v="643309535"/>
    <n v="643309535"/>
    <n v="643309535"/>
  </r>
  <r>
    <s v="04-03-00-015"/>
    <x v="13"/>
    <s v="A-01-01-01-001-004"/>
    <x v="0"/>
    <s v="01"/>
    <s v="01"/>
    <s v="01"/>
    <s v="001"/>
    <s v="004"/>
    <m/>
    <m/>
    <m/>
    <s v="Nación"/>
    <x v="0"/>
    <s v="CSF"/>
    <s v="SUBSIDIO DE ALIMENTACIÓN"/>
    <n v="14875000"/>
    <n v="1796661.67"/>
    <n v="290056.67"/>
    <n v="16381605"/>
    <n v="0"/>
    <n v="16381605"/>
    <n v="0"/>
    <n v="16381605"/>
    <n v="16381605"/>
    <n v="16381605"/>
    <n v="16381605"/>
  </r>
  <r>
    <s v="04-03-00-015"/>
    <x v="13"/>
    <s v="A-01-01-01-001-005"/>
    <x v="0"/>
    <s v="01"/>
    <s v="01"/>
    <s v="01"/>
    <s v="001"/>
    <s v="005"/>
    <m/>
    <m/>
    <m/>
    <s v="Nación"/>
    <x v="0"/>
    <s v="CSF"/>
    <s v="AUXILIO DE TRANSPORTE "/>
    <n v="20622000"/>
    <n v="0"/>
    <n v="8317234"/>
    <n v="12304766"/>
    <n v="0"/>
    <n v="12304766"/>
    <n v="0"/>
    <n v="12304766"/>
    <n v="12304766"/>
    <n v="12304766"/>
    <n v="12304766"/>
  </r>
  <r>
    <s v="04-03-00-015"/>
    <x v="13"/>
    <s v="A-01-01-01-001-006"/>
    <x v="0"/>
    <s v="01"/>
    <s v="01"/>
    <s v="01"/>
    <s v="001"/>
    <s v="006"/>
    <m/>
    <m/>
    <m/>
    <s v="Nación"/>
    <x v="0"/>
    <s v="CSF"/>
    <s v="PRIMA DE SERVICIO"/>
    <n v="57556000"/>
    <n v="6014603"/>
    <n v="0"/>
    <n v="63570603"/>
    <n v="0"/>
    <n v="63570603"/>
    <n v="0"/>
    <n v="63570603"/>
    <n v="63570603"/>
    <n v="63570603"/>
    <n v="63570603"/>
  </r>
  <r>
    <s v="04-03-00-015"/>
    <x v="13"/>
    <s v="A-01-01-01-001-007"/>
    <x v="0"/>
    <s v="01"/>
    <s v="01"/>
    <s v="01"/>
    <s v="001"/>
    <s v="007"/>
    <m/>
    <m/>
    <m/>
    <s v="Nación"/>
    <x v="0"/>
    <s v="CSF"/>
    <s v="BONIFICACIÓN POR SERVICIOS PRESTADOS"/>
    <n v="22118000"/>
    <n v="2480000"/>
    <n v="123163"/>
    <n v="24474837"/>
    <n v="0"/>
    <n v="24474837"/>
    <n v="0"/>
    <n v="24474837"/>
    <n v="24474837"/>
    <n v="24474837"/>
    <n v="24474837"/>
  </r>
  <r>
    <s v="04-03-00-015"/>
    <x v="13"/>
    <s v="A-01-01-01-001-009"/>
    <x v="0"/>
    <s v="01"/>
    <s v="01"/>
    <s v="01"/>
    <s v="001"/>
    <s v="009"/>
    <m/>
    <m/>
    <m/>
    <s v="Nación"/>
    <x v="0"/>
    <s v="CSF"/>
    <s v="PRIMA DE NAVIDAD"/>
    <n v="77639000"/>
    <n v="5107455"/>
    <n v="0"/>
    <n v="82746455"/>
    <n v="0"/>
    <n v="82746455"/>
    <n v="0"/>
    <n v="82746455"/>
    <n v="82746455"/>
    <n v="82746455"/>
    <n v="82746455"/>
  </r>
  <r>
    <s v="04-03-00-015"/>
    <x v="13"/>
    <s v="A-01-01-01-001-010"/>
    <x v="0"/>
    <s v="01"/>
    <s v="01"/>
    <s v="01"/>
    <s v="001"/>
    <s v="010"/>
    <m/>
    <m/>
    <m/>
    <s v="Nación"/>
    <x v="0"/>
    <s v="CSF"/>
    <s v="PRIMA DE VACACIONES"/>
    <n v="35416000"/>
    <n v="12097086.439999999"/>
    <n v="3411.44"/>
    <n v="47509675"/>
    <n v="0"/>
    <n v="47509675"/>
    <n v="0"/>
    <n v="47509675"/>
    <n v="47509675"/>
    <n v="47509675"/>
    <n v="47509675"/>
  </r>
  <r>
    <s v="04-03-00-015"/>
    <x v="13"/>
    <s v="A-01-01-01-001-012"/>
    <x v="0"/>
    <s v="01"/>
    <s v="01"/>
    <s v="01"/>
    <s v="001"/>
    <s v="012"/>
    <m/>
    <m/>
    <m/>
    <s v="Nación"/>
    <x v="0"/>
    <s v="CSF"/>
    <s v="AUXILIO DE CONECTIVIDAD DIGITAL "/>
    <n v="8317234"/>
    <n v="3950000"/>
    <n v="240174"/>
    <n v="12027060"/>
    <n v="0"/>
    <n v="12027060"/>
    <n v="0"/>
    <n v="12027060"/>
    <n v="12027060"/>
    <n v="12027060"/>
    <n v="12027060"/>
  </r>
  <r>
    <s v="04-03-00-015"/>
    <x v="13"/>
    <s v="A-01-01-02-001"/>
    <x v="0"/>
    <s v="01"/>
    <s v="01"/>
    <s v="02"/>
    <s v="001"/>
    <m/>
    <m/>
    <m/>
    <m/>
    <s v="Nación"/>
    <x v="0"/>
    <s v="CSF"/>
    <s v="PENSIONES"/>
    <n v="80399000"/>
    <n v="9086000"/>
    <n v="4286100"/>
    <n v="85198900"/>
    <n v="0"/>
    <n v="85198900"/>
    <n v="0"/>
    <n v="85198900"/>
    <n v="85198900"/>
    <n v="85198900"/>
    <n v="85198900"/>
  </r>
  <r>
    <s v="04-03-00-015"/>
    <x v="13"/>
    <s v="A-01-01-02-002"/>
    <x v="0"/>
    <s v="01"/>
    <s v="01"/>
    <s v="02"/>
    <s v="002"/>
    <m/>
    <m/>
    <m/>
    <m/>
    <s v="Nación"/>
    <x v="0"/>
    <s v="CSF"/>
    <s v="SALUD"/>
    <n v="56953000"/>
    <n v="6929700"/>
    <n v="3630800"/>
    <n v="60251900"/>
    <n v="0"/>
    <n v="60251900"/>
    <n v="0"/>
    <n v="60251900"/>
    <n v="60251900"/>
    <n v="60251900"/>
    <n v="60251900"/>
  </r>
  <r>
    <s v="04-03-00-015"/>
    <x v="13"/>
    <s v="A-01-01-02-004"/>
    <x v="0"/>
    <s v="01"/>
    <s v="01"/>
    <s v="02"/>
    <s v="004"/>
    <m/>
    <m/>
    <m/>
    <m/>
    <s v="Nación"/>
    <x v="0"/>
    <s v="CSF"/>
    <s v="CAJAS DE COMPENSACIÓN FAMILIAR"/>
    <n v="35700000"/>
    <n v="278000"/>
    <n v="772800"/>
    <n v="35205200"/>
    <n v="0"/>
    <n v="35205200"/>
    <n v="0"/>
    <n v="35205200"/>
    <n v="35205200"/>
    <n v="35205200"/>
    <n v="35205200"/>
  </r>
  <r>
    <s v="04-03-00-015"/>
    <x v="13"/>
    <s v="A-01-01-02-005"/>
    <x v="0"/>
    <s v="01"/>
    <s v="01"/>
    <s v="02"/>
    <s v="005"/>
    <m/>
    <m/>
    <m/>
    <m/>
    <s v="Nación"/>
    <x v="0"/>
    <s v="CSF"/>
    <s v="APORTES GENERALES AL SISTEMA DE RIESGOS LABORALES"/>
    <n v="9192000"/>
    <n v="1439077.78"/>
    <n v="342577.78"/>
    <n v="10288500"/>
    <n v="0"/>
    <n v="10288500"/>
    <n v="0"/>
    <n v="10288500"/>
    <n v="10288500"/>
    <n v="10288500"/>
    <n v="10288500"/>
  </r>
  <r>
    <s v="04-03-00-015"/>
    <x v="13"/>
    <s v="A-01-01-02-006"/>
    <x v="0"/>
    <s v="01"/>
    <s v="01"/>
    <s v="02"/>
    <s v="006"/>
    <m/>
    <m/>
    <m/>
    <m/>
    <s v="Nación"/>
    <x v="0"/>
    <s v="CSF"/>
    <s v="APORTES AL ICBF"/>
    <n v="26780000"/>
    <n v="208000"/>
    <n v="575900"/>
    <n v="26412100"/>
    <n v="0"/>
    <n v="26412100"/>
    <n v="0"/>
    <n v="26412100"/>
    <n v="26412100"/>
    <n v="26412100"/>
    <n v="26412100"/>
  </r>
  <r>
    <s v="04-03-00-015"/>
    <x v="13"/>
    <s v="A-01-01-02-007"/>
    <x v="0"/>
    <s v="01"/>
    <s v="01"/>
    <s v="02"/>
    <s v="007"/>
    <m/>
    <m/>
    <m/>
    <m/>
    <s v="Nación"/>
    <x v="0"/>
    <s v="CSF"/>
    <s v="APORTES AL SENA"/>
    <n v="17857000"/>
    <n v="347000"/>
    <n v="593000"/>
    <n v="17611000"/>
    <n v="0"/>
    <n v="17611000"/>
    <n v="0"/>
    <n v="17611000"/>
    <n v="17611000"/>
    <n v="17611000"/>
    <n v="17611000"/>
  </r>
  <r>
    <s v="04-03-00-015"/>
    <x v="13"/>
    <s v="A-01-01-03-001-001"/>
    <x v="0"/>
    <s v="01"/>
    <s v="01"/>
    <s v="03"/>
    <s v="001"/>
    <s v="001"/>
    <m/>
    <m/>
    <m/>
    <s v="Nación"/>
    <x v="0"/>
    <s v="CSF"/>
    <s v="SUELDO DE VACACIONES"/>
    <n v="22646610"/>
    <n v="24200000"/>
    <n v="236293"/>
    <n v="46610317"/>
    <n v="0"/>
    <n v="46610317"/>
    <n v="0"/>
    <n v="46610317"/>
    <n v="46610317"/>
    <n v="46610317"/>
    <n v="46610317"/>
  </r>
  <r>
    <s v="04-03-00-015"/>
    <x v="13"/>
    <s v="A-01-01-03-001-002"/>
    <x v="0"/>
    <s v="01"/>
    <s v="01"/>
    <s v="03"/>
    <s v="001"/>
    <s v="002"/>
    <m/>
    <m/>
    <m/>
    <s v="Nación"/>
    <x v="0"/>
    <s v="CSF"/>
    <s v="INDEMNIZACIÓN POR VACACIONES"/>
    <n v="0"/>
    <n v="10775192"/>
    <n v="2449396"/>
    <n v="8325796"/>
    <n v="0"/>
    <n v="8325796"/>
    <n v="0"/>
    <n v="8325796"/>
    <n v="8325796"/>
    <n v="8325796"/>
    <n v="8325796"/>
  </r>
  <r>
    <s v="04-03-00-015"/>
    <x v="13"/>
    <s v="A-01-01-03-001-003"/>
    <x v="0"/>
    <s v="01"/>
    <s v="01"/>
    <s v="03"/>
    <s v="001"/>
    <s v="003"/>
    <m/>
    <m/>
    <m/>
    <s v="Nación"/>
    <x v="0"/>
    <s v="CSF"/>
    <s v="BONIFICACIÓN ESPECIAL DE RECREACIÓN"/>
    <n v="1823850"/>
    <n v="2498156.11"/>
    <n v="214003.11"/>
    <n v="4108003"/>
    <n v="0"/>
    <n v="4108003"/>
    <n v="0"/>
    <n v="4108003"/>
    <n v="4108003"/>
    <n v="4108003"/>
    <n v="4108003"/>
  </r>
  <r>
    <s v="04-03-00-015"/>
    <x v="13"/>
    <s v="A-01-01-03-002"/>
    <x v="0"/>
    <s v="01"/>
    <s v="01"/>
    <s v="03"/>
    <s v="002"/>
    <m/>
    <m/>
    <m/>
    <m/>
    <s v="Nación"/>
    <x v="0"/>
    <s v="CSF"/>
    <s v="PRIMA TÉCNICA NO SALARIAL"/>
    <n v="16936290"/>
    <n v="13678281"/>
    <n v="2354967"/>
    <n v="28259604"/>
    <n v="0"/>
    <n v="28259604"/>
    <n v="0"/>
    <n v="28259604"/>
    <n v="28259604"/>
    <n v="28259604"/>
    <n v="28259604"/>
  </r>
  <r>
    <s v="04-03-00-015"/>
    <x v="13"/>
    <s v="A-01-01-03-030"/>
    <x v="0"/>
    <s v="01"/>
    <s v="01"/>
    <s v="03"/>
    <s v="030"/>
    <m/>
    <m/>
    <m/>
    <m/>
    <s v="Nación"/>
    <x v="0"/>
    <s v="CSF"/>
    <s v="BONIFICACIÓN DE DIRECCIÓN"/>
    <n v="0"/>
    <n v="1400000"/>
    <n v="1400000"/>
    <n v="0"/>
    <n v="0"/>
    <n v="0"/>
    <n v="0"/>
    <n v="0"/>
    <n v="0"/>
    <n v="0"/>
    <n v="0"/>
  </r>
  <r>
    <s v="04-03-00-015"/>
    <x v="13"/>
    <s v="A-02-02-01-003-003"/>
    <x v="0"/>
    <s v="02"/>
    <s v="02"/>
    <s v="01"/>
    <s v="003"/>
    <s v="003"/>
    <m/>
    <m/>
    <m/>
    <s v="Nación"/>
    <x v="0"/>
    <s v="CSF"/>
    <s v="PRODUCTOS DE HORNOS DE COQUE; PRODUCTOS DE REFINACIÓN DE PETRÓLEO Y COMBUSTIBLE NUCLEAR"/>
    <n v="0"/>
    <n v="900000"/>
    <n v="0"/>
    <n v="900000"/>
    <n v="0"/>
    <n v="0"/>
    <n v="900000"/>
    <n v="0"/>
    <n v="0"/>
    <n v="0"/>
    <n v="0"/>
  </r>
  <r>
    <s v="04-03-00-015"/>
    <x v="13"/>
    <s v="A-02-02-02-006-004"/>
    <x v="0"/>
    <s v="02"/>
    <s v="02"/>
    <s v="02"/>
    <s v="006"/>
    <s v="004"/>
    <m/>
    <m/>
    <m/>
    <s v="Nación"/>
    <x v="0"/>
    <s v="CSF"/>
    <s v="SERVICIOS DE TRANSPORTE DE PASAJEROS"/>
    <n v="0"/>
    <n v="3798400"/>
    <n v="0"/>
    <n v="3798400"/>
    <n v="0"/>
    <n v="3798400"/>
    <n v="0"/>
    <n v="3798400"/>
    <n v="3798400"/>
    <n v="3798400"/>
    <n v="3798400"/>
  </r>
  <r>
    <s v="04-03-00-015"/>
    <x v="13"/>
    <s v="A-02-02-02-006-004"/>
    <x v="0"/>
    <s v="02"/>
    <s v="02"/>
    <s v="02"/>
    <s v="006"/>
    <s v="004"/>
    <m/>
    <m/>
    <m/>
    <s v="Propios"/>
    <x v="1"/>
    <s v="CSF"/>
    <s v="SERVICIOS DE TRANSPORTE DE PASAJEROS"/>
    <n v="0"/>
    <n v="60000"/>
    <n v="0"/>
    <n v="60000"/>
    <n v="0"/>
    <n v="60000"/>
    <n v="0"/>
    <n v="60000"/>
    <n v="60000"/>
    <n v="60000"/>
    <n v="60000"/>
  </r>
  <r>
    <s v="04-03-00-015"/>
    <x v="13"/>
    <s v="A-02-02-02-006-009"/>
    <x v="0"/>
    <s v="02"/>
    <s v="02"/>
    <s v="02"/>
    <s v="006"/>
    <s v="009"/>
    <m/>
    <m/>
    <m/>
    <s v="Nación"/>
    <x v="0"/>
    <s v="CSF"/>
    <s v="SERVICIOS DE DISTRIBUCIÓN DE ELECTRICIDAD, GAS Y AGUA (POR CUENTA PROPIA)"/>
    <n v="28000000"/>
    <n v="6131620"/>
    <n v="37598"/>
    <n v="34094022"/>
    <n v="0"/>
    <n v="33143202"/>
    <n v="950820"/>
    <n v="33143202"/>
    <n v="33143202"/>
    <n v="33143202"/>
    <n v="33143202"/>
  </r>
  <r>
    <s v="04-03-00-015"/>
    <x v="13"/>
    <s v="A-02-02-02-007-001"/>
    <x v="0"/>
    <s v="02"/>
    <s v="02"/>
    <s v="02"/>
    <s v="007"/>
    <s v="001"/>
    <m/>
    <m/>
    <m/>
    <s v="Nación"/>
    <x v="0"/>
    <s v="CSF"/>
    <s v="SERVICIOS FINANCIEROS Y SERVICIOS CONEXOS"/>
    <n v="28716096"/>
    <n v="0"/>
    <n v="28716096"/>
    <n v="0"/>
    <n v="0"/>
    <n v="0"/>
    <n v="0"/>
    <n v="0"/>
    <n v="0"/>
    <n v="0"/>
    <n v="0"/>
  </r>
  <r>
    <s v="04-03-00-015"/>
    <x v="13"/>
    <s v="A-02-02-02-007-002"/>
    <x v="0"/>
    <s v="02"/>
    <s v="02"/>
    <s v="02"/>
    <s v="007"/>
    <s v="002"/>
    <m/>
    <m/>
    <m/>
    <s v="Nación"/>
    <x v="0"/>
    <s v="CSF"/>
    <s v="SERVICIOS INMOBILIARIOS"/>
    <n v="0"/>
    <n v="34869056"/>
    <n v="0"/>
    <n v="34869056"/>
    <n v="0"/>
    <n v="33929056"/>
    <n v="940000"/>
    <n v="33929056"/>
    <n v="33549056"/>
    <n v="33549056"/>
    <n v="33549056"/>
  </r>
  <r>
    <s v="04-03-00-015"/>
    <x v="13"/>
    <s v="A-02-02-02-007-002"/>
    <x v="0"/>
    <s v="02"/>
    <s v="02"/>
    <s v="02"/>
    <s v="007"/>
    <s v="002"/>
    <m/>
    <m/>
    <m/>
    <s v="Propios"/>
    <x v="1"/>
    <s v="CSF"/>
    <s v="SERVICIOS INMOBILIARIOS"/>
    <n v="0"/>
    <n v="54000000"/>
    <n v="6000000"/>
    <n v="48000000"/>
    <n v="0"/>
    <n v="48000000"/>
    <n v="0"/>
    <n v="48000000"/>
    <n v="48000000"/>
    <n v="48000000"/>
    <n v="48000000"/>
  </r>
  <r>
    <s v="04-03-00-015"/>
    <x v="13"/>
    <s v="A-02-02-02-008-004"/>
    <x v="0"/>
    <s v="02"/>
    <s v="02"/>
    <s v="02"/>
    <s v="008"/>
    <s v="004"/>
    <m/>
    <m/>
    <m/>
    <s v="Nación"/>
    <x v="0"/>
    <s v="CSF"/>
    <s v="SERVICIOS DE TELECOMUNICACIONES, TRANSMISIÓN Y SUMINISTRO DE INFORMACIÓN"/>
    <n v="3200000"/>
    <n v="977678"/>
    <n v="0"/>
    <n v="4177678"/>
    <n v="0"/>
    <n v="3981042"/>
    <n v="196636"/>
    <n v="3981042"/>
    <n v="3981042"/>
    <n v="3981042"/>
    <n v="3981042"/>
  </r>
  <r>
    <s v="04-03-00-015"/>
    <x v="13"/>
    <s v="A-02-02-02-009-004"/>
    <x v="0"/>
    <s v="02"/>
    <s v="02"/>
    <s v="02"/>
    <s v="009"/>
    <s v="004"/>
    <m/>
    <m/>
    <m/>
    <s v="Nación"/>
    <x v="0"/>
    <s v="CSF"/>
    <s v="SERVICIOS DE ALCANTARILLADO, RECOLECCIÓN, TRATAMIENTO Y DISPOSICIÓN DE DESECHOS Y OTROS SERVICIOS DE SANEAMIENTO AMBIENTAL"/>
    <n v="2500000"/>
    <n v="0"/>
    <n v="0"/>
    <n v="2500000"/>
    <n v="0"/>
    <n v="1926741"/>
    <n v="573259"/>
    <n v="1926741"/>
    <n v="1926741"/>
    <n v="1926741"/>
    <n v="1926741"/>
  </r>
  <r>
    <s v="04-03-00-015"/>
    <x v="13"/>
    <s v="A-02-02-02-010"/>
    <x v="0"/>
    <s v="02"/>
    <s v="02"/>
    <s v="02"/>
    <s v="010"/>
    <m/>
    <m/>
    <m/>
    <m/>
    <s v="Nación"/>
    <x v="0"/>
    <s v="CSF"/>
    <s v="VIÁTICOS DE LOS FUNCIONARIOS EN COMISIÓN"/>
    <n v="0"/>
    <n v="387480"/>
    <n v="0"/>
    <n v="387480"/>
    <n v="0"/>
    <n v="387480"/>
    <n v="0"/>
    <n v="387480"/>
    <n v="387480"/>
    <n v="387480"/>
    <n v="387480"/>
  </r>
  <r>
    <s v="04-03-00-015"/>
    <x v="13"/>
    <s v="A-02-02-02-010"/>
    <x v="0"/>
    <s v="02"/>
    <s v="02"/>
    <s v="02"/>
    <s v="010"/>
    <m/>
    <m/>
    <m/>
    <m/>
    <s v="Propios"/>
    <x v="1"/>
    <s v="CSF"/>
    <s v="VIÁTICOS DE LOS FUNCIONARIOS EN COMISIÓN"/>
    <n v="0"/>
    <n v="543092"/>
    <n v="0"/>
    <n v="543092"/>
    <n v="0"/>
    <n v="543092"/>
    <n v="0"/>
    <n v="543092"/>
    <n v="543092"/>
    <n v="543092"/>
    <n v="543092"/>
  </r>
  <r>
    <s v="04-03-00-015"/>
    <x v="13"/>
    <s v="A-03-04-02-012-001"/>
    <x v="0"/>
    <s v="03"/>
    <s v="04"/>
    <s v="02"/>
    <s v="012"/>
    <s v="001"/>
    <m/>
    <m/>
    <m/>
    <s v="Nación"/>
    <x v="0"/>
    <s v="CSF"/>
    <s v="INCAPACIDADES (NO DE PENSIONES)"/>
    <n v="0"/>
    <n v="952746"/>
    <n v="952746"/>
    <n v="0"/>
    <n v="0"/>
    <n v="0"/>
    <n v="0"/>
    <n v="0"/>
    <n v="0"/>
    <n v="0"/>
    <n v="0"/>
  </r>
  <r>
    <s v="04-03-00-015"/>
    <x v="13"/>
    <s v="A-08-01-02-001"/>
    <x v="0"/>
    <s v="08"/>
    <s v="01"/>
    <s v="02"/>
    <s v="001"/>
    <m/>
    <m/>
    <m/>
    <m/>
    <s v="Nación"/>
    <x v="0"/>
    <s v="CSF"/>
    <s v="IMPUESTO PREDIAL Y SOBRETASA AMBIENTAL"/>
    <n v="0"/>
    <n v="9927077"/>
    <n v="0"/>
    <n v="9927077"/>
    <n v="0"/>
    <n v="9927077"/>
    <n v="0"/>
    <n v="9927077"/>
    <n v="9927077"/>
    <n v="9927077"/>
    <n v="9927077"/>
  </r>
  <r>
    <s v="04-03-00-015"/>
    <x v="13"/>
    <s v="C-0404-1003-2-0-0404004-02"/>
    <x v="1"/>
    <s v="0404"/>
    <s v="1003"/>
    <s v="2"/>
    <s v="0"/>
    <s v="0404004"/>
    <s v="02"/>
    <m/>
    <m/>
    <s v="Nación"/>
    <x v="0"/>
    <s v="CSF"/>
    <s v="ADQUISICIÓN DE BIENES Y SERVICIOS - SERVICIO DE INFORMACIÓN CATASTRAL - ACTUALIZACIÓN  Y GESTIÓN CATASTRAL  NACIONAL"/>
    <n v="0"/>
    <n v="326932750"/>
    <n v="0"/>
    <n v="326932750"/>
    <n v="0"/>
    <n v="319333005"/>
    <n v="7599745"/>
    <n v="319333005"/>
    <n v="319333005"/>
    <n v="319333005"/>
    <n v="319333005"/>
  </r>
  <r>
    <s v="04-03-00-015"/>
    <x v="13"/>
    <s v="C-0404-1003-2-0-0404004-02"/>
    <x v="1"/>
    <s v="0404"/>
    <s v="1003"/>
    <s v="2"/>
    <s v="0"/>
    <s v="0404004"/>
    <s v="02"/>
    <m/>
    <m/>
    <s v="Nación"/>
    <x v="2"/>
    <s v="CSF"/>
    <s v="ADQUISICIÓN DE BIENES Y SERVICIOS - SERVICIO DE INFORMACIÓN CATASTRAL - ACTUALIZACIÓN  Y GESTIÓN CATASTRAL  NACIONAL"/>
    <n v="0"/>
    <n v="198111513"/>
    <n v="24812663"/>
    <n v="173298850"/>
    <n v="0"/>
    <n v="146595705"/>
    <n v="26703145"/>
    <n v="146595705"/>
    <n v="146595705"/>
    <n v="146595705"/>
    <n v="146595705"/>
  </r>
  <r>
    <s v="04-03-00-015"/>
    <x v="13"/>
    <s v="C-0404-1003-2-0-0404007-02"/>
    <x v="1"/>
    <s v="0404"/>
    <s v="1003"/>
    <s v="2"/>
    <s v="0"/>
    <s v="0404007"/>
    <s v="02"/>
    <m/>
    <m/>
    <s v="Propios"/>
    <x v="1"/>
    <s v="CSF"/>
    <s v="ADQUISICIÓN DE BIENES Y SERVICIOS - SERVICIO DE AVALÚOS - ACTUALIZACIÓN  Y GESTIÓN CATASTRAL  NACIONAL"/>
    <n v="0"/>
    <n v="104807890"/>
    <n v="14002170"/>
    <n v="90805720"/>
    <n v="0"/>
    <n v="58559518"/>
    <n v="32246202"/>
    <n v="58559518"/>
    <n v="58559518"/>
    <n v="58559518"/>
    <n v="58559518"/>
  </r>
  <r>
    <s v="04-03-00-015"/>
    <x v="13"/>
    <s v="C-0404-1003-2-0-0404004-02"/>
    <x v="1"/>
    <s v="0404"/>
    <s v="1003"/>
    <s v="2"/>
    <s v="0"/>
    <s v="0404004"/>
    <s v="02"/>
    <m/>
    <m/>
    <s v="Propios"/>
    <x v="1"/>
    <s v="CSF"/>
    <s v="ADQUISICIÓN DE BIENES Y SERVICIOS - SERVICIO DE INFORMACIÓN CATASTRAL - ACTUALIZACIÓN  Y GESTIÓN CATASTRAL  NACIONAL"/>
    <n v="0"/>
    <n v="100620486"/>
    <n v="0"/>
    <n v="100620486"/>
    <n v="0"/>
    <n v="96231877"/>
    <n v="4388609"/>
    <n v="96231877"/>
    <n v="67448977"/>
    <n v="67448977"/>
    <n v="67448977"/>
  </r>
  <r>
    <s v="04-03-00-015"/>
    <x v="1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3157396"/>
    <n v="1112364"/>
    <n v="23157396"/>
    <n v="23157396"/>
    <n v="23157396"/>
    <n v="23157396"/>
  </r>
  <r>
    <s v="04-03-00-015"/>
    <x v="13"/>
    <s v="C-0499-1003-6-0-0499011-02"/>
    <x v="1"/>
    <s v="0499"/>
    <s v="1003"/>
    <s v="6"/>
    <s v="0"/>
    <s v="0499011"/>
    <s v="02"/>
    <m/>
    <m/>
    <s v="Nación"/>
    <x v="0"/>
    <s v="CSF"/>
    <s v="ADQUISICIÓN DE BIENES Y SERVICIOS - SEDES ADECUADAS - FORTALECIMIENTO DE LA INFRAESTRUCTURA FÍSICA DEL IGAC A NIVEL  NACIONAL"/>
    <n v="0"/>
    <n v="10925342"/>
    <n v="0"/>
    <n v="10925342"/>
    <n v="0"/>
    <n v="10865621"/>
    <n v="59721"/>
    <n v="10865621"/>
    <n v="10865621"/>
    <n v="10865621"/>
    <n v="10865621"/>
  </r>
  <r>
    <s v="04-03-00-015"/>
    <x v="13"/>
    <s v="C-0499-1003-6-0-0499016-02"/>
    <x v="1"/>
    <s v="0499"/>
    <s v="1003"/>
    <s v="6"/>
    <s v="0"/>
    <s v="0499016"/>
    <s v="02"/>
    <m/>
    <m/>
    <s v="Nación"/>
    <x v="0"/>
    <s v="CSF"/>
    <s v="ADQUISICIÓN DE BIENES Y SERVICIOS - SEDES MANTENIDAS - FORTALECIMIENTO DE LA INFRAESTRUCTURA FÍSICA DEL IGAC A NIVEL  NACIONAL"/>
    <n v="0"/>
    <n v="9197042"/>
    <n v="147042"/>
    <n v="9050000"/>
    <n v="0"/>
    <n v="9050000"/>
    <n v="0"/>
    <n v="9050000"/>
    <n v="9050000"/>
    <n v="9050000"/>
    <n v="9050000"/>
  </r>
  <r>
    <s v="04-03-00-015"/>
    <x v="13"/>
    <s v="C-0499-1003-7-0-0499052-02"/>
    <x v="1"/>
    <s v="0499"/>
    <s v="1003"/>
    <s v="7"/>
    <s v="0"/>
    <s v="0499052"/>
    <s v="02"/>
    <m/>
    <m/>
    <s v="Nación"/>
    <x v="0"/>
    <s v="CSF"/>
    <s v="ADQUISICIÓN DE BIENES Y SERVICIOS - SERVICIO DE GESTIÓN DOCUMENTAL - IMPLEMENTACIÓN DE UN SISTEMA DE GESTIÓN DOCUMENTAL EN EL IGAC A NIVEL   NACIONAL"/>
    <n v="0"/>
    <n v="8661330"/>
    <n v="1668108"/>
    <n v="6993222"/>
    <n v="0"/>
    <n v="6993222"/>
    <n v="0"/>
    <n v="6993222"/>
    <n v="6993222"/>
    <n v="6993222"/>
    <n v="6993222"/>
  </r>
  <r>
    <s v="04-03-00-016"/>
    <x v="14"/>
    <s v="A-01-01-01-001-001"/>
    <x v="0"/>
    <s v="01"/>
    <s v="01"/>
    <s v="01"/>
    <s v="001"/>
    <s v="001"/>
    <m/>
    <m/>
    <m/>
    <s v="Nación"/>
    <x v="0"/>
    <s v="CSF"/>
    <s v="SUELDO BÁSICO"/>
    <n v="558421000"/>
    <n v="26225861"/>
    <n v="2363951"/>
    <n v="582282910"/>
    <n v="0"/>
    <n v="582282910"/>
    <n v="0"/>
    <n v="582282910"/>
    <n v="581748723"/>
    <n v="581748723"/>
    <n v="581748723"/>
  </r>
  <r>
    <s v="04-03-00-016"/>
    <x v="14"/>
    <s v="A-01-01-01-001-003"/>
    <x v="0"/>
    <s v="01"/>
    <s v="01"/>
    <s v="01"/>
    <s v="001"/>
    <s v="003"/>
    <m/>
    <m/>
    <m/>
    <s v="Nación"/>
    <x v="0"/>
    <s v="CSF"/>
    <s v="PRIMA TÉCNICA SALARIAL"/>
    <n v="0"/>
    <n v="21194703"/>
    <n v="21194703"/>
    <n v="0"/>
    <n v="0"/>
    <n v="0"/>
    <n v="0"/>
    <n v="0"/>
    <n v="0"/>
    <n v="0"/>
    <n v="0"/>
  </r>
  <r>
    <s v="04-03-00-016"/>
    <x v="14"/>
    <s v="A-01-01-01-001-004"/>
    <x v="0"/>
    <s v="01"/>
    <s v="01"/>
    <s v="01"/>
    <s v="001"/>
    <s v="004"/>
    <m/>
    <m/>
    <m/>
    <s v="Nación"/>
    <x v="0"/>
    <s v="CSF"/>
    <s v="SUBSIDIO DE ALIMENTACIÓN"/>
    <n v="11899000"/>
    <n v="0"/>
    <n v="230393"/>
    <n v="11668607"/>
    <n v="0"/>
    <n v="11668607"/>
    <n v="0"/>
    <n v="11668607"/>
    <n v="11668607"/>
    <n v="11668607"/>
    <n v="11668607"/>
  </r>
  <r>
    <s v="04-03-00-016"/>
    <x v="14"/>
    <s v="A-01-01-01-001-005"/>
    <x v="0"/>
    <s v="01"/>
    <s v="01"/>
    <s v="01"/>
    <s v="001"/>
    <s v="005"/>
    <m/>
    <m/>
    <m/>
    <s v="Nación"/>
    <x v="0"/>
    <s v="CSF"/>
    <s v="AUXILIO DE TRANSPORTE "/>
    <n v="17265000"/>
    <n v="0"/>
    <n v="8107564"/>
    <n v="9157436"/>
    <n v="0"/>
    <n v="9157436"/>
    <n v="0"/>
    <n v="9157436"/>
    <n v="9157436"/>
    <n v="9157436"/>
    <n v="9157436"/>
  </r>
  <r>
    <s v="04-03-00-016"/>
    <x v="14"/>
    <s v="A-01-01-01-001-006"/>
    <x v="0"/>
    <s v="01"/>
    <s v="01"/>
    <s v="01"/>
    <s v="001"/>
    <s v="006"/>
    <m/>
    <m/>
    <m/>
    <s v="Nación"/>
    <x v="0"/>
    <s v="CSF"/>
    <s v="PRIMA DE SERVICIO"/>
    <n v="49363000"/>
    <n v="8105472"/>
    <n v="0"/>
    <n v="57468472"/>
    <n v="0"/>
    <n v="57468472"/>
    <n v="0"/>
    <n v="57468472"/>
    <n v="57468472"/>
    <n v="57468472"/>
    <n v="57468472"/>
  </r>
  <r>
    <s v="04-03-00-016"/>
    <x v="14"/>
    <s v="A-01-01-01-001-007"/>
    <x v="0"/>
    <s v="01"/>
    <s v="01"/>
    <s v="01"/>
    <s v="001"/>
    <s v="007"/>
    <m/>
    <m/>
    <m/>
    <s v="Nación"/>
    <x v="0"/>
    <s v="CSF"/>
    <s v="BONIFICACIÓN POR SERVICIOS PRESTADOS"/>
    <n v="19777000"/>
    <n v="879482"/>
    <n v="0"/>
    <n v="20656482"/>
    <n v="0"/>
    <n v="20656482"/>
    <n v="0"/>
    <n v="20656482"/>
    <n v="20656482"/>
    <n v="20656482"/>
    <n v="20656482"/>
  </r>
  <r>
    <s v="04-03-00-016"/>
    <x v="14"/>
    <s v="A-01-01-01-001-009"/>
    <x v="0"/>
    <s v="01"/>
    <s v="01"/>
    <s v="01"/>
    <s v="001"/>
    <s v="009"/>
    <m/>
    <m/>
    <m/>
    <s v="Nación"/>
    <x v="0"/>
    <s v="CSF"/>
    <s v="PRIMA DE NAVIDAD"/>
    <n v="64568000"/>
    <n v="8894532"/>
    <n v="0"/>
    <n v="73462532"/>
    <n v="0"/>
    <n v="73462532"/>
    <n v="0"/>
    <n v="73462532"/>
    <n v="73462532"/>
    <n v="73462532"/>
    <n v="73462532"/>
  </r>
  <r>
    <s v="04-03-00-016"/>
    <x v="14"/>
    <s v="A-01-01-01-001-010"/>
    <x v="0"/>
    <s v="01"/>
    <s v="01"/>
    <s v="01"/>
    <s v="001"/>
    <s v="010"/>
    <m/>
    <m/>
    <m/>
    <s v="Nación"/>
    <x v="0"/>
    <s v="CSF"/>
    <s v="PRIMA DE VACACIONES"/>
    <n v="29428000"/>
    <n v="6133940.3300000001"/>
    <n v="3547367.33"/>
    <n v="32014573"/>
    <n v="0"/>
    <n v="32014573"/>
    <n v="0"/>
    <n v="32014573"/>
    <n v="32014573"/>
    <n v="32014573"/>
    <n v="32014573"/>
  </r>
  <r>
    <s v="04-03-00-016"/>
    <x v="14"/>
    <s v="A-01-01-01-001-012"/>
    <x v="0"/>
    <s v="01"/>
    <s v="01"/>
    <s v="01"/>
    <s v="001"/>
    <s v="012"/>
    <m/>
    <m/>
    <m/>
    <s v="Nación"/>
    <x v="0"/>
    <s v="CSF"/>
    <s v="AUXILIO DE CONECTIVIDAD DIGITAL "/>
    <n v="8107564"/>
    <n v="943589"/>
    <n v="51427"/>
    <n v="8999726"/>
    <n v="0"/>
    <n v="8999726"/>
    <n v="0"/>
    <n v="8999726"/>
    <n v="8999726"/>
    <n v="8999726"/>
    <n v="8999726"/>
  </r>
  <r>
    <s v="04-03-00-016"/>
    <x v="14"/>
    <s v="A-01-01-02-001"/>
    <x v="0"/>
    <s v="01"/>
    <s v="01"/>
    <s v="02"/>
    <s v="001"/>
    <m/>
    <m/>
    <m/>
    <m/>
    <s v="Nación"/>
    <x v="0"/>
    <s v="CSF"/>
    <s v="PENSIONES"/>
    <n v="73339000"/>
    <n v="11915000"/>
    <n v="7679629"/>
    <n v="77574371"/>
    <n v="0"/>
    <n v="77574371"/>
    <n v="0"/>
    <n v="77574371"/>
    <n v="77574371"/>
    <n v="77574371"/>
    <n v="77574371"/>
  </r>
  <r>
    <s v="04-03-00-016"/>
    <x v="14"/>
    <s v="A-01-01-02-002"/>
    <x v="0"/>
    <s v="01"/>
    <s v="01"/>
    <s v="02"/>
    <s v="002"/>
    <m/>
    <m/>
    <m/>
    <m/>
    <s v="Nación"/>
    <x v="0"/>
    <s v="CSF"/>
    <s v="SALUD"/>
    <n v="51948000"/>
    <n v="3386065"/>
    <n v="453736"/>
    <n v="54880329"/>
    <n v="0"/>
    <n v="54880329"/>
    <n v="0"/>
    <n v="54880329"/>
    <n v="54880329"/>
    <n v="54880329"/>
    <n v="54880329"/>
  </r>
  <r>
    <s v="04-03-00-016"/>
    <x v="14"/>
    <s v="A-01-01-02-004"/>
    <x v="0"/>
    <s v="01"/>
    <s v="01"/>
    <s v="02"/>
    <s v="004"/>
    <m/>
    <m/>
    <m/>
    <m/>
    <s v="Nación"/>
    <x v="0"/>
    <s v="CSF"/>
    <s v="CAJAS DE COMPENSACIÓN FAMILIAR"/>
    <n v="30804000"/>
    <n v="127400"/>
    <n v="201500"/>
    <n v="30729900"/>
    <n v="0"/>
    <n v="30729900"/>
    <n v="0"/>
    <n v="30729900"/>
    <n v="30729900"/>
    <n v="30729900"/>
    <n v="30729900"/>
  </r>
  <r>
    <s v="04-03-00-016"/>
    <x v="14"/>
    <s v="A-01-01-02-005"/>
    <x v="0"/>
    <s v="01"/>
    <s v="01"/>
    <s v="02"/>
    <s v="005"/>
    <m/>
    <m/>
    <m/>
    <m/>
    <s v="Nación"/>
    <x v="0"/>
    <s v="CSF"/>
    <s v="APORTES GENERALES AL SISTEMA DE RIESGOS LABORALES"/>
    <n v="6725000"/>
    <n v="192900"/>
    <n v="8500"/>
    <n v="6909400"/>
    <n v="0"/>
    <n v="6909400"/>
    <n v="0"/>
    <n v="6909400"/>
    <n v="6909400"/>
    <n v="6909400"/>
    <n v="6909400"/>
  </r>
  <r>
    <s v="04-03-00-016"/>
    <x v="14"/>
    <s v="A-01-01-02-006"/>
    <x v="0"/>
    <s v="01"/>
    <s v="01"/>
    <s v="02"/>
    <s v="006"/>
    <m/>
    <m/>
    <m/>
    <m/>
    <s v="Nación"/>
    <x v="0"/>
    <s v="CSF"/>
    <s v="APORTES AL ICBF"/>
    <n v="23107000"/>
    <n v="95600"/>
    <n v="147900"/>
    <n v="23054700"/>
    <n v="0"/>
    <n v="23054700"/>
    <n v="0"/>
    <n v="23054700"/>
    <n v="23054700"/>
    <n v="23054700"/>
    <n v="23054700"/>
  </r>
  <r>
    <s v="04-03-00-016"/>
    <x v="14"/>
    <s v="A-01-01-02-007"/>
    <x v="0"/>
    <s v="01"/>
    <s v="01"/>
    <s v="02"/>
    <s v="007"/>
    <m/>
    <m/>
    <m/>
    <m/>
    <s v="Nación"/>
    <x v="0"/>
    <s v="CSF"/>
    <s v="APORTES AL SENA"/>
    <n v="15408000"/>
    <n v="63700"/>
    <n v="99900"/>
    <n v="15371800"/>
    <n v="0"/>
    <n v="15371800"/>
    <n v="0"/>
    <n v="15371800"/>
    <n v="15371800"/>
    <n v="15371800"/>
    <n v="15371800"/>
  </r>
  <r>
    <s v="04-03-00-016"/>
    <x v="14"/>
    <s v="A-01-01-03-001-001"/>
    <x v="0"/>
    <s v="01"/>
    <s v="01"/>
    <s v="03"/>
    <s v="001"/>
    <s v="001"/>
    <m/>
    <m/>
    <m/>
    <s v="Nación"/>
    <x v="0"/>
    <s v="CSF"/>
    <s v="SUELDO DE VACACIONES"/>
    <n v="3702510"/>
    <n v="32125161"/>
    <n v="566397"/>
    <n v="35261274"/>
    <n v="0"/>
    <n v="35261274"/>
    <n v="0"/>
    <n v="35261274"/>
    <n v="35261274"/>
    <n v="35261274"/>
    <n v="35261274"/>
  </r>
  <r>
    <s v="04-03-00-016"/>
    <x v="14"/>
    <s v="A-01-01-03-001-002"/>
    <x v="0"/>
    <s v="01"/>
    <s v="01"/>
    <s v="03"/>
    <s v="001"/>
    <s v="002"/>
    <m/>
    <m/>
    <m/>
    <s v="Nación"/>
    <x v="0"/>
    <s v="CSF"/>
    <s v="INDEMNIZACIÓN POR VACACIONES"/>
    <n v="0"/>
    <n v="1200000"/>
    <n v="689573"/>
    <n v="510427"/>
    <n v="0"/>
    <n v="510427"/>
    <n v="0"/>
    <n v="510427"/>
    <n v="510427"/>
    <n v="510427"/>
    <n v="510427"/>
  </r>
  <r>
    <s v="04-03-00-016"/>
    <x v="14"/>
    <s v="A-01-01-03-001-003"/>
    <x v="0"/>
    <s v="01"/>
    <s v="01"/>
    <s v="03"/>
    <s v="001"/>
    <s v="003"/>
    <m/>
    <m/>
    <m/>
    <s v="Nación"/>
    <x v="0"/>
    <s v="CSF"/>
    <s v="BONIFICACIÓN ESPECIAL DE RECREACIÓN"/>
    <n v="1641150"/>
    <n v="1671967.11"/>
    <n v="554055.11"/>
    <n v="2759062"/>
    <n v="0"/>
    <n v="2759062"/>
    <n v="0"/>
    <n v="2759062"/>
    <n v="2759062"/>
    <n v="2759062"/>
    <n v="2759062"/>
  </r>
  <r>
    <s v="04-03-00-016"/>
    <x v="14"/>
    <s v="A-01-01-03-002"/>
    <x v="0"/>
    <s v="01"/>
    <s v="01"/>
    <s v="03"/>
    <s v="002"/>
    <m/>
    <m/>
    <m/>
    <m/>
    <s v="Nación"/>
    <x v="0"/>
    <s v="CSF"/>
    <s v="PRIMA TÉCNICA NO SALARIAL"/>
    <n v="0"/>
    <n v="31952101"/>
    <n v="7303446"/>
    <n v="24648655"/>
    <n v="0"/>
    <n v="24648655"/>
    <n v="0"/>
    <n v="24648655"/>
    <n v="24648655"/>
    <n v="24648655"/>
    <n v="24648655"/>
  </r>
  <r>
    <s v="04-03-00-016"/>
    <x v="14"/>
    <s v="A-01-01-03-030"/>
    <x v="0"/>
    <s v="01"/>
    <s v="01"/>
    <s v="03"/>
    <s v="030"/>
    <m/>
    <m/>
    <m/>
    <m/>
    <s v="Nación"/>
    <x v="0"/>
    <s v="CSF"/>
    <s v="BONIFICACIÓN DE DIRECCIÓN"/>
    <n v="0"/>
    <n v="181978"/>
    <n v="181978"/>
    <n v="0"/>
    <n v="0"/>
    <n v="0"/>
    <n v="0"/>
    <n v="0"/>
    <n v="0"/>
    <n v="0"/>
    <n v="0"/>
  </r>
  <r>
    <s v="04-03-00-016"/>
    <x v="14"/>
    <s v="A-02-02-01-003-003"/>
    <x v="0"/>
    <s v="02"/>
    <s v="02"/>
    <s v="01"/>
    <s v="003"/>
    <s v="003"/>
    <m/>
    <m/>
    <m/>
    <s v="Nación"/>
    <x v="0"/>
    <s v="CSF"/>
    <s v="PRODUCTOS DE HORNOS DE COQUE; PRODUCTOS DE REFINACIÓN DE PETRÓLEO Y COMBUSTIBLE NUCLEAR"/>
    <n v="0"/>
    <n v="900000"/>
    <n v="623502"/>
    <n v="276498"/>
    <n v="0"/>
    <n v="276498"/>
    <n v="0"/>
    <n v="276498"/>
    <n v="276498"/>
    <n v="0"/>
    <n v="0"/>
  </r>
  <r>
    <s v="04-03-00-016"/>
    <x v="14"/>
    <s v="A-02-02-02-006-004"/>
    <x v="0"/>
    <s v="02"/>
    <s v="02"/>
    <s v="02"/>
    <s v="006"/>
    <s v="004"/>
    <m/>
    <m/>
    <m/>
    <s v="Nación"/>
    <x v="0"/>
    <s v="CSF"/>
    <s v="SERVICIOS DE TRANSPORTE DE PASAJEROS"/>
    <n v="0"/>
    <n v="3003600"/>
    <n v="0"/>
    <n v="3003600"/>
    <n v="0"/>
    <n v="2146400"/>
    <n v="857200"/>
    <n v="2146400"/>
    <n v="2146400"/>
    <n v="2146400"/>
    <n v="2146400"/>
  </r>
  <r>
    <s v="04-03-00-016"/>
    <x v="14"/>
    <s v="A-02-02-02-006-009"/>
    <x v="0"/>
    <s v="02"/>
    <s v="02"/>
    <s v="02"/>
    <s v="006"/>
    <s v="009"/>
    <m/>
    <m/>
    <m/>
    <s v="Nación"/>
    <x v="0"/>
    <s v="CSF"/>
    <s v="SERVICIOS DE DISTRIBUCIÓN DE ELECTRICIDAD, GAS Y AGUA (POR CUENTA PROPIA)"/>
    <n v="75000000"/>
    <n v="0"/>
    <n v="4678640"/>
    <n v="70321360"/>
    <n v="0"/>
    <n v="70321360"/>
    <n v="0"/>
    <n v="70321360"/>
    <n v="70321360"/>
    <n v="70321360"/>
    <n v="70321360"/>
  </r>
  <r>
    <s v="04-03-00-016"/>
    <x v="14"/>
    <s v="A-02-02-02-007-001"/>
    <x v="0"/>
    <s v="02"/>
    <s v="02"/>
    <s v="02"/>
    <s v="007"/>
    <s v="001"/>
    <m/>
    <m/>
    <m/>
    <s v="Nación"/>
    <x v="0"/>
    <s v="CSF"/>
    <s v="SERVICIOS FINANCIEROS Y SERVICIOS CONEXOS"/>
    <n v="63971850"/>
    <n v="0"/>
    <n v="63971850"/>
    <n v="0"/>
    <n v="0"/>
    <n v="0"/>
    <n v="0"/>
    <n v="0"/>
    <n v="0"/>
    <n v="0"/>
    <n v="0"/>
  </r>
  <r>
    <s v="04-03-00-016"/>
    <x v="14"/>
    <s v="A-02-02-02-007-002"/>
    <x v="0"/>
    <s v="02"/>
    <s v="02"/>
    <s v="02"/>
    <s v="007"/>
    <s v="002"/>
    <m/>
    <m/>
    <m/>
    <s v="Nación"/>
    <x v="0"/>
    <s v="CSF"/>
    <s v="SERVICIOS INMOBILIARIOS"/>
    <n v="63971850"/>
    <n v="3505545"/>
    <n v="3030293"/>
    <n v="64447102"/>
    <n v="0"/>
    <n v="64447102"/>
    <n v="0"/>
    <n v="64447102"/>
    <n v="60941557"/>
    <n v="60941557"/>
    <n v="60941557"/>
  </r>
  <r>
    <s v="04-03-00-016"/>
    <x v="14"/>
    <s v="A-02-02-02-008-004"/>
    <x v="0"/>
    <s v="02"/>
    <s v="02"/>
    <s v="02"/>
    <s v="008"/>
    <s v="004"/>
    <m/>
    <m/>
    <m/>
    <s v="Nación"/>
    <x v="0"/>
    <s v="CSF"/>
    <s v="SERVICIOS DE TELECOMUNICACIONES, TRANSMISIÓN Y SUMINISTRO DE INFORMACIÓN"/>
    <n v="3200000"/>
    <n v="0"/>
    <n v="1923226"/>
    <n v="1276774"/>
    <n v="0"/>
    <n v="1276774"/>
    <n v="0"/>
    <n v="1276774"/>
    <n v="1276774"/>
    <n v="1276774"/>
    <n v="1276774"/>
  </r>
  <r>
    <s v="04-03-00-016"/>
    <x v="14"/>
    <s v="A-02-02-02-009-004"/>
    <x v="0"/>
    <s v="02"/>
    <s v="02"/>
    <s v="02"/>
    <s v="009"/>
    <s v="004"/>
    <m/>
    <m/>
    <m/>
    <s v="Nación"/>
    <x v="0"/>
    <s v="CSF"/>
    <s v="SERVICIOS DE ALCANTARILLADO, RECOLECCIÓN, TRATAMIENTO Y DISPOSICIÓN DE DESECHOS Y OTROS SERVICIOS DE SANEAMIENTO AMBIENTAL"/>
    <n v="200000"/>
    <n v="0"/>
    <n v="200000"/>
    <n v="0"/>
    <n v="0"/>
    <n v="0"/>
    <n v="0"/>
    <n v="0"/>
    <n v="0"/>
    <n v="0"/>
    <n v="0"/>
  </r>
  <r>
    <s v="04-03-00-016"/>
    <x v="14"/>
    <s v="A-02-02-02-010"/>
    <x v="0"/>
    <s v="02"/>
    <s v="02"/>
    <s v="02"/>
    <s v="010"/>
    <m/>
    <m/>
    <m/>
    <m/>
    <s v="Nación"/>
    <x v="0"/>
    <s v="CSF"/>
    <s v="VIÁTICOS DE LOS FUNCIONARIOS EN COMISIÓN"/>
    <n v="0"/>
    <n v="258320"/>
    <n v="0"/>
    <n v="258320"/>
    <n v="0"/>
    <n v="258320"/>
    <n v="0"/>
    <n v="258320"/>
    <n v="258320"/>
    <n v="258320"/>
    <n v="258320"/>
  </r>
  <r>
    <s v="04-03-00-016"/>
    <x v="14"/>
    <s v="A-03-04-02-012-001"/>
    <x v="0"/>
    <s v="03"/>
    <s v="04"/>
    <s v="02"/>
    <s v="012"/>
    <s v="001"/>
    <m/>
    <m/>
    <m/>
    <s v="Nación"/>
    <x v="0"/>
    <s v="CSF"/>
    <s v="INCAPACIDADES (NO DE PENSIONES)"/>
    <n v="0"/>
    <n v="5290787"/>
    <n v="1639246"/>
    <n v="3651541"/>
    <n v="0"/>
    <n v="3651541"/>
    <n v="0"/>
    <n v="3651541"/>
    <n v="1744071"/>
    <n v="1744071"/>
    <n v="1744071"/>
  </r>
  <r>
    <s v="04-03-00-016"/>
    <x v="14"/>
    <s v="A-08-01-02-001"/>
    <x v="0"/>
    <s v="08"/>
    <s v="01"/>
    <s v="02"/>
    <s v="001"/>
    <m/>
    <m/>
    <m/>
    <m/>
    <s v="Nación"/>
    <x v="0"/>
    <s v="CSF"/>
    <s v="IMPUESTO PREDIAL Y SOBRETASA AMBIENTAL"/>
    <n v="0"/>
    <n v="24198400"/>
    <n v="0"/>
    <n v="24198400"/>
    <n v="0"/>
    <n v="24198400"/>
    <n v="0"/>
    <n v="24198400"/>
    <n v="24198400"/>
    <n v="24198400"/>
    <n v="24198400"/>
  </r>
  <r>
    <s v="04-03-00-016"/>
    <x v="14"/>
    <s v="C-0404-1003-2-0-0404004-02"/>
    <x v="1"/>
    <s v="0404"/>
    <s v="1003"/>
    <s v="2"/>
    <s v="0"/>
    <s v="0404004"/>
    <s v="02"/>
    <m/>
    <m/>
    <s v="Nación"/>
    <x v="0"/>
    <s v="CSF"/>
    <s v="ADQUISICIÓN DE BIENES Y SERVICIOS - SERVICIO DE INFORMACIÓN CATASTRAL - ACTUALIZACIÓN  Y GESTIÓN CATASTRAL  NACIONAL"/>
    <n v="0"/>
    <n v="339142750"/>
    <n v="5425331"/>
    <n v="333717419"/>
    <n v="0"/>
    <n v="333717419"/>
    <n v="0"/>
    <n v="333717419"/>
    <n v="333717419"/>
    <n v="332807303"/>
    <n v="332807303"/>
  </r>
  <r>
    <s v="04-03-00-016"/>
    <x v="14"/>
    <s v="C-0404-1003-2-0-0404004-02"/>
    <x v="1"/>
    <s v="0404"/>
    <s v="1003"/>
    <s v="2"/>
    <s v="0"/>
    <s v="0404004"/>
    <s v="02"/>
    <m/>
    <m/>
    <s v="Nación"/>
    <x v="2"/>
    <s v="CSF"/>
    <s v="ADQUISICIÓN DE BIENES Y SERVICIOS - SERVICIO DE INFORMACIÓN CATASTRAL - ACTUALIZACIÓN  Y GESTIÓN CATASTRAL  NACIONAL"/>
    <n v="0"/>
    <n v="60810121"/>
    <n v="33386936"/>
    <n v="27423185"/>
    <n v="0"/>
    <n v="27423185"/>
    <n v="0"/>
    <n v="27423185"/>
    <n v="27423185"/>
    <n v="27423185"/>
    <n v="27423185"/>
  </r>
  <r>
    <s v="04-03-00-016"/>
    <x v="14"/>
    <s v="C-0404-1003-2-0-0404004-02"/>
    <x v="1"/>
    <s v="0404"/>
    <s v="1003"/>
    <s v="2"/>
    <s v="0"/>
    <s v="0404004"/>
    <s v="02"/>
    <m/>
    <m/>
    <s v="Propios"/>
    <x v="1"/>
    <s v="CSF"/>
    <s v="ADQUISICIÓN DE BIENES Y SERVICIOS - SERVICIO DE INFORMACIÓN CATASTRAL - ACTUALIZACIÓN  Y GESTIÓN CATASTRAL  NACIONAL"/>
    <n v="0"/>
    <n v="55016195"/>
    <n v="11201723"/>
    <n v="43814472"/>
    <n v="0"/>
    <n v="43814472"/>
    <n v="0"/>
    <n v="43814472"/>
    <n v="43814472"/>
    <n v="43814472"/>
    <n v="43814472"/>
  </r>
  <r>
    <s v="04-03-00-016"/>
    <x v="14"/>
    <s v="C-0404-1003-2-0-0404007-02"/>
    <x v="1"/>
    <s v="0404"/>
    <s v="1003"/>
    <s v="2"/>
    <s v="0"/>
    <s v="0404007"/>
    <s v="02"/>
    <m/>
    <m/>
    <s v="Propios"/>
    <x v="1"/>
    <s v="CSF"/>
    <s v="ADQUISICIÓN DE BIENES Y SERVICIOS - SERVICIO DE AVALÚOS - ACTUALIZACIÓN  Y GESTIÓN CATASTRAL  NACIONAL"/>
    <n v="0"/>
    <n v="34807890"/>
    <n v="11759909"/>
    <n v="23047981"/>
    <n v="0"/>
    <n v="23047981"/>
    <n v="0"/>
    <n v="23047981"/>
    <n v="23047981"/>
    <n v="23047981"/>
    <n v="23047981"/>
  </r>
  <r>
    <s v="04-03-00-016"/>
    <x v="1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1516860"/>
    <n v="22752900"/>
    <n v="0"/>
    <n v="22752900"/>
    <n v="0"/>
    <n v="22752900"/>
    <n v="22752900"/>
    <n v="22752900"/>
    <n v="22752900"/>
  </r>
  <r>
    <s v="04-03-00-016"/>
    <x v="14"/>
    <s v="C-0499-1003-6-0-0499016-02"/>
    <x v="1"/>
    <s v="0499"/>
    <s v="1003"/>
    <s v="6"/>
    <s v="0"/>
    <s v="0499016"/>
    <s v="02"/>
    <m/>
    <m/>
    <s v="Nación"/>
    <x v="0"/>
    <s v="CSF"/>
    <s v="ADQUISICIÓN DE BIENES Y SERVICIOS - SEDES MANTENIDAS - FORTALECIMIENTO DE LA INFRAESTRUCTURA FÍSICA DEL IGAC A NIVEL  NACIONAL"/>
    <n v="0"/>
    <n v="3578330"/>
    <n v="91666"/>
    <n v="3486664"/>
    <n v="0"/>
    <n v="3486664"/>
    <n v="0"/>
    <n v="3486664"/>
    <n v="3486664"/>
    <n v="3486664"/>
    <n v="3486664"/>
  </r>
  <r>
    <s v="04-03-00-016"/>
    <x v="14"/>
    <s v="C-0499-1003-7-0-0499052-02"/>
    <x v="1"/>
    <s v="0499"/>
    <s v="1003"/>
    <s v="7"/>
    <s v="0"/>
    <s v="0499052"/>
    <s v="02"/>
    <m/>
    <m/>
    <s v="Nación"/>
    <x v="0"/>
    <s v="CSF"/>
    <s v="ADQUISICIÓN DE BIENES Y SERVICIOS - SERVICIO DE GESTIÓN DOCUMENTAL - IMPLEMENTACIÓN DE UN SISTEMA DE GESTIÓN DOCUMENTAL EN EL IGAC A NIVEL   NACIONAL"/>
    <n v="0"/>
    <n v="16107883"/>
    <n v="16107883"/>
    <n v="0"/>
    <n v="0"/>
    <n v="0"/>
    <n v="0"/>
    <n v="0"/>
    <n v="0"/>
    <n v="0"/>
    <n v="0"/>
  </r>
  <r>
    <s v="04-03-00-017"/>
    <x v="15"/>
    <s v="A-01-01-01-001-001"/>
    <x v="0"/>
    <s v="01"/>
    <s v="01"/>
    <s v="01"/>
    <s v="001"/>
    <s v="001"/>
    <m/>
    <m/>
    <m/>
    <s v="Nación"/>
    <x v="0"/>
    <s v="CSF"/>
    <s v="SUELDO BÁSICO"/>
    <n v="424702000"/>
    <n v="512959"/>
    <n v="0"/>
    <n v="425214959"/>
    <n v="0"/>
    <n v="425214959"/>
    <n v="0"/>
    <n v="425214959"/>
    <n v="425214959"/>
    <n v="425214959"/>
    <n v="425214959"/>
  </r>
  <r>
    <s v="04-03-00-017"/>
    <x v="15"/>
    <s v="A-01-01-01-001-004"/>
    <x v="0"/>
    <s v="01"/>
    <s v="01"/>
    <s v="01"/>
    <s v="001"/>
    <s v="004"/>
    <m/>
    <m/>
    <m/>
    <s v="Nación"/>
    <x v="0"/>
    <s v="CSF"/>
    <s v="SUBSIDIO DE ALIMENTACIÓN"/>
    <n v="7966000"/>
    <n v="0"/>
    <n v="654866"/>
    <n v="7311134"/>
    <n v="0"/>
    <n v="7311134"/>
    <n v="0"/>
    <n v="7311134"/>
    <n v="7311134"/>
    <n v="7311134"/>
    <n v="7311134"/>
  </r>
  <r>
    <s v="04-03-00-017"/>
    <x v="15"/>
    <s v="A-01-01-01-001-005"/>
    <x v="0"/>
    <s v="01"/>
    <s v="01"/>
    <s v="01"/>
    <s v="001"/>
    <s v="005"/>
    <m/>
    <m/>
    <m/>
    <s v="Nación"/>
    <x v="0"/>
    <s v="CSF"/>
    <s v="AUXILIO DE TRANSPORTE "/>
    <n v="8150000"/>
    <n v="0"/>
    <n v="3470143"/>
    <n v="4679857"/>
    <n v="0"/>
    <n v="4679857"/>
    <n v="0"/>
    <n v="4679857"/>
    <n v="4679857"/>
    <n v="4679857"/>
    <n v="4679857"/>
  </r>
  <r>
    <s v="04-03-00-017"/>
    <x v="15"/>
    <s v="A-01-01-01-001-006"/>
    <x v="0"/>
    <s v="01"/>
    <s v="01"/>
    <s v="01"/>
    <s v="001"/>
    <s v="006"/>
    <m/>
    <m/>
    <m/>
    <s v="Nación"/>
    <x v="0"/>
    <s v="CSF"/>
    <s v="PRIMA DE SERVICIO"/>
    <n v="43048000"/>
    <n v="7762418"/>
    <n v="9761077"/>
    <n v="41049341"/>
    <n v="0"/>
    <n v="41049341"/>
    <n v="0"/>
    <n v="41049341"/>
    <n v="41049341"/>
    <n v="41049341"/>
    <n v="41049341"/>
  </r>
  <r>
    <s v="04-03-00-017"/>
    <x v="15"/>
    <s v="A-01-01-01-001-007"/>
    <x v="0"/>
    <s v="01"/>
    <s v="01"/>
    <s v="01"/>
    <s v="001"/>
    <s v="007"/>
    <m/>
    <m/>
    <m/>
    <s v="Nación"/>
    <x v="0"/>
    <s v="CSF"/>
    <s v="BONIFICACIÓN POR SERVICIOS PRESTADOS"/>
    <n v="16018000"/>
    <n v="34034"/>
    <n v="0"/>
    <n v="16052034"/>
    <n v="0"/>
    <n v="16052034"/>
    <n v="0"/>
    <n v="16052034"/>
    <n v="16052034"/>
    <n v="16052034"/>
    <n v="16052034"/>
  </r>
  <r>
    <s v="04-03-00-017"/>
    <x v="15"/>
    <s v="A-01-01-01-001-009"/>
    <x v="0"/>
    <s v="01"/>
    <s v="01"/>
    <s v="01"/>
    <s v="001"/>
    <s v="009"/>
    <m/>
    <m/>
    <m/>
    <s v="Nación"/>
    <x v="0"/>
    <s v="CSF"/>
    <s v="PRIMA DE NAVIDAD"/>
    <n v="49888000"/>
    <n v="4534676"/>
    <n v="7853"/>
    <n v="54414823"/>
    <n v="0"/>
    <n v="54414823"/>
    <n v="0"/>
    <n v="54414823"/>
    <n v="54414823"/>
    <n v="54414823"/>
    <n v="54414823"/>
  </r>
  <r>
    <s v="04-03-00-017"/>
    <x v="15"/>
    <s v="A-01-01-01-001-010"/>
    <x v="0"/>
    <s v="01"/>
    <s v="01"/>
    <s v="01"/>
    <s v="001"/>
    <s v="010"/>
    <m/>
    <m/>
    <m/>
    <s v="Nación"/>
    <x v="0"/>
    <s v="CSF"/>
    <s v="PRIMA DE VACACIONES"/>
    <n v="29439000"/>
    <n v="8002841"/>
    <n v="3947023"/>
    <n v="33494818"/>
    <n v="0"/>
    <n v="33494818"/>
    <n v="0"/>
    <n v="33494818"/>
    <n v="33494818"/>
    <n v="33494818"/>
    <n v="33494818"/>
  </r>
  <r>
    <s v="04-03-00-017"/>
    <x v="15"/>
    <s v="A-01-01-01-001-012"/>
    <x v="0"/>
    <s v="01"/>
    <s v="01"/>
    <s v="01"/>
    <s v="001"/>
    <s v="012"/>
    <m/>
    <m/>
    <m/>
    <s v="Nación"/>
    <x v="0"/>
    <s v="CSF"/>
    <s v="AUXILIO DE CONECTIVIDAD DIGITAL "/>
    <n v="3470143"/>
    <n v="932009"/>
    <n v="0"/>
    <n v="4402152"/>
    <n v="0"/>
    <n v="4402152"/>
    <n v="0"/>
    <n v="4402152"/>
    <n v="4402152"/>
    <n v="4402152"/>
    <n v="4402152"/>
  </r>
  <r>
    <s v="04-03-00-017"/>
    <x v="15"/>
    <s v="A-01-01-02-001"/>
    <x v="0"/>
    <s v="01"/>
    <s v="01"/>
    <s v="02"/>
    <s v="001"/>
    <m/>
    <m/>
    <m/>
    <m/>
    <s v="Nación"/>
    <x v="0"/>
    <s v="CSF"/>
    <s v="PENSIONES"/>
    <n v="56829000"/>
    <n v="5191800"/>
    <n v="5025600"/>
    <n v="56995200"/>
    <n v="0"/>
    <n v="56995200"/>
    <n v="0"/>
    <n v="56995200"/>
    <n v="56995200"/>
    <n v="56995200"/>
    <n v="56995200"/>
  </r>
  <r>
    <s v="04-03-00-017"/>
    <x v="15"/>
    <s v="A-01-01-02-002"/>
    <x v="0"/>
    <s v="01"/>
    <s v="01"/>
    <s v="02"/>
    <s v="002"/>
    <m/>
    <m/>
    <m/>
    <m/>
    <s v="Nación"/>
    <x v="0"/>
    <s v="CSF"/>
    <s v="SALUD"/>
    <n v="40254000"/>
    <n v="120500"/>
    <n v="0"/>
    <n v="40374500"/>
    <n v="0"/>
    <n v="40374500"/>
    <n v="0"/>
    <n v="40374500"/>
    <n v="40374500"/>
    <n v="40374500"/>
    <n v="40374500"/>
  </r>
  <r>
    <s v="04-03-00-017"/>
    <x v="15"/>
    <s v="A-01-01-02-004"/>
    <x v="0"/>
    <s v="01"/>
    <s v="01"/>
    <s v="02"/>
    <s v="004"/>
    <m/>
    <m/>
    <m/>
    <m/>
    <s v="Nación"/>
    <x v="0"/>
    <s v="CSF"/>
    <s v="CAJAS DE COMPENSACIÓN FAMILIAR"/>
    <n v="24058000"/>
    <n v="131900"/>
    <n v="1786700"/>
    <n v="22403200"/>
    <n v="0"/>
    <n v="22403200"/>
    <n v="0"/>
    <n v="22403200"/>
    <n v="22403200"/>
    <n v="22403200"/>
    <n v="22403200"/>
  </r>
  <r>
    <s v="04-03-00-017"/>
    <x v="15"/>
    <s v="A-01-01-02-005"/>
    <x v="0"/>
    <s v="01"/>
    <s v="01"/>
    <s v="02"/>
    <s v="005"/>
    <m/>
    <m/>
    <m/>
    <m/>
    <s v="Nación"/>
    <x v="0"/>
    <s v="CSF"/>
    <s v="APORTES GENERALES AL SISTEMA DE RIESGOS LABORALES"/>
    <n v="5367000"/>
    <n v="424800"/>
    <n v="0"/>
    <n v="5791800"/>
    <n v="0"/>
    <n v="5791800"/>
    <n v="0"/>
    <n v="5791800"/>
    <n v="5791800"/>
    <n v="5791800"/>
    <n v="5791800"/>
  </r>
  <r>
    <s v="04-03-00-017"/>
    <x v="15"/>
    <s v="A-01-01-02-006"/>
    <x v="0"/>
    <s v="01"/>
    <s v="01"/>
    <s v="02"/>
    <s v="006"/>
    <m/>
    <m/>
    <m/>
    <m/>
    <s v="Nación"/>
    <x v="0"/>
    <s v="CSF"/>
    <s v="APORTES AL ICBF"/>
    <n v="18047000"/>
    <n v="98600"/>
    <n v="1340600"/>
    <n v="16805000"/>
    <n v="0"/>
    <n v="16805000"/>
    <n v="0"/>
    <n v="16805000"/>
    <n v="16805000"/>
    <n v="16805000"/>
    <n v="16805000"/>
  </r>
  <r>
    <s v="04-03-00-017"/>
    <x v="15"/>
    <s v="A-01-01-02-007"/>
    <x v="0"/>
    <s v="01"/>
    <s v="01"/>
    <s v="02"/>
    <s v="007"/>
    <m/>
    <m/>
    <m/>
    <m/>
    <s v="Nación"/>
    <x v="0"/>
    <s v="CSF"/>
    <s v="APORTES AL SENA"/>
    <n v="12034000"/>
    <n v="66000"/>
    <n v="892200"/>
    <n v="11207800"/>
    <n v="0"/>
    <n v="11207800"/>
    <n v="0"/>
    <n v="11207800"/>
    <n v="11207800"/>
    <n v="11207800"/>
    <n v="11207800"/>
  </r>
  <r>
    <s v="04-03-00-017"/>
    <x v="15"/>
    <s v="A-01-01-03-001-001"/>
    <x v="0"/>
    <s v="01"/>
    <s v="01"/>
    <s v="03"/>
    <s v="001"/>
    <s v="001"/>
    <m/>
    <m/>
    <m/>
    <s v="Nación"/>
    <x v="0"/>
    <s v="CSF"/>
    <s v="SUELDO DE VACACIONES"/>
    <n v="19760580"/>
    <n v="15051721"/>
    <n v="5385581"/>
    <n v="29426720"/>
    <n v="0"/>
    <n v="29426720"/>
    <n v="0"/>
    <n v="29426720"/>
    <n v="29426720"/>
    <n v="29426720"/>
    <n v="29426720"/>
  </r>
  <r>
    <s v="04-03-00-017"/>
    <x v="15"/>
    <s v="A-01-01-03-001-002"/>
    <x v="0"/>
    <s v="01"/>
    <s v="01"/>
    <s v="03"/>
    <s v="001"/>
    <s v="002"/>
    <m/>
    <m/>
    <m/>
    <s v="Nación"/>
    <x v="0"/>
    <s v="CSF"/>
    <s v="INDEMNIZACIÓN POR VACACIONES"/>
    <n v="0"/>
    <n v="7691000"/>
    <n v="1592870"/>
    <n v="6098130"/>
    <n v="0"/>
    <n v="6098130"/>
    <n v="0"/>
    <n v="6098130"/>
    <n v="6098130"/>
    <n v="6098130"/>
    <n v="6098130"/>
  </r>
  <r>
    <s v="04-03-00-017"/>
    <x v="15"/>
    <s v="A-01-01-03-001-003"/>
    <x v="0"/>
    <s v="01"/>
    <s v="01"/>
    <s v="03"/>
    <s v="001"/>
    <s v="003"/>
    <m/>
    <m/>
    <m/>
    <s v="Nación"/>
    <x v="0"/>
    <s v="CSF"/>
    <s v="BONIFICACIÓN ESPECIAL DE RECREACIÓN"/>
    <n v="1495620"/>
    <n v="1560762"/>
    <n v="313996"/>
    <n v="2742386"/>
    <n v="0"/>
    <n v="2742386"/>
    <n v="0"/>
    <n v="2742386"/>
    <n v="2742386"/>
    <n v="2742386"/>
    <n v="2742386"/>
  </r>
  <r>
    <s v="04-03-00-017"/>
    <x v="15"/>
    <s v="A-01-01-03-002"/>
    <x v="0"/>
    <s v="01"/>
    <s v="01"/>
    <s v="03"/>
    <s v="002"/>
    <m/>
    <m/>
    <m/>
    <m/>
    <s v="Nación"/>
    <x v="0"/>
    <s v="CSF"/>
    <s v="PRIMA TÉCNICA NO SALARIAL"/>
    <n v="16936290"/>
    <n v="11323314"/>
    <n v="0"/>
    <n v="28259604"/>
    <n v="0"/>
    <n v="28259604"/>
    <n v="0"/>
    <n v="28259604"/>
    <n v="28259604"/>
    <n v="28259604"/>
    <n v="28259604"/>
  </r>
  <r>
    <s v="04-03-00-017"/>
    <x v="15"/>
    <s v="A-01-01-03-016"/>
    <x v="0"/>
    <s v="01"/>
    <s v="01"/>
    <s v="03"/>
    <s v="016"/>
    <m/>
    <m/>
    <m/>
    <m/>
    <s v="Nación"/>
    <x v="0"/>
    <s v="CSF"/>
    <s v="PRIMA DE COORDINACIÓN"/>
    <n v="2740500"/>
    <n v="0"/>
    <n v="2740500"/>
    <n v="0"/>
    <n v="0"/>
    <n v="0"/>
    <n v="0"/>
    <n v="0"/>
    <n v="0"/>
    <n v="0"/>
    <n v="0"/>
  </r>
  <r>
    <s v="04-03-00-017"/>
    <x v="15"/>
    <s v="A-02-02-02-006-004"/>
    <x v="0"/>
    <s v="02"/>
    <s v="02"/>
    <s v="02"/>
    <s v="006"/>
    <s v="004"/>
    <m/>
    <m/>
    <m/>
    <s v="Nación"/>
    <x v="0"/>
    <s v="CSF"/>
    <s v="SERVICIOS DE TRANSPORTE DE PASAJEROS"/>
    <n v="0"/>
    <n v="78400"/>
    <n v="0"/>
    <n v="78400"/>
    <n v="0"/>
    <n v="78400"/>
    <n v="0"/>
    <n v="78400"/>
    <n v="78400"/>
    <n v="78400"/>
    <n v="78400"/>
  </r>
  <r>
    <s v="04-03-00-017"/>
    <x v="15"/>
    <s v="A-02-02-02-006-004"/>
    <x v="0"/>
    <s v="02"/>
    <s v="02"/>
    <s v="02"/>
    <s v="006"/>
    <s v="004"/>
    <m/>
    <m/>
    <m/>
    <s v="Propios"/>
    <x v="1"/>
    <s v="CSF"/>
    <s v="SERVICIOS DE TRANSPORTE DE PASAJEROS"/>
    <n v="0"/>
    <n v="30000"/>
    <n v="0"/>
    <n v="30000"/>
    <n v="0"/>
    <n v="30000"/>
    <n v="0"/>
    <n v="30000"/>
    <n v="30000"/>
    <n v="30000"/>
    <n v="30000"/>
  </r>
  <r>
    <s v="04-03-00-017"/>
    <x v="15"/>
    <s v="A-02-02-02-006-009"/>
    <x v="0"/>
    <s v="02"/>
    <s v="02"/>
    <s v="02"/>
    <s v="006"/>
    <s v="009"/>
    <m/>
    <m/>
    <m/>
    <s v="Nación"/>
    <x v="0"/>
    <s v="CSF"/>
    <s v="SERVICIOS DE DISTRIBUCIÓN DE ELECTRICIDAD, GAS Y AGUA (POR CUENTA PROPIA)"/>
    <n v="20000000"/>
    <n v="0"/>
    <n v="223429"/>
    <n v="19776571"/>
    <n v="0"/>
    <n v="19776571"/>
    <n v="0"/>
    <n v="19776571"/>
    <n v="19776571"/>
    <n v="19776571"/>
    <n v="19776571"/>
  </r>
  <r>
    <s v="04-03-00-017"/>
    <x v="15"/>
    <s v="A-02-02-02-007-001"/>
    <x v="0"/>
    <s v="02"/>
    <s v="02"/>
    <s v="02"/>
    <s v="007"/>
    <s v="001"/>
    <m/>
    <m/>
    <m/>
    <s v="Nación"/>
    <x v="0"/>
    <s v="CSF"/>
    <s v="SERVICIOS FINANCIEROS Y SERVICIOS CONEXOS"/>
    <n v="11520000"/>
    <n v="0"/>
    <n v="11520000"/>
    <n v="0"/>
    <n v="0"/>
    <n v="0"/>
    <n v="0"/>
    <n v="0"/>
    <n v="0"/>
    <n v="0"/>
    <n v="0"/>
  </r>
  <r>
    <s v="04-03-00-017"/>
    <x v="15"/>
    <s v="A-02-02-02-007-002"/>
    <x v="0"/>
    <s v="02"/>
    <s v="02"/>
    <s v="02"/>
    <s v="007"/>
    <s v="002"/>
    <m/>
    <m/>
    <m/>
    <s v="Nación"/>
    <x v="0"/>
    <s v="CSF"/>
    <s v="SERVICIOS INMOBILIARIOS"/>
    <n v="11520000"/>
    <n v="384000"/>
    <n v="2000"/>
    <n v="11902000"/>
    <n v="0"/>
    <n v="11902000"/>
    <n v="0"/>
    <n v="11902000"/>
    <n v="11902000"/>
    <n v="11902000"/>
    <n v="11902000"/>
  </r>
  <r>
    <s v="04-03-00-017"/>
    <x v="15"/>
    <s v="A-02-02-02-008-004"/>
    <x v="0"/>
    <s v="02"/>
    <s v="02"/>
    <s v="02"/>
    <s v="008"/>
    <s v="004"/>
    <m/>
    <m/>
    <m/>
    <s v="Nación"/>
    <x v="0"/>
    <s v="CSF"/>
    <s v="SERVICIOS DE TELECOMUNICACIONES, TRANSMISIÓN Y SUMINISTRO DE INFORMACIÓN"/>
    <n v="900000"/>
    <n v="29070"/>
    <n v="0"/>
    <n v="929070"/>
    <n v="0"/>
    <n v="929070"/>
    <n v="0"/>
    <n v="929070"/>
    <n v="929070"/>
    <n v="929070"/>
    <n v="929070"/>
  </r>
  <r>
    <s v="04-03-00-017"/>
    <x v="15"/>
    <s v="A-02-02-02-009-004"/>
    <x v="0"/>
    <s v="02"/>
    <s v="02"/>
    <s v="02"/>
    <s v="009"/>
    <s v="004"/>
    <m/>
    <m/>
    <m/>
    <s v="Nación"/>
    <x v="0"/>
    <s v="CSF"/>
    <s v="SERVICIOS DE ALCANTARILLADO, RECOLECCIÓN, TRATAMIENTO Y DISPOSICIÓN DE DESECHOS Y OTROS SERVICIOS DE SANEAMIENTO AMBIENTAL"/>
    <n v="1700000"/>
    <n v="338664"/>
    <n v="171443"/>
    <n v="1867221"/>
    <n v="0"/>
    <n v="1867221"/>
    <n v="0"/>
    <n v="1867221"/>
    <n v="1867221"/>
    <n v="1867221"/>
    <n v="1867221"/>
  </r>
  <r>
    <s v="04-03-00-017"/>
    <x v="15"/>
    <s v="A-02-02-02-010"/>
    <x v="0"/>
    <s v="02"/>
    <s v="02"/>
    <s v="02"/>
    <s v="010"/>
    <m/>
    <m/>
    <m/>
    <m/>
    <s v="Nación"/>
    <x v="0"/>
    <s v="CSF"/>
    <s v="VIÁTICOS DE LOS FUNCIONARIOS EN COMISIÓN"/>
    <n v="0"/>
    <n v="258320"/>
    <n v="0"/>
    <n v="258320"/>
    <n v="0"/>
    <n v="258320"/>
    <n v="0"/>
    <n v="258320"/>
    <n v="258320"/>
    <n v="258320"/>
    <n v="258320"/>
  </r>
  <r>
    <s v="04-03-00-017"/>
    <x v="15"/>
    <s v="A-02-02-02-010"/>
    <x v="0"/>
    <s v="02"/>
    <s v="02"/>
    <s v="02"/>
    <s v="010"/>
    <m/>
    <m/>
    <m/>
    <m/>
    <s v="Propios"/>
    <x v="1"/>
    <s v="CSF"/>
    <s v="VIÁTICOS DE LOS FUNCIONARIOS EN COMISIÓN"/>
    <n v="0"/>
    <n v="407319"/>
    <n v="0"/>
    <n v="407319"/>
    <n v="0"/>
    <n v="407319"/>
    <n v="0"/>
    <n v="407319"/>
    <n v="407319"/>
    <n v="407319"/>
    <n v="407319"/>
  </r>
  <r>
    <s v="04-03-00-017"/>
    <x v="15"/>
    <s v="A-03-04-02-012-001"/>
    <x v="0"/>
    <s v="03"/>
    <s v="04"/>
    <s v="02"/>
    <s v="012"/>
    <s v="001"/>
    <m/>
    <m/>
    <m/>
    <s v="Nación"/>
    <x v="0"/>
    <s v="CSF"/>
    <s v="INCAPACIDADES (NO DE PENSIONES)"/>
    <n v="0"/>
    <n v="6636394.6699999999"/>
    <n v="55695"/>
    <n v="6580699.6699999999"/>
    <n v="0"/>
    <n v="6580699.6699999999"/>
    <n v="0"/>
    <n v="6580699.6699999999"/>
    <n v="6580699.6699999999"/>
    <n v="6580699.6699999999"/>
    <n v="6580699.6699999999"/>
  </r>
  <r>
    <s v="04-03-00-017"/>
    <x v="15"/>
    <s v="A-08-01-02-001"/>
    <x v="0"/>
    <s v="08"/>
    <s v="01"/>
    <s v="02"/>
    <s v="001"/>
    <m/>
    <m/>
    <m/>
    <m/>
    <s v="Nación"/>
    <x v="0"/>
    <s v="CSF"/>
    <s v="IMPUESTO PREDIAL Y SOBRETASA AMBIENTAL"/>
    <n v="0"/>
    <n v="7213000"/>
    <n v="146"/>
    <n v="7212854"/>
    <n v="0"/>
    <n v="7212854"/>
    <n v="0"/>
    <n v="7212854"/>
    <n v="7212854"/>
    <n v="7212854"/>
    <n v="7212854"/>
  </r>
  <r>
    <s v="04-03-00-017"/>
    <x v="15"/>
    <s v="A-08-01-02-003"/>
    <x v="0"/>
    <s v="08"/>
    <s v="01"/>
    <s v="02"/>
    <s v="003"/>
    <m/>
    <m/>
    <m/>
    <m/>
    <s v="Propios"/>
    <x v="1"/>
    <s v="CSF"/>
    <s v="IMPUESTO DE INDUSTRIA Y COMERCIO"/>
    <n v="0"/>
    <n v="3500000"/>
    <n v="383721"/>
    <n v="3116279"/>
    <n v="0"/>
    <n v="3116279"/>
    <n v="0"/>
    <n v="3116279"/>
    <n v="3116279"/>
    <n v="3116279"/>
    <n v="3116279"/>
  </r>
  <r>
    <s v="04-03-00-017"/>
    <x v="15"/>
    <s v="C-0404-1003-2-0-0404004-02"/>
    <x v="1"/>
    <s v="0404"/>
    <s v="1003"/>
    <s v="2"/>
    <s v="0"/>
    <s v="0404004"/>
    <s v="02"/>
    <m/>
    <m/>
    <s v="Nación"/>
    <x v="0"/>
    <s v="CSF"/>
    <s v="ADQUISICIÓN DE BIENES Y SERVICIOS - SERVICIO DE INFORMACIÓN CATASTRAL - ACTUALIZACIÓN  Y GESTIÓN CATASTRAL  NACIONAL"/>
    <n v="0"/>
    <n v="132202128"/>
    <n v="195580"/>
    <n v="132006548"/>
    <n v="0"/>
    <n v="132006548"/>
    <n v="0"/>
    <n v="132006548"/>
    <n v="126225627"/>
    <n v="126225627"/>
    <n v="126225627"/>
  </r>
  <r>
    <s v="04-03-00-017"/>
    <x v="15"/>
    <s v="C-0404-1003-2-0-0404004-02"/>
    <x v="1"/>
    <s v="0404"/>
    <s v="1003"/>
    <s v="2"/>
    <s v="0"/>
    <s v="0404004"/>
    <s v="02"/>
    <m/>
    <m/>
    <s v="Nación"/>
    <x v="2"/>
    <s v="CSF"/>
    <s v="ADQUISICIÓN DE BIENES Y SERVICIOS - SERVICIO DE INFORMACIÓN CATASTRAL - ACTUALIZACIÓN  Y GESTIÓN CATASTRAL  NACIONAL"/>
    <n v="0"/>
    <n v="14487877"/>
    <n v="821124"/>
    <n v="13666753"/>
    <n v="0"/>
    <n v="13666753"/>
    <n v="0"/>
    <n v="13666753"/>
    <n v="13666753"/>
    <n v="13666753"/>
    <n v="13666753"/>
  </r>
  <r>
    <s v="04-03-00-017"/>
    <x v="15"/>
    <s v="C-0404-1003-2-0-0404004-02"/>
    <x v="1"/>
    <s v="0404"/>
    <s v="1003"/>
    <s v="2"/>
    <s v="0"/>
    <s v="0404004"/>
    <s v="02"/>
    <m/>
    <m/>
    <s v="Propios"/>
    <x v="1"/>
    <s v="CSF"/>
    <s v="ADQUISICIÓN DE BIENES Y SERVICIOS - SERVICIO DE INFORMACIÓN CATASTRAL - ACTUALIZACIÓN  Y GESTIÓN CATASTRAL  NACIONAL"/>
    <n v="0"/>
    <n v="25782013"/>
    <n v="0"/>
    <n v="25782013"/>
    <n v="0"/>
    <n v="19938090"/>
    <n v="5843923"/>
    <n v="19938090"/>
    <n v="19938090"/>
    <n v="19938090"/>
    <n v="19938090"/>
  </r>
  <r>
    <s v="04-03-00-017"/>
    <x v="15"/>
    <s v="C-0404-1003-2-0-0404007-02"/>
    <x v="1"/>
    <s v="0404"/>
    <s v="1003"/>
    <s v="2"/>
    <s v="0"/>
    <s v="0404007"/>
    <s v="02"/>
    <m/>
    <m/>
    <s v="Propios"/>
    <x v="1"/>
    <s v="CSF"/>
    <s v="ADQUISICIÓN DE BIENES Y SERVICIOS - SERVICIO DE AVALÚOS - ACTUALIZACIÓN  Y GESTIÓN CATASTRAL  NACIONAL"/>
    <n v="0"/>
    <n v="2000000"/>
    <n v="1159838"/>
    <n v="840162"/>
    <n v="0"/>
    <n v="840162"/>
    <n v="0"/>
    <n v="840162"/>
    <n v="840162"/>
    <n v="840162"/>
    <n v="840162"/>
  </r>
  <r>
    <s v="04-03-00-017"/>
    <x v="1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1112364"/>
    <n v="23157396"/>
    <n v="0"/>
    <n v="23157396"/>
    <n v="0"/>
    <n v="23157396"/>
    <n v="23157396"/>
    <n v="23157396"/>
    <n v="23157396"/>
  </r>
  <r>
    <s v="04-03-00-018"/>
    <x v="16"/>
    <s v="A-01-01-01-001-001"/>
    <x v="0"/>
    <s v="01"/>
    <s v="01"/>
    <s v="01"/>
    <s v="001"/>
    <s v="001"/>
    <m/>
    <m/>
    <m/>
    <s v="Nación"/>
    <x v="0"/>
    <s v="CSF"/>
    <s v="SUELDO BÁSICO"/>
    <n v="568197000"/>
    <n v="25530263"/>
    <n v="0"/>
    <n v="593727263"/>
    <n v="0"/>
    <n v="593727263"/>
    <n v="0"/>
    <n v="593727263"/>
    <n v="593727263"/>
    <n v="593727263"/>
    <n v="593727263"/>
  </r>
  <r>
    <s v="04-03-00-018"/>
    <x v="16"/>
    <s v="A-01-01-01-001-004"/>
    <x v="0"/>
    <s v="01"/>
    <s v="01"/>
    <s v="01"/>
    <s v="001"/>
    <s v="004"/>
    <m/>
    <m/>
    <m/>
    <s v="Nación"/>
    <x v="0"/>
    <s v="CSF"/>
    <s v="SUBSIDIO DE ALIMENTACIÓN"/>
    <n v="12551000"/>
    <n v="179583"/>
    <n v="0"/>
    <n v="12730583"/>
    <n v="0"/>
    <n v="12730583"/>
    <n v="0"/>
    <n v="12730583"/>
    <n v="12730583"/>
    <n v="12730583"/>
    <n v="12730583"/>
  </r>
  <r>
    <s v="04-03-00-018"/>
    <x v="16"/>
    <s v="A-01-01-01-001-005"/>
    <x v="0"/>
    <s v="01"/>
    <s v="01"/>
    <s v="01"/>
    <s v="001"/>
    <s v="005"/>
    <m/>
    <m/>
    <m/>
    <s v="Nación"/>
    <x v="0"/>
    <s v="CSF"/>
    <s v="AUXILIO DE TRANSPORTE "/>
    <n v="16078000"/>
    <n v="0"/>
    <n v="6018878"/>
    <n v="10059122"/>
    <n v="0"/>
    <n v="10059122"/>
    <n v="0"/>
    <n v="10059122"/>
    <n v="10059122"/>
    <n v="10059122"/>
    <n v="10059122"/>
  </r>
  <r>
    <s v="04-03-00-018"/>
    <x v="16"/>
    <s v="A-01-01-01-001-006"/>
    <x v="0"/>
    <s v="01"/>
    <s v="01"/>
    <s v="01"/>
    <s v="001"/>
    <s v="006"/>
    <m/>
    <m/>
    <m/>
    <s v="Nación"/>
    <x v="0"/>
    <s v="CSF"/>
    <s v="PRIMA DE SERVICIO"/>
    <n v="56480000"/>
    <n v="1503715"/>
    <n v="0"/>
    <n v="57983715"/>
    <n v="0"/>
    <n v="57983715"/>
    <n v="0"/>
    <n v="57983715"/>
    <n v="57983715"/>
    <n v="57983715"/>
    <n v="57983715"/>
  </r>
  <r>
    <s v="04-03-00-018"/>
    <x v="16"/>
    <s v="A-01-01-01-001-007"/>
    <x v="0"/>
    <s v="01"/>
    <s v="01"/>
    <s v="01"/>
    <s v="001"/>
    <s v="007"/>
    <m/>
    <m/>
    <m/>
    <s v="Nación"/>
    <x v="0"/>
    <s v="CSF"/>
    <s v="BONIFICACIÓN POR SERVICIOS PRESTADOS"/>
    <n v="22427000"/>
    <n v="23291"/>
    <n v="0"/>
    <n v="22450291"/>
    <n v="0"/>
    <n v="22450291"/>
    <n v="0"/>
    <n v="22450291"/>
    <n v="22450291"/>
    <n v="22450291"/>
    <n v="22450291"/>
  </r>
  <r>
    <s v="04-03-00-018"/>
    <x v="16"/>
    <s v="A-01-01-01-001-009"/>
    <x v="0"/>
    <s v="01"/>
    <s v="01"/>
    <s v="01"/>
    <s v="001"/>
    <s v="009"/>
    <m/>
    <m/>
    <m/>
    <s v="Nación"/>
    <x v="0"/>
    <s v="CSF"/>
    <s v="PRIMA DE NAVIDAD"/>
    <n v="73922000"/>
    <n v="1886743"/>
    <n v="602373"/>
    <n v="75206370"/>
    <n v="0"/>
    <n v="75206370"/>
    <n v="0"/>
    <n v="75206370"/>
    <n v="75206370"/>
    <n v="75206370"/>
    <n v="75206370"/>
  </r>
  <r>
    <s v="04-03-00-018"/>
    <x v="16"/>
    <s v="A-01-01-01-001-010"/>
    <x v="0"/>
    <s v="01"/>
    <s v="01"/>
    <s v="01"/>
    <s v="001"/>
    <s v="010"/>
    <m/>
    <m/>
    <m/>
    <s v="Nación"/>
    <x v="0"/>
    <s v="CSF"/>
    <s v="PRIMA DE VACACIONES"/>
    <n v="50491000"/>
    <n v="0"/>
    <n v="14549027"/>
    <n v="35941973"/>
    <n v="0"/>
    <n v="35941973"/>
    <n v="0"/>
    <n v="35941973"/>
    <n v="35941973"/>
    <n v="35941973"/>
    <n v="35941973"/>
  </r>
  <r>
    <s v="04-03-00-018"/>
    <x v="16"/>
    <s v="A-01-01-01-001-012"/>
    <x v="0"/>
    <s v="01"/>
    <s v="01"/>
    <s v="01"/>
    <s v="001"/>
    <s v="012"/>
    <m/>
    <m/>
    <m/>
    <s v="Nación"/>
    <x v="0"/>
    <s v="CSF"/>
    <s v="AUXILIO DE CONECTIVIDAD DIGITAL "/>
    <n v="6018878"/>
    <n v="1427753"/>
    <n v="0"/>
    <n v="7446631"/>
    <n v="0"/>
    <n v="7446631"/>
    <n v="0"/>
    <n v="7446631"/>
    <n v="7446631"/>
    <n v="7446631"/>
    <n v="7446631"/>
  </r>
  <r>
    <s v="04-03-00-018"/>
    <x v="16"/>
    <s v="A-01-01-02-001"/>
    <x v="0"/>
    <s v="01"/>
    <s v="01"/>
    <s v="02"/>
    <s v="001"/>
    <m/>
    <m/>
    <m/>
    <m/>
    <s v="Nación"/>
    <x v="0"/>
    <s v="CSF"/>
    <s v="PENSIONES"/>
    <n v="76157000"/>
    <n v="5324300"/>
    <n v="2868400"/>
    <n v="78612900"/>
    <n v="0"/>
    <n v="78612900"/>
    <n v="0"/>
    <n v="78612900"/>
    <n v="78612900"/>
    <n v="78612900"/>
    <n v="78612900"/>
  </r>
  <r>
    <s v="04-03-00-018"/>
    <x v="16"/>
    <s v="A-01-01-02-002"/>
    <x v="0"/>
    <s v="01"/>
    <s v="01"/>
    <s v="02"/>
    <s v="002"/>
    <m/>
    <m/>
    <m/>
    <m/>
    <s v="Nación"/>
    <x v="0"/>
    <s v="CSF"/>
    <s v="SALUD"/>
    <n v="53945000"/>
    <n v="1757400"/>
    <n v="400"/>
    <n v="55702000"/>
    <n v="0"/>
    <n v="55702000"/>
    <n v="0"/>
    <n v="55702000"/>
    <n v="55702000"/>
    <n v="55702000"/>
    <n v="55702000"/>
  </r>
  <r>
    <s v="04-03-00-018"/>
    <x v="16"/>
    <s v="A-01-01-02-004"/>
    <x v="0"/>
    <s v="01"/>
    <s v="01"/>
    <s v="02"/>
    <s v="004"/>
    <m/>
    <m/>
    <m/>
    <m/>
    <s v="Nación"/>
    <x v="0"/>
    <s v="CSF"/>
    <s v="CAJAS DE COMPENSACIÓN FAMILIAR"/>
    <n v="33902000"/>
    <n v="1508600"/>
    <n v="958000"/>
    <n v="34452600"/>
    <n v="0"/>
    <n v="34452600"/>
    <n v="0"/>
    <n v="34452600"/>
    <n v="34452600"/>
    <n v="34452600"/>
    <n v="34452600"/>
  </r>
  <r>
    <s v="04-03-00-018"/>
    <x v="16"/>
    <s v="A-01-01-02-005"/>
    <x v="0"/>
    <s v="01"/>
    <s v="01"/>
    <s v="02"/>
    <s v="005"/>
    <m/>
    <m/>
    <m/>
    <m/>
    <s v="Nación"/>
    <x v="0"/>
    <s v="CSF"/>
    <s v="APORTES GENERALES AL SISTEMA DE RIESGOS LABORALES"/>
    <n v="7753000"/>
    <n v="507300"/>
    <n v="22300"/>
    <n v="8238000"/>
    <n v="0"/>
    <n v="8238000"/>
    <n v="0"/>
    <n v="8238000"/>
    <n v="8238000"/>
    <n v="8238000"/>
    <n v="8238000"/>
  </r>
  <r>
    <s v="04-03-00-018"/>
    <x v="16"/>
    <s v="A-01-01-02-006"/>
    <x v="0"/>
    <s v="01"/>
    <s v="01"/>
    <s v="02"/>
    <s v="006"/>
    <m/>
    <m/>
    <m/>
    <m/>
    <s v="Nación"/>
    <x v="0"/>
    <s v="CSF"/>
    <s v="APORTES AL ICBF"/>
    <n v="25432000"/>
    <n v="1131700"/>
    <n v="718600"/>
    <n v="25845100"/>
    <n v="0"/>
    <n v="25845100"/>
    <n v="0"/>
    <n v="25845100"/>
    <n v="25845100"/>
    <n v="25845100"/>
    <n v="25845100"/>
  </r>
  <r>
    <s v="04-03-00-018"/>
    <x v="16"/>
    <s v="A-01-01-02-007"/>
    <x v="0"/>
    <s v="01"/>
    <s v="01"/>
    <s v="02"/>
    <s v="007"/>
    <m/>
    <m/>
    <m/>
    <m/>
    <s v="Nación"/>
    <x v="0"/>
    <s v="CSF"/>
    <s v="APORTES AL SENA"/>
    <n v="16959000"/>
    <n v="754400"/>
    <n v="478500"/>
    <n v="17234900"/>
    <n v="0"/>
    <n v="17234900"/>
    <n v="0"/>
    <n v="17234900"/>
    <n v="17234900"/>
    <n v="17234900"/>
    <n v="17234900"/>
  </r>
  <r>
    <s v="04-03-00-018"/>
    <x v="16"/>
    <s v="A-01-01-03-001-001"/>
    <x v="0"/>
    <s v="01"/>
    <s v="01"/>
    <s v="03"/>
    <s v="001"/>
    <s v="001"/>
    <m/>
    <m/>
    <m/>
    <s v="Nación"/>
    <x v="0"/>
    <s v="CSF"/>
    <s v="SUELDO DE VACACIONES"/>
    <n v="33528600"/>
    <n v="5504574"/>
    <n v="0"/>
    <n v="39033174"/>
    <n v="0"/>
    <n v="39033174"/>
    <n v="0"/>
    <n v="39033174"/>
    <n v="39033174"/>
    <n v="39033174"/>
    <n v="39033174"/>
  </r>
  <r>
    <s v="04-03-00-018"/>
    <x v="16"/>
    <s v="A-01-01-03-001-002"/>
    <x v="0"/>
    <s v="01"/>
    <s v="01"/>
    <s v="03"/>
    <s v="001"/>
    <s v="002"/>
    <m/>
    <m/>
    <m/>
    <s v="Nación"/>
    <x v="0"/>
    <s v="CSF"/>
    <s v="INDEMNIZACIÓN POR VACACIONES"/>
    <n v="0"/>
    <n v="628904"/>
    <n v="0"/>
    <n v="628904"/>
    <n v="0"/>
    <n v="628904"/>
    <n v="0"/>
    <n v="628904"/>
    <n v="628904"/>
    <n v="628904"/>
    <n v="628904"/>
  </r>
  <r>
    <s v="04-03-00-018"/>
    <x v="16"/>
    <s v="A-01-01-03-001-003"/>
    <x v="0"/>
    <s v="01"/>
    <s v="01"/>
    <s v="03"/>
    <s v="001"/>
    <s v="003"/>
    <m/>
    <m/>
    <m/>
    <s v="Nación"/>
    <x v="0"/>
    <s v="CSF"/>
    <s v="BONIFICACIÓN ESPECIAL DE RECREACIÓN"/>
    <n v="2564730"/>
    <n v="182293"/>
    <n v="0"/>
    <n v="2747023"/>
    <n v="0"/>
    <n v="2747023"/>
    <n v="0"/>
    <n v="2747023"/>
    <n v="2747023"/>
    <n v="2747023"/>
    <n v="2747023"/>
  </r>
  <r>
    <s v="04-03-00-018"/>
    <x v="16"/>
    <s v="A-01-01-03-002"/>
    <x v="0"/>
    <s v="01"/>
    <s v="01"/>
    <s v="03"/>
    <s v="002"/>
    <m/>
    <m/>
    <m/>
    <m/>
    <s v="Nación"/>
    <x v="0"/>
    <s v="CSF"/>
    <s v="PRIMA TÉCNICA NO SALARIAL"/>
    <n v="16936290"/>
    <n v="11323314"/>
    <n v="0"/>
    <n v="28259604"/>
    <n v="0"/>
    <n v="28259604"/>
    <n v="0"/>
    <n v="28259604"/>
    <n v="28259604"/>
    <n v="28259604"/>
    <n v="28259604"/>
  </r>
  <r>
    <s v="04-03-00-018"/>
    <x v="16"/>
    <s v="A-01-01-03-016"/>
    <x v="0"/>
    <s v="01"/>
    <s v="01"/>
    <s v="03"/>
    <s v="016"/>
    <m/>
    <m/>
    <m/>
    <m/>
    <s v="Nación"/>
    <x v="0"/>
    <s v="CSF"/>
    <s v="PRIMA DE COORDINACIÓN"/>
    <n v="2664270"/>
    <n v="0"/>
    <n v="2664270"/>
    <n v="0"/>
    <n v="0"/>
    <n v="0"/>
    <n v="0"/>
    <n v="0"/>
    <n v="0"/>
    <n v="0"/>
    <n v="0"/>
  </r>
  <r>
    <s v="04-03-00-018"/>
    <x v="16"/>
    <s v="A-02-02-02-006-004"/>
    <x v="0"/>
    <s v="02"/>
    <s v="02"/>
    <s v="02"/>
    <s v="006"/>
    <s v="004"/>
    <m/>
    <m/>
    <m/>
    <s v="Nación"/>
    <x v="0"/>
    <s v="CSF"/>
    <s v="SERVICIOS DE TRANSPORTE DE PASAJEROS"/>
    <n v="0"/>
    <n v="4035900"/>
    <n v="0"/>
    <n v="4035900"/>
    <n v="0"/>
    <n v="2035900"/>
    <n v="2000000"/>
    <n v="2035900"/>
    <n v="2035900"/>
    <n v="2035900"/>
    <n v="2035900"/>
  </r>
  <r>
    <s v="04-03-00-018"/>
    <x v="16"/>
    <s v="A-02-02-02-006-009"/>
    <x v="0"/>
    <s v="02"/>
    <s v="02"/>
    <s v="02"/>
    <s v="006"/>
    <s v="009"/>
    <m/>
    <m/>
    <m/>
    <s v="Nación"/>
    <x v="0"/>
    <s v="CSF"/>
    <s v="SERVICIOS DE DISTRIBUCIÓN DE ELECTRICIDAD, GAS Y AGUA (POR CUENTA PROPIA)"/>
    <n v="22000000"/>
    <n v="2391911"/>
    <n v="90329"/>
    <n v="24301582"/>
    <n v="0"/>
    <n v="24301582"/>
    <n v="0"/>
    <n v="24301582"/>
    <n v="24301582"/>
    <n v="24301582"/>
    <n v="24301582"/>
  </r>
  <r>
    <s v="04-03-00-018"/>
    <x v="16"/>
    <s v="A-02-02-02-007-001"/>
    <x v="0"/>
    <s v="02"/>
    <s v="02"/>
    <s v="02"/>
    <s v="007"/>
    <s v="001"/>
    <m/>
    <m/>
    <m/>
    <s v="Nación"/>
    <x v="0"/>
    <s v="CSF"/>
    <s v="SERVICIOS FINANCIEROS Y SERVICIOS CONEXOS"/>
    <n v="50078400"/>
    <n v="0"/>
    <n v="50078400"/>
    <n v="0"/>
    <n v="0"/>
    <n v="0"/>
    <n v="0"/>
    <n v="0"/>
    <n v="0"/>
    <n v="0"/>
    <n v="0"/>
  </r>
  <r>
    <s v="04-03-00-018"/>
    <x v="16"/>
    <s v="A-02-02-02-007-002"/>
    <x v="0"/>
    <s v="02"/>
    <s v="02"/>
    <s v="02"/>
    <s v="007"/>
    <s v="002"/>
    <m/>
    <m/>
    <m/>
    <s v="Nación"/>
    <x v="0"/>
    <s v="CSF"/>
    <s v="SERVICIOS INMOBILIARIOS"/>
    <n v="50078400"/>
    <n v="0"/>
    <n v="2973300"/>
    <n v="47105100"/>
    <n v="0"/>
    <n v="47105100"/>
    <n v="0"/>
    <n v="47105100"/>
    <n v="47105100"/>
    <n v="47105100"/>
    <n v="47105100"/>
  </r>
  <r>
    <s v="04-03-00-018"/>
    <x v="16"/>
    <s v="A-02-02-02-007-002"/>
    <x v="0"/>
    <s v="02"/>
    <s v="02"/>
    <s v="02"/>
    <s v="007"/>
    <s v="002"/>
    <m/>
    <m/>
    <m/>
    <s v="Propios"/>
    <x v="1"/>
    <s v="CSF"/>
    <s v="SERVICIOS INMOBILIARIOS"/>
    <n v="0"/>
    <n v="51646570"/>
    <n v="0"/>
    <n v="51646570"/>
    <n v="0"/>
    <n v="51646570"/>
    <n v="0"/>
    <n v="51646570"/>
    <n v="51646570"/>
    <n v="51646570"/>
    <n v="51646570"/>
  </r>
  <r>
    <s v="04-03-00-018"/>
    <x v="16"/>
    <s v="A-02-02-02-008-003"/>
    <x v="0"/>
    <s v="02"/>
    <s v="02"/>
    <s v="02"/>
    <s v="008"/>
    <s v="003"/>
    <m/>
    <m/>
    <m/>
    <s v="Nación"/>
    <x v="0"/>
    <s v="CSF"/>
    <s v="OTROS SERVICIOS PROFESIONALES, CIENTÍFICOS Y TÉCNICOS"/>
    <n v="0"/>
    <n v="420000"/>
    <n v="262"/>
    <n v="419738"/>
    <n v="0"/>
    <n v="419738"/>
    <n v="0"/>
    <n v="419738"/>
    <n v="419738"/>
    <n v="419738"/>
    <n v="419738"/>
  </r>
  <r>
    <s v="04-03-00-018"/>
    <x v="16"/>
    <s v="A-02-02-02-008-004"/>
    <x v="0"/>
    <s v="02"/>
    <s v="02"/>
    <s v="02"/>
    <s v="008"/>
    <s v="004"/>
    <m/>
    <m/>
    <m/>
    <s v="Nación"/>
    <x v="0"/>
    <s v="CSF"/>
    <s v="SERVICIOS DE TELECOMUNICACIONES, TRANSMISIÓN Y SUMINISTRO DE INFORMACIÓN"/>
    <n v="4000000"/>
    <n v="788363"/>
    <n v="0"/>
    <n v="4788363"/>
    <n v="0"/>
    <n v="4763850"/>
    <n v="24513"/>
    <n v="4763850"/>
    <n v="4763850"/>
    <n v="4763850"/>
    <n v="4763850"/>
  </r>
  <r>
    <s v="04-03-00-018"/>
    <x v="16"/>
    <s v="A-02-02-02-009-004"/>
    <x v="0"/>
    <s v="02"/>
    <s v="02"/>
    <s v="02"/>
    <s v="009"/>
    <s v="004"/>
    <m/>
    <m/>
    <m/>
    <s v="Nación"/>
    <x v="0"/>
    <s v="CSF"/>
    <s v="SERVICIOS DE ALCANTARILLADO, RECOLECCIÓN, TRATAMIENTO Y DISPOSICIÓN DE DESECHOS Y OTROS SERVICIOS DE SANEAMIENTO AMBIENTAL"/>
    <n v="1800000"/>
    <n v="0"/>
    <n v="275856"/>
    <n v="1524144"/>
    <n v="0"/>
    <n v="1524144"/>
    <n v="0"/>
    <n v="1524144"/>
    <n v="1524144"/>
    <n v="1524144"/>
    <n v="1524144"/>
  </r>
  <r>
    <s v="04-03-00-018"/>
    <x v="16"/>
    <s v="A-02-02-02-010"/>
    <x v="0"/>
    <s v="02"/>
    <s v="02"/>
    <s v="02"/>
    <s v="010"/>
    <m/>
    <m/>
    <m/>
    <m/>
    <s v="Nación"/>
    <x v="0"/>
    <s v="CSF"/>
    <s v="VIÁTICOS DE LOS FUNCIONARIOS EN COMISIÓN"/>
    <n v="0"/>
    <n v="258320"/>
    <n v="0"/>
    <n v="258320"/>
    <n v="0"/>
    <n v="258320"/>
    <n v="0"/>
    <n v="258320"/>
    <n v="258320"/>
    <n v="258320"/>
    <n v="258320"/>
  </r>
  <r>
    <s v="04-03-00-018"/>
    <x v="16"/>
    <s v="A-02-02-02-010"/>
    <x v="0"/>
    <s v="02"/>
    <s v="02"/>
    <s v="02"/>
    <s v="010"/>
    <m/>
    <m/>
    <m/>
    <m/>
    <s v="Propios"/>
    <x v="1"/>
    <s v="CSF"/>
    <s v="VIÁTICOS DE LOS FUNCIONARIOS EN COMISIÓN"/>
    <n v="0"/>
    <n v="271546"/>
    <n v="0"/>
    <n v="271546"/>
    <n v="0"/>
    <n v="271546"/>
    <n v="0"/>
    <n v="271546"/>
    <n v="271546"/>
    <n v="271546"/>
    <n v="271546"/>
  </r>
  <r>
    <s v="04-03-00-018"/>
    <x v="16"/>
    <s v="A-03-04-02-012-001"/>
    <x v="0"/>
    <s v="03"/>
    <s v="04"/>
    <s v="02"/>
    <s v="012"/>
    <s v="001"/>
    <m/>
    <m/>
    <m/>
    <s v="Nación"/>
    <x v="0"/>
    <s v="CSF"/>
    <s v="INCAPACIDADES (NO DE PENSIONES)"/>
    <n v="0"/>
    <n v="39061"/>
    <n v="0"/>
    <n v="39061"/>
    <n v="0"/>
    <n v="39061"/>
    <n v="0"/>
    <n v="39061"/>
    <n v="39061"/>
    <n v="39061"/>
    <n v="39061"/>
  </r>
  <r>
    <s v="04-03-00-018"/>
    <x v="16"/>
    <s v="A-08-01-02-001"/>
    <x v="0"/>
    <s v="08"/>
    <s v="01"/>
    <s v="02"/>
    <s v="001"/>
    <m/>
    <m/>
    <m/>
    <m/>
    <s v="Nación"/>
    <x v="0"/>
    <s v="CSF"/>
    <s v="IMPUESTO PREDIAL Y SOBRETASA AMBIENTAL"/>
    <n v="0"/>
    <n v="16730044"/>
    <n v="0"/>
    <n v="16730044"/>
    <n v="0"/>
    <n v="16730044"/>
    <n v="0"/>
    <n v="16730044"/>
    <n v="16730044"/>
    <n v="16730044"/>
    <n v="16730044"/>
  </r>
  <r>
    <s v="04-03-00-018"/>
    <x v="16"/>
    <s v="A-08-01-02-003"/>
    <x v="0"/>
    <s v="08"/>
    <s v="01"/>
    <s v="02"/>
    <s v="003"/>
    <m/>
    <m/>
    <m/>
    <m/>
    <s v="Propios"/>
    <x v="1"/>
    <s v="CSF"/>
    <s v="IMPUESTO DE INDUSTRIA Y COMERCIO"/>
    <n v="0"/>
    <n v="28463700"/>
    <n v="9311.3700000000008"/>
    <n v="28454388.629999999"/>
    <n v="0"/>
    <n v="28454388.629999999"/>
    <n v="0"/>
    <n v="28454388.629999999"/>
    <n v="28454388.629999999"/>
    <n v="28454388.629999999"/>
    <n v="28454388.629999999"/>
  </r>
  <r>
    <s v="04-03-00-018"/>
    <x v="16"/>
    <s v="C-0404-1003-2-0-0404004-02"/>
    <x v="1"/>
    <s v="0404"/>
    <s v="1003"/>
    <s v="2"/>
    <s v="0"/>
    <s v="0404004"/>
    <s v="02"/>
    <m/>
    <m/>
    <s v="Nación"/>
    <x v="0"/>
    <s v="CSF"/>
    <s v="ADQUISICIÓN DE BIENES Y SERVICIOS - SERVICIO DE INFORMACIÓN CATASTRAL - ACTUALIZACIÓN  Y GESTIÓN CATASTRAL  NACIONAL"/>
    <n v="0"/>
    <n v="78847200"/>
    <n v="22166"/>
    <n v="78825034"/>
    <n v="0"/>
    <n v="78825034"/>
    <n v="0"/>
    <n v="78825034"/>
    <n v="78825034"/>
    <n v="78825034"/>
    <n v="78825034"/>
  </r>
  <r>
    <s v="04-03-00-018"/>
    <x v="16"/>
    <s v="C-0404-1003-2-0-0404007-02"/>
    <x v="1"/>
    <s v="0404"/>
    <s v="1003"/>
    <s v="2"/>
    <s v="0"/>
    <s v="0404007"/>
    <s v="02"/>
    <m/>
    <m/>
    <s v="Nación"/>
    <x v="2"/>
    <s v="CSF"/>
    <s v="ADQUISICIÓN DE BIENES Y SERVICIOS - SERVICIO DE AVALÚOS - ACTUALIZACIÓN  Y GESTIÓN CATASTRAL  NACIONAL"/>
    <n v="0"/>
    <n v="6200919"/>
    <n v="0"/>
    <n v="6200919"/>
    <n v="0"/>
    <n v="3750000"/>
    <n v="2450919"/>
    <n v="3750000"/>
    <n v="3750000"/>
    <n v="3750000"/>
    <n v="3750000"/>
  </r>
  <r>
    <s v="04-03-00-018"/>
    <x v="16"/>
    <s v="C-0404-1003-2-0-0404004-02"/>
    <x v="1"/>
    <s v="0404"/>
    <s v="1003"/>
    <s v="2"/>
    <s v="0"/>
    <s v="0404004"/>
    <s v="02"/>
    <m/>
    <m/>
    <s v="Nación"/>
    <x v="2"/>
    <s v="CSF"/>
    <s v="ADQUISICIÓN DE BIENES Y SERVICIOS - SERVICIO DE INFORMACIÓN CATASTRAL - ACTUALIZACIÓN  Y GESTIÓN CATASTRAL  NACIONAL"/>
    <n v="0"/>
    <n v="116312598"/>
    <n v="10116244"/>
    <n v="106196354"/>
    <n v="0"/>
    <n v="80324924"/>
    <n v="25871430"/>
    <n v="80324924"/>
    <n v="80324924"/>
    <n v="80324924"/>
    <n v="80324924"/>
  </r>
  <r>
    <s v="04-03-00-018"/>
    <x v="16"/>
    <s v="C-0404-1003-2-0-0404007-02"/>
    <x v="1"/>
    <s v="0404"/>
    <s v="1003"/>
    <s v="2"/>
    <s v="0"/>
    <s v="0404007"/>
    <s v="02"/>
    <m/>
    <m/>
    <s v="Propios"/>
    <x v="1"/>
    <s v="CSF"/>
    <s v="ADQUISICIÓN DE BIENES Y SERVICIOS - SERVICIO DE AVALÚOS - ACTUALIZACIÓN  Y GESTIÓN CATASTRAL  NACIONAL"/>
    <n v="0"/>
    <n v="17000000"/>
    <n v="2000000"/>
    <n v="15000000"/>
    <n v="0"/>
    <n v="13657279"/>
    <n v="1342721"/>
    <n v="13657279"/>
    <n v="13657279"/>
    <n v="13657279"/>
    <n v="13657279"/>
  </r>
  <r>
    <s v="04-03-00-018"/>
    <x v="16"/>
    <s v="C-0404-1003-2-0-0404004-02"/>
    <x v="1"/>
    <s v="0404"/>
    <s v="1003"/>
    <s v="2"/>
    <s v="0"/>
    <s v="0404004"/>
    <s v="02"/>
    <m/>
    <m/>
    <s v="Propios"/>
    <x v="1"/>
    <s v="CSF"/>
    <s v="ADQUISICIÓN DE BIENES Y SERVICIOS - SERVICIO DE INFORMACIÓN CATASTRAL - ACTUALIZACIÓN  Y GESTIÓN CATASTRAL  NACIONAL"/>
    <n v="0"/>
    <n v="952782158"/>
    <n v="6895"/>
    <n v="952775263"/>
    <n v="0"/>
    <n v="935049870.26999998"/>
    <n v="17725392.73"/>
    <n v="935049870.26999998"/>
    <n v="924628300.26999998"/>
    <n v="924628300.26999998"/>
    <n v="924628300.26999998"/>
  </r>
  <r>
    <s v="04-03-00-018"/>
    <x v="1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18530410"/>
    <n v="5739350"/>
    <n v="18530410"/>
    <n v="18530410"/>
    <n v="18530410"/>
    <n v="18530410"/>
  </r>
  <r>
    <s v="04-03-00-019"/>
    <x v="17"/>
    <s v="A-01-01-01-001-001"/>
    <x v="0"/>
    <s v="01"/>
    <s v="01"/>
    <s v="01"/>
    <s v="001"/>
    <s v="001"/>
    <m/>
    <m/>
    <m/>
    <s v="Nación"/>
    <x v="0"/>
    <s v="CSF"/>
    <s v="SUELDO BÁSICO"/>
    <n v="832799000"/>
    <n v="31976881"/>
    <n v="3099217"/>
    <n v="861676664"/>
    <n v="0"/>
    <n v="861676664"/>
    <n v="0"/>
    <n v="861676664"/>
    <n v="861676664"/>
    <n v="861676664"/>
    <n v="861676664"/>
  </r>
  <r>
    <s v="04-03-00-019"/>
    <x v="17"/>
    <s v="A-01-01-01-001-004"/>
    <x v="0"/>
    <s v="01"/>
    <s v="01"/>
    <s v="01"/>
    <s v="001"/>
    <s v="004"/>
    <m/>
    <m/>
    <m/>
    <s v="Nación"/>
    <x v="0"/>
    <s v="CSF"/>
    <s v="SUBSIDIO DE ALIMENTACIÓN"/>
    <n v="21425000"/>
    <n v="1423033"/>
    <n v="138807"/>
    <n v="22709226"/>
    <n v="0"/>
    <n v="22709226"/>
    <n v="0"/>
    <n v="22709226"/>
    <n v="22709226"/>
    <n v="22709226"/>
    <n v="22709226"/>
  </r>
  <r>
    <s v="04-03-00-019"/>
    <x v="17"/>
    <s v="A-01-01-01-001-005"/>
    <x v="0"/>
    <s v="01"/>
    <s v="01"/>
    <s v="01"/>
    <s v="001"/>
    <s v="005"/>
    <m/>
    <m/>
    <m/>
    <s v="Nación"/>
    <x v="0"/>
    <s v="CSF"/>
    <s v="AUXILIO DE TRANSPORTE "/>
    <n v="28825000"/>
    <n v="0"/>
    <n v="13430342"/>
    <n v="15394658"/>
    <n v="0"/>
    <n v="15394658"/>
    <n v="0"/>
    <n v="15394658"/>
    <n v="15394658"/>
    <n v="15394658"/>
    <n v="15394658"/>
  </r>
  <r>
    <s v="04-03-00-019"/>
    <x v="17"/>
    <s v="A-01-01-01-001-006"/>
    <x v="0"/>
    <s v="01"/>
    <s v="01"/>
    <s v="01"/>
    <s v="001"/>
    <s v="006"/>
    <m/>
    <m/>
    <m/>
    <s v="Nación"/>
    <x v="0"/>
    <s v="CSF"/>
    <s v="PRIMA DE SERVICIO"/>
    <n v="81678000"/>
    <n v="4000000"/>
    <n v="455150"/>
    <n v="85222850"/>
    <n v="0"/>
    <n v="85222850"/>
    <n v="0"/>
    <n v="85222850"/>
    <n v="85222850"/>
    <n v="85222850"/>
    <n v="85222850"/>
  </r>
  <r>
    <s v="04-03-00-019"/>
    <x v="17"/>
    <s v="A-01-01-01-001-007"/>
    <x v="0"/>
    <s v="01"/>
    <s v="01"/>
    <s v="01"/>
    <s v="001"/>
    <s v="007"/>
    <m/>
    <m/>
    <m/>
    <s v="Nación"/>
    <x v="0"/>
    <s v="CSF"/>
    <s v="BONIFICACIÓN POR SERVICIOS PRESTADOS"/>
    <n v="32714000"/>
    <n v="616507"/>
    <n v="0"/>
    <n v="33330507"/>
    <n v="0"/>
    <n v="33330507"/>
    <n v="0"/>
    <n v="33330507"/>
    <n v="33330507"/>
    <n v="33330507"/>
    <n v="33330507"/>
  </r>
  <r>
    <s v="04-03-00-019"/>
    <x v="17"/>
    <s v="A-01-01-01-001-008"/>
    <x v="0"/>
    <s v="01"/>
    <s v="01"/>
    <s v="01"/>
    <s v="001"/>
    <s v="008"/>
    <m/>
    <m/>
    <m/>
    <s v="Nación"/>
    <x v="0"/>
    <s v="CSF"/>
    <s v="HORAS EXTRAS, DOMINICALES, FESTIVOS Y RECARGOS"/>
    <n v="0"/>
    <n v="1125994"/>
    <n v="0"/>
    <n v="1125994"/>
    <n v="0"/>
    <n v="1125994"/>
    <n v="0"/>
    <n v="1125994"/>
    <n v="1125994"/>
    <n v="1125994"/>
    <n v="1125994"/>
  </r>
  <r>
    <s v="04-03-00-019"/>
    <x v="17"/>
    <s v="A-01-01-01-001-009"/>
    <x v="0"/>
    <s v="01"/>
    <s v="01"/>
    <s v="01"/>
    <s v="001"/>
    <s v="009"/>
    <m/>
    <m/>
    <m/>
    <s v="Nación"/>
    <x v="0"/>
    <s v="CSF"/>
    <s v="PRIMA DE NAVIDAD"/>
    <n v="103930000"/>
    <n v="9470000"/>
    <n v="27653"/>
    <n v="113372347"/>
    <n v="0"/>
    <n v="113372347"/>
    <n v="0"/>
    <n v="113372347"/>
    <n v="113372347"/>
    <n v="113372347"/>
    <n v="113372347"/>
  </r>
  <r>
    <s v="04-03-00-019"/>
    <x v="17"/>
    <s v="A-01-01-01-001-010"/>
    <x v="0"/>
    <s v="01"/>
    <s v="01"/>
    <s v="01"/>
    <s v="001"/>
    <s v="010"/>
    <m/>
    <m/>
    <m/>
    <s v="Nación"/>
    <x v="0"/>
    <s v="CSF"/>
    <s v="PRIMA DE VACACIONES"/>
    <n v="48953000"/>
    <n v="5511572.5599999996"/>
    <n v="4838194.5599999996"/>
    <n v="49626378"/>
    <n v="0"/>
    <n v="49626378"/>
    <n v="0"/>
    <n v="49626378"/>
    <n v="49626378"/>
    <n v="49626378"/>
    <n v="49626378"/>
  </r>
  <r>
    <s v="04-03-00-019"/>
    <x v="17"/>
    <s v="A-01-01-01-001-012"/>
    <x v="0"/>
    <s v="01"/>
    <s v="01"/>
    <s v="01"/>
    <s v="001"/>
    <s v="012"/>
    <m/>
    <m/>
    <m/>
    <s v="Nación"/>
    <x v="0"/>
    <s v="CSF"/>
    <s v="AUXILIO DE CONECTIVIDAD DIGITAL "/>
    <n v="13430342"/>
    <n v="3166864"/>
    <n v="157710"/>
    <n v="16439496"/>
    <n v="0"/>
    <n v="16439496"/>
    <n v="0"/>
    <n v="16439496"/>
    <n v="16439496"/>
    <n v="16439496"/>
    <n v="16439496"/>
  </r>
  <r>
    <s v="04-03-00-019"/>
    <x v="17"/>
    <s v="A-01-01-02-001"/>
    <x v="0"/>
    <s v="01"/>
    <s v="01"/>
    <s v="02"/>
    <s v="001"/>
    <m/>
    <m/>
    <m/>
    <m/>
    <s v="Nación"/>
    <x v="0"/>
    <s v="CSF"/>
    <s v="PENSIONES"/>
    <n v="109007000"/>
    <n v="7734375"/>
    <n v="1507900"/>
    <n v="115233475"/>
    <n v="0"/>
    <n v="115233475"/>
    <n v="0"/>
    <n v="115233475"/>
    <n v="115233475"/>
    <n v="115233475"/>
    <n v="115233475"/>
  </r>
  <r>
    <s v="04-03-00-019"/>
    <x v="17"/>
    <s v="A-01-01-02-002"/>
    <x v="0"/>
    <s v="01"/>
    <s v="01"/>
    <s v="02"/>
    <s v="002"/>
    <m/>
    <m/>
    <m/>
    <m/>
    <s v="Nación"/>
    <x v="0"/>
    <s v="CSF"/>
    <s v="SALUD"/>
    <n v="76175000"/>
    <n v="5525500"/>
    <n v="0"/>
    <n v="81700500"/>
    <n v="0"/>
    <n v="81700500"/>
    <n v="0"/>
    <n v="81700500"/>
    <n v="81700500"/>
    <n v="81700500"/>
    <n v="81700500"/>
  </r>
  <r>
    <s v="04-03-00-019"/>
    <x v="17"/>
    <s v="A-01-01-02-004"/>
    <x v="0"/>
    <s v="01"/>
    <s v="01"/>
    <s v="02"/>
    <s v="004"/>
    <m/>
    <m/>
    <m/>
    <m/>
    <s v="Nación"/>
    <x v="0"/>
    <s v="CSF"/>
    <s v="CAJAS DE COMPENSACIÓN FAMILIAR"/>
    <n v="46325000"/>
    <n v="1496400"/>
    <n v="201700"/>
    <n v="47619700"/>
    <n v="0"/>
    <n v="47619700"/>
    <n v="0"/>
    <n v="47619700"/>
    <n v="47619700"/>
    <n v="47619700"/>
    <n v="47619700"/>
  </r>
  <r>
    <s v="04-03-00-019"/>
    <x v="17"/>
    <s v="A-01-01-02-005"/>
    <x v="0"/>
    <s v="01"/>
    <s v="01"/>
    <s v="02"/>
    <s v="005"/>
    <m/>
    <m/>
    <m/>
    <m/>
    <s v="Nación"/>
    <x v="0"/>
    <s v="CSF"/>
    <s v="APORTES GENERALES AL SISTEMA DE RIESGOS LABORALES"/>
    <n v="14536000"/>
    <n v="1092900"/>
    <n v="9800"/>
    <n v="15619100"/>
    <n v="0"/>
    <n v="15619100"/>
    <n v="0"/>
    <n v="15619100"/>
    <n v="15619100"/>
    <n v="15619100"/>
    <n v="15619100"/>
  </r>
  <r>
    <s v="04-03-00-019"/>
    <x v="17"/>
    <s v="A-01-01-02-006"/>
    <x v="0"/>
    <s v="01"/>
    <s v="01"/>
    <s v="02"/>
    <s v="006"/>
    <m/>
    <m/>
    <m/>
    <m/>
    <s v="Nación"/>
    <x v="0"/>
    <s v="CSF"/>
    <s v="APORTES AL ICBF"/>
    <n v="34752000"/>
    <n v="1123500"/>
    <n v="150100"/>
    <n v="35725400"/>
    <n v="0"/>
    <n v="35725400"/>
    <n v="0"/>
    <n v="35725400"/>
    <n v="35725400"/>
    <n v="35725400"/>
    <n v="35725400"/>
  </r>
  <r>
    <s v="04-03-00-019"/>
    <x v="17"/>
    <s v="A-01-01-02-007"/>
    <x v="0"/>
    <s v="01"/>
    <s v="01"/>
    <s v="02"/>
    <s v="007"/>
    <m/>
    <m/>
    <m/>
    <m/>
    <s v="Nación"/>
    <x v="0"/>
    <s v="CSF"/>
    <s v="APORTES AL SENA"/>
    <n v="23176000"/>
    <n v="744100"/>
    <n v="100500"/>
    <n v="23819600"/>
    <n v="0"/>
    <n v="23819600"/>
    <n v="0"/>
    <n v="23819600"/>
    <n v="23819600"/>
    <n v="23819600"/>
    <n v="23819600"/>
  </r>
  <r>
    <s v="04-03-00-019"/>
    <x v="17"/>
    <s v="A-01-01-03-001-001"/>
    <x v="0"/>
    <s v="01"/>
    <s v="01"/>
    <s v="03"/>
    <s v="001"/>
    <s v="001"/>
    <m/>
    <m/>
    <m/>
    <s v="Nación"/>
    <x v="0"/>
    <s v="CSF"/>
    <s v="SUELDO DE VACACIONES"/>
    <n v="27212220"/>
    <n v="27323958"/>
    <n v="61755"/>
    <n v="54474423"/>
    <n v="0"/>
    <n v="54474423"/>
    <n v="0"/>
    <n v="54474423"/>
    <n v="54474423"/>
    <n v="54474423"/>
    <n v="54474423"/>
  </r>
  <r>
    <s v="04-03-00-019"/>
    <x v="17"/>
    <s v="A-01-01-03-001-002"/>
    <x v="0"/>
    <s v="01"/>
    <s v="01"/>
    <s v="03"/>
    <s v="001"/>
    <s v="002"/>
    <m/>
    <m/>
    <m/>
    <s v="Nación"/>
    <x v="0"/>
    <s v="CSF"/>
    <s v="INDEMNIZACIÓN POR VACACIONES"/>
    <n v="0"/>
    <n v="302881"/>
    <n v="0"/>
    <n v="302881"/>
    <n v="0"/>
    <n v="302881"/>
    <n v="0"/>
    <n v="302881"/>
    <n v="302881"/>
    <n v="302881"/>
    <n v="302881"/>
  </r>
  <r>
    <s v="04-03-00-019"/>
    <x v="17"/>
    <s v="A-01-01-03-001-003"/>
    <x v="0"/>
    <s v="01"/>
    <s v="01"/>
    <s v="03"/>
    <s v="001"/>
    <s v="003"/>
    <m/>
    <m/>
    <m/>
    <s v="Nación"/>
    <x v="0"/>
    <s v="CSF"/>
    <s v="BONIFICACIÓN ESPECIAL DE RECREACIÓN"/>
    <n v="2592450"/>
    <n v="2029811.11"/>
    <n v="436937.11"/>
    <n v="4185324"/>
    <n v="0"/>
    <n v="4185324"/>
    <n v="0"/>
    <n v="4185324"/>
    <n v="4185324"/>
    <n v="4185324"/>
    <n v="4185324"/>
  </r>
  <r>
    <s v="04-03-00-019"/>
    <x v="17"/>
    <s v="A-01-01-03-002"/>
    <x v="0"/>
    <s v="01"/>
    <s v="01"/>
    <s v="03"/>
    <s v="002"/>
    <m/>
    <m/>
    <m/>
    <m/>
    <s v="Nación"/>
    <x v="0"/>
    <s v="CSF"/>
    <s v="PRIMA TÉCNICA NO SALARIAL"/>
    <n v="16936290"/>
    <n v="11323314"/>
    <n v="0"/>
    <n v="28259604"/>
    <n v="0"/>
    <n v="28259604"/>
    <n v="0"/>
    <n v="28259604"/>
    <n v="28259604"/>
    <n v="28259604"/>
    <n v="28259604"/>
  </r>
  <r>
    <s v="04-03-00-019"/>
    <x v="17"/>
    <s v="A-01-01-03-030"/>
    <x v="0"/>
    <s v="01"/>
    <s v="01"/>
    <s v="03"/>
    <s v="030"/>
    <m/>
    <m/>
    <m/>
    <m/>
    <s v="Nación"/>
    <x v="0"/>
    <s v="CSF"/>
    <s v="BONIFICACIÓN DE DIRECCIÓN"/>
    <n v="0"/>
    <n v="200000"/>
    <n v="200000"/>
    <n v="0"/>
    <n v="0"/>
    <n v="0"/>
    <n v="0"/>
    <n v="0"/>
    <n v="0"/>
    <n v="0"/>
    <n v="0"/>
  </r>
  <r>
    <s v="04-03-00-019"/>
    <x v="17"/>
    <s v="A-02-02-01-003-003"/>
    <x v="0"/>
    <s v="02"/>
    <s v="02"/>
    <s v="01"/>
    <s v="003"/>
    <s v="003"/>
    <m/>
    <m/>
    <m/>
    <s v="Nación"/>
    <x v="0"/>
    <s v="CSF"/>
    <s v="PRODUCTOS DE HORNOS DE COQUE; PRODUCTOS DE REFINACIÓN DE PETRÓLEO Y COMBUSTIBLE NUCLEAR"/>
    <n v="0"/>
    <n v="900000"/>
    <n v="900000"/>
    <n v="0"/>
    <n v="0"/>
    <n v="0"/>
    <n v="0"/>
    <n v="0"/>
    <n v="0"/>
    <n v="0"/>
    <n v="0"/>
  </r>
  <r>
    <s v="04-03-00-019"/>
    <x v="17"/>
    <s v="A-02-02-02-006-004"/>
    <x v="0"/>
    <s v="02"/>
    <s v="02"/>
    <s v="02"/>
    <s v="006"/>
    <s v="004"/>
    <m/>
    <m/>
    <m/>
    <s v="Nación"/>
    <x v="0"/>
    <s v="CSF"/>
    <s v="SERVICIOS DE TRANSPORTE DE PASAJEROS"/>
    <n v="0"/>
    <n v="10324400"/>
    <n v="738550"/>
    <n v="9585850"/>
    <n v="0"/>
    <n v="8178400"/>
    <n v="1407450"/>
    <n v="8178400"/>
    <n v="8178400"/>
    <n v="8178400"/>
    <n v="8178400"/>
  </r>
  <r>
    <s v="04-03-00-019"/>
    <x v="17"/>
    <s v="A-02-02-02-006-004"/>
    <x v="0"/>
    <s v="02"/>
    <s v="02"/>
    <s v="02"/>
    <s v="006"/>
    <s v="004"/>
    <m/>
    <m/>
    <m/>
    <s v="Propios"/>
    <x v="1"/>
    <s v="CSF"/>
    <s v="SERVICIOS DE TRANSPORTE DE PASAJEROS"/>
    <n v="0"/>
    <n v="548600"/>
    <n v="313600"/>
    <n v="235000"/>
    <n v="0"/>
    <n v="235000"/>
    <n v="0"/>
    <n v="235000"/>
    <n v="235000"/>
    <n v="235000"/>
    <n v="235000"/>
  </r>
  <r>
    <s v="04-03-00-019"/>
    <x v="17"/>
    <s v="A-02-02-02-006-009"/>
    <x v="0"/>
    <s v="02"/>
    <s v="02"/>
    <s v="02"/>
    <s v="006"/>
    <s v="009"/>
    <m/>
    <m/>
    <m/>
    <s v="Nación"/>
    <x v="0"/>
    <s v="CSF"/>
    <s v="SERVICIOS DE DISTRIBUCIÓN DE ELECTRICIDAD, GAS Y AGUA (POR CUENTA PROPIA)"/>
    <n v="45000000"/>
    <n v="14923808"/>
    <n v="1205512"/>
    <n v="58718296"/>
    <n v="0"/>
    <n v="58718296"/>
    <n v="0"/>
    <n v="58718296"/>
    <n v="58718296"/>
    <n v="58718296"/>
    <n v="58718296"/>
  </r>
  <r>
    <s v="04-03-00-019"/>
    <x v="17"/>
    <s v="A-02-02-02-007-001"/>
    <x v="0"/>
    <s v="02"/>
    <s v="02"/>
    <s v="02"/>
    <s v="007"/>
    <s v="001"/>
    <m/>
    <m/>
    <m/>
    <s v="Nación"/>
    <x v="0"/>
    <s v="CSF"/>
    <s v="SERVICIOS FINANCIEROS Y SERVICIOS CONEXOS"/>
    <n v="29314800"/>
    <n v="0"/>
    <n v="29314800"/>
    <n v="0"/>
    <n v="0"/>
    <n v="0"/>
    <n v="0"/>
    <n v="0"/>
    <n v="0"/>
    <n v="0"/>
    <n v="0"/>
  </r>
  <r>
    <s v="04-03-00-019"/>
    <x v="17"/>
    <s v="A-02-02-02-007-002"/>
    <x v="0"/>
    <s v="02"/>
    <s v="02"/>
    <s v="02"/>
    <s v="007"/>
    <s v="002"/>
    <m/>
    <m/>
    <m/>
    <s v="Nación"/>
    <x v="0"/>
    <s v="CSF"/>
    <s v="SERVICIOS INMOBILIARIOS"/>
    <n v="29314800"/>
    <n v="1205512"/>
    <n v="2903776"/>
    <n v="27616536"/>
    <n v="0"/>
    <n v="27616536"/>
    <n v="0"/>
    <n v="27616536"/>
    <n v="27616536"/>
    <n v="27616536"/>
    <n v="27616536"/>
  </r>
  <r>
    <s v="04-03-00-019"/>
    <x v="17"/>
    <s v="A-02-02-02-008-003"/>
    <x v="0"/>
    <s v="02"/>
    <s v="02"/>
    <s v="02"/>
    <s v="008"/>
    <s v="003"/>
    <m/>
    <m/>
    <m/>
    <s v="Nación"/>
    <x v="0"/>
    <s v="CSF"/>
    <s v="OTROS SERVICIOS PROFESIONALES, CIENTÍFICOS Y TÉCNICOS"/>
    <n v="0"/>
    <n v="420490"/>
    <n v="0"/>
    <n v="420490"/>
    <n v="0"/>
    <n v="420490"/>
    <n v="0"/>
    <n v="420490"/>
    <n v="420490"/>
    <n v="420490"/>
    <n v="420490"/>
  </r>
  <r>
    <s v="04-03-00-019"/>
    <x v="17"/>
    <s v="A-02-02-02-008-004"/>
    <x v="0"/>
    <s v="02"/>
    <s v="02"/>
    <s v="02"/>
    <s v="008"/>
    <s v="004"/>
    <m/>
    <m/>
    <m/>
    <s v="Nación"/>
    <x v="0"/>
    <s v="CSF"/>
    <s v="SERVICIOS DE TELECOMUNICACIONES, TRANSMISIÓN Y SUMINISTRO DE INFORMACIÓN"/>
    <n v="7800000"/>
    <n v="532710"/>
    <n v="3646928"/>
    <n v="4685782"/>
    <n v="0"/>
    <n v="4685782"/>
    <n v="0"/>
    <n v="4685782"/>
    <n v="4685782"/>
    <n v="4685782"/>
    <n v="4685782"/>
  </r>
  <r>
    <s v="04-03-00-019"/>
    <x v="17"/>
    <s v="A-02-02-02-009-004"/>
    <x v="0"/>
    <s v="02"/>
    <s v="02"/>
    <s v="02"/>
    <s v="009"/>
    <s v="004"/>
    <m/>
    <m/>
    <m/>
    <s v="Nación"/>
    <x v="0"/>
    <s v="CSF"/>
    <s v="SERVICIOS DE ALCANTARILLADO, RECOLECCIÓN, TRATAMIENTO Y DISPOSICIÓN DE DESECHOS Y OTROS SERVICIOS DE SANEAMIENTO AMBIENTAL"/>
    <n v="3000000"/>
    <n v="750917"/>
    <n v="190158"/>
    <n v="3560759"/>
    <n v="0"/>
    <n v="3560759"/>
    <n v="0"/>
    <n v="3560759"/>
    <n v="3560759"/>
    <n v="3560759"/>
    <n v="3560759"/>
  </r>
  <r>
    <s v="04-03-00-019"/>
    <x v="17"/>
    <s v="A-02-02-02-010"/>
    <x v="0"/>
    <s v="02"/>
    <s v="02"/>
    <s v="02"/>
    <s v="010"/>
    <m/>
    <m/>
    <m/>
    <m/>
    <s v="Nación"/>
    <x v="0"/>
    <s v="CSF"/>
    <s v="VIÁTICOS DE LOS FUNCIONARIOS EN COMISIÓN"/>
    <n v="0"/>
    <n v="258320"/>
    <n v="0"/>
    <n v="258320"/>
    <n v="0"/>
    <n v="258320"/>
    <n v="0"/>
    <n v="258320"/>
    <n v="258320"/>
    <n v="258320"/>
    <n v="258320"/>
  </r>
  <r>
    <s v="04-03-00-019"/>
    <x v="17"/>
    <s v="A-02-02-02-010"/>
    <x v="0"/>
    <s v="02"/>
    <s v="02"/>
    <s v="02"/>
    <s v="010"/>
    <m/>
    <m/>
    <m/>
    <m/>
    <s v="Propios"/>
    <x v="1"/>
    <s v="CSF"/>
    <s v="VIÁTICOS DE LOS FUNCIONARIOS EN COMISIÓN"/>
    <n v="0"/>
    <n v="6366579"/>
    <n v="4201626"/>
    <n v="2164953"/>
    <n v="0"/>
    <n v="2164953"/>
    <n v="0"/>
    <n v="2164953"/>
    <n v="2164953"/>
    <n v="2164953"/>
    <n v="2164953"/>
  </r>
  <r>
    <s v="04-03-00-019"/>
    <x v="17"/>
    <s v="A-03-04-02-012-001"/>
    <x v="0"/>
    <s v="03"/>
    <s v="04"/>
    <s v="02"/>
    <s v="012"/>
    <s v="001"/>
    <m/>
    <m/>
    <m/>
    <s v="Nación"/>
    <x v="0"/>
    <s v="CSF"/>
    <s v="INCAPACIDADES (NO DE PENSIONES)"/>
    <n v="0"/>
    <n v="3034986"/>
    <n v="1940185"/>
    <n v="1094801"/>
    <n v="0"/>
    <n v="1094801"/>
    <n v="0"/>
    <n v="1094801"/>
    <n v="1094801"/>
    <n v="1094801"/>
    <n v="1094801"/>
  </r>
  <r>
    <s v="04-03-00-019"/>
    <x v="17"/>
    <s v="A-03-04-02-012-002"/>
    <x v="0"/>
    <s v="03"/>
    <s v="04"/>
    <s v="02"/>
    <s v="012"/>
    <s v="002"/>
    <m/>
    <m/>
    <m/>
    <s v="Nación"/>
    <x v="0"/>
    <s v="CSF"/>
    <s v="LICENCIAS DE MATERNIDAD Y PATERNIDAD (NO DE PENSIONES)"/>
    <n v="0"/>
    <n v="12976236"/>
    <n v="3823974"/>
    <n v="9152262"/>
    <n v="0"/>
    <n v="9152262"/>
    <n v="0"/>
    <n v="9152262"/>
    <n v="9152262"/>
    <n v="9152262"/>
    <n v="9152262"/>
  </r>
  <r>
    <s v="04-03-00-019"/>
    <x v="17"/>
    <s v="A-08-01-02-001"/>
    <x v="0"/>
    <s v="08"/>
    <s v="01"/>
    <s v="02"/>
    <s v="001"/>
    <m/>
    <m/>
    <m/>
    <m/>
    <s v="Nación"/>
    <x v="0"/>
    <s v="CSF"/>
    <s v="IMPUESTO PREDIAL Y SOBRETASA AMBIENTAL"/>
    <n v="0"/>
    <n v="27770000"/>
    <n v="0"/>
    <n v="27770000"/>
    <n v="0"/>
    <n v="27770000"/>
    <n v="0"/>
    <n v="27770000"/>
    <n v="27770000"/>
    <n v="27770000"/>
    <n v="27770000"/>
  </r>
  <r>
    <s v="04-03-00-019"/>
    <x v="17"/>
    <s v="A-08-01-02-003"/>
    <x v="0"/>
    <s v="08"/>
    <s v="01"/>
    <s v="02"/>
    <s v="003"/>
    <m/>
    <m/>
    <m/>
    <m/>
    <s v="Propios"/>
    <x v="1"/>
    <s v="CSF"/>
    <s v="IMPUESTO DE INDUSTRIA Y COMERCIO"/>
    <n v="0"/>
    <n v="33923000"/>
    <n v="0"/>
    <n v="33923000"/>
    <n v="0"/>
    <n v="33923000"/>
    <n v="0"/>
    <n v="33923000"/>
    <n v="33923000"/>
    <n v="33923000"/>
    <n v="33923000"/>
  </r>
  <r>
    <s v="04-03-00-019"/>
    <x v="17"/>
    <s v="C-0402-1003-7-0-0402012-02"/>
    <x v="1"/>
    <s v="0402"/>
    <s v="1003"/>
    <s v="7"/>
    <s v="0"/>
    <s v="0402012"/>
    <s v="02"/>
    <m/>
    <m/>
    <s v="Nación"/>
    <x v="0"/>
    <s v="CSF"/>
    <s v="ADQUISICIÓN DE BIENES Y SERVICIOS - SERVICIO DE APOYO TÉCNICO A LAS SOLICITUDES RECIBIDAS POR LA CANCILLERÍA EN TEMAS FRONTERIZOS - GENERACIÓN DE ESTUDIOS GEOGRÁFICOS E INVESTIGACIONES PARA LA CARACTERIZACIÓN, ANÁLISIS Y DELIMITACIÓN GEOGRÁFICA DEL T"/>
    <n v="0"/>
    <n v="4875289"/>
    <n v="491600"/>
    <n v="4383689"/>
    <n v="0"/>
    <n v="4383689"/>
    <n v="0"/>
    <n v="4383689"/>
    <n v="4383689"/>
    <n v="4383689"/>
    <n v="4383689"/>
  </r>
  <r>
    <s v="04-03-00-019"/>
    <x v="17"/>
    <s v="C-0402-1003-8-0-0402016-02"/>
    <x v="1"/>
    <s v="0402"/>
    <s v="1003"/>
    <s v="8"/>
    <s v="0"/>
    <s v="0402016"/>
    <s v="02"/>
    <m/>
    <m/>
    <s v="Nación"/>
    <x v="0"/>
    <s v="CSF"/>
    <s v="ADQUISICIÓN DE BIENES Y SERVICIOS - SERVICIOS DE INFORMACIÓN GEODÉSICA ACTUALIZADO - LEVANTAMIENTO , GENERACIÓN Y ACTUALIZACIÓN DE LA RED GEODÉSICA Y LA CARTOGRAFÍA BÁSICA A NIVEL   NACIONAL"/>
    <n v="0"/>
    <n v="4513771"/>
    <n v="344375"/>
    <n v="4169396"/>
    <n v="0"/>
    <n v="4169396"/>
    <n v="0"/>
    <n v="4169396"/>
    <n v="4169396"/>
    <n v="4169396"/>
    <n v="4169396"/>
  </r>
  <r>
    <s v="04-03-00-019"/>
    <x v="17"/>
    <s v="C-0402-1003-8-0-0402014-02"/>
    <x v="1"/>
    <s v="0402"/>
    <s v="1003"/>
    <s v="8"/>
    <s v="0"/>
    <s v="0402014"/>
    <s v="02"/>
    <m/>
    <m/>
    <s v="Nación"/>
    <x v="0"/>
    <s v="CSF"/>
    <s v="ADQUISICIÓN DE BIENES Y SERVICIOS - SERVICIO DE INFORMACIÓN CARTOGRÁFICA ACTUALIZADO - LEVANTAMIENTO , GENERACIÓN Y ACTUALIZACIÓN DE LA RED GEODÉSICA Y LA CARTOGRAFÍA BÁSICA A NIVEL   NACIONAL"/>
    <n v="0"/>
    <n v="5842077"/>
    <n v="200000"/>
    <n v="5642077"/>
    <n v="0"/>
    <n v="4794484"/>
    <n v="847593"/>
    <n v="4794484"/>
    <n v="4794484"/>
    <n v="4794484"/>
    <n v="4794484"/>
  </r>
  <r>
    <s v="04-03-00-019"/>
    <x v="17"/>
    <s v="C-0404-1003-2-0-0404007-02"/>
    <x v="1"/>
    <s v="0404"/>
    <s v="1003"/>
    <s v="2"/>
    <s v="0"/>
    <s v="0404007"/>
    <s v="02"/>
    <m/>
    <m/>
    <s v="Nación"/>
    <x v="0"/>
    <s v="CSF"/>
    <s v="ADQUISICIÓN DE BIENES Y SERVICIOS - SERVICIO DE AVALÚOS - ACTUALIZACIÓN  Y GESTIÓN CATASTRAL  NACIONAL"/>
    <n v="1876280"/>
    <n v="0"/>
    <n v="220000"/>
    <n v="1656280"/>
    <n v="0"/>
    <n v="569182"/>
    <n v="1087098"/>
    <n v="569182"/>
    <n v="569182"/>
    <n v="569182"/>
    <n v="569182"/>
  </r>
  <r>
    <s v="04-03-00-019"/>
    <x v="17"/>
    <s v="C-0404-1003-2-0-0404004-02"/>
    <x v="1"/>
    <s v="0404"/>
    <s v="1003"/>
    <s v="2"/>
    <s v="0"/>
    <s v="0404004"/>
    <s v="02"/>
    <m/>
    <m/>
    <s v="Nación"/>
    <x v="0"/>
    <s v="CSF"/>
    <s v="ADQUISICIÓN DE BIENES Y SERVICIOS - SERVICIO DE INFORMACIÓN CATASTRAL - ACTUALIZACIÓN  Y GESTIÓN CATASTRAL  NACIONAL"/>
    <n v="0"/>
    <n v="558640511"/>
    <n v="1876280"/>
    <n v="556764231"/>
    <n v="0"/>
    <n v="556686549"/>
    <n v="77682"/>
    <n v="556686549"/>
    <n v="527433213"/>
    <n v="527433213"/>
    <n v="527433213"/>
  </r>
  <r>
    <s v="04-03-00-019"/>
    <x v="17"/>
    <s v="C-0404-1003-2-0-0404004-02"/>
    <x v="1"/>
    <s v="0404"/>
    <s v="1003"/>
    <s v="2"/>
    <s v="0"/>
    <s v="0404004"/>
    <s v="02"/>
    <m/>
    <m/>
    <s v="Nación"/>
    <x v="2"/>
    <s v="CSF"/>
    <s v="ADQUISICIÓN DE BIENES Y SERVICIOS - SERVICIO DE INFORMACIÓN CATASTRAL - ACTUALIZACIÓN  Y GESTIÓN CATASTRAL  NACIONAL"/>
    <n v="0"/>
    <n v="86671565"/>
    <n v="10993109"/>
    <n v="75678456"/>
    <n v="0"/>
    <n v="74858541"/>
    <n v="819915"/>
    <n v="74858541"/>
    <n v="74772086"/>
    <n v="74772086"/>
    <n v="74772086"/>
  </r>
  <r>
    <s v="04-03-00-019"/>
    <x v="17"/>
    <s v="C-0404-1003-2-0-0404004-02"/>
    <x v="1"/>
    <s v="0404"/>
    <s v="1003"/>
    <s v="2"/>
    <s v="0"/>
    <s v="0404004"/>
    <s v="02"/>
    <m/>
    <m/>
    <s v="Propios"/>
    <x v="1"/>
    <s v="CSF"/>
    <s v="ADQUISICIÓN DE BIENES Y SERVICIOS - SERVICIO DE INFORMACIÓN CATASTRAL - ACTUALIZACIÓN  Y GESTIÓN CATASTRAL  NACIONAL"/>
    <n v="0"/>
    <n v="32665450"/>
    <n v="10000000"/>
    <n v="22665450"/>
    <n v="0"/>
    <n v="19020000"/>
    <n v="3645450"/>
    <n v="19020000"/>
    <n v="19020000"/>
    <n v="19020000"/>
    <n v="19020000"/>
  </r>
  <r>
    <s v="04-03-00-019"/>
    <x v="17"/>
    <s v="C-0404-1003-2-0-0404007-02"/>
    <x v="1"/>
    <s v="0404"/>
    <s v="1003"/>
    <s v="2"/>
    <s v="0"/>
    <s v="0404007"/>
    <s v="02"/>
    <m/>
    <m/>
    <s v="Propios"/>
    <x v="1"/>
    <s v="CSF"/>
    <s v="ADQUISICIÓN DE BIENES Y SERVICIOS - SERVICIO DE AVALÚOS - ACTUALIZACIÓN  Y GESTIÓN CATASTRAL  NACIONAL"/>
    <n v="0"/>
    <n v="34807890"/>
    <n v="15550524"/>
    <n v="19257366"/>
    <n v="0"/>
    <n v="19057597"/>
    <n v="199769"/>
    <n v="19057597"/>
    <n v="19057597"/>
    <n v="19057597"/>
    <n v="19057597"/>
  </r>
  <r>
    <s v="04-03-00-019"/>
    <x v="1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6067440"/>
    <n v="18202320"/>
    <n v="0"/>
    <n v="18202320"/>
    <n v="0"/>
    <n v="18202320"/>
    <n v="18202320"/>
    <n v="18202320"/>
    <n v="18202320"/>
  </r>
  <r>
    <s v="04-03-00-019"/>
    <x v="17"/>
    <s v="C-0499-1003-6-0-0499011-02"/>
    <x v="1"/>
    <s v="0499"/>
    <s v="1003"/>
    <s v="6"/>
    <s v="0"/>
    <s v="0499011"/>
    <s v="02"/>
    <m/>
    <m/>
    <s v="Nación"/>
    <x v="0"/>
    <s v="CSF"/>
    <s v="ADQUISICIÓN DE BIENES Y SERVICIOS - SEDES ADECUADAS - FORTALECIMIENTO DE LA INFRAESTRUCTURA FÍSICA DEL IGAC A NIVEL  NACIONAL"/>
    <n v="0"/>
    <n v="9042236"/>
    <n v="0"/>
    <n v="9042236"/>
    <n v="0"/>
    <n v="0"/>
    <n v="9042236"/>
    <n v="0"/>
    <n v="0"/>
    <n v="0"/>
    <n v="0"/>
  </r>
  <r>
    <s v="04-03-00-019"/>
    <x v="17"/>
    <s v="C-0499-1003-6-0-0499016-02"/>
    <x v="1"/>
    <s v="0499"/>
    <s v="1003"/>
    <s v="6"/>
    <s v="0"/>
    <s v="0499016"/>
    <s v="02"/>
    <m/>
    <m/>
    <s v="Nación"/>
    <x v="0"/>
    <s v="CSF"/>
    <s v="ADQUISICIÓN DE BIENES Y SERVICIOS - SEDES MANTENIDAS - FORTALECIMIENTO DE LA INFRAESTRUCTURA FÍSICA DEL IGAC A NIVEL  NACIONAL"/>
    <n v="0"/>
    <n v="7542329"/>
    <n v="527989"/>
    <n v="7014340"/>
    <n v="0"/>
    <n v="7014340"/>
    <n v="0"/>
    <n v="7014340"/>
    <n v="7014340"/>
    <n v="7014340"/>
    <n v="7014340"/>
  </r>
  <r>
    <s v="04-03-00-020"/>
    <x v="18"/>
    <s v="A-01-01-01-001-001"/>
    <x v="0"/>
    <s v="01"/>
    <s v="01"/>
    <s v="01"/>
    <s v="001"/>
    <s v="001"/>
    <m/>
    <m/>
    <m/>
    <s v="Nación"/>
    <x v="0"/>
    <s v="CSF"/>
    <s v="SUELDO BÁSICO"/>
    <n v="441394000"/>
    <n v="0"/>
    <n v="13190688"/>
    <n v="428203312"/>
    <n v="0"/>
    <n v="428203312"/>
    <n v="0"/>
    <n v="428203312"/>
    <n v="428203312"/>
    <n v="428203312"/>
    <n v="428203312"/>
  </r>
  <r>
    <s v="04-03-00-020"/>
    <x v="18"/>
    <s v="A-01-01-01-001-004"/>
    <x v="0"/>
    <s v="01"/>
    <s v="01"/>
    <s v="01"/>
    <s v="001"/>
    <s v="004"/>
    <m/>
    <m/>
    <m/>
    <s v="Nación"/>
    <x v="0"/>
    <s v="CSF"/>
    <s v="SUBSIDIO DE ALIMENTACIÓN"/>
    <n v="8650000"/>
    <n v="0"/>
    <n v="830286"/>
    <n v="7819714"/>
    <n v="0"/>
    <n v="7819714"/>
    <n v="0"/>
    <n v="7819714"/>
    <n v="7819714"/>
    <n v="7819714"/>
    <n v="7819714"/>
  </r>
  <r>
    <s v="04-03-00-020"/>
    <x v="18"/>
    <s v="A-01-01-01-001-005"/>
    <x v="0"/>
    <s v="01"/>
    <s v="01"/>
    <s v="01"/>
    <s v="001"/>
    <s v="005"/>
    <m/>
    <m/>
    <m/>
    <s v="Nación"/>
    <x v="0"/>
    <s v="CSF"/>
    <s v="AUXILIO DE TRANSPORTE "/>
    <n v="10997000"/>
    <n v="0"/>
    <n v="5127465"/>
    <n v="5869535"/>
    <n v="0"/>
    <n v="5869535"/>
    <n v="0"/>
    <n v="5869535"/>
    <n v="5869535"/>
    <n v="5869535"/>
    <n v="5869535"/>
  </r>
  <r>
    <s v="04-03-00-020"/>
    <x v="18"/>
    <s v="A-01-01-01-001-006"/>
    <x v="0"/>
    <s v="01"/>
    <s v="01"/>
    <s v="01"/>
    <s v="001"/>
    <s v="006"/>
    <m/>
    <m/>
    <m/>
    <s v="Nación"/>
    <x v="0"/>
    <s v="CSF"/>
    <s v="PRIMA DE SERVICIO"/>
    <n v="42289000"/>
    <n v="0"/>
    <n v="790472"/>
    <n v="41498528"/>
    <n v="0"/>
    <n v="41498528"/>
    <n v="0"/>
    <n v="41498528"/>
    <n v="41498528"/>
    <n v="41498528"/>
    <n v="41498528"/>
  </r>
  <r>
    <s v="04-03-00-020"/>
    <x v="18"/>
    <s v="A-01-01-01-001-007"/>
    <x v="0"/>
    <s v="01"/>
    <s v="01"/>
    <s v="01"/>
    <s v="001"/>
    <s v="007"/>
    <m/>
    <m/>
    <m/>
    <s v="Nación"/>
    <x v="0"/>
    <s v="CSF"/>
    <s v="BONIFICACIÓN POR SERVICIOS PRESTADOS"/>
    <n v="16093000"/>
    <n v="1100000"/>
    <n v="1663227"/>
    <n v="15529773"/>
    <n v="0"/>
    <n v="15529773"/>
    <n v="0"/>
    <n v="15529773"/>
    <n v="15529773"/>
    <n v="15529773"/>
    <n v="15529773"/>
  </r>
  <r>
    <s v="04-03-00-020"/>
    <x v="18"/>
    <s v="A-01-01-01-001-009"/>
    <x v="0"/>
    <s v="01"/>
    <s v="01"/>
    <s v="01"/>
    <s v="001"/>
    <s v="009"/>
    <m/>
    <m/>
    <m/>
    <s v="Nación"/>
    <x v="0"/>
    <s v="CSF"/>
    <s v="PRIMA DE NAVIDAD"/>
    <n v="53961000"/>
    <n v="0"/>
    <n v="2897827"/>
    <n v="51063173"/>
    <n v="0"/>
    <n v="51063173"/>
    <n v="0"/>
    <n v="51063173"/>
    <n v="51063173"/>
    <n v="51063173"/>
    <n v="51063173"/>
  </r>
  <r>
    <s v="04-03-00-020"/>
    <x v="18"/>
    <s v="A-01-01-01-001-010"/>
    <x v="0"/>
    <s v="01"/>
    <s v="01"/>
    <s v="01"/>
    <s v="001"/>
    <s v="010"/>
    <m/>
    <m/>
    <m/>
    <s v="Nación"/>
    <x v="0"/>
    <s v="CSF"/>
    <s v="PRIMA DE VACACIONES"/>
    <n v="25540000"/>
    <n v="6790000"/>
    <n v="3204"/>
    <n v="32326796"/>
    <n v="0"/>
    <n v="32326796"/>
    <n v="0"/>
    <n v="32326796"/>
    <n v="32326796"/>
    <n v="32326796"/>
    <n v="32326796"/>
  </r>
  <r>
    <s v="04-03-00-020"/>
    <x v="18"/>
    <s v="A-01-01-01-001-012"/>
    <x v="0"/>
    <s v="01"/>
    <s v="01"/>
    <s v="01"/>
    <s v="001"/>
    <s v="012"/>
    <m/>
    <m/>
    <m/>
    <s v="Nación"/>
    <x v="0"/>
    <s v="CSF"/>
    <s v="AUXILIO DE CONECTIVIDAD DIGITAL "/>
    <n v="5127465"/>
    <n v="376000"/>
    <n v="774"/>
    <n v="5502691"/>
    <n v="0"/>
    <n v="5502691"/>
    <n v="0"/>
    <n v="5502691"/>
    <n v="5502691"/>
    <n v="5502691"/>
    <n v="5502691"/>
  </r>
  <r>
    <s v="04-03-00-020"/>
    <x v="18"/>
    <s v="A-01-01-02-001"/>
    <x v="0"/>
    <s v="01"/>
    <s v="01"/>
    <s v="02"/>
    <s v="001"/>
    <m/>
    <m/>
    <m/>
    <m/>
    <s v="Nación"/>
    <x v="0"/>
    <s v="CSF"/>
    <s v="PENSIONES"/>
    <n v="57542000"/>
    <n v="4062800"/>
    <n v="4795900"/>
    <n v="56808900"/>
    <n v="0"/>
    <n v="56808900"/>
    <n v="0"/>
    <n v="56808900"/>
    <n v="56808900"/>
    <n v="56808900"/>
    <n v="56808900"/>
  </r>
  <r>
    <s v="04-03-00-020"/>
    <x v="18"/>
    <s v="A-01-01-02-002"/>
    <x v="0"/>
    <s v="01"/>
    <s v="01"/>
    <s v="02"/>
    <s v="002"/>
    <m/>
    <m/>
    <m/>
    <m/>
    <s v="Nación"/>
    <x v="0"/>
    <s v="CSF"/>
    <s v="SALUD"/>
    <n v="40674000"/>
    <n v="0"/>
    <n v="587700"/>
    <n v="40086300"/>
    <n v="0"/>
    <n v="40086300"/>
    <n v="0"/>
    <n v="40086300"/>
    <n v="40086300"/>
    <n v="40086300"/>
    <n v="40086300"/>
  </r>
  <r>
    <s v="04-03-00-020"/>
    <x v="18"/>
    <s v="A-01-01-02-004"/>
    <x v="0"/>
    <s v="01"/>
    <s v="01"/>
    <s v="02"/>
    <s v="004"/>
    <m/>
    <m/>
    <m/>
    <m/>
    <s v="Nación"/>
    <x v="0"/>
    <s v="CSF"/>
    <s v="CAJAS DE COMPENSACIÓN FAMILIAR"/>
    <n v="23570000"/>
    <n v="305000"/>
    <n v="1330500"/>
    <n v="22544500"/>
    <n v="0"/>
    <n v="22544500"/>
    <n v="0"/>
    <n v="22544500"/>
    <n v="22544500"/>
    <n v="22544500"/>
    <n v="22544500"/>
  </r>
  <r>
    <s v="04-03-00-020"/>
    <x v="18"/>
    <s v="A-01-01-02-005"/>
    <x v="0"/>
    <s v="01"/>
    <s v="01"/>
    <s v="02"/>
    <s v="005"/>
    <m/>
    <m/>
    <m/>
    <m/>
    <s v="Nación"/>
    <x v="0"/>
    <s v="CSF"/>
    <s v="APORTES GENERALES AL SISTEMA DE RIESGOS LABORALES"/>
    <n v="5139000"/>
    <n v="6000"/>
    <n v="20700"/>
    <n v="5124300"/>
    <n v="0"/>
    <n v="5124300"/>
    <n v="0"/>
    <n v="5124300"/>
    <n v="5124300"/>
    <n v="5124300"/>
    <n v="5124300"/>
  </r>
  <r>
    <s v="04-03-00-020"/>
    <x v="18"/>
    <s v="A-01-01-02-006"/>
    <x v="0"/>
    <s v="01"/>
    <s v="01"/>
    <s v="02"/>
    <s v="006"/>
    <m/>
    <m/>
    <m/>
    <m/>
    <s v="Nación"/>
    <x v="0"/>
    <s v="CSF"/>
    <s v="APORTES AL ICBF"/>
    <n v="17681000"/>
    <n v="229000"/>
    <n v="997600"/>
    <n v="16912400"/>
    <n v="0"/>
    <n v="16912400"/>
    <n v="0"/>
    <n v="16912400"/>
    <n v="16912400"/>
    <n v="16912400"/>
    <n v="16912400"/>
  </r>
  <r>
    <s v="04-03-00-020"/>
    <x v="18"/>
    <s v="A-01-01-02-007"/>
    <x v="0"/>
    <s v="01"/>
    <s v="01"/>
    <s v="02"/>
    <s v="007"/>
    <m/>
    <m/>
    <m/>
    <m/>
    <s v="Nación"/>
    <x v="0"/>
    <s v="CSF"/>
    <s v="APORTES AL SENA"/>
    <n v="11790000"/>
    <n v="153000"/>
    <n v="665300"/>
    <n v="11277700"/>
    <n v="0"/>
    <n v="11277700"/>
    <n v="0"/>
    <n v="11277700"/>
    <n v="11277700"/>
    <n v="11277700"/>
    <n v="11277700"/>
  </r>
  <r>
    <s v="04-03-00-020"/>
    <x v="18"/>
    <s v="A-01-01-03-001-001"/>
    <x v="0"/>
    <s v="01"/>
    <s v="01"/>
    <s v="03"/>
    <s v="001"/>
    <s v="001"/>
    <m/>
    <m/>
    <m/>
    <s v="Nación"/>
    <x v="0"/>
    <s v="CSF"/>
    <s v="SUELDO DE VACACIONES"/>
    <n v="16352910"/>
    <n v="16390369"/>
    <n v="22986"/>
    <n v="32720293"/>
    <n v="0"/>
    <n v="32720293"/>
    <n v="0"/>
    <n v="32720293"/>
    <n v="32720293"/>
    <n v="32720293"/>
    <n v="32720293"/>
  </r>
  <r>
    <s v="04-03-00-020"/>
    <x v="18"/>
    <s v="A-01-01-03-001-002"/>
    <x v="0"/>
    <s v="01"/>
    <s v="01"/>
    <s v="03"/>
    <s v="001"/>
    <s v="002"/>
    <m/>
    <m/>
    <m/>
    <s v="Nación"/>
    <x v="0"/>
    <s v="CSF"/>
    <s v="INDEMNIZACIÓN POR VACACIONES"/>
    <n v="0"/>
    <n v="1349625"/>
    <n v="0"/>
    <n v="1349625"/>
    <n v="0"/>
    <n v="1349625"/>
    <n v="0"/>
    <n v="1349625"/>
    <n v="1349625"/>
    <n v="1349625"/>
    <n v="1349625"/>
  </r>
  <r>
    <s v="04-03-00-020"/>
    <x v="18"/>
    <s v="A-01-01-03-001-003"/>
    <x v="0"/>
    <s v="01"/>
    <s v="01"/>
    <s v="03"/>
    <s v="001"/>
    <s v="003"/>
    <m/>
    <m/>
    <m/>
    <s v="Nación"/>
    <x v="0"/>
    <s v="CSF"/>
    <s v="BONIFICACIÓN ESPECIAL DE RECREACIÓN"/>
    <n v="1380330"/>
    <n v="1276000"/>
    <n v="125"/>
    <n v="2656205"/>
    <n v="0"/>
    <n v="2656205"/>
    <n v="0"/>
    <n v="2656205"/>
    <n v="2656205"/>
    <n v="2656205"/>
    <n v="2656205"/>
  </r>
  <r>
    <s v="04-03-00-020"/>
    <x v="18"/>
    <s v="A-01-01-03-002"/>
    <x v="0"/>
    <s v="01"/>
    <s v="01"/>
    <s v="03"/>
    <s v="002"/>
    <m/>
    <m/>
    <m/>
    <m/>
    <s v="Nación"/>
    <x v="0"/>
    <s v="CSF"/>
    <s v="PRIMA TÉCNICA NO SALARIAL"/>
    <n v="16936290"/>
    <n v="11323314"/>
    <n v="0"/>
    <n v="28259604"/>
    <n v="0"/>
    <n v="28259604"/>
    <n v="0"/>
    <n v="28259604"/>
    <n v="28259604"/>
    <n v="28259604"/>
    <n v="28259604"/>
  </r>
  <r>
    <s v="04-03-00-020"/>
    <x v="18"/>
    <s v="A-02-02-02-006-004"/>
    <x v="0"/>
    <s v="02"/>
    <s v="02"/>
    <s v="02"/>
    <s v="006"/>
    <s v="004"/>
    <m/>
    <m/>
    <m/>
    <s v="Nación"/>
    <x v="0"/>
    <s v="CSF"/>
    <s v="SERVICIOS DE TRANSPORTE DE PASAJEROS"/>
    <n v="0"/>
    <n v="1593400"/>
    <n v="0"/>
    <n v="1593400"/>
    <n v="0"/>
    <n v="1593400"/>
    <n v="0"/>
    <n v="1593400"/>
    <n v="1593400"/>
    <n v="1593400"/>
    <n v="1593400"/>
  </r>
  <r>
    <s v="04-03-00-020"/>
    <x v="18"/>
    <s v="A-02-02-02-006-004"/>
    <x v="0"/>
    <s v="02"/>
    <s v="02"/>
    <s v="02"/>
    <s v="006"/>
    <s v="004"/>
    <m/>
    <m/>
    <m/>
    <s v="Propios"/>
    <x v="1"/>
    <s v="CSF"/>
    <s v="SERVICIOS DE TRANSPORTE DE PASAJEROS"/>
    <n v="0"/>
    <n v="100000"/>
    <n v="0"/>
    <n v="100000"/>
    <n v="0"/>
    <n v="100000"/>
    <n v="0"/>
    <n v="100000"/>
    <n v="100000"/>
    <n v="100000"/>
    <n v="100000"/>
  </r>
  <r>
    <s v="04-03-00-020"/>
    <x v="18"/>
    <s v="A-02-02-02-006-009"/>
    <x v="0"/>
    <s v="02"/>
    <s v="02"/>
    <s v="02"/>
    <s v="006"/>
    <s v="009"/>
    <m/>
    <m/>
    <m/>
    <s v="Nación"/>
    <x v="0"/>
    <s v="CSF"/>
    <s v="SERVICIOS DE DISTRIBUCIÓN DE ELECTRICIDAD, GAS Y AGUA (POR CUENTA PROPIA)"/>
    <n v="37000000"/>
    <n v="0"/>
    <n v="1515000"/>
    <n v="35485000"/>
    <n v="0"/>
    <n v="31997252"/>
    <n v="3487748"/>
    <n v="31997252"/>
    <n v="31997252"/>
    <n v="31997252"/>
    <n v="31997252"/>
  </r>
  <r>
    <s v="04-03-00-020"/>
    <x v="18"/>
    <s v="A-02-02-02-007-001"/>
    <x v="0"/>
    <s v="02"/>
    <s v="02"/>
    <s v="02"/>
    <s v="007"/>
    <s v="001"/>
    <m/>
    <m/>
    <m/>
    <s v="Nación"/>
    <x v="0"/>
    <s v="CSF"/>
    <s v="SERVICIOS FINANCIEROS Y SERVICIOS CONEXOS"/>
    <n v="28240000"/>
    <n v="0"/>
    <n v="28240000"/>
    <n v="0"/>
    <n v="0"/>
    <n v="0"/>
    <n v="0"/>
    <n v="0"/>
    <n v="0"/>
    <n v="0"/>
    <n v="0"/>
  </r>
  <r>
    <s v="04-03-00-020"/>
    <x v="18"/>
    <s v="A-02-02-02-007-002"/>
    <x v="0"/>
    <s v="02"/>
    <s v="02"/>
    <s v="02"/>
    <s v="007"/>
    <s v="002"/>
    <m/>
    <m/>
    <m/>
    <s v="Nación"/>
    <x v="0"/>
    <s v="CSF"/>
    <s v="SERVICIOS INMOBILIARIOS"/>
    <n v="28240000"/>
    <n v="2190000"/>
    <n v="0"/>
    <n v="30430000"/>
    <n v="0"/>
    <n v="28638667"/>
    <n v="1791333"/>
    <n v="28638667"/>
    <n v="28238667"/>
    <n v="28238667"/>
    <n v="28238667"/>
  </r>
  <r>
    <s v="04-03-00-020"/>
    <x v="18"/>
    <s v="A-02-02-02-008-004"/>
    <x v="0"/>
    <s v="02"/>
    <s v="02"/>
    <s v="02"/>
    <s v="008"/>
    <s v="004"/>
    <m/>
    <m/>
    <m/>
    <s v="Nación"/>
    <x v="0"/>
    <s v="CSF"/>
    <s v="SERVICIOS DE TELECOMUNICACIONES, TRANSMISIÓN Y SUMINISTRO DE INFORMACIÓN"/>
    <n v="350000"/>
    <n v="4000"/>
    <n v="0"/>
    <n v="354000"/>
    <n v="0"/>
    <n v="352943"/>
    <n v="1057"/>
    <n v="352943"/>
    <n v="352943"/>
    <n v="352943"/>
    <n v="352943"/>
  </r>
  <r>
    <s v="04-03-00-020"/>
    <x v="18"/>
    <s v="A-02-02-02-009-004"/>
    <x v="0"/>
    <s v="02"/>
    <s v="02"/>
    <s v="02"/>
    <s v="009"/>
    <s v="004"/>
    <m/>
    <m/>
    <m/>
    <s v="Nación"/>
    <x v="0"/>
    <s v="CSF"/>
    <s v="SERVICIOS DE ALCANTARILLADO, RECOLECCIÓN, TRATAMIENTO Y DISPOSICIÓN DE DESECHOS Y OTROS SERVICIOS DE SANEAMIENTO AMBIENTAL"/>
    <n v="1100000"/>
    <n v="441480"/>
    <n v="0"/>
    <n v="1541480"/>
    <n v="0"/>
    <n v="1378067"/>
    <n v="163413"/>
    <n v="1378067"/>
    <n v="1378067"/>
    <n v="1378067"/>
    <n v="1378067"/>
  </r>
  <r>
    <s v="04-03-00-020"/>
    <x v="18"/>
    <s v="A-02-02-02-010"/>
    <x v="0"/>
    <s v="02"/>
    <s v="02"/>
    <s v="02"/>
    <s v="010"/>
    <m/>
    <m/>
    <m/>
    <m/>
    <s v="Nación"/>
    <x v="0"/>
    <s v="CSF"/>
    <s v="VIÁTICOS DE LOS FUNCIONARIOS EN COMISIÓN"/>
    <n v="0"/>
    <n v="543092"/>
    <n v="0"/>
    <n v="543092"/>
    <n v="0"/>
    <n v="543092"/>
    <n v="0"/>
    <n v="543092"/>
    <n v="543092"/>
    <n v="543092"/>
    <n v="543092"/>
  </r>
  <r>
    <s v="04-03-00-020"/>
    <x v="18"/>
    <s v="A-02-02-02-010"/>
    <x v="0"/>
    <s v="02"/>
    <s v="02"/>
    <s v="02"/>
    <s v="010"/>
    <m/>
    <m/>
    <m/>
    <m/>
    <s v="Propios"/>
    <x v="1"/>
    <s v="CSF"/>
    <s v="VIÁTICOS DE LOS FUNCIONARIOS EN COMISIÓN"/>
    <n v="0"/>
    <n v="271546"/>
    <n v="0"/>
    <n v="271546"/>
    <n v="0"/>
    <n v="271546"/>
    <n v="0"/>
    <n v="271546"/>
    <n v="271546"/>
    <n v="271546"/>
    <n v="271546"/>
  </r>
  <r>
    <s v="04-03-00-020"/>
    <x v="18"/>
    <s v="A-03-04-02-012-001"/>
    <x v="0"/>
    <s v="03"/>
    <s v="04"/>
    <s v="02"/>
    <s v="012"/>
    <s v="001"/>
    <m/>
    <m/>
    <m/>
    <s v="Nación"/>
    <x v="0"/>
    <s v="CSF"/>
    <s v="INCAPACIDADES (NO DE PENSIONES)"/>
    <n v="0"/>
    <n v="1949505"/>
    <n v="87780"/>
    <n v="1861725"/>
    <n v="0"/>
    <n v="1861725"/>
    <n v="0"/>
    <n v="1861725"/>
    <n v="1861725"/>
    <n v="1861725"/>
    <n v="1861725"/>
  </r>
  <r>
    <s v="04-03-00-020"/>
    <x v="18"/>
    <s v="A-08-01-02-001"/>
    <x v="0"/>
    <s v="08"/>
    <s v="01"/>
    <s v="02"/>
    <s v="001"/>
    <m/>
    <m/>
    <m/>
    <m/>
    <s v="Nación"/>
    <x v="0"/>
    <s v="CSF"/>
    <s v="IMPUESTO PREDIAL Y SOBRETASA AMBIENTAL"/>
    <n v="0"/>
    <n v="6769999"/>
    <n v="443934"/>
    <n v="6326065"/>
    <n v="0"/>
    <n v="6326065"/>
    <n v="0"/>
    <n v="6326065"/>
    <n v="6326065"/>
    <n v="6326065"/>
    <n v="6326065"/>
  </r>
  <r>
    <s v="04-03-00-020"/>
    <x v="18"/>
    <s v="C-0404-1003-2-0-0404004-02"/>
    <x v="1"/>
    <s v="0404"/>
    <s v="1003"/>
    <s v="2"/>
    <s v="0"/>
    <s v="0404004"/>
    <s v="02"/>
    <m/>
    <m/>
    <s v="Nación"/>
    <x v="0"/>
    <s v="CSF"/>
    <s v="ADQUISICIÓN DE BIENES Y SERVICIOS - SERVICIO DE INFORMACIÓN CATASTRAL - ACTUALIZACIÓN  Y GESTIÓN CATASTRAL  NACIONAL"/>
    <n v="0"/>
    <n v="128027550"/>
    <n v="0"/>
    <n v="128027550"/>
    <n v="0"/>
    <n v="127668772"/>
    <n v="358778"/>
    <n v="127668772"/>
    <n v="125949664"/>
    <n v="125949664"/>
    <n v="125949664"/>
  </r>
  <r>
    <s v="04-03-00-020"/>
    <x v="18"/>
    <s v="C-0404-1003-2-0-0404004-02"/>
    <x v="1"/>
    <s v="0404"/>
    <s v="1003"/>
    <s v="2"/>
    <s v="0"/>
    <s v="0404004"/>
    <s v="02"/>
    <m/>
    <m/>
    <s v="Nación"/>
    <x v="2"/>
    <s v="CSF"/>
    <s v="ADQUISICIÓN DE BIENES Y SERVICIOS - SERVICIO DE INFORMACIÓN CATASTRAL - ACTUALIZACIÓN  Y GESTIÓN CATASTRAL  NACIONAL"/>
    <n v="0"/>
    <n v="46904302"/>
    <n v="10000000"/>
    <n v="36904302"/>
    <n v="0"/>
    <n v="35232990"/>
    <n v="1671312"/>
    <n v="35232990"/>
    <n v="35232990"/>
    <n v="35232990"/>
    <n v="35232990"/>
  </r>
  <r>
    <s v="04-03-00-020"/>
    <x v="18"/>
    <s v="C-0404-1003-2-0-0404007-02"/>
    <x v="1"/>
    <s v="0404"/>
    <s v="1003"/>
    <s v="2"/>
    <s v="0"/>
    <s v="0404007"/>
    <s v="02"/>
    <m/>
    <m/>
    <s v="Nación"/>
    <x v="2"/>
    <s v="CSF"/>
    <s v="ADQUISICIÓN DE BIENES Y SERVICIOS - SERVICIO DE AVALÚOS - ACTUALIZACIÓN  Y GESTIÓN CATASTRAL  NACIONAL"/>
    <n v="0"/>
    <n v="10000000"/>
    <n v="0"/>
    <n v="10000000"/>
    <n v="0"/>
    <n v="10000000"/>
    <n v="0"/>
    <n v="10000000"/>
    <n v="10000000"/>
    <n v="10000000"/>
    <n v="10000000"/>
  </r>
  <r>
    <s v="04-03-00-020"/>
    <x v="18"/>
    <s v="C-0404-1003-2-0-0404007-02"/>
    <x v="1"/>
    <s v="0404"/>
    <s v="1003"/>
    <s v="2"/>
    <s v="0"/>
    <s v="0404007"/>
    <s v="02"/>
    <m/>
    <m/>
    <s v="Propios"/>
    <x v="1"/>
    <s v="CSF"/>
    <s v="ADQUISICIÓN DE BIENES Y SERVICIOS - SERVICIO DE AVALÚOS - ACTUALIZACIÓN  Y GESTIÓN CATASTRAL  NACIONAL"/>
    <n v="0"/>
    <n v="54807890"/>
    <n v="0"/>
    <n v="54807890"/>
    <n v="0"/>
    <n v="50359460"/>
    <n v="4448430"/>
    <n v="50359460"/>
    <n v="50359460"/>
    <n v="50359460"/>
    <n v="50359460"/>
  </r>
  <r>
    <s v="04-03-00-020"/>
    <x v="18"/>
    <s v="C-0404-1003-2-0-0404004-02"/>
    <x v="1"/>
    <s v="0404"/>
    <s v="1003"/>
    <s v="2"/>
    <s v="0"/>
    <s v="0404004"/>
    <s v="02"/>
    <m/>
    <m/>
    <s v="Propios"/>
    <x v="1"/>
    <s v="CSF"/>
    <s v="ADQUISICIÓN DE BIENES Y SERVICIOS - SERVICIO DE INFORMACIÓN CATASTRAL - ACTUALIZACIÓN  Y GESTIÓN CATASTRAL  NACIONAL"/>
    <n v="0"/>
    <n v="125865929"/>
    <n v="1553332.5"/>
    <n v="124312596.5"/>
    <n v="0"/>
    <n v="105144935"/>
    <n v="19167661.5"/>
    <n v="105144935"/>
    <n v="105144935"/>
    <n v="105144935"/>
    <n v="105144935"/>
  </r>
  <r>
    <s v="04-03-00-020"/>
    <x v="1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24269760"/>
    <n v="24269760"/>
    <n v="24269760"/>
  </r>
  <r>
    <s v="04-03-00-021"/>
    <x v="19"/>
    <s v="A-01-01-01-001-001"/>
    <x v="0"/>
    <s v="01"/>
    <s v="01"/>
    <s v="01"/>
    <s v="001"/>
    <s v="001"/>
    <m/>
    <m/>
    <m/>
    <s v="Nación"/>
    <x v="0"/>
    <s v="CSF"/>
    <s v="SUELDO BÁSICO"/>
    <n v="511341000"/>
    <n v="75410626.329999998"/>
    <n v="0.33"/>
    <n v="586751626"/>
    <n v="0"/>
    <n v="586751626"/>
    <n v="0"/>
    <n v="586751626"/>
    <n v="586751626"/>
    <n v="586751626"/>
    <n v="586751626"/>
  </r>
  <r>
    <s v="04-03-00-021"/>
    <x v="19"/>
    <s v="A-01-01-01-001-004"/>
    <x v="0"/>
    <s v="01"/>
    <s v="01"/>
    <s v="01"/>
    <s v="001"/>
    <s v="004"/>
    <m/>
    <m/>
    <m/>
    <s v="Nación"/>
    <x v="0"/>
    <s v="CSF"/>
    <s v="SUBSIDIO DE ALIMENTACIÓN"/>
    <n v="11592000"/>
    <n v="2815265"/>
    <n v="0"/>
    <n v="14407265"/>
    <n v="0"/>
    <n v="14407265"/>
    <n v="0"/>
    <n v="14407265"/>
    <n v="14407265"/>
    <n v="14407265"/>
    <n v="14407265"/>
  </r>
  <r>
    <s v="04-03-00-021"/>
    <x v="19"/>
    <s v="A-01-01-01-001-005"/>
    <x v="0"/>
    <s v="01"/>
    <s v="01"/>
    <s v="01"/>
    <s v="001"/>
    <s v="005"/>
    <m/>
    <m/>
    <m/>
    <s v="Nación"/>
    <x v="0"/>
    <s v="CSF"/>
    <s v="AUXILIO DE TRANSPORTE "/>
    <n v="14794000"/>
    <n v="0"/>
    <n v="4707451"/>
    <n v="10086549"/>
    <n v="0"/>
    <n v="10086549"/>
    <n v="0"/>
    <n v="10086549"/>
    <n v="10086549"/>
    <n v="10086549"/>
    <n v="10086549"/>
  </r>
  <r>
    <s v="04-03-00-021"/>
    <x v="19"/>
    <s v="A-01-01-01-001-006"/>
    <x v="0"/>
    <s v="01"/>
    <s v="01"/>
    <s v="01"/>
    <s v="001"/>
    <s v="006"/>
    <m/>
    <m/>
    <m/>
    <s v="Nación"/>
    <x v="0"/>
    <s v="CSF"/>
    <s v="PRIMA DE SERVICIO"/>
    <n v="45545000"/>
    <n v="10061236"/>
    <n v="0"/>
    <n v="55606236"/>
    <n v="0"/>
    <n v="55606236"/>
    <n v="0"/>
    <n v="55606236"/>
    <n v="55606236"/>
    <n v="55606236"/>
    <n v="55606236"/>
  </r>
  <r>
    <s v="04-03-00-021"/>
    <x v="19"/>
    <s v="A-01-01-01-001-007"/>
    <x v="0"/>
    <s v="01"/>
    <s v="01"/>
    <s v="01"/>
    <s v="001"/>
    <s v="007"/>
    <m/>
    <m/>
    <m/>
    <s v="Nación"/>
    <x v="0"/>
    <s v="CSF"/>
    <s v="BONIFICACIÓN POR SERVICIOS PRESTADOS"/>
    <n v="17712000"/>
    <n v="5123120"/>
    <n v="0"/>
    <n v="22835120"/>
    <n v="0"/>
    <n v="22835120"/>
    <n v="0"/>
    <n v="22835120"/>
    <n v="22835120"/>
    <n v="22835120"/>
    <n v="22835120"/>
  </r>
  <r>
    <s v="04-03-00-021"/>
    <x v="19"/>
    <s v="A-01-01-01-001-009"/>
    <x v="0"/>
    <s v="01"/>
    <s v="01"/>
    <s v="01"/>
    <s v="001"/>
    <s v="009"/>
    <m/>
    <m/>
    <m/>
    <s v="Nación"/>
    <x v="0"/>
    <s v="CSF"/>
    <s v="PRIMA DE NAVIDAD"/>
    <n v="62796000"/>
    <n v="10385627"/>
    <n v="0"/>
    <n v="73181627"/>
    <n v="0"/>
    <n v="73181627"/>
    <n v="0"/>
    <n v="73181627"/>
    <n v="73181627"/>
    <n v="73181627"/>
    <n v="73181627"/>
  </r>
  <r>
    <s v="04-03-00-021"/>
    <x v="19"/>
    <s v="A-01-01-01-001-010"/>
    <x v="0"/>
    <s v="01"/>
    <s v="01"/>
    <s v="01"/>
    <s v="001"/>
    <s v="010"/>
    <m/>
    <m/>
    <m/>
    <s v="Nación"/>
    <x v="0"/>
    <s v="CSF"/>
    <s v="PRIMA DE VACACIONES"/>
    <n v="31970000"/>
    <n v="575987"/>
    <n v="0"/>
    <n v="32545987"/>
    <n v="0"/>
    <n v="32545987"/>
    <n v="0"/>
    <n v="32545987"/>
    <n v="32545987"/>
    <n v="32545987"/>
    <n v="32545987"/>
  </r>
  <r>
    <s v="04-03-00-021"/>
    <x v="19"/>
    <s v="A-01-01-01-001-012"/>
    <x v="0"/>
    <s v="01"/>
    <s v="01"/>
    <s v="01"/>
    <s v="001"/>
    <s v="012"/>
    <m/>
    <m/>
    <m/>
    <s v="Nación"/>
    <x v="0"/>
    <s v="CSF"/>
    <s v="AUXILIO DE CONECTIVIDAD DIGITAL "/>
    <n v="4707451"/>
    <n v="5296816.88"/>
    <n v="0.88"/>
    <n v="10004267"/>
    <n v="0"/>
    <n v="10004267"/>
    <n v="0"/>
    <n v="10004267"/>
    <n v="10004267"/>
    <n v="10004267"/>
    <n v="10004267"/>
  </r>
  <r>
    <s v="04-03-00-021"/>
    <x v="19"/>
    <s v="A-01-01-02-001"/>
    <x v="0"/>
    <s v="01"/>
    <s v="01"/>
    <s v="02"/>
    <s v="001"/>
    <m/>
    <m/>
    <m/>
    <m/>
    <s v="Nación"/>
    <x v="0"/>
    <s v="CSF"/>
    <s v="PENSIONES"/>
    <n v="66898000"/>
    <n v="10911000"/>
    <n v="0"/>
    <n v="77809000"/>
    <n v="0"/>
    <n v="77809000"/>
    <n v="0"/>
    <n v="77809000"/>
    <n v="77809000"/>
    <n v="77809000"/>
    <n v="77809000"/>
  </r>
  <r>
    <s v="04-03-00-021"/>
    <x v="19"/>
    <s v="A-01-01-02-002"/>
    <x v="0"/>
    <s v="01"/>
    <s v="01"/>
    <s v="02"/>
    <s v="002"/>
    <m/>
    <m/>
    <m/>
    <m/>
    <s v="Nación"/>
    <x v="0"/>
    <s v="CSF"/>
    <s v="SALUD"/>
    <n v="45853000"/>
    <n v="9186300.2200000007"/>
    <n v="0.22"/>
    <n v="55039300"/>
    <n v="0"/>
    <n v="55039300"/>
    <n v="0"/>
    <n v="55039300"/>
    <n v="55039300"/>
    <n v="55039300"/>
    <n v="55039300"/>
  </r>
  <r>
    <s v="04-03-00-021"/>
    <x v="19"/>
    <s v="A-01-01-02-004"/>
    <x v="0"/>
    <s v="01"/>
    <s v="01"/>
    <s v="02"/>
    <s v="004"/>
    <m/>
    <m/>
    <m/>
    <m/>
    <s v="Nación"/>
    <x v="0"/>
    <s v="CSF"/>
    <s v="CAJAS DE COMPENSACIÓN FAMILIAR"/>
    <n v="29369000"/>
    <n v="2622800"/>
    <n v="0"/>
    <n v="31991800"/>
    <n v="0"/>
    <n v="31991800"/>
    <n v="0"/>
    <n v="31991800"/>
    <n v="31991800"/>
    <n v="31991800"/>
    <n v="31991800"/>
  </r>
  <r>
    <s v="04-03-00-021"/>
    <x v="19"/>
    <s v="A-01-01-02-005"/>
    <x v="0"/>
    <s v="01"/>
    <s v="01"/>
    <s v="02"/>
    <s v="005"/>
    <m/>
    <m/>
    <m/>
    <m/>
    <s v="Nación"/>
    <x v="0"/>
    <s v="CSF"/>
    <s v="APORTES GENERALES AL SISTEMA DE RIESGOS LABORALES"/>
    <n v="5798000"/>
    <n v="2751000.22"/>
    <n v="0.22"/>
    <n v="8549000"/>
    <n v="0"/>
    <n v="8549000"/>
    <n v="0"/>
    <n v="8549000"/>
    <n v="8549000"/>
    <n v="8549000"/>
    <n v="8549000"/>
  </r>
  <r>
    <s v="04-03-00-021"/>
    <x v="19"/>
    <s v="A-01-01-02-006"/>
    <x v="0"/>
    <s v="01"/>
    <s v="01"/>
    <s v="02"/>
    <s v="006"/>
    <m/>
    <m/>
    <m/>
    <m/>
    <s v="Nación"/>
    <x v="0"/>
    <s v="CSF"/>
    <s v="APORTES AL ICBF"/>
    <n v="22032000"/>
    <n v="1969200"/>
    <n v="0"/>
    <n v="24001200"/>
    <n v="0"/>
    <n v="24001200"/>
    <n v="0"/>
    <n v="24001200"/>
    <n v="24001200"/>
    <n v="24001200"/>
    <n v="24001200"/>
  </r>
  <r>
    <s v="04-03-00-021"/>
    <x v="19"/>
    <s v="A-01-01-02-007"/>
    <x v="0"/>
    <s v="01"/>
    <s v="01"/>
    <s v="02"/>
    <s v="007"/>
    <m/>
    <m/>
    <m/>
    <m/>
    <s v="Nación"/>
    <x v="0"/>
    <s v="CSF"/>
    <s v="APORTES AL SENA"/>
    <n v="14691000"/>
    <n v="1311500"/>
    <n v="0"/>
    <n v="16002500"/>
    <n v="0"/>
    <n v="16002500"/>
    <n v="0"/>
    <n v="16002500"/>
    <n v="16002500"/>
    <n v="16002500"/>
    <n v="16002500"/>
  </r>
  <r>
    <s v="04-03-00-021"/>
    <x v="19"/>
    <s v="A-01-01-03-001-001"/>
    <x v="0"/>
    <s v="01"/>
    <s v="01"/>
    <s v="03"/>
    <s v="001"/>
    <s v="001"/>
    <m/>
    <m/>
    <m/>
    <s v="Nación"/>
    <x v="0"/>
    <s v="CSF"/>
    <s v="SUELDO DE VACACIONES"/>
    <n v="18122580"/>
    <n v="9347049"/>
    <n v="0"/>
    <n v="27469629"/>
    <n v="0"/>
    <n v="27469629"/>
    <n v="0"/>
    <n v="27469629"/>
    <n v="27469629"/>
    <n v="27469629"/>
    <n v="27469629"/>
  </r>
  <r>
    <s v="04-03-00-021"/>
    <x v="19"/>
    <s v="A-01-01-03-001-002"/>
    <x v="0"/>
    <s v="01"/>
    <s v="01"/>
    <s v="03"/>
    <s v="001"/>
    <s v="002"/>
    <m/>
    <m/>
    <m/>
    <s v="Nación"/>
    <x v="0"/>
    <s v="CSF"/>
    <s v="INDEMNIZACIÓN POR VACACIONES"/>
    <n v="0"/>
    <n v="9134183"/>
    <n v="0"/>
    <n v="9134183"/>
    <n v="0"/>
    <n v="9134183"/>
    <n v="0"/>
    <n v="9134183"/>
    <n v="9134183"/>
    <n v="9134183"/>
    <n v="9134183"/>
  </r>
  <r>
    <s v="04-03-00-021"/>
    <x v="19"/>
    <s v="A-01-01-03-001-003"/>
    <x v="0"/>
    <s v="01"/>
    <s v="01"/>
    <s v="03"/>
    <s v="001"/>
    <s v="003"/>
    <m/>
    <m/>
    <m/>
    <s v="Nación"/>
    <x v="0"/>
    <s v="CSF"/>
    <s v="BONIFICACIÓN ESPECIAL DE RECREACIÓN"/>
    <n v="1685880"/>
    <n v="1168959"/>
    <n v="0"/>
    <n v="2854839"/>
    <n v="0"/>
    <n v="2854839"/>
    <n v="0"/>
    <n v="2854839"/>
    <n v="2854839"/>
    <n v="2854839"/>
    <n v="2854839"/>
  </r>
  <r>
    <s v="04-03-00-021"/>
    <x v="19"/>
    <s v="A-01-01-03-002"/>
    <x v="0"/>
    <s v="01"/>
    <s v="01"/>
    <s v="03"/>
    <s v="002"/>
    <m/>
    <m/>
    <m/>
    <m/>
    <s v="Nación"/>
    <x v="0"/>
    <s v="CSF"/>
    <s v="PRIMA TÉCNICA NO SALARIAL"/>
    <n v="16936290"/>
    <n v="11323314"/>
    <n v="0"/>
    <n v="28259604"/>
    <n v="0"/>
    <n v="28259604"/>
    <n v="0"/>
    <n v="28259604"/>
    <n v="28259604"/>
    <n v="28259604"/>
    <n v="28259604"/>
  </r>
  <r>
    <s v="04-03-00-021"/>
    <x v="19"/>
    <s v="A-02-02-02-006-004"/>
    <x v="0"/>
    <s v="02"/>
    <s v="02"/>
    <s v="02"/>
    <s v="006"/>
    <s v="004"/>
    <m/>
    <m/>
    <m/>
    <s v="Nación"/>
    <x v="0"/>
    <s v="CSF"/>
    <s v="SERVICIOS DE TRANSPORTE DE PASAJEROS"/>
    <n v="0"/>
    <n v="4528000"/>
    <n v="70000"/>
    <n v="4458000"/>
    <n v="0"/>
    <n v="3600000"/>
    <n v="858000"/>
    <n v="3600000"/>
    <n v="3600000"/>
    <n v="3600000"/>
    <n v="3600000"/>
  </r>
  <r>
    <s v="04-03-00-021"/>
    <x v="19"/>
    <s v="A-02-02-02-006-004"/>
    <x v="0"/>
    <s v="02"/>
    <s v="02"/>
    <s v="02"/>
    <s v="006"/>
    <s v="004"/>
    <m/>
    <m/>
    <m/>
    <s v="Propios"/>
    <x v="1"/>
    <s v="CSF"/>
    <s v="SERVICIOS DE TRANSPORTE DE PASAJEROS"/>
    <n v="0"/>
    <n v="90000"/>
    <n v="0"/>
    <n v="90000"/>
    <n v="0"/>
    <n v="0"/>
    <n v="90000"/>
    <n v="0"/>
    <n v="0"/>
    <n v="0"/>
    <n v="0"/>
  </r>
  <r>
    <s v="04-03-00-021"/>
    <x v="19"/>
    <s v="A-02-02-02-006-009"/>
    <x v="0"/>
    <s v="02"/>
    <s v="02"/>
    <s v="02"/>
    <s v="006"/>
    <s v="009"/>
    <m/>
    <m/>
    <m/>
    <s v="Nación"/>
    <x v="0"/>
    <s v="CSF"/>
    <s v="SERVICIOS DE DISTRIBUCIÓN DE ELECTRICIDAD, GAS Y AGUA (POR CUENTA PROPIA)"/>
    <n v="21000000"/>
    <n v="0"/>
    <n v="0"/>
    <n v="21000000"/>
    <n v="0"/>
    <n v="16994739"/>
    <n v="4005261"/>
    <n v="16994739"/>
    <n v="16994739"/>
    <n v="16994739"/>
    <n v="16994739"/>
  </r>
  <r>
    <s v="04-03-00-021"/>
    <x v="19"/>
    <s v="A-02-02-02-007-001"/>
    <x v="0"/>
    <s v="02"/>
    <s v="02"/>
    <s v="02"/>
    <s v="007"/>
    <s v="001"/>
    <m/>
    <m/>
    <m/>
    <s v="Nación"/>
    <x v="0"/>
    <s v="CSF"/>
    <s v="SERVICIOS FINANCIEROS Y SERVICIOS CONEXOS"/>
    <n v="2100000"/>
    <n v="6808.78"/>
    <n v="2100000"/>
    <n v="6808.78"/>
    <n v="0"/>
    <n v="6808.02"/>
    <n v="0.76"/>
    <n v="6808.02"/>
    <n v="6808.02"/>
    <n v="6808.02"/>
    <n v="6808.02"/>
  </r>
  <r>
    <s v="04-03-00-021"/>
    <x v="19"/>
    <s v="A-02-02-02-007-002"/>
    <x v="0"/>
    <s v="02"/>
    <s v="02"/>
    <s v="02"/>
    <s v="007"/>
    <s v="002"/>
    <m/>
    <m/>
    <m/>
    <s v="Nación"/>
    <x v="0"/>
    <s v="CSF"/>
    <s v="SERVICIOS INMOBILIARIOS"/>
    <n v="0"/>
    <n v="2366666"/>
    <n v="0"/>
    <n v="2366666"/>
    <n v="0"/>
    <n v="2124439"/>
    <n v="242227"/>
    <n v="2124439"/>
    <n v="1857773"/>
    <n v="1857773"/>
    <n v="1857773"/>
  </r>
  <r>
    <s v="04-03-00-021"/>
    <x v="19"/>
    <s v="A-02-02-02-008-003"/>
    <x v="0"/>
    <s v="02"/>
    <s v="02"/>
    <s v="02"/>
    <s v="008"/>
    <s v="003"/>
    <m/>
    <m/>
    <m/>
    <s v="Nación"/>
    <x v="0"/>
    <s v="CSF"/>
    <s v="OTROS SERVICIOS PROFESIONALES, CIENTÍFICOS Y TÉCNICOS"/>
    <n v="0"/>
    <n v="210405"/>
    <n v="0"/>
    <n v="210405"/>
    <n v="0"/>
    <n v="0"/>
    <n v="210405"/>
    <n v="0"/>
    <n v="0"/>
    <n v="0"/>
    <n v="0"/>
  </r>
  <r>
    <s v="04-03-00-021"/>
    <x v="19"/>
    <s v="A-02-02-02-008-004"/>
    <x v="0"/>
    <s v="02"/>
    <s v="02"/>
    <s v="02"/>
    <s v="008"/>
    <s v="004"/>
    <m/>
    <m/>
    <m/>
    <s v="Nación"/>
    <x v="0"/>
    <s v="CSF"/>
    <s v="SERVICIOS DE TELECOMUNICACIONES, TRANSMISIÓN Y SUMINISTRO DE INFORMACIÓN"/>
    <n v="2000000"/>
    <n v="0"/>
    <n v="0"/>
    <n v="2000000"/>
    <n v="0"/>
    <n v="1547000"/>
    <n v="453000"/>
    <n v="1547000"/>
    <n v="1547000"/>
    <n v="1547000"/>
    <n v="1547000"/>
  </r>
  <r>
    <s v="04-03-00-021"/>
    <x v="19"/>
    <s v="A-02-02-02-009-004"/>
    <x v="0"/>
    <s v="02"/>
    <s v="02"/>
    <s v="02"/>
    <s v="009"/>
    <s v="004"/>
    <m/>
    <m/>
    <m/>
    <s v="Nación"/>
    <x v="0"/>
    <s v="CSF"/>
    <s v="SERVICIOS DE ALCANTARILLADO, RECOLECCIÓN, TRATAMIENTO Y DISPOSICIÓN DE DESECHOS Y OTROS SERVICIOS DE SANEAMIENTO AMBIENTAL"/>
    <n v="800000"/>
    <n v="0"/>
    <n v="0"/>
    <n v="800000"/>
    <n v="0"/>
    <n v="759418"/>
    <n v="40582"/>
    <n v="759418"/>
    <n v="759418"/>
    <n v="759418"/>
    <n v="759418"/>
  </r>
  <r>
    <s v="04-03-00-021"/>
    <x v="19"/>
    <s v="A-02-02-02-010"/>
    <x v="0"/>
    <s v="02"/>
    <s v="02"/>
    <s v="02"/>
    <s v="010"/>
    <m/>
    <m/>
    <m/>
    <m/>
    <s v="Nación"/>
    <x v="0"/>
    <s v="CSF"/>
    <s v="VIÁTICOS DE LOS FUNCIONARIOS EN COMISIÓN"/>
    <n v="0"/>
    <n v="258320"/>
    <n v="0"/>
    <n v="258320"/>
    <n v="0"/>
    <n v="258320"/>
    <n v="0"/>
    <n v="258320"/>
    <n v="258320"/>
    <n v="258320"/>
    <n v="258320"/>
  </r>
  <r>
    <s v="04-03-00-021"/>
    <x v="19"/>
    <s v="A-02-02-02-010"/>
    <x v="0"/>
    <s v="02"/>
    <s v="02"/>
    <s v="02"/>
    <s v="010"/>
    <m/>
    <m/>
    <m/>
    <m/>
    <s v="Propios"/>
    <x v="1"/>
    <s v="CSF"/>
    <s v="VIÁTICOS DE LOS FUNCIONARIOS EN COMISIÓN"/>
    <n v="0"/>
    <n v="271546"/>
    <n v="0"/>
    <n v="271546"/>
    <n v="0"/>
    <n v="271546"/>
    <n v="0"/>
    <n v="271546"/>
    <n v="271546"/>
    <n v="271546"/>
    <n v="271546"/>
  </r>
  <r>
    <s v="04-03-00-021"/>
    <x v="19"/>
    <s v="A-03-04-02-012-001"/>
    <x v="0"/>
    <s v="03"/>
    <s v="04"/>
    <s v="02"/>
    <s v="012"/>
    <s v="001"/>
    <m/>
    <m/>
    <m/>
    <s v="Nación"/>
    <x v="0"/>
    <s v="CSF"/>
    <s v="INCAPACIDADES (NO DE PENSIONES)"/>
    <n v="0"/>
    <n v="2332442"/>
    <n v="0"/>
    <n v="2332442"/>
    <n v="0"/>
    <n v="2332442"/>
    <n v="0"/>
    <n v="2332442"/>
    <n v="2332442"/>
    <n v="2332442"/>
    <n v="2332442"/>
  </r>
  <r>
    <s v="04-03-00-021"/>
    <x v="19"/>
    <s v="A-08-01-02-001"/>
    <x v="0"/>
    <s v="08"/>
    <s v="01"/>
    <s v="02"/>
    <s v="001"/>
    <m/>
    <m/>
    <m/>
    <m/>
    <s v="Nación"/>
    <x v="0"/>
    <s v="CSF"/>
    <s v="IMPUESTO PREDIAL Y SOBRETASA AMBIENTAL"/>
    <n v="0"/>
    <n v="11829000"/>
    <n v="0"/>
    <n v="11829000"/>
    <n v="0"/>
    <n v="11829000"/>
    <n v="0"/>
    <n v="11829000"/>
    <n v="11829000"/>
    <n v="11829000"/>
    <n v="11829000"/>
  </r>
  <r>
    <s v="04-03-00-021"/>
    <x v="19"/>
    <s v="A-08-01-02-003"/>
    <x v="0"/>
    <s v="08"/>
    <s v="01"/>
    <s v="02"/>
    <s v="003"/>
    <m/>
    <m/>
    <m/>
    <m/>
    <s v="Propios"/>
    <x v="1"/>
    <s v="CSF"/>
    <s v="IMPUESTO DE INDUSTRIA Y COMERCIO"/>
    <n v="0"/>
    <n v="1676000"/>
    <n v="44000"/>
    <n v="1632000"/>
    <n v="0"/>
    <n v="1632000"/>
    <n v="0"/>
    <n v="1632000"/>
    <n v="1632000"/>
    <n v="1632000"/>
    <n v="1632000"/>
  </r>
  <r>
    <s v="04-03-00-021"/>
    <x v="19"/>
    <s v="C-0404-1003-2-0-0404004-02"/>
    <x v="1"/>
    <s v="0404"/>
    <s v="1003"/>
    <s v="2"/>
    <s v="0"/>
    <s v="0404004"/>
    <s v="02"/>
    <m/>
    <m/>
    <s v="Nación"/>
    <x v="0"/>
    <s v="CSF"/>
    <s v="ADQUISICIÓN DE BIENES Y SERVICIOS - SERVICIO DE INFORMACIÓN CATASTRAL - ACTUALIZACIÓN  Y GESTIÓN CATASTRAL  NACIONAL"/>
    <n v="0"/>
    <n v="387607150"/>
    <n v="2312773"/>
    <n v="385294377"/>
    <n v="0"/>
    <n v="362938341"/>
    <n v="22356036"/>
    <n v="362938341"/>
    <n v="360131525"/>
    <n v="360131525"/>
    <n v="360131525"/>
  </r>
  <r>
    <s v="04-03-00-021"/>
    <x v="19"/>
    <s v="C-0404-1003-2-0-0404004-02"/>
    <x v="1"/>
    <s v="0404"/>
    <s v="1003"/>
    <s v="2"/>
    <s v="0"/>
    <s v="0404004"/>
    <s v="02"/>
    <m/>
    <m/>
    <s v="Nación"/>
    <x v="2"/>
    <s v="CSF"/>
    <s v="ADQUISICIÓN DE BIENES Y SERVICIOS - SERVICIO DE INFORMACIÓN CATASTRAL - ACTUALIZACIÓN  Y GESTIÓN CATASTRAL  NACIONAL"/>
    <n v="0"/>
    <n v="91888910"/>
    <n v="19750000"/>
    <n v="72138910"/>
    <n v="0"/>
    <n v="47364833"/>
    <n v="24774077"/>
    <n v="47364833"/>
    <n v="44077057"/>
    <n v="44077057"/>
    <n v="44077057"/>
  </r>
  <r>
    <s v="04-03-00-021"/>
    <x v="19"/>
    <s v="C-0404-1003-2-0-0404007-02"/>
    <x v="1"/>
    <s v="0404"/>
    <s v="1003"/>
    <s v="2"/>
    <s v="0"/>
    <s v="0404007"/>
    <s v="02"/>
    <m/>
    <m/>
    <s v="Propios"/>
    <x v="1"/>
    <s v="CSF"/>
    <s v="ADQUISICIÓN DE BIENES Y SERVICIOS - SERVICIO DE AVALÚOS - ACTUALIZACIÓN  Y GESTIÓN CATASTRAL  NACIONAL"/>
    <n v="0"/>
    <n v="34807890"/>
    <n v="0"/>
    <n v="34807890"/>
    <n v="0"/>
    <n v="17588877"/>
    <n v="17219013"/>
    <n v="17588877"/>
    <n v="17588877"/>
    <n v="17588877"/>
    <n v="17588877"/>
  </r>
  <r>
    <s v="04-03-00-021"/>
    <x v="19"/>
    <s v="C-0404-1003-2-0-0404004-02"/>
    <x v="1"/>
    <s v="0404"/>
    <s v="1003"/>
    <s v="2"/>
    <s v="0"/>
    <s v="0404004"/>
    <s v="02"/>
    <m/>
    <m/>
    <s v="Propios"/>
    <x v="1"/>
    <s v="CSF"/>
    <s v="ADQUISICIÓN DE BIENES Y SERVICIOS - SERVICIO DE INFORMACIÓN CATASTRAL - ACTUALIZACIÓN  Y GESTIÓN CATASTRAL  NACIONAL"/>
    <n v="0"/>
    <n v="80263197"/>
    <n v="8258460"/>
    <n v="72004737"/>
    <n v="0"/>
    <n v="47352722"/>
    <n v="24652015"/>
    <n v="47352722"/>
    <n v="47352722"/>
    <n v="47352722"/>
    <n v="47352722"/>
  </r>
  <r>
    <s v="04-03-00-021"/>
    <x v="19"/>
    <s v="C-0499-1003-5-0-0499060-02"/>
    <x v="1"/>
    <s v="0499"/>
    <s v="1003"/>
    <s v="5"/>
    <s v="0"/>
    <s v="0499060"/>
    <s v="02"/>
    <m/>
    <m/>
    <s v="Nación"/>
    <x v="0"/>
    <s v="CSF"/>
    <s v="ADQUISICIÓN DE BIENES Y SERVICIOS - SERVICIO DE IMPLEMENTACIÓN SISTEMAS DE GESTIÓN - FORTALECIMIENTO DE LA GESTIÓN INSTITUCIONAL DEL IGAC A NIVEL   NACIONAL"/>
    <n v="0"/>
    <n v="2320500"/>
    <n v="2320500"/>
    <n v="0"/>
    <n v="0"/>
    <n v="0"/>
    <n v="0"/>
    <n v="0"/>
    <n v="0"/>
    <n v="0"/>
    <n v="0"/>
  </r>
  <r>
    <s v="04-03-00-021"/>
    <x v="1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16253684"/>
    <n v="8016076"/>
    <n v="16253684"/>
    <n v="16253684"/>
    <n v="16253684"/>
    <n v="16253684"/>
  </r>
  <r>
    <s v="04-03-00-021"/>
    <x v="19"/>
    <s v="C-0499-1003-6-0-0499016-02"/>
    <x v="1"/>
    <s v="0499"/>
    <s v="1003"/>
    <s v="6"/>
    <s v="0"/>
    <s v="0499016"/>
    <s v="02"/>
    <m/>
    <m/>
    <s v="Nación"/>
    <x v="0"/>
    <s v="CSF"/>
    <s v="ADQUISICIÓN DE BIENES Y SERVICIOS - SEDES MANTENIDAS - FORTALECIMIENTO DE LA INFRAESTRUCTURA FÍSICA DEL IGAC A NIVEL  NACIONAL"/>
    <n v="0"/>
    <n v="42315310"/>
    <n v="40165310"/>
    <n v="2150000"/>
    <n v="0"/>
    <n v="2150000"/>
    <n v="0"/>
    <n v="2150000"/>
    <n v="2150000"/>
    <n v="2150000"/>
    <n v="2150000"/>
  </r>
  <r>
    <s v="04-03-00-021"/>
    <x v="19"/>
    <s v="C-0499-1003-6-0-0499011-02"/>
    <x v="1"/>
    <s v="0499"/>
    <s v="1003"/>
    <s v="6"/>
    <s v="0"/>
    <s v="0499011"/>
    <s v="02"/>
    <m/>
    <m/>
    <s v="Nación"/>
    <x v="0"/>
    <s v="CSF"/>
    <s v="ADQUISICIÓN DE BIENES Y SERVICIOS - SEDES ADECUADAS - FORTALECIMIENTO DE LA INFRAESTRUCTURA FÍSICA DEL IGAC A NIVEL  NACIONAL"/>
    <n v="0"/>
    <n v="6014224"/>
    <n v="0"/>
    <n v="6014224"/>
    <n v="0"/>
    <n v="6014224"/>
    <n v="0"/>
    <n v="6014224"/>
    <n v="6014224"/>
    <n v="6014224"/>
    <n v="6014224"/>
  </r>
  <r>
    <s v="04-03-00-022"/>
    <x v="20"/>
    <s v="A-01-01-01-001-001"/>
    <x v="0"/>
    <s v="01"/>
    <s v="01"/>
    <s v="01"/>
    <s v="001"/>
    <s v="001"/>
    <m/>
    <m/>
    <m/>
    <s v="Nación"/>
    <x v="0"/>
    <s v="CSF"/>
    <s v="SUELDO BÁSICO"/>
    <n v="907874000"/>
    <n v="28975000"/>
    <n v="637"/>
    <n v="936848363"/>
    <n v="0"/>
    <n v="936848363"/>
    <n v="0"/>
    <n v="936848363"/>
    <n v="936848363"/>
    <n v="936848363"/>
    <n v="936848363"/>
  </r>
  <r>
    <s v="04-03-00-022"/>
    <x v="20"/>
    <s v="A-01-01-01-001-004"/>
    <x v="0"/>
    <s v="01"/>
    <s v="01"/>
    <s v="01"/>
    <s v="001"/>
    <s v="004"/>
    <m/>
    <m/>
    <m/>
    <s v="Nación"/>
    <x v="0"/>
    <s v="CSF"/>
    <s v="SUBSIDIO DE ALIMENTACIÓN"/>
    <n v="23345000"/>
    <n v="2437810.5499999998"/>
    <n v="509.55"/>
    <n v="25782301"/>
    <n v="0"/>
    <n v="25782301"/>
    <n v="0"/>
    <n v="25782301"/>
    <n v="25782301"/>
    <n v="25782301"/>
    <n v="25782301"/>
  </r>
  <r>
    <s v="04-03-00-022"/>
    <x v="20"/>
    <s v="A-01-01-01-001-005"/>
    <x v="0"/>
    <s v="01"/>
    <s v="01"/>
    <s v="01"/>
    <s v="001"/>
    <s v="005"/>
    <m/>
    <m/>
    <m/>
    <s v="Nación"/>
    <x v="0"/>
    <s v="CSF"/>
    <s v="AUXILIO DE TRANSPORTE "/>
    <n v="33136000"/>
    <n v="2500000"/>
    <n v="16646305"/>
    <n v="18989695"/>
    <n v="0"/>
    <n v="18989695"/>
    <n v="0"/>
    <n v="18989695"/>
    <n v="18989695"/>
    <n v="18989695"/>
    <n v="18989695"/>
  </r>
  <r>
    <s v="04-03-00-022"/>
    <x v="20"/>
    <s v="A-01-01-01-001-006"/>
    <x v="0"/>
    <s v="01"/>
    <s v="01"/>
    <s v="01"/>
    <s v="001"/>
    <s v="006"/>
    <m/>
    <m/>
    <m/>
    <s v="Nación"/>
    <x v="0"/>
    <s v="CSF"/>
    <s v="PRIMA DE SERVICIO"/>
    <n v="89026000"/>
    <n v="6502001"/>
    <n v="1100000"/>
    <n v="94428001"/>
    <n v="0"/>
    <n v="94428001"/>
    <n v="0"/>
    <n v="94428001"/>
    <n v="94428001"/>
    <n v="94428001"/>
    <n v="94428001"/>
  </r>
  <r>
    <s v="04-03-00-022"/>
    <x v="20"/>
    <s v="A-01-01-01-001-007"/>
    <x v="0"/>
    <s v="01"/>
    <s v="01"/>
    <s v="01"/>
    <s v="001"/>
    <s v="007"/>
    <m/>
    <m/>
    <m/>
    <s v="Nación"/>
    <x v="0"/>
    <s v="CSF"/>
    <s v="BONIFICACIÓN POR SERVICIOS PRESTADOS"/>
    <n v="32810000"/>
    <n v="4676000"/>
    <n v="109"/>
    <n v="37485891"/>
    <n v="0"/>
    <n v="37485891"/>
    <n v="0"/>
    <n v="37485891"/>
    <n v="37485891"/>
    <n v="37485891"/>
    <n v="37485891"/>
  </r>
  <r>
    <s v="04-03-00-022"/>
    <x v="20"/>
    <s v="A-01-01-01-001-008"/>
    <x v="0"/>
    <s v="01"/>
    <s v="01"/>
    <s v="01"/>
    <s v="001"/>
    <s v="008"/>
    <m/>
    <m/>
    <m/>
    <s v="Nación"/>
    <x v="0"/>
    <s v="CSF"/>
    <s v="HORAS EXTRAS, DOMINICALES, FESTIVOS Y RECARGOS"/>
    <n v="0"/>
    <n v="147857"/>
    <n v="0"/>
    <n v="147857"/>
    <n v="0"/>
    <n v="147857"/>
    <n v="0"/>
    <n v="147857"/>
    <n v="147857"/>
    <n v="147857"/>
    <n v="147857"/>
  </r>
  <r>
    <s v="04-03-00-022"/>
    <x v="20"/>
    <s v="A-01-01-01-001-009"/>
    <x v="0"/>
    <s v="01"/>
    <s v="01"/>
    <s v="01"/>
    <s v="001"/>
    <s v="009"/>
    <m/>
    <m/>
    <m/>
    <s v="Nación"/>
    <x v="0"/>
    <s v="CSF"/>
    <s v="PRIMA DE NAVIDAD"/>
    <n v="116976000"/>
    <n v="2800000"/>
    <n v="224852"/>
    <n v="119551148"/>
    <n v="0"/>
    <n v="119551148"/>
    <n v="0"/>
    <n v="119551148"/>
    <n v="119551148"/>
    <n v="119551148"/>
    <n v="119551148"/>
  </r>
  <r>
    <s v="04-03-00-022"/>
    <x v="20"/>
    <s v="A-01-01-01-001-010"/>
    <x v="0"/>
    <s v="01"/>
    <s v="01"/>
    <s v="01"/>
    <s v="001"/>
    <s v="010"/>
    <m/>
    <m/>
    <m/>
    <s v="Nación"/>
    <x v="0"/>
    <s v="CSF"/>
    <s v="PRIMA DE VACACIONES"/>
    <n v="67970000"/>
    <n v="3119500"/>
    <n v="299"/>
    <n v="71089201"/>
    <n v="0"/>
    <n v="71089201"/>
    <n v="0"/>
    <n v="71089201"/>
    <n v="71089201"/>
    <n v="71089201"/>
    <n v="71089201"/>
  </r>
  <r>
    <s v="04-03-00-022"/>
    <x v="20"/>
    <s v="A-01-01-01-001-012"/>
    <x v="0"/>
    <s v="01"/>
    <s v="01"/>
    <s v="01"/>
    <s v="001"/>
    <s v="012"/>
    <m/>
    <m/>
    <m/>
    <s v="Nación"/>
    <x v="0"/>
    <s v="CSF"/>
    <s v="AUXILIO DE CONECTIVIDAD DIGITAL "/>
    <n v="14146306"/>
    <n v="5483779"/>
    <n v="399814"/>
    <n v="19230271"/>
    <n v="0"/>
    <n v="19230271"/>
    <n v="0"/>
    <n v="19230271"/>
    <n v="19230271"/>
    <n v="19230271"/>
    <n v="19230271"/>
  </r>
  <r>
    <s v="04-03-00-022"/>
    <x v="20"/>
    <s v="A-01-01-02-001"/>
    <x v="0"/>
    <s v="01"/>
    <s v="01"/>
    <s v="02"/>
    <s v="001"/>
    <m/>
    <m/>
    <m/>
    <m/>
    <s v="Nación"/>
    <x v="0"/>
    <s v="CSF"/>
    <s v="PENSIONES"/>
    <n v="120336000"/>
    <n v="11015000"/>
    <n v="4422600"/>
    <n v="126928400"/>
    <n v="0"/>
    <n v="126928400"/>
    <n v="0"/>
    <n v="126928400"/>
    <n v="126928400"/>
    <n v="126928400"/>
    <n v="126928400"/>
  </r>
  <r>
    <s v="04-03-00-022"/>
    <x v="20"/>
    <s v="A-01-01-02-002"/>
    <x v="0"/>
    <s v="01"/>
    <s v="01"/>
    <s v="02"/>
    <s v="002"/>
    <m/>
    <m/>
    <m/>
    <m/>
    <s v="Nación"/>
    <x v="0"/>
    <s v="CSF"/>
    <s v="SALUD"/>
    <n v="83380000"/>
    <n v="4641000"/>
    <n v="200"/>
    <n v="88020800"/>
    <n v="0"/>
    <n v="88020800"/>
    <n v="0"/>
    <n v="88020800"/>
    <n v="88020800"/>
    <n v="88020800"/>
    <n v="88020800"/>
  </r>
  <r>
    <s v="04-03-00-022"/>
    <x v="20"/>
    <s v="A-01-01-02-004"/>
    <x v="0"/>
    <s v="01"/>
    <s v="01"/>
    <s v="02"/>
    <s v="004"/>
    <m/>
    <m/>
    <m/>
    <m/>
    <s v="Nación"/>
    <x v="0"/>
    <s v="CSF"/>
    <s v="CAJAS DE COMPENSACIÓN FAMILIAR"/>
    <n v="50549000"/>
    <n v="4412000"/>
    <n v="800"/>
    <n v="54960200"/>
    <n v="0"/>
    <n v="54960200"/>
    <n v="0"/>
    <n v="54960200"/>
    <n v="54960200"/>
    <n v="54960200"/>
    <n v="54960200"/>
  </r>
  <r>
    <s v="04-03-00-022"/>
    <x v="20"/>
    <s v="A-01-01-02-005"/>
    <x v="0"/>
    <s v="01"/>
    <s v="01"/>
    <s v="02"/>
    <s v="005"/>
    <m/>
    <m/>
    <m/>
    <m/>
    <s v="Nación"/>
    <x v="0"/>
    <s v="CSF"/>
    <s v="APORTES GENERALES AL SISTEMA DE RIESGOS LABORALES"/>
    <n v="14170000"/>
    <n v="898000"/>
    <n v="100"/>
    <n v="15067900"/>
    <n v="0"/>
    <n v="15067900"/>
    <n v="0"/>
    <n v="15067900"/>
    <n v="15067900"/>
    <n v="15067900"/>
    <n v="15067900"/>
  </r>
  <r>
    <s v="04-03-00-022"/>
    <x v="20"/>
    <s v="A-01-01-02-006"/>
    <x v="0"/>
    <s v="01"/>
    <s v="01"/>
    <s v="02"/>
    <s v="006"/>
    <m/>
    <m/>
    <m/>
    <m/>
    <s v="Nación"/>
    <x v="0"/>
    <s v="CSF"/>
    <s v="APORTES AL ICBF"/>
    <n v="37920000"/>
    <n v="3314000"/>
    <n v="800"/>
    <n v="41233200"/>
    <n v="0"/>
    <n v="41233200"/>
    <n v="0"/>
    <n v="41233200"/>
    <n v="41233200"/>
    <n v="41233200"/>
    <n v="41233200"/>
  </r>
  <r>
    <s v="04-03-00-022"/>
    <x v="20"/>
    <s v="A-01-01-02-007"/>
    <x v="0"/>
    <s v="01"/>
    <s v="01"/>
    <s v="02"/>
    <s v="007"/>
    <m/>
    <m/>
    <m/>
    <m/>
    <s v="Nación"/>
    <x v="0"/>
    <s v="CSF"/>
    <s v="APORTES AL SENA"/>
    <n v="25286000"/>
    <n v="2210000"/>
    <n v="2900"/>
    <n v="27493100"/>
    <n v="0"/>
    <n v="27493100"/>
    <n v="0"/>
    <n v="27493100"/>
    <n v="27493100"/>
    <n v="27493100"/>
    <n v="27493100"/>
  </r>
  <r>
    <s v="04-03-00-022"/>
    <x v="20"/>
    <s v="A-01-01-03-001-001"/>
    <x v="0"/>
    <s v="01"/>
    <s v="01"/>
    <s v="03"/>
    <s v="001"/>
    <s v="001"/>
    <m/>
    <m/>
    <m/>
    <s v="Nación"/>
    <x v="0"/>
    <s v="CSF"/>
    <s v="SUELDO DE VACACIONES"/>
    <n v="33791310"/>
    <n v="39540768"/>
    <n v="2006756"/>
    <n v="71325322"/>
    <n v="0"/>
    <n v="71325322"/>
    <n v="0"/>
    <n v="71325322"/>
    <n v="71325322"/>
    <n v="71325322"/>
    <n v="71325322"/>
  </r>
  <r>
    <s v="04-03-00-022"/>
    <x v="20"/>
    <s v="A-01-01-03-001-002"/>
    <x v="0"/>
    <s v="01"/>
    <s v="01"/>
    <s v="03"/>
    <s v="001"/>
    <s v="002"/>
    <m/>
    <m/>
    <m/>
    <s v="Nación"/>
    <x v="0"/>
    <s v="CSF"/>
    <s v="INDEMNIZACIÓN POR VACACIONES"/>
    <n v="0"/>
    <n v="2450000"/>
    <n v="48340"/>
    <n v="2401660"/>
    <n v="0"/>
    <n v="2401660"/>
    <n v="0"/>
    <n v="2401660"/>
    <n v="2401660"/>
    <n v="2401660"/>
    <n v="2401660"/>
  </r>
  <r>
    <s v="04-03-00-022"/>
    <x v="20"/>
    <s v="A-01-01-03-001-003"/>
    <x v="0"/>
    <s v="01"/>
    <s v="01"/>
    <s v="03"/>
    <s v="001"/>
    <s v="003"/>
    <m/>
    <m/>
    <m/>
    <s v="Nación"/>
    <x v="0"/>
    <s v="CSF"/>
    <s v="BONIFICACIÓN ESPECIAL DE RECREACIÓN"/>
    <n v="3394440"/>
    <n v="2235535.9"/>
    <n v="787.9"/>
    <n v="5629188"/>
    <n v="0"/>
    <n v="5629188"/>
    <n v="0"/>
    <n v="5629188"/>
    <n v="5629188"/>
    <n v="5629188"/>
    <n v="5629188"/>
  </r>
  <r>
    <s v="04-03-00-022"/>
    <x v="20"/>
    <s v="A-02-02-01-003-002"/>
    <x v="0"/>
    <s v="02"/>
    <s v="02"/>
    <s v="01"/>
    <s v="003"/>
    <s v="002"/>
    <m/>
    <m/>
    <m/>
    <s v="Nación"/>
    <x v="0"/>
    <s v="CSF"/>
    <s v="PASTA O PULPA, PAPEL Y PRODUCTOS DE PAPEL; IMPRESOS Y ARTÍCULOS RELACIONADOS"/>
    <n v="0"/>
    <n v="6000000"/>
    <n v="6000000"/>
    <n v="0"/>
    <n v="0"/>
    <n v="0"/>
    <n v="0"/>
    <n v="0"/>
    <n v="0"/>
    <n v="0"/>
    <n v="0"/>
  </r>
  <r>
    <s v="04-03-00-022"/>
    <x v="20"/>
    <s v="A-02-02-02-006-004"/>
    <x v="0"/>
    <s v="02"/>
    <s v="02"/>
    <s v="02"/>
    <s v="006"/>
    <s v="004"/>
    <m/>
    <m/>
    <m/>
    <s v="Nación"/>
    <x v="0"/>
    <s v="CSF"/>
    <s v="SERVICIOS DE TRANSPORTE DE PASAJEROS"/>
    <n v="0"/>
    <n v="20547400"/>
    <n v="0"/>
    <n v="20547400"/>
    <n v="0"/>
    <n v="17113700"/>
    <n v="3433700"/>
    <n v="17113700"/>
    <n v="17113700"/>
    <n v="17113700"/>
    <n v="17113700"/>
  </r>
  <r>
    <s v="04-03-00-022"/>
    <x v="20"/>
    <s v="A-02-02-02-006-004"/>
    <x v="0"/>
    <s v="02"/>
    <s v="02"/>
    <s v="02"/>
    <s v="006"/>
    <s v="004"/>
    <m/>
    <m/>
    <m/>
    <s v="Propios"/>
    <x v="1"/>
    <s v="CSF"/>
    <s v="SERVICIOS DE TRANSPORTE DE PASAJEROS"/>
    <n v="0"/>
    <n v="150000"/>
    <n v="90000"/>
    <n v="60000"/>
    <n v="0"/>
    <n v="60000"/>
    <n v="0"/>
    <n v="60000"/>
    <n v="60000"/>
    <n v="60000"/>
    <n v="60000"/>
  </r>
  <r>
    <s v="04-03-00-022"/>
    <x v="20"/>
    <s v="A-02-02-02-006-009"/>
    <x v="0"/>
    <s v="02"/>
    <s v="02"/>
    <s v="02"/>
    <s v="006"/>
    <s v="009"/>
    <m/>
    <m/>
    <m/>
    <s v="Nación"/>
    <x v="0"/>
    <s v="CSF"/>
    <s v="SERVICIOS DE DISTRIBUCIÓN DE ELECTRICIDAD, GAS Y AGUA (POR CUENTA PROPIA)"/>
    <n v="45000000"/>
    <n v="5716227"/>
    <n v="0"/>
    <n v="50716227"/>
    <n v="0"/>
    <n v="50627322"/>
    <n v="88905"/>
    <n v="50627322"/>
    <n v="50627322"/>
    <n v="50627322"/>
    <n v="50627322"/>
  </r>
  <r>
    <s v="04-03-00-022"/>
    <x v="20"/>
    <s v="A-02-02-02-007-001"/>
    <x v="0"/>
    <s v="02"/>
    <s v="02"/>
    <s v="02"/>
    <s v="007"/>
    <s v="001"/>
    <m/>
    <m/>
    <m/>
    <s v="Nación"/>
    <x v="0"/>
    <s v="CSF"/>
    <s v="SERVICIOS FINANCIEROS Y SERVICIOS CONEXOS"/>
    <n v="0"/>
    <n v="6440"/>
    <n v="0"/>
    <n v="6440"/>
    <n v="0"/>
    <n v="6440"/>
    <n v="0"/>
    <n v="6440"/>
    <n v="6440"/>
    <n v="6440"/>
    <n v="6440"/>
  </r>
  <r>
    <s v="04-03-00-022"/>
    <x v="20"/>
    <s v="A-02-02-02-007-002"/>
    <x v="0"/>
    <s v="02"/>
    <s v="02"/>
    <s v="02"/>
    <s v="007"/>
    <s v="002"/>
    <m/>
    <m/>
    <m/>
    <s v="Nación"/>
    <x v="0"/>
    <s v="CSF"/>
    <s v="SERVICIOS INMOBILIARIOS"/>
    <n v="0"/>
    <n v="5558490"/>
    <n v="0"/>
    <n v="5558490"/>
    <n v="0"/>
    <n v="5558490"/>
    <n v="0"/>
    <n v="5558490"/>
    <n v="0"/>
    <n v="0"/>
    <n v="0"/>
  </r>
  <r>
    <s v="04-03-00-022"/>
    <x v="20"/>
    <s v="A-02-02-02-007-002"/>
    <x v="0"/>
    <s v="02"/>
    <s v="02"/>
    <s v="02"/>
    <s v="007"/>
    <s v="002"/>
    <m/>
    <m/>
    <m/>
    <s v="Propios"/>
    <x v="1"/>
    <s v="CSF"/>
    <s v="SERVICIOS INMOBILIARIOS"/>
    <n v="0"/>
    <n v="55584900"/>
    <n v="0"/>
    <n v="55584900"/>
    <n v="0"/>
    <n v="55584900"/>
    <n v="0"/>
    <n v="55584900"/>
    <n v="55584900"/>
    <n v="55584900"/>
    <n v="55584900"/>
  </r>
  <r>
    <s v="04-03-00-022"/>
    <x v="20"/>
    <s v="A-02-02-02-008-004"/>
    <x v="0"/>
    <s v="02"/>
    <s v="02"/>
    <s v="02"/>
    <s v="008"/>
    <s v="004"/>
    <m/>
    <m/>
    <m/>
    <s v="Nación"/>
    <x v="0"/>
    <s v="CSF"/>
    <s v="SERVICIOS DE TELECOMUNICACIONES, TRANSMISIÓN Y SUMINISTRO DE INFORMACIÓN"/>
    <n v="4000000"/>
    <n v="1440000"/>
    <n v="1603698"/>
    <n v="3836302"/>
    <n v="0"/>
    <n v="3819852"/>
    <n v="16450"/>
    <n v="3819852"/>
    <n v="3819852"/>
    <n v="3819852"/>
    <n v="3819852"/>
  </r>
  <r>
    <s v="04-03-00-022"/>
    <x v="20"/>
    <s v="A-02-02-02-009-004"/>
    <x v="0"/>
    <s v="02"/>
    <s v="02"/>
    <s v="02"/>
    <s v="009"/>
    <s v="004"/>
    <m/>
    <m/>
    <m/>
    <s v="Nación"/>
    <x v="0"/>
    <s v="CSF"/>
    <s v="SERVICIOS DE ALCANTARILLADO, RECOLECCIÓN, TRATAMIENTO Y DISPOSICIÓN DE DESECHOS Y OTROS SERVICIOS DE SANEAMIENTO AMBIENTAL"/>
    <n v="1700000"/>
    <n v="185805"/>
    <n v="0"/>
    <n v="1885805"/>
    <n v="0"/>
    <n v="1885805"/>
    <n v="0"/>
    <n v="1885805"/>
    <n v="1885805"/>
    <n v="1885805"/>
    <n v="1885805"/>
  </r>
  <r>
    <s v="04-03-00-022"/>
    <x v="20"/>
    <s v="A-02-02-02-010"/>
    <x v="0"/>
    <s v="02"/>
    <s v="02"/>
    <s v="02"/>
    <s v="010"/>
    <m/>
    <m/>
    <m/>
    <m/>
    <s v="Nación"/>
    <x v="0"/>
    <s v="CSF"/>
    <s v="VIÁTICOS DE LOS FUNCIONARIOS EN COMISIÓN"/>
    <n v="0"/>
    <n v="258320"/>
    <n v="0"/>
    <n v="258320"/>
    <n v="0"/>
    <n v="258320"/>
    <n v="0"/>
    <n v="258320"/>
    <n v="258320"/>
    <n v="258320"/>
    <n v="258320"/>
  </r>
  <r>
    <s v="04-03-00-022"/>
    <x v="20"/>
    <s v="A-02-02-02-010"/>
    <x v="0"/>
    <s v="02"/>
    <s v="02"/>
    <s v="02"/>
    <s v="010"/>
    <m/>
    <m/>
    <m/>
    <m/>
    <s v="Propios"/>
    <x v="1"/>
    <s v="CSF"/>
    <s v="VIÁTICOS DE LOS FUNCIONARIOS EN COMISIÓN"/>
    <n v="0"/>
    <n v="1052669"/>
    <n v="781123"/>
    <n v="271546"/>
    <n v="0"/>
    <n v="271546"/>
    <n v="0"/>
    <n v="271546"/>
    <n v="271546"/>
    <n v="271546"/>
    <n v="271546"/>
  </r>
  <r>
    <s v="04-03-00-022"/>
    <x v="20"/>
    <s v="A-03-04-02-012-001"/>
    <x v="0"/>
    <s v="03"/>
    <s v="04"/>
    <s v="02"/>
    <s v="012"/>
    <s v="001"/>
    <m/>
    <m/>
    <m/>
    <s v="Nación"/>
    <x v="0"/>
    <s v="CSF"/>
    <s v="INCAPACIDADES (NO DE PENSIONES)"/>
    <n v="0"/>
    <n v="2444855"/>
    <n v="441587"/>
    <n v="2003268"/>
    <n v="0"/>
    <n v="2003268"/>
    <n v="0"/>
    <n v="2003268"/>
    <n v="2003268"/>
    <n v="2003268"/>
    <n v="2003268"/>
  </r>
  <r>
    <s v="04-03-00-022"/>
    <x v="20"/>
    <s v="A-08-01-02-001"/>
    <x v="0"/>
    <s v="08"/>
    <s v="01"/>
    <s v="02"/>
    <s v="001"/>
    <m/>
    <m/>
    <m/>
    <m/>
    <s v="Nación"/>
    <x v="0"/>
    <s v="CSF"/>
    <s v="IMPUESTO PREDIAL Y SOBRETASA AMBIENTAL"/>
    <n v="0"/>
    <n v="30515000"/>
    <n v="0"/>
    <n v="30515000"/>
    <n v="0"/>
    <n v="30515000"/>
    <n v="0"/>
    <n v="30515000"/>
    <n v="30515000"/>
    <n v="30515000"/>
    <n v="30515000"/>
  </r>
  <r>
    <s v="04-03-00-022"/>
    <x v="20"/>
    <s v="A-08-01-02-003"/>
    <x v="0"/>
    <s v="08"/>
    <s v="01"/>
    <s v="02"/>
    <s v="003"/>
    <m/>
    <m/>
    <m/>
    <m/>
    <s v="Propios"/>
    <x v="1"/>
    <s v="CSF"/>
    <s v="IMPUESTO DE INDUSTRIA Y COMERCIO"/>
    <n v="0"/>
    <n v="4334653"/>
    <n v="749000"/>
    <n v="3585653"/>
    <n v="0"/>
    <n v="3585653"/>
    <n v="0"/>
    <n v="3585653"/>
    <n v="3585653"/>
    <n v="3585653"/>
    <n v="3585653"/>
  </r>
  <r>
    <s v="04-03-00-022"/>
    <x v="20"/>
    <s v="C-0402-1003-7-0-0402011-02"/>
    <x v="1"/>
    <s v="0402"/>
    <s v="1003"/>
    <s v="7"/>
    <s v="0"/>
    <s v="0402011"/>
    <s v="02"/>
    <m/>
    <m/>
    <s v="Nación"/>
    <x v="0"/>
    <s v="CSF"/>
    <s v="ADQUISICIÓN DE BIENES Y SERVICIOS - DOCUMENTOS DE ESTUDIOS TÉCNICOS DE DESLINDES Y DE TERRITORIOS INDÍGENAS - GENERACIÓN DE ESTUDIOS GEOGRÁFICOS E INVESTIGACIONES PARA LA CARACTERIZACIÓN, ANÁLISIS Y DELIMITACIÓN GEOGRÁFICA DEL TERRITORIO  NACIONAL"/>
    <n v="0"/>
    <n v="2236011"/>
    <n v="356600"/>
    <n v="1879411"/>
    <n v="0"/>
    <n v="1879411"/>
    <n v="0"/>
    <n v="1879411"/>
    <n v="1879411"/>
    <n v="1879411"/>
    <n v="1879411"/>
  </r>
  <r>
    <s v="04-03-00-022"/>
    <x v="20"/>
    <s v="C-0404-1003-2-0-0404004-02"/>
    <x v="1"/>
    <s v="0404"/>
    <s v="1003"/>
    <s v="2"/>
    <s v="0"/>
    <s v="0404004"/>
    <s v="02"/>
    <m/>
    <m/>
    <s v="Nación"/>
    <x v="0"/>
    <s v="CSF"/>
    <s v="ADQUISICIÓN DE BIENES Y SERVICIOS - SERVICIO DE INFORMACIÓN CATASTRAL - ACTUALIZACIÓN  Y GESTIÓN CATASTRAL  NACIONAL"/>
    <n v="0"/>
    <n v="408453100"/>
    <n v="11631290"/>
    <n v="396821810"/>
    <n v="0"/>
    <n v="395865627"/>
    <n v="956183"/>
    <n v="395865627"/>
    <n v="395865627"/>
    <n v="395865627"/>
    <n v="395865627"/>
  </r>
  <r>
    <s v="04-03-00-022"/>
    <x v="20"/>
    <s v="C-0404-1003-2-0-0404007-02"/>
    <x v="1"/>
    <s v="0404"/>
    <s v="1003"/>
    <s v="2"/>
    <s v="0"/>
    <s v="0404007"/>
    <s v="02"/>
    <m/>
    <m/>
    <s v="Nación"/>
    <x v="2"/>
    <s v="CSF"/>
    <s v="ADQUISICIÓN DE BIENES Y SERVICIOS - SERVICIO DE AVALÚOS - ACTUALIZACIÓN  Y GESTIÓN CATASTRAL  NACIONAL"/>
    <n v="0"/>
    <n v="3000000"/>
    <n v="1374250"/>
    <n v="1625750"/>
    <n v="0"/>
    <n v="1625750"/>
    <n v="0"/>
    <n v="1625750"/>
    <n v="1625750"/>
    <n v="1625750"/>
    <n v="1625750"/>
  </r>
  <r>
    <s v="04-03-00-022"/>
    <x v="20"/>
    <s v="C-0404-1003-2-0-0404004-02"/>
    <x v="1"/>
    <s v="0404"/>
    <s v="1003"/>
    <s v="2"/>
    <s v="0"/>
    <s v="0404004"/>
    <s v="02"/>
    <m/>
    <m/>
    <s v="Nación"/>
    <x v="2"/>
    <s v="CSF"/>
    <s v="ADQUISICIÓN DE BIENES Y SERVICIOS - SERVICIO DE INFORMACIÓN CATASTRAL - ACTUALIZACIÓN  Y GESTIÓN CATASTRAL  NACIONAL"/>
    <n v="0"/>
    <n v="89329100"/>
    <n v="3188709"/>
    <n v="86140391"/>
    <n v="0"/>
    <n v="86140391"/>
    <n v="0"/>
    <n v="86140391"/>
    <n v="86140391"/>
    <n v="86140391"/>
    <n v="86140391"/>
  </r>
  <r>
    <s v="04-03-00-022"/>
    <x v="20"/>
    <s v="C-0404-1003-2-0-0404004-02"/>
    <x v="1"/>
    <s v="0404"/>
    <s v="1003"/>
    <s v="2"/>
    <s v="0"/>
    <s v="0404004"/>
    <s v="02"/>
    <m/>
    <m/>
    <s v="Propios"/>
    <x v="1"/>
    <s v="CSF"/>
    <s v="ADQUISICIÓN DE BIENES Y SERVICIOS - SERVICIO DE INFORMACIÓN CATASTRAL - ACTUALIZACIÓN  Y GESTIÓN CATASTRAL  NACIONAL"/>
    <n v="0"/>
    <n v="93090839"/>
    <n v="19958967"/>
    <n v="73131872"/>
    <n v="0"/>
    <n v="72947546"/>
    <n v="184326"/>
    <n v="72947546"/>
    <n v="72947546"/>
    <n v="72947546"/>
    <n v="72947546"/>
  </r>
  <r>
    <s v="04-03-00-022"/>
    <x v="20"/>
    <s v="C-0404-1003-2-0-0404007-02"/>
    <x v="1"/>
    <s v="0404"/>
    <s v="1003"/>
    <s v="2"/>
    <s v="0"/>
    <s v="0404007"/>
    <s v="02"/>
    <m/>
    <m/>
    <s v="Propios"/>
    <x v="1"/>
    <s v="CSF"/>
    <s v="ADQUISICIÓN DE BIENES Y SERVICIOS - SERVICIO DE AVALÚOS - ACTUALIZACIÓN  Y GESTIÓN CATASTRAL  NACIONAL"/>
    <n v="0"/>
    <n v="51807890"/>
    <n v="11000000"/>
    <n v="40807890"/>
    <n v="0"/>
    <n v="18635546"/>
    <n v="22172344"/>
    <n v="18635546"/>
    <n v="18635546"/>
    <n v="18635546"/>
    <n v="18635546"/>
  </r>
  <r>
    <s v="04-03-00-022"/>
    <x v="20"/>
    <s v="C-0499-1003-5-0-0499065-02"/>
    <x v="1"/>
    <s v="0499"/>
    <s v="1003"/>
    <s v="5"/>
    <s v="0"/>
    <s v="0499065"/>
    <s v="02"/>
    <m/>
    <m/>
    <s v="Nación"/>
    <x v="0"/>
    <s v="CSF"/>
    <s v="ADQUISICIÓN DE BIENES Y SERVICIOS - SERVICIOS TECNOLÓGICOS - FORTALECIMIENTO DE LA GESTIÓN INSTITUCIONAL DEL IGAC A NIVEL   NACIONAL"/>
    <n v="0"/>
    <n v="3890510"/>
    <n v="605191"/>
    <n v="3285319"/>
    <n v="0"/>
    <n v="3285319"/>
    <n v="0"/>
    <n v="3285319"/>
    <n v="3285319"/>
    <n v="3285319"/>
    <n v="3285319"/>
  </r>
  <r>
    <s v="04-03-00-022"/>
    <x v="2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303372"/>
    <n v="23966388"/>
    <n v="0"/>
    <n v="23966388"/>
    <n v="0"/>
    <n v="23966388"/>
    <n v="23966388"/>
    <n v="23966388"/>
    <n v="23966388"/>
  </r>
  <r>
    <s v="04-03-00-022"/>
    <x v="20"/>
    <s v="C-0499-1003-6-0-0499016-02"/>
    <x v="1"/>
    <s v="0499"/>
    <s v="1003"/>
    <s v="6"/>
    <s v="0"/>
    <s v="0499016"/>
    <s v="02"/>
    <m/>
    <m/>
    <s v="Nación"/>
    <x v="0"/>
    <s v="CSF"/>
    <s v="ADQUISICIÓN DE BIENES Y SERVICIOS - SEDES MANTENIDAS - FORTALECIMIENTO DE LA INFRAESTRUCTURA FÍSICA DEL IGAC A NIVEL  NACIONAL"/>
    <n v="0"/>
    <n v="3350000"/>
    <n v="866028"/>
    <n v="2483972"/>
    <n v="0"/>
    <n v="2483972"/>
    <n v="0"/>
    <n v="2483972"/>
    <n v="2483972"/>
    <n v="2483972"/>
    <n v="24839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893447-58D0-4DED-8F87-06D605821DE9}" name="TablaDinámica1"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65" firstHeaderRow="0" firstDataRow="1" firstDataCol="1"/>
  <pivotFields count="31">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0">
        <item x="13"/>
        <item x="3"/>
        <item x="6"/>
        <item x="1"/>
        <item x="8"/>
        <item x="14"/>
        <item x="15"/>
        <item x="16"/>
        <item x="18"/>
        <item x="12"/>
        <item x="10"/>
        <item x="17"/>
        <item x="7"/>
        <item x="4"/>
        <item x="11"/>
        <item x="2"/>
        <item x="0"/>
        <item x="5"/>
        <item x="9"/>
        <item t="default"/>
      </items>
    </pivotField>
    <pivotField numFmtId="166" showAll="0"/>
    <pivotField numFmtId="166" showAll="0"/>
    <pivotField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numFmtId="166" showAll="0"/>
    <pivotField dataField="1" numFmtId="166" showAll="0"/>
    <pivotField axis="axisRow" showAll="0" sortType="ascending">
      <items count="11">
        <item n="1 Gastos de Personal" x="5"/>
        <item n="2. Adquisición de Bienes y Servicios" x="0"/>
        <item n="3. Transferencias corrientes" x="6"/>
        <item n="8. Gastos por Tributos, Multas, Sanciones e Intereses de Mora" x="9"/>
        <item n="Oficina CIAF" x="3"/>
        <item n="Oficina de Difusión y Mercadeo" x="4"/>
        <item n="Secretaría General" x="8"/>
        <item n="Subdirección de Agrología" x="1"/>
        <item n="Subdirección de Catastro" x="2"/>
        <item n="Subdirección de Geografía y Cartografía" x="7"/>
        <item t="default"/>
      </items>
    </pivotField>
    <pivotField showAll="0" defaultSubtotal="0">
      <items count="3">
        <item n="Funcionamiento" x="0"/>
        <item n="Inversión" x="1"/>
        <item x="2"/>
      </items>
    </pivotField>
    <pivotField dataField="1" dragToRow="0" dragToCol="0" dragToPage="0" showAll="0" defaultSubtotal="0"/>
    <pivotField axis="axisRow" showAll="0">
      <items count="3">
        <item n="Funcionamiento" x="1"/>
        <item n="Inversión" x="0"/>
        <item t="default"/>
      </items>
    </pivotField>
  </pivotFields>
  <rowFields count="4">
    <field x="30"/>
    <field x="27"/>
    <field x="15"/>
    <field x="13"/>
  </rowFields>
  <rowItems count="64">
    <i>
      <x/>
    </i>
    <i r="1">
      <x/>
    </i>
    <i r="2">
      <x v="3"/>
    </i>
    <i r="3">
      <x/>
    </i>
    <i r="2">
      <x v="15"/>
    </i>
    <i r="3">
      <x/>
    </i>
    <i r="2">
      <x v="16"/>
    </i>
    <i r="3">
      <x/>
    </i>
    <i r="1">
      <x v="1"/>
    </i>
    <i r="2">
      <x v="1"/>
    </i>
    <i r="3">
      <x/>
    </i>
    <i r="3">
      <x v="1"/>
    </i>
    <i r="1">
      <x v="2"/>
    </i>
    <i r="2">
      <x v="2"/>
    </i>
    <i r="3">
      <x v="1"/>
    </i>
    <i r="2">
      <x v="13"/>
    </i>
    <i r="3">
      <x/>
    </i>
    <i r="2">
      <x v="17"/>
    </i>
    <i r="3">
      <x v="1"/>
    </i>
    <i r="1">
      <x v="3"/>
    </i>
    <i r="2">
      <x v="4"/>
    </i>
    <i r="3">
      <x/>
    </i>
    <i r="3">
      <x v="1"/>
    </i>
    <i r="2">
      <x v="12"/>
    </i>
    <i r="3">
      <x/>
    </i>
    <i r="3">
      <x v="1"/>
    </i>
    <i r="2">
      <x v="18"/>
    </i>
    <i r="3">
      <x/>
    </i>
    <i>
      <x v="1"/>
    </i>
    <i r="1">
      <x v="4"/>
    </i>
    <i r="2">
      <x v="5"/>
    </i>
    <i r="3">
      <x/>
    </i>
    <i r="3">
      <x v="1"/>
    </i>
    <i r="1">
      <x v="5"/>
    </i>
    <i r="2">
      <x v="8"/>
    </i>
    <i r="3">
      <x/>
    </i>
    <i r="3">
      <x v="1"/>
    </i>
    <i r="1">
      <x v="6"/>
    </i>
    <i r="2">
      <x v="6"/>
    </i>
    <i r="3">
      <x/>
    </i>
    <i r="3">
      <x v="1"/>
    </i>
    <i r="2">
      <x v="7"/>
    </i>
    <i r="3">
      <x/>
    </i>
    <i r="3">
      <x v="1"/>
    </i>
    <i r="2">
      <x v="11"/>
    </i>
    <i r="3">
      <x/>
    </i>
    <i r="1">
      <x v="7"/>
    </i>
    <i r="2">
      <x v="9"/>
    </i>
    <i r="3">
      <x/>
    </i>
    <i r="3">
      <x v="1"/>
    </i>
    <i r="1">
      <x v="8"/>
    </i>
    <i r="2">
      <x/>
    </i>
    <i r="3">
      <x/>
    </i>
    <i r="3">
      <x v="1"/>
    </i>
    <i r="3">
      <x v="2"/>
    </i>
    <i r="3">
      <x v="3"/>
    </i>
    <i r="1">
      <x v="9"/>
    </i>
    <i r="2">
      <x v="10"/>
    </i>
    <i r="3">
      <x/>
    </i>
    <i r="3">
      <x v="1"/>
    </i>
    <i r="2">
      <x v="14"/>
    </i>
    <i r="3">
      <x/>
    </i>
    <i r="3">
      <x v="1"/>
    </i>
    <i t="grand">
      <x/>
    </i>
  </rowItems>
  <colFields count="1">
    <field x="-2"/>
  </colFields>
  <colItems count="8">
    <i>
      <x/>
    </i>
    <i i="1">
      <x v="1"/>
    </i>
    <i i="2">
      <x v="2"/>
    </i>
    <i i="3">
      <x v="3"/>
    </i>
    <i i="4">
      <x v="4"/>
    </i>
    <i i="5">
      <x v="5"/>
    </i>
    <i i="6">
      <x v="6"/>
    </i>
    <i i="7">
      <x v="7"/>
    </i>
  </colItems>
  <dataFields count="8">
    <dataField name="Apropiación vigente" fld="19" baseField="15" baseItem="13" numFmtId="167"/>
    <dataField name="Apropiación bloqueada" fld="20" baseField="15" baseItem="12" numFmtId="167"/>
    <dataField name="CDP " fld="21" baseField="15" baseItem="12" numFmtId="167"/>
    <dataField name="Apropiación disponible" fld="22" baseField="15" baseItem="17" numFmtId="167"/>
    <dataField name="Compromisos" fld="23" baseField="15" baseItem="9" numFmtId="167"/>
    <dataField name="CDP por registrar" fld="29" baseField="15" baseItem="9" numFmtId="168"/>
    <dataField name="Obligaciones" fld="24" baseField="15" baseItem="9" numFmtId="167"/>
    <dataField name="Pagos " fld="26" baseField="15" baseItem="9" numFmtId="16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3A5EA88-6D84-4791-8C2C-903F5D73A168}" name="TablaDinámica2" cacheId="2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ERRITORIAL ">
  <location ref="AV5:BD6" firstHeaderRow="0" firstDataRow="1" firstDataCol="0" rowPageCount="3" colPageCount="1"/>
  <pivotFields count="27">
    <pivotField showAll="0"/>
    <pivotField name="Territorial" axis="axisPage" showAll="0">
      <items count="22">
        <item x="0"/>
        <item x="1"/>
        <item x="2"/>
        <item x="3"/>
        <item x="4"/>
        <item x="5"/>
        <item x="6"/>
        <item x="7"/>
        <item x="8"/>
        <item x="9"/>
        <item x="10"/>
        <item x="11"/>
        <item x="12"/>
        <item x="13"/>
        <item x="14"/>
        <item x="15"/>
        <item x="16"/>
        <item x="17"/>
        <item x="18"/>
        <item x="19"/>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dataField="1" numFmtId="166" showAll="0"/>
    <pivotField dataField="1" numFmtId="166" showAll="0"/>
    <pivotField dataField="1" numFmtId="166" showAll="0"/>
    <pivotField dataField="1" numFmtId="166" showAll="0"/>
    <pivotField numFmtId="166" showAll="0"/>
    <pivotField dataField="1" numFmtId="166" showAll="0"/>
    <pivotField dataField="1" numFmtId="166" showAll="0"/>
    <pivotField dataField="1" numFmtId="166" showAll="0"/>
    <pivotField dataField="1" numFmtId="166" showAll="0"/>
    <pivotField numFmtId="166" showAll="0"/>
    <pivotField dataField="1" numFmtId="166"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6" baseField="1" baseItem="0" numFmtId="167"/>
    <dataField name=" APR. ADICIONADA" fld="17" baseField="1" baseItem="9" numFmtId="167"/>
    <dataField name="APR. REDUCIDA " fld="18" baseField="1" baseItem="20" numFmtId="167"/>
    <dataField name="APR. VIGENTE " fld="19" baseField="1" baseItem="12" numFmtId="167"/>
    <dataField name="CDP´s" fld="21" baseField="1" baseItem="2" numFmtId="167"/>
    <dataField name="DISPONIBLE" fld="22" baseField="1" baseItem="9" numFmtId="167"/>
    <dataField name="COMPROMISOS" fld="23" baseField="1" baseItem="10" numFmtId="167"/>
    <dataField name="OBLIGACIÓN" fld="24" baseField="1" baseItem="15" numFmtId="167"/>
    <dataField name=" PAGOS" fld="26" baseField="1" baseItem="10" numFmtId="167"/>
  </dataFields>
  <formats count="4">
    <format dxfId="56">
      <pivotArea field="1" type="button" dataOnly="0" labelOnly="1" outline="0" axis="axisPage" fieldPosition="1"/>
    </format>
    <format dxfId="55">
      <pivotArea field="1" type="button" dataOnly="0" labelOnly="1" outline="0" axis="axisPage" fieldPosition="1"/>
    </format>
    <format dxfId="54">
      <pivotArea dataOnly="0" labelOnly="1" outline="0" fieldPosition="0">
        <references count="1">
          <reference field="4294967294" count="9">
            <x v="0"/>
            <x v="1"/>
            <x v="2"/>
            <x v="3"/>
            <x v="4"/>
            <x v="5"/>
            <x v="6"/>
            <x v="7"/>
            <x v="8"/>
          </reference>
        </references>
      </pivotArea>
    </format>
    <format dxfId="53">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3A2A3E2-B780-4055-93A1-4B24305D6089}" name="TablaDinámica10" cacheId="2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ducto">
  <location ref="A7:J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n="Recursos corrientes" x="0"/>
        <item n="Otros recursos del tesoro" x="2"/>
        <item n="Prestamos destinación específica" x="3"/>
        <item n="Ingresos corrientes" x="1"/>
        <item t="default"/>
      </items>
    </pivotField>
    <pivotField showAll="0"/>
    <pivotField axis="axisRow" showAll="0">
      <items count="29">
        <item x="5"/>
        <item x="14"/>
        <item x="13"/>
        <item x="4"/>
        <item x="6"/>
        <item x="3"/>
        <item x="27"/>
        <item x="18"/>
        <item x="2"/>
        <item x="15"/>
        <item x="23"/>
        <item x="22"/>
        <item x="24"/>
        <item x="10"/>
        <item x="1"/>
        <item x="17"/>
        <item x="12"/>
        <item x="20"/>
        <item x="16"/>
        <item x="26"/>
        <item x="19"/>
        <item x="9"/>
        <item x="7"/>
        <item x="11"/>
        <item x="0"/>
        <item x="8"/>
        <item x="25"/>
        <item x="21"/>
        <item t="default"/>
      </items>
    </pivotField>
    <pivotField showAll="0">
      <items count="13">
        <item x="5"/>
        <item x="7"/>
        <item x="8"/>
        <item x="9"/>
        <item x="11"/>
        <item x="4"/>
        <item x="3"/>
        <item x="1"/>
        <item x="0"/>
        <item x="10"/>
        <item x="2"/>
        <item x="6"/>
        <item t="default"/>
      </items>
    </pivotField>
    <pivotField dataField="1" numFmtId="166" showAll="0"/>
    <pivotField dataField="1" numFmtId="166" showAll="0"/>
    <pivotField dataField="1" numFmtId="166" showAll="0"/>
    <pivotField dataField="1" numFmtId="166" showAll="0"/>
    <pivotField numFmtId="166" showAll="0"/>
    <pivotField dataField="1" numFmtId="166" showAll="0"/>
    <pivotField dataField="1" numFmtId="166" showAll="0"/>
    <pivotField dataField="1" numFmtId="166" showAll="0"/>
    <pivotField dataField="1" numFmtId="166" showAll="0"/>
    <pivotField numFmtId="166" showAll="0"/>
    <pivotField dataField="1" numFmtId="166"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9">
    <i>
      <x/>
    </i>
    <i i="1">
      <x v="1"/>
    </i>
    <i i="2">
      <x v="2"/>
    </i>
    <i i="3">
      <x v="3"/>
    </i>
    <i i="4">
      <x v="4"/>
    </i>
    <i i="5">
      <x v="5"/>
    </i>
    <i i="6">
      <x v="6"/>
    </i>
    <i i="7">
      <x v="7"/>
    </i>
    <i i="8">
      <x v="8"/>
    </i>
  </colItems>
  <pageFields count="1">
    <pageField fld="13" hier="-1"/>
  </pageFields>
  <dataFields count="9">
    <dataField name=" APR. INICIAL " fld="17" baseField="15" baseItem="7" numFmtId="167"/>
    <dataField name="APR. ADICIONADA " fld="18" baseField="15" baseItem="5" numFmtId="167"/>
    <dataField name="APR. BLOQUEADA " fld="19" baseField="15" baseItem="7" numFmtId="167"/>
    <dataField name="APR. VIGENTE " fld="20" baseField="15" baseItem="9" numFmtId="167"/>
    <dataField name=" CDP´S" fld="22" baseField="15" baseItem="6" numFmtId="167"/>
    <dataField name=" COMPROMISOS" fld="24" baseField="15" baseItem="10" numFmtId="167"/>
    <dataField name="DISPONIBLE" fld="23" baseField="15" baseItem="3" numFmtId="167"/>
    <dataField name="OBLIGACIONES" fld="25" baseField="15" baseItem="8" numFmtId="167"/>
    <dataField name="PAGOS " fld="27" baseField="15" baseItem="15" numFmtId="167"/>
  </dataFields>
  <formats count="10">
    <format dxfId="4">
      <pivotArea field="15" type="button" dataOnly="0" labelOnly="1" outline="0" axis="axisRow" fieldPosition="0"/>
    </format>
    <format dxfId="5">
      <pivotArea outline="0" fieldPosition="0">
        <references count="1">
          <reference field="4294967294" count="1">
            <x v="0"/>
          </reference>
        </references>
      </pivotArea>
    </format>
    <format dxfId="6">
      <pivotArea outline="0" fieldPosition="0">
        <references count="1">
          <reference field="4294967294" count="1">
            <x v="1"/>
          </reference>
        </references>
      </pivotArea>
    </format>
    <format dxfId="7">
      <pivotArea outline="0" fieldPosition="0">
        <references count="1">
          <reference field="4294967294" count="1">
            <x v="2"/>
          </reference>
        </references>
      </pivotArea>
    </format>
    <format dxfId="8">
      <pivotArea outline="0" fieldPosition="0">
        <references count="1">
          <reference field="4294967294" count="1">
            <x v="3"/>
          </reference>
        </references>
      </pivotArea>
    </format>
    <format dxfId="9">
      <pivotArea outline="0" fieldPosition="0">
        <references count="1">
          <reference field="4294967294" count="1">
            <x v="4"/>
          </reference>
        </references>
      </pivotArea>
    </format>
    <format dxfId="10">
      <pivotArea outline="0" fieldPosition="0">
        <references count="1">
          <reference field="4294967294" count="1">
            <x v="5"/>
          </reference>
        </references>
      </pivotArea>
    </format>
    <format dxfId="11">
      <pivotArea outline="0" fieldPosition="0">
        <references count="1">
          <reference field="4294967294" count="1">
            <x v="7"/>
          </reference>
        </references>
      </pivotArea>
    </format>
    <format dxfId="12">
      <pivotArea outline="0" fieldPosition="0">
        <references count="1">
          <reference field="4294967294" count="1">
            <x v="8"/>
          </reference>
        </references>
      </pivotArea>
    </format>
    <format dxfId="13">
      <pivotArea outline="0" fieldPosition="0">
        <references count="1">
          <reference field="4294967294" count="1">
            <x v="6"/>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1215006-2EB3-4854-A76B-878A73DA6876}" name="TablaDinámica1"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F29" firstHeaderRow="0" firstDataRow="1" firstDataCol="1"/>
  <pivotFields count="31">
    <pivotField showAll="0"/>
    <pivotField showAll="0"/>
    <pivotField showAll="0"/>
    <pivotField showAll="0"/>
    <pivotField showAll="0"/>
    <pivotField showAll="0"/>
    <pivotField showAll="0">
      <items count="28">
        <item x="20"/>
        <item x="23"/>
        <item x="22"/>
        <item x="25"/>
        <item x="13"/>
        <item x="21"/>
        <item x="24"/>
        <item x="19"/>
        <item x="26"/>
        <item x="0"/>
        <item x="1"/>
        <item x="2"/>
        <item x="3"/>
        <item x="4"/>
        <item x="5"/>
        <item x="6"/>
        <item x="7"/>
        <item x="8"/>
        <item x="9"/>
        <item x="10"/>
        <item x="11"/>
        <item x="12"/>
        <item x="14"/>
        <item x="15"/>
        <item x="16"/>
        <item x="17"/>
        <item x="18"/>
        <item t="default"/>
      </items>
    </pivotField>
    <pivotField showAll="0">
      <items count="93">
        <item x="9"/>
        <item x="52"/>
        <item x="6"/>
        <item x="3"/>
        <item x="26"/>
        <item x="10"/>
        <item x="54"/>
        <item x="4"/>
        <item x="28"/>
        <item x="11"/>
        <item x="15"/>
        <item x="70"/>
        <item x="14"/>
        <item x="12"/>
        <item x="13"/>
        <item x="16"/>
        <item x="7"/>
        <item x="36"/>
        <item x="8"/>
        <item x="5"/>
        <item x="41"/>
        <item x="88"/>
        <item x="81"/>
        <item x="61"/>
        <item x="34"/>
        <item x="79"/>
        <item x="59"/>
        <item x="57"/>
        <item x="18"/>
        <item x="66"/>
        <item x="0"/>
        <item x="32"/>
        <item x="31"/>
        <item x="62"/>
        <item x="17"/>
        <item x="1"/>
        <item x="56"/>
        <item x="76"/>
        <item x="58"/>
        <item x="60"/>
        <item x="2"/>
        <item x="82"/>
        <item x="19"/>
        <item x="21"/>
        <item x="33"/>
        <item x="20"/>
        <item x="87"/>
        <item x="86"/>
        <item x="85"/>
        <item x="75"/>
        <item x="67"/>
        <item x="40"/>
        <item x="84"/>
        <item x="78"/>
        <item x="77"/>
        <item x="37"/>
        <item x="53"/>
        <item x="64"/>
        <item x="74"/>
        <item x="22"/>
        <item x="43"/>
        <item x="23"/>
        <item x="72"/>
        <item x="65"/>
        <item x="73"/>
        <item x="69"/>
        <item x="83"/>
        <item x="25"/>
        <item x="55"/>
        <item x="63"/>
        <item x="39"/>
        <item x="27"/>
        <item x="29"/>
        <item x="80"/>
        <item x="71"/>
        <item x="68"/>
        <item x="24"/>
        <item x="44"/>
        <item x="45"/>
        <item x="46"/>
        <item x="35"/>
        <item x="38"/>
        <item x="42"/>
        <item x="30"/>
        <item x="47"/>
        <item x="48"/>
        <item x="49"/>
        <item x="50"/>
        <item x="51"/>
        <item x="89"/>
        <item x="90"/>
        <item x="91"/>
        <item t="default"/>
      </items>
    </pivotField>
    <pivotField showAll="0"/>
    <pivotField showAll="0"/>
    <pivotField showAll="0">
      <items count="5">
        <item x="1"/>
        <item x="2"/>
        <item x="3"/>
        <item x="0"/>
        <item t="default"/>
      </items>
    </pivotField>
    <pivotField showAll="0"/>
    <pivotField numFmtId="168" showAll="0"/>
    <pivotField numFmtId="168" showAll="0"/>
    <pivotField dataField="1" numFmtId="168" showAll="0"/>
    <pivotField dataField="1" numFmtId="168" showAll="0"/>
    <pivotField showAll="0"/>
    <pivotField showAll="0"/>
    <pivotField showAll="0"/>
    <pivotField showAll="0"/>
    <pivotField showAll="0"/>
    <pivotField showAll="0"/>
    <pivotField showAll="0"/>
    <pivotField axis="axisRow" showAll="0">
      <items count="3">
        <item x="0"/>
        <item x="1"/>
        <item t="default"/>
      </items>
    </pivotField>
    <pivotField showAll="0">
      <items count="28">
        <item x="23"/>
        <item x="8"/>
        <item x="1"/>
        <item x="2"/>
        <item x="17"/>
        <item x="24"/>
        <item x="25"/>
        <item x="3"/>
        <item x="26"/>
        <item x="0"/>
        <item x="4"/>
        <item x="5"/>
        <item x="6"/>
        <item x="7"/>
        <item x="9"/>
        <item x="10"/>
        <item x="11"/>
        <item x="12"/>
        <item x="13"/>
        <item x="14"/>
        <item x="15"/>
        <item x="16"/>
        <item x="18"/>
        <item x="19"/>
        <item x="20"/>
        <item x="21"/>
        <item x="22"/>
        <item t="default"/>
      </items>
    </pivotField>
    <pivotField dataField="1" dragToRow="0" dragToCol="0" dragToPage="0" showAll="0" defaultSubtotal="0"/>
    <pivotField showAll="0">
      <items count="30">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t="default" sd="0"/>
      </items>
    </pivotField>
    <pivotField showAll="0">
      <items count="22">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t="default" sd="0"/>
      </items>
    </pivotField>
    <pivotField showAll="0">
      <items count="20">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t="default"/>
      </items>
    </pivotField>
    <pivotField axis="axisRow" showAll="0">
      <items count="14">
        <item n="1 Gastos de Personal" sd="0" x="8"/>
        <item n="2. Adquisición de Bienes y Servicios" x="12"/>
        <item n="3. Transferencias corrientes" sd="0" x="9"/>
        <item n="8. Gastos por Tributos, Multas, Sanciones e Intereses de Mora" x="10"/>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 dataField="1" dragToRow="0" dragToCol="0" dragToPage="0" showAll="0" defaultSubtotal="0"/>
  </pivotFields>
  <rowFields count="2">
    <field x="23"/>
    <field x="29"/>
  </rowFields>
  <rowItems count="16">
    <i>
      <x/>
    </i>
    <i r="1">
      <x/>
    </i>
    <i r="1">
      <x v="1"/>
    </i>
    <i r="1">
      <x v="2"/>
    </i>
    <i r="1">
      <x v="3"/>
    </i>
    <i>
      <x v="1"/>
    </i>
    <i r="1">
      <x v="4"/>
    </i>
    <i r="1">
      <x v="5"/>
    </i>
    <i r="1">
      <x v="6"/>
    </i>
    <i r="1">
      <x v="7"/>
    </i>
    <i r="1">
      <x v="8"/>
    </i>
    <i r="1">
      <x v="9"/>
    </i>
    <i r="1">
      <x v="10"/>
    </i>
    <i r="1">
      <x v="11"/>
    </i>
    <i r="1">
      <x v="12"/>
    </i>
    <i t="grand">
      <x/>
    </i>
  </rowItems>
  <colFields count="1">
    <field x="-2"/>
  </colFields>
  <colItems count="4">
    <i>
      <x/>
    </i>
    <i i="1">
      <x v="1"/>
    </i>
    <i i="2">
      <x v="2"/>
    </i>
    <i i="3">
      <x v="3"/>
    </i>
  </colItems>
  <dataFields count="4">
    <dataField name="Valor CDP" fld="14" baseField="23" baseItem="0" numFmtId="167"/>
    <dataField name="Valor por Comprometer" fld="15" baseField="23" baseItem="0" numFmtId="167"/>
    <dataField name="Suma de Comprometido" fld="30" baseField="0" baseItem="0" numFmtId="168"/>
    <dataField name="% por ejecutar" fld="25" baseField="23" baseItem="0" numFmtId="10"/>
  </dataFields>
  <formats count="4">
    <format dxfId="52">
      <pivotArea field="23" type="button" dataOnly="0" labelOnly="1" outline="0" axis="axisRow" fieldPosition="0"/>
    </format>
    <format dxfId="51">
      <pivotArea dataOnly="0" labelOnly="1" outline="0" fieldPosition="0">
        <references count="1">
          <reference field="4294967294" count="3">
            <x v="0"/>
            <x v="1"/>
            <x v="3"/>
          </reference>
        </references>
      </pivotArea>
    </format>
    <format dxfId="50">
      <pivotArea field="23" type="button" dataOnly="0" labelOnly="1" outline="0" axis="axisRow" fieldPosition="0"/>
    </format>
    <format dxfId="49">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691CF91-7710-450F-A9FB-04F83889EA6E}"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C7:J14" firstHeaderRow="0" firstDataRow="1" firstDataCol="2"/>
  <pivotFields count="22">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6" outline="0" showAll="0"/>
    <pivotField dataField="1" compact="0" numFmtId="166" outline="0" showAll="0"/>
    <pivotField dataField="1" compact="0" numFmtId="166"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3"/>
    <field x="12"/>
  </rowFields>
  <rowItems count="7">
    <i>
      <x/>
      <x/>
    </i>
    <i r="1">
      <x v="1"/>
    </i>
    <i t="default">
      <x/>
    </i>
    <i>
      <x v="1"/>
      <x/>
    </i>
    <i r="1">
      <x v="1"/>
    </i>
    <i t="default">
      <x v="1"/>
    </i>
    <i t="grand">
      <x/>
    </i>
  </rowItems>
  <colFields count="1">
    <field x="-2"/>
  </colFields>
  <colItems count="6">
    <i>
      <x/>
    </i>
    <i i="1">
      <x v="1"/>
    </i>
    <i i="2">
      <x v="2"/>
    </i>
    <i i="3">
      <x v="3"/>
    </i>
    <i i="4">
      <x v="4"/>
    </i>
    <i i="5">
      <x v="5"/>
    </i>
  </colItems>
  <dataFields count="6">
    <dataField name="Compromisos" fld="16" baseField="12" baseItem="0" numFmtId="167"/>
    <dataField name="Obligaciones" fld="17" baseField="12" baseItem="1" numFmtId="167"/>
    <dataField name="% Obligación" fld="19" baseField="3" baseItem="1" numFmtId="10"/>
    <dataField name="Pagos " fld="18" baseField="12" baseItem="0" numFmtId="167"/>
    <dataField name="% Pagos" fld="20" baseField="12" baseItem="0" numFmtId="10"/>
    <dataField name="Saldo" fld="21" baseField="3" baseItem="0" numFmtId="167"/>
  </dataFields>
  <formats count="2">
    <format dxfId="48">
      <pivotArea field="3" type="button" dataOnly="0" labelOnly="1" outline="0" axis="axisRow" fieldPosition="0"/>
    </format>
    <format dxfId="47">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42">
      <pivotArea field="3" type="button" dataOnly="0" labelOnly="1" outline="0" axis="axisRow" fieldPosition="0"/>
    </format>
    <format dxfId="41">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40">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39">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38">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37">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36">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35">
      <pivotArea dataOnly="0" labelOnly="1" outline="0" fieldPosition="0">
        <references count="2">
          <reference field="3" count="1" selected="0">
            <x v="3"/>
          </reference>
          <reference field="4" count="1">
            <x v="5"/>
          </reference>
        </references>
      </pivotArea>
    </format>
    <format dxfId="34">
      <pivotArea dataOnly="0" labelOnly="1" outline="0" fieldPosition="0">
        <references count="2">
          <reference field="3" count="1" selected="0">
            <x v="4"/>
          </reference>
          <reference field="4" count="1">
            <x v="2"/>
          </reference>
        </references>
      </pivotArea>
    </format>
    <format dxfId="33">
      <pivotArea dataOnly="0" labelOnly="1" outline="0" fieldPosition="0">
        <references count="2">
          <reference field="3" count="1" selected="0">
            <x v="5"/>
          </reference>
          <reference field="4" count="1">
            <x v="1"/>
          </reference>
        </references>
      </pivotArea>
    </format>
    <format dxfId="32">
      <pivotArea dataOnly="0" labelOnly="1" outline="0" fieldPosition="0">
        <references count="2">
          <reference field="3" count="1" selected="0">
            <x v="6"/>
          </reference>
          <reference field="4" count="1">
            <x v="0"/>
          </reference>
        </references>
      </pivotArea>
    </format>
    <format dxfId="31">
      <pivotArea dataOnly="0" labelOnly="1" outline="0" fieldPosition="0">
        <references count="3">
          <reference field="3" count="1" selected="0">
            <x v="3"/>
          </reference>
          <reference field="4" count="1" selected="0">
            <x v="5"/>
          </reference>
          <reference field="5" count="1">
            <x v="2"/>
          </reference>
        </references>
      </pivotArea>
    </format>
    <format dxfId="30">
      <pivotArea dataOnly="0" labelOnly="1" outline="0" fieldPosition="0">
        <references count="3">
          <reference field="3" count="1" selected="0">
            <x v="4"/>
          </reference>
          <reference field="4" count="1" selected="0">
            <x v="2"/>
          </reference>
          <reference field="5" count="1">
            <x v="1"/>
          </reference>
        </references>
      </pivotArea>
    </format>
    <format dxfId="29">
      <pivotArea dataOnly="0" labelOnly="1" outline="0" fieldPosition="0">
        <references count="3">
          <reference field="3" count="1" selected="0">
            <x v="5"/>
          </reference>
          <reference field="4" count="1" selected="0">
            <x v="1"/>
          </reference>
          <reference field="5" count="1">
            <x v="0"/>
          </reference>
        </references>
      </pivotArea>
    </format>
    <format dxfId="28">
      <pivotArea dataOnly="0" labelOnly="1" outline="0" fieldPosition="0">
        <references count="2">
          <reference field="3" count="1" selected="0">
            <x v="35"/>
          </reference>
          <reference field="4" count="1">
            <x v="4"/>
          </reference>
        </references>
      </pivotArea>
    </format>
    <format dxfId="27">
      <pivotArea dataOnly="0" labelOnly="1" outline="0" fieldPosition="0">
        <references count="3">
          <reference field="3" count="1" selected="0">
            <x v="35"/>
          </reference>
          <reference field="4" count="1" selected="0">
            <x v="4"/>
          </reference>
          <reference field="5" count="1">
            <x v="6"/>
          </reference>
        </references>
      </pivotArea>
    </format>
    <format dxfId="26">
      <pivotArea dataOnly="0" labelOnly="1" outline="0" fieldPosition="0">
        <references count="3">
          <reference field="3" count="1" selected="0">
            <x v="3"/>
          </reference>
          <reference field="4" count="1" selected="0">
            <x v="5"/>
          </reference>
          <reference field="5" count="1">
            <x v="33"/>
          </reference>
        </references>
      </pivotArea>
    </format>
    <format dxfId="25">
      <pivotArea dataOnly="0" labelOnly="1" outline="0" fieldPosition="0">
        <references count="3">
          <reference field="3" count="1" selected="0">
            <x v="4"/>
          </reference>
          <reference field="4" count="1" selected="0">
            <x v="2"/>
          </reference>
          <reference field="5" count="1">
            <x v="32"/>
          </reference>
        </references>
      </pivotArea>
    </format>
    <format dxfId="24">
      <pivotArea dataOnly="0" labelOnly="1" outline="0" fieldPosition="0">
        <references count="3">
          <reference field="3" count="1" selected="0">
            <x v="6"/>
          </reference>
          <reference field="4" count="1" selected="0">
            <x v="0"/>
          </reference>
          <reference field="5" count="1">
            <x v="0"/>
          </reference>
        </references>
      </pivotArea>
    </format>
    <format dxfId="23">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22">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21">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20">
      <pivotArea dataOnly="0" labelOnly="1" outline="0" fieldPosition="0">
        <references count="3">
          <reference field="3" count="1" selected="0">
            <x v="35"/>
          </reference>
          <reference field="4" count="1" selected="0">
            <x v="4"/>
          </reference>
          <reference field="5" count="1">
            <x v="34"/>
          </reference>
        </references>
      </pivotArea>
    </format>
    <format dxfId="19">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18">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17">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16">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15">
      <pivotArea dataOnly="0" labelOnly="1" outline="0" fieldPosition="0">
        <references count="2">
          <reference field="3" count="1" selected="0">
            <x v="83"/>
          </reference>
          <reference field="4" count="1">
            <x v="1"/>
          </reference>
        </references>
      </pivotArea>
    </format>
    <format dxfId="14">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888057774">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759796509">
      <items count="4">
        <i x="1" s="1"/>
        <i x="2" s="1"/>
        <i x="3"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4" xr10:uid="{4A51D333-0FD1-4F4B-B63E-18644A0E2730}" sourceName="DESCRIPCION4">
  <pivotTables>
    <pivotTable tabId="6" name="TablaDinámica1"/>
  </pivotTables>
  <data>
    <tabular pivotCacheId="1888057774">
      <items count="2">
        <i x="1"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17028211">
      <items count="4">
        <i x="1" s="1"/>
        <i x="2" s="1"/>
        <i x="3"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1263066403">
      <items count="21">
        <i x="0" s="1"/>
        <i x="1" s="1"/>
        <i x="2" s="1"/>
        <i x="3" s="1"/>
        <i x="4" s="1"/>
        <i x="5" s="1"/>
        <i x="6" s="1"/>
        <i x="7" s="1"/>
        <i x="8" s="1"/>
        <i x="9" s="1"/>
        <i x="10" s="1"/>
        <i x="11" s="1"/>
        <i x="12" s="1"/>
        <i x="13" s="1"/>
        <i x="14" s="1"/>
        <i x="15" s="1"/>
        <i x="16" s="1"/>
        <i x="17" s="1"/>
        <i x="18" s="1"/>
        <i x="19" s="1"/>
        <i x="2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759796509">
      <items count="27">
        <i x="23" s="1"/>
        <i x="8" s="1"/>
        <i x="1" s="1"/>
        <i x="2" s="1"/>
        <i x="17" s="1"/>
        <i x="24" s="1"/>
        <i x="25" s="1"/>
        <i x="3" s="1"/>
        <i x="26" s="1"/>
        <i x="0" s="1"/>
        <i x="4" s="1"/>
        <i x="5" s="1"/>
        <i x="6" s="1"/>
        <i x="7" s="1"/>
        <i x="9" s="1"/>
        <i x="10" s="1"/>
        <i x="11" s="1"/>
        <i x="12" s="1"/>
        <i x="13" s="1"/>
        <i x="14" s="1"/>
        <i x="15" s="1"/>
        <i x="16" s="1"/>
        <i x="18" s="1"/>
        <i x="19" s="1"/>
        <i x="20" s="1"/>
        <i x="21" s="1"/>
        <i x="2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888057774">
      <items count="19">
        <i x="13" s="1"/>
        <i x="3" s="1"/>
        <i x="6" s="1"/>
        <i x="1" s="1"/>
        <i x="8" s="1"/>
        <i x="14" s="1"/>
        <i x="15" s="1"/>
        <i x="16" s="1"/>
        <i x="18" s="1"/>
        <i x="12" s="1"/>
        <i x="10" s="1"/>
        <i x="17" s="1"/>
        <i x="7" s="1"/>
        <i x="4" s="1"/>
        <i x="11" s="1"/>
        <i x="9" s="1"/>
        <i x="2" s="1"/>
        <i x="0" s="1"/>
        <i x="5"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888057774">
      <items count="10">
        <i x="5" s="1"/>
        <i x="0" s="1"/>
        <i x="6" s="1"/>
        <i x="9" s="1"/>
        <i x="3" s="1"/>
        <i x="4" s="1"/>
        <i x="8" s="1"/>
        <i x="1" s="1"/>
        <i x="2" s="1"/>
        <i x="7"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1263066403">
      <items count="2">
        <i x="0"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1263066403">
      <items count="3">
        <i x="0" s="1"/>
        <i x="2" s="1"/>
        <i x="1"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17028211">
      <items count="12">
        <i x="5" s="1"/>
        <i x="7" s="1"/>
        <i x="8" s="1"/>
        <i x="9" s="1"/>
        <i x="11" s="1"/>
        <i x="4" s="1"/>
        <i x="3" s="1"/>
        <i x="1" s="1"/>
        <i x="0" s="1"/>
        <i x="10" s="1"/>
        <i x="2" s="1"/>
        <i x="6"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759796509">
      <items count="27">
        <i x="20" s="1"/>
        <i x="23" s="1"/>
        <i x="22" s="1"/>
        <i x="25" s="1"/>
        <i x="13" s="1"/>
        <i x="21" s="1"/>
        <i x="24" s="1"/>
        <i x="19" s="1"/>
        <i x="26" s="1"/>
        <i x="0" s="1"/>
        <i x="1" s="1"/>
        <i x="2" s="1"/>
        <i x="3" s="1"/>
        <i x="4" s="1"/>
        <i x="5" s="1"/>
        <i x="6" s="1"/>
        <i x="7" s="1"/>
        <i x="8" s="1"/>
        <i x="9" s="1"/>
        <i x="10" s="1"/>
        <i x="11" s="1"/>
        <i x="12" s="1"/>
        <i x="14" s="1"/>
        <i x="15" s="1"/>
        <i x="16" s="1"/>
        <i x="17" s="1"/>
        <i x="18"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2" xr10:uid="{00000000-0014-0000-FFFF-FFFF03000000}" cache="SegmentaciónDeDatos_DESCRIPCION2" caption="Rubro" startItem="4" style="SlicerStyleDark1" rowHeight="257175"/>
  <slicer name="DESCRIPCION4" xr10:uid="{9D7AD8D6-B982-4362-B7CB-9C9BCA62EC6B}" cache="SegmentaciónDeDatos_DESCRIPCION4" caption="Tipo de Gast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3.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E71"/>
  <sheetViews>
    <sheetView topLeftCell="M1" zoomScale="80" zoomScaleNormal="80" workbookViewId="0">
      <selection activeCell="AY5" sqref="AY5"/>
    </sheetView>
  </sheetViews>
  <sheetFormatPr baseColWidth="10" defaultRowHeight="16" x14ac:dyDescent="0.2"/>
  <cols>
    <col min="1" max="1" width="180.33203125" bestFit="1" customWidth="1"/>
    <col min="2" max="2" width="19.1640625" bestFit="1" customWidth="1"/>
    <col min="3" max="3" width="21.83203125" bestFit="1" customWidth="1"/>
    <col min="4" max="4" width="17.5" bestFit="1" customWidth="1"/>
    <col min="5" max="5" width="21.6640625" bestFit="1" customWidth="1"/>
    <col min="6" max="6" width="17.5" bestFit="1" customWidth="1"/>
    <col min="7" max="7" width="18.1640625" bestFit="1" customWidth="1"/>
    <col min="8" max="9" width="17.5" bestFit="1" customWidth="1"/>
    <col min="29" max="29" width="116.1640625" bestFit="1" customWidth="1"/>
    <col min="30" max="31" width="36.6640625" bestFit="1" customWidth="1"/>
    <col min="32" max="32" width="11.83203125" customWidth="1"/>
    <col min="33" max="33" width="16.5" bestFit="1" customWidth="1"/>
    <col min="37" max="37" width="11.83203125" bestFit="1" customWidth="1"/>
    <col min="42" max="43" width="11.83203125" bestFit="1" customWidth="1"/>
    <col min="48" max="48" width="16.1640625" bestFit="1" customWidth="1"/>
    <col min="49" max="49" width="17.6640625" bestFit="1" customWidth="1"/>
    <col min="50" max="50" width="15.1640625" bestFit="1" customWidth="1"/>
    <col min="51" max="52" width="16.1640625" bestFit="1" customWidth="1"/>
    <col min="53" max="53" width="13.5" bestFit="1" customWidth="1"/>
    <col min="54" max="57" width="16.1640625" bestFit="1" customWidth="1"/>
  </cols>
  <sheetData>
    <row r="1" spans="1:57" x14ac:dyDescent="0.2">
      <c r="A1" s="5" t="s">
        <v>102</v>
      </c>
      <c r="B1" t="s">
        <v>109</v>
      </c>
      <c r="C1" t="s">
        <v>110</v>
      </c>
      <c r="D1" t="s">
        <v>115</v>
      </c>
      <c r="E1" t="s">
        <v>112</v>
      </c>
      <c r="F1" t="s">
        <v>113</v>
      </c>
      <c r="G1" t="s">
        <v>114</v>
      </c>
      <c r="H1" t="s">
        <v>116</v>
      </c>
      <c r="I1" t="s">
        <v>117</v>
      </c>
      <c r="P1" s="18" t="s">
        <v>257</v>
      </c>
      <c r="Q1" s="18" t="s">
        <v>100</v>
      </c>
      <c r="R1" s="19" t="s">
        <v>258</v>
      </c>
      <c r="S1" s="18" t="s">
        <v>259</v>
      </c>
      <c r="T1" s="18" t="s">
        <v>260</v>
      </c>
      <c r="U1" s="18" t="s">
        <v>261</v>
      </c>
      <c r="V1" s="20" t="s">
        <v>262</v>
      </c>
      <c r="W1" s="19" t="s">
        <v>263</v>
      </c>
      <c r="X1" s="19" t="s">
        <v>365</v>
      </c>
      <c r="Y1" s="19" t="s">
        <v>351</v>
      </c>
      <c r="AC1" s="5" t="s">
        <v>257</v>
      </c>
      <c r="AD1" t="s">
        <v>327</v>
      </c>
      <c r="AM1" s="5" t="s">
        <v>257</v>
      </c>
      <c r="AN1" t="s">
        <v>258</v>
      </c>
      <c r="AV1" s="5" t="s">
        <v>9</v>
      </c>
      <c r="AW1" t="s">
        <v>476</v>
      </c>
      <c r="AX1" s="15"/>
      <c r="AY1" s="15"/>
      <c r="AZ1" s="15"/>
      <c r="BA1" s="15"/>
      <c r="BB1" s="15"/>
      <c r="BC1" s="15"/>
      <c r="BD1" s="15"/>
      <c r="BE1" s="15"/>
    </row>
    <row r="2" spans="1:57" ht="15" customHeight="1" x14ac:dyDescent="0.2">
      <c r="A2" s="6" t="s">
        <v>244</v>
      </c>
      <c r="B2" s="4">
        <v>63895000001</v>
      </c>
      <c r="C2" s="4">
        <v>0</v>
      </c>
      <c r="D2" s="4">
        <v>62235968454.549995</v>
      </c>
      <c r="E2" s="4">
        <v>1659031546.4499998</v>
      </c>
      <c r="F2" s="4">
        <v>62059025276.059998</v>
      </c>
      <c r="G2" s="7">
        <v>176943178.48999786</v>
      </c>
      <c r="H2" s="4">
        <v>60978210817.669998</v>
      </c>
      <c r="I2" s="4">
        <v>60962635963.669998</v>
      </c>
      <c r="P2" s="21" t="s">
        <v>258</v>
      </c>
      <c r="Q2" s="22" t="s">
        <v>291</v>
      </c>
      <c r="R2" s="23" t="s">
        <v>308</v>
      </c>
      <c r="S2" s="23" t="s">
        <v>309</v>
      </c>
      <c r="T2" s="24">
        <v>2</v>
      </c>
      <c r="U2" s="21">
        <v>2</v>
      </c>
      <c r="V2" s="25">
        <v>0.4</v>
      </c>
      <c r="W2" s="31" t="s">
        <v>310</v>
      </c>
      <c r="X2" s="51" t="s">
        <v>105</v>
      </c>
      <c r="Y2" t="s">
        <v>352</v>
      </c>
      <c r="AV2" s="46" t="s">
        <v>2852</v>
      </c>
      <c r="AW2" t="s">
        <v>476</v>
      </c>
      <c r="AX2" s="15"/>
      <c r="AY2" s="15"/>
      <c r="AZ2" s="15"/>
      <c r="BA2" s="15"/>
      <c r="BB2" s="15"/>
      <c r="BC2" s="15"/>
      <c r="BD2" s="15"/>
      <c r="BE2" s="15"/>
    </row>
    <row r="3" spans="1:57" ht="15" customHeight="1" x14ac:dyDescent="0.2">
      <c r="A3" s="8" t="s">
        <v>245</v>
      </c>
      <c r="B3" s="4">
        <v>46290629087</v>
      </c>
      <c r="C3" s="4">
        <v>0</v>
      </c>
      <c r="D3" s="4">
        <v>45469560566</v>
      </c>
      <c r="E3" s="4">
        <v>821068521</v>
      </c>
      <c r="F3" s="4">
        <v>45466629807</v>
      </c>
      <c r="G3" s="7">
        <v>2930759</v>
      </c>
      <c r="H3" s="4">
        <v>45463041809</v>
      </c>
      <c r="I3" s="4">
        <v>45461826693</v>
      </c>
      <c r="P3" s="21" t="s">
        <v>258</v>
      </c>
      <c r="Q3" s="22" t="s">
        <v>291</v>
      </c>
      <c r="R3" s="23" t="s">
        <v>308</v>
      </c>
      <c r="S3" s="23" t="s">
        <v>311</v>
      </c>
      <c r="T3" s="24">
        <v>14037</v>
      </c>
      <c r="U3" s="21">
        <v>0</v>
      </c>
      <c r="V3" s="25">
        <v>0</v>
      </c>
      <c r="W3" s="31" t="s">
        <v>312</v>
      </c>
      <c r="X3" s="51" t="s">
        <v>105</v>
      </c>
      <c r="Y3" t="s">
        <v>352</v>
      </c>
      <c r="AC3" s="5" t="s">
        <v>259</v>
      </c>
      <c r="AD3" s="5" t="s">
        <v>260</v>
      </c>
      <c r="AE3" s="5" t="s">
        <v>261</v>
      </c>
      <c r="AF3" s="5" t="s">
        <v>262</v>
      </c>
      <c r="AG3" s="5" t="s">
        <v>351</v>
      </c>
      <c r="AM3" s="5" t="s">
        <v>258</v>
      </c>
      <c r="AN3" s="5" t="s">
        <v>259</v>
      </c>
      <c r="AO3" s="5" t="s">
        <v>260</v>
      </c>
      <c r="AP3" s="5" t="s">
        <v>261</v>
      </c>
      <c r="AQ3" s="5" t="s">
        <v>262</v>
      </c>
      <c r="AV3" s="5" t="s">
        <v>19</v>
      </c>
      <c r="AW3" t="s">
        <v>476</v>
      </c>
      <c r="AX3" s="15"/>
      <c r="AY3" s="15"/>
      <c r="AZ3" s="15"/>
      <c r="BA3" s="15"/>
      <c r="BB3" s="15"/>
      <c r="BC3" s="15"/>
      <c r="BD3" s="15"/>
      <c r="BE3" s="15"/>
    </row>
    <row r="4" spans="1:57" ht="15" customHeight="1" x14ac:dyDescent="0.2">
      <c r="A4" s="9" t="s">
        <v>43</v>
      </c>
      <c r="B4" s="4">
        <v>11540000000</v>
      </c>
      <c r="C4" s="4">
        <v>0</v>
      </c>
      <c r="D4" s="4">
        <v>11165205798</v>
      </c>
      <c r="E4" s="4">
        <v>374794202</v>
      </c>
      <c r="F4" s="4">
        <v>11162571798</v>
      </c>
      <c r="G4" s="7">
        <v>2634000</v>
      </c>
      <c r="H4" s="4">
        <v>11162571798</v>
      </c>
      <c r="I4" s="4">
        <v>11162571798</v>
      </c>
      <c r="P4" s="21" t="s">
        <v>258</v>
      </c>
      <c r="Q4" s="22" t="s">
        <v>291</v>
      </c>
      <c r="R4" s="23" t="s">
        <v>308</v>
      </c>
      <c r="S4" s="23" t="s">
        <v>313</v>
      </c>
      <c r="T4" s="24">
        <v>1000684</v>
      </c>
      <c r="U4" s="30">
        <v>133742</v>
      </c>
      <c r="V4" s="25">
        <v>0.1336</v>
      </c>
      <c r="W4" s="31" t="s">
        <v>314</v>
      </c>
      <c r="X4" s="51" t="s">
        <v>105</v>
      </c>
      <c r="Y4" t="s">
        <v>352</v>
      </c>
      <c r="AC4" t="s">
        <v>521</v>
      </c>
      <c r="AD4">
        <v>8000</v>
      </c>
      <c r="AE4">
        <v>2980</v>
      </c>
      <c r="AF4">
        <v>0.3725</v>
      </c>
      <c r="AG4" t="s">
        <v>352</v>
      </c>
      <c r="AM4" t="s">
        <v>265</v>
      </c>
      <c r="AN4" t="s">
        <v>522</v>
      </c>
      <c r="AO4">
        <v>60000</v>
      </c>
      <c r="AP4">
        <v>0</v>
      </c>
      <c r="AQ4">
        <v>0</v>
      </c>
    </row>
    <row r="5" spans="1:57" ht="15" customHeight="1" x14ac:dyDescent="0.2">
      <c r="A5" s="10" t="s">
        <v>8277</v>
      </c>
      <c r="B5" s="4">
        <v>11540000000</v>
      </c>
      <c r="C5" s="4">
        <v>0</v>
      </c>
      <c r="D5" s="4">
        <v>11165205798</v>
      </c>
      <c r="E5" s="4">
        <v>374794202</v>
      </c>
      <c r="F5" s="4">
        <v>11162571798</v>
      </c>
      <c r="G5" s="7">
        <v>2634000</v>
      </c>
      <c r="H5" s="4">
        <v>11162571798</v>
      </c>
      <c r="I5" s="4">
        <v>11162571798</v>
      </c>
      <c r="P5" s="21" t="s">
        <v>258</v>
      </c>
      <c r="Q5" s="22" t="s">
        <v>291</v>
      </c>
      <c r="R5" s="23" t="s">
        <v>308</v>
      </c>
      <c r="S5" s="23" t="s">
        <v>530</v>
      </c>
      <c r="T5" s="27">
        <v>1</v>
      </c>
      <c r="U5" s="21">
        <v>545</v>
      </c>
      <c r="V5" s="25">
        <v>0.155</v>
      </c>
      <c r="W5" s="31" t="s">
        <v>315</v>
      </c>
      <c r="X5" s="51" t="s">
        <v>105</v>
      </c>
      <c r="Y5" t="s">
        <v>472</v>
      </c>
      <c r="AC5" t="s">
        <v>328</v>
      </c>
      <c r="AD5">
        <v>45000</v>
      </c>
      <c r="AE5">
        <v>0</v>
      </c>
      <c r="AF5">
        <v>0</v>
      </c>
      <c r="AG5" t="s">
        <v>352</v>
      </c>
      <c r="AM5" t="s">
        <v>266</v>
      </c>
      <c r="AN5" t="s">
        <v>266</v>
      </c>
      <c r="AO5">
        <v>158</v>
      </c>
      <c r="AP5">
        <v>30</v>
      </c>
      <c r="AQ5">
        <v>0.18990000000000001</v>
      </c>
      <c r="AV5" s="47" t="s">
        <v>249</v>
      </c>
      <c r="AW5" s="47" t="s">
        <v>250</v>
      </c>
      <c r="AX5" s="47" t="s">
        <v>251</v>
      </c>
      <c r="AY5" s="47" t="s">
        <v>252</v>
      </c>
      <c r="AZ5" s="47" t="s">
        <v>111</v>
      </c>
      <c r="BA5" s="47" t="s">
        <v>253</v>
      </c>
      <c r="BB5" s="47" t="s">
        <v>92</v>
      </c>
      <c r="BC5" s="47" t="s">
        <v>254</v>
      </c>
      <c r="BD5" s="47" t="s">
        <v>255</v>
      </c>
    </row>
    <row r="6" spans="1:57" ht="15" customHeight="1" x14ac:dyDescent="0.2">
      <c r="A6" s="9" t="s">
        <v>45</v>
      </c>
      <c r="B6" s="4">
        <v>2726038000</v>
      </c>
      <c r="C6" s="4">
        <v>0</v>
      </c>
      <c r="D6" s="4">
        <v>2678179869</v>
      </c>
      <c r="E6" s="4">
        <v>47858131</v>
      </c>
      <c r="F6" s="4">
        <v>2678179869</v>
      </c>
      <c r="G6" s="7">
        <v>0</v>
      </c>
      <c r="H6" s="4">
        <v>2678179869</v>
      </c>
      <c r="I6" s="4">
        <v>2678172363</v>
      </c>
      <c r="P6" s="21" t="s">
        <v>258</v>
      </c>
      <c r="Q6" s="22" t="s">
        <v>291</v>
      </c>
      <c r="R6" s="23" t="s">
        <v>308</v>
      </c>
      <c r="S6" s="23" t="s">
        <v>531</v>
      </c>
      <c r="T6" s="24">
        <v>1</v>
      </c>
      <c r="U6" s="37">
        <v>0.3</v>
      </c>
      <c r="V6" s="25">
        <v>0.3</v>
      </c>
      <c r="W6" s="31" t="s">
        <v>316</v>
      </c>
      <c r="X6" s="51" t="s">
        <v>105</v>
      </c>
      <c r="Y6" t="s">
        <v>352</v>
      </c>
      <c r="AC6" t="s">
        <v>334</v>
      </c>
      <c r="AD6">
        <v>1</v>
      </c>
      <c r="AE6">
        <v>0</v>
      </c>
      <c r="AF6">
        <v>0</v>
      </c>
      <c r="AG6" t="s">
        <v>352</v>
      </c>
      <c r="AM6" t="s">
        <v>267</v>
      </c>
      <c r="AN6" t="s">
        <v>268</v>
      </c>
      <c r="AO6">
        <v>100</v>
      </c>
      <c r="AP6">
        <v>7</v>
      </c>
      <c r="AQ6">
        <v>7.0000000000000007E-2</v>
      </c>
      <c r="AV6" s="4">
        <v>23662842903</v>
      </c>
      <c r="AW6" s="4">
        <v>17033495044.299999</v>
      </c>
      <c r="AX6" s="4">
        <v>2156780034.8999996</v>
      </c>
      <c r="AY6" s="4">
        <v>38539557912.399994</v>
      </c>
      <c r="AZ6" s="4">
        <v>37897318659.649994</v>
      </c>
      <c r="BA6" s="4">
        <v>642239252.75</v>
      </c>
      <c r="BB6" s="4">
        <v>37882291446.649994</v>
      </c>
      <c r="BC6" s="4">
        <v>37470822350.649994</v>
      </c>
      <c r="BD6" s="4">
        <v>37456793432.649994</v>
      </c>
    </row>
    <row r="7" spans="1:57" ht="15" customHeight="1" x14ac:dyDescent="0.2">
      <c r="A7" s="10" t="s">
        <v>8277</v>
      </c>
      <c r="B7" s="4">
        <v>2726038000</v>
      </c>
      <c r="C7" s="4">
        <v>0</v>
      </c>
      <c r="D7" s="4">
        <v>2678179869</v>
      </c>
      <c r="E7" s="4">
        <v>47858131</v>
      </c>
      <c r="F7" s="4">
        <v>2678179869</v>
      </c>
      <c r="G7" s="7">
        <v>0</v>
      </c>
      <c r="H7" s="4">
        <v>2678179869</v>
      </c>
      <c r="I7" s="4">
        <v>2678172363</v>
      </c>
      <c r="P7" s="21" t="s">
        <v>258</v>
      </c>
      <c r="Q7" s="22" t="s">
        <v>291</v>
      </c>
      <c r="R7" s="23" t="s">
        <v>292</v>
      </c>
      <c r="S7" s="23" t="s">
        <v>293</v>
      </c>
      <c r="T7" s="24">
        <v>8078</v>
      </c>
      <c r="U7" s="21">
        <v>110</v>
      </c>
      <c r="V7" s="25">
        <v>1.3599999999999999E-2</v>
      </c>
      <c r="W7" s="31" t="s">
        <v>294</v>
      </c>
      <c r="X7" s="51" t="s">
        <v>105</v>
      </c>
      <c r="Y7" t="s">
        <v>352</v>
      </c>
      <c r="AC7" t="s">
        <v>329</v>
      </c>
      <c r="AD7">
        <v>7055</v>
      </c>
      <c r="AE7">
        <v>110</v>
      </c>
      <c r="AF7">
        <v>1.5599999999999999E-2</v>
      </c>
      <c r="AG7" t="s">
        <v>352</v>
      </c>
      <c r="AM7" t="s">
        <v>269</v>
      </c>
      <c r="AN7" t="s">
        <v>270</v>
      </c>
      <c r="AO7">
        <v>2</v>
      </c>
      <c r="AP7">
        <v>0</v>
      </c>
      <c r="AQ7">
        <v>0</v>
      </c>
    </row>
    <row r="8" spans="1:57" ht="15" customHeight="1" x14ac:dyDescent="0.2">
      <c r="A8" s="9" t="s">
        <v>40</v>
      </c>
      <c r="B8" s="4">
        <v>32024591087</v>
      </c>
      <c r="C8" s="4">
        <v>0</v>
      </c>
      <c r="D8" s="4">
        <v>31626174899</v>
      </c>
      <c r="E8" s="4">
        <v>398416188</v>
      </c>
      <c r="F8" s="4">
        <v>31625878140</v>
      </c>
      <c r="G8" s="7">
        <v>296759</v>
      </c>
      <c r="H8" s="4">
        <v>31622290142</v>
      </c>
      <c r="I8" s="4">
        <v>31621082532</v>
      </c>
      <c r="P8" s="28" t="s">
        <v>327</v>
      </c>
      <c r="Q8" s="22" t="s">
        <v>291</v>
      </c>
      <c r="R8" s="23"/>
      <c r="S8" s="23" t="s">
        <v>329</v>
      </c>
      <c r="T8" s="24">
        <v>7055</v>
      </c>
      <c r="U8" s="21">
        <v>110</v>
      </c>
      <c r="V8" s="25">
        <v>1.5599999999999999E-2</v>
      </c>
      <c r="W8" s="31" t="s">
        <v>294</v>
      </c>
      <c r="X8" s="51" t="s">
        <v>105</v>
      </c>
      <c r="Y8" t="s">
        <v>352</v>
      </c>
      <c r="AC8" t="s">
        <v>519</v>
      </c>
      <c r="AD8">
        <v>2</v>
      </c>
      <c r="AE8">
        <v>0</v>
      </c>
      <c r="AF8">
        <v>0</v>
      </c>
      <c r="AG8" t="s">
        <v>352</v>
      </c>
      <c r="AM8" t="s">
        <v>272</v>
      </c>
      <c r="AN8" t="s">
        <v>273</v>
      </c>
      <c r="AO8">
        <v>2</v>
      </c>
      <c r="AP8">
        <v>0.25</v>
      </c>
      <c r="AQ8">
        <v>0.25</v>
      </c>
    </row>
    <row r="9" spans="1:57" ht="15" customHeight="1" x14ac:dyDescent="0.2">
      <c r="A9" s="10" t="s">
        <v>8277</v>
      </c>
      <c r="B9" s="4">
        <v>32024591087</v>
      </c>
      <c r="C9" s="4">
        <v>0</v>
      </c>
      <c r="D9" s="4">
        <v>31626174899</v>
      </c>
      <c r="E9" s="4">
        <v>398416188</v>
      </c>
      <c r="F9" s="4">
        <v>31625878140</v>
      </c>
      <c r="G9" s="7">
        <v>296759</v>
      </c>
      <c r="H9" s="4">
        <v>31622290142</v>
      </c>
      <c r="I9" s="4">
        <v>31621082532</v>
      </c>
      <c r="P9" s="28" t="s">
        <v>327</v>
      </c>
      <c r="Q9" s="22" t="s">
        <v>291</v>
      </c>
      <c r="R9" s="23"/>
      <c r="S9" s="23" t="s">
        <v>524</v>
      </c>
      <c r="T9" s="24">
        <v>1</v>
      </c>
      <c r="U9" s="37">
        <v>0.3</v>
      </c>
      <c r="V9" s="25">
        <v>0.3</v>
      </c>
      <c r="W9" s="31" t="s">
        <v>316</v>
      </c>
      <c r="X9" s="51" t="s">
        <v>105</v>
      </c>
      <c r="Y9" t="s">
        <v>352</v>
      </c>
      <c r="AC9" t="s">
        <v>330</v>
      </c>
      <c r="AD9">
        <v>10</v>
      </c>
      <c r="AE9">
        <v>1</v>
      </c>
      <c r="AF9">
        <v>0.1</v>
      </c>
      <c r="AG9" t="s">
        <v>352</v>
      </c>
      <c r="AM9" t="s">
        <v>274</v>
      </c>
      <c r="AN9" t="s">
        <v>275</v>
      </c>
      <c r="AO9">
        <v>2</v>
      </c>
      <c r="AP9">
        <v>0</v>
      </c>
      <c r="AQ9">
        <v>0</v>
      </c>
    </row>
    <row r="10" spans="1:57" ht="15" customHeight="1" x14ac:dyDescent="0.2">
      <c r="A10" s="8" t="s">
        <v>246</v>
      </c>
      <c r="B10" s="4">
        <v>16113703510</v>
      </c>
      <c r="C10" s="4">
        <v>0</v>
      </c>
      <c r="D10" s="4">
        <v>15571516953.700001</v>
      </c>
      <c r="E10" s="4">
        <v>542186556.29999995</v>
      </c>
      <c r="F10" s="4">
        <v>15402488770.209999</v>
      </c>
      <c r="G10" s="7">
        <v>169028183.49000168</v>
      </c>
      <c r="H10" s="4">
        <v>14335630043.820002</v>
      </c>
      <c r="I10" s="4">
        <v>14321270305.820002</v>
      </c>
      <c r="P10" s="21" t="s">
        <v>258</v>
      </c>
      <c r="Q10" s="22" t="s">
        <v>278</v>
      </c>
      <c r="R10" s="23" t="s">
        <v>297</v>
      </c>
      <c r="S10" s="23" t="s">
        <v>532</v>
      </c>
      <c r="T10" s="24">
        <v>1</v>
      </c>
      <c r="U10" s="32">
        <v>0.2</v>
      </c>
      <c r="V10" s="33">
        <v>0.2</v>
      </c>
      <c r="W10" s="31"/>
      <c r="X10" s="28" t="s">
        <v>106</v>
      </c>
      <c r="Y10" t="s">
        <v>352</v>
      </c>
      <c r="AC10" t="s">
        <v>539</v>
      </c>
      <c r="AD10">
        <v>5</v>
      </c>
      <c r="AE10">
        <v>5</v>
      </c>
      <c r="AF10">
        <v>1</v>
      </c>
      <c r="AG10" t="s">
        <v>352</v>
      </c>
      <c r="AM10" t="s">
        <v>274</v>
      </c>
      <c r="AN10" t="s">
        <v>535</v>
      </c>
      <c r="AO10">
        <v>2</v>
      </c>
      <c r="AP10">
        <v>0</v>
      </c>
      <c r="AQ10">
        <v>0</v>
      </c>
    </row>
    <row r="11" spans="1:57" ht="15" customHeight="1" x14ac:dyDescent="0.2">
      <c r="A11" s="9" t="s">
        <v>47</v>
      </c>
      <c r="B11" s="4">
        <v>16113703510</v>
      </c>
      <c r="C11" s="4">
        <v>0</v>
      </c>
      <c r="D11" s="4">
        <v>15571516953.700001</v>
      </c>
      <c r="E11" s="4">
        <v>542186556.29999995</v>
      </c>
      <c r="F11" s="4">
        <v>15402488770.209999</v>
      </c>
      <c r="G11" s="7">
        <v>169028183.49000168</v>
      </c>
      <c r="H11" s="4">
        <v>14335630043.820002</v>
      </c>
      <c r="I11" s="4">
        <v>14321270305.820002</v>
      </c>
      <c r="P11" s="21" t="s">
        <v>258</v>
      </c>
      <c r="Q11" s="22" t="s">
        <v>278</v>
      </c>
      <c r="R11" s="23" t="s">
        <v>290</v>
      </c>
      <c r="S11" s="23" t="s">
        <v>533</v>
      </c>
      <c r="T11" s="24">
        <v>11</v>
      </c>
      <c r="U11" s="28">
        <v>1</v>
      </c>
      <c r="V11" s="29">
        <f>1/11</f>
        <v>9.0909090909090912E-2</v>
      </c>
      <c r="W11" s="31"/>
      <c r="X11" s="28" t="s">
        <v>106</v>
      </c>
      <c r="Y11" t="s">
        <v>352</v>
      </c>
      <c r="AC11" t="s">
        <v>331</v>
      </c>
      <c r="AD11">
        <v>30</v>
      </c>
      <c r="AE11">
        <v>0</v>
      </c>
      <c r="AF11">
        <v>0</v>
      </c>
      <c r="AG11" t="s">
        <v>352</v>
      </c>
      <c r="AM11" t="s">
        <v>276</v>
      </c>
      <c r="AN11" t="s">
        <v>277</v>
      </c>
      <c r="AO11">
        <v>100</v>
      </c>
      <c r="AP11">
        <v>7</v>
      </c>
      <c r="AQ11">
        <v>7.0000000000000007E-2</v>
      </c>
    </row>
    <row r="12" spans="1:57" ht="15" customHeight="1" x14ac:dyDescent="0.2">
      <c r="A12" s="10" t="s">
        <v>8277</v>
      </c>
      <c r="B12" s="4">
        <v>11459596420</v>
      </c>
      <c r="C12" s="4">
        <v>0</v>
      </c>
      <c r="D12" s="4">
        <v>10919346413.700001</v>
      </c>
      <c r="E12" s="4">
        <v>540250006.29999995</v>
      </c>
      <c r="F12" s="4">
        <v>10801143182.49</v>
      </c>
      <c r="G12" s="7">
        <v>118203231.21000099</v>
      </c>
      <c r="H12" s="4">
        <v>10249011512.290001</v>
      </c>
      <c r="I12" s="4">
        <v>10243207244.290001</v>
      </c>
      <c r="P12" s="21" t="s">
        <v>258</v>
      </c>
      <c r="Q12" s="22" t="s">
        <v>278</v>
      </c>
      <c r="R12" s="23" t="s">
        <v>279</v>
      </c>
      <c r="S12" s="23" t="s">
        <v>280</v>
      </c>
      <c r="T12" s="24">
        <v>2</v>
      </c>
      <c r="U12" s="28">
        <v>0</v>
      </c>
      <c r="V12" s="25">
        <v>0</v>
      </c>
      <c r="W12" s="22"/>
      <c r="X12" s="28" t="s">
        <v>106</v>
      </c>
      <c r="Y12" t="s">
        <v>352</v>
      </c>
      <c r="AC12" t="s">
        <v>536</v>
      </c>
      <c r="AD12">
        <v>10</v>
      </c>
      <c r="AE12">
        <v>2</v>
      </c>
      <c r="AF12">
        <v>0.2</v>
      </c>
      <c r="AG12" t="s">
        <v>352</v>
      </c>
      <c r="AM12" t="s">
        <v>279</v>
      </c>
      <c r="AN12" t="s">
        <v>280</v>
      </c>
      <c r="AO12">
        <v>2</v>
      </c>
      <c r="AP12">
        <v>0</v>
      </c>
      <c r="AQ12">
        <v>0</v>
      </c>
    </row>
    <row r="13" spans="1:57" ht="15" customHeight="1" x14ac:dyDescent="0.2">
      <c r="A13" s="10" t="s">
        <v>475</v>
      </c>
      <c r="B13" s="4">
        <v>4654107090</v>
      </c>
      <c r="C13" s="4">
        <v>0</v>
      </c>
      <c r="D13" s="4">
        <v>4652170540</v>
      </c>
      <c r="E13" s="4">
        <v>1936550</v>
      </c>
      <c r="F13" s="4">
        <v>4601345587.7200003</v>
      </c>
      <c r="G13" s="7">
        <v>50824952.279999733</v>
      </c>
      <c r="H13" s="4">
        <v>4086618531.5300002</v>
      </c>
      <c r="I13" s="4">
        <v>4078063061.5300002</v>
      </c>
      <c r="P13" s="28" t="s">
        <v>327</v>
      </c>
      <c r="Q13" s="22" t="s">
        <v>278</v>
      </c>
      <c r="R13" s="23"/>
      <c r="S13" s="23" t="s">
        <v>330</v>
      </c>
      <c r="T13" s="24">
        <v>10</v>
      </c>
      <c r="U13" s="24">
        <v>1</v>
      </c>
      <c r="V13" s="29">
        <f>1/10</f>
        <v>0.1</v>
      </c>
      <c r="W13" s="22"/>
      <c r="X13" s="28" t="s">
        <v>106</v>
      </c>
      <c r="Y13" t="s">
        <v>352</v>
      </c>
      <c r="AC13" t="s">
        <v>520</v>
      </c>
      <c r="AD13">
        <v>22</v>
      </c>
      <c r="AE13">
        <v>6</v>
      </c>
      <c r="AF13">
        <v>0.2727</v>
      </c>
      <c r="AG13" t="s">
        <v>352</v>
      </c>
      <c r="AM13" t="s">
        <v>282</v>
      </c>
      <c r="AN13" t="s">
        <v>282</v>
      </c>
      <c r="AO13">
        <v>2</v>
      </c>
      <c r="AP13">
        <v>0</v>
      </c>
      <c r="AQ13">
        <v>0</v>
      </c>
    </row>
    <row r="14" spans="1:57" ht="15" customHeight="1" x14ac:dyDescent="0.2">
      <c r="A14" s="8" t="s">
        <v>247</v>
      </c>
      <c r="B14" s="4">
        <v>260892911</v>
      </c>
      <c r="C14" s="4">
        <v>0</v>
      </c>
      <c r="D14" s="4">
        <v>190545240.22</v>
      </c>
      <c r="E14" s="4">
        <v>70347670.780000001</v>
      </c>
      <c r="F14" s="4">
        <v>190266908.22</v>
      </c>
      <c r="G14" s="7">
        <v>278332</v>
      </c>
      <c r="H14" s="4">
        <v>179899194.22</v>
      </c>
      <c r="I14" s="4">
        <v>179899194.22</v>
      </c>
      <c r="P14" s="21" t="s">
        <v>258</v>
      </c>
      <c r="Q14" s="22" t="s">
        <v>545</v>
      </c>
      <c r="R14" s="23" t="s">
        <v>326</v>
      </c>
      <c r="S14" s="23" t="s">
        <v>534</v>
      </c>
      <c r="T14" s="27">
        <v>0.9</v>
      </c>
      <c r="U14" s="53">
        <v>0.495</v>
      </c>
      <c r="V14" s="27">
        <f t="shared" ref="V14:V33" si="0">(U14/T14)</f>
        <v>0.54999999999999993</v>
      </c>
      <c r="W14" s="22"/>
      <c r="X14" s="51" t="s">
        <v>357</v>
      </c>
      <c r="Y14" t="s">
        <v>472</v>
      </c>
      <c r="AC14" t="s">
        <v>529</v>
      </c>
      <c r="AD14">
        <v>6100000</v>
      </c>
      <c r="AE14">
        <v>0</v>
      </c>
      <c r="AF14">
        <v>0</v>
      </c>
      <c r="AG14" t="s">
        <v>352</v>
      </c>
      <c r="AM14" t="s">
        <v>283</v>
      </c>
      <c r="AN14" t="s">
        <v>283</v>
      </c>
      <c r="AO14">
        <v>2</v>
      </c>
      <c r="AP14">
        <v>0</v>
      </c>
      <c r="AQ14">
        <v>0</v>
      </c>
    </row>
    <row r="15" spans="1:57" ht="15" customHeight="1" x14ac:dyDescent="0.2">
      <c r="A15" s="9" t="s">
        <v>55</v>
      </c>
      <c r="B15" s="4">
        <v>3856954</v>
      </c>
      <c r="C15" s="4">
        <v>0</v>
      </c>
      <c r="D15" s="4">
        <v>3856954</v>
      </c>
      <c r="E15" s="4">
        <v>0</v>
      </c>
      <c r="F15" s="4">
        <v>3856954</v>
      </c>
      <c r="G15" s="7">
        <v>0</v>
      </c>
      <c r="H15" s="4">
        <v>3856954</v>
      </c>
      <c r="I15" s="4">
        <v>3856954</v>
      </c>
      <c r="P15" s="21" t="s">
        <v>258</v>
      </c>
      <c r="Q15" s="22" t="s">
        <v>545</v>
      </c>
      <c r="R15" s="23" t="s">
        <v>274</v>
      </c>
      <c r="S15" s="23" t="s">
        <v>275</v>
      </c>
      <c r="T15" s="24">
        <v>2</v>
      </c>
      <c r="U15" s="24">
        <v>0</v>
      </c>
      <c r="V15" s="27">
        <f t="shared" si="0"/>
        <v>0</v>
      </c>
      <c r="W15" s="22"/>
      <c r="X15" s="51" t="s">
        <v>358</v>
      </c>
      <c r="Y15" t="s">
        <v>352</v>
      </c>
      <c r="AC15" t="s">
        <v>542</v>
      </c>
      <c r="AD15">
        <v>0.25</v>
      </c>
      <c r="AE15">
        <v>0.03</v>
      </c>
      <c r="AF15">
        <v>0.12</v>
      </c>
      <c r="AG15" t="s">
        <v>472</v>
      </c>
      <c r="AM15" t="s">
        <v>284</v>
      </c>
      <c r="AN15" t="s">
        <v>284</v>
      </c>
      <c r="AO15">
        <v>22</v>
      </c>
      <c r="AP15">
        <v>9</v>
      </c>
      <c r="AQ15">
        <v>0.40909090909090912</v>
      </c>
    </row>
    <row r="16" spans="1:57" ht="15" customHeight="1" x14ac:dyDescent="0.2">
      <c r="A16" s="10" t="s">
        <v>475</v>
      </c>
      <c r="B16" s="4">
        <v>3856954</v>
      </c>
      <c r="C16" s="4">
        <v>0</v>
      </c>
      <c r="D16" s="4">
        <v>3856954</v>
      </c>
      <c r="E16" s="4">
        <v>0</v>
      </c>
      <c r="F16" s="4">
        <v>3856954</v>
      </c>
      <c r="G16" s="7">
        <v>0</v>
      </c>
      <c r="H16" s="4">
        <v>3856954</v>
      </c>
      <c r="I16" s="4">
        <v>3856954</v>
      </c>
      <c r="P16" s="21" t="s">
        <v>258</v>
      </c>
      <c r="Q16" s="22" t="s">
        <v>545</v>
      </c>
      <c r="R16" s="23" t="s">
        <v>274</v>
      </c>
      <c r="S16" s="23" t="s">
        <v>535</v>
      </c>
      <c r="T16" s="24">
        <v>2</v>
      </c>
      <c r="U16" s="24">
        <v>0</v>
      </c>
      <c r="V16" s="27">
        <f t="shared" si="0"/>
        <v>0</v>
      </c>
      <c r="W16" s="22"/>
      <c r="X16" s="51" t="s">
        <v>358</v>
      </c>
      <c r="Y16" t="s">
        <v>352</v>
      </c>
      <c r="AC16" t="s">
        <v>541</v>
      </c>
      <c r="AD16">
        <v>2</v>
      </c>
      <c r="AE16">
        <v>0</v>
      </c>
      <c r="AF16">
        <v>0</v>
      </c>
      <c r="AG16" t="s">
        <v>352</v>
      </c>
      <c r="AM16" t="s">
        <v>286</v>
      </c>
      <c r="AN16" t="s">
        <v>287</v>
      </c>
      <c r="AO16">
        <v>120000</v>
      </c>
      <c r="AP16">
        <v>2241</v>
      </c>
      <c r="AQ16">
        <v>1.8675000000000001E-2</v>
      </c>
    </row>
    <row r="17" spans="1:43" ht="15" customHeight="1" x14ac:dyDescent="0.2">
      <c r="A17" s="9" t="s">
        <v>51</v>
      </c>
      <c r="B17" s="4">
        <v>242000000</v>
      </c>
      <c r="C17" s="4">
        <v>0</v>
      </c>
      <c r="D17" s="4">
        <v>171652329.66999999</v>
      </c>
      <c r="E17" s="4">
        <v>70347670.329999998</v>
      </c>
      <c r="F17" s="4">
        <v>171373997.66999999</v>
      </c>
      <c r="G17" s="7">
        <v>278332</v>
      </c>
      <c r="H17" s="4">
        <v>161006283.66999999</v>
      </c>
      <c r="I17" s="4">
        <v>161006283.66999999</v>
      </c>
      <c r="P17" s="21" t="s">
        <v>258</v>
      </c>
      <c r="Q17" s="22" t="s">
        <v>545</v>
      </c>
      <c r="R17" s="23" t="s">
        <v>301</v>
      </c>
      <c r="S17" s="23" t="s">
        <v>302</v>
      </c>
      <c r="T17" s="24">
        <v>1</v>
      </c>
      <c r="U17" s="24">
        <v>0</v>
      </c>
      <c r="V17" s="27">
        <f t="shared" si="0"/>
        <v>0</v>
      </c>
      <c r="W17" s="22"/>
      <c r="X17" s="51" t="s">
        <v>358</v>
      </c>
      <c r="Y17" t="s">
        <v>352</v>
      </c>
      <c r="AC17" t="s">
        <v>537</v>
      </c>
      <c r="AD17">
        <v>1</v>
      </c>
      <c r="AE17">
        <v>0.16250000000000001</v>
      </c>
      <c r="AF17">
        <v>0.16250000000000001</v>
      </c>
      <c r="AG17" t="s">
        <v>472</v>
      </c>
      <c r="AM17" t="s">
        <v>288</v>
      </c>
      <c r="AN17" t="s">
        <v>289</v>
      </c>
      <c r="AO17">
        <v>28</v>
      </c>
      <c r="AP17">
        <v>6</v>
      </c>
      <c r="AQ17">
        <v>0.21429999999999999</v>
      </c>
    </row>
    <row r="18" spans="1:43" ht="15" customHeight="1" x14ac:dyDescent="0.2">
      <c r="A18" s="10" t="s">
        <v>8277</v>
      </c>
      <c r="B18" s="4">
        <v>242000000</v>
      </c>
      <c r="C18" s="4">
        <v>0</v>
      </c>
      <c r="D18" s="4">
        <v>171652329.66999999</v>
      </c>
      <c r="E18" s="4">
        <v>70347670.329999998</v>
      </c>
      <c r="F18" s="4">
        <v>171373997.66999999</v>
      </c>
      <c r="G18" s="7">
        <v>278332</v>
      </c>
      <c r="H18" s="4">
        <v>161006283.66999999</v>
      </c>
      <c r="I18" s="4">
        <v>161006283.66999999</v>
      </c>
      <c r="P18" s="21" t="s">
        <v>258</v>
      </c>
      <c r="Q18" s="22" t="s">
        <v>545</v>
      </c>
      <c r="R18" s="23" t="s">
        <v>295</v>
      </c>
      <c r="S18" s="23" t="s">
        <v>296</v>
      </c>
      <c r="T18" s="24">
        <v>677</v>
      </c>
      <c r="U18" s="24">
        <v>0</v>
      </c>
      <c r="V18" s="27">
        <f t="shared" si="0"/>
        <v>0</v>
      </c>
      <c r="W18" s="22"/>
      <c r="X18" s="51" t="s">
        <v>359</v>
      </c>
      <c r="Y18" t="s">
        <v>352</v>
      </c>
      <c r="AC18" t="s">
        <v>538</v>
      </c>
      <c r="AD18">
        <v>0.9</v>
      </c>
      <c r="AE18">
        <v>0.1</v>
      </c>
      <c r="AF18">
        <v>0.11111111111111112</v>
      </c>
      <c r="AG18" t="s">
        <v>472</v>
      </c>
      <c r="AM18" t="s">
        <v>290</v>
      </c>
      <c r="AN18" t="s">
        <v>533</v>
      </c>
      <c r="AO18">
        <v>11</v>
      </c>
      <c r="AP18">
        <v>1</v>
      </c>
      <c r="AQ18">
        <v>9.0909090909090912E-2</v>
      </c>
    </row>
    <row r="19" spans="1:43" ht="15" customHeight="1" x14ac:dyDescent="0.2">
      <c r="A19" s="9" t="s">
        <v>53</v>
      </c>
      <c r="B19" s="4">
        <v>15035957</v>
      </c>
      <c r="C19" s="4">
        <v>0</v>
      </c>
      <c r="D19" s="4">
        <v>15035956.550000001</v>
      </c>
      <c r="E19" s="4">
        <v>0.45</v>
      </c>
      <c r="F19" s="4">
        <v>15035956.550000001</v>
      </c>
      <c r="G19" s="7">
        <v>0</v>
      </c>
      <c r="H19" s="4">
        <v>15035956.550000001</v>
      </c>
      <c r="I19" s="4">
        <v>15035956.550000001</v>
      </c>
      <c r="P19" s="28" t="s">
        <v>327</v>
      </c>
      <c r="Q19" s="22" t="s">
        <v>545</v>
      </c>
      <c r="R19" s="23"/>
      <c r="S19" s="23" t="s">
        <v>536</v>
      </c>
      <c r="T19" s="24">
        <v>10</v>
      </c>
      <c r="U19" s="24">
        <v>2</v>
      </c>
      <c r="V19" s="27">
        <f t="shared" si="0"/>
        <v>0.2</v>
      </c>
      <c r="W19" s="22"/>
      <c r="X19" s="51" t="s">
        <v>360</v>
      </c>
      <c r="Y19" t="s">
        <v>352</v>
      </c>
      <c r="AC19" t="s">
        <v>528</v>
      </c>
      <c r="AD19">
        <v>25</v>
      </c>
      <c r="AE19">
        <v>0.17499999999999999</v>
      </c>
      <c r="AF19">
        <v>0.7</v>
      </c>
      <c r="AG19" t="s">
        <v>352</v>
      </c>
      <c r="AM19" t="s">
        <v>292</v>
      </c>
      <c r="AN19" t="s">
        <v>293</v>
      </c>
      <c r="AO19">
        <v>8078</v>
      </c>
      <c r="AP19">
        <v>110</v>
      </c>
      <c r="AQ19">
        <v>1.3599999999999999E-2</v>
      </c>
    </row>
    <row r="20" spans="1:43" ht="15" customHeight="1" x14ac:dyDescent="0.2">
      <c r="A20" s="10" t="s">
        <v>475</v>
      </c>
      <c r="B20" s="4">
        <v>15035957</v>
      </c>
      <c r="C20" s="4">
        <v>0</v>
      </c>
      <c r="D20" s="4">
        <v>15035956.550000001</v>
      </c>
      <c r="E20" s="4">
        <v>0.45</v>
      </c>
      <c r="F20" s="4">
        <v>15035956.550000001</v>
      </c>
      <c r="G20" s="7">
        <v>0</v>
      </c>
      <c r="H20" s="4">
        <v>15035956.550000001</v>
      </c>
      <c r="I20" s="4">
        <v>15035956.550000001</v>
      </c>
      <c r="P20" s="28" t="s">
        <v>327</v>
      </c>
      <c r="Q20" s="22" t="s">
        <v>545</v>
      </c>
      <c r="R20" s="23"/>
      <c r="S20" s="23" t="s">
        <v>331</v>
      </c>
      <c r="T20" s="24">
        <v>30</v>
      </c>
      <c r="U20" s="24">
        <v>0</v>
      </c>
      <c r="V20" s="27">
        <f t="shared" si="0"/>
        <v>0</v>
      </c>
      <c r="W20" s="22"/>
      <c r="X20" s="51" t="s">
        <v>358</v>
      </c>
      <c r="Y20" t="s">
        <v>352</v>
      </c>
      <c r="AC20" t="s">
        <v>543</v>
      </c>
      <c r="AD20">
        <v>0.9</v>
      </c>
      <c r="AE20">
        <v>0</v>
      </c>
      <c r="AF20">
        <v>0</v>
      </c>
      <c r="AG20" t="s">
        <v>472</v>
      </c>
      <c r="AM20" t="s">
        <v>295</v>
      </c>
      <c r="AN20" t="s">
        <v>296</v>
      </c>
      <c r="AO20">
        <v>677</v>
      </c>
      <c r="AP20">
        <v>0</v>
      </c>
      <c r="AQ20">
        <v>0</v>
      </c>
    </row>
    <row r="21" spans="1:43" ht="15" customHeight="1" x14ac:dyDescent="0.2">
      <c r="A21" s="8" t="s">
        <v>248</v>
      </c>
      <c r="B21" s="4">
        <v>1229774493</v>
      </c>
      <c r="C21" s="4">
        <v>0</v>
      </c>
      <c r="D21" s="4">
        <v>1004345694.63</v>
      </c>
      <c r="E21" s="4">
        <v>225428798.37</v>
      </c>
      <c r="F21" s="4">
        <v>999639790.63</v>
      </c>
      <c r="G21" s="7">
        <v>4705904</v>
      </c>
      <c r="H21" s="4">
        <v>999639770.63</v>
      </c>
      <c r="I21" s="4">
        <v>999639770.63</v>
      </c>
      <c r="P21" s="28" t="s">
        <v>327</v>
      </c>
      <c r="Q21" s="22" t="s">
        <v>545</v>
      </c>
      <c r="R21" s="23"/>
      <c r="S21" s="23" t="s">
        <v>537</v>
      </c>
      <c r="T21" s="27">
        <v>1</v>
      </c>
      <c r="U21" s="29">
        <v>0.16250000000000001</v>
      </c>
      <c r="V21" s="29">
        <f t="shared" si="0"/>
        <v>0.16250000000000001</v>
      </c>
      <c r="W21" s="22"/>
      <c r="X21" s="51" t="s">
        <v>107</v>
      </c>
      <c r="Y21" t="s">
        <v>472</v>
      </c>
      <c r="AC21" t="s">
        <v>523</v>
      </c>
      <c r="AD21">
        <v>1</v>
      </c>
      <c r="AE21">
        <v>0.2</v>
      </c>
      <c r="AF21">
        <v>0.2</v>
      </c>
      <c r="AG21" t="s">
        <v>472</v>
      </c>
      <c r="AM21" t="s">
        <v>297</v>
      </c>
      <c r="AN21" t="s">
        <v>532</v>
      </c>
      <c r="AO21">
        <v>1</v>
      </c>
      <c r="AP21">
        <v>0.2</v>
      </c>
      <c r="AQ21">
        <v>0.2</v>
      </c>
    </row>
    <row r="22" spans="1:43" ht="15" customHeight="1" x14ac:dyDescent="0.2">
      <c r="A22" s="9" t="s">
        <v>59</v>
      </c>
      <c r="B22" s="4">
        <v>451370913</v>
      </c>
      <c r="C22" s="4">
        <v>0</v>
      </c>
      <c r="D22" s="4">
        <v>451370913</v>
      </c>
      <c r="E22" s="4">
        <v>0</v>
      </c>
      <c r="F22" s="4">
        <v>451370913</v>
      </c>
      <c r="G22" s="7">
        <v>0</v>
      </c>
      <c r="H22" s="4">
        <v>451370913</v>
      </c>
      <c r="I22" s="4">
        <v>451370913</v>
      </c>
      <c r="P22" s="28" t="s">
        <v>327</v>
      </c>
      <c r="Q22" s="22" t="s">
        <v>545</v>
      </c>
      <c r="R22" s="23"/>
      <c r="S22" s="23" t="s">
        <v>332</v>
      </c>
      <c r="T22" s="24">
        <v>2</v>
      </c>
      <c r="U22" s="24">
        <v>0</v>
      </c>
      <c r="V22" s="27">
        <f t="shared" si="0"/>
        <v>0</v>
      </c>
      <c r="W22" s="22"/>
      <c r="X22" s="51" t="s">
        <v>360</v>
      </c>
      <c r="Y22" t="s">
        <v>352</v>
      </c>
      <c r="AC22" t="s">
        <v>332</v>
      </c>
      <c r="AD22">
        <v>2</v>
      </c>
      <c r="AE22">
        <v>0</v>
      </c>
      <c r="AF22">
        <v>0</v>
      </c>
      <c r="AG22" t="s">
        <v>352</v>
      </c>
      <c r="AM22" t="s">
        <v>299</v>
      </c>
      <c r="AN22" t="s">
        <v>300</v>
      </c>
      <c r="AO22">
        <v>1</v>
      </c>
      <c r="AP22">
        <v>0.09</v>
      </c>
      <c r="AQ22">
        <v>0.09</v>
      </c>
    </row>
    <row r="23" spans="1:43" ht="15" customHeight="1" x14ac:dyDescent="0.2">
      <c r="A23" s="10" t="s">
        <v>8277</v>
      </c>
      <c r="B23" s="4">
        <v>179370913</v>
      </c>
      <c r="C23" s="4">
        <v>0</v>
      </c>
      <c r="D23" s="4">
        <v>179370913</v>
      </c>
      <c r="E23" s="4">
        <v>0</v>
      </c>
      <c r="F23" s="4">
        <v>179370913</v>
      </c>
      <c r="G23" s="7">
        <v>0</v>
      </c>
      <c r="H23" s="4">
        <v>179370913</v>
      </c>
      <c r="I23" s="4">
        <v>179370913</v>
      </c>
      <c r="P23" s="28" t="s">
        <v>327</v>
      </c>
      <c r="Q23" s="22" t="s">
        <v>545</v>
      </c>
      <c r="R23" s="23"/>
      <c r="S23" s="23" t="s">
        <v>333</v>
      </c>
      <c r="T23" s="24">
        <v>20</v>
      </c>
      <c r="U23" s="24">
        <v>0</v>
      </c>
      <c r="V23" s="27">
        <f t="shared" si="0"/>
        <v>0</v>
      </c>
      <c r="W23" s="22"/>
      <c r="X23" s="51" t="s">
        <v>361</v>
      </c>
      <c r="Y23" t="s">
        <v>352</v>
      </c>
      <c r="AC23" t="s">
        <v>524</v>
      </c>
      <c r="AD23">
        <v>1</v>
      </c>
      <c r="AE23">
        <v>0.3</v>
      </c>
      <c r="AF23">
        <v>0.3</v>
      </c>
      <c r="AG23" t="s">
        <v>352</v>
      </c>
      <c r="AM23" t="s">
        <v>301</v>
      </c>
      <c r="AN23" t="s">
        <v>302</v>
      </c>
      <c r="AO23">
        <v>1</v>
      </c>
      <c r="AP23">
        <v>0</v>
      </c>
      <c r="AQ23">
        <v>0</v>
      </c>
    </row>
    <row r="24" spans="1:43" ht="15" customHeight="1" x14ac:dyDescent="0.2">
      <c r="A24" s="10" t="s">
        <v>475</v>
      </c>
      <c r="B24" s="4">
        <v>272000000</v>
      </c>
      <c r="C24" s="4">
        <v>0</v>
      </c>
      <c r="D24" s="4">
        <v>272000000</v>
      </c>
      <c r="E24" s="4">
        <v>0</v>
      </c>
      <c r="F24" s="4">
        <v>272000000</v>
      </c>
      <c r="G24" s="7">
        <v>0</v>
      </c>
      <c r="H24" s="4">
        <v>272000000</v>
      </c>
      <c r="I24" s="4">
        <v>272000000</v>
      </c>
      <c r="P24" s="28" t="s">
        <v>327</v>
      </c>
      <c r="Q24" s="22" t="s">
        <v>545</v>
      </c>
      <c r="R24" s="23"/>
      <c r="S24" s="23" t="s">
        <v>538</v>
      </c>
      <c r="T24" s="27">
        <v>0.9</v>
      </c>
      <c r="U24" s="27">
        <v>0.1</v>
      </c>
      <c r="V24" s="29">
        <f t="shared" si="0"/>
        <v>0.11111111111111112</v>
      </c>
      <c r="W24" s="22"/>
      <c r="X24" s="51" t="s">
        <v>358</v>
      </c>
      <c r="Y24" t="s">
        <v>472</v>
      </c>
      <c r="AC24" t="s">
        <v>333</v>
      </c>
      <c r="AD24">
        <v>20</v>
      </c>
      <c r="AE24">
        <v>0</v>
      </c>
      <c r="AF24">
        <v>0</v>
      </c>
      <c r="AG24" t="s">
        <v>352</v>
      </c>
      <c r="AM24" t="s">
        <v>303</v>
      </c>
      <c r="AN24" t="s">
        <v>304</v>
      </c>
      <c r="AO24">
        <v>3050000</v>
      </c>
      <c r="AP24">
        <v>590400</v>
      </c>
      <c r="AQ24">
        <v>0.19357377049180327</v>
      </c>
    </row>
    <row r="25" spans="1:43" ht="15" customHeight="1" x14ac:dyDescent="0.2">
      <c r="A25" s="9" t="s">
        <v>57</v>
      </c>
      <c r="B25" s="4">
        <v>768995676</v>
      </c>
      <c r="C25" s="4">
        <v>0</v>
      </c>
      <c r="D25" s="4">
        <v>543566877.63</v>
      </c>
      <c r="E25" s="4">
        <v>225428798.37</v>
      </c>
      <c r="F25" s="4">
        <v>543564877.63</v>
      </c>
      <c r="G25" s="7">
        <v>2000</v>
      </c>
      <c r="H25" s="4">
        <v>543564857.63</v>
      </c>
      <c r="I25" s="4">
        <v>543564857.63</v>
      </c>
      <c r="P25" s="28" t="s">
        <v>327</v>
      </c>
      <c r="Q25" s="22" t="s">
        <v>545</v>
      </c>
      <c r="R25" s="23"/>
      <c r="S25" s="23" t="s">
        <v>539</v>
      </c>
      <c r="T25" s="24">
        <v>5</v>
      </c>
      <c r="U25" s="24">
        <v>5</v>
      </c>
      <c r="V25" s="27">
        <f t="shared" si="0"/>
        <v>1</v>
      </c>
      <c r="W25" s="22"/>
      <c r="X25" s="51" t="s">
        <v>357</v>
      </c>
      <c r="Y25" t="s">
        <v>352</v>
      </c>
      <c r="AC25" t="s">
        <v>540</v>
      </c>
      <c r="AD25">
        <v>22</v>
      </c>
      <c r="AE25">
        <v>9</v>
      </c>
      <c r="AF25">
        <v>0.40909090909090912</v>
      </c>
      <c r="AG25" t="s">
        <v>352</v>
      </c>
      <c r="AM25" t="s">
        <v>306</v>
      </c>
      <c r="AN25" t="s">
        <v>526</v>
      </c>
      <c r="AO25">
        <v>283000</v>
      </c>
      <c r="AP25">
        <v>0</v>
      </c>
      <c r="AQ25">
        <v>0</v>
      </c>
    </row>
    <row r="26" spans="1:43" ht="15" customHeight="1" x14ac:dyDescent="0.2">
      <c r="A26" s="10" t="s">
        <v>8277</v>
      </c>
      <c r="B26" s="4">
        <v>313995676</v>
      </c>
      <c r="C26" s="4">
        <v>0</v>
      </c>
      <c r="D26" s="4">
        <v>313995676</v>
      </c>
      <c r="E26" s="4">
        <v>0</v>
      </c>
      <c r="F26" s="4">
        <v>313995676</v>
      </c>
      <c r="G26" s="7">
        <v>0</v>
      </c>
      <c r="H26" s="4">
        <v>313995676</v>
      </c>
      <c r="I26" s="4">
        <v>313995676</v>
      </c>
      <c r="P26" s="28" t="s">
        <v>327</v>
      </c>
      <c r="Q26" s="22" t="s">
        <v>545</v>
      </c>
      <c r="R26" s="23"/>
      <c r="S26" s="23" t="s">
        <v>521</v>
      </c>
      <c r="T26" s="24">
        <v>8000</v>
      </c>
      <c r="U26" s="64">
        <v>2980</v>
      </c>
      <c r="V26" s="29">
        <f t="shared" si="0"/>
        <v>0.3725</v>
      </c>
      <c r="W26" s="22"/>
      <c r="X26" s="51" t="s">
        <v>357</v>
      </c>
      <c r="Y26" t="s">
        <v>352</v>
      </c>
      <c r="AM26" t="s">
        <v>306</v>
      </c>
      <c r="AN26" t="s">
        <v>527</v>
      </c>
      <c r="AO26">
        <v>5000000</v>
      </c>
      <c r="AP26">
        <v>101437.34</v>
      </c>
      <c r="AQ26">
        <v>2.0299999999999999E-2</v>
      </c>
    </row>
    <row r="27" spans="1:43" ht="15" customHeight="1" x14ac:dyDescent="0.2">
      <c r="A27" s="10" t="s">
        <v>475</v>
      </c>
      <c r="B27" s="4">
        <v>455000000</v>
      </c>
      <c r="C27" s="4">
        <v>0</v>
      </c>
      <c r="D27" s="4">
        <v>229571201.63</v>
      </c>
      <c r="E27" s="4">
        <v>225428798.37</v>
      </c>
      <c r="F27" s="4">
        <v>229569201.63</v>
      </c>
      <c r="G27" s="7">
        <v>2000</v>
      </c>
      <c r="H27" s="4">
        <v>229569181.63</v>
      </c>
      <c r="I27" s="4">
        <v>229569181.63</v>
      </c>
      <c r="P27" s="28" t="s">
        <v>327</v>
      </c>
      <c r="Q27" s="22" t="s">
        <v>545</v>
      </c>
      <c r="R27" s="23"/>
      <c r="S27" s="23" t="s">
        <v>334</v>
      </c>
      <c r="T27" s="24">
        <v>1</v>
      </c>
      <c r="U27" s="24">
        <v>0</v>
      </c>
      <c r="V27" s="66">
        <f t="shared" si="0"/>
        <v>0</v>
      </c>
      <c r="W27" s="22"/>
      <c r="X27" s="51" t="s">
        <v>362</v>
      </c>
      <c r="Y27" t="s">
        <v>352</v>
      </c>
      <c r="AM27" t="s">
        <v>306</v>
      </c>
      <c r="AN27" t="s">
        <v>307</v>
      </c>
      <c r="AO27">
        <v>5000000</v>
      </c>
      <c r="AP27">
        <v>244705.47</v>
      </c>
      <c r="AQ27">
        <v>4.8899999999999999E-2</v>
      </c>
    </row>
    <row r="28" spans="1:43" ht="15" customHeight="1" x14ac:dyDescent="0.2">
      <c r="A28" s="9" t="s">
        <v>2849</v>
      </c>
      <c r="B28" s="4">
        <v>9407904</v>
      </c>
      <c r="C28" s="4">
        <v>0</v>
      </c>
      <c r="D28" s="4">
        <v>9407904</v>
      </c>
      <c r="E28" s="4">
        <v>0</v>
      </c>
      <c r="F28" s="4">
        <v>4704000</v>
      </c>
      <c r="G28" s="7">
        <v>4703904</v>
      </c>
      <c r="H28" s="4">
        <v>4704000</v>
      </c>
      <c r="I28" s="4">
        <v>4704000</v>
      </c>
      <c r="P28" s="21" t="s">
        <v>258</v>
      </c>
      <c r="Q28" s="22" t="s">
        <v>281</v>
      </c>
      <c r="R28" s="23" t="s">
        <v>283</v>
      </c>
      <c r="S28" s="23" t="s">
        <v>283</v>
      </c>
      <c r="T28" s="24">
        <v>2</v>
      </c>
      <c r="U28" s="24">
        <v>0</v>
      </c>
      <c r="V28" s="66">
        <f t="shared" si="0"/>
        <v>0</v>
      </c>
      <c r="W28" s="22"/>
      <c r="X28" s="51" t="s">
        <v>363</v>
      </c>
      <c r="Y28" t="s">
        <v>352</v>
      </c>
      <c r="AM28" t="s">
        <v>306</v>
      </c>
      <c r="AN28" t="s">
        <v>524</v>
      </c>
      <c r="AO28">
        <v>1</v>
      </c>
      <c r="AP28">
        <v>0</v>
      </c>
      <c r="AQ28">
        <v>0</v>
      </c>
    </row>
    <row r="29" spans="1:43" ht="15" customHeight="1" x14ac:dyDescent="0.2">
      <c r="A29" s="10" t="s">
        <v>8277</v>
      </c>
      <c r="B29" s="4">
        <v>9407904</v>
      </c>
      <c r="C29" s="4">
        <v>0</v>
      </c>
      <c r="D29" s="4">
        <v>9407904</v>
      </c>
      <c r="E29" s="4">
        <v>0</v>
      </c>
      <c r="F29" s="4">
        <v>4704000</v>
      </c>
      <c r="G29" s="7">
        <v>4703904</v>
      </c>
      <c r="H29" s="4">
        <v>4704000</v>
      </c>
      <c r="I29" s="4">
        <v>4704000</v>
      </c>
      <c r="P29" s="21" t="s">
        <v>258</v>
      </c>
      <c r="Q29" s="22" t="s">
        <v>281</v>
      </c>
      <c r="R29" s="23" t="s">
        <v>282</v>
      </c>
      <c r="S29" s="23" t="s">
        <v>282</v>
      </c>
      <c r="T29" s="24">
        <v>2</v>
      </c>
      <c r="U29" s="24">
        <v>0</v>
      </c>
      <c r="V29" s="66">
        <f t="shared" si="0"/>
        <v>0</v>
      </c>
      <c r="W29" s="22"/>
      <c r="X29" s="51" t="s">
        <v>363</v>
      </c>
      <c r="Y29" t="s">
        <v>352</v>
      </c>
      <c r="AM29" t="s">
        <v>308</v>
      </c>
      <c r="AN29" t="s">
        <v>313</v>
      </c>
      <c r="AO29">
        <v>1000684</v>
      </c>
      <c r="AP29">
        <v>133742</v>
      </c>
      <c r="AQ29">
        <v>0.1336</v>
      </c>
    </row>
    <row r="30" spans="1:43" ht="15" customHeight="1" x14ac:dyDescent="0.2">
      <c r="A30" s="6" t="s">
        <v>108</v>
      </c>
      <c r="B30" s="4">
        <v>61949947499</v>
      </c>
      <c r="C30" s="4">
        <v>0</v>
      </c>
      <c r="D30" s="4">
        <v>61018228041.93</v>
      </c>
      <c r="E30" s="4">
        <v>931719457.07000005</v>
      </c>
      <c r="F30" s="4">
        <v>55792084124.909996</v>
      </c>
      <c r="G30" s="7">
        <v>5226143917.0200043</v>
      </c>
      <c r="H30" s="4">
        <v>41654423006.830002</v>
      </c>
      <c r="I30" s="4">
        <v>40856595679.830002</v>
      </c>
      <c r="P30" s="21" t="s">
        <v>258</v>
      </c>
      <c r="Q30" s="22" t="s">
        <v>281</v>
      </c>
      <c r="R30" s="23" t="s">
        <v>284</v>
      </c>
      <c r="S30" s="23" t="s">
        <v>284</v>
      </c>
      <c r="T30" s="24">
        <v>22</v>
      </c>
      <c r="U30" s="65">
        <v>9</v>
      </c>
      <c r="V30" s="67">
        <f t="shared" si="0"/>
        <v>0.40909090909090912</v>
      </c>
      <c r="W30" s="22"/>
      <c r="X30" s="51" t="s">
        <v>363</v>
      </c>
      <c r="Y30" t="s">
        <v>352</v>
      </c>
      <c r="AM30" t="s">
        <v>308</v>
      </c>
      <c r="AN30" t="s">
        <v>309</v>
      </c>
      <c r="AO30">
        <v>2</v>
      </c>
      <c r="AP30">
        <v>2</v>
      </c>
      <c r="AQ30">
        <v>0.4</v>
      </c>
    </row>
    <row r="31" spans="1:43" ht="15" customHeight="1" x14ac:dyDescent="0.2">
      <c r="A31" s="8" t="s">
        <v>106</v>
      </c>
      <c r="B31" s="4">
        <v>2746827997</v>
      </c>
      <c r="C31" s="4">
        <v>0</v>
      </c>
      <c r="D31" s="4">
        <v>2744545232</v>
      </c>
      <c r="E31" s="4">
        <v>2282765</v>
      </c>
      <c r="F31" s="4">
        <v>2744354826</v>
      </c>
      <c r="G31" s="7">
        <v>190406</v>
      </c>
      <c r="H31" s="4">
        <v>2276115200</v>
      </c>
      <c r="I31" s="4">
        <v>2262913410</v>
      </c>
      <c r="P31" s="28" t="s">
        <v>327</v>
      </c>
      <c r="Q31" s="22" t="s">
        <v>281</v>
      </c>
      <c r="R31" s="23"/>
      <c r="S31" s="23" t="s">
        <v>519</v>
      </c>
      <c r="T31" s="24">
        <v>2</v>
      </c>
      <c r="U31" s="24">
        <v>0</v>
      </c>
      <c r="V31" s="66">
        <f t="shared" si="0"/>
        <v>0</v>
      </c>
      <c r="W31" s="22"/>
      <c r="X31" s="51" t="s">
        <v>363</v>
      </c>
      <c r="Y31" t="s">
        <v>352</v>
      </c>
      <c r="AM31" t="s">
        <v>308</v>
      </c>
      <c r="AN31" t="s">
        <v>311</v>
      </c>
      <c r="AO31">
        <v>14037</v>
      </c>
      <c r="AP31">
        <v>0</v>
      </c>
      <c r="AQ31">
        <v>0</v>
      </c>
    </row>
    <row r="32" spans="1:43" ht="15" customHeight="1" x14ac:dyDescent="0.2">
      <c r="A32" s="9" t="s">
        <v>80</v>
      </c>
      <c r="B32" s="4">
        <v>2746827997</v>
      </c>
      <c r="C32" s="4">
        <v>0</v>
      </c>
      <c r="D32" s="4">
        <v>2744545232</v>
      </c>
      <c r="E32" s="4">
        <v>2282765</v>
      </c>
      <c r="F32" s="4">
        <v>2744354826</v>
      </c>
      <c r="G32" s="7">
        <v>190406</v>
      </c>
      <c r="H32" s="4">
        <v>2276115200</v>
      </c>
      <c r="I32" s="4">
        <v>2262913410</v>
      </c>
      <c r="P32" s="28" t="s">
        <v>327</v>
      </c>
      <c r="Q32" s="22" t="s">
        <v>281</v>
      </c>
      <c r="R32" s="23"/>
      <c r="S32" s="23" t="s">
        <v>540</v>
      </c>
      <c r="T32" s="24">
        <v>22</v>
      </c>
      <c r="U32" s="65">
        <v>9</v>
      </c>
      <c r="V32" s="67">
        <f t="shared" si="0"/>
        <v>0.40909090909090912</v>
      </c>
      <c r="W32" s="22"/>
      <c r="X32" s="51" t="s">
        <v>363</v>
      </c>
      <c r="Y32" t="s">
        <v>352</v>
      </c>
      <c r="AM32" t="s">
        <v>308</v>
      </c>
      <c r="AN32" t="s">
        <v>531</v>
      </c>
      <c r="AO32">
        <v>1</v>
      </c>
      <c r="AP32">
        <v>0.3</v>
      </c>
      <c r="AQ32">
        <v>0.3</v>
      </c>
    </row>
    <row r="33" spans="1:43" ht="15" customHeight="1" x14ac:dyDescent="0.2">
      <c r="A33" s="10" t="s">
        <v>8277</v>
      </c>
      <c r="B33" s="4">
        <v>2500000000</v>
      </c>
      <c r="C33" s="4">
        <v>0</v>
      </c>
      <c r="D33" s="4">
        <v>2497717235</v>
      </c>
      <c r="E33" s="4">
        <v>2282765</v>
      </c>
      <c r="F33" s="4">
        <v>2497526829</v>
      </c>
      <c r="G33" s="7">
        <v>190406</v>
      </c>
      <c r="H33" s="4">
        <v>2076470324</v>
      </c>
      <c r="I33" s="4">
        <v>2063268534</v>
      </c>
      <c r="P33" s="28" t="s">
        <v>327</v>
      </c>
      <c r="Q33" s="22" t="s">
        <v>281</v>
      </c>
      <c r="R33" s="23"/>
      <c r="S33" s="23" t="s">
        <v>541</v>
      </c>
      <c r="T33" s="24">
        <v>2</v>
      </c>
      <c r="U33" s="24">
        <v>0</v>
      </c>
      <c r="V33" s="66">
        <f t="shared" si="0"/>
        <v>0</v>
      </c>
      <c r="W33" s="22"/>
      <c r="X33" s="51" t="s">
        <v>363</v>
      </c>
      <c r="Y33" t="s">
        <v>352</v>
      </c>
      <c r="AM33" t="s">
        <v>308</v>
      </c>
      <c r="AN33" t="s">
        <v>530</v>
      </c>
      <c r="AO33">
        <v>1</v>
      </c>
      <c r="AP33">
        <v>545</v>
      </c>
      <c r="AQ33">
        <v>0.155</v>
      </c>
    </row>
    <row r="34" spans="1:43" ht="15" customHeight="1" x14ac:dyDescent="0.2">
      <c r="A34" s="10" t="s">
        <v>475</v>
      </c>
      <c r="B34" s="4">
        <v>246827997</v>
      </c>
      <c r="C34" s="4">
        <v>0</v>
      </c>
      <c r="D34" s="4">
        <v>246827997</v>
      </c>
      <c r="E34" s="4">
        <v>0</v>
      </c>
      <c r="F34" s="4">
        <v>246827997</v>
      </c>
      <c r="G34" s="7">
        <v>0</v>
      </c>
      <c r="H34" s="4">
        <v>199644876</v>
      </c>
      <c r="I34" s="4">
        <v>199644876</v>
      </c>
      <c r="P34" s="21" t="s">
        <v>258</v>
      </c>
      <c r="Q34" s="22" t="s">
        <v>271</v>
      </c>
      <c r="R34" s="38" t="s">
        <v>324</v>
      </c>
      <c r="S34" s="23" t="s">
        <v>325</v>
      </c>
      <c r="T34" s="24">
        <v>3</v>
      </c>
      <c r="U34" s="21">
        <v>0.17</v>
      </c>
      <c r="V34" s="25">
        <v>0.17330000000000001</v>
      </c>
      <c r="W34" s="22"/>
      <c r="X34" s="51" t="s">
        <v>107</v>
      </c>
      <c r="Y34" t="s">
        <v>352</v>
      </c>
      <c r="AM34" t="s">
        <v>317</v>
      </c>
      <c r="AN34" t="s">
        <v>318</v>
      </c>
      <c r="AO34">
        <v>200</v>
      </c>
      <c r="AP34">
        <v>0</v>
      </c>
      <c r="AQ34">
        <v>0</v>
      </c>
    </row>
    <row r="35" spans="1:43" ht="15" customHeight="1" x14ac:dyDescent="0.2">
      <c r="A35" s="8" t="s">
        <v>107</v>
      </c>
      <c r="B35" s="4">
        <v>862536891</v>
      </c>
      <c r="C35" s="4">
        <v>0</v>
      </c>
      <c r="D35" s="4">
        <v>862443854.96000004</v>
      </c>
      <c r="E35" s="4">
        <v>93036.04</v>
      </c>
      <c r="F35" s="4">
        <v>862443854.96000004</v>
      </c>
      <c r="G35" s="7">
        <v>0</v>
      </c>
      <c r="H35" s="4">
        <v>783714995</v>
      </c>
      <c r="I35" s="4">
        <v>783714995</v>
      </c>
      <c r="P35" s="21" t="s">
        <v>258</v>
      </c>
      <c r="Q35" s="22" t="s">
        <v>271</v>
      </c>
      <c r="R35" s="23" t="s">
        <v>272</v>
      </c>
      <c r="S35" s="23" t="s">
        <v>273</v>
      </c>
      <c r="T35" s="24">
        <v>2</v>
      </c>
      <c r="U35" s="21">
        <v>0.25</v>
      </c>
      <c r="V35" s="25">
        <v>0.25</v>
      </c>
      <c r="W35" s="26"/>
      <c r="X35" s="51" t="s">
        <v>107</v>
      </c>
      <c r="Y35" t="s">
        <v>352</v>
      </c>
      <c r="AM35" t="s">
        <v>319</v>
      </c>
      <c r="AN35" t="s">
        <v>323</v>
      </c>
      <c r="AO35">
        <v>32</v>
      </c>
      <c r="AP35">
        <v>0</v>
      </c>
      <c r="AQ35">
        <v>0</v>
      </c>
    </row>
    <row r="36" spans="1:43" ht="15" customHeight="1" x14ac:dyDescent="0.2">
      <c r="A36" s="9" t="s">
        <v>91</v>
      </c>
      <c r="B36" s="4">
        <v>862536891</v>
      </c>
      <c r="C36" s="4">
        <v>0</v>
      </c>
      <c r="D36" s="4">
        <v>862443854.96000004</v>
      </c>
      <c r="E36" s="4">
        <v>93036.04</v>
      </c>
      <c r="F36" s="4">
        <v>862443854.96000004</v>
      </c>
      <c r="G36" s="7">
        <v>0</v>
      </c>
      <c r="H36" s="4">
        <v>783714995</v>
      </c>
      <c r="I36" s="4">
        <v>783714995</v>
      </c>
      <c r="P36" s="28" t="s">
        <v>327</v>
      </c>
      <c r="Q36" s="22" t="s">
        <v>271</v>
      </c>
      <c r="R36" s="23"/>
      <c r="S36" s="23" t="s">
        <v>520</v>
      </c>
      <c r="T36" s="24">
        <v>22</v>
      </c>
      <c r="U36" s="21">
        <v>6</v>
      </c>
      <c r="V36" s="25">
        <v>0.2727</v>
      </c>
      <c r="W36" s="22"/>
      <c r="X36" s="51" t="s">
        <v>107</v>
      </c>
      <c r="Y36" t="s">
        <v>352</v>
      </c>
      <c r="AM36" t="s">
        <v>319</v>
      </c>
      <c r="AN36" t="s">
        <v>322</v>
      </c>
      <c r="AO36">
        <v>12960</v>
      </c>
      <c r="AP36">
        <v>1647</v>
      </c>
      <c r="AQ36">
        <v>0.12709999999999999</v>
      </c>
    </row>
    <row r="37" spans="1:43" ht="15" customHeight="1" x14ac:dyDescent="0.2">
      <c r="A37" s="10" t="s">
        <v>8277</v>
      </c>
      <c r="B37" s="4">
        <v>820000000</v>
      </c>
      <c r="C37" s="4">
        <v>0</v>
      </c>
      <c r="D37" s="4">
        <v>820000000</v>
      </c>
      <c r="E37" s="4">
        <v>0</v>
      </c>
      <c r="F37" s="4">
        <v>820000000</v>
      </c>
      <c r="G37" s="7">
        <v>0</v>
      </c>
      <c r="H37" s="4">
        <v>772001919</v>
      </c>
      <c r="I37" s="4">
        <v>772001919</v>
      </c>
      <c r="P37" s="28" t="s">
        <v>327</v>
      </c>
      <c r="Q37" s="22" t="s">
        <v>271</v>
      </c>
      <c r="R37" s="23"/>
      <c r="S37" s="23" t="s">
        <v>543</v>
      </c>
      <c r="T37" s="27">
        <v>0.9</v>
      </c>
      <c r="U37" s="25">
        <v>0</v>
      </c>
      <c r="V37" s="25">
        <v>0</v>
      </c>
      <c r="W37" s="22"/>
      <c r="X37" s="51" t="s">
        <v>107</v>
      </c>
      <c r="Y37" t="s">
        <v>472</v>
      </c>
      <c r="AM37" t="s">
        <v>319</v>
      </c>
      <c r="AN37" t="s">
        <v>525</v>
      </c>
      <c r="AO37">
        <v>52</v>
      </c>
      <c r="AP37">
        <v>0</v>
      </c>
      <c r="AQ37">
        <v>0</v>
      </c>
    </row>
    <row r="38" spans="1:43" ht="15" customHeight="1" x14ac:dyDescent="0.2">
      <c r="A38" s="10" t="s">
        <v>475</v>
      </c>
      <c r="B38" s="4">
        <v>42536891</v>
      </c>
      <c r="C38" s="4">
        <v>0</v>
      </c>
      <c r="D38" s="4">
        <v>42443854.960000001</v>
      </c>
      <c r="E38" s="4">
        <v>93036.04</v>
      </c>
      <c r="F38" s="4">
        <v>42443854.960000001</v>
      </c>
      <c r="G38" s="7">
        <v>0</v>
      </c>
      <c r="H38" s="4">
        <v>11713076</v>
      </c>
      <c r="I38" s="4">
        <v>11713076</v>
      </c>
      <c r="P38" s="21" t="s">
        <v>258</v>
      </c>
      <c r="Q38" s="22" t="s">
        <v>285</v>
      </c>
      <c r="R38" s="23" t="s">
        <v>286</v>
      </c>
      <c r="S38" s="23" t="s">
        <v>287</v>
      </c>
      <c r="T38" s="30">
        <v>120000</v>
      </c>
      <c r="U38" s="21">
        <v>2241</v>
      </c>
      <c r="V38" s="29">
        <f>U38/T38</f>
        <v>1.8675000000000001E-2</v>
      </c>
      <c r="W38" s="22"/>
      <c r="X38" s="51" t="s">
        <v>355</v>
      </c>
      <c r="Y38" t="s">
        <v>352</v>
      </c>
      <c r="AM38" t="s">
        <v>319</v>
      </c>
      <c r="AN38" t="s">
        <v>524</v>
      </c>
      <c r="AO38">
        <v>1</v>
      </c>
      <c r="AP38">
        <v>0</v>
      </c>
      <c r="AQ38">
        <v>0</v>
      </c>
    </row>
    <row r="39" spans="1:43" ht="15" customHeight="1" x14ac:dyDescent="0.2">
      <c r="A39" s="8" t="s">
        <v>3032</v>
      </c>
      <c r="B39" s="4">
        <v>12116530884</v>
      </c>
      <c r="C39" s="4">
        <v>0</v>
      </c>
      <c r="D39" s="4">
        <v>11998061998.76</v>
      </c>
      <c r="E39" s="4">
        <v>118468885.23999999</v>
      </c>
      <c r="F39" s="4">
        <v>11694268674.620001</v>
      </c>
      <c r="G39" s="7">
        <v>303793324.13999939</v>
      </c>
      <c r="H39" s="4">
        <v>9808763565.8400002</v>
      </c>
      <c r="I39" s="4">
        <v>9740602718.8400002</v>
      </c>
      <c r="P39" s="21" t="s">
        <v>258</v>
      </c>
      <c r="Q39" s="22" t="s">
        <v>285</v>
      </c>
      <c r="R39" s="23" t="s">
        <v>303</v>
      </c>
      <c r="S39" s="23" t="s">
        <v>304</v>
      </c>
      <c r="T39" s="35">
        <v>3050000</v>
      </c>
      <c r="U39" s="21">
        <v>590400</v>
      </c>
      <c r="V39" s="29">
        <f>U39/T39</f>
        <v>0.19357377049180327</v>
      </c>
      <c r="W39" s="22"/>
      <c r="X39" s="51" t="s">
        <v>355</v>
      </c>
      <c r="Y39" t="s">
        <v>352</v>
      </c>
      <c r="AM39" t="s">
        <v>319</v>
      </c>
      <c r="AN39" t="s">
        <v>320</v>
      </c>
      <c r="AO39">
        <v>20</v>
      </c>
      <c r="AP39">
        <v>0</v>
      </c>
      <c r="AQ39">
        <v>0</v>
      </c>
    </row>
    <row r="40" spans="1:43" ht="15" customHeight="1" x14ac:dyDescent="0.2">
      <c r="A40" s="9" t="s">
        <v>84</v>
      </c>
      <c r="B40" s="4">
        <v>9272239471</v>
      </c>
      <c r="C40" s="4">
        <v>0</v>
      </c>
      <c r="D40" s="4">
        <v>9239576771.7299995</v>
      </c>
      <c r="E40" s="4">
        <v>32662699.27</v>
      </c>
      <c r="F40" s="4">
        <v>8981778313.6000004</v>
      </c>
      <c r="G40" s="7">
        <v>257798458.12999916</v>
      </c>
      <c r="H40" s="4">
        <v>7825151566.3199997</v>
      </c>
      <c r="I40" s="4">
        <v>7756990719.3199997</v>
      </c>
      <c r="P40" s="28" t="s">
        <v>327</v>
      </c>
      <c r="Q40" s="22" t="s">
        <v>285</v>
      </c>
      <c r="R40" s="23"/>
      <c r="S40" s="23" t="s">
        <v>529</v>
      </c>
      <c r="T40" s="24">
        <v>6100000</v>
      </c>
      <c r="U40" s="21">
        <v>0</v>
      </c>
      <c r="V40" s="25">
        <v>0</v>
      </c>
      <c r="W40" s="52"/>
      <c r="X40" s="51" t="s">
        <v>355</v>
      </c>
      <c r="Y40" t="s">
        <v>352</v>
      </c>
      <c r="AM40" t="s">
        <v>319</v>
      </c>
      <c r="AN40" t="s">
        <v>321</v>
      </c>
      <c r="AO40">
        <v>20</v>
      </c>
      <c r="AP40">
        <v>0</v>
      </c>
      <c r="AQ40">
        <v>0</v>
      </c>
    </row>
    <row r="41" spans="1:43" ht="15" customHeight="1" x14ac:dyDescent="0.2">
      <c r="A41" s="10" t="s">
        <v>8277</v>
      </c>
      <c r="B41" s="4">
        <v>6600000000</v>
      </c>
      <c r="C41" s="4">
        <v>0</v>
      </c>
      <c r="D41" s="4">
        <v>6582609946.7299995</v>
      </c>
      <c r="E41" s="4">
        <v>17390053.27</v>
      </c>
      <c r="F41" s="4">
        <v>6327684872.6000004</v>
      </c>
      <c r="G41" s="7">
        <v>254925074.12999916</v>
      </c>
      <c r="H41" s="4">
        <v>5380392414.1999998</v>
      </c>
      <c r="I41" s="4">
        <v>5326276003.1999998</v>
      </c>
      <c r="P41" s="28" t="s">
        <v>327</v>
      </c>
      <c r="Q41" s="22" t="s">
        <v>285</v>
      </c>
      <c r="R41" s="23" t="s">
        <v>356</v>
      </c>
      <c r="S41" s="23" t="s">
        <v>328</v>
      </c>
      <c r="T41" s="24">
        <v>45000</v>
      </c>
      <c r="U41" s="21">
        <v>0</v>
      </c>
      <c r="V41" s="25">
        <v>0</v>
      </c>
      <c r="W41" s="31"/>
      <c r="X41" s="51" t="s">
        <v>355</v>
      </c>
      <c r="Y41" t="s">
        <v>352</v>
      </c>
      <c r="AM41" t="s">
        <v>354</v>
      </c>
      <c r="AN41" t="s">
        <v>318</v>
      </c>
      <c r="AO41">
        <v>5012960</v>
      </c>
      <c r="AP41">
        <v>1647</v>
      </c>
      <c r="AQ41">
        <v>2.9999999999999997E-4</v>
      </c>
    </row>
    <row r="42" spans="1:43" ht="15" customHeight="1" x14ac:dyDescent="0.2">
      <c r="A42" s="10" t="s">
        <v>475</v>
      </c>
      <c r="B42" s="4">
        <v>2672239471</v>
      </c>
      <c r="C42" s="4">
        <v>0</v>
      </c>
      <c r="D42" s="4">
        <v>2656966825</v>
      </c>
      <c r="E42" s="4">
        <v>15272646</v>
      </c>
      <c r="F42" s="4">
        <v>2654093441</v>
      </c>
      <c r="G42" s="7">
        <v>2873384</v>
      </c>
      <c r="H42" s="4">
        <v>2444759152.1199999</v>
      </c>
      <c r="I42" s="4">
        <v>2430714716.1199999</v>
      </c>
      <c r="P42" s="21" t="s">
        <v>258</v>
      </c>
      <c r="Q42" s="22" t="s">
        <v>264</v>
      </c>
      <c r="R42" s="23" t="s">
        <v>267</v>
      </c>
      <c r="S42" s="23" t="s">
        <v>268</v>
      </c>
      <c r="T42" s="24">
        <v>100</v>
      </c>
      <c r="U42" s="21">
        <v>7</v>
      </c>
      <c r="V42" s="25">
        <v>7.0000000000000007E-2</v>
      </c>
      <c r="W42" s="22"/>
      <c r="X42" s="51" t="s">
        <v>353</v>
      </c>
      <c r="Y42" t="s">
        <v>352</v>
      </c>
      <c r="AM42" t="s">
        <v>324</v>
      </c>
      <c r="AN42" t="s">
        <v>325</v>
      </c>
      <c r="AO42">
        <v>1</v>
      </c>
      <c r="AP42">
        <v>0</v>
      </c>
      <c r="AQ42">
        <v>0</v>
      </c>
    </row>
    <row r="43" spans="1:43" ht="15" customHeight="1" x14ac:dyDescent="0.2">
      <c r="A43" s="9" t="s">
        <v>87</v>
      </c>
      <c r="B43" s="4">
        <v>1674291413</v>
      </c>
      <c r="C43" s="4">
        <v>0</v>
      </c>
      <c r="D43" s="4">
        <v>1588485227.03</v>
      </c>
      <c r="E43" s="4">
        <v>85806185.969999999</v>
      </c>
      <c r="F43" s="4">
        <v>1542663361.02</v>
      </c>
      <c r="G43" s="7">
        <v>45821866.00999999</v>
      </c>
      <c r="H43" s="4">
        <v>834757308.51999998</v>
      </c>
      <c r="I43" s="4">
        <v>834757308.51999998</v>
      </c>
      <c r="P43" s="21" t="s">
        <v>258</v>
      </c>
      <c r="Q43" s="22" t="s">
        <v>264</v>
      </c>
      <c r="R43" s="23" t="s">
        <v>269</v>
      </c>
      <c r="S43" s="23" t="s">
        <v>270</v>
      </c>
      <c r="T43" s="24">
        <v>2</v>
      </c>
      <c r="U43" s="21">
        <v>0</v>
      </c>
      <c r="V43" s="25">
        <v>0</v>
      </c>
      <c r="W43" s="22"/>
      <c r="X43" s="51" t="s">
        <v>353</v>
      </c>
      <c r="Y43" t="s">
        <v>352</v>
      </c>
      <c r="AM43" t="s">
        <v>324</v>
      </c>
      <c r="AN43" t="s">
        <v>325</v>
      </c>
      <c r="AO43">
        <v>3</v>
      </c>
      <c r="AP43">
        <v>0.17</v>
      </c>
      <c r="AQ43">
        <v>0.17330000000000001</v>
      </c>
    </row>
    <row r="44" spans="1:43" ht="15" customHeight="1" x14ac:dyDescent="0.2">
      <c r="A44" s="10" t="s">
        <v>8277</v>
      </c>
      <c r="B44" s="4">
        <v>1673000000</v>
      </c>
      <c r="C44" s="4">
        <v>0</v>
      </c>
      <c r="D44" s="4">
        <v>1587193814.03</v>
      </c>
      <c r="E44" s="4">
        <v>85806185.969999999</v>
      </c>
      <c r="F44" s="4">
        <v>1541371948.02</v>
      </c>
      <c r="G44" s="7">
        <v>45821866.00999999</v>
      </c>
      <c r="H44" s="4">
        <v>833465895.51999998</v>
      </c>
      <c r="I44" s="4">
        <v>833465895.51999998</v>
      </c>
      <c r="P44" s="21" t="s">
        <v>258</v>
      </c>
      <c r="Q44" s="22" t="s">
        <v>264</v>
      </c>
      <c r="R44" s="23" t="s">
        <v>265</v>
      </c>
      <c r="S44" s="23" t="s">
        <v>522</v>
      </c>
      <c r="T44" s="24">
        <v>60000</v>
      </c>
      <c r="U44" s="21">
        <v>0</v>
      </c>
      <c r="V44" s="25">
        <v>0</v>
      </c>
      <c r="W44" s="22"/>
      <c r="X44" s="51" t="s">
        <v>353</v>
      </c>
      <c r="Y44" t="s">
        <v>352</v>
      </c>
      <c r="AM44" t="s">
        <v>326</v>
      </c>
      <c r="AN44" t="s">
        <v>534</v>
      </c>
      <c r="AO44">
        <v>0.9</v>
      </c>
      <c r="AP44">
        <v>0.495</v>
      </c>
      <c r="AQ44">
        <v>0.54999999999999993</v>
      </c>
    </row>
    <row r="45" spans="1:43" ht="15" customHeight="1" x14ac:dyDescent="0.2">
      <c r="A45" s="10" t="s">
        <v>475</v>
      </c>
      <c r="B45" s="4">
        <v>1291413</v>
      </c>
      <c r="C45" s="4">
        <v>0</v>
      </c>
      <c r="D45" s="4">
        <v>1291413</v>
      </c>
      <c r="E45" s="4">
        <v>0</v>
      </c>
      <c r="F45" s="4">
        <v>1291413</v>
      </c>
      <c r="G45" s="7">
        <v>0</v>
      </c>
      <c r="H45" s="4">
        <v>1291413</v>
      </c>
      <c r="I45" s="4">
        <v>1291413</v>
      </c>
      <c r="P45" s="21" t="s">
        <v>258</v>
      </c>
      <c r="Q45" s="22" t="s">
        <v>264</v>
      </c>
      <c r="R45" s="23" t="s">
        <v>266</v>
      </c>
      <c r="S45" s="23" t="s">
        <v>266</v>
      </c>
      <c r="T45" s="24">
        <v>158</v>
      </c>
      <c r="U45" s="21">
        <v>30</v>
      </c>
      <c r="V45" s="25">
        <v>0.18990000000000001</v>
      </c>
      <c r="W45" s="22"/>
      <c r="X45" s="51" t="s">
        <v>353</v>
      </c>
      <c r="Y45" t="s">
        <v>352</v>
      </c>
    </row>
    <row r="46" spans="1:43" ht="15" customHeight="1" x14ac:dyDescent="0.2">
      <c r="A46" s="9" t="s">
        <v>89</v>
      </c>
      <c r="B46" s="4">
        <v>1170000000</v>
      </c>
      <c r="C46" s="4">
        <v>0</v>
      </c>
      <c r="D46" s="4">
        <v>1170000000</v>
      </c>
      <c r="E46" s="4">
        <v>0</v>
      </c>
      <c r="F46" s="4">
        <v>1169827000</v>
      </c>
      <c r="G46" s="7">
        <v>173000</v>
      </c>
      <c r="H46" s="4">
        <v>1148854691</v>
      </c>
      <c r="I46" s="4">
        <v>1148854691</v>
      </c>
      <c r="P46" s="21" t="s">
        <v>258</v>
      </c>
      <c r="Q46" s="22" t="s">
        <v>264</v>
      </c>
      <c r="R46" s="23" t="s">
        <v>288</v>
      </c>
      <c r="S46" s="23" t="s">
        <v>289</v>
      </c>
      <c r="T46" s="24">
        <v>28</v>
      </c>
      <c r="U46" s="21">
        <v>6</v>
      </c>
      <c r="V46" s="25">
        <v>0.21429999999999999</v>
      </c>
      <c r="W46" s="22"/>
      <c r="X46" s="51" t="s">
        <v>353</v>
      </c>
      <c r="Y46" t="s">
        <v>352</v>
      </c>
    </row>
    <row r="47" spans="1:43" ht="15" customHeight="1" x14ac:dyDescent="0.2">
      <c r="A47" s="10" t="s">
        <v>8277</v>
      </c>
      <c r="B47" s="4">
        <v>1170000000</v>
      </c>
      <c r="C47" s="4">
        <v>0</v>
      </c>
      <c r="D47" s="4">
        <v>1170000000</v>
      </c>
      <c r="E47" s="4">
        <v>0</v>
      </c>
      <c r="F47" s="4">
        <v>1169827000</v>
      </c>
      <c r="G47" s="7">
        <v>173000</v>
      </c>
      <c r="H47" s="4">
        <v>1148854691</v>
      </c>
      <c r="I47" s="4">
        <v>1148854691</v>
      </c>
      <c r="P47" s="21" t="s">
        <v>258</v>
      </c>
      <c r="Q47" s="22" t="s">
        <v>264</v>
      </c>
      <c r="R47" s="23" t="s">
        <v>276</v>
      </c>
      <c r="S47" s="23" t="s">
        <v>277</v>
      </c>
      <c r="T47" s="24">
        <v>100</v>
      </c>
      <c r="U47" s="21">
        <v>7</v>
      </c>
      <c r="V47" s="25">
        <v>7.0000000000000007E-2</v>
      </c>
      <c r="W47" s="22"/>
      <c r="X47" s="51" t="s">
        <v>353</v>
      </c>
      <c r="Y47" t="s">
        <v>352</v>
      </c>
    </row>
    <row r="48" spans="1:43" ht="15" customHeight="1" x14ac:dyDescent="0.2">
      <c r="A48" s="8" t="s">
        <v>3033</v>
      </c>
      <c r="B48" s="4">
        <v>4472991634</v>
      </c>
      <c r="C48" s="4">
        <v>0</v>
      </c>
      <c r="D48" s="4">
        <v>4353568789.3199997</v>
      </c>
      <c r="E48" s="4">
        <v>119422844.68000001</v>
      </c>
      <c r="F48" s="4">
        <v>4350804579.9899998</v>
      </c>
      <c r="G48" s="7">
        <v>2764209.3299999237</v>
      </c>
      <c r="H48" s="4">
        <v>3898837210.9499998</v>
      </c>
      <c r="I48" s="4">
        <v>3869684737.9499998</v>
      </c>
      <c r="P48" s="21" t="s">
        <v>258</v>
      </c>
      <c r="Q48" s="22" t="s">
        <v>264</v>
      </c>
      <c r="R48" s="23" t="s">
        <v>317</v>
      </c>
      <c r="S48" s="23" t="s">
        <v>318</v>
      </c>
      <c r="T48" s="24">
        <v>200</v>
      </c>
      <c r="U48" s="21">
        <v>0</v>
      </c>
      <c r="V48" s="25">
        <v>0</v>
      </c>
      <c r="W48" s="22"/>
      <c r="X48" s="51" t="s">
        <v>353</v>
      </c>
      <c r="Y48" t="s">
        <v>352</v>
      </c>
    </row>
    <row r="49" spans="1:25" ht="15" customHeight="1" x14ac:dyDescent="0.2">
      <c r="A49" s="9" t="s">
        <v>72</v>
      </c>
      <c r="B49" s="4">
        <v>4472991634</v>
      </c>
      <c r="C49" s="4">
        <v>0</v>
      </c>
      <c r="D49" s="4">
        <v>4353568789.3199997</v>
      </c>
      <c r="E49" s="4">
        <v>119422844.68000001</v>
      </c>
      <c r="F49" s="4">
        <v>4350804579.9899998</v>
      </c>
      <c r="G49" s="7">
        <v>2764209.3299999237</v>
      </c>
      <c r="H49" s="4">
        <v>3898837210.9499998</v>
      </c>
      <c r="I49" s="4">
        <v>3869684737.9499998</v>
      </c>
      <c r="P49" s="28" t="s">
        <v>327</v>
      </c>
      <c r="Q49" s="22" t="s">
        <v>264</v>
      </c>
      <c r="R49" s="23"/>
      <c r="S49" s="23" t="s">
        <v>523</v>
      </c>
      <c r="T49" s="27">
        <v>1</v>
      </c>
      <c r="U49" s="37">
        <v>0.2</v>
      </c>
      <c r="V49" s="25">
        <v>0.2</v>
      </c>
      <c r="W49" s="22"/>
      <c r="X49" s="51" t="s">
        <v>353</v>
      </c>
      <c r="Y49" t="s">
        <v>472</v>
      </c>
    </row>
    <row r="50" spans="1:25" ht="15" customHeight="1" x14ac:dyDescent="0.2">
      <c r="A50" s="10" t="s">
        <v>8277</v>
      </c>
      <c r="B50" s="4">
        <v>3608754505</v>
      </c>
      <c r="C50" s="4">
        <v>0</v>
      </c>
      <c r="D50" s="4">
        <v>3506155913.3200002</v>
      </c>
      <c r="E50" s="4">
        <v>102598591.68000001</v>
      </c>
      <c r="F50" s="4">
        <v>3503391703.9899998</v>
      </c>
      <c r="G50" s="7">
        <v>2764209.3300004005</v>
      </c>
      <c r="H50" s="4">
        <v>3305548796.9699998</v>
      </c>
      <c r="I50" s="4">
        <v>3304365952.9699998</v>
      </c>
      <c r="P50" s="21" t="s">
        <v>258</v>
      </c>
      <c r="Q50" s="22" t="s">
        <v>298</v>
      </c>
      <c r="R50" s="23" t="s">
        <v>299</v>
      </c>
      <c r="S50" s="23" t="s">
        <v>300</v>
      </c>
      <c r="T50" s="24">
        <v>1</v>
      </c>
      <c r="U50" s="34">
        <v>0.09</v>
      </c>
      <c r="V50" s="29">
        <f>(U50/T50)</f>
        <v>0.09</v>
      </c>
      <c r="W50" s="22"/>
      <c r="X50" s="51" t="s">
        <v>364</v>
      </c>
      <c r="Y50" t="s">
        <v>352</v>
      </c>
    </row>
    <row r="51" spans="1:25" ht="15" customHeight="1" x14ac:dyDescent="0.2">
      <c r="A51" s="10" t="s">
        <v>475</v>
      </c>
      <c r="B51" s="4">
        <v>864237129</v>
      </c>
      <c r="C51" s="4">
        <v>0</v>
      </c>
      <c r="D51" s="4">
        <v>847412876</v>
      </c>
      <c r="E51" s="4">
        <v>16824253</v>
      </c>
      <c r="F51" s="4">
        <v>847412876</v>
      </c>
      <c r="G51" s="7">
        <v>0</v>
      </c>
      <c r="H51" s="4">
        <v>593288413.98000002</v>
      </c>
      <c r="I51" s="4">
        <v>565318784.98000002</v>
      </c>
      <c r="P51" s="21" t="s">
        <v>258</v>
      </c>
      <c r="Q51" s="22" t="s">
        <v>298</v>
      </c>
      <c r="R51" s="23" t="s">
        <v>324</v>
      </c>
      <c r="S51" s="23" t="s">
        <v>325</v>
      </c>
      <c r="T51" s="24">
        <v>1</v>
      </c>
      <c r="U51" s="24">
        <v>0</v>
      </c>
      <c r="V51" s="27">
        <f>(U51/T51)</f>
        <v>0</v>
      </c>
      <c r="W51" s="22"/>
      <c r="X51" s="51" t="s">
        <v>364</v>
      </c>
      <c r="Y51" t="s">
        <v>352</v>
      </c>
    </row>
    <row r="52" spans="1:25" ht="15" customHeight="1" x14ac:dyDescent="0.2">
      <c r="A52" s="8" t="s">
        <v>105</v>
      </c>
      <c r="B52" s="4">
        <v>32437431605</v>
      </c>
      <c r="C52" s="4">
        <v>0</v>
      </c>
      <c r="D52" s="4">
        <v>31749804047</v>
      </c>
      <c r="E52" s="4">
        <v>687627558</v>
      </c>
      <c r="F52" s="4">
        <v>27151223690.960003</v>
      </c>
      <c r="G52" s="7">
        <v>4598580356.0399971</v>
      </c>
      <c r="H52" s="4">
        <v>18054218613.150002</v>
      </c>
      <c r="I52" s="4">
        <v>17427591581.150002</v>
      </c>
      <c r="P52" s="28" t="s">
        <v>327</v>
      </c>
      <c r="Q52" s="22" t="s">
        <v>298</v>
      </c>
      <c r="R52" s="23"/>
      <c r="S52" s="23" t="s">
        <v>542</v>
      </c>
      <c r="T52" s="27">
        <v>0.25</v>
      </c>
      <c r="U52" s="21">
        <v>0.03</v>
      </c>
      <c r="V52" s="27">
        <f>U52/T52</f>
        <v>0.12</v>
      </c>
      <c r="W52" s="22"/>
      <c r="X52" s="51" t="s">
        <v>364</v>
      </c>
      <c r="Y52" t="s">
        <v>472</v>
      </c>
    </row>
    <row r="53" spans="1:25" ht="15" customHeight="1" x14ac:dyDescent="0.2">
      <c r="A53" s="9" t="s">
        <v>75</v>
      </c>
      <c r="B53" s="4">
        <v>32437431605</v>
      </c>
      <c r="C53" s="4">
        <v>0</v>
      </c>
      <c r="D53" s="4">
        <v>31749804047</v>
      </c>
      <c r="E53" s="4">
        <v>687627558</v>
      </c>
      <c r="F53" s="4">
        <v>27151223690.960003</v>
      </c>
      <c r="G53" s="7">
        <v>4598580356.0399971</v>
      </c>
      <c r="H53" s="4">
        <v>18054218613.150002</v>
      </c>
      <c r="I53" s="4">
        <v>17427591581.150002</v>
      </c>
      <c r="P53" s="21" t="s">
        <v>258</v>
      </c>
      <c r="Q53" s="22" t="s">
        <v>305</v>
      </c>
      <c r="R53" s="23" t="s">
        <v>354</v>
      </c>
      <c r="S53" s="23" t="s">
        <v>318</v>
      </c>
      <c r="T53" s="24">
        <v>5012960</v>
      </c>
      <c r="U53" s="30">
        <v>1647</v>
      </c>
      <c r="V53" s="25">
        <v>2.9999999999999997E-4</v>
      </c>
      <c r="W53" s="22"/>
      <c r="X53" s="51" t="s">
        <v>353</v>
      </c>
      <c r="Y53" t="s">
        <v>352</v>
      </c>
    </row>
    <row r="54" spans="1:25" ht="15" customHeight="1" x14ac:dyDescent="0.2">
      <c r="A54" s="10" t="s">
        <v>8277</v>
      </c>
      <c r="B54" s="4">
        <v>7633894181</v>
      </c>
      <c r="C54" s="4">
        <v>0</v>
      </c>
      <c r="D54" s="4">
        <v>7541284758</v>
      </c>
      <c r="E54" s="4">
        <v>92609423</v>
      </c>
      <c r="F54" s="4">
        <v>7540264575.3000002</v>
      </c>
      <c r="G54" s="7">
        <v>1020182.6999998093</v>
      </c>
      <c r="H54" s="4">
        <v>7327273871.3000002</v>
      </c>
      <c r="I54" s="4">
        <v>7322318795.3000002</v>
      </c>
      <c r="P54" s="21" t="s">
        <v>258</v>
      </c>
      <c r="Q54" s="22" t="s">
        <v>305</v>
      </c>
      <c r="R54" s="23" t="s">
        <v>319</v>
      </c>
      <c r="S54" s="23" t="s">
        <v>524</v>
      </c>
      <c r="T54" s="28">
        <v>1</v>
      </c>
      <c r="U54" s="21">
        <v>0</v>
      </c>
      <c r="V54" s="25">
        <v>0</v>
      </c>
      <c r="W54" s="22"/>
      <c r="X54" s="51" t="s">
        <v>353</v>
      </c>
      <c r="Y54" t="s">
        <v>352</v>
      </c>
    </row>
    <row r="55" spans="1:25" ht="15" customHeight="1" x14ac:dyDescent="0.2">
      <c r="A55" s="10" t="s">
        <v>475</v>
      </c>
      <c r="B55" s="4">
        <v>5694684760</v>
      </c>
      <c r="C55" s="4">
        <v>0</v>
      </c>
      <c r="D55" s="4">
        <v>5358235344.7700005</v>
      </c>
      <c r="E55" s="4">
        <v>336449415.23000002</v>
      </c>
      <c r="F55" s="4">
        <v>5338449771.7700005</v>
      </c>
      <c r="G55" s="7">
        <v>19785573</v>
      </c>
      <c r="H55" s="4">
        <v>4041963250.77</v>
      </c>
      <c r="I55" s="4">
        <v>3831147630.77</v>
      </c>
      <c r="P55" s="21" t="s">
        <v>258</v>
      </c>
      <c r="Q55" s="22" t="s">
        <v>305</v>
      </c>
      <c r="R55" s="23" t="s">
        <v>319</v>
      </c>
      <c r="S55" s="23" t="s">
        <v>525</v>
      </c>
      <c r="T55" s="28">
        <v>52</v>
      </c>
      <c r="U55" s="21">
        <v>0</v>
      </c>
      <c r="V55" s="25">
        <v>0</v>
      </c>
      <c r="W55" s="22"/>
      <c r="X55" s="51" t="s">
        <v>353</v>
      </c>
      <c r="Y55" t="s">
        <v>352</v>
      </c>
    </row>
    <row r="56" spans="1:25" ht="15" customHeight="1" x14ac:dyDescent="0.2">
      <c r="A56" s="10" t="s">
        <v>8278</v>
      </c>
      <c r="B56" s="4">
        <v>7512477927</v>
      </c>
      <c r="C56" s="4">
        <v>0</v>
      </c>
      <c r="D56" s="4">
        <v>7253909207.2299995</v>
      </c>
      <c r="E56" s="4">
        <v>258568719.77000001</v>
      </c>
      <c r="F56" s="4">
        <v>6999372650.0799999</v>
      </c>
      <c r="G56" s="7">
        <v>254536557.14999962</v>
      </c>
      <c r="H56" s="4">
        <v>5526370894.0799999</v>
      </c>
      <c r="I56" s="4">
        <v>5144590109.0799999</v>
      </c>
      <c r="P56" s="21" t="s">
        <v>258</v>
      </c>
      <c r="Q56" s="22" t="s">
        <v>305</v>
      </c>
      <c r="R56" s="23" t="s">
        <v>319</v>
      </c>
      <c r="S56" s="23" t="s">
        <v>320</v>
      </c>
      <c r="T56" s="28">
        <v>20</v>
      </c>
      <c r="U56" s="21">
        <v>0</v>
      </c>
      <c r="V56" s="25">
        <v>0</v>
      </c>
      <c r="W56" s="22"/>
      <c r="X56" s="51" t="s">
        <v>353</v>
      </c>
      <c r="Y56" t="s">
        <v>352</v>
      </c>
    </row>
    <row r="57" spans="1:25" ht="15" customHeight="1" x14ac:dyDescent="0.2">
      <c r="A57" s="10" t="s">
        <v>8279</v>
      </c>
      <c r="B57" s="4">
        <v>11596374737</v>
      </c>
      <c r="C57" s="4">
        <v>0</v>
      </c>
      <c r="D57" s="4">
        <v>11596374737</v>
      </c>
      <c r="E57" s="4">
        <v>0</v>
      </c>
      <c r="F57" s="4">
        <v>7273136693.8100004</v>
      </c>
      <c r="G57" s="7">
        <v>4323238043.1899996</v>
      </c>
      <c r="H57" s="4">
        <v>1158610597</v>
      </c>
      <c r="I57" s="4">
        <v>1129535046</v>
      </c>
      <c r="P57" s="21" t="s">
        <v>258</v>
      </c>
      <c r="Q57" s="22" t="s">
        <v>305</v>
      </c>
      <c r="R57" s="23" t="s">
        <v>319</v>
      </c>
      <c r="S57" s="23" t="s">
        <v>321</v>
      </c>
      <c r="T57" s="28">
        <v>20</v>
      </c>
      <c r="U57" s="21">
        <v>0</v>
      </c>
      <c r="V57" s="25">
        <v>0</v>
      </c>
      <c r="W57" s="22"/>
      <c r="X57" s="51" t="s">
        <v>353</v>
      </c>
      <c r="Y57" t="s">
        <v>352</v>
      </c>
    </row>
    <row r="58" spans="1:25" ht="15" customHeight="1" x14ac:dyDescent="0.2">
      <c r="A58" s="8" t="s">
        <v>104</v>
      </c>
      <c r="B58" s="4">
        <v>9313628488</v>
      </c>
      <c r="C58" s="4">
        <v>0</v>
      </c>
      <c r="D58" s="4">
        <v>9309804119.8899994</v>
      </c>
      <c r="E58" s="4">
        <v>3824368.11</v>
      </c>
      <c r="F58" s="4">
        <v>8988988498.3800011</v>
      </c>
      <c r="G58" s="7">
        <v>320815621.50999832</v>
      </c>
      <c r="H58" s="4">
        <v>6832773421.8899994</v>
      </c>
      <c r="I58" s="4">
        <v>6772088236.8899994</v>
      </c>
      <c r="P58" s="21" t="s">
        <v>258</v>
      </c>
      <c r="Q58" s="22" t="s">
        <v>305</v>
      </c>
      <c r="R58" s="23" t="s">
        <v>319</v>
      </c>
      <c r="S58" s="23" t="s">
        <v>322</v>
      </c>
      <c r="T58" s="24">
        <v>12960</v>
      </c>
      <c r="U58" s="30">
        <v>1647</v>
      </c>
      <c r="V58" s="25">
        <v>0.12709999999999999</v>
      </c>
      <c r="W58" s="22"/>
      <c r="X58" s="51" t="s">
        <v>353</v>
      </c>
      <c r="Y58" t="s">
        <v>352</v>
      </c>
    </row>
    <row r="59" spans="1:25" ht="15" customHeight="1" x14ac:dyDescent="0.2">
      <c r="A59" s="9" t="s">
        <v>65</v>
      </c>
      <c r="B59" s="4">
        <v>3215561698</v>
      </c>
      <c r="C59" s="4">
        <v>0</v>
      </c>
      <c r="D59" s="4">
        <v>3213409359</v>
      </c>
      <c r="E59" s="4">
        <v>2152339</v>
      </c>
      <c r="F59" s="4">
        <v>3174957342</v>
      </c>
      <c r="G59" s="7">
        <v>38452017</v>
      </c>
      <c r="H59" s="4">
        <v>2222119241</v>
      </c>
      <c r="I59" s="4">
        <v>2189716981</v>
      </c>
      <c r="P59" s="21" t="s">
        <v>258</v>
      </c>
      <c r="Q59" s="22" t="s">
        <v>305</v>
      </c>
      <c r="R59" s="23" t="s">
        <v>319</v>
      </c>
      <c r="S59" s="23" t="s">
        <v>323</v>
      </c>
      <c r="T59" s="28">
        <v>32</v>
      </c>
      <c r="U59" s="21">
        <v>0</v>
      </c>
      <c r="V59" s="25">
        <v>0</v>
      </c>
      <c r="W59" s="22"/>
      <c r="X59" s="51" t="s">
        <v>353</v>
      </c>
      <c r="Y59" t="s">
        <v>352</v>
      </c>
    </row>
    <row r="60" spans="1:25" ht="15" customHeight="1" x14ac:dyDescent="0.2">
      <c r="A60" s="10" t="s">
        <v>8277</v>
      </c>
      <c r="B60" s="4">
        <v>3124446148</v>
      </c>
      <c r="C60" s="4">
        <v>0</v>
      </c>
      <c r="D60" s="4">
        <v>3122293809</v>
      </c>
      <c r="E60" s="4">
        <v>2152339</v>
      </c>
      <c r="F60" s="4">
        <v>3083841792</v>
      </c>
      <c r="G60" s="7">
        <v>38452017</v>
      </c>
      <c r="H60" s="4">
        <v>2222119241</v>
      </c>
      <c r="I60" s="4">
        <v>2189716981</v>
      </c>
      <c r="P60" s="21" t="s">
        <v>258</v>
      </c>
      <c r="Q60" s="22" t="s">
        <v>305</v>
      </c>
      <c r="R60" s="23" t="s">
        <v>306</v>
      </c>
      <c r="S60" s="23" t="s">
        <v>524</v>
      </c>
      <c r="T60" s="24">
        <v>1</v>
      </c>
      <c r="U60" s="21">
        <v>0</v>
      </c>
      <c r="V60" s="25">
        <v>0</v>
      </c>
      <c r="W60" s="22"/>
      <c r="X60" s="51" t="s">
        <v>353</v>
      </c>
      <c r="Y60" t="s">
        <v>352</v>
      </c>
    </row>
    <row r="61" spans="1:25" ht="15" customHeight="1" x14ac:dyDescent="0.2">
      <c r="A61" s="10" t="s">
        <v>475</v>
      </c>
      <c r="B61" s="4">
        <v>91115550</v>
      </c>
      <c r="C61" s="4">
        <v>0</v>
      </c>
      <c r="D61" s="4">
        <v>91115550</v>
      </c>
      <c r="E61" s="4">
        <v>0</v>
      </c>
      <c r="F61" s="4">
        <v>91115550</v>
      </c>
      <c r="G61" s="7">
        <v>0</v>
      </c>
      <c r="H61" s="4">
        <v>0</v>
      </c>
      <c r="I61" s="4">
        <v>0</v>
      </c>
      <c r="P61" s="21" t="s">
        <v>258</v>
      </c>
      <c r="Q61" s="22" t="s">
        <v>305</v>
      </c>
      <c r="R61" s="23" t="s">
        <v>306</v>
      </c>
      <c r="S61" s="23" t="s">
        <v>307</v>
      </c>
      <c r="T61" s="24">
        <v>5000000</v>
      </c>
      <c r="U61" s="36">
        <v>244705.47</v>
      </c>
      <c r="V61" s="25">
        <v>4.8899999999999999E-2</v>
      </c>
      <c r="W61" s="22"/>
      <c r="X61" s="51" t="s">
        <v>353</v>
      </c>
      <c r="Y61" t="s">
        <v>352</v>
      </c>
    </row>
    <row r="62" spans="1:25" ht="15" customHeight="1" x14ac:dyDescent="0.2">
      <c r="A62" s="9" t="s">
        <v>68</v>
      </c>
      <c r="B62" s="4">
        <v>6098066790</v>
      </c>
      <c r="C62" s="4">
        <v>0</v>
      </c>
      <c r="D62" s="4">
        <v>6096394760.8900003</v>
      </c>
      <c r="E62" s="4">
        <v>1672029.1099999999</v>
      </c>
      <c r="F62" s="4">
        <v>5814031156.3800001</v>
      </c>
      <c r="G62" s="7">
        <v>282363604.51000023</v>
      </c>
      <c r="H62" s="4">
        <v>4610654180.8899994</v>
      </c>
      <c r="I62" s="4">
        <v>4582371255.8899994</v>
      </c>
      <c r="P62" s="21" t="s">
        <v>258</v>
      </c>
      <c r="Q62" s="22" t="s">
        <v>305</v>
      </c>
      <c r="R62" s="23" t="s">
        <v>306</v>
      </c>
      <c r="S62" s="23" t="s">
        <v>526</v>
      </c>
      <c r="T62" s="24">
        <v>283000</v>
      </c>
      <c r="U62" s="21">
        <v>0</v>
      </c>
      <c r="V62" s="25">
        <v>0</v>
      </c>
      <c r="W62" s="22"/>
      <c r="X62" s="51" t="s">
        <v>353</v>
      </c>
      <c r="Y62" t="s">
        <v>352</v>
      </c>
    </row>
    <row r="63" spans="1:25" ht="15" customHeight="1" x14ac:dyDescent="0.2">
      <c r="A63" s="10" t="s">
        <v>8277</v>
      </c>
      <c r="B63" s="4">
        <v>5311000000</v>
      </c>
      <c r="C63" s="4">
        <v>0</v>
      </c>
      <c r="D63" s="4">
        <v>5309959595.8900003</v>
      </c>
      <c r="E63" s="4">
        <v>1040404.11</v>
      </c>
      <c r="F63" s="4">
        <v>5030895348.3800001</v>
      </c>
      <c r="G63" s="7">
        <v>279064247.51000023</v>
      </c>
      <c r="H63" s="4">
        <v>3920130398.8899999</v>
      </c>
      <c r="I63" s="4">
        <v>3891847473.8899999</v>
      </c>
      <c r="P63" s="21" t="s">
        <v>258</v>
      </c>
      <c r="Q63" s="22" t="s">
        <v>305</v>
      </c>
      <c r="R63" s="23" t="s">
        <v>306</v>
      </c>
      <c r="S63" s="23" t="s">
        <v>527</v>
      </c>
      <c r="T63" s="24">
        <v>5000000</v>
      </c>
      <c r="U63" s="36">
        <v>101437.34</v>
      </c>
      <c r="V63" s="25">
        <v>2.0299999999999999E-2</v>
      </c>
      <c r="W63" s="22"/>
      <c r="X63" s="51" t="s">
        <v>353</v>
      </c>
      <c r="Y63" t="s">
        <v>352</v>
      </c>
    </row>
    <row r="64" spans="1:25" ht="15" customHeight="1" x14ac:dyDescent="0.2">
      <c r="A64" s="10" t="s">
        <v>475</v>
      </c>
      <c r="B64" s="4">
        <v>787066790</v>
      </c>
      <c r="C64" s="4">
        <v>0</v>
      </c>
      <c r="D64" s="4">
        <v>786435165</v>
      </c>
      <c r="E64" s="4">
        <v>631625</v>
      </c>
      <c r="F64" s="4">
        <v>783135808</v>
      </c>
      <c r="G64" s="7">
        <v>3299357</v>
      </c>
      <c r="H64" s="4">
        <v>690523782</v>
      </c>
      <c r="I64" s="4">
        <v>690523782</v>
      </c>
      <c r="P64" s="28" t="s">
        <v>327</v>
      </c>
      <c r="Q64" s="22" t="s">
        <v>305</v>
      </c>
      <c r="R64" s="23"/>
      <c r="S64" s="23" t="s">
        <v>528</v>
      </c>
      <c r="T64" s="28">
        <v>25</v>
      </c>
      <c r="U64" s="25">
        <v>0.17499999999999999</v>
      </c>
      <c r="V64" s="25">
        <v>0.7</v>
      </c>
      <c r="W64" s="22"/>
      <c r="X64" s="51" t="s">
        <v>353</v>
      </c>
      <c r="Y64" t="s">
        <v>352</v>
      </c>
    </row>
    <row r="65" spans="1:25" ht="15" customHeight="1" x14ac:dyDescent="0.2">
      <c r="A65" s="6" t="s">
        <v>103</v>
      </c>
      <c r="B65" s="4">
        <v>125844947500</v>
      </c>
      <c r="C65" s="4">
        <v>0</v>
      </c>
      <c r="D65" s="4">
        <v>123254196496.48</v>
      </c>
      <c r="E65" s="4">
        <v>2590751003.52</v>
      </c>
      <c r="F65" s="4">
        <v>117851109400.97002</v>
      </c>
      <c r="G65" s="7">
        <v>5403087095.5099792</v>
      </c>
      <c r="H65" s="4">
        <v>102632633824.5</v>
      </c>
      <c r="I65" s="4">
        <v>101819231643.5</v>
      </c>
      <c r="P65" s="28" t="s">
        <v>335</v>
      </c>
      <c r="Q65" s="22"/>
      <c r="R65" s="23"/>
      <c r="S65" s="23" t="s">
        <v>336</v>
      </c>
      <c r="T65" s="27">
        <v>0.23</v>
      </c>
      <c r="U65" s="95">
        <v>2.6372038361293898E-2</v>
      </c>
      <c r="V65" s="27">
        <f>+U65/T65</f>
        <v>0.11466103635345172</v>
      </c>
      <c r="W65" s="39" t="s">
        <v>337</v>
      </c>
      <c r="X65" s="51" t="s">
        <v>353</v>
      </c>
      <c r="Y65" t="s">
        <v>472</v>
      </c>
    </row>
    <row r="66" spans="1:25" ht="15" customHeight="1" x14ac:dyDescent="0.2">
      <c r="P66" s="28" t="s">
        <v>335</v>
      </c>
      <c r="Q66" s="22"/>
      <c r="R66" s="23"/>
      <c r="S66" s="38" t="s">
        <v>338</v>
      </c>
      <c r="T66" s="27">
        <v>0.37</v>
      </c>
      <c r="U66" s="96">
        <v>0.10393128881049657</v>
      </c>
      <c r="V66" s="27">
        <f>+U66/T66</f>
        <v>0.28089537516350427</v>
      </c>
      <c r="W66" s="39" t="s">
        <v>339</v>
      </c>
      <c r="X66" s="51" t="s">
        <v>353</v>
      </c>
      <c r="Y66" t="s">
        <v>472</v>
      </c>
    </row>
    <row r="67" spans="1:25" ht="15" customHeight="1" x14ac:dyDescent="0.2">
      <c r="P67" s="28" t="s">
        <v>335</v>
      </c>
      <c r="Q67" s="22"/>
      <c r="R67" s="23"/>
      <c r="S67" s="40" t="s">
        <v>544</v>
      </c>
      <c r="T67" s="29">
        <v>0.20100000000000001</v>
      </c>
      <c r="U67" s="97">
        <v>0</v>
      </c>
      <c r="V67" s="21">
        <v>0</v>
      </c>
      <c r="W67" s="41" t="s">
        <v>340</v>
      </c>
      <c r="X67" s="51" t="s">
        <v>105</v>
      </c>
      <c r="Y67" t="s">
        <v>472</v>
      </c>
    </row>
    <row r="68" spans="1:25" ht="15" customHeight="1" x14ac:dyDescent="0.2">
      <c r="P68" s="28" t="s">
        <v>335</v>
      </c>
      <c r="Q68" s="22"/>
      <c r="R68" s="23"/>
      <c r="S68" s="40" t="s">
        <v>341</v>
      </c>
      <c r="T68" s="29">
        <v>0.19900000000000001</v>
      </c>
      <c r="U68" s="97">
        <v>0</v>
      </c>
      <c r="V68" s="21">
        <v>0</v>
      </c>
      <c r="W68" s="31" t="s">
        <v>342</v>
      </c>
      <c r="X68" s="51" t="s">
        <v>105</v>
      </c>
      <c r="Y68" t="s">
        <v>472</v>
      </c>
    </row>
    <row r="69" spans="1:25" ht="15" customHeight="1" x14ac:dyDescent="0.2">
      <c r="P69" s="28" t="s">
        <v>335</v>
      </c>
      <c r="Q69" s="22"/>
      <c r="R69" s="23"/>
      <c r="S69" s="42" t="s">
        <v>343</v>
      </c>
      <c r="T69" s="43">
        <v>0.3</v>
      </c>
      <c r="U69" s="98">
        <v>0.15</v>
      </c>
      <c r="V69" s="43">
        <f>U69/T69</f>
        <v>0.5</v>
      </c>
      <c r="W69" s="39" t="s">
        <v>344</v>
      </c>
      <c r="X69" s="51" t="s">
        <v>105</v>
      </c>
      <c r="Y69" t="s">
        <v>472</v>
      </c>
    </row>
    <row r="70" spans="1:25" ht="15" customHeight="1" x14ac:dyDescent="0.2">
      <c r="P70" s="21" t="s">
        <v>335</v>
      </c>
      <c r="Q70" s="22"/>
      <c r="R70" s="38"/>
      <c r="S70" s="38" t="s">
        <v>345</v>
      </c>
      <c r="T70" s="21">
        <v>10</v>
      </c>
      <c r="U70" s="99">
        <v>11</v>
      </c>
      <c r="V70" s="27">
        <f>U70/T70</f>
        <v>1.1000000000000001</v>
      </c>
      <c r="W70" s="22"/>
      <c r="X70" s="51" t="s">
        <v>105</v>
      </c>
      <c r="Y70" t="s">
        <v>352</v>
      </c>
    </row>
    <row r="71" spans="1:25" ht="15" customHeight="1" x14ac:dyDescent="0.2">
      <c r="P71" s="21" t="s">
        <v>335</v>
      </c>
      <c r="Q71" s="22"/>
      <c r="R71" s="38"/>
      <c r="S71" s="38" t="s">
        <v>346</v>
      </c>
      <c r="T71" s="21">
        <v>200</v>
      </c>
      <c r="U71" s="21">
        <v>218</v>
      </c>
      <c r="V71" s="27">
        <f>U71/T71</f>
        <v>1.0900000000000001</v>
      </c>
      <c r="W71" s="26"/>
      <c r="X71" s="51" t="s">
        <v>106</v>
      </c>
      <c r="Y71" t="s">
        <v>352</v>
      </c>
    </row>
  </sheetData>
  <pageMargins left="0.7" right="0.7" top="0.75" bottom="0.75" header="0.3" footer="0.3"/>
  <pageSetup orientation="portrait" horizontalDpi="300" verticalDpi="30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election activeCell="F23" sqref="F23"/>
    </sheetView>
  </sheetViews>
  <sheetFormatPr baseColWidth="10" defaultColWidth="0" defaultRowHeight="16" outlineLevelRow="1" x14ac:dyDescent="0.2"/>
  <cols>
    <col min="1" max="1" width="3" customWidth="1"/>
    <col min="2" max="2" width="28.6640625" bestFit="1" customWidth="1"/>
    <col min="3" max="3" width="15" bestFit="1" customWidth="1"/>
    <col min="4" max="5" width="14.83203125" bestFit="1" customWidth="1"/>
    <col min="6" max="6" width="15.5" bestFit="1" customWidth="1"/>
    <col min="7" max="7" width="17" bestFit="1" customWidth="1"/>
    <col min="8" max="12" width="11" customWidth="1"/>
    <col min="13" max="14" width="0" hidden="1" customWidth="1"/>
    <col min="15" max="16384" width="11" hidden="1"/>
  </cols>
  <sheetData>
    <row r="4" spans="1:14" ht="17" thickBot="1" x14ac:dyDescent="0.25">
      <c r="A4" s="110"/>
      <c r="B4" s="110"/>
      <c r="C4" s="110"/>
      <c r="D4" s="110"/>
      <c r="E4" s="110"/>
      <c r="F4" s="110"/>
      <c r="G4" s="110"/>
      <c r="H4" s="110"/>
      <c r="I4" s="110"/>
      <c r="J4" s="110"/>
      <c r="K4" s="110"/>
      <c r="L4" s="110"/>
      <c r="M4" s="110"/>
      <c r="N4" s="110"/>
    </row>
    <row r="5" spans="1:14" ht="10" customHeight="1" thickTop="1" x14ac:dyDescent="0.2">
      <c r="A5" s="111"/>
      <c r="B5" s="111"/>
      <c r="C5" s="111"/>
      <c r="D5" s="111"/>
      <c r="E5" s="111"/>
      <c r="F5" s="111"/>
      <c r="G5" s="111"/>
      <c r="H5" s="111"/>
      <c r="I5" s="111"/>
      <c r="J5" s="111"/>
      <c r="K5" s="111"/>
      <c r="L5" s="111"/>
      <c r="M5" s="111"/>
      <c r="N5" s="111"/>
    </row>
    <row r="6" spans="1:14" ht="34" x14ac:dyDescent="0.2">
      <c r="C6" s="112" t="s">
        <v>1057</v>
      </c>
      <c r="D6" s="112" t="s">
        <v>8268</v>
      </c>
      <c r="E6" s="112" t="s">
        <v>8267</v>
      </c>
      <c r="F6" s="112" t="s">
        <v>8246</v>
      </c>
    </row>
    <row r="7" spans="1:14" x14ac:dyDescent="0.2">
      <c r="B7" s="113" t="s">
        <v>8244</v>
      </c>
      <c r="C7" s="4">
        <f>SUM('Tablas Ingresos'!C26)</f>
        <v>3200000004</v>
      </c>
      <c r="D7" s="4">
        <f>'Tablas Ingresos'!F26</f>
        <v>2663193188.52</v>
      </c>
      <c r="E7" s="4">
        <f>C7-D7</f>
        <v>536806815.48000002</v>
      </c>
      <c r="F7" s="109">
        <f>D7/C7</f>
        <v>0.83224787037219017</v>
      </c>
    </row>
    <row r="8" spans="1:14" x14ac:dyDescent="0.2">
      <c r="B8" s="113" t="s">
        <v>8245</v>
      </c>
      <c r="C8" s="128">
        <f>'Tablas Ingresos'!C60</f>
        <v>11432000000</v>
      </c>
      <c r="D8" s="128">
        <f>'Tablas Ingresos'!F60</f>
        <v>7245811949</v>
      </c>
      <c r="E8" s="128">
        <f>C8-D8</f>
        <v>4186188051</v>
      </c>
      <c r="F8" s="129">
        <f>D8/C8</f>
        <v>0.63381840001749479</v>
      </c>
    </row>
    <row r="9" spans="1:14" ht="7" customHeight="1" thickBot="1" x14ac:dyDescent="0.25">
      <c r="B9" s="4"/>
      <c r="C9" s="4"/>
      <c r="D9" s="4"/>
      <c r="E9" s="4"/>
      <c r="F9" s="109"/>
    </row>
    <row r="10" spans="1:14" ht="17" thickTop="1" x14ac:dyDescent="0.2">
      <c r="B10" s="114" t="s">
        <v>8252</v>
      </c>
      <c r="C10" s="115">
        <f>SUM(C7:C8)</f>
        <v>14632000004</v>
      </c>
      <c r="D10" s="115">
        <f>SUM(D7:D8)</f>
        <v>9909005137.5200005</v>
      </c>
      <c r="E10" s="115">
        <f>C10-D10</f>
        <v>4722994866.4799995</v>
      </c>
      <c r="F10" s="118">
        <f>D10/C10</f>
        <v>0.67721467569786375</v>
      </c>
    </row>
    <row r="11" spans="1:14" x14ac:dyDescent="0.2">
      <c r="B11" s="119"/>
      <c r="C11" s="120"/>
      <c r="D11" s="120"/>
      <c r="E11" s="4"/>
    </row>
    <row r="12" spans="1:14" x14ac:dyDescent="0.2">
      <c r="B12" s="119"/>
      <c r="C12" s="120"/>
      <c r="D12" s="120"/>
      <c r="E12" s="121"/>
    </row>
    <row r="14" spans="1:14" ht="34" x14ac:dyDescent="0.2">
      <c r="C14" s="112" t="s">
        <v>8253</v>
      </c>
      <c r="D14" s="112" t="s">
        <v>8254</v>
      </c>
      <c r="E14" s="112" t="s">
        <v>8255</v>
      </c>
      <c r="F14" s="112" t="s">
        <v>8256</v>
      </c>
    </row>
    <row r="15" spans="1:14" x14ac:dyDescent="0.2">
      <c r="B15" s="113" t="s">
        <v>244</v>
      </c>
      <c r="C15" s="4">
        <f>SUMIFS(archivo_ejec!V:V,archivo_ejec!D:D,"A",archivo_ejec!N:N,"20")</f>
        <v>5172634652.1800003</v>
      </c>
      <c r="D15" s="4">
        <f>SUMIFS(archivo_ejec!X:X,archivo_ejec!D:D,"A",archivo_ejec!N:N,"20")</f>
        <v>5121807699.9000006</v>
      </c>
      <c r="E15" s="4">
        <f>SUMIFS(archivo_ejec!Y:Y,archivo_ejec!D:D,"A",archivo_ejec!N:N,"20")</f>
        <v>4607080623.71</v>
      </c>
      <c r="F15" s="4">
        <f>SUMIFS(archivo_ejec!AA:AA,archivo_ejec!D:D,"A",archivo_ejec!N:N,"20")</f>
        <v>4598525153.71</v>
      </c>
    </row>
    <row r="16" spans="1:14" x14ac:dyDescent="0.2">
      <c r="B16" s="113" t="s">
        <v>108</v>
      </c>
      <c r="C16" s="4">
        <f>SUMIFS(archivo_ejec!V:V,archivo_ejec!D:D,"C",archivo_ejec!N:N,"20")</f>
        <v>10030729025.73</v>
      </c>
      <c r="D16" s="4">
        <f>SUMIFS(archivo_ejec!X:X,archivo_ejec!D:D,"C",archivo_ejec!N:N,"20")</f>
        <v>10004770711.73</v>
      </c>
      <c r="E16" s="4">
        <f>SUMIFS(archivo_ejec!Y:Y,archivo_ejec!D:D,"C",archivo_ejec!N:N,"20")</f>
        <v>7983183963.8699999</v>
      </c>
      <c r="F16" s="4">
        <f>SUMIFS(archivo_ejec!AA:AA,archivo_ejec!D:D,"C",archivo_ejec!N:N,"20")</f>
        <v>7730354278.8699999</v>
      </c>
    </row>
    <row r="17" spans="2:7" ht="7" customHeight="1" thickBot="1" x14ac:dyDescent="0.25">
      <c r="B17" s="4"/>
      <c r="C17" s="4"/>
      <c r="D17" s="4"/>
      <c r="E17" s="4"/>
      <c r="F17" s="4"/>
    </row>
    <row r="18" spans="2:7" ht="17" thickTop="1" x14ac:dyDescent="0.2">
      <c r="B18" s="116" t="s">
        <v>8257</v>
      </c>
      <c r="C18" s="115">
        <f>SUM(C15:C16)</f>
        <v>15203363677.91</v>
      </c>
      <c r="D18" s="115">
        <f t="shared" ref="D18:F18" si="0">SUM(D15:D16)</f>
        <v>15126578411.630001</v>
      </c>
      <c r="E18" s="115">
        <f t="shared" si="0"/>
        <v>12590264587.58</v>
      </c>
      <c r="F18" s="115">
        <f t="shared" si="0"/>
        <v>12328879432.58</v>
      </c>
    </row>
    <row r="19" spans="2:7" ht="17" thickBot="1" x14ac:dyDescent="0.25"/>
    <row r="20" spans="2:7" ht="17" thickTop="1" x14ac:dyDescent="0.2">
      <c r="B20" s="114" t="s">
        <v>8258</v>
      </c>
      <c r="C20" s="117">
        <f>D10-C18</f>
        <v>-5294358540.3899994</v>
      </c>
      <c r="D20" s="117">
        <f>D10-D18</f>
        <v>-5217573274.1100006</v>
      </c>
      <c r="E20" s="117">
        <f>D10-E18</f>
        <v>-2681259450.0599995</v>
      </c>
      <c r="F20" s="117">
        <f>D10-F18</f>
        <v>-2419874295.0599995</v>
      </c>
    </row>
    <row r="21" spans="2:7" ht="17" thickBot="1" x14ac:dyDescent="0.25"/>
    <row r="22" spans="2:7" ht="17" thickTop="1" x14ac:dyDescent="0.2">
      <c r="B22" s="114" t="s">
        <v>8259</v>
      </c>
      <c r="C22" s="118">
        <f>C18/D10</f>
        <v>1.5342976885079158</v>
      </c>
      <c r="D22" s="118">
        <f>D18/D10</f>
        <v>1.526548649607002</v>
      </c>
      <c r="E22" s="118">
        <f>E18/D10</f>
        <v>1.2705881582306917</v>
      </c>
      <c r="F22" s="118">
        <f>F18/D10</f>
        <v>1.2442096115075423</v>
      </c>
    </row>
    <row r="25" spans="2:7" x14ac:dyDescent="0.2">
      <c r="B25" s="146" t="s">
        <v>8273</v>
      </c>
      <c r="C25" s="146"/>
      <c r="D25" s="146"/>
      <c r="E25" s="146"/>
      <c r="F25" s="146"/>
      <c r="G25" s="146"/>
    </row>
    <row r="26" spans="2:7" ht="8" customHeight="1" x14ac:dyDescent="0.2"/>
    <row r="27" spans="2:7" x14ac:dyDescent="0.2">
      <c r="B27" s="122" t="s">
        <v>8260</v>
      </c>
      <c r="C27" s="122" t="s">
        <v>8265</v>
      </c>
      <c r="D27" s="122" t="s">
        <v>8261</v>
      </c>
      <c r="E27" s="122" t="s">
        <v>94</v>
      </c>
      <c r="F27" s="122" t="s">
        <v>8262</v>
      </c>
      <c r="G27" s="122" t="s">
        <v>8264</v>
      </c>
    </row>
    <row r="28" spans="2:7" x14ac:dyDescent="0.2">
      <c r="B28" s="126" t="s">
        <v>8263</v>
      </c>
      <c r="C28" s="127">
        <f>SUM(C29:C34)</f>
        <v>7225408654</v>
      </c>
      <c r="D28" s="127">
        <f>SUM(D29:D34)</f>
        <v>7225408654</v>
      </c>
      <c r="E28" s="127">
        <f>SUM(E29:E34)</f>
        <v>7861134725.3800001</v>
      </c>
      <c r="F28" s="127">
        <f>D28-E28</f>
        <v>-635726071.38000011</v>
      </c>
      <c r="G28" s="127">
        <v>597054169.59999847</v>
      </c>
    </row>
    <row r="29" spans="2:7" hidden="1" outlineLevel="1" x14ac:dyDescent="0.2">
      <c r="B29" s="124" t="s">
        <v>625</v>
      </c>
      <c r="C29" s="123">
        <v>1679163063</v>
      </c>
      <c r="D29" s="123">
        <v>1679163063</v>
      </c>
      <c r="E29" s="123">
        <v>590272150</v>
      </c>
      <c r="F29" s="123">
        <f t="shared" ref="F29:F55" si="1">D29-E29</f>
        <v>1088890913</v>
      </c>
      <c r="G29" s="123"/>
    </row>
    <row r="30" spans="2:7" hidden="1" outlineLevel="1" x14ac:dyDescent="0.2">
      <c r="B30" s="124" t="s">
        <v>8269</v>
      </c>
      <c r="C30" s="123">
        <v>4867956204</v>
      </c>
      <c r="D30" s="123">
        <v>4867956204</v>
      </c>
      <c r="E30" s="123">
        <v>3677038990.5</v>
      </c>
      <c r="F30" s="123">
        <f t="shared" si="1"/>
        <v>1190917213.5</v>
      </c>
      <c r="G30" s="123"/>
    </row>
    <row r="31" spans="2:7" hidden="1" outlineLevel="1" x14ac:dyDescent="0.2">
      <c r="B31" s="124" t="s">
        <v>627</v>
      </c>
      <c r="C31" s="123">
        <v>452452039</v>
      </c>
      <c r="D31" s="123">
        <v>452452039</v>
      </c>
      <c r="E31" s="123">
        <v>204733133</v>
      </c>
      <c r="F31" s="123">
        <f t="shared" si="1"/>
        <v>247718906</v>
      </c>
      <c r="G31" s="123"/>
    </row>
    <row r="32" spans="2:7" hidden="1" outlineLevel="1" x14ac:dyDescent="0.2">
      <c r="B32" s="124" t="s">
        <v>8272</v>
      </c>
      <c r="C32" s="123">
        <v>0</v>
      </c>
      <c r="D32" s="123">
        <v>0</v>
      </c>
      <c r="E32" s="123">
        <v>31296615</v>
      </c>
      <c r="F32" s="123">
        <f t="shared" si="1"/>
        <v>-31296615</v>
      </c>
      <c r="G32" s="123"/>
    </row>
    <row r="33" spans="2:7" hidden="1" outlineLevel="1" x14ac:dyDescent="0.2">
      <c r="B33" s="124" t="s">
        <v>8270</v>
      </c>
      <c r="C33" s="123">
        <v>93896639</v>
      </c>
      <c r="D33" s="123">
        <v>93896639</v>
      </c>
      <c r="E33" s="123">
        <v>725178675</v>
      </c>
      <c r="F33" s="123">
        <f t="shared" si="1"/>
        <v>-631282036</v>
      </c>
      <c r="G33" s="123"/>
    </row>
    <row r="34" spans="2:7" hidden="1" outlineLevel="1" x14ac:dyDescent="0.2">
      <c r="B34" s="124" t="s">
        <v>8271</v>
      </c>
      <c r="C34" s="123">
        <v>131940709</v>
      </c>
      <c r="D34" s="123">
        <v>131940709</v>
      </c>
      <c r="E34" s="123">
        <v>2632615161.8800001</v>
      </c>
      <c r="F34" s="123">
        <f t="shared" si="1"/>
        <v>-2500674452.8800001</v>
      </c>
      <c r="G34" s="123"/>
    </row>
    <row r="35" spans="2:7" collapsed="1" x14ac:dyDescent="0.2">
      <c r="B35" s="126" t="s">
        <v>8274</v>
      </c>
      <c r="C35" s="127">
        <f>SUM(C36:C41)</f>
        <v>604429472.50420165</v>
      </c>
      <c r="D35" s="127">
        <f>SUM(D36:D41)</f>
        <v>0</v>
      </c>
      <c r="E35" s="127">
        <f>SUM(E36:E41)</f>
        <v>2143635986.3500004</v>
      </c>
      <c r="F35" s="127">
        <f>D35-E35</f>
        <v>-2143635986.3500004</v>
      </c>
      <c r="G35" s="127">
        <v>0</v>
      </c>
    </row>
    <row r="36" spans="2:7" hidden="1" outlineLevel="1" x14ac:dyDescent="0.2">
      <c r="B36" s="124" t="s">
        <v>625</v>
      </c>
      <c r="C36" s="125">
        <v>81402168.067226902</v>
      </c>
      <c r="D36" s="123"/>
      <c r="E36" s="123">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257140726</v>
      </c>
      <c r="F36" s="123">
        <f t="shared" si="1"/>
        <v>-257140726</v>
      </c>
      <c r="G36" s="123"/>
    </row>
    <row r="37" spans="2:7" hidden="1" outlineLevel="1" x14ac:dyDescent="0.2">
      <c r="B37" s="124" t="s">
        <v>8269</v>
      </c>
      <c r="C37" s="125">
        <v>159619363.86554623</v>
      </c>
      <c r="D37" s="123"/>
      <c r="E37" s="123">
        <f>(GETPIVOTDATA("Compromisos",Validaciones!$A$1,"REC","Ingresos corrientes","DESCRIPCION","ACTUALIZACIÓN  Y GESTIÓN CATASTRAL  NACIONAL","DESCRIPCION2","Subdirección de Catastro","DESCRIPCION4","Inversión"))-E30</f>
        <v>1661410781.2700005</v>
      </c>
      <c r="F37" s="123">
        <f t="shared" si="1"/>
        <v>-1661410781.2700005</v>
      </c>
      <c r="G37" s="123"/>
    </row>
    <row r="38" spans="2:7" hidden="1" outlineLevel="1" x14ac:dyDescent="0.2">
      <c r="B38" s="124" t="s">
        <v>627</v>
      </c>
      <c r="C38" s="125">
        <v>142016806.72268909</v>
      </c>
      <c r="D38" s="123"/>
      <c r="E38" s="123">
        <f>(GETPIVOTDATA("Compromisos",Validaciones!$A$1,"REC","Ingresos corrientes","DESCRIPCION","FORTALECIMIENTO DE LA GESTIÓN DEL CONOCIMIENTO Y LA INNOVACIÓN EN EL ÁMBITO GEOGRÁFICO DEL  TERRITORIO   NACIONAL","DESCRIPCION2","Oficina CIAF","DESCRIPCION4","Inversión"))-E31</f>
        <v>42094864</v>
      </c>
      <c r="F38" s="123">
        <f t="shared" si="1"/>
        <v>-42094864</v>
      </c>
      <c r="G38" s="123"/>
    </row>
    <row r="39" spans="2:7" hidden="1" outlineLevel="1" x14ac:dyDescent="0.2">
      <c r="B39" s="124" t="s">
        <v>8272</v>
      </c>
      <c r="C39" s="125">
        <v>0</v>
      </c>
      <c r="D39" s="123"/>
      <c r="E39" s="123">
        <f>(GETPIVOTDATA("Compromisos",Validaciones!$A$1,"REC","Ingresos corrientes","DESCRIPCION","FORTALECIMIENTO DE LOS PROCESOS DE DIFUSIÓN Y ACCESO A LA INFORMACIÓN GEOGRÁFICA A NIVEL   NACIONAL","DESCRIPCION2","Oficina de Difusión y Mercadeo","DESCRIPCION4","Inversión"))-E32</f>
        <v>11147239.960000001</v>
      </c>
      <c r="F39" s="123">
        <f t="shared" si="1"/>
        <v>-11147239.960000001</v>
      </c>
      <c r="G39" s="123"/>
    </row>
    <row r="40" spans="2:7" hidden="1" outlineLevel="1" x14ac:dyDescent="0.2">
      <c r="B40" s="124" t="s">
        <v>8270</v>
      </c>
      <c r="C40" s="125">
        <v>221204021.8487395</v>
      </c>
      <c r="D40" s="123"/>
      <c r="E40" s="123">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149072683</v>
      </c>
      <c r="F40" s="123">
        <f t="shared" si="1"/>
        <v>-149072683</v>
      </c>
      <c r="G40" s="123"/>
    </row>
    <row r="41" spans="2:7" hidden="1" outlineLevel="1" x14ac:dyDescent="0.2">
      <c r="B41" s="124" t="s">
        <v>8271</v>
      </c>
      <c r="C41" s="125">
        <v>187112</v>
      </c>
      <c r="D41" s="123"/>
      <c r="E41" s="123">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22769692.119999886</v>
      </c>
      <c r="F41" s="123">
        <f t="shared" si="1"/>
        <v>-22769692.119999886</v>
      </c>
      <c r="G41" s="123"/>
    </row>
    <row r="42" spans="2:7" collapsed="1" x14ac:dyDescent="0.2">
      <c r="B42" s="126" t="s">
        <v>8275</v>
      </c>
      <c r="C42" s="127">
        <f>SUM(C43:C48)</f>
        <v>1974732093.5126052</v>
      </c>
      <c r="D42" s="127">
        <f>SUM(D43:D48)</f>
        <v>0</v>
      </c>
      <c r="E42" s="127">
        <f>SUM(E43:E48)</f>
        <v>0</v>
      </c>
      <c r="F42" s="127">
        <f t="shared" si="1"/>
        <v>0</v>
      </c>
      <c r="G42" s="127">
        <v>0</v>
      </c>
    </row>
    <row r="43" spans="2:7" hidden="1" outlineLevel="1" x14ac:dyDescent="0.2">
      <c r="B43" s="124" t="s">
        <v>625</v>
      </c>
      <c r="C43" s="123">
        <v>0</v>
      </c>
      <c r="D43" s="123"/>
      <c r="E43" s="123"/>
      <c r="F43" s="123">
        <f t="shared" si="1"/>
        <v>0</v>
      </c>
      <c r="G43" s="123"/>
    </row>
    <row r="44" spans="2:7" hidden="1" outlineLevel="1" x14ac:dyDescent="0.2">
      <c r="B44" s="124" t="s">
        <v>8269</v>
      </c>
      <c r="C44" s="123">
        <v>525404705.04201686</v>
      </c>
      <c r="D44" s="123"/>
      <c r="E44" s="123"/>
      <c r="F44" s="123">
        <f t="shared" si="1"/>
        <v>0</v>
      </c>
      <c r="G44" s="123"/>
    </row>
    <row r="45" spans="2:7" hidden="1" outlineLevel="1" x14ac:dyDescent="0.2">
      <c r="B45" s="124" t="s">
        <v>627</v>
      </c>
      <c r="C45" s="123">
        <v>0</v>
      </c>
      <c r="D45" s="123"/>
      <c r="E45" s="123"/>
      <c r="F45" s="123">
        <f t="shared" si="1"/>
        <v>0</v>
      </c>
      <c r="G45" s="123"/>
    </row>
    <row r="46" spans="2:7" hidden="1" outlineLevel="1" x14ac:dyDescent="0.2">
      <c r="B46" s="124" t="s">
        <v>8272</v>
      </c>
      <c r="C46" s="125">
        <v>0</v>
      </c>
      <c r="D46" s="123"/>
      <c r="E46" s="123"/>
      <c r="F46" s="123">
        <f t="shared" si="1"/>
        <v>0</v>
      </c>
      <c r="G46" s="123"/>
    </row>
    <row r="47" spans="2:7" hidden="1" outlineLevel="1" x14ac:dyDescent="0.2">
      <c r="B47" s="124" t="s">
        <v>8270</v>
      </c>
      <c r="C47" s="125">
        <v>1449140276.4705882</v>
      </c>
      <c r="D47" s="123"/>
      <c r="E47" s="123"/>
      <c r="F47" s="123">
        <f t="shared" si="1"/>
        <v>0</v>
      </c>
      <c r="G47" s="123"/>
    </row>
    <row r="48" spans="2:7" hidden="1" outlineLevel="1" x14ac:dyDescent="0.2">
      <c r="B48" s="124" t="s">
        <v>8271</v>
      </c>
      <c r="C48" s="125">
        <v>187112</v>
      </c>
      <c r="D48" s="123"/>
      <c r="E48" s="123"/>
      <c r="F48" s="123">
        <f t="shared" si="1"/>
        <v>0</v>
      </c>
      <c r="G48" s="123"/>
    </row>
    <row r="49" spans="2:7" collapsed="1" x14ac:dyDescent="0.2">
      <c r="B49" s="126" t="s">
        <v>8276</v>
      </c>
      <c r="C49" s="127">
        <f>SUM(C50:C55)</f>
        <v>3139542180.9075632</v>
      </c>
      <c r="D49" s="127">
        <f>SUM(D50:D55)</f>
        <v>0</v>
      </c>
      <c r="E49" s="127">
        <f>SUM(E50:E55)</f>
        <v>0</v>
      </c>
      <c r="F49" s="127">
        <f t="shared" si="1"/>
        <v>0</v>
      </c>
      <c r="G49" s="127">
        <v>0</v>
      </c>
    </row>
    <row r="50" spans="2:7" hidden="1" outlineLevel="1" x14ac:dyDescent="0.2">
      <c r="B50" s="124" t="s">
        <v>625</v>
      </c>
      <c r="C50" s="123">
        <v>0</v>
      </c>
      <c r="D50" s="123"/>
      <c r="E50" s="123"/>
      <c r="F50" s="123">
        <f t="shared" si="1"/>
        <v>0</v>
      </c>
      <c r="G50" s="123"/>
    </row>
    <row r="51" spans="2:7" hidden="1" outlineLevel="1" x14ac:dyDescent="0.2">
      <c r="B51" s="124" t="s">
        <v>8269</v>
      </c>
      <c r="C51" s="123">
        <v>1428556595.7983193</v>
      </c>
      <c r="D51" s="123"/>
      <c r="E51" s="123"/>
      <c r="F51" s="123">
        <f t="shared" si="1"/>
        <v>0</v>
      </c>
      <c r="G51" s="123"/>
    </row>
    <row r="52" spans="2:7" hidden="1" outlineLevel="1" x14ac:dyDescent="0.2">
      <c r="B52" s="124" t="s">
        <v>627</v>
      </c>
      <c r="C52" s="123">
        <v>210924369.74789917</v>
      </c>
      <c r="D52" s="123"/>
      <c r="E52" s="123"/>
      <c r="F52" s="123">
        <f t="shared" si="1"/>
        <v>0</v>
      </c>
      <c r="G52" s="123"/>
    </row>
    <row r="53" spans="2:7" hidden="1" outlineLevel="1" x14ac:dyDescent="0.2">
      <c r="B53" s="124" t="s">
        <v>8272</v>
      </c>
      <c r="C53" s="125">
        <v>0</v>
      </c>
      <c r="D53" s="123"/>
      <c r="E53" s="123"/>
      <c r="F53" s="123">
        <f t="shared" si="1"/>
        <v>0</v>
      </c>
      <c r="G53" s="123"/>
    </row>
    <row r="54" spans="2:7" hidden="1" outlineLevel="1" x14ac:dyDescent="0.2">
      <c r="B54" s="124" t="s">
        <v>8270</v>
      </c>
      <c r="C54" s="125">
        <v>1499874103.3613446</v>
      </c>
      <c r="D54" s="123"/>
      <c r="E54" s="123"/>
      <c r="F54" s="123">
        <f t="shared" si="1"/>
        <v>0</v>
      </c>
      <c r="G54" s="123"/>
    </row>
    <row r="55" spans="2:7" hidden="1" outlineLevel="1" x14ac:dyDescent="0.2">
      <c r="B55" s="124" t="s">
        <v>8271</v>
      </c>
      <c r="C55" s="125">
        <v>187112</v>
      </c>
      <c r="D55" s="123"/>
      <c r="E55" s="123"/>
      <c r="F55" s="123">
        <f t="shared" si="1"/>
        <v>0</v>
      </c>
      <c r="G55" s="123"/>
    </row>
    <row r="56" spans="2:7" ht="17" collapsed="1" thickBot="1" x14ac:dyDescent="0.25">
      <c r="C56" s="123"/>
      <c r="D56" s="123"/>
      <c r="E56" s="123"/>
      <c r="F56" s="123"/>
      <c r="G56" s="123"/>
    </row>
    <row r="57" spans="2:7" ht="17" thickTop="1" x14ac:dyDescent="0.2">
      <c r="B57" s="116" t="s">
        <v>8266</v>
      </c>
      <c r="C57" s="117">
        <f>C49+C42+C35+C28</f>
        <v>12944112400.92437</v>
      </c>
      <c r="D57" s="117">
        <f>D49+D42+D35+D28</f>
        <v>7225408654</v>
      </c>
      <c r="E57" s="117">
        <f>E49+E42+E35+E28</f>
        <v>10004770711.73</v>
      </c>
      <c r="F57" s="117">
        <f>D57-E57</f>
        <v>-2779362057.7299995</v>
      </c>
    </row>
    <row r="58" spans="2:7" x14ac:dyDescent="0.2">
      <c r="C58" s="123"/>
      <c r="D58" s="123"/>
      <c r="E58" s="123"/>
      <c r="F58" s="123"/>
      <c r="G58" s="123"/>
    </row>
  </sheetData>
  <dataConsolidate/>
  <mergeCells count="1">
    <mergeCell ref="B25:G2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election activeCell="B16" sqref="B16:C16"/>
    </sheetView>
  </sheetViews>
  <sheetFormatPr baseColWidth="10" defaultColWidth="0" defaultRowHeight="16" zeroHeight="1" x14ac:dyDescent="0.2"/>
  <cols>
    <col min="1" max="1" width="3.83203125" customWidth="1"/>
    <col min="2" max="2" width="11" customWidth="1"/>
    <col min="3" max="3" width="8.6640625" customWidth="1"/>
    <col min="4" max="13" width="11" customWidth="1"/>
    <col min="14" max="14" width="4.1640625" customWidth="1"/>
    <col min="15" max="17" width="11" customWidth="1"/>
    <col min="18" max="18" width="16.1640625" bestFit="1" customWidth="1"/>
    <col min="19" max="19" width="5.83203125" customWidth="1"/>
    <col min="20" max="20" width="5.6640625" customWidth="1"/>
    <col min="21" max="21" width="3" customWidth="1"/>
    <col min="22" max="16384" width="11" hidden="1"/>
  </cols>
  <sheetData>
    <row r="1" spans="1:21" x14ac:dyDescent="0.2"/>
    <row r="2" spans="1:21" x14ac:dyDescent="0.2"/>
    <row r="3" spans="1:21" x14ac:dyDescent="0.2"/>
    <row r="4" spans="1:21" x14ac:dyDescent="0.2"/>
    <row r="5" spans="1:21" ht="17" thickBot="1" x14ac:dyDescent="0.25">
      <c r="A5" s="144"/>
      <c r="B5" s="144"/>
      <c r="C5" s="144"/>
      <c r="D5" s="144"/>
      <c r="E5" s="144"/>
      <c r="F5" s="144"/>
      <c r="G5" s="144"/>
      <c r="H5" s="144"/>
      <c r="I5" s="144"/>
      <c r="J5" s="144"/>
      <c r="K5" s="144"/>
      <c r="L5" s="144"/>
      <c r="M5" s="144"/>
      <c r="N5" s="144"/>
      <c r="O5" s="144"/>
      <c r="P5" s="144"/>
      <c r="Q5" s="144"/>
      <c r="R5" s="144"/>
      <c r="S5" s="144"/>
      <c r="T5" s="144"/>
      <c r="U5" s="144"/>
    </row>
    <row r="6" spans="1:21" x14ac:dyDescent="0.2"/>
    <row r="7" spans="1:21" x14ac:dyDescent="0.2"/>
    <row r="8" spans="1:21" x14ac:dyDescent="0.2"/>
    <row r="9" spans="1:21" x14ac:dyDescent="0.2"/>
    <row r="10" spans="1:21" x14ac:dyDescent="0.2"/>
    <row r="11" spans="1:21" x14ac:dyDescent="0.2"/>
    <row r="12" spans="1:21" x14ac:dyDescent="0.2"/>
    <row r="13" spans="1:21" x14ac:dyDescent="0.2"/>
    <row r="14" spans="1:21" ht="17" thickBot="1" x14ac:dyDescent="0.25">
      <c r="B14" s="145"/>
      <c r="C14" s="145"/>
    </row>
    <row r="15" spans="1:21" ht="8" customHeight="1" x14ac:dyDescent="0.2">
      <c r="T15" t="s">
        <v>2850</v>
      </c>
    </row>
    <row r="16" spans="1:21" x14ac:dyDescent="0.2">
      <c r="B16" s="149" t="s">
        <v>11169</v>
      </c>
      <c r="C16" s="150"/>
    </row>
    <row r="17" spans="4:20" x14ac:dyDescent="0.2"/>
    <row r="18" spans="4:20" ht="17" thickBot="1" x14ac:dyDescent="0.25"/>
    <row r="19" spans="4:20" x14ac:dyDescent="0.2">
      <c r="D19" s="4"/>
      <c r="E19" s="4"/>
      <c r="F19" s="4"/>
      <c r="N19" s="130"/>
      <c r="O19" s="131"/>
      <c r="P19" s="131"/>
      <c r="Q19" s="131"/>
      <c r="R19" s="131"/>
      <c r="S19" s="131"/>
      <c r="T19" s="132"/>
    </row>
    <row r="20" spans="4:20" x14ac:dyDescent="0.2">
      <c r="N20" s="133"/>
      <c r="O20" s="148" t="s">
        <v>8718</v>
      </c>
      <c r="P20" s="148"/>
      <c r="Q20" s="148"/>
      <c r="R20" s="148"/>
      <c r="S20" s="148"/>
      <c r="T20" s="134"/>
    </row>
    <row r="21" spans="4:20" x14ac:dyDescent="0.2">
      <c r="N21" s="133"/>
      <c r="O21" s="119" t="s">
        <v>8712</v>
      </c>
      <c r="P21" s="119"/>
      <c r="Q21" s="119"/>
      <c r="R21" s="120">
        <f>E50-G50</f>
        <v>5403087095.5099792</v>
      </c>
      <c r="S21" s="119"/>
      <c r="T21" s="134"/>
    </row>
    <row r="22" spans="4:20" x14ac:dyDescent="0.2">
      <c r="N22" s="133"/>
      <c r="O22" s="119" t="s">
        <v>8713</v>
      </c>
      <c r="P22" s="119"/>
      <c r="Q22" s="119"/>
      <c r="R22" s="120">
        <f>E50-I50</f>
        <v>20621562671.979996</v>
      </c>
      <c r="S22" s="119"/>
      <c r="T22" s="134"/>
    </row>
    <row r="23" spans="4:20" x14ac:dyDescent="0.2">
      <c r="N23" s="133"/>
      <c r="O23" s="119" t="s">
        <v>8714</v>
      </c>
      <c r="P23" s="119"/>
      <c r="Q23" s="119"/>
      <c r="R23" s="120">
        <f>E50-J50</f>
        <v>21434964852.979996</v>
      </c>
      <c r="S23" s="119"/>
      <c r="T23" s="134"/>
    </row>
    <row r="24" spans="4:20" x14ac:dyDescent="0.2">
      <c r="N24" s="133"/>
      <c r="O24" s="138"/>
      <c r="P24" s="119"/>
      <c r="Q24" s="119"/>
      <c r="R24" s="119"/>
      <c r="S24" s="119"/>
      <c r="T24" s="134"/>
    </row>
    <row r="25" spans="4:20" x14ac:dyDescent="0.2">
      <c r="N25" s="133"/>
      <c r="T25" s="134"/>
    </row>
    <row r="26" spans="4:20" x14ac:dyDescent="0.2">
      <c r="N26" s="133"/>
      <c r="O26" s="148" t="s">
        <v>8719</v>
      </c>
      <c r="P26" s="148"/>
      <c r="Q26" s="148"/>
      <c r="R26" s="148"/>
      <c r="S26" s="148"/>
      <c r="T26" s="134"/>
    </row>
    <row r="27" spans="4:20" x14ac:dyDescent="0.2">
      <c r="N27" s="133"/>
      <c r="O27" s="119" t="s">
        <v>8715</v>
      </c>
      <c r="P27" s="138"/>
      <c r="Q27" s="138"/>
      <c r="R27" s="139">
        <f>G50/E50</f>
        <v>0.95616305773682697</v>
      </c>
      <c r="S27" s="138"/>
      <c r="T27" s="134"/>
    </row>
    <row r="28" spans="4:20" x14ac:dyDescent="0.2">
      <c r="N28" s="133"/>
      <c r="O28" s="119" t="s">
        <v>8716</v>
      </c>
      <c r="P28" s="119"/>
      <c r="Q28" s="119"/>
      <c r="R28" s="12">
        <f>I50/E50</f>
        <v>0.83269078653586515</v>
      </c>
      <c r="S28" s="119"/>
      <c r="T28" s="134"/>
    </row>
    <row r="29" spans="4:20" x14ac:dyDescent="0.2">
      <c r="N29" s="133"/>
      <c r="O29" s="119" t="s">
        <v>8717</v>
      </c>
      <c r="P29" s="119"/>
      <c r="Q29" s="119"/>
      <c r="R29" s="12">
        <f>J50/E50</f>
        <v>0.82609139921988661</v>
      </c>
      <c r="S29" s="119"/>
      <c r="T29" s="134"/>
    </row>
    <row r="30" spans="4:20" x14ac:dyDescent="0.2">
      <c r="N30" s="133"/>
      <c r="O30" s="119"/>
      <c r="P30" s="119"/>
      <c r="Q30" s="119"/>
      <c r="R30" s="12"/>
      <c r="S30" s="119"/>
      <c r="T30" s="134"/>
    </row>
    <row r="31" spans="4:20" x14ac:dyDescent="0.2">
      <c r="N31" s="133"/>
      <c r="P31" s="50"/>
      <c r="Q31" s="50"/>
      <c r="R31" s="50"/>
      <c r="S31" s="50"/>
      <c r="T31" s="134"/>
    </row>
    <row r="32" spans="4:20" ht="17" thickBot="1" x14ac:dyDescent="0.25">
      <c r="N32" s="135"/>
      <c r="O32" s="136"/>
      <c r="P32" s="136"/>
      <c r="Q32" s="136"/>
      <c r="R32" s="136"/>
      <c r="S32" s="136"/>
      <c r="T32" s="137"/>
    </row>
    <row r="33" spans="2:20" x14ac:dyDescent="0.2"/>
    <row r="34" spans="2:20" x14ac:dyDescent="0.2"/>
    <row r="35" spans="2:20" x14ac:dyDescent="0.2"/>
    <row r="36" spans="2:20" x14ac:dyDescent="0.2"/>
    <row r="37" spans="2:20" x14ac:dyDescent="0.2"/>
    <row r="38" spans="2:20" x14ac:dyDescent="0.2"/>
    <row r="39" spans="2:20" x14ac:dyDescent="0.2"/>
    <row r="40" spans="2:20" x14ac:dyDescent="0.2"/>
    <row r="41" spans="2:20" x14ac:dyDescent="0.2"/>
    <row r="42" spans="2:20" x14ac:dyDescent="0.2"/>
    <row r="43" spans="2:20" x14ac:dyDescent="0.2"/>
    <row r="44" spans="2:20" x14ac:dyDescent="0.2"/>
    <row r="45" spans="2:20" x14ac:dyDescent="0.2"/>
    <row r="46" spans="2:20" x14ac:dyDescent="0.2"/>
    <row r="47" spans="2:20" x14ac:dyDescent="0.2"/>
    <row r="48" spans="2:20" x14ac:dyDescent="0.2">
      <c r="B48" s="147" t="s">
        <v>99</v>
      </c>
      <c r="C48" s="147"/>
      <c r="D48" s="147"/>
      <c r="E48" s="147"/>
      <c r="F48" s="147"/>
      <c r="G48" s="147"/>
      <c r="H48" s="147"/>
      <c r="I48" s="147"/>
      <c r="J48" s="147"/>
      <c r="K48" s="147"/>
      <c r="L48" s="147"/>
      <c r="M48" s="147"/>
      <c r="N48" s="147"/>
      <c r="O48" s="147"/>
      <c r="P48" s="147"/>
      <c r="Q48" s="147"/>
      <c r="R48" s="147"/>
      <c r="S48" s="147"/>
      <c r="T48" s="147"/>
    </row>
    <row r="49" spans="3:11" ht="1" customHeight="1" x14ac:dyDescent="0.2">
      <c r="C49" t="s">
        <v>11170</v>
      </c>
      <c r="D49" t="s">
        <v>110</v>
      </c>
      <c r="E49" t="s">
        <v>111</v>
      </c>
      <c r="F49" t="s">
        <v>112</v>
      </c>
      <c r="G49" t="s">
        <v>11171</v>
      </c>
      <c r="H49" t="s">
        <v>114</v>
      </c>
      <c r="I49" t="s">
        <v>11172</v>
      </c>
      <c r="J49" t="s">
        <v>11173</v>
      </c>
      <c r="K49" t="s">
        <v>11174</v>
      </c>
    </row>
    <row r="50" spans="3:11" ht="1" customHeight="1" x14ac:dyDescent="0.2">
      <c r="C50" s="4">
        <f>GETPIVOTDATA("Apropiación vigente",Validaciones!$A$1)</f>
        <v>125844947500</v>
      </c>
      <c r="D50" s="4">
        <f>GETPIVOTDATA("Apropiación bloqueada",Validaciones!$A$1)</f>
        <v>0</v>
      </c>
      <c r="E50" s="4">
        <f>GETPIVOTDATA("CDP ",Validaciones!$A$1)</f>
        <v>123254196496.48</v>
      </c>
      <c r="F50" s="4">
        <f>GETPIVOTDATA("Apropiación disponible",Validaciones!$A$1)</f>
        <v>2590751003.52</v>
      </c>
      <c r="G50" s="4">
        <f>GETPIVOTDATA("Compromisos",Validaciones!$A$1)</f>
        <v>117851109400.97002</v>
      </c>
      <c r="H50" s="4">
        <f>GETPIVOTDATA("CDP por registrar",Validaciones!$A$1)</f>
        <v>5403087095.5099792</v>
      </c>
      <c r="I50" s="4">
        <f>GETPIVOTDATA("Obligaciones",Validaciones!$A$1)</f>
        <v>102632633824.5</v>
      </c>
      <c r="J50" s="4">
        <f>GETPIVOTDATA("Pagos ",Validaciones!$A$1)</f>
        <v>101819231643.5</v>
      </c>
      <c r="K50" s="4">
        <f>C50-D50</f>
        <v>125844947500</v>
      </c>
    </row>
    <row r="51" spans="3:11" ht="1" customHeight="1" x14ac:dyDescent="0.2">
      <c r="D51" t="s">
        <v>93</v>
      </c>
      <c r="E51" t="s">
        <v>94</v>
      </c>
    </row>
    <row r="52" spans="3:11" ht="1" customHeight="1" x14ac:dyDescent="0.2">
      <c r="C52" s="11" t="s">
        <v>95</v>
      </c>
      <c r="D52" s="12">
        <f>1-E52</f>
        <v>2.0586849571533339E-2</v>
      </c>
      <c r="E52" s="12">
        <f>IFERROR(IF(B16="SI",E50/K50,E50/C50),0)</f>
        <v>0.97941315042846666</v>
      </c>
      <c r="F52" s="13"/>
      <c r="G52" s="12">
        <f>D50/C50</f>
        <v>0</v>
      </c>
    </row>
    <row r="53" spans="3:11" ht="1" customHeight="1" x14ac:dyDescent="0.2">
      <c r="C53" s="11" t="s">
        <v>96</v>
      </c>
      <c r="D53" s="12">
        <f>1-E53</f>
        <v>6.3521327298658448E-2</v>
      </c>
      <c r="E53" s="12">
        <f>IFERROR(IF(B16="SI",G50/K50,G50/C50),0)</f>
        <v>0.93647867270134155</v>
      </c>
      <c r="F53" s="13"/>
      <c r="G53" s="12">
        <f>E50/C50</f>
        <v>0.97941315042846666</v>
      </c>
    </row>
    <row r="54" spans="3:11" ht="1" customHeight="1" x14ac:dyDescent="0.2">
      <c r="C54" s="11" t="s">
        <v>97</v>
      </c>
      <c r="D54" s="12">
        <f>1-E54</f>
        <v>0.18445169342615042</v>
      </c>
      <c r="E54" s="12">
        <f>IFERROR(IF(B16="SI",I50/K50,I50/C50),0)</f>
        <v>0.81554830657384958</v>
      </c>
      <c r="F54" s="13"/>
      <c r="G54" s="12">
        <f>F50/C50</f>
        <v>2.0586849571533256E-2</v>
      </c>
    </row>
    <row r="55" spans="3:11" ht="1" customHeight="1" x14ac:dyDescent="0.2">
      <c r="C55" s="11" t="s">
        <v>98</v>
      </c>
      <c r="D55" s="12">
        <f>1-E55</f>
        <v>0.19091522014819073</v>
      </c>
      <c r="E55" s="12">
        <f>IFERROR(IF(B16="SI",J50/K50,J50/C50),0)</f>
        <v>0.80908477985180927</v>
      </c>
      <c r="F55" s="13"/>
      <c r="G55" s="13"/>
    </row>
  </sheetData>
  <mergeCells count="4">
    <mergeCell ref="B48:T48"/>
    <mergeCell ref="O20:S20"/>
    <mergeCell ref="O26:S26"/>
    <mergeCell ref="B16:C16"/>
  </mergeCells>
  <dataValidations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90" zoomScaleNormal="90" workbookViewId="0"/>
  </sheetViews>
  <sheetFormatPr baseColWidth="10" defaultColWidth="0" defaultRowHeight="15" zeroHeight="1" x14ac:dyDescent="0.2"/>
  <cols>
    <col min="1" max="1" width="2" style="15" customWidth="1"/>
    <col min="2" max="2" width="14.83203125" style="15" bestFit="1" customWidth="1"/>
    <col min="3" max="3" width="16.33203125" style="15" bestFit="1" customWidth="1"/>
    <col min="4" max="4" width="4.6640625" style="15" customWidth="1"/>
    <col min="5" max="6" width="14.83203125" style="15" bestFit="1" customWidth="1"/>
    <col min="7" max="7" width="13.83203125" style="15" bestFit="1" customWidth="1"/>
    <col min="8" max="10" width="14.83203125" style="15" bestFit="1" customWidth="1"/>
    <col min="11" max="11" width="11.6640625" style="15" customWidth="1"/>
    <col min="12" max="12" width="22.5" style="15" customWidth="1"/>
    <col min="13" max="13" width="2.33203125" style="15" customWidth="1"/>
    <col min="14" max="14" width="11" style="15" hidden="1" customWidth="1"/>
    <col min="15" max="16384" width="11" style="15" hidden="1"/>
  </cols>
  <sheetData>
    <row r="1" spans="5:12" x14ac:dyDescent="0.2"/>
    <row r="2" spans="5:12" x14ac:dyDescent="0.2"/>
    <row r="3" spans="5:12" x14ac:dyDescent="0.2"/>
    <row r="5" spans="5:12" s="100" customFormat="1" ht="16" thickBot="1" x14ac:dyDescent="0.25"/>
    <row r="6" spans="5:12" x14ac:dyDescent="0.2"/>
    <row r="7" spans="5:12" x14ac:dyDescent="0.2"/>
    <row r="8" spans="5:12" x14ac:dyDescent="0.2"/>
    <row r="9" spans="5:12" ht="16" thickBot="1" x14ac:dyDescent="0.25"/>
    <row r="10" spans="5:12" ht="8.25" customHeight="1" x14ac:dyDescent="0.2">
      <c r="E10" s="101"/>
      <c r="F10" s="102"/>
      <c r="G10" s="102"/>
      <c r="H10" s="102"/>
      <c r="I10" s="102"/>
      <c r="J10" s="102"/>
      <c r="K10" s="102"/>
      <c r="L10" s="102"/>
    </row>
    <row r="11" spans="5:12" x14ac:dyDescent="0.2">
      <c r="E11" s="103"/>
    </row>
    <row r="12" spans="5:12" x14ac:dyDescent="0.2">
      <c r="E12" s="103"/>
    </row>
    <row r="13" spans="5:12" x14ac:dyDescent="0.2">
      <c r="E13" s="103"/>
    </row>
    <row r="14" spans="5:12" x14ac:dyDescent="0.2">
      <c r="E14" s="103"/>
    </row>
    <row r="15" spans="5:12" x14ac:dyDescent="0.2">
      <c r="E15" s="103"/>
    </row>
    <row r="16" spans="5:12" x14ac:dyDescent="0.2">
      <c r="E16" s="103"/>
    </row>
    <row r="17" spans="5:12" x14ac:dyDescent="0.2">
      <c r="E17" s="103"/>
    </row>
    <row r="18" spans="5:12" x14ac:dyDescent="0.2">
      <c r="E18" s="103"/>
    </row>
    <row r="19" spans="5:12" x14ac:dyDescent="0.2">
      <c r="E19" s="103"/>
    </row>
    <row r="20" spans="5:12" x14ac:dyDescent="0.2">
      <c r="E20" s="103"/>
    </row>
    <row r="21" spans="5:12" ht="16" x14ac:dyDescent="0.2">
      <c r="E21" s="103"/>
      <c r="I21" s="61"/>
      <c r="J21" s="60" t="s">
        <v>93</v>
      </c>
      <c r="K21" s="60" t="s">
        <v>94</v>
      </c>
      <c r="L21" s="61"/>
    </row>
    <row r="22" spans="5:12" ht="16" x14ac:dyDescent="0.2">
      <c r="E22" s="103"/>
      <c r="I22" s="104" t="s">
        <v>95</v>
      </c>
      <c r="J22" s="105">
        <f>1-K22</f>
        <v>1.6664416706849705E-2</v>
      </c>
      <c r="K22" s="105">
        <f>IFERROR(Validaciones!AZ6/Validaciones!AY6,0)</f>
        <v>0.98333558329315029</v>
      </c>
      <c r="L22" s="61"/>
    </row>
    <row r="23" spans="5:12" ht="16" x14ac:dyDescent="0.2">
      <c r="E23" s="103"/>
      <c r="I23" s="104" t="s">
        <v>96</v>
      </c>
      <c r="J23" s="105">
        <f>1-K23</f>
        <v>1.7054333296815716E-2</v>
      </c>
      <c r="K23" s="105">
        <f>IFERROR(Validaciones!BB6/Validaciones!AY6,0)</f>
        <v>0.98294566670318428</v>
      </c>
      <c r="L23" s="61"/>
    </row>
    <row r="24" spans="5:12" ht="16" x14ac:dyDescent="0.2">
      <c r="E24" s="103"/>
      <c r="I24" s="104" t="s">
        <v>97</v>
      </c>
      <c r="J24" s="105">
        <f>1-K24</f>
        <v>2.7730872372205839E-2</v>
      </c>
      <c r="K24" s="105">
        <f>IFERROR(Validaciones!BC6/Validaciones!AY6,0)</f>
        <v>0.97226912762779416</v>
      </c>
      <c r="L24" s="61"/>
    </row>
    <row r="25" spans="5:12" ht="16" x14ac:dyDescent="0.2">
      <c r="E25" s="103"/>
      <c r="I25" s="104" t="s">
        <v>98</v>
      </c>
      <c r="J25" s="105">
        <f>1-K25</f>
        <v>2.8094885836809858E-2</v>
      </c>
      <c r="K25" s="105">
        <f>IFERROR(Validaciones!BD6/Validaciones!AY6,0)</f>
        <v>0.97190511416319014</v>
      </c>
      <c r="L25" s="61"/>
    </row>
    <row r="26" spans="5:12" x14ac:dyDescent="0.2">
      <c r="E26" s="103"/>
      <c r="I26" s="61"/>
      <c r="J26" s="61"/>
      <c r="K26" s="61"/>
      <c r="L26" s="61"/>
    </row>
    <row r="27" spans="5:12" x14ac:dyDescent="0.2">
      <c r="E27" s="103"/>
      <c r="I27" s="61"/>
      <c r="J27" s="61"/>
      <c r="K27" s="61"/>
      <c r="L27" s="61"/>
    </row>
    <row r="28" spans="5:12" x14ac:dyDescent="0.2">
      <c r="E28" s="103"/>
      <c r="I28" s="61"/>
      <c r="J28" s="61"/>
      <c r="K28" s="61"/>
      <c r="L28" s="61"/>
    </row>
    <row r="29" spans="5:12" x14ac:dyDescent="0.2">
      <c r="E29" s="103"/>
    </row>
    <row r="30" spans="5:12" x14ac:dyDescent="0.2">
      <c r="E30" s="103"/>
    </row>
    <row r="31" spans="5:12" x14ac:dyDescent="0.2">
      <c r="E31" s="103"/>
    </row>
    <row r="32" spans="5:12" x14ac:dyDescent="0.2"/>
    <row r="34" spans="1:18" ht="16" x14ac:dyDescent="0.2">
      <c r="A34" s="147" t="s">
        <v>99</v>
      </c>
      <c r="B34" s="147"/>
      <c r="C34" s="147"/>
      <c r="D34" s="147"/>
      <c r="E34" s="147"/>
      <c r="F34" s="147"/>
      <c r="G34" s="147"/>
      <c r="H34" s="147"/>
      <c r="I34" s="147"/>
      <c r="J34" s="147"/>
      <c r="K34" s="147"/>
      <c r="L34" s="147"/>
      <c r="M34" s="147"/>
      <c r="N34" s="147"/>
      <c r="O34" s="147"/>
      <c r="P34" s="147"/>
      <c r="Q34" s="147"/>
      <c r="R34" s="147"/>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topLeftCell="A2" zoomScale="89" zoomScaleNormal="89" workbookViewId="0">
      <pane xSplit="1" ySplit="6" topLeftCell="B8" activePane="bottomRight" state="frozen"/>
      <selection activeCell="A2" sqref="A2"/>
      <selection pane="topRight" activeCell="B2" sqref="B2"/>
      <selection pane="bottomLeft" activeCell="A8" sqref="A8"/>
      <selection pane="bottomRight" activeCell="A5" sqref="A5"/>
    </sheetView>
  </sheetViews>
  <sheetFormatPr baseColWidth="10" defaultColWidth="0" defaultRowHeight="15" customHeight="1" zeroHeight="1" x14ac:dyDescent="0.2"/>
  <cols>
    <col min="1" max="1" width="94.5" style="15" bestFit="1" customWidth="1"/>
    <col min="2" max="2" width="18" style="15" bestFit="1" customWidth="1"/>
    <col min="3" max="3" width="16.83203125" style="15" bestFit="1" customWidth="1"/>
    <col min="4" max="4" width="18" style="15" bestFit="1" customWidth="1"/>
    <col min="5" max="7" width="16.83203125" style="15" bestFit="1" customWidth="1"/>
    <col min="8" max="8" width="14" style="15" bestFit="1" customWidth="1"/>
    <col min="9" max="10" width="16.83203125" style="15" bestFit="1" customWidth="1"/>
    <col min="11" max="12" width="14.6640625" style="15" customWidth="1"/>
    <col min="13" max="17" width="11" style="15" customWidth="1"/>
    <col min="18" max="93" width="0" style="15" hidden="1" customWidth="1"/>
    <col min="94" max="16384" width="11" style="15" hidden="1"/>
  </cols>
  <sheetData>
    <row r="1" spans="1:17" x14ac:dyDescent="0.2"/>
    <row r="2" spans="1:17" x14ac:dyDescent="0.2"/>
    <row r="3" spans="1:17" x14ac:dyDescent="0.2"/>
    <row r="4" spans="1:17" ht="16" x14ac:dyDescent="0.2">
      <c r="A4"/>
      <c r="B4"/>
    </row>
    <row r="5" spans="1:17" ht="17" thickBot="1" x14ac:dyDescent="0.25">
      <c r="A5" s="5" t="s">
        <v>19</v>
      </c>
      <c r="B5" t="s">
        <v>476</v>
      </c>
      <c r="C5" s="100"/>
      <c r="D5" s="100"/>
      <c r="E5" s="100"/>
      <c r="F5" s="100"/>
      <c r="G5" s="100"/>
      <c r="H5" s="100"/>
      <c r="I5" s="100"/>
      <c r="J5" s="100"/>
      <c r="K5" s="100"/>
      <c r="L5" s="100"/>
      <c r="M5" s="100"/>
      <c r="N5" s="100"/>
      <c r="O5" s="100"/>
      <c r="P5" s="100"/>
      <c r="Q5" s="100"/>
    </row>
    <row r="6" spans="1:17" x14ac:dyDescent="0.2"/>
    <row r="7" spans="1:17" ht="16" x14ac:dyDescent="0.2">
      <c r="A7" s="45" t="s">
        <v>258</v>
      </c>
      <c r="B7" t="s">
        <v>460</v>
      </c>
      <c r="C7" t="s">
        <v>461</v>
      </c>
      <c r="D7" t="s">
        <v>462</v>
      </c>
      <c r="E7" t="s">
        <v>252</v>
      </c>
      <c r="F7" t="s">
        <v>463</v>
      </c>
      <c r="G7" t="s">
        <v>464</v>
      </c>
      <c r="H7" t="s">
        <v>253</v>
      </c>
      <c r="I7" t="s">
        <v>465</v>
      </c>
      <c r="J7" t="s">
        <v>466</v>
      </c>
      <c r="K7"/>
      <c r="L7"/>
    </row>
    <row r="8" spans="1:17" ht="16" x14ac:dyDescent="0.2">
      <c r="A8" s="6" t="s">
        <v>372</v>
      </c>
      <c r="B8" s="4">
        <v>159484130</v>
      </c>
      <c r="C8" s="4">
        <v>0</v>
      </c>
      <c r="D8" s="4">
        <v>25407532</v>
      </c>
      <c r="E8" s="4">
        <v>134076598</v>
      </c>
      <c r="F8" s="4">
        <v>134076598</v>
      </c>
      <c r="G8" s="4">
        <v>133644012</v>
      </c>
      <c r="H8" s="4">
        <v>0</v>
      </c>
      <c r="I8" s="4">
        <v>128138981</v>
      </c>
      <c r="J8" s="4">
        <v>128138981</v>
      </c>
      <c r="K8"/>
      <c r="L8"/>
    </row>
    <row r="9" spans="1:17" ht="16" x14ac:dyDescent="0.2">
      <c r="A9" s="6" t="s">
        <v>411</v>
      </c>
      <c r="B9" s="4">
        <v>19272096941</v>
      </c>
      <c r="C9" s="4">
        <v>0</v>
      </c>
      <c r="D9" s="4">
        <v>17417872802</v>
      </c>
      <c r="E9" s="4">
        <v>1854224139</v>
      </c>
      <c r="F9" s="4">
        <v>1854224139</v>
      </c>
      <c r="G9" s="4">
        <v>942419149</v>
      </c>
      <c r="H9" s="4">
        <v>0</v>
      </c>
      <c r="I9" s="4">
        <v>212681243</v>
      </c>
      <c r="J9" s="4">
        <v>196554438</v>
      </c>
      <c r="K9"/>
      <c r="L9"/>
    </row>
    <row r="10" spans="1:17" ht="16" x14ac:dyDescent="0.2">
      <c r="A10" s="6" t="s">
        <v>408</v>
      </c>
      <c r="B10" s="4">
        <v>33223491979</v>
      </c>
      <c r="C10" s="4">
        <v>1092225264</v>
      </c>
      <c r="D10" s="4">
        <v>24573566645</v>
      </c>
      <c r="E10" s="4">
        <v>9742150598</v>
      </c>
      <c r="F10" s="4">
        <v>9742150598</v>
      </c>
      <c r="G10" s="4">
        <v>6330717544.8100004</v>
      </c>
      <c r="H10" s="4">
        <v>0</v>
      </c>
      <c r="I10" s="4">
        <v>945929354</v>
      </c>
      <c r="J10" s="4">
        <v>932980608</v>
      </c>
      <c r="K10"/>
      <c r="L10"/>
    </row>
    <row r="11" spans="1:17" ht="16" x14ac:dyDescent="0.2">
      <c r="A11" s="6" t="s">
        <v>368</v>
      </c>
      <c r="B11" s="4">
        <v>1454812240</v>
      </c>
      <c r="C11" s="4">
        <v>592886841</v>
      </c>
      <c r="D11" s="4">
        <v>467929114</v>
      </c>
      <c r="E11" s="4">
        <v>1579769967</v>
      </c>
      <c r="F11" s="4">
        <v>1579316115</v>
      </c>
      <c r="G11" s="4">
        <v>1546875966</v>
      </c>
      <c r="H11" s="4">
        <v>453852</v>
      </c>
      <c r="I11" s="4">
        <v>831849397</v>
      </c>
      <c r="J11" s="4">
        <v>814289530</v>
      </c>
      <c r="K11"/>
      <c r="L11"/>
    </row>
    <row r="12" spans="1:17" ht="16" x14ac:dyDescent="0.2">
      <c r="A12" s="6" t="s">
        <v>382</v>
      </c>
      <c r="B12" s="4">
        <v>1863319178</v>
      </c>
      <c r="C12" s="4">
        <v>40146251</v>
      </c>
      <c r="D12" s="4">
        <v>982645622</v>
      </c>
      <c r="E12" s="4">
        <v>920819807</v>
      </c>
      <c r="F12" s="4">
        <v>920819807</v>
      </c>
      <c r="G12" s="4">
        <v>915772304</v>
      </c>
      <c r="H12" s="4">
        <v>0</v>
      </c>
      <c r="I12" s="4">
        <v>751202327</v>
      </c>
      <c r="J12" s="4">
        <v>741950024</v>
      </c>
      <c r="K12"/>
      <c r="L12"/>
    </row>
    <row r="13" spans="1:17" ht="16" x14ac:dyDescent="0.2">
      <c r="A13" s="6" t="s">
        <v>375</v>
      </c>
      <c r="B13" s="4">
        <v>223112110</v>
      </c>
      <c r="C13" s="4">
        <v>5187346</v>
      </c>
      <c r="D13" s="4">
        <v>85055857</v>
      </c>
      <c r="E13" s="4">
        <v>143243599</v>
      </c>
      <c r="F13" s="4">
        <v>143243599</v>
      </c>
      <c r="G13" s="4">
        <v>142811320</v>
      </c>
      <c r="H13" s="4">
        <v>0</v>
      </c>
      <c r="I13" s="4">
        <v>117337988</v>
      </c>
      <c r="J13" s="4">
        <v>117337988</v>
      </c>
      <c r="K13"/>
      <c r="L13"/>
    </row>
    <row r="14" spans="1:17" ht="16" x14ac:dyDescent="0.2">
      <c r="A14" s="6" t="s">
        <v>458</v>
      </c>
      <c r="B14" s="4">
        <v>76000000</v>
      </c>
      <c r="C14" s="4">
        <v>0</v>
      </c>
      <c r="D14" s="4">
        <v>37348160</v>
      </c>
      <c r="E14" s="4">
        <v>38651840</v>
      </c>
      <c r="F14" s="4">
        <v>38651840</v>
      </c>
      <c r="G14" s="4">
        <v>38651840</v>
      </c>
      <c r="H14" s="4">
        <v>0</v>
      </c>
      <c r="I14" s="4">
        <v>38651840</v>
      </c>
      <c r="J14" s="4">
        <v>38651840</v>
      </c>
      <c r="K14"/>
      <c r="L14"/>
    </row>
    <row r="15" spans="1:17" ht="16" x14ac:dyDescent="0.2">
      <c r="A15" s="6" t="s">
        <v>444</v>
      </c>
      <c r="B15" s="4">
        <v>1598750000</v>
      </c>
      <c r="C15" s="4">
        <v>908938174</v>
      </c>
      <c r="D15" s="4">
        <v>529705884</v>
      </c>
      <c r="E15" s="4">
        <v>1977982290</v>
      </c>
      <c r="F15" s="4">
        <v>1977982290</v>
      </c>
      <c r="G15" s="4">
        <v>1956076720</v>
      </c>
      <c r="H15" s="4">
        <v>0</v>
      </c>
      <c r="I15" s="4">
        <v>1652170320</v>
      </c>
      <c r="J15" s="4">
        <v>1623690432</v>
      </c>
      <c r="K15"/>
      <c r="L15"/>
    </row>
    <row r="16" spans="1:17" ht="16" x14ac:dyDescent="0.2">
      <c r="A16" s="6" t="s">
        <v>388</v>
      </c>
      <c r="B16" s="4">
        <v>169388664</v>
      </c>
      <c r="C16" s="4">
        <v>55253322</v>
      </c>
      <c r="D16" s="4">
        <v>35152947</v>
      </c>
      <c r="E16" s="4">
        <v>189489039</v>
      </c>
      <c r="F16" s="4">
        <v>189489039</v>
      </c>
      <c r="G16" s="4">
        <v>189489039</v>
      </c>
      <c r="H16" s="4">
        <v>0</v>
      </c>
      <c r="I16" s="4">
        <v>173057449</v>
      </c>
      <c r="J16" s="4">
        <v>173057449</v>
      </c>
      <c r="K16"/>
      <c r="L16"/>
    </row>
    <row r="17" spans="1:12" ht="16" x14ac:dyDescent="0.2">
      <c r="A17" s="6" t="s">
        <v>428</v>
      </c>
      <c r="B17" s="4">
        <v>271000000</v>
      </c>
      <c r="C17" s="4">
        <v>0</v>
      </c>
      <c r="D17" s="4">
        <v>0</v>
      </c>
      <c r="E17" s="4">
        <v>271000000</v>
      </c>
      <c r="F17" s="4">
        <v>271000000</v>
      </c>
      <c r="G17" s="4">
        <v>271000000</v>
      </c>
      <c r="H17" s="4">
        <v>0</v>
      </c>
      <c r="I17" s="4">
        <v>212970908</v>
      </c>
      <c r="J17" s="4">
        <v>211293881</v>
      </c>
      <c r="K17"/>
      <c r="L17"/>
    </row>
    <row r="18" spans="1:12" ht="16" x14ac:dyDescent="0.2">
      <c r="A18" s="6" t="s">
        <v>445</v>
      </c>
      <c r="B18" s="4">
        <v>579600000</v>
      </c>
      <c r="C18" s="4">
        <v>82890758.840000004</v>
      </c>
      <c r="D18" s="4">
        <v>315053158.33000004</v>
      </c>
      <c r="E18" s="4">
        <v>347437600.50999999</v>
      </c>
      <c r="F18" s="4">
        <v>268848342.33000004</v>
      </c>
      <c r="G18" s="4">
        <v>265773782.33000001</v>
      </c>
      <c r="H18" s="4">
        <v>78589258.180000007</v>
      </c>
      <c r="I18" s="4">
        <v>245660226</v>
      </c>
      <c r="J18" s="4">
        <v>245660226</v>
      </c>
      <c r="K18"/>
      <c r="L18"/>
    </row>
    <row r="19" spans="1:12" ht="16" x14ac:dyDescent="0.2">
      <c r="A19" s="6" t="s">
        <v>448</v>
      </c>
      <c r="B19" s="4">
        <v>2094900000</v>
      </c>
      <c r="C19" s="4">
        <v>167644850.68000001</v>
      </c>
      <c r="D19" s="4">
        <v>1587048077.8399999</v>
      </c>
      <c r="E19" s="4">
        <v>675496772.84000003</v>
      </c>
      <c r="F19" s="4">
        <v>675496772.84000003</v>
      </c>
      <c r="G19" s="4">
        <v>674686631.84000003</v>
      </c>
      <c r="H19" s="4">
        <v>0</v>
      </c>
      <c r="I19" s="4">
        <v>117890312</v>
      </c>
      <c r="J19" s="4">
        <v>117890312</v>
      </c>
      <c r="K19"/>
      <c r="L19"/>
    </row>
    <row r="20" spans="1:12" ht="16" x14ac:dyDescent="0.2">
      <c r="A20" s="6" t="s">
        <v>449</v>
      </c>
      <c r="B20" s="4">
        <v>2725500000</v>
      </c>
      <c r="C20" s="4">
        <v>316357039.64999998</v>
      </c>
      <c r="D20" s="4">
        <v>2390500000</v>
      </c>
      <c r="E20" s="4">
        <v>651357039.64999998</v>
      </c>
      <c r="F20" s="4">
        <v>644140111.86000001</v>
      </c>
      <c r="G20" s="4">
        <v>602202946.85000002</v>
      </c>
      <c r="H20" s="4">
        <v>7216927.79</v>
      </c>
      <c r="I20" s="4">
        <v>471206770.51999998</v>
      </c>
      <c r="J20" s="4">
        <v>471206770.51999998</v>
      </c>
      <c r="K20"/>
      <c r="L20"/>
    </row>
    <row r="21" spans="1:12" ht="16" x14ac:dyDescent="0.2">
      <c r="A21" s="6" t="s">
        <v>401</v>
      </c>
      <c r="B21" s="4">
        <v>6840000000</v>
      </c>
      <c r="C21" s="4">
        <v>229163395</v>
      </c>
      <c r="D21" s="4">
        <v>5697335796</v>
      </c>
      <c r="E21" s="4">
        <v>1371827599</v>
      </c>
      <c r="F21" s="4">
        <v>1356899714.3299999</v>
      </c>
      <c r="G21" s="4">
        <v>1354904606.3299999</v>
      </c>
      <c r="H21" s="4">
        <v>14927884.67</v>
      </c>
      <c r="I21" s="4">
        <v>1039179954.3100001</v>
      </c>
      <c r="J21" s="4">
        <v>1039179954.3100001</v>
      </c>
      <c r="K21"/>
      <c r="L21"/>
    </row>
    <row r="22" spans="1:12" ht="16" x14ac:dyDescent="0.2">
      <c r="A22" s="6" t="s">
        <v>378</v>
      </c>
      <c r="B22" s="4">
        <v>208573076</v>
      </c>
      <c r="C22" s="4">
        <v>91808808</v>
      </c>
      <c r="D22" s="4">
        <v>189475424</v>
      </c>
      <c r="E22" s="4">
        <v>110906460</v>
      </c>
      <c r="F22" s="4">
        <v>109207973</v>
      </c>
      <c r="G22" s="4">
        <v>109108473</v>
      </c>
      <c r="H22" s="4">
        <v>1698487</v>
      </c>
      <c r="I22" s="4">
        <v>106565023</v>
      </c>
      <c r="J22" s="4">
        <v>100974933</v>
      </c>
      <c r="K22"/>
      <c r="L22"/>
    </row>
    <row r="23" spans="1:12" ht="16" x14ac:dyDescent="0.2">
      <c r="A23" s="6" t="s">
        <v>434</v>
      </c>
      <c r="B23" s="4">
        <v>2500000000</v>
      </c>
      <c r="C23" s="4">
        <v>0</v>
      </c>
      <c r="D23" s="4">
        <v>2253172003</v>
      </c>
      <c r="E23" s="4">
        <v>246827997</v>
      </c>
      <c r="F23" s="4">
        <v>246827997</v>
      </c>
      <c r="G23" s="4">
        <v>246827997</v>
      </c>
      <c r="H23" s="4">
        <v>0</v>
      </c>
      <c r="I23" s="4">
        <v>199644876</v>
      </c>
      <c r="J23" s="4">
        <v>199644876</v>
      </c>
      <c r="K23"/>
      <c r="L23"/>
    </row>
    <row r="24" spans="1:12" ht="16" x14ac:dyDescent="0.2">
      <c r="A24" s="6" t="s">
        <v>405</v>
      </c>
      <c r="B24" s="4">
        <v>4680187280</v>
      </c>
      <c r="C24" s="4">
        <v>1431285373</v>
      </c>
      <c r="D24" s="4">
        <v>4148703474</v>
      </c>
      <c r="E24" s="4">
        <v>1962769179</v>
      </c>
      <c r="F24" s="4">
        <v>1861358849.03</v>
      </c>
      <c r="G24" s="4">
        <v>1791485844.8800001</v>
      </c>
      <c r="H24" s="4">
        <v>101410329.97</v>
      </c>
      <c r="I24" s="4">
        <v>1514226322.8800001</v>
      </c>
      <c r="J24" s="4">
        <v>1485165056.8800001</v>
      </c>
      <c r="K24"/>
      <c r="L24"/>
    </row>
    <row r="25" spans="1:12" ht="16" x14ac:dyDescent="0.2">
      <c r="A25" s="6" t="s">
        <v>437</v>
      </c>
      <c r="B25" s="4">
        <v>630000000</v>
      </c>
      <c r="C25" s="4">
        <v>291725765.52999997</v>
      </c>
      <c r="D25" s="4">
        <v>704010448</v>
      </c>
      <c r="E25" s="4">
        <v>217715317.53</v>
      </c>
      <c r="F25" s="4">
        <v>217715317.53</v>
      </c>
      <c r="G25" s="4">
        <v>184557843</v>
      </c>
      <c r="H25" s="4">
        <v>0</v>
      </c>
      <c r="I25" s="4">
        <v>156210060</v>
      </c>
      <c r="J25" s="4">
        <v>153353963</v>
      </c>
      <c r="K25"/>
      <c r="L25"/>
    </row>
    <row r="26" spans="1:12" ht="16" x14ac:dyDescent="0.2">
      <c r="A26" s="6" t="s">
        <v>431</v>
      </c>
      <c r="B26" s="4">
        <v>2229000000</v>
      </c>
      <c r="C26" s="4">
        <v>0</v>
      </c>
      <c r="D26" s="4">
        <v>0</v>
      </c>
      <c r="E26" s="4">
        <v>2229000000</v>
      </c>
      <c r="F26" s="4">
        <v>2226717235</v>
      </c>
      <c r="G26" s="4">
        <v>2226526829</v>
      </c>
      <c r="H26" s="4">
        <v>2282765</v>
      </c>
      <c r="I26" s="4">
        <v>1863499416</v>
      </c>
      <c r="J26" s="4">
        <v>1851974653</v>
      </c>
      <c r="K26"/>
      <c r="L26"/>
    </row>
    <row r="27" spans="1:12" ht="16" x14ac:dyDescent="0.2">
      <c r="A27" s="6" t="s">
        <v>452</v>
      </c>
      <c r="B27" s="4">
        <v>769192239</v>
      </c>
      <c r="C27" s="4">
        <v>127307150</v>
      </c>
      <c r="D27" s="4">
        <v>315396893</v>
      </c>
      <c r="E27" s="4">
        <v>581102496</v>
      </c>
      <c r="F27" s="4">
        <v>581102496</v>
      </c>
      <c r="G27" s="4">
        <v>580929496</v>
      </c>
      <c r="H27" s="4">
        <v>0</v>
      </c>
      <c r="I27" s="4">
        <v>566947212</v>
      </c>
      <c r="J27" s="4">
        <v>566947212</v>
      </c>
      <c r="K27"/>
      <c r="L27"/>
    </row>
    <row r="28" spans="1:12" ht="16" x14ac:dyDescent="0.2">
      <c r="A28" s="6" t="s">
        <v>441</v>
      </c>
      <c r="B28" s="4">
        <v>3950000000</v>
      </c>
      <c r="C28" s="4">
        <v>1175060719.1199999</v>
      </c>
      <c r="D28" s="4">
        <v>3411820123.1199999</v>
      </c>
      <c r="E28" s="4">
        <v>1713240596</v>
      </c>
      <c r="F28" s="4">
        <v>1697967950</v>
      </c>
      <c r="G28" s="4">
        <v>1694100255</v>
      </c>
      <c r="H28" s="4">
        <v>15272646</v>
      </c>
      <c r="I28" s="4">
        <v>1511112702</v>
      </c>
      <c r="J28" s="4">
        <v>1505522612</v>
      </c>
      <c r="K28"/>
      <c r="L28"/>
    </row>
    <row r="29" spans="1:12" ht="16" x14ac:dyDescent="0.2">
      <c r="A29" s="6" t="s">
        <v>397</v>
      </c>
      <c r="B29" s="4">
        <v>12160000000</v>
      </c>
      <c r="C29" s="4">
        <v>2593672.67</v>
      </c>
      <c r="D29" s="4">
        <v>9061429637.6700001</v>
      </c>
      <c r="E29" s="4">
        <v>3101164035</v>
      </c>
      <c r="F29" s="4">
        <v>2996669074.9899998</v>
      </c>
      <c r="G29" s="4">
        <v>2995899973.6599998</v>
      </c>
      <c r="H29" s="4">
        <v>104494960.01000001</v>
      </c>
      <c r="I29" s="4">
        <v>2859657256.6399999</v>
      </c>
      <c r="J29" s="4">
        <v>2830504783.6399999</v>
      </c>
      <c r="K29"/>
      <c r="L29"/>
    </row>
    <row r="30" spans="1:12" ht="16" x14ac:dyDescent="0.2">
      <c r="A30" s="6" t="s">
        <v>389</v>
      </c>
      <c r="B30" s="4">
        <v>9594449377</v>
      </c>
      <c r="C30" s="4">
        <v>2515204697</v>
      </c>
      <c r="D30" s="4">
        <v>7993960100.8900003</v>
      </c>
      <c r="E30" s="4">
        <v>4115693973.1100001</v>
      </c>
      <c r="F30" s="4">
        <v>4114021944</v>
      </c>
      <c r="G30" s="4">
        <v>3872974703</v>
      </c>
      <c r="H30" s="4">
        <v>1672029.1099999999</v>
      </c>
      <c r="I30" s="4">
        <v>2895019963.1399999</v>
      </c>
      <c r="J30" s="4">
        <v>2891009751.1399999</v>
      </c>
      <c r="K30"/>
      <c r="L30"/>
    </row>
    <row r="31" spans="1:12" ht="16" x14ac:dyDescent="0.2">
      <c r="A31" s="6" t="s">
        <v>403</v>
      </c>
      <c r="B31" s="4">
        <v>98409815428</v>
      </c>
      <c r="C31" s="4">
        <v>4494201428</v>
      </c>
      <c r="D31" s="4">
        <v>84025729167</v>
      </c>
      <c r="E31" s="4">
        <v>18878287689</v>
      </c>
      <c r="F31" s="4">
        <v>18292070460.970001</v>
      </c>
      <c r="G31" s="4">
        <v>18086601152.27</v>
      </c>
      <c r="H31" s="4">
        <v>586217228.02999997</v>
      </c>
      <c r="I31" s="4">
        <v>15381381693.27</v>
      </c>
      <c r="J31" s="4">
        <v>14812891478.27</v>
      </c>
      <c r="K31"/>
      <c r="L31"/>
    </row>
    <row r="32" spans="1:12" ht="16" x14ac:dyDescent="0.2">
      <c r="A32" s="6" t="s">
        <v>385</v>
      </c>
      <c r="B32" s="4">
        <v>1010878586</v>
      </c>
      <c r="C32" s="4">
        <v>136956937</v>
      </c>
      <c r="D32" s="4">
        <v>520056012</v>
      </c>
      <c r="E32" s="4">
        <v>627779511</v>
      </c>
      <c r="F32" s="4">
        <v>627779511</v>
      </c>
      <c r="G32" s="4">
        <v>622739053</v>
      </c>
      <c r="H32" s="4">
        <v>0</v>
      </c>
      <c r="I32" s="4">
        <v>509213247</v>
      </c>
      <c r="J32" s="4">
        <v>509213247</v>
      </c>
      <c r="K32"/>
      <c r="L32"/>
    </row>
    <row r="33" spans="1:12" ht="16" x14ac:dyDescent="0.2">
      <c r="A33" s="6" t="s">
        <v>393</v>
      </c>
      <c r="B33" s="4">
        <v>2842982639</v>
      </c>
      <c r="C33" s="4">
        <v>1057180198</v>
      </c>
      <c r="D33" s="4">
        <v>2408313303.1100001</v>
      </c>
      <c r="E33" s="4">
        <v>1491849533.8900001</v>
      </c>
      <c r="F33" s="4">
        <v>1491849533.8900001</v>
      </c>
      <c r="G33" s="4">
        <v>1455573628.3800001</v>
      </c>
      <c r="H33" s="4">
        <v>0</v>
      </c>
      <c r="I33" s="4">
        <v>1320389046.75</v>
      </c>
      <c r="J33" s="4">
        <v>1296116333.75</v>
      </c>
      <c r="K33"/>
      <c r="L33"/>
    </row>
    <row r="34" spans="1:12" ht="16" x14ac:dyDescent="0.2">
      <c r="A34" s="6" t="s">
        <v>455</v>
      </c>
      <c r="B34" s="4">
        <v>2044807761</v>
      </c>
      <c r="C34" s="4">
        <v>152745053</v>
      </c>
      <c r="D34" s="4">
        <v>784770259</v>
      </c>
      <c r="E34" s="4">
        <v>1412782555</v>
      </c>
      <c r="F34" s="4">
        <v>1412689518.96</v>
      </c>
      <c r="G34" s="4">
        <v>1412689518.96</v>
      </c>
      <c r="H34" s="4">
        <v>93036.04</v>
      </c>
      <c r="I34" s="4">
        <v>1326970634</v>
      </c>
      <c r="J34" s="4">
        <v>1326970634</v>
      </c>
      <c r="K34"/>
      <c r="L34"/>
    </row>
    <row r="35" spans="1:12" ht="16" x14ac:dyDescent="0.2">
      <c r="A35" s="6" t="s">
        <v>440</v>
      </c>
      <c r="B35" s="4">
        <v>7421250000</v>
      </c>
      <c r="C35" s="4">
        <v>4291485543.2399998</v>
      </c>
      <c r="D35" s="4">
        <v>6349434275.7699995</v>
      </c>
      <c r="E35" s="4">
        <v>5363301267.4699993</v>
      </c>
      <c r="F35" s="4">
        <v>5345911214.1999998</v>
      </c>
      <c r="G35" s="4">
        <v>5147043495.6000004</v>
      </c>
      <c r="H35" s="4">
        <v>17390053.27</v>
      </c>
      <c r="I35" s="4">
        <v>4505658484.3199997</v>
      </c>
      <c r="J35" s="4">
        <v>4474423712.3199997</v>
      </c>
      <c r="K35"/>
      <c r="L35"/>
    </row>
    <row r="36" spans="1:12" ht="16" x14ac:dyDescent="0.2">
      <c r="A36" s="6" t="s">
        <v>103</v>
      </c>
      <c r="B36" s="4">
        <v>219002591628</v>
      </c>
      <c r="C36" s="4">
        <v>19258248586.73</v>
      </c>
      <c r="D36" s="4">
        <v>176310892715.72998</v>
      </c>
      <c r="E36" s="4">
        <v>61949947499</v>
      </c>
      <c r="F36" s="4">
        <v>61018228041.929993</v>
      </c>
      <c r="G36" s="4">
        <v>55792084124.909996</v>
      </c>
      <c r="H36" s="4">
        <v>931719457.06999993</v>
      </c>
      <c r="I36" s="4">
        <v>41654423006.830002</v>
      </c>
      <c r="J36" s="4">
        <v>40856595679.830002</v>
      </c>
      <c r="K36"/>
      <c r="L36"/>
    </row>
    <row r="37" spans="1:12" ht="16" x14ac:dyDescent="0.2">
      <c r="A37" s="50"/>
      <c r="B37" s="50"/>
      <c r="C37" s="50"/>
    </row>
    <row r="38" spans="1:12" ht="16" x14ac:dyDescent="0.2">
      <c r="A38" s="50"/>
      <c r="B38" s="50"/>
      <c r="C38" s="50"/>
    </row>
    <row r="39" spans="1:12" ht="16" x14ac:dyDescent="0.2">
      <c r="A39" s="50"/>
      <c r="B39" s="50"/>
      <c r="C39" s="50"/>
    </row>
    <row r="40" spans="1:12" ht="16" x14ac:dyDescent="0.2">
      <c r="A40" s="50"/>
      <c r="B40" s="50"/>
      <c r="C40" s="50"/>
    </row>
    <row r="41" spans="1:12" ht="16" x14ac:dyDescent="0.2">
      <c r="A41" s="50"/>
      <c r="B41" s="50"/>
      <c r="C41" s="50"/>
    </row>
    <row r="42" spans="1:12" ht="16" x14ac:dyDescent="0.2">
      <c r="A42" s="50"/>
      <c r="B42" s="50"/>
      <c r="C42" s="50"/>
    </row>
    <row r="43" spans="1:12" x14ac:dyDescent="0.2"/>
    <row r="44" spans="1:12" x14ac:dyDescent="0.2"/>
    <row r="45" spans="1:12" x14ac:dyDescent="0.2"/>
    <row r="46" spans="1:12" x14ac:dyDescent="0.2"/>
    <row r="47" spans="1:12" x14ac:dyDescent="0.2"/>
    <row r="48" spans="1:12" x14ac:dyDescent="0.2"/>
    <row r="49" spans="1:20" x14ac:dyDescent="0.2"/>
    <row r="50" spans="1:20" x14ac:dyDescent="0.2"/>
    <row r="51" spans="1:20" x14ac:dyDescent="0.2"/>
    <row r="52" spans="1:20" ht="16" x14ac:dyDescent="0.2">
      <c r="A52" s="147" t="s">
        <v>99</v>
      </c>
      <c r="B52" s="147"/>
      <c r="C52" s="147"/>
      <c r="D52" s="147"/>
      <c r="E52" s="147"/>
      <c r="F52" s="147"/>
      <c r="G52" s="147"/>
      <c r="H52" s="147"/>
      <c r="I52" s="147"/>
      <c r="J52" s="147"/>
      <c r="K52" s="147"/>
      <c r="L52" s="147"/>
      <c r="M52" s="147"/>
      <c r="N52" s="147"/>
      <c r="O52" s="147"/>
      <c r="P52" s="147"/>
      <c r="Q52" s="147"/>
      <c r="R52" s="147"/>
      <c r="S52" s="147"/>
      <c r="T52" s="147"/>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9"/>
  <sheetViews>
    <sheetView showGridLines="0" zoomScale="70" zoomScaleNormal="70" workbookViewId="0">
      <selection activeCell="B29" sqref="B29"/>
    </sheetView>
  </sheetViews>
  <sheetFormatPr baseColWidth="10" defaultColWidth="0" defaultRowHeight="16" x14ac:dyDescent="0.2"/>
  <cols>
    <col min="1" max="1" width="2" customWidth="1"/>
    <col min="2" max="2" width="148" customWidth="1"/>
    <col min="3" max="3" width="20" bestFit="1" customWidth="1"/>
    <col min="4" max="4" width="19.83203125" bestFit="1" customWidth="1"/>
    <col min="5" max="5" width="21.5" bestFit="1" customWidth="1"/>
    <col min="6" max="6" width="19.6640625" customWidth="1"/>
    <col min="7" max="7" width="5.1640625" customWidth="1"/>
    <col min="8" max="8" width="19.6640625" hidden="1" customWidth="1"/>
    <col min="9" max="16384" width="11" hidden="1"/>
  </cols>
  <sheetData>
    <row r="5" spans="1:7" ht="17" thickBot="1" x14ac:dyDescent="0.25">
      <c r="A5" s="72"/>
      <c r="B5" s="72"/>
      <c r="C5" s="72"/>
      <c r="D5" s="72"/>
      <c r="E5" s="72"/>
      <c r="F5" s="72"/>
      <c r="G5" s="72"/>
    </row>
    <row r="13" spans="1:7" x14ac:dyDescent="0.2">
      <c r="B13" s="69" t="s">
        <v>1041</v>
      </c>
      <c r="C13" s="70" t="s">
        <v>1035</v>
      </c>
      <c r="D13" s="70" t="s">
        <v>1036</v>
      </c>
      <c r="E13" t="s">
        <v>8280</v>
      </c>
      <c r="F13" s="70" t="s">
        <v>1037</v>
      </c>
    </row>
    <row r="14" spans="1:7" x14ac:dyDescent="0.2">
      <c r="B14" s="6" t="s">
        <v>244</v>
      </c>
      <c r="C14" s="4">
        <v>54890730093.620003</v>
      </c>
      <c r="D14" s="4">
        <v>525854780.54000002</v>
      </c>
      <c r="E14" s="7">
        <v>54364875313.079987</v>
      </c>
      <c r="F14" s="44">
        <v>9.5800288981967956E-3</v>
      </c>
    </row>
    <row r="15" spans="1:7" x14ac:dyDescent="0.2">
      <c r="B15" s="8" t="s">
        <v>245</v>
      </c>
      <c r="C15" s="4">
        <v>39130011418</v>
      </c>
      <c r="D15" s="4">
        <v>304900</v>
      </c>
      <c r="E15" s="7">
        <v>39129706518</v>
      </c>
      <c r="F15" s="44">
        <v>7.7919731927229776E-6</v>
      </c>
    </row>
    <row r="16" spans="1:7" x14ac:dyDescent="0.2">
      <c r="B16" s="8" t="s">
        <v>246</v>
      </c>
      <c r="C16" s="4">
        <v>15094340517.439999</v>
      </c>
      <c r="D16" s="4">
        <v>519543874.54000002</v>
      </c>
      <c r="E16" s="7">
        <v>14574796642.899998</v>
      </c>
      <c r="F16" s="44">
        <v>3.4419779647856696E-2</v>
      </c>
    </row>
    <row r="17" spans="2:6" x14ac:dyDescent="0.2">
      <c r="B17" s="8" t="s">
        <v>247</v>
      </c>
      <c r="C17" s="4">
        <v>172602205.55000001</v>
      </c>
      <c r="D17" s="4">
        <v>522950</v>
      </c>
      <c r="E17" s="7">
        <v>172079255.55000001</v>
      </c>
      <c r="F17" s="44">
        <v>3.0297990592507811E-3</v>
      </c>
    </row>
    <row r="18" spans="2:6" x14ac:dyDescent="0.2">
      <c r="B18" s="8" t="s">
        <v>248</v>
      </c>
      <c r="C18" s="4">
        <v>493775952.63</v>
      </c>
      <c r="D18" s="4">
        <v>5483056</v>
      </c>
      <c r="E18" s="7">
        <v>488292896.63</v>
      </c>
      <c r="F18" s="44">
        <v>1.1104339874786501E-2</v>
      </c>
    </row>
    <row r="19" spans="2:6" x14ac:dyDescent="0.2">
      <c r="B19" s="6" t="s">
        <v>108</v>
      </c>
      <c r="C19" s="4">
        <v>59906489740.950005</v>
      </c>
      <c r="D19" s="4">
        <v>15057416171.689999</v>
      </c>
      <c r="E19" s="7">
        <v>44849073569.259995</v>
      </c>
      <c r="F19" s="44">
        <v>0.25134866417314505</v>
      </c>
    </row>
    <row r="20" spans="2:6" x14ac:dyDescent="0.2">
      <c r="B20" s="8" t="s">
        <v>7870</v>
      </c>
      <c r="C20" s="4">
        <v>3288947006</v>
      </c>
      <c r="D20" s="4">
        <v>838031286</v>
      </c>
      <c r="E20" s="7">
        <v>2450915720</v>
      </c>
      <c r="F20" s="44">
        <v>0.25480230738628085</v>
      </c>
    </row>
    <row r="21" spans="2:6" x14ac:dyDescent="0.2">
      <c r="B21" s="8" t="s">
        <v>8720</v>
      </c>
      <c r="C21" s="4">
        <v>6997406451.8900003</v>
      </c>
      <c r="D21" s="4">
        <v>1716089739</v>
      </c>
      <c r="E21" s="7">
        <v>5281316712.8900003</v>
      </c>
      <c r="F21" s="44">
        <v>0.24524654252955164</v>
      </c>
    </row>
    <row r="22" spans="2:6" x14ac:dyDescent="0.2">
      <c r="B22" s="8" t="s">
        <v>72</v>
      </c>
      <c r="C22" s="4">
        <v>4561773204.6599998</v>
      </c>
      <c r="D22" s="4">
        <v>469202567</v>
      </c>
      <c r="E22" s="7">
        <v>4092570637.6599998</v>
      </c>
      <c r="F22" s="44">
        <v>0.10285530339840093</v>
      </c>
    </row>
    <row r="23" spans="2:6" x14ac:dyDescent="0.2">
      <c r="B23" s="8" t="s">
        <v>1040</v>
      </c>
      <c r="C23" s="4">
        <v>31077181837</v>
      </c>
      <c r="D23" s="4">
        <v>10806596952.689999</v>
      </c>
      <c r="E23" s="7">
        <v>20270584884.310001</v>
      </c>
      <c r="F23" s="44">
        <v>0.34773413526910718</v>
      </c>
    </row>
    <row r="24" spans="2:6" x14ac:dyDescent="0.2">
      <c r="B24" s="8" t="s">
        <v>7871</v>
      </c>
      <c r="C24" s="4">
        <v>2745511353</v>
      </c>
      <c r="D24" s="4">
        <v>365132584</v>
      </c>
      <c r="E24" s="7">
        <v>2380378769</v>
      </c>
      <c r="F24" s="44">
        <v>0.13299256023874106</v>
      </c>
    </row>
    <row r="25" spans="2:6" x14ac:dyDescent="0.2">
      <c r="B25" s="8" t="s">
        <v>1038</v>
      </c>
      <c r="C25" s="4">
        <v>8460972184.0799999</v>
      </c>
      <c r="D25" s="4">
        <v>775562528</v>
      </c>
      <c r="E25" s="7">
        <v>7685409656.0799999</v>
      </c>
      <c r="F25" s="44">
        <v>9.1663524134884086E-2</v>
      </c>
    </row>
    <row r="26" spans="2:6" x14ac:dyDescent="0.2">
      <c r="B26" s="8" t="s">
        <v>87</v>
      </c>
      <c r="C26" s="4">
        <v>853698730.31999993</v>
      </c>
      <c r="D26" s="4">
        <v>32416319</v>
      </c>
      <c r="E26" s="7">
        <v>821282411.31999993</v>
      </c>
      <c r="F26" s="44">
        <v>3.7971614398265637E-2</v>
      </c>
    </row>
    <row r="27" spans="2:6" x14ac:dyDescent="0.2">
      <c r="B27" s="8" t="s">
        <v>1039</v>
      </c>
      <c r="C27" s="4">
        <v>1058462083</v>
      </c>
      <c r="D27" s="4">
        <v>26768678</v>
      </c>
      <c r="E27" s="7">
        <v>1031693405</v>
      </c>
      <c r="F27" s="44">
        <v>2.5290162425213678E-2</v>
      </c>
    </row>
    <row r="28" spans="2:6" x14ac:dyDescent="0.2">
      <c r="B28" s="8" t="s">
        <v>7872</v>
      </c>
      <c r="C28" s="4">
        <v>862536891</v>
      </c>
      <c r="D28" s="4">
        <v>27615518</v>
      </c>
      <c r="E28" s="7">
        <v>834921373</v>
      </c>
      <c r="F28" s="44">
        <v>3.2016622463513854E-2</v>
      </c>
    </row>
    <row r="29" spans="2:6" x14ac:dyDescent="0.2">
      <c r="B29" s="6" t="s">
        <v>103</v>
      </c>
      <c r="C29" s="4">
        <v>114797219834.57001</v>
      </c>
      <c r="D29" s="4">
        <v>15583270952.23</v>
      </c>
      <c r="E29" s="7">
        <v>99213948882.340012</v>
      </c>
      <c r="F29" s="44">
        <v>0.13574606575565568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46"/>
  <sheetViews>
    <sheetView showGridLines="0" workbookViewId="0">
      <selection activeCell="B20" sqref="B20"/>
    </sheetView>
  </sheetViews>
  <sheetFormatPr baseColWidth="10" defaultColWidth="0" defaultRowHeight="15" customHeight="1" zeroHeight="1" x14ac:dyDescent="0.2"/>
  <cols>
    <col min="1" max="2" width="13.83203125" style="15" customWidth="1"/>
    <col min="3" max="3" width="14.83203125" style="15" bestFit="1" customWidth="1"/>
    <col min="4" max="4" width="13.1640625" style="15" bestFit="1" customWidth="1"/>
    <col min="5" max="6" width="15" style="15" bestFit="1" customWidth="1"/>
    <col min="7" max="7" width="11.5" style="15" bestFit="1" customWidth="1"/>
    <col min="8" max="8" width="14.83203125" style="15" bestFit="1" customWidth="1"/>
    <col min="9" max="9" width="7.6640625" style="15" bestFit="1" customWidth="1"/>
    <col min="10" max="12" width="13.83203125" style="15" customWidth="1"/>
    <col min="13" max="17" width="0" style="15" hidden="1" customWidth="1"/>
    <col min="18" max="16384" width="11" style="15" hidden="1"/>
  </cols>
  <sheetData>
    <row r="1" spans="1:12" x14ac:dyDescent="0.2"/>
    <row r="2" spans="1:12" x14ac:dyDescent="0.2"/>
    <row r="3" spans="1:12" x14ac:dyDescent="0.2"/>
    <row r="4" spans="1:12" x14ac:dyDescent="0.2"/>
    <row r="5" spans="1:12" x14ac:dyDescent="0.2"/>
    <row r="6" spans="1:12" x14ac:dyDescent="0.2"/>
    <row r="7" spans="1:12" ht="16" x14ac:dyDescent="0.2">
      <c r="C7" s="45" t="s">
        <v>9</v>
      </c>
      <c r="D7" s="5" t="s">
        <v>18</v>
      </c>
      <c r="E7" s="59" t="s">
        <v>113</v>
      </c>
      <c r="F7" s="59" t="s">
        <v>116</v>
      </c>
      <c r="G7" s="59" t="s">
        <v>514</v>
      </c>
      <c r="H7" s="59" t="s">
        <v>117</v>
      </c>
      <c r="I7" s="59" t="s">
        <v>515</v>
      </c>
      <c r="J7" s="59" t="s">
        <v>516</v>
      </c>
    </row>
    <row r="8" spans="1:12" ht="16" x14ac:dyDescent="0.2">
      <c r="C8" t="s">
        <v>244</v>
      </c>
      <c r="D8" t="s">
        <v>37</v>
      </c>
      <c r="E8" s="4">
        <v>462772758.63</v>
      </c>
      <c r="F8" s="4">
        <v>460924758.63</v>
      </c>
      <c r="G8" s="44">
        <v>0.99600667937872822</v>
      </c>
      <c r="H8" s="4">
        <v>460402758.63</v>
      </c>
      <c r="I8" s="44">
        <v>0.99487869595648593</v>
      </c>
      <c r="J8" s="4">
        <v>2370000</v>
      </c>
      <c r="K8" s="59"/>
      <c r="L8" s="59"/>
    </row>
    <row r="9" spans="1:12" ht="16" x14ac:dyDescent="0.2">
      <c r="C9"/>
      <c r="D9" t="s">
        <v>48</v>
      </c>
      <c r="E9" s="4">
        <v>6315620</v>
      </c>
      <c r="F9" s="4">
        <v>6315620</v>
      </c>
      <c r="G9" s="44">
        <v>1</v>
      </c>
      <c r="H9" s="4">
        <v>6315620</v>
      </c>
      <c r="I9" s="44">
        <v>1</v>
      </c>
      <c r="J9" s="4">
        <v>0</v>
      </c>
      <c r="K9" s="4"/>
      <c r="L9" s="4"/>
    </row>
    <row r="10" spans="1:12" ht="16" x14ac:dyDescent="0.2">
      <c r="C10" t="s">
        <v>517</v>
      </c>
      <c r="D10"/>
      <c r="E10" s="4">
        <v>469088378.63</v>
      </c>
      <c r="F10" s="4">
        <v>467240378.63</v>
      </c>
      <c r="G10" s="44">
        <v>0.99606044386476345</v>
      </c>
      <c r="H10" s="4">
        <v>466718378.63</v>
      </c>
      <c r="I10" s="44">
        <v>0.99494764716422579</v>
      </c>
      <c r="J10" s="4">
        <v>2370000</v>
      </c>
      <c r="K10" s="4"/>
      <c r="L10" s="4"/>
    </row>
    <row r="11" spans="1:12" ht="16" x14ac:dyDescent="0.2">
      <c r="C11" t="s">
        <v>108</v>
      </c>
      <c r="D11" t="s">
        <v>37</v>
      </c>
      <c r="E11" s="4">
        <v>14249910601.049999</v>
      </c>
      <c r="F11" s="4">
        <v>10531011481.309999</v>
      </c>
      <c r="G11" s="44">
        <v>0.73902298590799764</v>
      </c>
      <c r="H11" s="4">
        <v>10518426420.309999</v>
      </c>
      <c r="I11" s="44">
        <v>0.73813981819190877</v>
      </c>
      <c r="J11" s="4">
        <v>3731484180.7399998</v>
      </c>
      <c r="K11" s="4"/>
      <c r="L11" s="4"/>
    </row>
    <row r="12" spans="1:12" ht="16" x14ac:dyDescent="0.2">
      <c r="C12"/>
      <c r="D12" t="s">
        <v>48</v>
      </c>
      <c r="E12" s="4">
        <v>9221845519.3600006</v>
      </c>
      <c r="F12" s="4">
        <v>7525363404.0699997</v>
      </c>
      <c r="G12" s="44">
        <v>0.81603659357246128</v>
      </c>
      <c r="H12" s="4">
        <v>7525363404.0699997</v>
      </c>
      <c r="I12" s="44">
        <v>0.81603659357246128</v>
      </c>
      <c r="J12" s="4">
        <v>1696482115.2900009</v>
      </c>
      <c r="K12" s="4"/>
      <c r="L12" s="4"/>
    </row>
    <row r="13" spans="1:12" ht="16" x14ac:dyDescent="0.2">
      <c r="C13" t="s">
        <v>518</v>
      </c>
      <c r="D13"/>
      <c r="E13" s="4">
        <v>23471756120.41</v>
      </c>
      <c r="F13" s="4">
        <v>18056374885.379997</v>
      </c>
      <c r="G13" s="44">
        <v>0.76928095165742516</v>
      </c>
      <c r="H13" s="4">
        <v>18043789824.379997</v>
      </c>
      <c r="I13" s="44">
        <v>0.7687447727309128</v>
      </c>
      <c r="J13" s="4">
        <v>5427966296.0300026</v>
      </c>
      <c r="K13" s="4"/>
      <c r="L13" s="4"/>
    </row>
    <row r="14" spans="1:12" ht="16" x14ac:dyDescent="0.2">
      <c r="C14" t="s">
        <v>103</v>
      </c>
      <c r="D14"/>
      <c r="E14" s="4">
        <v>23940844499.040001</v>
      </c>
      <c r="F14" s="4">
        <v>18523615264.009998</v>
      </c>
      <c r="G14" s="44">
        <v>0.7737243882417254</v>
      </c>
      <c r="H14" s="4">
        <v>18510508203.009998</v>
      </c>
      <c r="I14" s="44">
        <v>0.77317691127195831</v>
      </c>
      <c r="J14" s="4">
        <v>5430336296.0299988</v>
      </c>
      <c r="K14" s="4"/>
      <c r="L14" s="4"/>
    </row>
    <row r="15" spans="1:12" ht="16" x14ac:dyDescent="0.2">
      <c r="I15" s="4"/>
      <c r="J15" s="4"/>
      <c r="K15" s="4"/>
      <c r="L15" s="4"/>
    </row>
    <row r="16" spans="1:12" ht="16" x14ac:dyDescent="0.2">
      <c r="A16"/>
      <c r="B16"/>
      <c r="C16"/>
    </row>
    <row r="17" spans="1:11" ht="16" x14ac:dyDescent="0.2">
      <c r="A17"/>
      <c r="B17"/>
      <c r="C17"/>
    </row>
    <row r="18" spans="1:11" ht="16" x14ac:dyDescent="0.2">
      <c r="A18"/>
      <c r="B18"/>
      <c r="C18"/>
    </row>
    <row r="19" spans="1:11" ht="16" x14ac:dyDescent="0.2">
      <c r="A19"/>
      <c r="B19"/>
      <c r="C19"/>
    </row>
    <row r="20" spans="1:11" ht="16" x14ac:dyDescent="0.2">
      <c r="A20"/>
      <c r="B20"/>
      <c r="C20"/>
    </row>
    <row r="21" spans="1:11" ht="16" x14ac:dyDescent="0.2">
      <c r="A21" s="60"/>
      <c r="B21" s="60"/>
      <c r="C21" s="60"/>
      <c r="D21" s="61"/>
      <c r="E21" s="61"/>
      <c r="F21" s="61"/>
      <c r="G21" s="61"/>
      <c r="H21" s="61"/>
      <c r="I21" s="61"/>
      <c r="J21" s="61"/>
      <c r="K21" s="61"/>
    </row>
    <row r="22" spans="1:11" ht="16" x14ac:dyDescent="0.2">
      <c r="A22" s="60"/>
      <c r="B22" s="60"/>
      <c r="C22" s="60"/>
      <c r="D22" s="61" t="s">
        <v>113</v>
      </c>
      <c r="E22" s="61" t="s">
        <v>116</v>
      </c>
      <c r="F22" s="61" t="s">
        <v>117</v>
      </c>
      <c r="G22" s="61"/>
      <c r="H22" s="61"/>
      <c r="I22" s="61"/>
      <c r="J22" s="61"/>
      <c r="K22" s="61"/>
    </row>
    <row r="23" spans="1:11" ht="16" x14ac:dyDescent="0.2">
      <c r="A23" s="60"/>
      <c r="B23" s="60" t="s">
        <v>244</v>
      </c>
      <c r="C23" s="60" t="s">
        <v>37</v>
      </c>
      <c r="D23" s="62">
        <f>E8</f>
        <v>462772758.63</v>
      </c>
      <c r="E23" s="62">
        <f>F8</f>
        <v>460924758.63</v>
      </c>
      <c r="F23" s="62">
        <f>H8</f>
        <v>460402758.63</v>
      </c>
      <c r="G23" s="61"/>
      <c r="H23" s="61"/>
      <c r="I23" s="61"/>
      <c r="J23" s="61"/>
      <c r="K23" s="61"/>
    </row>
    <row r="24" spans="1:11" ht="16" x14ac:dyDescent="0.2">
      <c r="A24" s="60"/>
      <c r="B24" s="60" t="s">
        <v>244</v>
      </c>
      <c r="C24" s="60" t="s">
        <v>48</v>
      </c>
      <c r="D24" s="62">
        <f>E9</f>
        <v>6315620</v>
      </c>
      <c r="E24" s="62">
        <f>F9</f>
        <v>6315620</v>
      </c>
      <c r="F24" s="62">
        <f>H9</f>
        <v>6315620</v>
      </c>
      <c r="G24" s="61"/>
      <c r="H24" s="61"/>
      <c r="I24" s="61"/>
      <c r="J24" s="61"/>
      <c r="K24" s="61"/>
    </row>
    <row r="25" spans="1:11" ht="16" x14ac:dyDescent="0.2">
      <c r="A25" s="60"/>
      <c r="B25" s="60" t="s">
        <v>108</v>
      </c>
      <c r="C25" s="60" t="s">
        <v>37</v>
      </c>
      <c r="D25" s="62">
        <f>E11</f>
        <v>14249910601.049999</v>
      </c>
      <c r="E25" s="62">
        <f>F11</f>
        <v>10531011481.309999</v>
      </c>
      <c r="F25" s="62">
        <f>H11</f>
        <v>10518426420.309999</v>
      </c>
      <c r="G25" s="61"/>
      <c r="H25" s="61"/>
      <c r="I25" s="61"/>
      <c r="J25" s="61"/>
      <c r="K25" s="61"/>
    </row>
    <row r="26" spans="1:11" ht="16" x14ac:dyDescent="0.2">
      <c r="A26" s="61"/>
      <c r="B26" s="63" t="s">
        <v>108</v>
      </c>
      <c r="C26" s="60" t="s">
        <v>48</v>
      </c>
      <c r="D26" s="62">
        <f>E12</f>
        <v>9221845519.3600006</v>
      </c>
      <c r="E26" s="62">
        <f>F12</f>
        <v>7525363404.0699997</v>
      </c>
      <c r="F26" s="62">
        <f>H12</f>
        <v>7525363404.0699997</v>
      </c>
      <c r="G26" s="61"/>
      <c r="H26" s="61"/>
      <c r="I26" s="61"/>
      <c r="J26" s="61"/>
      <c r="K26" s="61"/>
    </row>
    <row r="27" spans="1:11" x14ac:dyDescent="0.2">
      <c r="A27" s="61"/>
      <c r="B27" s="61"/>
      <c r="C27" s="61"/>
      <c r="D27" s="61"/>
      <c r="E27" s="61"/>
      <c r="F27" s="61"/>
      <c r="G27" s="61"/>
      <c r="H27" s="61"/>
      <c r="I27" s="61"/>
      <c r="J27" s="61"/>
      <c r="K27" s="61"/>
    </row>
    <row r="28" spans="1:11" x14ac:dyDescent="0.2"/>
    <row r="29" spans="1:11" x14ac:dyDescent="0.2"/>
    <row r="30" spans="1:11" x14ac:dyDescent="0.2"/>
    <row r="31" spans="1:11" x14ac:dyDescent="0.2"/>
    <row r="32" spans="1:11" x14ac:dyDescent="0.2"/>
    <row r="33" spans="1:12" x14ac:dyDescent="0.2"/>
    <row r="34" spans="1:12" x14ac:dyDescent="0.2"/>
    <row r="35" spans="1:12" x14ac:dyDescent="0.2"/>
    <row r="36" spans="1:12" x14ac:dyDescent="0.2"/>
    <row r="37" spans="1:12" ht="16" x14ac:dyDescent="0.2">
      <c r="A37" s="50"/>
      <c r="B37" s="50"/>
    </row>
    <row r="38" spans="1:12" ht="16" x14ac:dyDescent="0.2">
      <c r="A38" s="50"/>
      <c r="B38" s="50"/>
    </row>
    <row r="39" spans="1:12" ht="16" x14ac:dyDescent="0.2">
      <c r="A39" s="50"/>
      <c r="B39" s="50"/>
      <c r="C39" s="50"/>
    </row>
    <row r="40" spans="1:12" ht="16" x14ac:dyDescent="0.2">
      <c r="A40" s="50"/>
      <c r="B40" s="50"/>
      <c r="C40" s="50"/>
    </row>
    <row r="41" spans="1:12" ht="16" x14ac:dyDescent="0.2">
      <c r="A41" s="50"/>
      <c r="B41" s="50"/>
      <c r="C41" s="50"/>
    </row>
    <row r="42" spans="1:12" ht="16" x14ac:dyDescent="0.2">
      <c r="A42" s="50"/>
      <c r="B42" s="50"/>
      <c r="C42" s="50"/>
    </row>
    <row r="43" spans="1:12" x14ac:dyDescent="0.2"/>
    <row r="44" spans="1:12" x14ac:dyDescent="0.2"/>
    <row r="45" spans="1:12" x14ac:dyDescent="0.2"/>
    <row r="46" spans="1:12" ht="16" x14ac:dyDescent="0.2">
      <c r="A46" s="147" t="s">
        <v>99</v>
      </c>
      <c r="B46" s="147"/>
      <c r="C46" s="147"/>
      <c r="D46" s="147"/>
      <c r="E46" s="147"/>
      <c r="F46" s="147"/>
      <c r="G46" s="147"/>
      <c r="H46" s="147"/>
      <c r="I46" s="147"/>
      <c r="J46" s="147"/>
      <c r="K46" s="147"/>
      <c r="L46" s="147"/>
    </row>
  </sheetData>
  <mergeCells count="1">
    <mergeCell ref="A46:L46"/>
  </mergeCell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6" zeroHeight="1" x14ac:dyDescent="0.2"/>
  <cols>
    <col min="1" max="1" width="2.1640625" customWidth="1"/>
    <col min="2" max="2" width="53.33203125" customWidth="1"/>
    <col min="3" max="4" width="11" customWidth="1"/>
    <col min="5" max="5" width="7.6640625" bestFit="1" customWidth="1"/>
    <col min="6" max="6" width="3.83203125" customWidth="1"/>
    <col min="7" max="7" width="50.6640625" customWidth="1"/>
    <col min="8" max="8" width="44.1640625" customWidth="1"/>
    <col min="9" max="11" width="11" customWidth="1"/>
    <col min="12" max="12" width="4.6640625" customWidth="1"/>
    <col min="13" max="16384" width="11" hidden="1"/>
  </cols>
  <sheetData>
    <row r="1" spans="2:11" x14ac:dyDescent="0.2"/>
    <row r="2" spans="2:11" x14ac:dyDescent="0.2"/>
    <row r="3" spans="2:11" x14ac:dyDescent="0.2"/>
    <row r="4" spans="2:11" x14ac:dyDescent="0.2"/>
    <row r="5" spans="2:11" x14ac:dyDescent="0.2"/>
    <row r="6" spans="2:11" x14ac:dyDescent="0.2"/>
    <row r="7" spans="2:11" x14ac:dyDescent="0.2"/>
    <row r="8" spans="2:11" x14ac:dyDescent="0.2"/>
    <row r="9" spans="2:11" x14ac:dyDescent="0.2"/>
    <row r="10" spans="2:11" x14ac:dyDescent="0.2"/>
    <row r="11" spans="2:11" x14ac:dyDescent="0.2">
      <c r="B11" s="147" t="s">
        <v>349</v>
      </c>
      <c r="C11" s="147"/>
      <c r="D11" s="147"/>
      <c r="E11" s="147"/>
      <c r="G11" s="147" t="s">
        <v>350</v>
      </c>
      <c r="H11" s="147"/>
      <c r="I11" s="147"/>
      <c r="J11" s="147"/>
      <c r="K11" s="147"/>
    </row>
    <row r="12" spans="2:11" ht="5" customHeight="1" x14ac:dyDescent="0.2"/>
    <row r="13" spans="2:11" x14ac:dyDescent="0.2">
      <c r="B13" s="14" t="s">
        <v>259</v>
      </c>
      <c r="C13" s="14" t="s">
        <v>347</v>
      </c>
      <c r="D13" s="14" t="s">
        <v>94</v>
      </c>
      <c r="E13" s="14" t="s">
        <v>348</v>
      </c>
      <c r="G13" s="14" t="s">
        <v>258</v>
      </c>
      <c r="H13" s="14" t="s">
        <v>259</v>
      </c>
      <c r="I13" s="14" t="s">
        <v>347</v>
      </c>
      <c r="J13" s="14" t="s">
        <v>94</v>
      </c>
      <c r="K13" s="14" t="s">
        <v>348</v>
      </c>
    </row>
    <row r="14" spans="2:11" x14ac:dyDescent="0.2">
      <c r="B14" t="str">
        <f>IF(Validaciones!AC4="","",Validaciones!AC4)</f>
        <v>Actividades de soporte realizadas</v>
      </c>
      <c r="C14">
        <f>IF(Validaciones!AD4="","",Validaciones!AD4)</f>
        <v>8000</v>
      </c>
      <c r="D14">
        <f>IF(Validaciones!AE4="","",Validaciones!AE4)</f>
        <v>2980</v>
      </c>
      <c r="E14" s="44">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44">
        <f>IF(Validaciones!AQ4="","",Validaciones!AQ4)</f>
        <v>0</v>
      </c>
    </row>
    <row r="15" spans="2:11" x14ac:dyDescent="0.2">
      <c r="B15" t="str">
        <f>IF(Validaciones!AC5="","",Validaciones!AC5)</f>
        <v>Análisis geomorfológicos realizados</v>
      </c>
      <c r="C15">
        <f>IF(Validaciones!AD5="","",Validaciones!AD5)</f>
        <v>45000</v>
      </c>
      <c r="D15">
        <f>IF(Validaciones!AE5="","",Validaciones!AE5)</f>
        <v>0</v>
      </c>
      <c r="E15" s="44">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44">
        <f>IF(Validaciones!AQ5="","",Validaciones!AQ5)</f>
        <v>0.18990000000000001</v>
      </c>
    </row>
    <row r="16" spans="2:11" x14ac:dyDescent="0.2">
      <c r="B16" t="str">
        <f>IF(Validaciones!AC6="","",Validaciones!AC6)</f>
        <v>Auditorias internas de calidad</v>
      </c>
      <c r="C16">
        <f>IF(Validaciones!AD6="","",Validaciones!AD6)</f>
        <v>1</v>
      </c>
      <c r="D16">
        <f>IF(Validaciones!AE6="","",Validaciones!AE6)</f>
        <v>0</v>
      </c>
      <c r="E16" s="44">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44">
        <f>IF(Validaciones!AQ6="","",Validaciones!AQ6)</f>
        <v>7.0000000000000007E-2</v>
      </c>
    </row>
    <row r="17" spans="2:11" x14ac:dyDescent="0.2">
      <c r="B17" t="str">
        <f>IF(Validaciones!AC7="","",Validaciones!AC7)</f>
        <v>Avaluos comerciales realizados</v>
      </c>
      <c r="C17">
        <f>IF(Validaciones!AD7="","",Validaciones!AD7)</f>
        <v>7055</v>
      </c>
      <c r="D17">
        <f>IF(Validaciones!AE7="","",Validaciones!AE7)</f>
        <v>110</v>
      </c>
      <c r="E17" s="44">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44">
        <f>IF(Validaciones!AQ7="","",Validaciones!AQ7)</f>
        <v>0</v>
      </c>
    </row>
    <row r="18" spans="2:11" x14ac:dyDescent="0.2">
      <c r="B18" t="str">
        <f>IF(Validaciones!AC8="","",Validaciones!AC8)</f>
        <v>Contratos de obra física celebrados</v>
      </c>
      <c r="C18">
        <f>IF(Validaciones!AD8="","",Validaciones!AD8)</f>
        <v>2</v>
      </c>
      <c r="D18">
        <f>IF(Validaciones!AE8="","",Validaciones!AE8)</f>
        <v>0</v>
      </c>
      <c r="E18" s="44">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44">
        <f>IF(Validaciones!AQ8="","",Validaciones!AQ8)</f>
        <v>0.25</v>
      </c>
    </row>
    <row r="19" spans="2:11" x14ac:dyDescent="0.2">
      <c r="B19" t="str">
        <f>IF(Validaciones!AC9="","",Validaciones!AC9)</f>
        <v>Convenios nuevos o en implementación</v>
      </c>
      <c r="C19">
        <f>IF(Validaciones!AD9="","",Validaciones!AD9)</f>
        <v>10</v>
      </c>
      <c r="D19">
        <f>IF(Validaciones!AE9="","",Validaciones!AE9)</f>
        <v>1</v>
      </c>
      <c r="E19" s="44">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44">
        <f>IF(Validaciones!AQ9="","",Validaciones!AQ9)</f>
        <v>0</v>
      </c>
    </row>
    <row r="20" spans="2:11" x14ac:dyDescent="0.2">
      <c r="B20" t="str">
        <f>IF(Validaciones!AC10="","",Validaciones!AC10)</f>
        <v>Desarrollos informáticos adquiridos o actualizados</v>
      </c>
      <c r="C20">
        <f>IF(Validaciones!AD10="","",Validaciones!AD10)</f>
        <v>5</v>
      </c>
      <c r="D20">
        <f>IF(Validaciones!AE10="","",Validaciones!AE10)</f>
        <v>5</v>
      </c>
      <c r="E20" s="44">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44">
        <f>IF(Validaciones!AQ10="","",Validaciones!AQ10)</f>
        <v>0</v>
      </c>
    </row>
    <row r="21" spans="2:11" x14ac:dyDescent="0.2">
      <c r="B21" t="str">
        <f>IF(Validaciones!AC11="","",Validaciones!AC11)</f>
        <v>Ejercicio de cooperación internacional</v>
      </c>
      <c r="C21">
        <f>IF(Validaciones!AD11="","",Validaciones!AD11)</f>
        <v>30</v>
      </c>
      <c r="D21">
        <f>IF(Validaciones!AE11="","",Validaciones!AE11)</f>
        <v>0</v>
      </c>
      <c r="E21" s="44">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44">
        <f>IF(Validaciones!AQ11="","",Validaciones!AQ11)</f>
        <v>7.0000000000000007E-2</v>
      </c>
    </row>
    <row r="22" spans="2:11" x14ac:dyDescent="0.2">
      <c r="B22" t="str">
        <f>IF(Validaciones!AC12="","",Validaciones!AC12)</f>
        <v>Ejercicios de participación</v>
      </c>
      <c r="C22">
        <f>IF(Validaciones!AD12="","",Validaciones!AD12)</f>
        <v>10</v>
      </c>
      <c r="D22">
        <f>IF(Validaciones!AE12="","",Validaciones!AE12)</f>
        <v>2</v>
      </c>
      <c r="E22" s="44">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44">
        <f>IF(Validaciones!AQ12="","",Validaciones!AQ12)</f>
        <v>0</v>
      </c>
    </row>
    <row r="23" spans="2:11" x14ac:dyDescent="0.2">
      <c r="B23" t="str">
        <f>IF(Validaciones!AC13="","",Validaciones!AC13)</f>
        <v>Eventos realizados para la promoción y avance de la geografía</v>
      </c>
      <c r="C23">
        <f>IF(Validaciones!AD13="","",Validaciones!AD13)</f>
        <v>22</v>
      </c>
      <c r="D23">
        <f>IF(Validaciones!AE13="","",Validaciones!AE13)</f>
        <v>6</v>
      </c>
      <c r="E23" s="44">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44">
        <f>IF(Validaciones!AQ13="","",Validaciones!AQ13)</f>
        <v>0</v>
      </c>
    </row>
    <row r="24" spans="2:11" x14ac:dyDescent="0.2">
      <c r="B24" t="str">
        <f>IF(Validaciones!AC14="","",Validaciones!AC14)</f>
        <v>Hectareas monitoreadas</v>
      </c>
      <c r="C24">
        <f>IF(Validaciones!AD14="","",Validaciones!AD14)</f>
        <v>6100000</v>
      </c>
      <c r="D24">
        <f>IF(Validaciones!AE14="","",Validaciones!AE14)</f>
        <v>0</v>
      </c>
      <c r="E24" s="44">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44">
        <f>IF(Validaciones!AQ14="","",Validaciones!AQ14)</f>
        <v>0</v>
      </c>
    </row>
    <row r="25" spans="2:11" x14ac:dyDescent="0.2">
      <c r="B25" t="str">
        <f>IF(Validaciones!AC15="","",Validaciones!AC15)</f>
        <v>Implementación del sistema de gestión</v>
      </c>
      <c r="C25">
        <f>IF(Validaciones!AD15="","",Validaciones!AD15)</f>
        <v>0.25</v>
      </c>
      <c r="D25">
        <f>IF(Validaciones!AE15="","",Validaciones!AE15)</f>
        <v>0.03</v>
      </c>
      <c r="E25" s="44">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44">
        <f>IF(Validaciones!AQ15="","",Validaciones!AQ15)</f>
        <v>0.40909090909090912</v>
      </c>
    </row>
    <row r="26" spans="2:11" x14ac:dyDescent="0.2">
      <c r="B26" t="str">
        <f>IF(Validaciones!AC16="","",Validaciones!AC16)</f>
        <v>Obras vigiladas a través de interventoría</v>
      </c>
      <c r="C26">
        <f>IF(Validaciones!AD16="","",Validaciones!AD16)</f>
        <v>2</v>
      </c>
      <c r="D26">
        <f>IF(Validaciones!AE16="","",Validaciones!AE16)</f>
        <v>0</v>
      </c>
      <c r="E26" s="44">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44">
        <f>IF(Validaciones!AQ16="","",Validaciones!AQ16)</f>
        <v>1.8675000000000001E-2</v>
      </c>
    </row>
    <row r="27" spans="2:11" x14ac:dyDescent="0.2">
      <c r="B27" t="str">
        <f>IF(Validaciones!AC17="","",Validaciones!AC17)</f>
        <v>Porcentaje de avance en la implementación de la estrategia de comunicaciones</v>
      </c>
      <c r="C27">
        <f>IF(Validaciones!AD17="","",Validaciones!AD17)</f>
        <v>1</v>
      </c>
      <c r="D27">
        <f>IF(Validaciones!AE17="","",Validaciones!AE17)</f>
        <v>0.16250000000000001</v>
      </c>
      <c r="E27" s="44">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44">
        <f>IF(Validaciones!AQ17="","",Validaciones!AQ17)</f>
        <v>0.21429999999999999</v>
      </c>
    </row>
    <row r="28" spans="2:11" x14ac:dyDescent="0.2">
      <c r="B28" t="str">
        <f>IF(Validaciones!AC18="","",Validaciones!AC18)</f>
        <v xml:space="preserve">Porcentaje de avance en la implementación de sistemas de calidad de la gestión
</v>
      </c>
      <c r="C28">
        <f>IF(Validaciones!AD18="","",Validaciones!AD18)</f>
        <v>0.9</v>
      </c>
      <c r="D28">
        <f>IF(Validaciones!AE18="","",Validaciones!AE18)</f>
        <v>0.1</v>
      </c>
      <c r="E28" s="44">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44">
        <f>IF(Validaciones!AQ18="","",Validaciones!AQ18)</f>
        <v>9.0909090909090912E-2</v>
      </c>
    </row>
    <row r="29" spans="2:11" x14ac:dyDescent="0.2">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44">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44">
        <f>IF(Validaciones!AQ19="","",Validaciones!AQ19)</f>
        <v>1.3599999999999999E-2</v>
      </c>
    </row>
    <row r="30" spans="2:11" x14ac:dyDescent="0.2">
      <c r="B30" t="str">
        <f>IF(Validaciones!AC20="","",Validaciones!AC20)</f>
        <v>Porcentaje de encuestas con calificación satisfactoria</v>
      </c>
      <c r="C30">
        <f>IF(Validaciones!AD20="","",Validaciones!AD20)</f>
        <v>0.9</v>
      </c>
      <c r="D30">
        <f>IF(Validaciones!AE20="","",Validaciones!AE20)</f>
        <v>0</v>
      </c>
      <c r="E30" s="44">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44">
        <f>IF(Validaciones!AQ20="","",Validaciones!AQ20)</f>
        <v>0</v>
      </c>
    </row>
    <row r="31" spans="2:11" x14ac:dyDescent="0.2">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44">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44">
        <f>IF(Validaciones!AQ21="","",Validaciones!AQ21)</f>
        <v>0.2</v>
      </c>
    </row>
    <row r="32" spans="2:11" x14ac:dyDescent="0.2">
      <c r="B32" t="str">
        <f>IF(Validaciones!AC22="","",Validaciones!AC22)</f>
        <v>Rendiciones de cuentas realizadas</v>
      </c>
      <c r="C32">
        <f>IF(Validaciones!AD22="","",Validaciones!AD22)</f>
        <v>2</v>
      </c>
      <c r="D32">
        <f>IF(Validaciones!AE22="","",Validaciones!AE22)</f>
        <v>0</v>
      </c>
      <c r="E32" s="44">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44">
        <f>IF(Validaciones!AQ22="","",Validaciones!AQ22)</f>
        <v>0.09</v>
      </c>
    </row>
    <row r="33" spans="2:11" x14ac:dyDescent="0.2">
      <c r="B33" t="str">
        <f>IF(Validaciones!AC23="","",Validaciones!AC23)</f>
        <v>Sistemas de información actualizados</v>
      </c>
      <c r="C33">
        <f>IF(Validaciones!AD23="","",Validaciones!AD23)</f>
        <v>1</v>
      </c>
      <c r="D33">
        <f>IF(Validaciones!AE23="","",Validaciones!AE23)</f>
        <v>0.3</v>
      </c>
      <c r="E33" s="44">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44">
        <f>IF(Validaciones!AQ23="","",Validaciones!AQ23)</f>
        <v>0</v>
      </c>
    </row>
    <row r="34" spans="2:11" x14ac:dyDescent="0.2">
      <c r="B34" t="str">
        <f>IF(Validaciones!AC24="","",Validaciones!AC24)</f>
        <v>Talleres o actividades de capacitación realizados</v>
      </c>
      <c r="C34">
        <f>IF(Validaciones!AD24="","",Validaciones!AD24)</f>
        <v>20</v>
      </c>
      <c r="D34">
        <f>IF(Validaciones!AE24="","",Validaciones!AE24)</f>
        <v>0</v>
      </c>
      <c r="E34" s="44">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44">
        <f>IF(Validaciones!AQ24="","",Validaciones!AQ24)</f>
        <v>0.19357377049180327</v>
      </c>
    </row>
    <row r="35" spans="2:11" x14ac:dyDescent="0.2">
      <c r="B35" t="str">
        <f>IF(Validaciones!AC25="","",Validaciones!AC25)</f>
        <v>Visitas de evaluación y seguimiento realizadas</v>
      </c>
      <c r="C35">
        <f>IF(Validaciones!AD25="","",Validaciones!AD25)</f>
        <v>22</v>
      </c>
      <c r="D35">
        <f>IF(Validaciones!AE25="","",Validaciones!AE25)</f>
        <v>9</v>
      </c>
      <c r="E35" s="44">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44">
        <f>IF(Validaciones!AQ25="","",Validaciones!AQ25)</f>
        <v>0</v>
      </c>
    </row>
    <row r="36" spans="2:11" x14ac:dyDescent="0.2">
      <c r="E36" s="44"/>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44">
        <f>IF(Validaciones!AQ26="","",Validaciones!AQ26)</f>
        <v>2.0299999999999999E-2</v>
      </c>
    </row>
    <row r="37" spans="2:11" x14ac:dyDescent="0.2">
      <c r="E37" s="44"/>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44">
        <f>IF(Validaciones!AQ27="","",Validaciones!AQ27)</f>
        <v>4.8899999999999999E-2</v>
      </c>
    </row>
    <row r="38" spans="2:11" x14ac:dyDescent="0.2">
      <c r="E38" s="44"/>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44">
        <f>IF(Validaciones!AQ28="","",Validaciones!AQ28)</f>
        <v>0</v>
      </c>
    </row>
    <row r="39" spans="2:11" x14ac:dyDescent="0.2">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44">
        <f>IF(Validaciones!AQ29="","",Validaciones!AQ29)</f>
        <v>0.1336</v>
      </c>
    </row>
    <row r="40" spans="2:11" x14ac:dyDescent="0.2">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44">
        <f>IF(Validaciones!AQ30="","",Validaciones!AQ30)</f>
        <v>0.4</v>
      </c>
    </row>
    <row r="41" spans="2:11" x14ac:dyDescent="0.2">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44">
        <f>IF(Validaciones!AQ31="","",Validaciones!AQ31)</f>
        <v>0</v>
      </c>
    </row>
    <row r="42" spans="2:11" x14ac:dyDescent="0.2">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44">
        <f>IF(Validaciones!AQ32="","",Validaciones!AQ32)</f>
        <v>0.3</v>
      </c>
    </row>
    <row r="43" spans="2:11" x14ac:dyDescent="0.2">
      <c r="G43" t="str">
        <f>IF(Validaciones!AM33="","",Validaciones!AM33)</f>
        <v>Servicio de Información Catastral</v>
      </c>
      <c r="H43" t="str">
        <f>IF(Validaciones!AN33="","",Validaciones!AN33)</f>
        <v>Solicitudes atendidas</v>
      </c>
      <c r="I43">
        <f>IF(Validaciones!AO33="","",Validaciones!AO33)</f>
        <v>1</v>
      </c>
      <c r="J43">
        <f>IF(Validaciones!AP33="","",Validaciones!AP33)</f>
        <v>545</v>
      </c>
      <c r="K43" s="44">
        <f>IF(Validaciones!AQ33="","",Validaciones!AQ33)</f>
        <v>0.155</v>
      </c>
    </row>
    <row r="44" spans="2:11" x14ac:dyDescent="0.2">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44">
        <f>IF(Validaciones!AQ34="","",Validaciones!AQ34)</f>
        <v>0</v>
      </c>
    </row>
    <row r="45" spans="2:11" x14ac:dyDescent="0.2">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44">
        <f>IF(Validaciones!AQ35="","",Validaciones!AQ35)</f>
        <v>0</v>
      </c>
    </row>
    <row r="46" spans="2:11" x14ac:dyDescent="0.2">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44">
        <f>IF(Validaciones!AQ36="","",Validaciones!AQ36)</f>
        <v>0.12709999999999999</v>
      </c>
    </row>
    <row r="47" spans="2:11" x14ac:dyDescent="0.2">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44">
        <f>IF(Validaciones!AQ37="","",Validaciones!AQ37)</f>
        <v>0</v>
      </c>
    </row>
    <row r="48" spans="2:11" x14ac:dyDescent="0.2">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44">
        <f>IF(Validaciones!AQ38="","",Validaciones!AQ38)</f>
        <v>0</v>
      </c>
    </row>
    <row r="49" spans="1:18" x14ac:dyDescent="0.2">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44">
        <f>IF(Validaciones!AQ39="","",Validaciones!AQ39)</f>
        <v>0</v>
      </c>
    </row>
    <row r="50" spans="1:18" x14ac:dyDescent="0.2">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44">
        <f>IF(Validaciones!AQ40="","",Validaciones!AQ40)</f>
        <v>0</v>
      </c>
    </row>
    <row r="51" spans="1:18" x14ac:dyDescent="0.2">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44">
        <f>IF(Validaciones!AQ41="","",Validaciones!AQ41)</f>
        <v>2.9999999999999997E-4</v>
      </c>
    </row>
    <row r="52" spans="1:18" x14ac:dyDescent="0.2">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44">
        <f>IF(Validaciones!AQ42="","",Validaciones!AQ42)</f>
        <v>0</v>
      </c>
    </row>
    <row r="53" spans="1:18" x14ac:dyDescent="0.2">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44">
        <f>IF(Validaciones!AQ43="","",Validaciones!AQ43)</f>
        <v>0.17330000000000001</v>
      </c>
    </row>
    <row r="54" spans="1:18" x14ac:dyDescent="0.2">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44">
        <f>IF(Validaciones!AQ44="","",Validaciones!AQ44)</f>
        <v>0.54999999999999993</v>
      </c>
    </row>
    <row r="55" spans="1:18" x14ac:dyDescent="0.2"/>
    <row r="56" spans="1:18" x14ac:dyDescent="0.2"/>
    <row r="57" spans="1:18" x14ac:dyDescent="0.2">
      <c r="A57" s="147" t="s">
        <v>99</v>
      </c>
      <c r="B57" s="147"/>
      <c r="C57" s="147"/>
      <c r="D57" s="147"/>
      <c r="E57" s="147"/>
      <c r="F57" s="147"/>
      <c r="G57" s="147"/>
      <c r="H57" s="147"/>
      <c r="I57" s="147"/>
      <c r="J57" s="147"/>
      <c r="K57" s="147"/>
      <c r="L57" s="147"/>
      <c r="M57" s="147"/>
      <c r="N57" s="147"/>
      <c r="O57" s="147"/>
      <c r="P57" s="147"/>
      <c r="Q57" s="147"/>
      <c r="R57" s="147"/>
    </row>
  </sheetData>
  <mergeCells count="3">
    <mergeCell ref="B11:E11"/>
    <mergeCell ref="G11:K11"/>
    <mergeCell ref="A57:R57"/>
  </mergeCells>
  <conditionalFormatting sqref="C14:D35">
    <cfRule type="cellIs" dxfId="46" priority="3" operator="greaterThan">
      <formula>1</formula>
    </cfRule>
    <cfRule type="cellIs" dxfId="45" priority="4" operator="lessThan">
      <formula>1</formula>
    </cfRule>
  </conditionalFormatting>
  <conditionalFormatting sqref="I14:J54">
    <cfRule type="cellIs" dxfId="44" priority="1" operator="greaterThan">
      <formula>1</formula>
    </cfRule>
    <cfRule type="cellIs" dxfId="43"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baseColWidth="10" defaultColWidth="0" defaultRowHeight="15" customHeight="1" zeroHeight="1" x14ac:dyDescent="0.2"/>
  <cols>
    <col min="1" max="1" width="2.33203125" style="15" customWidth="1"/>
    <col min="2" max="2" width="76.1640625" style="15" bestFit="1" customWidth="1"/>
    <col min="3" max="3" width="16.33203125" style="15" bestFit="1" customWidth="1"/>
    <col min="4" max="4" width="14.1640625" style="15" bestFit="1" customWidth="1"/>
    <col min="5" max="5" width="12.1640625" style="15" bestFit="1" customWidth="1"/>
    <col min="6" max="6" width="1.1640625" style="15" customWidth="1"/>
    <col min="7" max="7" width="6.83203125" style="15" customWidth="1"/>
    <col min="8" max="8" width="7.1640625" style="15" hidden="1" customWidth="1"/>
    <col min="9" max="10" width="14.83203125" style="15" hidden="1" customWidth="1"/>
    <col min="11" max="18" width="11" style="15" hidden="1" customWidth="1"/>
    <col min="19" max="16384" width="0" style="15" hidden="1"/>
  </cols>
  <sheetData>
    <row r="1" spans="2:6" x14ac:dyDescent="0.2"/>
    <row r="2" spans="2:6" x14ac:dyDescent="0.2"/>
    <row r="3" spans="2:6" x14ac:dyDescent="0.2"/>
    <row r="4" spans="2:6" x14ac:dyDescent="0.2"/>
    <row r="5" spans="2:6" x14ac:dyDescent="0.2"/>
    <row r="6" spans="2:6" x14ac:dyDescent="0.2"/>
    <row r="7" spans="2:6" ht="16" x14ac:dyDescent="0.2">
      <c r="B7" s="5" t="s">
        <v>257</v>
      </c>
      <c r="C7" t="s">
        <v>335</v>
      </c>
      <c r="D7"/>
      <c r="E7"/>
    </row>
    <row r="8" spans="2:6" ht="16" x14ac:dyDescent="0.2">
      <c r="B8"/>
      <c r="C8"/>
      <c r="D8"/>
      <c r="E8"/>
    </row>
    <row r="9" spans="2:6" ht="16" x14ac:dyDescent="0.2">
      <c r="B9" s="45" t="s">
        <v>259</v>
      </c>
      <c r="C9" s="5" t="s">
        <v>347</v>
      </c>
      <c r="D9" s="5" t="s">
        <v>94</v>
      </c>
      <c r="E9" s="5" t="s">
        <v>262</v>
      </c>
      <c r="F9"/>
    </row>
    <row r="10" spans="2:6" ht="16" x14ac:dyDescent="0.2">
      <c r="B10" t="s">
        <v>338</v>
      </c>
      <c r="C10" s="44">
        <v>0.37</v>
      </c>
      <c r="D10" s="44">
        <v>0.10393128881049657</v>
      </c>
      <c r="E10" s="44">
        <v>0.28089537516350427</v>
      </c>
      <c r="F10"/>
    </row>
    <row r="11" spans="2:6" ht="16" x14ac:dyDescent="0.2">
      <c r="B11" t="s">
        <v>336</v>
      </c>
      <c r="C11" s="44">
        <v>0.23</v>
      </c>
      <c r="D11" s="44">
        <v>2.6372038361293898E-2</v>
      </c>
      <c r="E11" s="44">
        <v>0.11466103635345172</v>
      </c>
      <c r="F11"/>
    </row>
    <row r="12" spans="2:6" ht="16" x14ac:dyDescent="0.2">
      <c r="B12" t="s">
        <v>341</v>
      </c>
      <c r="C12" s="44">
        <v>0.19900000000000001</v>
      </c>
      <c r="D12" s="44">
        <v>0</v>
      </c>
      <c r="E12" s="44">
        <v>0</v>
      </c>
      <c r="F12"/>
    </row>
    <row r="13" spans="2:6" ht="16" x14ac:dyDescent="0.2">
      <c r="B13" t="s">
        <v>346</v>
      </c>
      <c r="C13">
        <v>200</v>
      </c>
      <c r="D13">
        <v>218</v>
      </c>
      <c r="E13" s="44">
        <v>1.0900000000000001</v>
      </c>
      <c r="F13"/>
    </row>
    <row r="14" spans="2:6" ht="16" x14ac:dyDescent="0.2">
      <c r="B14" t="s">
        <v>345</v>
      </c>
      <c r="C14">
        <v>10</v>
      </c>
      <c r="D14">
        <v>11</v>
      </c>
      <c r="E14" s="44">
        <v>1.1000000000000001</v>
      </c>
      <c r="F14"/>
    </row>
    <row r="15" spans="2:6" ht="16" x14ac:dyDescent="0.2">
      <c r="B15" t="s">
        <v>343</v>
      </c>
      <c r="C15" s="44">
        <v>0.3</v>
      </c>
      <c r="D15" s="44">
        <v>0.15</v>
      </c>
      <c r="E15" s="44">
        <v>0.5</v>
      </c>
      <c r="F15"/>
    </row>
    <row r="16" spans="2:6" ht="16" x14ac:dyDescent="0.2">
      <c r="B16" t="s">
        <v>544</v>
      </c>
      <c r="C16" s="44">
        <v>0.20100000000000001</v>
      </c>
      <c r="D16" s="44">
        <v>0</v>
      </c>
      <c r="E16" s="44">
        <v>0</v>
      </c>
      <c r="F16"/>
    </row>
    <row r="17" spans="1:18" x14ac:dyDescent="0.2"/>
    <row r="18" spans="1:18" x14ac:dyDescent="0.2"/>
    <row r="19" spans="1:18" x14ac:dyDescent="0.2"/>
    <row r="20" spans="1:18" x14ac:dyDescent="0.2"/>
    <row r="21" spans="1:18" x14ac:dyDescent="0.2"/>
    <row r="22" spans="1:18" ht="16" x14ac:dyDescent="0.2">
      <c r="A22" s="147" t="s">
        <v>99</v>
      </c>
      <c r="B22" s="147"/>
      <c r="C22" s="147"/>
      <c r="D22" s="147"/>
      <c r="E22" s="147"/>
      <c r="F22" s="147"/>
      <c r="G22" s="147"/>
      <c r="H22" s="147"/>
      <c r="I22" s="147"/>
      <c r="J22" s="147"/>
      <c r="K22" s="147"/>
      <c r="L22" s="147"/>
      <c r="M22" s="147"/>
      <c r="N22" s="147"/>
      <c r="O22" s="147"/>
      <c r="P22" s="147"/>
      <c r="Q22" s="147"/>
      <c r="R22" s="147"/>
    </row>
  </sheetData>
  <mergeCells count="1">
    <mergeCell ref="A22:R22"/>
  </mergeCell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topLeftCell="B1" zoomScale="90" zoomScaleNormal="90" workbookViewId="0">
      <selection activeCell="B6" sqref="B6"/>
    </sheetView>
  </sheetViews>
  <sheetFormatPr baseColWidth="10" defaultColWidth="0" defaultRowHeight="16" zeroHeight="1" x14ac:dyDescent="0.2"/>
  <cols>
    <col min="1" max="1" width="2.6640625" customWidth="1"/>
    <col min="2" max="2" width="45.1640625" bestFit="1" customWidth="1"/>
    <col min="3" max="3" width="10.6640625" bestFit="1" customWidth="1"/>
    <col min="4" max="4" width="13.6640625" bestFit="1" customWidth="1"/>
    <col min="5" max="5" width="20.1640625" bestFit="1" customWidth="1"/>
    <col min="6" max="6" width="20.5" bestFit="1" customWidth="1"/>
    <col min="7" max="8" width="20.1640625" bestFit="1" customWidth="1"/>
    <col min="9" max="9" width="2" customWidth="1"/>
    <col min="10" max="16384" width="11" hidden="1"/>
  </cols>
  <sheetData>
    <row r="1" spans="2:8" x14ac:dyDescent="0.2"/>
    <row r="2" spans="2:8" x14ac:dyDescent="0.2"/>
    <row r="3" spans="2:8" x14ac:dyDescent="0.2"/>
    <row r="4" spans="2:8" x14ac:dyDescent="0.2"/>
    <row r="5" spans="2:8" s="72" customFormat="1" ht="17" thickBot="1" x14ac:dyDescent="0.25"/>
    <row r="6" spans="2:8" x14ac:dyDescent="0.2"/>
    <row r="7" spans="2:8" x14ac:dyDescent="0.2">
      <c r="B7" s="5" t="s">
        <v>1043</v>
      </c>
      <c r="C7" t="s">
        <v>2143</v>
      </c>
      <c r="D7" t="s">
        <v>2832</v>
      </c>
      <c r="E7" t="s">
        <v>2145</v>
      </c>
      <c r="F7" t="s">
        <v>2144</v>
      </c>
      <c r="G7" t="s">
        <v>2146</v>
      </c>
      <c r="H7" t="s">
        <v>2147</v>
      </c>
    </row>
    <row r="8" spans="2:8" x14ac:dyDescent="0.2">
      <c r="B8" s="6" t="s">
        <v>1079</v>
      </c>
      <c r="C8" s="68">
        <v>8</v>
      </c>
      <c r="D8" s="44">
        <v>1</v>
      </c>
      <c r="E8" s="44">
        <v>1</v>
      </c>
      <c r="F8" s="44">
        <v>1</v>
      </c>
      <c r="G8" s="44">
        <v>0.92500000000000004</v>
      </c>
      <c r="H8" s="44">
        <v>1</v>
      </c>
    </row>
    <row r="9" spans="2:8" x14ac:dyDescent="0.2">
      <c r="B9" s="6" t="s">
        <v>1107</v>
      </c>
      <c r="C9" s="68">
        <v>18</v>
      </c>
      <c r="D9" s="44">
        <v>0.92438271604938271</v>
      </c>
      <c r="E9" s="44">
        <v>0.94444444444444453</v>
      </c>
      <c r="F9" s="44">
        <v>1</v>
      </c>
      <c r="G9" s="44">
        <v>1</v>
      </c>
      <c r="H9" s="44">
        <v>0.44444444444444442</v>
      </c>
    </row>
    <row r="10" spans="2:8" x14ac:dyDescent="0.2">
      <c r="B10" s="6" t="s">
        <v>1178</v>
      </c>
      <c r="C10" s="68">
        <v>29</v>
      </c>
      <c r="D10" s="44">
        <v>0.72268315257785365</v>
      </c>
      <c r="E10" s="44">
        <v>0.4488331201305758</v>
      </c>
      <c r="F10" s="44">
        <v>0.4300463333910205</v>
      </c>
      <c r="G10" s="44">
        <v>0.67388567237507502</v>
      </c>
      <c r="H10" s="44">
        <v>0.63288475721002713</v>
      </c>
    </row>
    <row r="11" spans="2:8" x14ac:dyDescent="0.2">
      <c r="B11" s="6" t="s">
        <v>1248</v>
      </c>
      <c r="C11" s="68">
        <v>19</v>
      </c>
      <c r="D11" s="44">
        <v>0.86323684210526308</v>
      </c>
      <c r="E11" s="44">
        <v>1</v>
      </c>
      <c r="F11" s="44">
        <v>0.92433333333333334</v>
      </c>
      <c r="G11" s="44">
        <v>0.88667833800186735</v>
      </c>
      <c r="H11" s="44">
        <v>0.58026215120663638</v>
      </c>
    </row>
    <row r="12" spans="2:8" x14ac:dyDescent="0.2">
      <c r="B12" s="6" t="s">
        <v>1305</v>
      </c>
      <c r="C12" s="68">
        <v>51</v>
      </c>
      <c r="D12" s="44">
        <v>0.65035477678118214</v>
      </c>
      <c r="E12" s="44">
        <v>0.63447709364119464</v>
      </c>
      <c r="F12" s="44">
        <v>0.86406708183528047</v>
      </c>
      <c r="G12" s="44">
        <v>0.6555248660102807</v>
      </c>
      <c r="H12" s="44">
        <v>0</v>
      </c>
    </row>
    <row r="13" spans="2:8" x14ac:dyDescent="0.2">
      <c r="B13" s="6" t="s">
        <v>1454</v>
      </c>
      <c r="C13" s="68">
        <v>18</v>
      </c>
      <c r="D13" s="44">
        <v>0.9611481481481482</v>
      </c>
      <c r="E13" s="44">
        <v>0.75555555555555554</v>
      </c>
      <c r="F13" s="44">
        <v>0.99930699930699929</v>
      </c>
      <c r="G13" s="44">
        <v>0.94394394394394388</v>
      </c>
      <c r="H13" s="44">
        <v>0.92363428897446875</v>
      </c>
    </row>
    <row r="14" spans="2:8" x14ac:dyDescent="0.2">
      <c r="B14" s="6" t="s">
        <v>1504</v>
      </c>
      <c r="C14" s="68">
        <v>19</v>
      </c>
      <c r="D14" s="44">
        <v>0.7598555976861201</v>
      </c>
      <c r="E14" s="44">
        <v>0.50868545244038543</v>
      </c>
      <c r="F14" s="44">
        <v>0.69490835666031037</v>
      </c>
      <c r="G14" s="44">
        <v>0.80607264963542302</v>
      </c>
      <c r="H14" s="44">
        <v>0</v>
      </c>
    </row>
    <row r="15" spans="2:8" x14ac:dyDescent="0.2">
      <c r="B15" s="6" t="s">
        <v>1567</v>
      </c>
      <c r="C15" s="68">
        <v>15</v>
      </c>
      <c r="D15" s="44">
        <v>0.90666666666666662</v>
      </c>
      <c r="E15" s="44">
        <v>0.88400000000000001</v>
      </c>
      <c r="F15" s="44">
        <v>0.85123966942148754</v>
      </c>
      <c r="G15" s="44">
        <v>0.8666666666666667</v>
      </c>
      <c r="H15" s="44">
        <v>0.9</v>
      </c>
    </row>
    <row r="16" spans="2:8" x14ac:dyDescent="0.2">
      <c r="B16" s="6" t="s">
        <v>1610</v>
      </c>
      <c r="C16" s="68">
        <v>35</v>
      </c>
      <c r="D16" s="44">
        <v>0.68634920634920626</v>
      </c>
      <c r="E16" s="44">
        <v>1</v>
      </c>
      <c r="F16" s="44">
        <v>0.8</v>
      </c>
      <c r="G16" s="44">
        <v>0.92666666666666664</v>
      </c>
      <c r="H16" s="44">
        <v>0.19565217391304349</v>
      </c>
    </row>
    <row r="17" spans="1:19" x14ac:dyDescent="0.2">
      <c r="B17" s="6" t="s">
        <v>1696</v>
      </c>
      <c r="C17" s="68">
        <v>23</v>
      </c>
      <c r="D17" s="44">
        <v>0.68804347826086953</v>
      </c>
      <c r="E17" s="44">
        <v>0</v>
      </c>
      <c r="F17" s="44">
        <v>0.66666666666666663</v>
      </c>
      <c r="G17" s="44">
        <v>0.94725274725274722</v>
      </c>
      <c r="H17" s="44">
        <v>0.51568627450980387</v>
      </c>
    </row>
    <row r="18" spans="1:19" x14ac:dyDescent="0.2">
      <c r="B18" s="6" t="s">
        <v>1761</v>
      </c>
      <c r="C18" s="68">
        <v>28</v>
      </c>
      <c r="D18" s="44">
        <v>0.96982500000000016</v>
      </c>
      <c r="E18" s="44">
        <v>1</v>
      </c>
      <c r="F18" s="44">
        <v>0.55608148331774199</v>
      </c>
      <c r="G18" s="44">
        <v>0.9414901522564193</v>
      </c>
      <c r="H18" s="44">
        <v>0.80071377561787116</v>
      </c>
    </row>
    <row r="19" spans="1:19" x14ac:dyDescent="0.2">
      <c r="B19" s="6" t="s">
        <v>1831</v>
      </c>
      <c r="C19" s="68">
        <v>15</v>
      </c>
      <c r="D19" s="44">
        <v>1</v>
      </c>
      <c r="E19" s="44">
        <v>1</v>
      </c>
      <c r="F19" s="44">
        <v>0.66666666666666663</v>
      </c>
      <c r="G19" s="44">
        <v>0.81818181818181823</v>
      </c>
      <c r="H19" s="44">
        <v>1</v>
      </c>
    </row>
    <row r="20" spans="1:19" x14ac:dyDescent="0.2">
      <c r="B20" s="6" t="s">
        <v>1851</v>
      </c>
      <c r="C20" s="68">
        <v>27</v>
      </c>
      <c r="D20" s="44">
        <v>0.83964197530864193</v>
      </c>
      <c r="E20" s="44">
        <v>1</v>
      </c>
      <c r="F20" s="44">
        <v>0.97638888888888886</v>
      </c>
      <c r="G20" s="44">
        <v>0.87820512820512819</v>
      </c>
      <c r="H20" s="44">
        <v>0.44991304347826083</v>
      </c>
    </row>
    <row r="21" spans="1:19" x14ac:dyDescent="0.2">
      <c r="B21" s="6" t="s">
        <v>1936</v>
      </c>
      <c r="C21" s="68">
        <v>16</v>
      </c>
      <c r="D21" s="44">
        <v>0.86490624999999988</v>
      </c>
      <c r="E21" s="44">
        <v>1</v>
      </c>
      <c r="F21" s="44">
        <v>0.89342105263157889</v>
      </c>
      <c r="G21" s="44">
        <v>0.89649168019480518</v>
      </c>
      <c r="H21" s="44">
        <v>0.50067862459178247</v>
      </c>
    </row>
    <row r="22" spans="1:19" x14ac:dyDescent="0.2">
      <c r="B22" s="6" t="s">
        <v>1967</v>
      </c>
      <c r="C22" s="68">
        <v>19</v>
      </c>
      <c r="D22" s="44">
        <v>0.84760526315789486</v>
      </c>
      <c r="E22" s="44">
        <v>1</v>
      </c>
      <c r="F22" s="44">
        <v>1</v>
      </c>
      <c r="G22" s="44">
        <v>0.92256041172449843</v>
      </c>
      <c r="H22" s="44">
        <v>0.65359087149947026</v>
      </c>
    </row>
    <row r="23" spans="1:19" x14ac:dyDescent="0.2">
      <c r="B23" s="6" t="s">
        <v>2022</v>
      </c>
      <c r="C23" s="68">
        <v>8</v>
      </c>
      <c r="D23" s="44">
        <v>0.875</v>
      </c>
      <c r="E23" s="44">
        <v>1</v>
      </c>
      <c r="F23" s="44">
        <v>1</v>
      </c>
      <c r="G23" s="44">
        <v>0.96666666666666667</v>
      </c>
      <c r="H23" s="44">
        <v>0.8</v>
      </c>
    </row>
    <row r="24" spans="1:19" x14ac:dyDescent="0.2">
      <c r="B24" s="6" t="s">
        <v>2037</v>
      </c>
      <c r="C24" s="68">
        <v>12</v>
      </c>
      <c r="D24" s="44">
        <v>1</v>
      </c>
      <c r="E24" s="44">
        <v>0.625</v>
      </c>
      <c r="F24" s="44">
        <v>1</v>
      </c>
      <c r="G24" s="44">
        <v>1</v>
      </c>
      <c r="H24" s="44">
        <v>1</v>
      </c>
    </row>
    <row r="25" spans="1:19" x14ac:dyDescent="0.2">
      <c r="B25" s="6" t="s">
        <v>2067</v>
      </c>
      <c r="C25" s="68">
        <v>8</v>
      </c>
      <c r="D25" s="44">
        <v>1</v>
      </c>
      <c r="E25" s="44">
        <v>0</v>
      </c>
      <c r="F25" s="44">
        <v>1</v>
      </c>
      <c r="G25" s="44">
        <v>0.91999999999999993</v>
      </c>
      <c r="H25" s="44">
        <v>1</v>
      </c>
    </row>
    <row r="26" spans="1:19" x14ac:dyDescent="0.2">
      <c r="B26" s="6" t="s">
        <v>2084</v>
      </c>
      <c r="C26" s="68">
        <v>7</v>
      </c>
      <c r="D26" s="44">
        <v>0.76315192743764171</v>
      </c>
      <c r="E26" s="44">
        <v>0.98245614035087714</v>
      </c>
      <c r="F26" s="44">
        <v>0.75091911764705888</v>
      </c>
      <c r="G26" s="44">
        <v>1</v>
      </c>
      <c r="H26" s="44">
        <v>0</v>
      </c>
    </row>
    <row r="27" spans="1:19" x14ac:dyDescent="0.2">
      <c r="B27" s="6" t="s">
        <v>2103</v>
      </c>
      <c r="C27" s="68">
        <v>21</v>
      </c>
      <c r="D27" s="44">
        <v>0.82952380952380955</v>
      </c>
      <c r="E27" s="44">
        <v>0.87037037037037035</v>
      </c>
      <c r="F27" s="44">
        <v>1</v>
      </c>
      <c r="G27" s="44">
        <v>0.88418560606060603</v>
      </c>
      <c r="H27" s="44">
        <v>0.73952380952380958</v>
      </c>
    </row>
    <row r="28" spans="1:19" x14ac:dyDescent="0.2">
      <c r="B28" s="6" t="s">
        <v>103</v>
      </c>
      <c r="C28" s="68">
        <v>396</v>
      </c>
      <c r="D28" s="44">
        <v>0.82040892929244658</v>
      </c>
      <c r="E28" s="44">
        <v>0.74750189520037136</v>
      </c>
      <c r="F28" s="44">
        <v>0.82418707995861396</v>
      </c>
      <c r="G28" s="44">
        <v>0.86566403168153416</v>
      </c>
      <c r="H28" s="44">
        <v>0.5496281866229864</v>
      </c>
    </row>
    <row r="29" spans="1:19" x14ac:dyDescent="0.2"/>
    <row r="30" spans="1:19" x14ac:dyDescent="0.2">
      <c r="A30" s="147" t="s">
        <v>99</v>
      </c>
      <c r="B30" s="147"/>
      <c r="C30" s="147"/>
      <c r="D30" s="147"/>
      <c r="E30" s="147"/>
      <c r="F30" s="147"/>
      <c r="G30" s="147"/>
      <c r="H30" s="147"/>
      <c r="I30" s="147"/>
      <c r="J30" s="94"/>
      <c r="K30" s="94"/>
      <c r="L30" s="94"/>
      <c r="M30" s="94"/>
      <c r="N30" s="94"/>
      <c r="O30" s="94"/>
      <c r="P30" s="94"/>
      <c r="Q30" s="94"/>
      <c r="R30" s="94"/>
      <c r="S30" s="94"/>
    </row>
  </sheetData>
  <mergeCells count="1">
    <mergeCell ref="A30:I30"/>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7"/>
  <sheetViews>
    <sheetView showGridLines="0" workbookViewId="0">
      <selection activeCell="N4" sqref="N4:N37"/>
    </sheetView>
  </sheetViews>
  <sheetFormatPr baseColWidth="10" defaultColWidth="11.5" defaultRowHeight="15" x14ac:dyDescent="0.2"/>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3203125" style="3" customWidth="1"/>
    <col min="28" max="28" width="14.6640625" style="3" bestFit="1" customWidth="1"/>
    <col min="29" max="29" width="13.1640625" style="3" bestFit="1" customWidth="1"/>
    <col min="30" max="16384" width="11.5" style="3"/>
  </cols>
  <sheetData>
    <row r="1" spans="1:29" x14ac:dyDescent="0.2">
      <c r="A1" s="1" t="s">
        <v>0</v>
      </c>
      <c r="B1" s="1">
        <v>2020</v>
      </c>
      <c r="C1" s="2" t="s">
        <v>1</v>
      </c>
      <c r="D1" s="2" t="s">
        <v>1</v>
      </c>
      <c r="E1" s="2" t="s">
        <v>1</v>
      </c>
      <c r="F1" s="2" t="s">
        <v>1</v>
      </c>
      <c r="G1" s="2" t="s">
        <v>1</v>
      </c>
      <c r="H1" s="2" t="s">
        <v>1</v>
      </c>
      <c r="I1" s="2" t="s">
        <v>1</v>
      </c>
      <c r="J1" s="2" t="s">
        <v>1</v>
      </c>
      <c r="K1" s="2" t="s">
        <v>1</v>
      </c>
      <c r="L1" s="2" t="s">
        <v>1</v>
      </c>
      <c r="M1" s="2" t="s">
        <v>1</v>
      </c>
      <c r="N1" s="2" t="s">
        <v>1</v>
      </c>
      <c r="O1" s="2" t="s">
        <v>1</v>
      </c>
      <c r="P1" s="2" t="s">
        <v>1</v>
      </c>
      <c r="Q1" s="2" t="s">
        <v>1</v>
      </c>
      <c r="R1" s="2" t="s">
        <v>1</v>
      </c>
      <c r="S1" s="2" t="s">
        <v>1</v>
      </c>
      <c r="T1" s="2" t="s">
        <v>1</v>
      </c>
      <c r="U1" s="2" t="s">
        <v>1</v>
      </c>
      <c r="V1" s="2" t="s">
        <v>1</v>
      </c>
      <c r="W1" s="2" t="s">
        <v>1</v>
      </c>
      <c r="X1" s="2" t="s">
        <v>1</v>
      </c>
      <c r="Y1" s="2" t="s">
        <v>1</v>
      </c>
      <c r="Z1" s="2" t="s">
        <v>1</v>
      </c>
      <c r="AA1" s="2" t="s">
        <v>1</v>
      </c>
    </row>
    <row r="2" spans="1:29" x14ac:dyDescent="0.2">
      <c r="A2" s="1" t="s">
        <v>2</v>
      </c>
      <c r="B2" s="1" t="s">
        <v>3</v>
      </c>
      <c r="C2" s="2" t="s">
        <v>1</v>
      </c>
      <c r="D2" s="2" t="s">
        <v>1</v>
      </c>
      <c r="E2" s="2" t="s">
        <v>1</v>
      </c>
      <c r="F2" s="2" t="s">
        <v>1</v>
      </c>
      <c r="G2" s="2" t="s">
        <v>1</v>
      </c>
      <c r="H2" s="2" t="s">
        <v>1</v>
      </c>
      <c r="I2" s="2" t="s">
        <v>1</v>
      </c>
      <c r="J2" s="2" t="s">
        <v>1</v>
      </c>
      <c r="K2" s="2" t="s">
        <v>1</v>
      </c>
      <c r="L2" s="2" t="s">
        <v>1</v>
      </c>
      <c r="M2" s="2" t="s">
        <v>1</v>
      </c>
      <c r="N2" s="2" t="s">
        <v>1</v>
      </c>
      <c r="O2" s="2" t="s">
        <v>1</v>
      </c>
      <c r="P2" s="2" t="s">
        <v>1</v>
      </c>
      <c r="Q2" s="2" t="s">
        <v>1</v>
      </c>
      <c r="R2" s="2" t="s">
        <v>1</v>
      </c>
      <c r="S2" s="2" t="s">
        <v>1</v>
      </c>
      <c r="T2" s="2" t="s">
        <v>1</v>
      </c>
      <c r="U2" s="2" t="s">
        <v>1</v>
      </c>
      <c r="V2" s="2" t="s">
        <v>1</v>
      </c>
      <c r="W2" s="2" t="s">
        <v>1</v>
      </c>
      <c r="X2" s="2" t="s">
        <v>1</v>
      </c>
      <c r="Y2" s="2" t="s">
        <v>1</v>
      </c>
      <c r="Z2" s="2" t="s">
        <v>1</v>
      </c>
      <c r="AA2" s="2" t="s">
        <v>1</v>
      </c>
    </row>
    <row r="3" spans="1:29" x14ac:dyDescent="0.2">
      <c r="A3" s="1" t="s">
        <v>4</v>
      </c>
      <c r="B3" s="1" t="s">
        <v>5</v>
      </c>
      <c r="C3" s="2" t="s">
        <v>1</v>
      </c>
      <c r="D3" s="2" t="s">
        <v>1</v>
      </c>
      <c r="E3" s="2" t="s">
        <v>1</v>
      </c>
      <c r="F3" s="2" t="s">
        <v>1</v>
      </c>
      <c r="G3" s="2" t="s">
        <v>1</v>
      </c>
      <c r="H3" s="2" t="s">
        <v>1</v>
      </c>
      <c r="I3" s="2" t="s">
        <v>1</v>
      </c>
      <c r="J3" s="2" t="s">
        <v>1</v>
      </c>
      <c r="K3" s="2" t="s">
        <v>1</v>
      </c>
      <c r="L3" s="2" t="s">
        <v>1</v>
      </c>
      <c r="M3" s="2" t="s">
        <v>1</v>
      </c>
      <c r="N3" s="2" t="s">
        <v>1</v>
      </c>
      <c r="O3" s="2" t="s">
        <v>1</v>
      </c>
      <c r="P3" s="2" t="s">
        <v>1</v>
      </c>
      <c r="Q3" s="2" t="s">
        <v>1</v>
      </c>
      <c r="R3" s="2" t="s">
        <v>1</v>
      </c>
      <c r="S3" s="2" t="s">
        <v>1</v>
      </c>
      <c r="T3" s="2" t="s">
        <v>1</v>
      </c>
      <c r="U3" s="2" t="s">
        <v>1</v>
      </c>
      <c r="V3" s="2" t="s">
        <v>1</v>
      </c>
      <c r="W3" s="2" t="s">
        <v>1</v>
      </c>
      <c r="X3" s="2" t="s">
        <v>1</v>
      </c>
      <c r="Y3" s="2" t="s">
        <v>1</v>
      </c>
      <c r="Z3" s="2" t="s">
        <v>1</v>
      </c>
      <c r="AA3" s="2" t="s">
        <v>1</v>
      </c>
    </row>
    <row r="4" spans="1:29" ht="26" x14ac:dyDescent="0.2">
      <c r="A4" s="1" t="s">
        <v>6</v>
      </c>
      <c r="B4" s="1" t="s">
        <v>7</v>
      </c>
      <c r="C4" s="1" t="s">
        <v>8</v>
      </c>
      <c r="D4" s="1" t="s">
        <v>9</v>
      </c>
      <c r="E4" s="1" t="s">
        <v>10</v>
      </c>
      <c r="F4" s="1" t="s">
        <v>11</v>
      </c>
      <c r="G4" s="1" t="s">
        <v>12</v>
      </c>
      <c r="H4" s="1" t="s">
        <v>13</v>
      </c>
      <c r="I4" s="1" t="s">
        <v>14</v>
      </c>
      <c r="J4" s="1" t="s">
        <v>15</v>
      </c>
      <c r="K4" s="1" t="s">
        <v>16</v>
      </c>
      <c r="L4" s="1" t="s">
        <v>17</v>
      </c>
      <c r="M4" s="1" t="s">
        <v>18</v>
      </c>
      <c r="N4" s="1" t="s">
        <v>19</v>
      </c>
      <c r="O4" s="1" t="s">
        <v>20</v>
      </c>
      <c r="P4" s="1" t="s">
        <v>21</v>
      </c>
      <c r="Q4" s="1" t="s">
        <v>22</v>
      </c>
      <c r="R4" s="1" t="s">
        <v>23</v>
      </c>
      <c r="S4" s="1" t="s">
        <v>24</v>
      </c>
      <c r="T4" s="1" t="s">
        <v>25</v>
      </c>
      <c r="U4" s="1" t="s">
        <v>26</v>
      </c>
      <c r="V4" s="1" t="s">
        <v>27</v>
      </c>
      <c r="W4" s="1" t="s">
        <v>28</v>
      </c>
      <c r="X4" s="1" t="s">
        <v>29</v>
      </c>
      <c r="Y4" s="1" t="s">
        <v>30</v>
      </c>
      <c r="Z4" s="1" t="s">
        <v>31</v>
      </c>
      <c r="AA4" s="1" t="s">
        <v>32</v>
      </c>
      <c r="AB4" s="1" t="s">
        <v>11168</v>
      </c>
    </row>
    <row r="5" spans="1:29" ht="15" customHeight="1" x14ac:dyDescent="0.2">
      <c r="A5" s="151" t="s">
        <v>33</v>
      </c>
      <c r="B5" s="152" t="s">
        <v>34</v>
      </c>
      <c r="C5" s="153" t="s">
        <v>35</v>
      </c>
      <c r="D5" s="151" t="s">
        <v>36</v>
      </c>
      <c r="E5" s="151" t="s">
        <v>478</v>
      </c>
      <c r="F5" s="151" t="s">
        <v>478</v>
      </c>
      <c r="G5" s="151" t="s">
        <v>478</v>
      </c>
      <c r="H5" s="151"/>
      <c r="I5" s="151"/>
      <c r="J5" s="151"/>
      <c r="K5" s="151"/>
      <c r="L5" s="151"/>
      <c r="M5" s="151" t="s">
        <v>37</v>
      </c>
      <c r="N5" s="151">
        <v>10</v>
      </c>
      <c r="O5" s="151" t="s">
        <v>39</v>
      </c>
      <c r="P5" s="152" t="s">
        <v>40</v>
      </c>
      <c r="Q5" s="154">
        <v>32659000000</v>
      </c>
      <c r="R5" s="154">
        <v>2020000000</v>
      </c>
      <c r="S5" s="154">
        <v>2654408913</v>
      </c>
      <c r="T5" s="154">
        <v>32024591087</v>
      </c>
      <c r="U5" s="154">
        <v>0</v>
      </c>
      <c r="V5" s="154">
        <v>31626174899</v>
      </c>
      <c r="W5" s="154">
        <v>398416188</v>
      </c>
      <c r="X5" s="154">
        <v>31625878140</v>
      </c>
      <c r="Y5" s="154">
        <v>31622290142</v>
      </c>
      <c r="Z5" s="154">
        <v>31621082532</v>
      </c>
      <c r="AA5" s="154">
        <v>31621082532</v>
      </c>
      <c r="AB5" s="93">
        <f>T5-U5</f>
        <v>32024591087</v>
      </c>
    </row>
    <row r="6" spans="1:29" ht="15" customHeight="1" x14ac:dyDescent="0.2">
      <c r="A6" s="151" t="s">
        <v>33</v>
      </c>
      <c r="B6" s="152" t="s">
        <v>34</v>
      </c>
      <c r="C6" s="153" t="s">
        <v>41</v>
      </c>
      <c r="D6" s="151" t="s">
        <v>36</v>
      </c>
      <c r="E6" s="151" t="s">
        <v>478</v>
      </c>
      <c r="F6" s="151" t="s">
        <v>478</v>
      </c>
      <c r="G6" s="151" t="s">
        <v>42</v>
      </c>
      <c r="H6" s="151"/>
      <c r="I6" s="151"/>
      <c r="J6" s="151"/>
      <c r="K6" s="151"/>
      <c r="L6" s="151"/>
      <c r="M6" s="151" t="s">
        <v>37</v>
      </c>
      <c r="N6" s="151">
        <v>10</v>
      </c>
      <c r="O6" s="151" t="s">
        <v>39</v>
      </c>
      <c r="P6" s="152" t="s">
        <v>43</v>
      </c>
      <c r="Q6" s="154">
        <v>11340000000</v>
      </c>
      <c r="R6" s="154">
        <v>200000000</v>
      </c>
      <c r="S6" s="154">
        <v>0</v>
      </c>
      <c r="T6" s="154">
        <v>11540000000</v>
      </c>
      <c r="U6" s="154">
        <v>0</v>
      </c>
      <c r="V6" s="154">
        <v>11165205798</v>
      </c>
      <c r="W6" s="154">
        <v>374794202</v>
      </c>
      <c r="X6" s="154">
        <v>11162571798</v>
      </c>
      <c r="Y6" s="154">
        <v>11162571798</v>
      </c>
      <c r="Z6" s="154">
        <v>11162571798</v>
      </c>
      <c r="AA6" s="154">
        <v>11162571798</v>
      </c>
      <c r="AB6" s="93">
        <f t="shared" ref="AB6:AB36" si="0">T6-U6</f>
        <v>11540000000</v>
      </c>
    </row>
    <row r="7" spans="1:29" ht="15" customHeight="1" x14ac:dyDescent="0.2">
      <c r="A7" s="151" t="s">
        <v>33</v>
      </c>
      <c r="B7" s="152" t="s">
        <v>34</v>
      </c>
      <c r="C7" s="153" t="s">
        <v>44</v>
      </c>
      <c r="D7" s="151" t="s">
        <v>36</v>
      </c>
      <c r="E7" s="151" t="s">
        <v>478</v>
      </c>
      <c r="F7" s="151" t="s">
        <v>478</v>
      </c>
      <c r="G7" s="151" t="s">
        <v>546</v>
      </c>
      <c r="H7" s="151"/>
      <c r="I7" s="151"/>
      <c r="J7" s="151"/>
      <c r="K7" s="151"/>
      <c r="L7" s="151"/>
      <c r="M7" s="151" t="s">
        <v>37</v>
      </c>
      <c r="N7" s="151">
        <v>10</v>
      </c>
      <c r="O7" s="151" t="s">
        <v>39</v>
      </c>
      <c r="P7" s="152" t="s">
        <v>45</v>
      </c>
      <c r="Q7" s="154">
        <v>1701000000</v>
      </c>
      <c r="R7" s="154">
        <v>1075038000</v>
      </c>
      <c r="S7" s="154">
        <v>50000000</v>
      </c>
      <c r="T7" s="154">
        <v>2726038000</v>
      </c>
      <c r="U7" s="154">
        <v>0</v>
      </c>
      <c r="V7" s="154">
        <v>2678179869</v>
      </c>
      <c r="W7" s="154">
        <v>47858131</v>
      </c>
      <c r="X7" s="154">
        <v>2678179869</v>
      </c>
      <c r="Y7" s="154">
        <v>2678179869</v>
      </c>
      <c r="Z7" s="154">
        <v>2678172363</v>
      </c>
      <c r="AA7" s="154">
        <v>2678172363</v>
      </c>
      <c r="AB7" s="93">
        <f t="shared" si="0"/>
        <v>2726038000</v>
      </c>
    </row>
    <row r="8" spans="1:29" ht="15" customHeight="1" x14ac:dyDescent="0.2">
      <c r="A8" s="151" t="s">
        <v>33</v>
      </c>
      <c r="B8" s="152" t="s">
        <v>34</v>
      </c>
      <c r="C8" s="153" t="s">
        <v>46</v>
      </c>
      <c r="D8" s="151" t="s">
        <v>36</v>
      </c>
      <c r="E8" s="151" t="s">
        <v>42</v>
      </c>
      <c r="F8" s="151" t="s">
        <v>42</v>
      </c>
      <c r="G8" s="151"/>
      <c r="H8" s="151"/>
      <c r="I8" s="151"/>
      <c r="J8" s="151"/>
      <c r="K8" s="151"/>
      <c r="L8" s="151"/>
      <c r="M8" s="151" t="s">
        <v>37</v>
      </c>
      <c r="N8" s="151">
        <v>10</v>
      </c>
      <c r="O8" s="151" t="s">
        <v>39</v>
      </c>
      <c r="P8" s="152" t="s">
        <v>47</v>
      </c>
      <c r="Q8" s="154">
        <v>11270000000</v>
      </c>
      <c r="R8" s="154">
        <v>689596420</v>
      </c>
      <c r="S8" s="154">
        <v>500000000</v>
      </c>
      <c r="T8" s="154">
        <v>11459596420</v>
      </c>
      <c r="U8" s="154">
        <v>0</v>
      </c>
      <c r="V8" s="154">
        <v>10919346413.700001</v>
      </c>
      <c r="W8" s="154">
        <v>540250006.29999995</v>
      </c>
      <c r="X8" s="154">
        <v>10801143182.49</v>
      </c>
      <c r="Y8" s="154">
        <v>10249011512.290001</v>
      </c>
      <c r="Z8" s="154">
        <v>10243207244.290001</v>
      </c>
      <c r="AA8" s="154">
        <v>10243207244.290001</v>
      </c>
      <c r="AB8" s="93">
        <f t="shared" si="0"/>
        <v>11459596420</v>
      </c>
    </row>
    <row r="9" spans="1:29" ht="15" customHeight="1" x14ac:dyDescent="0.2">
      <c r="A9" s="151" t="s">
        <v>33</v>
      </c>
      <c r="B9" s="152" t="s">
        <v>34</v>
      </c>
      <c r="C9" s="153" t="s">
        <v>46</v>
      </c>
      <c r="D9" s="151" t="s">
        <v>36</v>
      </c>
      <c r="E9" s="151" t="s">
        <v>42</v>
      </c>
      <c r="F9" s="151" t="s">
        <v>42</v>
      </c>
      <c r="G9" s="151"/>
      <c r="H9" s="151"/>
      <c r="I9" s="151"/>
      <c r="J9" s="151"/>
      <c r="K9" s="151"/>
      <c r="L9" s="151"/>
      <c r="M9" s="151" t="s">
        <v>48</v>
      </c>
      <c r="N9" s="151">
        <v>20</v>
      </c>
      <c r="O9" s="151" t="s">
        <v>39</v>
      </c>
      <c r="P9" s="152" t="s">
        <v>47</v>
      </c>
      <c r="Q9" s="154">
        <v>7737000000</v>
      </c>
      <c r="R9" s="154">
        <v>0</v>
      </c>
      <c r="S9" s="154">
        <v>3082892910</v>
      </c>
      <c r="T9" s="154">
        <v>4654107090</v>
      </c>
      <c r="U9" s="154">
        <v>0</v>
      </c>
      <c r="V9" s="154">
        <v>4652170540</v>
      </c>
      <c r="W9" s="154">
        <v>1936550</v>
      </c>
      <c r="X9" s="154">
        <v>4601345587.7200003</v>
      </c>
      <c r="Y9" s="154">
        <v>4086618531.5300002</v>
      </c>
      <c r="Z9" s="154">
        <v>4078063061.5300002</v>
      </c>
      <c r="AA9" s="154">
        <v>4078063061.5300002</v>
      </c>
      <c r="AB9" s="93">
        <f t="shared" si="0"/>
        <v>4654107090</v>
      </c>
      <c r="AC9" s="143"/>
    </row>
    <row r="10" spans="1:29" ht="15" customHeight="1" x14ac:dyDescent="0.2">
      <c r="A10" s="151" t="s">
        <v>33</v>
      </c>
      <c r="B10" s="152" t="s">
        <v>34</v>
      </c>
      <c r="C10" s="153" t="s">
        <v>50</v>
      </c>
      <c r="D10" s="151" t="s">
        <v>36</v>
      </c>
      <c r="E10" s="151" t="s">
        <v>546</v>
      </c>
      <c r="F10" s="151" t="s">
        <v>547</v>
      </c>
      <c r="G10" s="151" t="s">
        <v>42</v>
      </c>
      <c r="H10" s="151" t="s">
        <v>548</v>
      </c>
      <c r="I10" s="151"/>
      <c r="J10" s="151"/>
      <c r="K10" s="151"/>
      <c r="L10" s="151"/>
      <c r="M10" s="151" t="s">
        <v>37</v>
      </c>
      <c r="N10" s="151">
        <v>10</v>
      </c>
      <c r="O10" s="151" t="s">
        <v>39</v>
      </c>
      <c r="P10" s="152" t="s">
        <v>51</v>
      </c>
      <c r="Q10" s="154">
        <v>242000000</v>
      </c>
      <c r="R10" s="154">
        <v>0</v>
      </c>
      <c r="S10" s="154">
        <v>0</v>
      </c>
      <c r="T10" s="154">
        <v>242000000</v>
      </c>
      <c r="U10" s="154">
        <v>0</v>
      </c>
      <c r="V10" s="154">
        <v>171652329.66999999</v>
      </c>
      <c r="W10" s="154">
        <v>70347670.329999998</v>
      </c>
      <c r="X10" s="154">
        <v>171373997.66999999</v>
      </c>
      <c r="Y10" s="154">
        <v>161006283.66999999</v>
      </c>
      <c r="Z10" s="154">
        <v>161006283.66999999</v>
      </c>
      <c r="AA10" s="154">
        <v>161006283.66999999</v>
      </c>
      <c r="AB10" s="93">
        <f t="shared" si="0"/>
        <v>242000000</v>
      </c>
    </row>
    <row r="11" spans="1:29" ht="15" customHeight="1" x14ac:dyDescent="0.2">
      <c r="A11" s="151" t="s">
        <v>33</v>
      </c>
      <c r="B11" s="152" t="s">
        <v>34</v>
      </c>
      <c r="C11" s="153" t="s">
        <v>52</v>
      </c>
      <c r="D11" s="151" t="s">
        <v>36</v>
      </c>
      <c r="E11" s="151" t="s">
        <v>546</v>
      </c>
      <c r="F11" s="151" t="s">
        <v>38</v>
      </c>
      <c r="G11" s="151" t="s">
        <v>478</v>
      </c>
      <c r="H11" s="151" t="s">
        <v>549</v>
      </c>
      <c r="I11" s="151"/>
      <c r="J11" s="151"/>
      <c r="K11" s="151"/>
      <c r="L11" s="151"/>
      <c r="M11" s="151" t="s">
        <v>48</v>
      </c>
      <c r="N11" s="151">
        <v>20</v>
      </c>
      <c r="O11" s="151" t="s">
        <v>39</v>
      </c>
      <c r="P11" s="152" t="s">
        <v>53</v>
      </c>
      <c r="Q11" s="154">
        <v>700000000</v>
      </c>
      <c r="R11" s="154">
        <v>0</v>
      </c>
      <c r="S11" s="154">
        <v>684964043</v>
      </c>
      <c r="T11" s="154">
        <v>15035957</v>
      </c>
      <c r="U11" s="154">
        <v>0</v>
      </c>
      <c r="V11" s="154">
        <v>15035956.550000001</v>
      </c>
      <c r="W11" s="154">
        <v>0.45</v>
      </c>
      <c r="X11" s="154">
        <v>15035956.550000001</v>
      </c>
      <c r="Y11" s="154">
        <v>15035956.550000001</v>
      </c>
      <c r="Z11" s="154">
        <v>15035956.550000001</v>
      </c>
      <c r="AA11" s="154">
        <v>15035956.550000001</v>
      </c>
      <c r="AB11" s="93">
        <f t="shared" si="0"/>
        <v>15035957</v>
      </c>
    </row>
    <row r="12" spans="1:29" ht="15" customHeight="1" x14ac:dyDescent="0.2">
      <c r="A12" s="151" t="s">
        <v>33</v>
      </c>
      <c r="B12" s="152" t="s">
        <v>34</v>
      </c>
      <c r="C12" s="153" t="s">
        <v>54</v>
      </c>
      <c r="D12" s="151" t="s">
        <v>36</v>
      </c>
      <c r="E12" s="151" t="s">
        <v>546</v>
      </c>
      <c r="F12" s="151" t="s">
        <v>38</v>
      </c>
      <c r="G12" s="151" t="s">
        <v>478</v>
      </c>
      <c r="H12" s="151" t="s">
        <v>550</v>
      </c>
      <c r="I12" s="151"/>
      <c r="J12" s="151"/>
      <c r="K12" s="151"/>
      <c r="L12" s="151"/>
      <c r="M12" s="151" t="s">
        <v>48</v>
      </c>
      <c r="N12" s="151">
        <v>20</v>
      </c>
      <c r="O12" s="151" t="s">
        <v>39</v>
      </c>
      <c r="P12" s="152" t="s">
        <v>55</v>
      </c>
      <c r="Q12" s="154">
        <v>40000000</v>
      </c>
      <c r="R12" s="154">
        <v>0</v>
      </c>
      <c r="S12" s="154">
        <v>36143046</v>
      </c>
      <c r="T12" s="154">
        <v>3856954</v>
      </c>
      <c r="U12" s="154">
        <v>0</v>
      </c>
      <c r="V12" s="154">
        <v>3856954</v>
      </c>
      <c r="W12" s="154">
        <v>0</v>
      </c>
      <c r="X12" s="154">
        <v>3856954</v>
      </c>
      <c r="Y12" s="154">
        <v>3856954</v>
      </c>
      <c r="Z12" s="154">
        <v>3856954</v>
      </c>
      <c r="AA12" s="154">
        <v>3856954</v>
      </c>
      <c r="AB12" s="93">
        <f t="shared" si="0"/>
        <v>3856954</v>
      </c>
    </row>
    <row r="13" spans="1:29" ht="15" customHeight="1" x14ac:dyDescent="0.2">
      <c r="A13" s="151" t="s">
        <v>33</v>
      </c>
      <c r="B13" s="152" t="s">
        <v>34</v>
      </c>
      <c r="C13" s="153" t="s">
        <v>56</v>
      </c>
      <c r="D13" s="151" t="s">
        <v>36</v>
      </c>
      <c r="E13" s="151" t="s">
        <v>551</v>
      </c>
      <c r="F13" s="151" t="s">
        <v>478</v>
      </c>
      <c r="G13" s="151"/>
      <c r="H13" s="151"/>
      <c r="I13" s="151"/>
      <c r="J13" s="151"/>
      <c r="K13" s="151"/>
      <c r="L13" s="151"/>
      <c r="M13" s="151" t="s">
        <v>37</v>
      </c>
      <c r="N13" s="151">
        <v>10</v>
      </c>
      <c r="O13" s="151" t="s">
        <v>39</v>
      </c>
      <c r="P13" s="152" t="s">
        <v>57</v>
      </c>
      <c r="Q13" s="154">
        <v>413000000</v>
      </c>
      <c r="R13" s="154">
        <v>0</v>
      </c>
      <c r="S13" s="154">
        <v>99004324</v>
      </c>
      <c r="T13" s="154">
        <v>313995676</v>
      </c>
      <c r="U13" s="154">
        <v>0</v>
      </c>
      <c r="V13" s="154">
        <v>313995676</v>
      </c>
      <c r="W13" s="154">
        <v>0</v>
      </c>
      <c r="X13" s="154">
        <v>313995676</v>
      </c>
      <c r="Y13" s="154">
        <v>313995676</v>
      </c>
      <c r="Z13" s="154">
        <v>313995676</v>
      </c>
      <c r="AA13" s="154">
        <v>313995676</v>
      </c>
      <c r="AB13" s="93">
        <f t="shared" si="0"/>
        <v>313995676</v>
      </c>
    </row>
    <row r="14" spans="1:29" ht="15" customHeight="1" x14ac:dyDescent="0.2">
      <c r="A14" s="151" t="s">
        <v>33</v>
      </c>
      <c r="B14" s="152" t="s">
        <v>34</v>
      </c>
      <c r="C14" s="153" t="s">
        <v>56</v>
      </c>
      <c r="D14" s="151" t="s">
        <v>36</v>
      </c>
      <c r="E14" s="151" t="s">
        <v>551</v>
      </c>
      <c r="F14" s="151" t="s">
        <v>478</v>
      </c>
      <c r="G14" s="151"/>
      <c r="H14" s="151"/>
      <c r="I14" s="151"/>
      <c r="J14" s="151"/>
      <c r="K14" s="151"/>
      <c r="L14" s="151"/>
      <c r="M14" s="151" t="s">
        <v>48</v>
      </c>
      <c r="N14" s="151">
        <v>20</v>
      </c>
      <c r="O14" s="151" t="s">
        <v>39</v>
      </c>
      <c r="P14" s="152" t="s">
        <v>57</v>
      </c>
      <c r="Q14" s="154">
        <v>455000000</v>
      </c>
      <c r="R14" s="154">
        <v>0</v>
      </c>
      <c r="S14" s="154">
        <v>0</v>
      </c>
      <c r="T14" s="154">
        <v>455000000</v>
      </c>
      <c r="U14" s="154">
        <v>0</v>
      </c>
      <c r="V14" s="154">
        <v>229571201.63</v>
      </c>
      <c r="W14" s="154">
        <v>225428798.37</v>
      </c>
      <c r="X14" s="154">
        <v>229569201.63</v>
      </c>
      <c r="Y14" s="154">
        <v>229569181.63</v>
      </c>
      <c r="Z14" s="154">
        <v>229569181.63</v>
      </c>
      <c r="AA14" s="154">
        <v>229569181.63</v>
      </c>
      <c r="AB14" s="93">
        <f t="shared" si="0"/>
        <v>455000000</v>
      </c>
    </row>
    <row r="15" spans="1:29" ht="15" customHeight="1" x14ac:dyDescent="0.2">
      <c r="A15" s="151" t="s">
        <v>33</v>
      </c>
      <c r="B15" s="152" t="s">
        <v>34</v>
      </c>
      <c r="C15" s="153" t="s">
        <v>58</v>
      </c>
      <c r="D15" s="151" t="s">
        <v>36</v>
      </c>
      <c r="E15" s="151" t="s">
        <v>551</v>
      </c>
      <c r="F15" s="151" t="s">
        <v>547</v>
      </c>
      <c r="G15" s="151" t="s">
        <v>478</v>
      </c>
      <c r="H15" s="151"/>
      <c r="I15" s="151"/>
      <c r="J15" s="151"/>
      <c r="K15" s="151"/>
      <c r="L15" s="151"/>
      <c r="M15" s="151" t="s">
        <v>37</v>
      </c>
      <c r="N15" s="151">
        <v>10</v>
      </c>
      <c r="O15" s="151" t="s">
        <v>39</v>
      </c>
      <c r="P15" s="152" t="s">
        <v>59</v>
      </c>
      <c r="Q15" s="154">
        <v>0</v>
      </c>
      <c r="R15" s="154">
        <v>179370913</v>
      </c>
      <c r="S15" s="154">
        <v>179370913</v>
      </c>
      <c r="T15" s="154">
        <v>0</v>
      </c>
      <c r="U15" s="154">
        <v>0</v>
      </c>
      <c r="V15" s="154">
        <v>0</v>
      </c>
      <c r="W15" s="154">
        <v>0</v>
      </c>
      <c r="X15" s="154">
        <v>0</v>
      </c>
      <c r="Y15" s="154">
        <v>0</v>
      </c>
      <c r="Z15" s="154">
        <v>0</v>
      </c>
      <c r="AA15" s="154">
        <v>0</v>
      </c>
      <c r="AB15" s="93">
        <f t="shared" si="0"/>
        <v>0</v>
      </c>
    </row>
    <row r="16" spans="1:29" ht="15" customHeight="1" x14ac:dyDescent="0.2">
      <c r="A16" s="151" t="s">
        <v>33</v>
      </c>
      <c r="B16" s="152" t="s">
        <v>34</v>
      </c>
      <c r="C16" s="153" t="s">
        <v>58</v>
      </c>
      <c r="D16" s="151" t="s">
        <v>36</v>
      </c>
      <c r="E16" s="151" t="s">
        <v>551</v>
      </c>
      <c r="F16" s="151" t="s">
        <v>547</v>
      </c>
      <c r="G16" s="151" t="s">
        <v>478</v>
      </c>
      <c r="H16" s="151"/>
      <c r="I16" s="151"/>
      <c r="J16" s="151"/>
      <c r="K16" s="151"/>
      <c r="L16" s="151"/>
      <c r="M16" s="151" t="s">
        <v>37</v>
      </c>
      <c r="N16" s="151">
        <v>10</v>
      </c>
      <c r="O16" s="151" t="s">
        <v>510</v>
      </c>
      <c r="P16" s="152" t="s">
        <v>59</v>
      </c>
      <c r="Q16" s="154">
        <v>0</v>
      </c>
      <c r="R16" s="154">
        <v>179370913</v>
      </c>
      <c r="S16" s="154">
        <v>0</v>
      </c>
      <c r="T16" s="154">
        <v>179370913</v>
      </c>
      <c r="U16" s="154">
        <v>0</v>
      </c>
      <c r="V16" s="154">
        <v>179370913</v>
      </c>
      <c r="W16" s="154">
        <v>0</v>
      </c>
      <c r="X16" s="154">
        <v>179370913</v>
      </c>
      <c r="Y16" s="154">
        <v>179370913</v>
      </c>
      <c r="Z16" s="154">
        <v>179370913</v>
      </c>
      <c r="AA16" s="154">
        <v>179370913</v>
      </c>
      <c r="AB16" s="93">
        <f t="shared" si="0"/>
        <v>179370913</v>
      </c>
    </row>
    <row r="17" spans="1:28" ht="15" customHeight="1" x14ac:dyDescent="0.2">
      <c r="A17" s="151" t="s">
        <v>33</v>
      </c>
      <c r="B17" s="152" t="s">
        <v>34</v>
      </c>
      <c r="C17" s="153" t="s">
        <v>58</v>
      </c>
      <c r="D17" s="151" t="s">
        <v>36</v>
      </c>
      <c r="E17" s="151" t="s">
        <v>551</v>
      </c>
      <c r="F17" s="151" t="s">
        <v>547</v>
      </c>
      <c r="G17" s="151" t="s">
        <v>478</v>
      </c>
      <c r="H17" s="151"/>
      <c r="I17" s="151"/>
      <c r="J17" s="151"/>
      <c r="K17" s="151"/>
      <c r="L17" s="151"/>
      <c r="M17" s="151" t="s">
        <v>48</v>
      </c>
      <c r="N17" s="151">
        <v>20</v>
      </c>
      <c r="O17" s="151" t="s">
        <v>39</v>
      </c>
      <c r="P17" s="152" t="s">
        <v>59</v>
      </c>
      <c r="Q17" s="154">
        <v>272000000</v>
      </c>
      <c r="R17" s="154">
        <v>0</v>
      </c>
      <c r="S17" s="154">
        <v>0</v>
      </c>
      <c r="T17" s="154">
        <v>272000000</v>
      </c>
      <c r="U17" s="154">
        <v>0</v>
      </c>
      <c r="V17" s="154">
        <v>272000000</v>
      </c>
      <c r="W17" s="154">
        <v>0</v>
      </c>
      <c r="X17" s="154">
        <v>272000000</v>
      </c>
      <c r="Y17" s="154">
        <v>272000000</v>
      </c>
      <c r="Z17" s="154">
        <v>272000000</v>
      </c>
      <c r="AA17" s="154">
        <v>272000000</v>
      </c>
      <c r="AB17" s="93">
        <f t="shared" si="0"/>
        <v>272000000</v>
      </c>
    </row>
    <row r="18" spans="1:28" ht="15" customHeight="1" x14ac:dyDescent="0.2">
      <c r="A18" s="151" t="s">
        <v>33</v>
      </c>
      <c r="B18" s="152" t="s">
        <v>34</v>
      </c>
      <c r="C18" s="153" t="s">
        <v>2847</v>
      </c>
      <c r="D18" s="151" t="s">
        <v>36</v>
      </c>
      <c r="E18" s="151" t="s">
        <v>551</v>
      </c>
      <c r="F18" s="151" t="s">
        <v>2848</v>
      </c>
      <c r="G18" s="151"/>
      <c r="H18" s="151"/>
      <c r="I18" s="151"/>
      <c r="J18" s="151"/>
      <c r="K18" s="151"/>
      <c r="L18" s="151"/>
      <c r="M18" s="151" t="s">
        <v>37</v>
      </c>
      <c r="N18" s="151">
        <v>10</v>
      </c>
      <c r="O18" s="151" t="s">
        <v>39</v>
      </c>
      <c r="P18" s="152" t="s">
        <v>2849</v>
      </c>
      <c r="Q18" s="154">
        <v>0</v>
      </c>
      <c r="R18" s="154">
        <v>9407904</v>
      </c>
      <c r="S18" s="154">
        <v>0</v>
      </c>
      <c r="T18" s="154">
        <v>9407904</v>
      </c>
      <c r="U18" s="154">
        <v>0</v>
      </c>
      <c r="V18" s="154">
        <v>9407904</v>
      </c>
      <c r="W18" s="154">
        <v>0</v>
      </c>
      <c r="X18" s="154">
        <v>4704000</v>
      </c>
      <c r="Y18" s="154">
        <v>4704000</v>
      </c>
      <c r="Z18" s="154">
        <v>4704000</v>
      </c>
      <c r="AA18" s="154">
        <v>4704000</v>
      </c>
      <c r="AB18" s="93">
        <f t="shared" si="0"/>
        <v>9407904</v>
      </c>
    </row>
    <row r="19" spans="1:28" ht="15" customHeight="1" x14ac:dyDescent="0.2">
      <c r="A19" s="151" t="s">
        <v>33</v>
      </c>
      <c r="B19" s="152" t="s">
        <v>34</v>
      </c>
      <c r="C19" s="153" t="s">
        <v>60</v>
      </c>
      <c r="D19" s="151" t="s">
        <v>61</v>
      </c>
      <c r="E19" s="151" t="s">
        <v>62</v>
      </c>
      <c r="F19" s="151" t="s">
        <v>63</v>
      </c>
      <c r="G19" s="151" t="s">
        <v>64</v>
      </c>
      <c r="H19" s="151"/>
      <c r="I19" s="151"/>
      <c r="J19" s="151"/>
      <c r="K19" s="151"/>
      <c r="L19" s="151"/>
      <c r="M19" s="151" t="s">
        <v>37</v>
      </c>
      <c r="N19" s="151">
        <v>10</v>
      </c>
      <c r="O19" s="151" t="s">
        <v>39</v>
      </c>
      <c r="P19" s="152" t="s">
        <v>65</v>
      </c>
      <c r="Q19" s="154">
        <v>3500000000</v>
      </c>
      <c r="R19" s="154">
        <v>0</v>
      </c>
      <c r="S19" s="154">
        <v>375553852</v>
      </c>
      <c r="T19" s="154">
        <v>3124446148</v>
      </c>
      <c r="U19" s="154">
        <v>0</v>
      </c>
      <c r="V19" s="154">
        <v>3122293809</v>
      </c>
      <c r="W19" s="154">
        <v>2152339</v>
      </c>
      <c r="X19" s="154">
        <v>3083841792</v>
      </c>
      <c r="Y19" s="154">
        <v>2222119241</v>
      </c>
      <c r="Z19" s="154">
        <v>2189716981</v>
      </c>
      <c r="AA19" s="154">
        <v>2189716981</v>
      </c>
      <c r="AB19" s="93">
        <f t="shared" si="0"/>
        <v>3124446148</v>
      </c>
    </row>
    <row r="20" spans="1:28" ht="15" customHeight="1" x14ac:dyDescent="0.2">
      <c r="A20" s="151" t="s">
        <v>33</v>
      </c>
      <c r="B20" s="152" t="s">
        <v>34</v>
      </c>
      <c r="C20" s="153" t="s">
        <v>60</v>
      </c>
      <c r="D20" s="151" t="s">
        <v>61</v>
      </c>
      <c r="E20" s="151" t="s">
        <v>62</v>
      </c>
      <c r="F20" s="151" t="s">
        <v>63</v>
      </c>
      <c r="G20" s="151" t="s">
        <v>64</v>
      </c>
      <c r="H20" s="151"/>
      <c r="I20" s="151"/>
      <c r="J20" s="151"/>
      <c r="K20" s="151"/>
      <c r="L20" s="151"/>
      <c r="M20" s="151" t="s">
        <v>48</v>
      </c>
      <c r="N20" s="151">
        <v>20</v>
      </c>
      <c r="O20" s="151" t="s">
        <v>39</v>
      </c>
      <c r="P20" s="152" t="s">
        <v>65</v>
      </c>
      <c r="Q20" s="154">
        <v>1065000000</v>
      </c>
      <c r="R20" s="154">
        <v>0</v>
      </c>
      <c r="S20" s="154">
        <v>973884450</v>
      </c>
      <c r="T20" s="154">
        <v>91115550</v>
      </c>
      <c r="U20" s="154">
        <v>0</v>
      </c>
      <c r="V20" s="154">
        <v>91115550</v>
      </c>
      <c r="W20" s="154">
        <v>0</v>
      </c>
      <c r="X20" s="154">
        <v>91115550</v>
      </c>
      <c r="Y20" s="154">
        <v>0</v>
      </c>
      <c r="Z20" s="154">
        <v>0</v>
      </c>
      <c r="AA20" s="154">
        <v>0</v>
      </c>
      <c r="AB20" s="93">
        <f t="shared" si="0"/>
        <v>91115550</v>
      </c>
    </row>
    <row r="21" spans="1:28" ht="15" customHeight="1" x14ac:dyDescent="0.2">
      <c r="A21" s="151" t="s">
        <v>33</v>
      </c>
      <c r="B21" s="152" t="s">
        <v>34</v>
      </c>
      <c r="C21" s="153" t="s">
        <v>66</v>
      </c>
      <c r="D21" s="151" t="s">
        <v>61</v>
      </c>
      <c r="E21" s="151" t="s">
        <v>62</v>
      </c>
      <c r="F21" s="151" t="s">
        <v>63</v>
      </c>
      <c r="G21" s="151" t="s">
        <v>67</v>
      </c>
      <c r="H21" s="151"/>
      <c r="I21" s="151"/>
      <c r="J21" s="151"/>
      <c r="K21" s="151"/>
      <c r="L21" s="151"/>
      <c r="M21" s="151" t="s">
        <v>37</v>
      </c>
      <c r="N21" s="151">
        <v>10</v>
      </c>
      <c r="O21" s="151" t="s">
        <v>39</v>
      </c>
      <c r="P21" s="152" t="s">
        <v>68</v>
      </c>
      <c r="Q21" s="154">
        <v>8300000000</v>
      </c>
      <c r="R21" s="154">
        <v>0</v>
      </c>
      <c r="S21" s="154">
        <v>2989000000</v>
      </c>
      <c r="T21" s="154">
        <v>5311000000</v>
      </c>
      <c r="U21" s="154">
        <v>0</v>
      </c>
      <c r="V21" s="154">
        <v>5309959595.8900003</v>
      </c>
      <c r="W21" s="154">
        <v>1040404.11</v>
      </c>
      <c r="X21" s="154">
        <v>5030895348.3800001</v>
      </c>
      <c r="Y21" s="154">
        <v>3920130398.8899999</v>
      </c>
      <c r="Z21" s="154">
        <v>3891847473.8899999</v>
      </c>
      <c r="AA21" s="154">
        <v>3891847473.8899999</v>
      </c>
      <c r="AB21" s="93">
        <f t="shared" si="0"/>
        <v>5311000000</v>
      </c>
    </row>
    <row r="22" spans="1:28" ht="15" customHeight="1" x14ac:dyDescent="0.2">
      <c r="A22" s="151" t="s">
        <v>33</v>
      </c>
      <c r="B22" s="152" t="s">
        <v>34</v>
      </c>
      <c r="C22" s="153" t="s">
        <v>66</v>
      </c>
      <c r="D22" s="151" t="s">
        <v>61</v>
      </c>
      <c r="E22" s="151" t="s">
        <v>62</v>
      </c>
      <c r="F22" s="151" t="s">
        <v>63</v>
      </c>
      <c r="G22" s="151" t="s">
        <v>67</v>
      </c>
      <c r="H22" s="151"/>
      <c r="I22" s="151"/>
      <c r="J22" s="151"/>
      <c r="K22" s="151"/>
      <c r="L22" s="151"/>
      <c r="M22" s="151" t="s">
        <v>48</v>
      </c>
      <c r="N22" s="151">
        <v>20</v>
      </c>
      <c r="O22" s="151" t="s">
        <v>39</v>
      </c>
      <c r="P22" s="152" t="s">
        <v>68</v>
      </c>
      <c r="Q22" s="154">
        <v>4662000000</v>
      </c>
      <c r="R22" s="154">
        <v>0</v>
      </c>
      <c r="S22" s="154">
        <v>3874933210</v>
      </c>
      <c r="T22" s="154">
        <v>787066790</v>
      </c>
      <c r="U22" s="154">
        <v>0</v>
      </c>
      <c r="V22" s="154">
        <v>786435165</v>
      </c>
      <c r="W22" s="154">
        <v>631625</v>
      </c>
      <c r="X22" s="154">
        <v>783135808</v>
      </c>
      <c r="Y22" s="154">
        <v>690523782</v>
      </c>
      <c r="Z22" s="154">
        <v>690523782</v>
      </c>
      <c r="AA22" s="154">
        <v>690523782</v>
      </c>
      <c r="AB22" s="93">
        <f t="shared" si="0"/>
        <v>787066790</v>
      </c>
    </row>
    <row r="23" spans="1:28" ht="15" customHeight="1" x14ac:dyDescent="0.2">
      <c r="A23" s="151" t="s">
        <v>33</v>
      </c>
      <c r="B23" s="152" t="s">
        <v>34</v>
      </c>
      <c r="C23" s="153" t="s">
        <v>69</v>
      </c>
      <c r="D23" s="151" t="s">
        <v>61</v>
      </c>
      <c r="E23" s="151" t="s">
        <v>70</v>
      </c>
      <c r="F23" s="151" t="s">
        <v>63</v>
      </c>
      <c r="G23" s="151" t="s">
        <v>71</v>
      </c>
      <c r="H23" s="151"/>
      <c r="I23" s="151"/>
      <c r="J23" s="151"/>
      <c r="K23" s="151"/>
      <c r="L23" s="151"/>
      <c r="M23" s="151" t="s">
        <v>37</v>
      </c>
      <c r="N23" s="151">
        <v>10</v>
      </c>
      <c r="O23" s="151" t="s">
        <v>39</v>
      </c>
      <c r="P23" s="152" t="s">
        <v>72</v>
      </c>
      <c r="Q23" s="154">
        <v>4000000000</v>
      </c>
      <c r="R23" s="154">
        <v>0</v>
      </c>
      <c r="S23" s="154">
        <v>391245495</v>
      </c>
      <c r="T23" s="154">
        <v>3608754505</v>
      </c>
      <c r="U23" s="154">
        <v>0</v>
      </c>
      <c r="V23" s="154">
        <v>3506155913.3200002</v>
      </c>
      <c r="W23" s="154">
        <v>102598591.68000001</v>
      </c>
      <c r="X23" s="154">
        <v>3503391703.9899998</v>
      </c>
      <c r="Y23" s="154">
        <v>3305548796.9699998</v>
      </c>
      <c r="Z23" s="154">
        <v>3304365952.9699998</v>
      </c>
      <c r="AA23" s="154">
        <v>3304365952.9699998</v>
      </c>
      <c r="AB23" s="93">
        <f t="shared" si="0"/>
        <v>3608754505</v>
      </c>
    </row>
    <row r="24" spans="1:28" ht="15" customHeight="1" x14ac:dyDescent="0.2">
      <c r="A24" s="151" t="s">
        <v>33</v>
      </c>
      <c r="B24" s="152" t="s">
        <v>34</v>
      </c>
      <c r="C24" s="153" t="s">
        <v>69</v>
      </c>
      <c r="D24" s="151" t="s">
        <v>61</v>
      </c>
      <c r="E24" s="151" t="s">
        <v>70</v>
      </c>
      <c r="F24" s="151" t="s">
        <v>63</v>
      </c>
      <c r="G24" s="151" t="s">
        <v>71</v>
      </c>
      <c r="H24" s="151"/>
      <c r="I24" s="151"/>
      <c r="J24" s="151"/>
      <c r="K24" s="151"/>
      <c r="L24" s="151"/>
      <c r="M24" s="151" t="s">
        <v>48</v>
      </c>
      <c r="N24" s="151">
        <v>20</v>
      </c>
      <c r="O24" s="151" t="s">
        <v>39</v>
      </c>
      <c r="P24" s="152" t="s">
        <v>72</v>
      </c>
      <c r="Q24" s="154">
        <v>15000000000</v>
      </c>
      <c r="R24" s="154">
        <v>0</v>
      </c>
      <c r="S24" s="154">
        <v>14135762871</v>
      </c>
      <c r="T24" s="154">
        <v>864237129</v>
      </c>
      <c r="U24" s="154">
        <v>0</v>
      </c>
      <c r="V24" s="154">
        <v>847412876</v>
      </c>
      <c r="W24" s="154">
        <v>16824253</v>
      </c>
      <c r="X24" s="154">
        <v>847412876</v>
      </c>
      <c r="Y24" s="154">
        <v>593288413.98000002</v>
      </c>
      <c r="Z24" s="154">
        <v>565318784.98000002</v>
      </c>
      <c r="AA24" s="154">
        <v>565318784.98000002</v>
      </c>
      <c r="AB24" s="93">
        <f t="shared" si="0"/>
        <v>864237129</v>
      </c>
    </row>
    <row r="25" spans="1:28" ht="15" customHeight="1" x14ac:dyDescent="0.2">
      <c r="A25" s="151" t="s">
        <v>33</v>
      </c>
      <c r="B25" s="152" t="s">
        <v>34</v>
      </c>
      <c r="C25" s="153" t="s">
        <v>73</v>
      </c>
      <c r="D25" s="151" t="s">
        <v>61</v>
      </c>
      <c r="E25" s="151" t="s">
        <v>74</v>
      </c>
      <c r="F25" s="151" t="s">
        <v>63</v>
      </c>
      <c r="G25" s="151" t="s">
        <v>71</v>
      </c>
      <c r="H25" s="151"/>
      <c r="I25" s="151"/>
      <c r="J25" s="151"/>
      <c r="K25" s="151"/>
      <c r="L25" s="151"/>
      <c r="M25" s="151" t="s">
        <v>37</v>
      </c>
      <c r="N25" s="151">
        <v>10</v>
      </c>
      <c r="O25" s="151" t="s">
        <v>39</v>
      </c>
      <c r="P25" s="152" t="s">
        <v>75</v>
      </c>
      <c r="Q25" s="154">
        <v>7659826508</v>
      </c>
      <c r="R25" s="154">
        <v>0</v>
      </c>
      <c r="S25" s="154">
        <v>25932327</v>
      </c>
      <c r="T25" s="154">
        <v>7633894181</v>
      </c>
      <c r="U25" s="154">
        <v>0</v>
      </c>
      <c r="V25" s="154">
        <v>7541284758</v>
      </c>
      <c r="W25" s="154">
        <v>92609423</v>
      </c>
      <c r="X25" s="154">
        <v>7540264575.3000002</v>
      </c>
      <c r="Y25" s="154">
        <v>7327273871.3000002</v>
      </c>
      <c r="Z25" s="154">
        <v>7322318795.3000002</v>
      </c>
      <c r="AA25" s="154">
        <v>7322318795.3000002</v>
      </c>
      <c r="AB25" s="93">
        <f t="shared" si="0"/>
        <v>7633894181</v>
      </c>
    </row>
    <row r="26" spans="1:28" ht="15" customHeight="1" x14ac:dyDescent="0.2">
      <c r="A26" s="151" t="s">
        <v>33</v>
      </c>
      <c r="B26" s="152" t="s">
        <v>34</v>
      </c>
      <c r="C26" s="153" t="s">
        <v>73</v>
      </c>
      <c r="D26" s="151" t="s">
        <v>61</v>
      </c>
      <c r="E26" s="151" t="s">
        <v>74</v>
      </c>
      <c r="F26" s="151" t="s">
        <v>63</v>
      </c>
      <c r="G26" s="151" t="s">
        <v>71</v>
      </c>
      <c r="H26" s="151"/>
      <c r="I26" s="151"/>
      <c r="J26" s="151"/>
      <c r="K26" s="151"/>
      <c r="L26" s="151"/>
      <c r="M26" s="151" t="s">
        <v>37</v>
      </c>
      <c r="N26" s="151">
        <v>11</v>
      </c>
      <c r="O26" s="151" t="s">
        <v>39</v>
      </c>
      <c r="P26" s="152" t="s">
        <v>75</v>
      </c>
      <c r="Q26" s="154">
        <v>8000000000</v>
      </c>
      <c r="R26" s="154">
        <v>0</v>
      </c>
      <c r="S26" s="154">
        <v>487522073</v>
      </c>
      <c r="T26" s="154">
        <v>7512477927</v>
      </c>
      <c r="U26" s="154">
        <v>0</v>
      </c>
      <c r="V26" s="154">
        <v>7253909207.2299995</v>
      </c>
      <c r="W26" s="154">
        <v>258568719.77000001</v>
      </c>
      <c r="X26" s="154">
        <v>6999372650.0799999</v>
      </c>
      <c r="Y26" s="154">
        <v>5526370894.0799999</v>
      </c>
      <c r="Z26" s="154">
        <v>5144590109.0799999</v>
      </c>
      <c r="AA26" s="154">
        <v>5144590109.0799999</v>
      </c>
      <c r="AB26" s="93">
        <f t="shared" si="0"/>
        <v>7512477927</v>
      </c>
    </row>
    <row r="27" spans="1:28" ht="15" customHeight="1" x14ac:dyDescent="0.2">
      <c r="A27" s="151" t="s">
        <v>33</v>
      </c>
      <c r="B27" s="152" t="s">
        <v>34</v>
      </c>
      <c r="C27" s="153" t="s">
        <v>73</v>
      </c>
      <c r="D27" s="151" t="s">
        <v>61</v>
      </c>
      <c r="E27" s="151" t="s">
        <v>74</v>
      </c>
      <c r="F27" s="151" t="s">
        <v>63</v>
      </c>
      <c r="G27" s="151" t="s">
        <v>71</v>
      </c>
      <c r="H27" s="151"/>
      <c r="I27" s="151"/>
      <c r="J27" s="151"/>
      <c r="K27" s="151"/>
      <c r="L27" s="151"/>
      <c r="M27" s="151" t="s">
        <v>37</v>
      </c>
      <c r="N27" s="151">
        <v>14</v>
      </c>
      <c r="O27" s="151" t="s">
        <v>39</v>
      </c>
      <c r="P27" s="152" t="s">
        <v>75</v>
      </c>
      <c r="Q27" s="154">
        <v>56125588920</v>
      </c>
      <c r="R27" s="154">
        <v>0</v>
      </c>
      <c r="S27" s="154">
        <v>44529214183</v>
      </c>
      <c r="T27" s="154">
        <v>11596374737</v>
      </c>
      <c r="U27" s="154">
        <v>0</v>
      </c>
      <c r="V27" s="154">
        <v>11596374737</v>
      </c>
      <c r="W27" s="154">
        <v>0</v>
      </c>
      <c r="X27" s="154">
        <v>7273136693.8100004</v>
      </c>
      <c r="Y27" s="154">
        <v>1158610597</v>
      </c>
      <c r="Z27" s="154">
        <v>1129535046</v>
      </c>
      <c r="AA27" s="154">
        <v>1129535046</v>
      </c>
      <c r="AB27" s="93">
        <f t="shared" si="0"/>
        <v>11596374737</v>
      </c>
    </row>
    <row r="28" spans="1:28" ht="15" customHeight="1" x14ac:dyDescent="0.2">
      <c r="A28" s="151" t="s">
        <v>33</v>
      </c>
      <c r="B28" s="152" t="s">
        <v>34</v>
      </c>
      <c r="C28" s="153" t="s">
        <v>73</v>
      </c>
      <c r="D28" s="151" t="s">
        <v>61</v>
      </c>
      <c r="E28" s="151" t="s">
        <v>74</v>
      </c>
      <c r="F28" s="151" t="s">
        <v>63</v>
      </c>
      <c r="G28" s="151" t="s">
        <v>71</v>
      </c>
      <c r="H28" s="151"/>
      <c r="I28" s="151"/>
      <c r="J28" s="151"/>
      <c r="K28" s="151"/>
      <c r="L28" s="151"/>
      <c r="M28" s="151" t="s">
        <v>48</v>
      </c>
      <c r="N28" s="151">
        <v>20</v>
      </c>
      <c r="O28" s="151" t="s">
        <v>39</v>
      </c>
      <c r="P28" s="152" t="s">
        <v>75</v>
      </c>
      <c r="Q28" s="154">
        <v>31302000000</v>
      </c>
      <c r="R28" s="154">
        <v>0</v>
      </c>
      <c r="S28" s="154">
        <v>25607315240</v>
      </c>
      <c r="T28" s="154">
        <v>5694684760</v>
      </c>
      <c r="U28" s="154">
        <v>0</v>
      </c>
      <c r="V28" s="154">
        <v>5358235344.7700005</v>
      </c>
      <c r="W28" s="154">
        <v>336449415.23000002</v>
      </c>
      <c r="X28" s="154">
        <v>5338449771.7700005</v>
      </c>
      <c r="Y28" s="154">
        <v>4041963250.77</v>
      </c>
      <c r="Z28" s="154">
        <v>3831147630.77</v>
      </c>
      <c r="AA28" s="154">
        <v>3831147630.77</v>
      </c>
      <c r="AB28" s="93">
        <f t="shared" si="0"/>
        <v>5694684760</v>
      </c>
    </row>
    <row r="29" spans="1:28" ht="15" customHeight="1" x14ac:dyDescent="0.2">
      <c r="A29" s="151" t="s">
        <v>33</v>
      </c>
      <c r="B29" s="152" t="s">
        <v>34</v>
      </c>
      <c r="C29" s="153" t="s">
        <v>77</v>
      </c>
      <c r="D29" s="151" t="s">
        <v>61</v>
      </c>
      <c r="E29" s="151" t="s">
        <v>78</v>
      </c>
      <c r="F29" s="151" t="s">
        <v>63</v>
      </c>
      <c r="G29" s="151" t="s">
        <v>79</v>
      </c>
      <c r="H29" s="151"/>
      <c r="I29" s="151"/>
      <c r="J29" s="151"/>
      <c r="K29" s="151"/>
      <c r="L29" s="151"/>
      <c r="M29" s="151" t="s">
        <v>37</v>
      </c>
      <c r="N29" s="151">
        <v>10</v>
      </c>
      <c r="O29" s="151" t="s">
        <v>39</v>
      </c>
      <c r="P29" s="152" t="s">
        <v>80</v>
      </c>
      <c r="Q29" s="154">
        <v>2500000000</v>
      </c>
      <c r="R29" s="154">
        <v>0</v>
      </c>
      <c r="S29" s="154">
        <v>0</v>
      </c>
      <c r="T29" s="154">
        <v>2500000000</v>
      </c>
      <c r="U29" s="154">
        <v>0</v>
      </c>
      <c r="V29" s="154">
        <v>2497717235</v>
      </c>
      <c r="W29" s="154">
        <v>2282765</v>
      </c>
      <c r="X29" s="154">
        <v>2497526829</v>
      </c>
      <c r="Y29" s="154">
        <v>2076470324</v>
      </c>
      <c r="Z29" s="154">
        <v>2063268534</v>
      </c>
      <c r="AA29" s="154">
        <v>2063268534</v>
      </c>
      <c r="AB29" s="93">
        <f t="shared" si="0"/>
        <v>2500000000</v>
      </c>
    </row>
    <row r="30" spans="1:28" ht="15" customHeight="1" x14ac:dyDescent="0.2">
      <c r="A30" s="151" t="s">
        <v>33</v>
      </c>
      <c r="B30" s="152" t="s">
        <v>34</v>
      </c>
      <c r="C30" s="153" t="s">
        <v>77</v>
      </c>
      <c r="D30" s="151" t="s">
        <v>61</v>
      </c>
      <c r="E30" s="151" t="s">
        <v>78</v>
      </c>
      <c r="F30" s="151" t="s">
        <v>63</v>
      </c>
      <c r="G30" s="151" t="s">
        <v>79</v>
      </c>
      <c r="H30" s="151"/>
      <c r="I30" s="151"/>
      <c r="J30" s="151"/>
      <c r="K30" s="151"/>
      <c r="L30" s="151"/>
      <c r="M30" s="151" t="s">
        <v>48</v>
      </c>
      <c r="N30" s="151">
        <v>20</v>
      </c>
      <c r="O30" s="151" t="s">
        <v>39</v>
      </c>
      <c r="P30" s="152" t="s">
        <v>80</v>
      </c>
      <c r="Q30" s="154">
        <v>2500000000</v>
      </c>
      <c r="R30" s="154">
        <v>0</v>
      </c>
      <c r="S30" s="154">
        <v>2253172003</v>
      </c>
      <c r="T30" s="154">
        <v>246827997</v>
      </c>
      <c r="U30" s="154">
        <v>0</v>
      </c>
      <c r="V30" s="154">
        <v>246827997</v>
      </c>
      <c r="W30" s="154">
        <v>0</v>
      </c>
      <c r="X30" s="154">
        <v>246827997</v>
      </c>
      <c r="Y30" s="154">
        <v>199644876</v>
      </c>
      <c r="Z30" s="154">
        <v>199644876</v>
      </c>
      <c r="AA30" s="154">
        <v>199644876</v>
      </c>
      <c r="AB30" s="93">
        <f t="shared" si="0"/>
        <v>246827997</v>
      </c>
    </row>
    <row r="31" spans="1:28" ht="15" customHeight="1" x14ac:dyDescent="0.2">
      <c r="A31" s="151" t="s">
        <v>33</v>
      </c>
      <c r="B31" s="152" t="s">
        <v>34</v>
      </c>
      <c r="C31" s="153" t="s">
        <v>81</v>
      </c>
      <c r="D31" s="151" t="s">
        <v>61</v>
      </c>
      <c r="E31" s="151" t="s">
        <v>82</v>
      </c>
      <c r="F31" s="151" t="s">
        <v>63</v>
      </c>
      <c r="G31" s="151" t="s">
        <v>83</v>
      </c>
      <c r="H31" s="151"/>
      <c r="I31" s="151"/>
      <c r="J31" s="151"/>
      <c r="K31" s="151"/>
      <c r="L31" s="151"/>
      <c r="M31" s="151" t="s">
        <v>37</v>
      </c>
      <c r="N31" s="151">
        <v>10</v>
      </c>
      <c r="O31" s="151" t="s">
        <v>39</v>
      </c>
      <c r="P31" s="152" t="s">
        <v>84</v>
      </c>
      <c r="Q31" s="154">
        <v>7600000000</v>
      </c>
      <c r="R31" s="154">
        <v>0</v>
      </c>
      <c r="S31" s="154">
        <v>1000000000</v>
      </c>
      <c r="T31" s="154">
        <v>6600000000</v>
      </c>
      <c r="U31" s="154">
        <v>0</v>
      </c>
      <c r="V31" s="154">
        <v>6582609946.7299995</v>
      </c>
      <c r="W31" s="154">
        <v>17390053.27</v>
      </c>
      <c r="X31" s="154">
        <v>6327684872.6000004</v>
      </c>
      <c r="Y31" s="154">
        <v>5380392414.1999998</v>
      </c>
      <c r="Z31" s="154">
        <v>5326276003.1999998</v>
      </c>
      <c r="AA31" s="154">
        <v>5326276003.1999998</v>
      </c>
      <c r="AB31" s="93">
        <f t="shared" si="0"/>
        <v>6600000000</v>
      </c>
    </row>
    <row r="32" spans="1:28" ht="15" customHeight="1" x14ac:dyDescent="0.2">
      <c r="A32" s="151" t="s">
        <v>33</v>
      </c>
      <c r="B32" s="152" t="s">
        <v>34</v>
      </c>
      <c r="C32" s="153" t="s">
        <v>81</v>
      </c>
      <c r="D32" s="151" t="s">
        <v>61</v>
      </c>
      <c r="E32" s="151" t="s">
        <v>82</v>
      </c>
      <c r="F32" s="151" t="s">
        <v>63</v>
      </c>
      <c r="G32" s="151" t="s">
        <v>83</v>
      </c>
      <c r="H32" s="151"/>
      <c r="I32" s="151"/>
      <c r="J32" s="151"/>
      <c r="K32" s="151"/>
      <c r="L32" s="151"/>
      <c r="M32" s="151" t="s">
        <v>48</v>
      </c>
      <c r="N32" s="151">
        <v>20</v>
      </c>
      <c r="O32" s="151" t="s">
        <v>39</v>
      </c>
      <c r="P32" s="152" t="s">
        <v>84</v>
      </c>
      <c r="Q32" s="154">
        <v>6000000000</v>
      </c>
      <c r="R32" s="154">
        <v>0</v>
      </c>
      <c r="S32" s="154">
        <v>3327760529</v>
      </c>
      <c r="T32" s="154">
        <v>2672239471</v>
      </c>
      <c r="U32" s="154">
        <v>0</v>
      </c>
      <c r="V32" s="154">
        <v>2656966825</v>
      </c>
      <c r="W32" s="154">
        <v>15272646</v>
      </c>
      <c r="X32" s="154">
        <v>2654093441</v>
      </c>
      <c r="Y32" s="154">
        <v>2444759152.1199999</v>
      </c>
      <c r="Z32" s="154">
        <v>2430714716.1199999</v>
      </c>
      <c r="AA32" s="154">
        <v>2430714716.1199999</v>
      </c>
      <c r="AB32" s="93">
        <f t="shared" si="0"/>
        <v>2672239471</v>
      </c>
    </row>
    <row r="33" spans="1:28" ht="15" customHeight="1" x14ac:dyDescent="0.2">
      <c r="A33" s="151" t="s">
        <v>33</v>
      </c>
      <c r="B33" s="152" t="s">
        <v>34</v>
      </c>
      <c r="C33" s="153" t="s">
        <v>85</v>
      </c>
      <c r="D33" s="151" t="s">
        <v>61</v>
      </c>
      <c r="E33" s="151" t="s">
        <v>82</v>
      </c>
      <c r="F33" s="151" t="s">
        <v>63</v>
      </c>
      <c r="G33" s="151" t="s">
        <v>86</v>
      </c>
      <c r="H33" s="151"/>
      <c r="I33" s="151"/>
      <c r="J33" s="151"/>
      <c r="K33" s="151"/>
      <c r="L33" s="151"/>
      <c r="M33" s="151" t="s">
        <v>37</v>
      </c>
      <c r="N33" s="151">
        <v>10</v>
      </c>
      <c r="O33" s="151" t="s">
        <v>39</v>
      </c>
      <c r="P33" s="152" t="s">
        <v>87</v>
      </c>
      <c r="Q33" s="154">
        <v>4600000000</v>
      </c>
      <c r="R33" s="154">
        <v>0</v>
      </c>
      <c r="S33" s="154">
        <v>2927000000</v>
      </c>
      <c r="T33" s="154">
        <v>1673000000</v>
      </c>
      <c r="U33" s="154">
        <v>0</v>
      </c>
      <c r="V33" s="154">
        <v>1587193814.03</v>
      </c>
      <c r="W33" s="154">
        <v>85806185.969999999</v>
      </c>
      <c r="X33" s="154">
        <v>1541371948.02</v>
      </c>
      <c r="Y33" s="154">
        <v>833465895.51999998</v>
      </c>
      <c r="Z33" s="154">
        <v>833465895.51999998</v>
      </c>
      <c r="AA33" s="154">
        <v>833465895.51999998</v>
      </c>
      <c r="AB33" s="93">
        <f t="shared" si="0"/>
        <v>1673000000</v>
      </c>
    </row>
    <row r="34" spans="1:28" ht="15" customHeight="1" x14ac:dyDescent="0.2">
      <c r="A34" s="151" t="s">
        <v>33</v>
      </c>
      <c r="B34" s="152" t="s">
        <v>34</v>
      </c>
      <c r="C34" s="153" t="s">
        <v>85</v>
      </c>
      <c r="D34" s="151" t="s">
        <v>61</v>
      </c>
      <c r="E34" s="151" t="s">
        <v>82</v>
      </c>
      <c r="F34" s="151" t="s">
        <v>63</v>
      </c>
      <c r="G34" s="151" t="s">
        <v>86</v>
      </c>
      <c r="H34" s="151"/>
      <c r="I34" s="151"/>
      <c r="J34" s="151"/>
      <c r="K34" s="151"/>
      <c r="L34" s="151"/>
      <c r="M34" s="151" t="s">
        <v>48</v>
      </c>
      <c r="N34" s="151">
        <v>20</v>
      </c>
      <c r="O34" s="151" t="s">
        <v>39</v>
      </c>
      <c r="P34" s="152" t="s">
        <v>87</v>
      </c>
      <c r="Q34" s="154">
        <v>800000000</v>
      </c>
      <c r="R34" s="154">
        <v>0</v>
      </c>
      <c r="S34" s="154">
        <v>798708587</v>
      </c>
      <c r="T34" s="154">
        <v>1291413</v>
      </c>
      <c r="U34" s="154">
        <v>0</v>
      </c>
      <c r="V34" s="154">
        <v>1291413</v>
      </c>
      <c r="W34" s="154">
        <v>0</v>
      </c>
      <c r="X34" s="154">
        <v>1291413</v>
      </c>
      <c r="Y34" s="154">
        <v>1291413</v>
      </c>
      <c r="Z34" s="154">
        <v>1291413</v>
      </c>
      <c r="AA34" s="154">
        <v>1291413</v>
      </c>
      <c r="AB34" s="93">
        <f t="shared" si="0"/>
        <v>1291413</v>
      </c>
    </row>
    <row r="35" spans="1:28" ht="15" customHeight="1" x14ac:dyDescent="0.2">
      <c r="A35" s="151" t="s">
        <v>33</v>
      </c>
      <c r="B35" s="152" t="s">
        <v>34</v>
      </c>
      <c r="C35" s="153" t="s">
        <v>88</v>
      </c>
      <c r="D35" s="151" t="s">
        <v>61</v>
      </c>
      <c r="E35" s="151" t="s">
        <v>82</v>
      </c>
      <c r="F35" s="151" t="s">
        <v>63</v>
      </c>
      <c r="G35" s="151" t="s">
        <v>64</v>
      </c>
      <c r="H35" s="151"/>
      <c r="I35" s="151"/>
      <c r="J35" s="151"/>
      <c r="K35" s="151"/>
      <c r="L35" s="151"/>
      <c r="M35" s="151" t="s">
        <v>37</v>
      </c>
      <c r="N35" s="151">
        <v>10</v>
      </c>
      <c r="O35" s="151" t="s">
        <v>39</v>
      </c>
      <c r="P35" s="152" t="s">
        <v>89</v>
      </c>
      <c r="Q35" s="154">
        <v>1370000000</v>
      </c>
      <c r="R35" s="154">
        <v>0</v>
      </c>
      <c r="S35" s="154">
        <v>200000000</v>
      </c>
      <c r="T35" s="154">
        <v>1170000000</v>
      </c>
      <c r="U35" s="154">
        <v>0</v>
      </c>
      <c r="V35" s="154">
        <v>1170000000</v>
      </c>
      <c r="W35" s="154">
        <v>0</v>
      </c>
      <c r="X35" s="154">
        <v>1169827000</v>
      </c>
      <c r="Y35" s="154">
        <v>1148854691</v>
      </c>
      <c r="Z35" s="154">
        <v>1148854691</v>
      </c>
      <c r="AA35" s="154">
        <v>1148854691</v>
      </c>
      <c r="AB35" s="93">
        <f t="shared" si="0"/>
        <v>1170000000</v>
      </c>
    </row>
    <row r="36" spans="1:28" ht="15" customHeight="1" x14ac:dyDescent="0.2">
      <c r="A36" s="151" t="s">
        <v>33</v>
      </c>
      <c r="B36" s="152" t="s">
        <v>34</v>
      </c>
      <c r="C36" s="153" t="s">
        <v>90</v>
      </c>
      <c r="D36" s="151" t="s">
        <v>61</v>
      </c>
      <c r="E36" s="151" t="s">
        <v>82</v>
      </c>
      <c r="F36" s="151" t="s">
        <v>63</v>
      </c>
      <c r="G36" s="151" t="s">
        <v>67</v>
      </c>
      <c r="H36" s="151"/>
      <c r="I36" s="151"/>
      <c r="J36" s="151"/>
      <c r="K36" s="151"/>
      <c r="L36" s="151"/>
      <c r="M36" s="151" t="s">
        <v>37</v>
      </c>
      <c r="N36" s="151">
        <v>10</v>
      </c>
      <c r="O36" s="151" t="s">
        <v>39</v>
      </c>
      <c r="P36" s="152" t="s">
        <v>91</v>
      </c>
      <c r="Q36" s="154">
        <v>820000000</v>
      </c>
      <c r="R36" s="154">
        <v>0</v>
      </c>
      <c r="S36" s="154">
        <v>0</v>
      </c>
      <c r="T36" s="154">
        <v>820000000</v>
      </c>
      <c r="U36" s="154">
        <v>0</v>
      </c>
      <c r="V36" s="154">
        <v>820000000</v>
      </c>
      <c r="W36" s="154">
        <v>0</v>
      </c>
      <c r="X36" s="154">
        <v>820000000</v>
      </c>
      <c r="Y36" s="154">
        <v>772001919</v>
      </c>
      <c r="Z36" s="154">
        <v>772001919</v>
      </c>
      <c r="AA36" s="154">
        <v>772001919</v>
      </c>
      <c r="AB36" s="93">
        <f t="shared" si="0"/>
        <v>820000000</v>
      </c>
    </row>
    <row r="37" spans="1:28" ht="15" customHeight="1" x14ac:dyDescent="0.2">
      <c r="A37" s="151" t="s">
        <v>33</v>
      </c>
      <c r="B37" s="152" t="s">
        <v>34</v>
      </c>
      <c r="C37" s="153" t="s">
        <v>90</v>
      </c>
      <c r="D37" s="151" t="s">
        <v>61</v>
      </c>
      <c r="E37" s="151" t="s">
        <v>82</v>
      </c>
      <c r="F37" s="151" t="s">
        <v>63</v>
      </c>
      <c r="G37" s="151" t="s">
        <v>67</v>
      </c>
      <c r="H37" s="151"/>
      <c r="I37" s="151"/>
      <c r="J37" s="151"/>
      <c r="K37" s="151"/>
      <c r="L37" s="151"/>
      <c r="M37" s="151" t="s">
        <v>48</v>
      </c>
      <c r="N37" s="151">
        <v>20</v>
      </c>
      <c r="O37" s="151" t="s">
        <v>39</v>
      </c>
      <c r="P37" s="152" t="s">
        <v>91</v>
      </c>
      <c r="Q37" s="154">
        <v>700000000</v>
      </c>
      <c r="R37" s="154">
        <v>0</v>
      </c>
      <c r="S37" s="154">
        <v>657463109</v>
      </c>
      <c r="T37" s="154">
        <v>42536891</v>
      </c>
      <c r="U37" s="154">
        <v>0</v>
      </c>
      <c r="V37" s="154">
        <v>42443854.960000001</v>
      </c>
      <c r="W37" s="154">
        <v>93036.04</v>
      </c>
      <c r="X37" s="154">
        <v>42443854.960000001</v>
      </c>
      <c r="Y37" s="154">
        <v>11713076</v>
      </c>
      <c r="Z37" s="154">
        <v>11713076</v>
      </c>
      <c r="AA37" s="154">
        <v>11713076</v>
      </c>
      <c r="AB37" s="93"/>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A792"/>
  <sheetViews>
    <sheetView showGridLines="0" topLeftCell="R785" workbookViewId="0">
      <selection activeCell="A5" sqref="A5:A792"/>
    </sheetView>
  </sheetViews>
  <sheetFormatPr baseColWidth="10" defaultColWidth="11" defaultRowHeight="15" x14ac:dyDescent="0.2"/>
  <cols>
    <col min="1" max="1" width="11.6640625" style="15" customWidth="1"/>
    <col min="2" max="2" width="23.5" style="15" customWidth="1"/>
    <col min="3" max="3" width="18.83203125" style="15" customWidth="1"/>
    <col min="4" max="11" width="4.6640625" style="15" customWidth="1"/>
    <col min="12" max="12" width="6.1640625" style="15" customWidth="1"/>
    <col min="13" max="13" width="8.5" style="15" customWidth="1"/>
    <col min="14" max="14" width="7.1640625" style="15" customWidth="1"/>
    <col min="15" max="15" width="8.5" style="15" customWidth="1"/>
    <col min="16" max="16" width="24.1640625" style="15" customWidth="1"/>
    <col min="17" max="27" width="16.5" style="15" customWidth="1"/>
    <col min="28" max="28" width="0" style="15" hidden="1" customWidth="1"/>
    <col min="29" max="29" width="5.6640625" style="15" customWidth="1"/>
    <col min="30" max="16384" width="11" style="15"/>
  </cols>
  <sheetData>
    <row r="1" spans="1:27" x14ac:dyDescent="0.2">
      <c r="A1" s="16" t="s">
        <v>0</v>
      </c>
      <c r="B1" s="16">
        <v>2020</v>
      </c>
      <c r="C1" s="17" t="s">
        <v>1</v>
      </c>
      <c r="D1" s="17" t="s">
        <v>1</v>
      </c>
      <c r="E1" s="17" t="s">
        <v>1</v>
      </c>
      <c r="F1" s="17" t="s">
        <v>1</v>
      </c>
      <c r="G1" s="17" t="s">
        <v>1</v>
      </c>
      <c r="H1" s="17" t="s">
        <v>1</v>
      </c>
      <c r="I1" s="17" t="s">
        <v>1</v>
      </c>
      <c r="J1" s="17" t="s">
        <v>1</v>
      </c>
      <c r="K1" s="17" t="s">
        <v>1</v>
      </c>
      <c r="L1" s="17" t="s">
        <v>1</v>
      </c>
      <c r="M1" s="17" t="s">
        <v>1</v>
      </c>
      <c r="N1" s="17" t="s">
        <v>1</v>
      </c>
      <c r="O1" s="17" t="s">
        <v>1</v>
      </c>
      <c r="P1" s="17" t="s">
        <v>1</v>
      </c>
      <c r="Q1" s="17" t="s">
        <v>1</v>
      </c>
      <c r="R1" s="17" t="s">
        <v>1</v>
      </c>
      <c r="S1" s="17" t="s">
        <v>1</v>
      </c>
      <c r="T1" s="17" t="s">
        <v>1</v>
      </c>
      <c r="U1" s="17" t="s">
        <v>1</v>
      </c>
      <c r="V1" s="17" t="s">
        <v>1</v>
      </c>
      <c r="W1" s="17" t="s">
        <v>1</v>
      </c>
      <c r="X1" s="17" t="s">
        <v>1</v>
      </c>
      <c r="Y1" s="17" t="s">
        <v>1</v>
      </c>
      <c r="Z1" s="17" t="s">
        <v>1</v>
      </c>
      <c r="AA1" s="17" t="s">
        <v>1</v>
      </c>
    </row>
    <row r="2" spans="1:27" x14ac:dyDescent="0.2">
      <c r="A2" s="16" t="s">
        <v>2</v>
      </c>
      <c r="B2" s="16" t="s">
        <v>3</v>
      </c>
      <c r="C2" s="17" t="s">
        <v>1</v>
      </c>
      <c r="D2" s="17" t="s">
        <v>1</v>
      </c>
      <c r="E2" s="17" t="s">
        <v>1</v>
      </c>
      <c r="F2" s="17" t="s">
        <v>1</v>
      </c>
      <c r="G2" s="17" t="s">
        <v>1</v>
      </c>
      <c r="H2" s="17" t="s">
        <v>1</v>
      </c>
      <c r="I2" s="17" t="s">
        <v>1</v>
      </c>
      <c r="J2" s="17" t="s">
        <v>1</v>
      </c>
      <c r="K2" s="17" t="s">
        <v>1</v>
      </c>
      <c r="L2" s="17" t="s">
        <v>1</v>
      </c>
      <c r="M2" s="17" t="s">
        <v>1</v>
      </c>
      <c r="N2" s="17" t="s">
        <v>1</v>
      </c>
      <c r="O2" s="17" t="s">
        <v>1</v>
      </c>
      <c r="P2" s="17" t="s">
        <v>1</v>
      </c>
      <c r="Q2" s="17" t="s">
        <v>1</v>
      </c>
      <c r="R2" s="17" t="s">
        <v>1</v>
      </c>
      <c r="S2" s="17" t="s">
        <v>1</v>
      </c>
      <c r="T2" s="17" t="s">
        <v>1</v>
      </c>
      <c r="U2" s="17" t="s">
        <v>1</v>
      </c>
      <c r="V2" s="17" t="s">
        <v>1</v>
      </c>
      <c r="W2" s="17" t="s">
        <v>1</v>
      </c>
      <c r="X2" s="17" t="s">
        <v>1</v>
      </c>
      <c r="Y2" s="17" t="s">
        <v>1</v>
      </c>
      <c r="Z2" s="17" t="s">
        <v>1</v>
      </c>
      <c r="AA2" s="17" t="s">
        <v>1</v>
      </c>
    </row>
    <row r="3" spans="1:27" x14ac:dyDescent="0.2">
      <c r="A3" s="16" t="s">
        <v>4</v>
      </c>
      <c r="B3" s="16" t="s">
        <v>256</v>
      </c>
      <c r="C3" s="17" t="s">
        <v>1</v>
      </c>
      <c r="D3" s="17" t="s">
        <v>1</v>
      </c>
      <c r="E3" s="17" t="s">
        <v>1</v>
      </c>
      <c r="F3" s="17" t="s">
        <v>1</v>
      </c>
      <c r="G3" s="17" t="s">
        <v>1</v>
      </c>
      <c r="H3" s="17" t="s">
        <v>1</v>
      </c>
      <c r="I3" s="17" t="s">
        <v>1</v>
      </c>
      <c r="J3" s="17" t="s">
        <v>1</v>
      </c>
      <c r="K3" s="17" t="s">
        <v>1</v>
      </c>
      <c r="L3" s="17" t="s">
        <v>1</v>
      </c>
      <c r="M3" s="17" t="s">
        <v>1</v>
      </c>
      <c r="N3" s="17" t="s">
        <v>1</v>
      </c>
      <c r="O3" s="17" t="s">
        <v>1</v>
      </c>
      <c r="P3" s="17" t="s">
        <v>1</v>
      </c>
      <c r="Q3" s="17" t="s">
        <v>1</v>
      </c>
      <c r="R3" s="17" t="s">
        <v>1</v>
      </c>
      <c r="S3" s="17" t="s">
        <v>1</v>
      </c>
      <c r="T3" s="17" t="s">
        <v>1</v>
      </c>
      <c r="U3" s="17" t="s">
        <v>1</v>
      </c>
      <c r="V3" s="17" t="s">
        <v>1</v>
      </c>
      <c r="W3" s="17" t="s">
        <v>1</v>
      </c>
      <c r="X3" s="17" t="s">
        <v>1</v>
      </c>
      <c r="Y3" s="17" t="s">
        <v>1</v>
      </c>
      <c r="Z3" s="17" t="s">
        <v>1</v>
      </c>
      <c r="AA3" s="17" t="s">
        <v>1</v>
      </c>
    </row>
    <row r="4" spans="1:27" ht="39" x14ac:dyDescent="0.2">
      <c r="A4" s="16" t="s">
        <v>6</v>
      </c>
      <c r="B4" s="16" t="s">
        <v>7</v>
      </c>
      <c r="C4" s="16" t="s">
        <v>8</v>
      </c>
      <c r="D4" s="16" t="s">
        <v>9</v>
      </c>
      <c r="E4" s="16" t="s">
        <v>10</v>
      </c>
      <c r="F4" s="16" t="s">
        <v>11</v>
      </c>
      <c r="G4" s="16" t="s">
        <v>12</v>
      </c>
      <c r="H4" s="16" t="s">
        <v>13</v>
      </c>
      <c r="I4" s="16" t="s">
        <v>14</v>
      </c>
      <c r="J4" s="16" t="s">
        <v>15</v>
      </c>
      <c r="K4" s="16" t="s">
        <v>16</v>
      </c>
      <c r="L4" s="16" t="s">
        <v>17</v>
      </c>
      <c r="M4" s="16" t="s">
        <v>18</v>
      </c>
      <c r="N4" s="16" t="s">
        <v>19</v>
      </c>
      <c r="O4" s="16" t="s">
        <v>20</v>
      </c>
      <c r="P4" s="16" t="s">
        <v>21</v>
      </c>
      <c r="Q4" s="16" t="s">
        <v>22</v>
      </c>
      <c r="R4" s="16" t="s">
        <v>23</v>
      </c>
      <c r="S4" s="16" t="s">
        <v>24</v>
      </c>
      <c r="T4" s="16" t="s">
        <v>25</v>
      </c>
      <c r="U4" s="16" t="s">
        <v>26</v>
      </c>
      <c r="V4" s="16" t="s">
        <v>27</v>
      </c>
      <c r="W4" s="16" t="s">
        <v>28</v>
      </c>
      <c r="X4" s="16" t="s">
        <v>29</v>
      </c>
      <c r="Y4" s="16" t="s">
        <v>30</v>
      </c>
      <c r="Z4" s="16" t="s">
        <v>31</v>
      </c>
      <c r="AA4" s="16" t="s">
        <v>32</v>
      </c>
    </row>
    <row r="5" spans="1:27" ht="15" customHeight="1" x14ac:dyDescent="0.2">
      <c r="A5" s="151" t="s">
        <v>202</v>
      </c>
      <c r="B5" s="152" t="s">
        <v>203</v>
      </c>
      <c r="C5" s="153" t="s">
        <v>164</v>
      </c>
      <c r="D5" s="151" t="s">
        <v>36</v>
      </c>
      <c r="E5" s="151" t="s">
        <v>478</v>
      </c>
      <c r="F5" s="151" t="s">
        <v>478</v>
      </c>
      <c r="G5" s="151" t="s">
        <v>478</v>
      </c>
      <c r="H5" s="151" t="s">
        <v>549</v>
      </c>
      <c r="I5" s="151" t="s">
        <v>549</v>
      </c>
      <c r="J5" s="151"/>
      <c r="K5" s="151"/>
      <c r="L5" s="151"/>
      <c r="M5" s="151" t="s">
        <v>37</v>
      </c>
      <c r="N5" s="151" t="s">
        <v>38</v>
      </c>
      <c r="O5" s="151" t="s">
        <v>39</v>
      </c>
      <c r="P5" s="152" t="s">
        <v>118</v>
      </c>
      <c r="Q5" s="154">
        <v>646888000</v>
      </c>
      <c r="R5" s="154">
        <v>20102300</v>
      </c>
      <c r="S5" s="154">
        <v>77</v>
      </c>
      <c r="T5" s="154">
        <v>666990223</v>
      </c>
      <c r="U5" s="154">
        <v>0</v>
      </c>
      <c r="V5" s="154">
        <v>666990223</v>
      </c>
      <c r="W5" s="154">
        <v>0</v>
      </c>
      <c r="X5" s="154">
        <v>666990223</v>
      </c>
      <c r="Y5" s="154">
        <v>666990223</v>
      </c>
      <c r="Z5" s="154">
        <v>666990223</v>
      </c>
      <c r="AA5" s="154">
        <v>666990223</v>
      </c>
    </row>
    <row r="6" spans="1:27" ht="15" customHeight="1" x14ac:dyDescent="0.2">
      <c r="A6" s="151" t="s">
        <v>202</v>
      </c>
      <c r="B6" s="152" t="s">
        <v>203</v>
      </c>
      <c r="C6" s="153" t="s">
        <v>166</v>
      </c>
      <c r="D6" s="151" t="s">
        <v>36</v>
      </c>
      <c r="E6" s="151" t="s">
        <v>478</v>
      </c>
      <c r="F6" s="151" t="s">
        <v>478</v>
      </c>
      <c r="G6" s="151" t="s">
        <v>478</v>
      </c>
      <c r="H6" s="151" t="s">
        <v>549</v>
      </c>
      <c r="I6" s="151" t="s">
        <v>552</v>
      </c>
      <c r="J6" s="151"/>
      <c r="K6" s="151"/>
      <c r="L6" s="151"/>
      <c r="M6" s="151" t="s">
        <v>37</v>
      </c>
      <c r="N6" s="151" t="s">
        <v>38</v>
      </c>
      <c r="O6" s="151" t="s">
        <v>39</v>
      </c>
      <c r="P6" s="152" t="s">
        <v>120</v>
      </c>
      <c r="Q6" s="154">
        <v>14343000</v>
      </c>
      <c r="R6" s="154">
        <v>560300</v>
      </c>
      <c r="S6" s="154">
        <v>6694</v>
      </c>
      <c r="T6" s="154">
        <v>14896606</v>
      </c>
      <c r="U6" s="154">
        <v>0</v>
      </c>
      <c r="V6" s="154">
        <v>14896606</v>
      </c>
      <c r="W6" s="154">
        <v>0</v>
      </c>
      <c r="X6" s="154">
        <v>14896606</v>
      </c>
      <c r="Y6" s="154">
        <v>14896606</v>
      </c>
      <c r="Z6" s="154">
        <v>14896606</v>
      </c>
      <c r="AA6" s="154">
        <v>14896606</v>
      </c>
    </row>
    <row r="7" spans="1:27" ht="15" customHeight="1" x14ac:dyDescent="0.2">
      <c r="A7" s="151" t="s">
        <v>202</v>
      </c>
      <c r="B7" s="152" t="s">
        <v>203</v>
      </c>
      <c r="C7" s="153" t="s">
        <v>167</v>
      </c>
      <c r="D7" s="151" t="s">
        <v>36</v>
      </c>
      <c r="E7" s="151" t="s">
        <v>478</v>
      </c>
      <c r="F7" s="151" t="s">
        <v>478</v>
      </c>
      <c r="G7" s="151" t="s">
        <v>478</v>
      </c>
      <c r="H7" s="151" t="s">
        <v>549</v>
      </c>
      <c r="I7" s="151" t="s">
        <v>553</v>
      </c>
      <c r="J7" s="151"/>
      <c r="K7" s="151"/>
      <c r="L7" s="151"/>
      <c r="M7" s="151" t="s">
        <v>37</v>
      </c>
      <c r="N7" s="151" t="s">
        <v>38</v>
      </c>
      <c r="O7" s="151" t="s">
        <v>39</v>
      </c>
      <c r="P7" s="152" t="s">
        <v>121</v>
      </c>
      <c r="Q7" s="154">
        <v>18847000</v>
      </c>
      <c r="R7" s="154">
        <v>0</v>
      </c>
      <c r="S7" s="154">
        <v>8681596</v>
      </c>
      <c r="T7" s="154">
        <v>10165404</v>
      </c>
      <c r="U7" s="154">
        <v>0</v>
      </c>
      <c r="V7" s="154">
        <v>10165404</v>
      </c>
      <c r="W7" s="154">
        <v>0</v>
      </c>
      <c r="X7" s="154">
        <v>10165404</v>
      </c>
      <c r="Y7" s="154">
        <v>10165404</v>
      </c>
      <c r="Z7" s="154">
        <v>10165404</v>
      </c>
      <c r="AA7" s="154">
        <v>10165404</v>
      </c>
    </row>
    <row r="8" spans="1:27" ht="15" customHeight="1" x14ac:dyDescent="0.2">
      <c r="A8" s="151" t="s">
        <v>202</v>
      </c>
      <c r="B8" s="152" t="s">
        <v>203</v>
      </c>
      <c r="C8" s="153" t="s">
        <v>168</v>
      </c>
      <c r="D8" s="151" t="s">
        <v>36</v>
      </c>
      <c r="E8" s="151" t="s">
        <v>478</v>
      </c>
      <c r="F8" s="151" t="s">
        <v>478</v>
      </c>
      <c r="G8" s="151" t="s">
        <v>478</v>
      </c>
      <c r="H8" s="151" t="s">
        <v>549</v>
      </c>
      <c r="I8" s="151" t="s">
        <v>490</v>
      </c>
      <c r="J8" s="151"/>
      <c r="K8" s="151"/>
      <c r="L8" s="151"/>
      <c r="M8" s="151" t="s">
        <v>37</v>
      </c>
      <c r="N8" s="151" t="s">
        <v>38</v>
      </c>
      <c r="O8" s="151" t="s">
        <v>39</v>
      </c>
      <c r="P8" s="152" t="s">
        <v>122</v>
      </c>
      <c r="Q8" s="154">
        <v>59975000</v>
      </c>
      <c r="R8" s="154">
        <v>6370900</v>
      </c>
      <c r="S8" s="154">
        <v>46955</v>
      </c>
      <c r="T8" s="154">
        <v>66298945</v>
      </c>
      <c r="U8" s="154">
        <v>0</v>
      </c>
      <c r="V8" s="154">
        <v>66298945</v>
      </c>
      <c r="W8" s="154">
        <v>0</v>
      </c>
      <c r="X8" s="154">
        <v>66298945</v>
      </c>
      <c r="Y8" s="154">
        <v>66298945</v>
      </c>
      <c r="Z8" s="154">
        <v>66298945</v>
      </c>
      <c r="AA8" s="154">
        <v>66298945</v>
      </c>
    </row>
    <row r="9" spans="1:27" ht="15" customHeight="1" x14ac:dyDescent="0.2">
      <c r="A9" s="151" t="s">
        <v>202</v>
      </c>
      <c r="B9" s="152" t="s">
        <v>203</v>
      </c>
      <c r="C9" s="153" t="s">
        <v>169</v>
      </c>
      <c r="D9" s="151" t="s">
        <v>36</v>
      </c>
      <c r="E9" s="151" t="s">
        <v>478</v>
      </c>
      <c r="F9" s="151" t="s">
        <v>478</v>
      </c>
      <c r="G9" s="151" t="s">
        <v>478</v>
      </c>
      <c r="H9" s="151" t="s">
        <v>549</v>
      </c>
      <c r="I9" s="151" t="s">
        <v>500</v>
      </c>
      <c r="J9" s="151"/>
      <c r="K9" s="151"/>
      <c r="L9" s="151"/>
      <c r="M9" s="151" t="s">
        <v>37</v>
      </c>
      <c r="N9" s="151" t="s">
        <v>38</v>
      </c>
      <c r="O9" s="151" t="s">
        <v>39</v>
      </c>
      <c r="P9" s="152" t="s">
        <v>123</v>
      </c>
      <c r="Q9" s="154">
        <v>22807000</v>
      </c>
      <c r="R9" s="154">
        <v>2321300</v>
      </c>
      <c r="S9" s="154">
        <v>14</v>
      </c>
      <c r="T9" s="154">
        <v>25128286</v>
      </c>
      <c r="U9" s="154">
        <v>0</v>
      </c>
      <c r="V9" s="154">
        <v>25128286</v>
      </c>
      <c r="W9" s="154">
        <v>0</v>
      </c>
      <c r="X9" s="154">
        <v>25128286</v>
      </c>
      <c r="Y9" s="154">
        <v>25128286</v>
      </c>
      <c r="Z9" s="154">
        <v>25128286</v>
      </c>
      <c r="AA9" s="154">
        <v>25128286</v>
      </c>
    </row>
    <row r="10" spans="1:27" ht="15" customHeight="1" x14ac:dyDescent="0.2">
      <c r="A10" s="151" t="s">
        <v>202</v>
      </c>
      <c r="B10" s="152" t="s">
        <v>203</v>
      </c>
      <c r="C10" s="153" t="s">
        <v>170</v>
      </c>
      <c r="D10" s="151" t="s">
        <v>36</v>
      </c>
      <c r="E10" s="151" t="s">
        <v>478</v>
      </c>
      <c r="F10" s="151" t="s">
        <v>478</v>
      </c>
      <c r="G10" s="151" t="s">
        <v>478</v>
      </c>
      <c r="H10" s="151" t="s">
        <v>549</v>
      </c>
      <c r="I10" s="151" t="s">
        <v>554</v>
      </c>
      <c r="J10" s="151"/>
      <c r="K10" s="151"/>
      <c r="L10" s="151"/>
      <c r="M10" s="151" t="s">
        <v>37</v>
      </c>
      <c r="N10" s="151" t="s">
        <v>38</v>
      </c>
      <c r="O10" s="151" t="s">
        <v>39</v>
      </c>
      <c r="P10" s="152" t="s">
        <v>124</v>
      </c>
      <c r="Q10" s="154">
        <v>86020000</v>
      </c>
      <c r="R10" s="154">
        <v>0</v>
      </c>
      <c r="S10" s="154">
        <v>1330705</v>
      </c>
      <c r="T10" s="154">
        <v>84689295</v>
      </c>
      <c r="U10" s="154">
        <v>0</v>
      </c>
      <c r="V10" s="154">
        <v>84689295</v>
      </c>
      <c r="W10" s="154">
        <v>0</v>
      </c>
      <c r="X10" s="154">
        <v>84689295</v>
      </c>
      <c r="Y10" s="154">
        <v>84689295</v>
      </c>
      <c r="Z10" s="154">
        <v>84689295</v>
      </c>
      <c r="AA10" s="154">
        <v>84689295</v>
      </c>
    </row>
    <row r="11" spans="1:27" ht="15" customHeight="1" x14ac:dyDescent="0.2">
      <c r="A11" s="151" t="s">
        <v>202</v>
      </c>
      <c r="B11" s="152" t="s">
        <v>203</v>
      </c>
      <c r="C11" s="153" t="s">
        <v>171</v>
      </c>
      <c r="D11" s="151" t="s">
        <v>36</v>
      </c>
      <c r="E11" s="151" t="s">
        <v>478</v>
      </c>
      <c r="F11" s="151" t="s">
        <v>478</v>
      </c>
      <c r="G11" s="151" t="s">
        <v>478</v>
      </c>
      <c r="H11" s="151" t="s">
        <v>549</v>
      </c>
      <c r="I11" s="151" t="s">
        <v>555</v>
      </c>
      <c r="J11" s="151"/>
      <c r="K11" s="151"/>
      <c r="L11" s="151"/>
      <c r="M11" s="151" t="s">
        <v>37</v>
      </c>
      <c r="N11" s="151" t="s">
        <v>38</v>
      </c>
      <c r="O11" s="151" t="s">
        <v>39</v>
      </c>
      <c r="P11" s="152" t="s">
        <v>125</v>
      </c>
      <c r="Q11" s="154">
        <v>40177000</v>
      </c>
      <c r="R11" s="154">
        <v>8308500</v>
      </c>
      <c r="S11" s="154">
        <v>66</v>
      </c>
      <c r="T11" s="154">
        <v>48485434</v>
      </c>
      <c r="U11" s="154">
        <v>0</v>
      </c>
      <c r="V11" s="154">
        <v>48485434</v>
      </c>
      <c r="W11" s="154">
        <v>0</v>
      </c>
      <c r="X11" s="154">
        <v>48485434</v>
      </c>
      <c r="Y11" s="154">
        <v>48485434</v>
      </c>
      <c r="Z11" s="154">
        <v>48485434</v>
      </c>
      <c r="AA11" s="154">
        <v>48485434</v>
      </c>
    </row>
    <row r="12" spans="1:27" ht="15" customHeight="1" x14ac:dyDescent="0.2">
      <c r="A12" s="151" t="s">
        <v>202</v>
      </c>
      <c r="B12" s="152" t="s">
        <v>203</v>
      </c>
      <c r="C12" s="153" t="s">
        <v>557</v>
      </c>
      <c r="D12" s="151" t="s">
        <v>36</v>
      </c>
      <c r="E12" s="151" t="s">
        <v>478</v>
      </c>
      <c r="F12" s="151" t="s">
        <v>478</v>
      </c>
      <c r="G12" s="151" t="s">
        <v>478</v>
      </c>
      <c r="H12" s="151" t="s">
        <v>549</v>
      </c>
      <c r="I12" s="151" t="s">
        <v>548</v>
      </c>
      <c r="J12" s="151"/>
      <c r="K12" s="151"/>
      <c r="L12" s="151"/>
      <c r="M12" s="151" t="s">
        <v>37</v>
      </c>
      <c r="N12" s="151" t="s">
        <v>38</v>
      </c>
      <c r="O12" s="151" t="s">
        <v>39</v>
      </c>
      <c r="P12" s="152" t="s">
        <v>558</v>
      </c>
      <c r="Q12" s="154">
        <v>8681596</v>
      </c>
      <c r="R12" s="154">
        <v>1816500</v>
      </c>
      <c r="S12" s="154">
        <v>10414</v>
      </c>
      <c r="T12" s="154">
        <v>10487682</v>
      </c>
      <c r="U12" s="154">
        <v>0</v>
      </c>
      <c r="V12" s="154">
        <v>10487682</v>
      </c>
      <c r="W12" s="154">
        <v>0</v>
      </c>
      <c r="X12" s="154">
        <v>10487682</v>
      </c>
      <c r="Y12" s="154">
        <v>10487682</v>
      </c>
      <c r="Z12" s="154">
        <v>10487682</v>
      </c>
      <c r="AA12" s="154">
        <v>10487682</v>
      </c>
    </row>
    <row r="13" spans="1:27" ht="15" customHeight="1" x14ac:dyDescent="0.2">
      <c r="A13" s="151" t="s">
        <v>202</v>
      </c>
      <c r="B13" s="152" t="s">
        <v>203</v>
      </c>
      <c r="C13" s="153" t="s">
        <v>172</v>
      </c>
      <c r="D13" s="151" t="s">
        <v>36</v>
      </c>
      <c r="E13" s="151" t="s">
        <v>478</v>
      </c>
      <c r="F13" s="151" t="s">
        <v>478</v>
      </c>
      <c r="G13" s="151" t="s">
        <v>42</v>
      </c>
      <c r="H13" s="151" t="s">
        <v>549</v>
      </c>
      <c r="I13" s="151"/>
      <c r="J13" s="151"/>
      <c r="K13" s="151"/>
      <c r="L13" s="151"/>
      <c r="M13" s="151" t="s">
        <v>37</v>
      </c>
      <c r="N13" s="151" t="s">
        <v>38</v>
      </c>
      <c r="O13" s="151" t="s">
        <v>39</v>
      </c>
      <c r="P13" s="152" t="s">
        <v>126</v>
      </c>
      <c r="Q13" s="154">
        <v>85001000</v>
      </c>
      <c r="R13" s="154">
        <v>6230000</v>
      </c>
      <c r="S13" s="154">
        <v>2949800</v>
      </c>
      <c r="T13" s="154">
        <v>88281200</v>
      </c>
      <c r="U13" s="154">
        <v>0</v>
      </c>
      <c r="V13" s="154">
        <v>88281200</v>
      </c>
      <c r="W13" s="154">
        <v>0</v>
      </c>
      <c r="X13" s="154">
        <v>88281200</v>
      </c>
      <c r="Y13" s="154">
        <v>88281200</v>
      </c>
      <c r="Z13" s="154">
        <v>88281200</v>
      </c>
      <c r="AA13" s="154">
        <v>88281200</v>
      </c>
    </row>
    <row r="14" spans="1:27" ht="15" customHeight="1" x14ac:dyDescent="0.2">
      <c r="A14" s="151" t="s">
        <v>202</v>
      </c>
      <c r="B14" s="152" t="s">
        <v>203</v>
      </c>
      <c r="C14" s="153" t="s">
        <v>173</v>
      </c>
      <c r="D14" s="151" t="s">
        <v>36</v>
      </c>
      <c r="E14" s="151" t="s">
        <v>478</v>
      </c>
      <c r="F14" s="151" t="s">
        <v>478</v>
      </c>
      <c r="G14" s="151" t="s">
        <v>42</v>
      </c>
      <c r="H14" s="151" t="s">
        <v>550</v>
      </c>
      <c r="I14" s="151"/>
      <c r="J14" s="151"/>
      <c r="K14" s="151"/>
      <c r="L14" s="151"/>
      <c r="M14" s="151" t="s">
        <v>37</v>
      </c>
      <c r="N14" s="151" t="s">
        <v>38</v>
      </c>
      <c r="O14" s="151" t="s">
        <v>39</v>
      </c>
      <c r="P14" s="152" t="s">
        <v>127</v>
      </c>
      <c r="Q14" s="154">
        <v>60520000</v>
      </c>
      <c r="R14" s="154">
        <v>2309500</v>
      </c>
      <c r="S14" s="154">
        <v>0</v>
      </c>
      <c r="T14" s="154">
        <v>62829500</v>
      </c>
      <c r="U14" s="154">
        <v>0</v>
      </c>
      <c r="V14" s="154">
        <v>62829500</v>
      </c>
      <c r="W14" s="154">
        <v>0</v>
      </c>
      <c r="X14" s="154">
        <v>62829500</v>
      </c>
      <c r="Y14" s="154">
        <v>62829500</v>
      </c>
      <c r="Z14" s="154">
        <v>62829500</v>
      </c>
      <c r="AA14" s="154">
        <v>62829500</v>
      </c>
    </row>
    <row r="15" spans="1:27" ht="15" customHeight="1" x14ac:dyDescent="0.2">
      <c r="A15" s="151" t="s">
        <v>202</v>
      </c>
      <c r="B15" s="152" t="s">
        <v>203</v>
      </c>
      <c r="C15" s="153" t="s">
        <v>174</v>
      </c>
      <c r="D15" s="151" t="s">
        <v>36</v>
      </c>
      <c r="E15" s="151" t="s">
        <v>478</v>
      </c>
      <c r="F15" s="151" t="s">
        <v>478</v>
      </c>
      <c r="G15" s="151" t="s">
        <v>42</v>
      </c>
      <c r="H15" s="151" t="s">
        <v>552</v>
      </c>
      <c r="I15" s="151"/>
      <c r="J15" s="151"/>
      <c r="K15" s="151"/>
      <c r="L15" s="151"/>
      <c r="M15" s="151" t="s">
        <v>37</v>
      </c>
      <c r="N15" s="151" t="s">
        <v>38</v>
      </c>
      <c r="O15" s="151" t="s">
        <v>39</v>
      </c>
      <c r="P15" s="152" t="s">
        <v>128</v>
      </c>
      <c r="Q15" s="154">
        <v>32936000</v>
      </c>
      <c r="R15" s="154">
        <v>2474277.7799999998</v>
      </c>
      <c r="S15" s="154">
        <v>77.78</v>
      </c>
      <c r="T15" s="154">
        <v>35410200</v>
      </c>
      <c r="U15" s="154">
        <v>0</v>
      </c>
      <c r="V15" s="154">
        <v>35410200</v>
      </c>
      <c r="W15" s="154">
        <v>0</v>
      </c>
      <c r="X15" s="154">
        <v>35410200</v>
      </c>
      <c r="Y15" s="154">
        <v>35410200</v>
      </c>
      <c r="Z15" s="154">
        <v>35410200</v>
      </c>
      <c r="AA15" s="154">
        <v>35410200</v>
      </c>
    </row>
    <row r="16" spans="1:27" ht="15" customHeight="1" x14ac:dyDescent="0.2">
      <c r="A16" s="151" t="s">
        <v>202</v>
      </c>
      <c r="B16" s="152" t="s">
        <v>203</v>
      </c>
      <c r="C16" s="153" t="s">
        <v>175</v>
      </c>
      <c r="D16" s="151" t="s">
        <v>36</v>
      </c>
      <c r="E16" s="151" t="s">
        <v>478</v>
      </c>
      <c r="F16" s="151" t="s">
        <v>478</v>
      </c>
      <c r="G16" s="151" t="s">
        <v>42</v>
      </c>
      <c r="H16" s="151" t="s">
        <v>553</v>
      </c>
      <c r="I16" s="151"/>
      <c r="J16" s="151"/>
      <c r="K16" s="151"/>
      <c r="L16" s="151"/>
      <c r="M16" s="151" t="s">
        <v>37</v>
      </c>
      <c r="N16" s="151" t="s">
        <v>38</v>
      </c>
      <c r="O16" s="151" t="s">
        <v>39</v>
      </c>
      <c r="P16" s="152" t="s">
        <v>129</v>
      </c>
      <c r="Q16" s="154">
        <v>2145000</v>
      </c>
      <c r="R16" s="154">
        <v>5265212.33</v>
      </c>
      <c r="S16" s="154">
        <v>11.33</v>
      </c>
      <c r="T16" s="154">
        <v>7410201</v>
      </c>
      <c r="U16" s="154">
        <v>0</v>
      </c>
      <c r="V16" s="154">
        <v>7410201</v>
      </c>
      <c r="W16" s="154">
        <v>0</v>
      </c>
      <c r="X16" s="154">
        <v>7410201</v>
      </c>
      <c r="Y16" s="154">
        <v>7410201</v>
      </c>
      <c r="Z16" s="154">
        <v>7410201</v>
      </c>
      <c r="AA16" s="154">
        <v>7410201</v>
      </c>
    </row>
    <row r="17" spans="1:27" ht="15" customHeight="1" x14ac:dyDescent="0.2">
      <c r="A17" s="151" t="s">
        <v>202</v>
      </c>
      <c r="B17" s="152" t="s">
        <v>203</v>
      </c>
      <c r="C17" s="153" t="s">
        <v>176</v>
      </c>
      <c r="D17" s="151" t="s">
        <v>36</v>
      </c>
      <c r="E17" s="151" t="s">
        <v>478</v>
      </c>
      <c r="F17" s="151" t="s">
        <v>478</v>
      </c>
      <c r="G17" s="151" t="s">
        <v>42</v>
      </c>
      <c r="H17" s="151" t="s">
        <v>490</v>
      </c>
      <c r="I17" s="151"/>
      <c r="J17" s="151"/>
      <c r="K17" s="151"/>
      <c r="L17" s="151"/>
      <c r="M17" s="151" t="s">
        <v>37</v>
      </c>
      <c r="N17" s="151" t="s">
        <v>38</v>
      </c>
      <c r="O17" s="151" t="s">
        <v>39</v>
      </c>
      <c r="P17" s="152" t="s">
        <v>130</v>
      </c>
      <c r="Q17" s="154">
        <v>24707800</v>
      </c>
      <c r="R17" s="154">
        <v>1856155.56</v>
      </c>
      <c r="S17" s="154">
        <v>55.56</v>
      </c>
      <c r="T17" s="154">
        <v>26563900</v>
      </c>
      <c r="U17" s="154">
        <v>0</v>
      </c>
      <c r="V17" s="154">
        <v>26563900</v>
      </c>
      <c r="W17" s="154">
        <v>0</v>
      </c>
      <c r="X17" s="154">
        <v>26563900</v>
      </c>
      <c r="Y17" s="154">
        <v>26563900</v>
      </c>
      <c r="Z17" s="154">
        <v>26563900</v>
      </c>
      <c r="AA17" s="154">
        <v>26563900</v>
      </c>
    </row>
    <row r="18" spans="1:27" ht="15" customHeight="1" x14ac:dyDescent="0.2">
      <c r="A18" s="151" t="s">
        <v>202</v>
      </c>
      <c r="B18" s="152" t="s">
        <v>203</v>
      </c>
      <c r="C18" s="153" t="s">
        <v>177</v>
      </c>
      <c r="D18" s="151" t="s">
        <v>36</v>
      </c>
      <c r="E18" s="151" t="s">
        <v>478</v>
      </c>
      <c r="F18" s="151" t="s">
        <v>478</v>
      </c>
      <c r="G18" s="151" t="s">
        <v>42</v>
      </c>
      <c r="H18" s="151" t="s">
        <v>500</v>
      </c>
      <c r="I18" s="151"/>
      <c r="J18" s="151"/>
      <c r="K18" s="151"/>
      <c r="L18" s="151"/>
      <c r="M18" s="151" t="s">
        <v>37</v>
      </c>
      <c r="N18" s="151" t="s">
        <v>38</v>
      </c>
      <c r="O18" s="151" t="s">
        <v>39</v>
      </c>
      <c r="P18" s="152" t="s">
        <v>131</v>
      </c>
      <c r="Q18" s="154">
        <v>16475000</v>
      </c>
      <c r="R18" s="154">
        <v>1239211.1100000001</v>
      </c>
      <c r="S18" s="154">
        <v>11.11</v>
      </c>
      <c r="T18" s="154">
        <v>17714200</v>
      </c>
      <c r="U18" s="154">
        <v>0</v>
      </c>
      <c r="V18" s="154">
        <v>17714200</v>
      </c>
      <c r="W18" s="154">
        <v>0</v>
      </c>
      <c r="X18" s="154">
        <v>17714200</v>
      </c>
      <c r="Y18" s="154">
        <v>17714200</v>
      </c>
      <c r="Z18" s="154">
        <v>17714200</v>
      </c>
      <c r="AA18" s="154">
        <v>17714200</v>
      </c>
    </row>
    <row r="19" spans="1:27" ht="15" customHeight="1" x14ac:dyDescent="0.2">
      <c r="A19" s="151" t="s">
        <v>202</v>
      </c>
      <c r="B19" s="152" t="s">
        <v>203</v>
      </c>
      <c r="C19" s="153" t="s">
        <v>178</v>
      </c>
      <c r="D19" s="151" t="s">
        <v>36</v>
      </c>
      <c r="E19" s="151" t="s">
        <v>478</v>
      </c>
      <c r="F19" s="151" t="s">
        <v>478</v>
      </c>
      <c r="G19" s="151" t="s">
        <v>546</v>
      </c>
      <c r="H19" s="151" t="s">
        <v>549</v>
      </c>
      <c r="I19" s="151" t="s">
        <v>549</v>
      </c>
      <c r="J19" s="151"/>
      <c r="K19" s="151"/>
      <c r="L19" s="151"/>
      <c r="M19" s="151" t="s">
        <v>37</v>
      </c>
      <c r="N19" s="151" t="s">
        <v>38</v>
      </c>
      <c r="O19" s="151" t="s">
        <v>39</v>
      </c>
      <c r="P19" s="152" t="s">
        <v>132</v>
      </c>
      <c r="Q19" s="154">
        <v>26120430</v>
      </c>
      <c r="R19" s="154">
        <v>26380100</v>
      </c>
      <c r="S19" s="154">
        <v>47</v>
      </c>
      <c r="T19" s="154">
        <v>52500483</v>
      </c>
      <c r="U19" s="154">
        <v>0</v>
      </c>
      <c r="V19" s="154">
        <v>52500483</v>
      </c>
      <c r="W19" s="154">
        <v>0</v>
      </c>
      <c r="X19" s="154">
        <v>52500483</v>
      </c>
      <c r="Y19" s="154">
        <v>52500483</v>
      </c>
      <c r="Z19" s="154">
        <v>52500483</v>
      </c>
      <c r="AA19" s="154">
        <v>52500483</v>
      </c>
    </row>
    <row r="20" spans="1:27" ht="15" customHeight="1" x14ac:dyDescent="0.2">
      <c r="A20" s="151" t="s">
        <v>202</v>
      </c>
      <c r="B20" s="152" t="s">
        <v>203</v>
      </c>
      <c r="C20" s="153" t="s">
        <v>180</v>
      </c>
      <c r="D20" s="151" t="s">
        <v>36</v>
      </c>
      <c r="E20" s="151" t="s">
        <v>478</v>
      </c>
      <c r="F20" s="151" t="s">
        <v>478</v>
      </c>
      <c r="G20" s="151" t="s">
        <v>546</v>
      </c>
      <c r="H20" s="151" t="s">
        <v>549</v>
      </c>
      <c r="I20" s="151" t="s">
        <v>479</v>
      </c>
      <c r="J20" s="151"/>
      <c r="K20" s="151"/>
      <c r="L20" s="151"/>
      <c r="M20" s="151" t="s">
        <v>37</v>
      </c>
      <c r="N20" s="151" t="s">
        <v>38</v>
      </c>
      <c r="O20" s="151" t="s">
        <v>39</v>
      </c>
      <c r="P20" s="152" t="s">
        <v>134</v>
      </c>
      <c r="Q20" s="154">
        <v>1981980</v>
      </c>
      <c r="R20" s="154">
        <v>2006684</v>
      </c>
      <c r="S20" s="154">
        <v>194</v>
      </c>
      <c r="T20" s="154">
        <v>3988470</v>
      </c>
      <c r="U20" s="154">
        <v>0</v>
      </c>
      <c r="V20" s="154">
        <v>3988470</v>
      </c>
      <c r="W20" s="154">
        <v>0</v>
      </c>
      <c r="X20" s="154">
        <v>3988470</v>
      </c>
      <c r="Y20" s="154">
        <v>3988470</v>
      </c>
      <c r="Z20" s="154">
        <v>3988470</v>
      </c>
      <c r="AA20" s="154">
        <v>3988470</v>
      </c>
    </row>
    <row r="21" spans="1:27" ht="15" customHeight="1" x14ac:dyDescent="0.2">
      <c r="A21" s="151" t="s">
        <v>202</v>
      </c>
      <c r="B21" s="152" t="s">
        <v>203</v>
      </c>
      <c r="C21" s="153" t="s">
        <v>181</v>
      </c>
      <c r="D21" s="151" t="s">
        <v>36</v>
      </c>
      <c r="E21" s="151" t="s">
        <v>478</v>
      </c>
      <c r="F21" s="151" t="s">
        <v>478</v>
      </c>
      <c r="G21" s="151" t="s">
        <v>546</v>
      </c>
      <c r="H21" s="151" t="s">
        <v>550</v>
      </c>
      <c r="I21" s="151"/>
      <c r="J21" s="151"/>
      <c r="K21" s="151"/>
      <c r="L21" s="151"/>
      <c r="M21" s="151" t="s">
        <v>37</v>
      </c>
      <c r="N21" s="151" t="s">
        <v>38</v>
      </c>
      <c r="O21" s="151" t="s">
        <v>39</v>
      </c>
      <c r="P21" s="152" t="s">
        <v>135</v>
      </c>
      <c r="Q21" s="154">
        <v>5269320</v>
      </c>
      <c r="R21" s="154">
        <v>24490284</v>
      </c>
      <c r="S21" s="154">
        <v>1500000</v>
      </c>
      <c r="T21" s="154">
        <v>28259604</v>
      </c>
      <c r="U21" s="154">
        <v>0</v>
      </c>
      <c r="V21" s="154">
        <v>28259604</v>
      </c>
      <c r="W21" s="154">
        <v>0</v>
      </c>
      <c r="X21" s="154">
        <v>28259604</v>
      </c>
      <c r="Y21" s="154">
        <v>28259604</v>
      </c>
      <c r="Z21" s="154">
        <v>28259604</v>
      </c>
      <c r="AA21" s="154">
        <v>28259604</v>
      </c>
    </row>
    <row r="22" spans="1:27" ht="15" customHeight="1" x14ac:dyDescent="0.2">
      <c r="A22" s="151" t="s">
        <v>202</v>
      </c>
      <c r="B22" s="152" t="s">
        <v>203</v>
      </c>
      <c r="C22" s="153" t="s">
        <v>185</v>
      </c>
      <c r="D22" s="151" t="s">
        <v>36</v>
      </c>
      <c r="E22" s="151" t="s">
        <v>42</v>
      </c>
      <c r="F22" s="151" t="s">
        <v>42</v>
      </c>
      <c r="G22" s="151" t="s">
        <v>42</v>
      </c>
      <c r="H22" s="151" t="s">
        <v>490</v>
      </c>
      <c r="I22" s="151" t="s">
        <v>552</v>
      </c>
      <c r="J22" s="151"/>
      <c r="K22" s="151"/>
      <c r="L22" s="151"/>
      <c r="M22" s="151" t="s">
        <v>37</v>
      </c>
      <c r="N22" s="151" t="s">
        <v>38</v>
      </c>
      <c r="O22" s="151" t="s">
        <v>39</v>
      </c>
      <c r="P22" s="152" t="s">
        <v>139</v>
      </c>
      <c r="Q22" s="154">
        <v>0</v>
      </c>
      <c r="R22" s="154">
        <v>1593400</v>
      </c>
      <c r="S22" s="154">
        <v>0</v>
      </c>
      <c r="T22" s="154">
        <v>1593400</v>
      </c>
      <c r="U22" s="154">
        <v>0</v>
      </c>
      <c r="V22" s="154">
        <v>78400</v>
      </c>
      <c r="W22" s="154">
        <v>1515000</v>
      </c>
      <c r="X22" s="154">
        <v>78400</v>
      </c>
      <c r="Y22" s="154">
        <v>78400</v>
      </c>
      <c r="Z22" s="154">
        <v>78400</v>
      </c>
      <c r="AA22" s="154">
        <v>78400</v>
      </c>
    </row>
    <row r="23" spans="1:27" ht="15" customHeight="1" x14ac:dyDescent="0.2">
      <c r="A23" s="151" t="s">
        <v>202</v>
      </c>
      <c r="B23" s="152" t="s">
        <v>203</v>
      </c>
      <c r="C23" s="153" t="s">
        <v>185</v>
      </c>
      <c r="D23" s="151" t="s">
        <v>36</v>
      </c>
      <c r="E23" s="151" t="s">
        <v>42</v>
      </c>
      <c r="F23" s="151" t="s">
        <v>42</v>
      </c>
      <c r="G23" s="151" t="s">
        <v>42</v>
      </c>
      <c r="H23" s="151" t="s">
        <v>490</v>
      </c>
      <c r="I23" s="151" t="s">
        <v>552</v>
      </c>
      <c r="J23" s="151"/>
      <c r="K23" s="151"/>
      <c r="L23" s="151"/>
      <c r="M23" s="151" t="s">
        <v>48</v>
      </c>
      <c r="N23" s="151" t="s">
        <v>49</v>
      </c>
      <c r="O23" s="151" t="s">
        <v>39</v>
      </c>
      <c r="P23" s="152" t="s">
        <v>139</v>
      </c>
      <c r="Q23" s="154">
        <v>0</v>
      </c>
      <c r="R23" s="154">
        <v>80000</v>
      </c>
      <c r="S23" s="154">
        <v>50000</v>
      </c>
      <c r="T23" s="154">
        <v>30000</v>
      </c>
      <c r="U23" s="154">
        <v>0</v>
      </c>
      <c r="V23" s="154">
        <v>30000</v>
      </c>
      <c r="W23" s="154">
        <v>0</v>
      </c>
      <c r="X23" s="154">
        <v>30000</v>
      </c>
      <c r="Y23" s="154">
        <v>30000</v>
      </c>
      <c r="Z23" s="154">
        <v>30000</v>
      </c>
      <c r="AA23" s="154">
        <v>30000</v>
      </c>
    </row>
    <row r="24" spans="1:27" ht="15" customHeight="1" x14ac:dyDescent="0.2">
      <c r="A24" s="151" t="s">
        <v>202</v>
      </c>
      <c r="B24" s="152" t="s">
        <v>203</v>
      </c>
      <c r="C24" s="153" t="s">
        <v>186</v>
      </c>
      <c r="D24" s="151" t="s">
        <v>36</v>
      </c>
      <c r="E24" s="151" t="s">
        <v>42</v>
      </c>
      <c r="F24" s="151" t="s">
        <v>42</v>
      </c>
      <c r="G24" s="151" t="s">
        <v>42</v>
      </c>
      <c r="H24" s="151" t="s">
        <v>490</v>
      </c>
      <c r="I24" s="151" t="s">
        <v>554</v>
      </c>
      <c r="J24" s="151"/>
      <c r="K24" s="151"/>
      <c r="L24" s="151"/>
      <c r="M24" s="151" t="s">
        <v>37</v>
      </c>
      <c r="N24" s="151" t="s">
        <v>38</v>
      </c>
      <c r="O24" s="151" t="s">
        <v>39</v>
      </c>
      <c r="P24" s="152" t="s">
        <v>140</v>
      </c>
      <c r="Q24" s="154">
        <v>90000000</v>
      </c>
      <c r="R24" s="154">
        <v>7483691</v>
      </c>
      <c r="S24" s="154">
        <v>0</v>
      </c>
      <c r="T24" s="154">
        <v>97483691</v>
      </c>
      <c r="U24" s="154">
        <v>0</v>
      </c>
      <c r="V24" s="154">
        <v>97483691</v>
      </c>
      <c r="W24" s="154">
        <v>0</v>
      </c>
      <c r="X24" s="154">
        <v>97483691</v>
      </c>
      <c r="Y24" s="154">
        <v>97483691</v>
      </c>
      <c r="Z24" s="154">
        <v>97483691</v>
      </c>
      <c r="AA24" s="154">
        <v>97483691</v>
      </c>
    </row>
    <row r="25" spans="1:27" ht="15" customHeight="1" x14ac:dyDescent="0.2">
      <c r="A25" s="151" t="s">
        <v>202</v>
      </c>
      <c r="B25" s="152" t="s">
        <v>203</v>
      </c>
      <c r="C25" s="153" t="s">
        <v>188</v>
      </c>
      <c r="D25" s="151" t="s">
        <v>36</v>
      </c>
      <c r="E25" s="151" t="s">
        <v>42</v>
      </c>
      <c r="F25" s="151" t="s">
        <v>42</v>
      </c>
      <c r="G25" s="151" t="s">
        <v>42</v>
      </c>
      <c r="H25" s="151" t="s">
        <v>485</v>
      </c>
      <c r="I25" s="151" t="s">
        <v>479</v>
      </c>
      <c r="J25" s="151"/>
      <c r="K25" s="151"/>
      <c r="L25" s="151"/>
      <c r="M25" s="151" t="s">
        <v>48</v>
      </c>
      <c r="N25" s="151" t="s">
        <v>49</v>
      </c>
      <c r="O25" s="151" t="s">
        <v>39</v>
      </c>
      <c r="P25" s="152" t="s">
        <v>143</v>
      </c>
      <c r="Q25" s="154">
        <v>0</v>
      </c>
      <c r="R25" s="154">
        <v>209945</v>
      </c>
      <c r="S25" s="154">
        <v>0</v>
      </c>
      <c r="T25" s="154">
        <v>209945</v>
      </c>
      <c r="U25" s="154">
        <v>0</v>
      </c>
      <c r="V25" s="154">
        <v>209945</v>
      </c>
      <c r="W25" s="154">
        <v>0</v>
      </c>
      <c r="X25" s="154">
        <v>209945</v>
      </c>
      <c r="Y25" s="154">
        <v>209945</v>
      </c>
      <c r="Z25" s="154">
        <v>209945</v>
      </c>
      <c r="AA25" s="154">
        <v>209945</v>
      </c>
    </row>
    <row r="26" spans="1:27" ht="15" customHeight="1" x14ac:dyDescent="0.2">
      <c r="A26" s="151" t="s">
        <v>202</v>
      </c>
      <c r="B26" s="152" t="s">
        <v>203</v>
      </c>
      <c r="C26" s="153" t="s">
        <v>189</v>
      </c>
      <c r="D26" s="151" t="s">
        <v>36</v>
      </c>
      <c r="E26" s="151" t="s">
        <v>42</v>
      </c>
      <c r="F26" s="151" t="s">
        <v>42</v>
      </c>
      <c r="G26" s="151" t="s">
        <v>42</v>
      </c>
      <c r="H26" s="151" t="s">
        <v>485</v>
      </c>
      <c r="I26" s="151" t="s">
        <v>552</v>
      </c>
      <c r="J26" s="151"/>
      <c r="K26" s="151"/>
      <c r="L26" s="151"/>
      <c r="M26" s="151" t="s">
        <v>37</v>
      </c>
      <c r="N26" s="151" t="s">
        <v>38</v>
      </c>
      <c r="O26" s="151" t="s">
        <v>39</v>
      </c>
      <c r="P26" s="152" t="s">
        <v>144</v>
      </c>
      <c r="Q26" s="154">
        <v>1200000</v>
      </c>
      <c r="R26" s="154">
        <v>0</v>
      </c>
      <c r="S26" s="154">
        <v>500000</v>
      </c>
      <c r="T26" s="154">
        <v>700000</v>
      </c>
      <c r="U26" s="154">
        <v>0</v>
      </c>
      <c r="V26" s="154">
        <v>495468</v>
      </c>
      <c r="W26" s="154">
        <v>204532</v>
      </c>
      <c r="X26" s="154">
        <v>495468</v>
      </c>
      <c r="Y26" s="154">
        <v>495468</v>
      </c>
      <c r="Z26" s="154">
        <v>495468</v>
      </c>
      <c r="AA26" s="154">
        <v>495468</v>
      </c>
    </row>
    <row r="27" spans="1:27" ht="15" customHeight="1" x14ac:dyDescent="0.2">
      <c r="A27" s="151" t="s">
        <v>202</v>
      </c>
      <c r="B27" s="152" t="s">
        <v>203</v>
      </c>
      <c r="C27" s="153" t="s">
        <v>190</v>
      </c>
      <c r="D27" s="151" t="s">
        <v>36</v>
      </c>
      <c r="E27" s="151" t="s">
        <v>42</v>
      </c>
      <c r="F27" s="151" t="s">
        <v>42</v>
      </c>
      <c r="G27" s="151" t="s">
        <v>42</v>
      </c>
      <c r="H27" s="151" t="s">
        <v>554</v>
      </c>
      <c r="I27" s="151" t="s">
        <v>552</v>
      </c>
      <c r="J27" s="151"/>
      <c r="K27" s="151"/>
      <c r="L27" s="151"/>
      <c r="M27" s="151" t="s">
        <v>37</v>
      </c>
      <c r="N27" s="151" t="s">
        <v>38</v>
      </c>
      <c r="O27" s="151" t="s">
        <v>39</v>
      </c>
      <c r="P27" s="152" t="s">
        <v>145</v>
      </c>
      <c r="Q27" s="154">
        <v>2600000</v>
      </c>
      <c r="R27" s="154">
        <v>478924</v>
      </c>
      <c r="S27" s="154">
        <v>0</v>
      </c>
      <c r="T27" s="154">
        <v>3078924</v>
      </c>
      <c r="U27" s="154">
        <v>0</v>
      </c>
      <c r="V27" s="154">
        <v>3074255</v>
      </c>
      <c r="W27" s="154">
        <v>4669</v>
      </c>
      <c r="X27" s="154">
        <v>3074255</v>
      </c>
      <c r="Y27" s="154">
        <v>3074254</v>
      </c>
      <c r="Z27" s="154">
        <v>3074254</v>
      </c>
      <c r="AA27" s="154">
        <v>3074254</v>
      </c>
    </row>
    <row r="28" spans="1:27" ht="15" customHeight="1" x14ac:dyDescent="0.2">
      <c r="A28" s="151" t="s">
        <v>202</v>
      </c>
      <c r="B28" s="152" t="s">
        <v>203</v>
      </c>
      <c r="C28" s="153" t="s">
        <v>191</v>
      </c>
      <c r="D28" s="151" t="s">
        <v>36</v>
      </c>
      <c r="E28" s="151" t="s">
        <v>42</v>
      </c>
      <c r="F28" s="151" t="s">
        <v>42</v>
      </c>
      <c r="G28" s="151" t="s">
        <v>42</v>
      </c>
      <c r="H28" s="151" t="s">
        <v>555</v>
      </c>
      <c r="I28" s="151"/>
      <c r="J28" s="151"/>
      <c r="K28" s="151"/>
      <c r="L28" s="151"/>
      <c r="M28" s="151" t="s">
        <v>37</v>
      </c>
      <c r="N28" s="151" t="s">
        <v>38</v>
      </c>
      <c r="O28" s="151" t="s">
        <v>39</v>
      </c>
      <c r="P28" s="152" t="s">
        <v>146</v>
      </c>
      <c r="Q28" s="154">
        <v>0</v>
      </c>
      <c r="R28" s="154">
        <v>271546</v>
      </c>
      <c r="S28" s="154">
        <v>0</v>
      </c>
      <c r="T28" s="154">
        <v>271546</v>
      </c>
      <c r="U28" s="154">
        <v>0</v>
      </c>
      <c r="V28" s="154">
        <v>271546</v>
      </c>
      <c r="W28" s="154">
        <v>0</v>
      </c>
      <c r="X28" s="154">
        <v>271546</v>
      </c>
      <c r="Y28" s="154">
        <v>271546</v>
      </c>
      <c r="Z28" s="154">
        <v>271546</v>
      </c>
      <c r="AA28" s="154">
        <v>271546</v>
      </c>
    </row>
    <row r="29" spans="1:27" ht="15" customHeight="1" x14ac:dyDescent="0.2">
      <c r="A29" s="151" t="s">
        <v>202</v>
      </c>
      <c r="B29" s="152" t="s">
        <v>203</v>
      </c>
      <c r="C29" s="153" t="s">
        <v>191</v>
      </c>
      <c r="D29" s="151" t="s">
        <v>36</v>
      </c>
      <c r="E29" s="151" t="s">
        <v>42</v>
      </c>
      <c r="F29" s="151" t="s">
        <v>42</v>
      </c>
      <c r="G29" s="151" t="s">
        <v>42</v>
      </c>
      <c r="H29" s="151" t="s">
        <v>555</v>
      </c>
      <c r="I29" s="151"/>
      <c r="J29" s="151"/>
      <c r="K29" s="151"/>
      <c r="L29" s="151"/>
      <c r="M29" s="151" t="s">
        <v>48</v>
      </c>
      <c r="N29" s="151" t="s">
        <v>49</v>
      </c>
      <c r="O29" s="151" t="s">
        <v>39</v>
      </c>
      <c r="P29" s="152" t="s">
        <v>146</v>
      </c>
      <c r="Q29" s="154">
        <v>0</v>
      </c>
      <c r="R29" s="154">
        <v>385979</v>
      </c>
      <c r="S29" s="154">
        <v>114433</v>
      </c>
      <c r="T29" s="154">
        <v>271546</v>
      </c>
      <c r="U29" s="154">
        <v>0</v>
      </c>
      <c r="V29" s="154">
        <v>271546</v>
      </c>
      <c r="W29" s="154">
        <v>0</v>
      </c>
      <c r="X29" s="154">
        <v>271546</v>
      </c>
      <c r="Y29" s="154">
        <v>271546</v>
      </c>
      <c r="Z29" s="154">
        <v>271546</v>
      </c>
      <c r="AA29" s="154">
        <v>271546</v>
      </c>
    </row>
    <row r="30" spans="1:27" ht="15" customHeight="1" x14ac:dyDescent="0.2">
      <c r="A30" s="151" t="s">
        <v>202</v>
      </c>
      <c r="B30" s="152" t="s">
        <v>203</v>
      </c>
      <c r="C30" s="153" t="s">
        <v>192</v>
      </c>
      <c r="D30" s="151" t="s">
        <v>36</v>
      </c>
      <c r="E30" s="151" t="s">
        <v>546</v>
      </c>
      <c r="F30" s="151" t="s">
        <v>547</v>
      </c>
      <c r="G30" s="151" t="s">
        <v>42</v>
      </c>
      <c r="H30" s="151" t="s">
        <v>548</v>
      </c>
      <c r="I30" s="151" t="s">
        <v>549</v>
      </c>
      <c r="J30" s="151"/>
      <c r="K30" s="151"/>
      <c r="L30" s="151"/>
      <c r="M30" s="151" t="s">
        <v>37</v>
      </c>
      <c r="N30" s="151" t="s">
        <v>38</v>
      </c>
      <c r="O30" s="151" t="s">
        <v>39</v>
      </c>
      <c r="P30" s="152" t="s">
        <v>147</v>
      </c>
      <c r="Q30" s="154">
        <v>0</v>
      </c>
      <c r="R30" s="154">
        <v>921671</v>
      </c>
      <c r="S30" s="154">
        <v>420247</v>
      </c>
      <c r="T30" s="154">
        <v>501424</v>
      </c>
      <c r="U30" s="154">
        <v>0</v>
      </c>
      <c r="V30" s="154">
        <v>501424</v>
      </c>
      <c r="W30" s="154">
        <v>0</v>
      </c>
      <c r="X30" s="154">
        <v>501424</v>
      </c>
      <c r="Y30" s="154">
        <v>501424</v>
      </c>
      <c r="Z30" s="154">
        <v>501424</v>
      </c>
      <c r="AA30" s="154">
        <v>501424</v>
      </c>
    </row>
    <row r="31" spans="1:27" ht="15" customHeight="1" x14ac:dyDescent="0.2">
      <c r="A31" s="151" t="s">
        <v>202</v>
      </c>
      <c r="B31" s="152" t="s">
        <v>203</v>
      </c>
      <c r="C31" s="153" t="s">
        <v>194</v>
      </c>
      <c r="D31" s="151" t="s">
        <v>36</v>
      </c>
      <c r="E31" s="151" t="s">
        <v>551</v>
      </c>
      <c r="F31" s="151" t="s">
        <v>478</v>
      </c>
      <c r="G31" s="151" t="s">
        <v>42</v>
      </c>
      <c r="H31" s="151" t="s">
        <v>549</v>
      </c>
      <c r="I31" s="151"/>
      <c r="J31" s="151"/>
      <c r="K31" s="151"/>
      <c r="L31" s="151"/>
      <c r="M31" s="151" t="s">
        <v>37</v>
      </c>
      <c r="N31" s="151" t="s">
        <v>38</v>
      </c>
      <c r="O31" s="151" t="s">
        <v>39</v>
      </c>
      <c r="P31" s="152" t="s">
        <v>149</v>
      </c>
      <c r="Q31" s="154">
        <v>0</v>
      </c>
      <c r="R31" s="154">
        <v>19762971</v>
      </c>
      <c r="S31" s="154">
        <v>2010021</v>
      </c>
      <c r="T31" s="154">
        <v>17752950</v>
      </c>
      <c r="U31" s="154">
        <v>0</v>
      </c>
      <c r="V31" s="154">
        <v>17752950</v>
      </c>
      <c r="W31" s="154">
        <v>0</v>
      </c>
      <c r="X31" s="154">
        <v>17752950</v>
      </c>
      <c r="Y31" s="154">
        <v>17752950</v>
      </c>
      <c r="Z31" s="154">
        <v>17752950</v>
      </c>
      <c r="AA31" s="154">
        <v>17752950</v>
      </c>
    </row>
    <row r="32" spans="1:27" ht="15" customHeight="1" x14ac:dyDescent="0.2">
      <c r="A32" s="151" t="s">
        <v>202</v>
      </c>
      <c r="B32" s="152" t="s">
        <v>203</v>
      </c>
      <c r="C32" s="153" t="s">
        <v>195</v>
      </c>
      <c r="D32" s="151" t="s">
        <v>36</v>
      </c>
      <c r="E32" s="151" t="s">
        <v>551</v>
      </c>
      <c r="F32" s="151" t="s">
        <v>478</v>
      </c>
      <c r="G32" s="151" t="s">
        <v>42</v>
      </c>
      <c r="H32" s="151" t="s">
        <v>479</v>
      </c>
      <c r="I32" s="151"/>
      <c r="J32" s="151"/>
      <c r="K32" s="151"/>
      <c r="L32" s="151"/>
      <c r="M32" s="151" t="s">
        <v>48</v>
      </c>
      <c r="N32" s="151" t="s">
        <v>49</v>
      </c>
      <c r="O32" s="151" t="s">
        <v>39</v>
      </c>
      <c r="P32" s="152" t="s">
        <v>150</v>
      </c>
      <c r="Q32" s="154">
        <v>0</v>
      </c>
      <c r="R32" s="154">
        <v>1932381</v>
      </c>
      <c r="S32" s="154">
        <v>0</v>
      </c>
      <c r="T32" s="154">
        <v>1932381</v>
      </c>
      <c r="U32" s="154">
        <v>0</v>
      </c>
      <c r="V32" s="154">
        <v>1932381</v>
      </c>
      <c r="W32" s="154">
        <v>0</v>
      </c>
      <c r="X32" s="154">
        <v>1932381</v>
      </c>
      <c r="Y32" s="154">
        <v>1932361</v>
      </c>
      <c r="Z32" s="154">
        <v>1932361</v>
      </c>
      <c r="AA32" s="154">
        <v>1932361</v>
      </c>
    </row>
    <row r="33" spans="1:27" ht="15" customHeight="1" x14ac:dyDescent="0.2">
      <c r="A33" s="151" t="s">
        <v>202</v>
      </c>
      <c r="B33" s="152" t="s">
        <v>203</v>
      </c>
      <c r="C33" s="153" t="s">
        <v>197</v>
      </c>
      <c r="D33" s="151" t="s">
        <v>61</v>
      </c>
      <c r="E33" s="151" t="s">
        <v>74</v>
      </c>
      <c r="F33" s="151" t="s">
        <v>63</v>
      </c>
      <c r="G33" s="151" t="s">
        <v>71</v>
      </c>
      <c r="H33" s="151" t="s">
        <v>151</v>
      </c>
      <c r="I33" s="151" t="s">
        <v>154</v>
      </c>
      <c r="J33" s="151" t="s">
        <v>42</v>
      </c>
      <c r="K33" s="151"/>
      <c r="L33" s="151"/>
      <c r="M33" s="151" t="s">
        <v>37</v>
      </c>
      <c r="N33" s="151" t="s">
        <v>38</v>
      </c>
      <c r="O33" s="151" t="s">
        <v>39</v>
      </c>
      <c r="P33" s="152" t="s">
        <v>155</v>
      </c>
      <c r="Q33" s="154">
        <v>0</v>
      </c>
      <c r="R33" s="154">
        <v>197618350</v>
      </c>
      <c r="S33" s="154">
        <v>225231</v>
      </c>
      <c r="T33" s="154">
        <v>197393119</v>
      </c>
      <c r="U33" s="154">
        <v>0</v>
      </c>
      <c r="V33" s="154">
        <v>195356029</v>
      </c>
      <c r="W33" s="154">
        <v>2037090</v>
      </c>
      <c r="X33" s="154">
        <v>195356029</v>
      </c>
      <c r="Y33" s="154">
        <v>195356029</v>
      </c>
      <c r="Z33" s="154">
        <v>195356029</v>
      </c>
      <c r="AA33" s="154">
        <v>195356029</v>
      </c>
    </row>
    <row r="34" spans="1:27" ht="15" customHeight="1" x14ac:dyDescent="0.2">
      <c r="A34" s="151" t="s">
        <v>202</v>
      </c>
      <c r="B34" s="152" t="s">
        <v>203</v>
      </c>
      <c r="C34" s="153" t="s">
        <v>197</v>
      </c>
      <c r="D34" s="151" t="s">
        <v>61</v>
      </c>
      <c r="E34" s="151" t="s">
        <v>74</v>
      </c>
      <c r="F34" s="151" t="s">
        <v>63</v>
      </c>
      <c r="G34" s="151" t="s">
        <v>71</v>
      </c>
      <c r="H34" s="151" t="s">
        <v>151</v>
      </c>
      <c r="I34" s="151" t="s">
        <v>154</v>
      </c>
      <c r="J34" s="151" t="s">
        <v>42</v>
      </c>
      <c r="K34" s="151"/>
      <c r="L34" s="151"/>
      <c r="M34" s="151" t="s">
        <v>37</v>
      </c>
      <c r="N34" s="151" t="s">
        <v>76</v>
      </c>
      <c r="O34" s="151" t="s">
        <v>39</v>
      </c>
      <c r="P34" s="152" t="s">
        <v>155</v>
      </c>
      <c r="Q34" s="154">
        <v>0</v>
      </c>
      <c r="R34" s="154">
        <v>33364080</v>
      </c>
      <c r="S34" s="154">
        <v>11894010</v>
      </c>
      <c r="T34" s="154">
        <v>21470070</v>
      </c>
      <c r="U34" s="154">
        <v>0</v>
      </c>
      <c r="V34" s="154">
        <v>21470070</v>
      </c>
      <c r="W34" s="154">
        <v>0</v>
      </c>
      <c r="X34" s="154">
        <v>19376762</v>
      </c>
      <c r="Y34" s="154">
        <v>19376753</v>
      </c>
      <c r="Z34" s="154">
        <v>19376753</v>
      </c>
      <c r="AA34" s="154">
        <v>19376753</v>
      </c>
    </row>
    <row r="35" spans="1:27" ht="15" customHeight="1" x14ac:dyDescent="0.2">
      <c r="A35" s="151" t="s">
        <v>202</v>
      </c>
      <c r="B35" s="152" t="s">
        <v>203</v>
      </c>
      <c r="C35" s="153" t="s">
        <v>198</v>
      </c>
      <c r="D35" s="151" t="s">
        <v>61</v>
      </c>
      <c r="E35" s="151" t="s">
        <v>74</v>
      </c>
      <c r="F35" s="151" t="s">
        <v>63</v>
      </c>
      <c r="G35" s="151" t="s">
        <v>71</v>
      </c>
      <c r="H35" s="151" t="s">
        <v>151</v>
      </c>
      <c r="I35" s="151" t="s">
        <v>156</v>
      </c>
      <c r="J35" s="151" t="s">
        <v>42</v>
      </c>
      <c r="K35" s="151"/>
      <c r="L35" s="151"/>
      <c r="M35" s="151" t="s">
        <v>48</v>
      </c>
      <c r="N35" s="151" t="s">
        <v>49</v>
      </c>
      <c r="O35" s="151" t="s">
        <v>39</v>
      </c>
      <c r="P35" s="152" t="s">
        <v>157</v>
      </c>
      <c r="Q35" s="154">
        <v>0</v>
      </c>
      <c r="R35" s="154">
        <v>2000000</v>
      </c>
      <c r="S35" s="154">
        <v>1202776</v>
      </c>
      <c r="T35" s="154">
        <v>797224</v>
      </c>
      <c r="U35" s="154">
        <v>0</v>
      </c>
      <c r="V35" s="154">
        <v>797224</v>
      </c>
      <c r="W35" s="154">
        <v>0</v>
      </c>
      <c r="X35" s="154">
        <v>797224</v>
      </c>
      <c r="Y35" s="154">
        <v>797224</v>
      </c>
      <c r="Z35" s="154">
        <v>797224</v>
      </c>
      <c r="AA35" s="154">
        <v>797224</v>
      </c>
    </row>
    <row r="36" spans="1:27" ht="15" customHeight="1" x14ac:dyDescent="0.2">
      <c r="A36" s="151" t="s">
        <v>202</v>
      </c>
      <c r="B36" s="152" t="s">
        <v>203</v>
      </c>
      <c r="C36" s="153" t="s">
        <v>197</v>
      </c>
      <c r="D36" s="151" t="s">
        <v>61</v>
      </c>
      <c r="E36" s="151" t="s">
        <v>74</v>
      </c>
      <c r="F36" s="151" t="s">
        <v>63</v>
      </c>
      <c r="G36" s="151" t="s">
        <v>71</v>
      </c>
      <c r="H36" s="151" t="s">
        <v>151</v>
      </c>
      <c r="I36" s="151" t="s">
        <v>154</v>
      </c>
      <c r="J36" s="151" t="s">
        <v>42</v>
      </c>
      <c r="K36" s="151"/>
      <c r="L36" s="151"/>
      <c r="M36" s="151" t="s">
        <v>48</v>
      </c>
      <c r="N36" s="151" t="s">
        <v>49</v>
      </c>
      <c r="O36" s="151" t="s">
        <v>39</v>
      </c>
      <c r="P36" s="152" t="s">
        <v>155</v>
      </c>
      <c r="Q36" s="154">
        <v>0</v>
      </c>
      <c r="R36" s="154">
        <v>88097940</v>
      </c>
      <c r="S36" s="154">
        <v>15652700</v>
      </c>
      <c r="T36" s="154">
        <v>72445240</v>
      </c>
      <c r="U36" s="154">
        <v>0</v>
      </c>
      <c r="V36" s="154">
        <v>71278573</v>
      </c>
      <c r="W36" s="154">
        <v>1166667</v>
      </c>
      <c r="X36" s="154">
        <v>71278572</v>
      </c>
      <c r="Y36" s="154">
        <v>71278572</v>
      </c>
      <c r="Z36" s="154">
        <v>71278572</v>
      </c>
      <c r="AA36" s="154">
        <v>71278572</v>
      </c>
    </row>
    <row r="37" spans="1:27" ht="15" customHeight="1" x14ac:dyDescent="0.2">
      <c r="A37" s="151" t="s">
        <v>202</v>
      </c>
      <c r="B37" s="152" t="s">
        <v>203</v>
      </c>
      <c r="C37" s="153" t="s">
        <v>199</v>
      </c>
      <c r="D37" s="151" t="s">
        <v>61</v>
      </c>
      <c r="E37" s="151" t="s">
        <v>82</v>
      </c>
      <c r="F37" s="151" t="s">
        <v>63</v>
      </c>
      <c r="G37" s="151" t="s">
        <v>83</v>
      </c>
      <c r="H37" s="151" t="s">
        <v>151</v>
      </c>
      <c r="I37" s="151" t="s">
        <v>158</v>
      </c>
      <c r="J37" s="151" t="s">
        <v>42</v>
      </c>
      <c r="K37" s="151"/>
      <c r="L37" s="151"/>
      <c r="M37" s="151" t="s">
        <v>48</v>
      </c>
      <c r="N37" s="151" t="s">
        <v>49</v>
      </c>
      <c r="O37" s="151" t="s">
        <v>39</v>
      </c>
      <c r="P37" s="152" t="s">
        <v>159</v>
      </c>
      <c r="Q37" s="154">
        <v>0</v>
      </c>
      <c r="R37" s="154">
        <v>25382124</v>
      </c>
      <c r="S37" s="154">
        <v>0</v>
      </c>
      <c r="T37" s="154">
        <v>25382124</v>
      </c>
      <c r="U37" s="154">
        <v>0</v>
      </c>
      <c r="V37" s="154">
        <v>25382124</v>
      </c>
      <c r="W37" s="154">
        <v>0</v>
      </c>
      <c r="X37" s="154">
        <v>25382124</v>
      </c>
      <c r="Y37" s="154">
        <v>25382124</v>
      </c>
      <c r="Z37" s="154">
        <v>25382124</v>
      </c>
      <c r="AA37" s="154">
        <v>25382124</v>
      </c>
    </row>
    <row r="38" spans="1:27" ht="15" customHeight="1" x14ac:dyDescent="0.2">
      <c r="A38" s="151" t="s">
        <v>202</v>
      </c>
      <c r="B38" s="152" t="s">
        <v>203</v>
      </c>
      <c r="C38" s="153" t="s">
        <v>200</v>
      </c>
      <c r="D38" s="151" t="s">
        <v>61</v>
      </c>
      <c r="E38" s="151" t="s">
        <v>82</v>
      </c>
      <c r="F38" s="151" t="s">
        <v>63</v>
      </c>
      <c r="G38" s="151" t="s">
        <v>86</v>
      </c>
      <c r="H38" s="151" t="s">
        <v>151</v>
      </c>
      <c r="I38" s="151" t="s">
        <v>160</v>
      </c>
      <c r="J38" s="151" t="s">
        <v>42</v>
      </c>
      <c r="K38" s="151"/>
      <c r="L38" s="151"/>
      <c r="M38" s="151" t="s">
        <v>37</v>
      </c>
      <c r="N38" s="151" t="s">
        <v>38</v>
      </c>
      <c r="O38" s="151" t="s">
        <v>39</v>
      </c>
      <c r="P38" s="152" t="s">
        <v>161</v>
      </c>
      <c r="Q38" s="154">
        <v>0</v>
      </c>
      <c r="R38" s="154">
        <v>32347934</v>
      </c>
      <c r="S38" s="154">
        <v>9698651</v>
      </c>
      <c r="T38" s="154">
        <v>22649283</v>
      </c>
      <c r="U38" s="154">
        <v>0</v>
      </c>
      <c r="V38" s="154">
        <v>22649283</v>
      </c>
      <c r="W38" s="154">
        <v>0</v>
      </c>
      <c r="X38" s="154">
        <v>22649283</v>
      </c>
      <c r="Y38" s="154">
        <v>22649283</v>
      </c>
      <c r="Z38" s="154">
        <v>22649283</v>
      </c>
      <c r="AA38" s="154">
        <v>22649283</v>
      </c>
    </row>
    <row r="39" spans="1:27" ht="15" customHeight="1" x14ac:dyDescent="0.2">
      <c r="A39" s="151" t="s">
        <v>202</v>
      </c>
      <c r="B39" s="152" t="s">
        <v>203</v>
      </c>
      <c r="C39" s="153" t="s">
        <v>450</v>
      </c>
      <c r="D39" s="151" t="s">
        <v>61</v>
      </c>
      <c r="E39" s="151" t="s">
        <v>82</v>
      </c>
      <c r="F39" s="151" t="s">
        <v>63</v>
      </c>
      <c r="G39" s="151" t="s">
        <v>64</v>
      </c>
      <c r="H39" s="151" t="s">
        <v>151</v>
      </c>
      <c r="I39" s="151" t="s">
        <v>451</v>
      </c>
      <c r="J39" s="151" t="s">
        <v>42</v>
      </c>
      <c r="K39" s="151"/>
      <c r="L39" s="151"/>
      <c r="M39" s="151" t="s">
        <v>37</v>
      </c>
      <c r="N39" s="151" t="s">
        <v>38</v>
      </c>
      <c r="O39" s="151" t="s">
        <v>39</v>
      </c>
      <c r="P39" s="152" t="s">
        <v>509</v>
      </c>
      <c r="Q39" s="154">
        <v>0</v>
      </c>
      <c r="R39" s="154">
        <v>16107883</v>
      </c>
      <c r="S39" s="154">
        <v>16107883</v>
      </c>
      <c r="T39" s="154">
        <v>0</v>
      </c>
      <c r="U39" s="154">
        <v>0</v>
      </c>
      <c r="V39" s="154">
        <v>0</v>
      </c>
      <c r="W39" s="154">
        <v>0</v>
      </c>
      <c r="X39" s="154">
        <v>0</v>
      </c>
      <c r="Y39" s="154">
        <v>0</v>
      </c>
      <c r="Z39" s="154">
        <v>0</v>
      </c>
      <c r="AA39" s="154">
        <v>0</v>
      </c>
    </row>
    <row r="40" spans="1:27" ht="15" customHeight="1" x14ac:dyDescent="0.2">
      <c r="A40" s="151" t="s">
        <v>204</v>
      </c>
      <c r="B40" s="152" t="s">
        <v>205</v>
      </c>
      <c r="C40" s="153" t="s">
        <v>164</v>
      </c>
      <c r="D40" s="151" t="s">
        <v>36</v>
      </c>
      <c r="E40" s="151" t="s">
        <v>478</v>
      </c>
      <c r="F40" s="151" t="s">
        <v>478</v>
      </c>
      <c r="G40" s="151" t="s">
        <v>478</v>
      </c>
      <c r="H40" s="151" t="s">
        <v>549</v>
      </c>
      <c r="I40" s="151" t="s">
        <v>549</v>
      </c>
      <c r="J40" s="151"/>
      <c r="K40" s="151"/>
      <c r="L40" s="151"/>
      <c r="M40" s="151" t="s">
        <v>37</v>
      </c>
      <c r="N40" s="151" t="s">
        <v>38</v>
      </c>
      <c r="O40" s="151" t="s">
        <v>39</v>
      </c>
      <c r="P40" s="152" t="s">
        <v>118</v>
      </c>
      <c r="Q40" s="154">
        <v>512090000</v>
      </c>
      <c r="R40" s="154">
        <v>17040731</v>
      </c>
      <c r="S40" s="154">
        <v>1000</v>
      </c>
      <c r="T40" s="154">
        <v>529129731</v>
      </c>
      <c r="U40" s="154">
        <v>0</v>
      </c>
      <c r="V40" s="154">
        <v>529129731</v>
      </c>
      <c r="W40" s="154">
        <v>0</v>
      </c>
      <c r="X40" s="154">
        <v>529129731</v>
      </c>
      <c r="Y40" s="154">
        <v>529129731</v>
      </c>
      <c r="Z40" s="154">
        <v>529129731</v>
      </c>
      <c r="AA40" s="154">
        <v>529129731</v>
      </c>
    </row>
    <row r="41" spans="1:27" ht="15" customHeight="1" x14ac:dyDescent="0.2">
      <c r="A41" s="151" t="s">
        <v>204</v>
      </c>
      <c r="B41" s="152" t="s">
        <v>205</v>
      </c>
      <c r="C41" s="153" t="s">
        <v>166</v>
      </c>
      <c r="D41" s="151" t="s">
        <v>36</v>
      </c>
      <c r="E41" s="151" t="s">
        <v>478</v>
      </c>
      <c r="F41" s="151" t="s">
        <v>478</v>
      </c>
      <c r="G41" s="151" t="s">
        <v>478</v>
      </c>
      <c r="H41" s="151" t="s">
        <v>549</v>
      </c>
      <c r="I41" s="151" t="s">
        <v>552</v>
      </c>
      <c r="J41" s="151"/>
      <c r="K41" s="151"/>
      <c r="L41" s="151"/>
      <c r="M41" s="151" t="s">
        <v>37</v>
      </c>
      <c r="N41" s="151" t="s">
        <v>38</v>
      </c>
      <c r="O41" s="151" t="s">
        <v>39</v>
      </c>
      <c r="P41" s="152" t="s">
        <v>120</v>
      </c>
      <c r="Q41" s="154">
        <v>9155000</v>
      </c>
      <c r="R41" s="154">
        <v>510818</v>
      </c>
      <c r="S41" s="154">
        <v>1000</v>
      </c>
      <c r="T41" s="154">
        <v>9664818</v>
      </c>
      <c r="U41" s="154">
        <v>0</v>
      </c>
      <c r="V41" s="154">
        <v>9664818</v>
      </c>
      <c r="W41" s="154">
        <v>0</v>
      </c>
      <c r="X41" s="154">
        <v>9664818</v>
      </c>
      <c r="Y41" s="154">
        <v>9664818</v>
      </c>
      <c r="Z41" s="154">
        <v>9664818</v>
      </c>
      <c r="AA41" s="154">
        <v>9664818</v>
      </c>
    </row>
    <row r="42" spans="1:27" ht="15" customHeight="1" x14ac:dyDescent="0.2">
      <c r="A42" s="151" t="s">
        <v>204</v>
      </c>
      <c r="B42" s="152" t="s">
        <v>205</v>
      </c>
      <c r="C42" s="153" t="s">
        <v>167</v>
      </c>
      <c r="D42" s="151" t="s">
        <v>36</v>
      </c>
      <c r="E42" s="151" t="s">
        <v>478</v>
      </c>
      <c r="F42" s="151" t="s">
        <v>478</v>
      </c>
      <c r="G42" s="151" t="s">
        <v>478</v>
      </c>
      <c r="H42" s="151" t="s">
        <v>549</v>
      </c>
      <c r="I42" s="151" t="s">
        <v>553</v>
      </c>
      <c r="J42" s="151"/>
      <c r="K42" s="151"/>
      <c r="L42" s="151"/>
      <c r="M42" s="151" t="s">
        <v>37</v>
      </c>
      <c r="N42" s="151" t="s">
        <v>38</v>
      </c>
      <c r="O42" s="151" t="s">
        <v>39</v>
      </c>
      <c r="P42" s="152" t="s">
        <v>121</v>
      </c>
      <c r="Q42" s="154">
        <v>10861000</v>
      </c>
      <c r="R42" s="154">
        <v>0</v>
      </c>
      <c r="S42" s="154">
        <v>4353770</v>
      </c>
      <c r="T42" s="154">
        <v>6507230</v>
      </c>
      <c r="U42" s="154">
        <v>0</v>
      </c>
      <c r="V42" s="154">
        <v>6507230</v>
      </c>
      <c r="W42" s="154">
        <v>0</v>
      </c>
      <c r="X42" s="154">
        <v>6507230</v>
      </c>
      <c r="Y42" s="154">
        <v>6507230</v>
      </c>
      <c r="Z42" s="154">
        <v>6507230</v>
      </c>
      <c r="AA42" s="154">
        <v>6507230</v>
      </c>
    </row>
    <row r="43" spans="1:27" ht="15" customHeight="1" x14ac:dyDescent="0.2">
      <c r="A43" s="151" t="s">
        <v>204</v>
      </c>
      <c r="B43" s="152" t="s">
        <v>205</v>
      </c>
      <c r="C43" s="153" t="s">
        <v>168</v>
      </c>
      <c r="D43" s="151" t="s">
        <v>36</v>
      </c>
      <c r="E43" s="151" t="s">
        <v>478</v>
      </c>
      <c r="F43" s="151" t="s">
        <v>478</v>
      </c>
      <c r="G43" s="151" t="s">
        <v>478</v>
      </c>
      <c r="H43" s="151" t="s">
        <v>549</v>
      </c>
      <c r="I43" s="151" t="s">
        <v>490</v>
      </c>
      <c r="J43" s="151"/>
      <c r="K43" s="151"/>
      <c r="L43" s="151"/>
      <c r="M43" s="151" t="s">
        <v>37</v>
      </c>
      <c r="N43" s="151" t="s">
        <v>38</v>
      </c>
      <c r="O43" s="151" t="s">
        <v>39</v>
      </c>
      <c r="P43" s="152" t="s">
        <v>122</v>
      </c>
      <c r="Q43" s="154">
        <v>48292000</v>
      </c>
      <c r="R43" s="154">
        <v>4407399</v>
      </c>
      <c r="S43" s="154">
        <v>0</v>
      </c>
      <c r="T43" s="154">
        <v>52699399</v>
      </c>
      <c r="U43" s="154">
        <v>0</v>
      </c>
      <c r="V43" s="154">
        <v>52699399</v>
      </c>
      <c r="W43" s="154">
        <v>0</v>
      </c>
      <c r="X43" s="154">
        <v>52699399</v>
      </c>
      <c r="Y43" s="154">
        <v>52699399</v>
      </c>
      <c r="Z43" s="154">
        <v>52699399</v>
      </c>
      <c r="AA43" s="154">
        <v>52699399</v>
      </c>
    </row>
    <row r="44" spans="1:27" ht="15" customHeight="1" x14ac:dyDescent="0.2">
      <c r="A44" s="151" t="s">
        <v>204</v>
      </c>
      <c r="B44" s="152" t="s">
        <v>205</v>
      </c>
      <c r="C44" s="153" t="s">
        <v>169</v>
      </c>
      <c r="D44" s="151" t="s">
        <v>36</v>
      </c>
      <c r="E44" s="151" t="s">
        <v>478</v>
      </c>
      <c r="F44" s="151" t="s">
        <v>478</v>
      </c>
      <c r="G44" s="151" t="s">
        <v>478</v>
      </c>
      <c r="H44" s="151" t="s">
        <v>549</v>
      </c>
      <c r="I44" s="151" t="s">
        <v>500</v>
      </c>
      <c r="J44" s="151"/>
      <c r="K44" s="151"/>
      <c r="L44" s="151"/>
      <c r="M44" s="151" t="s">
        <v>37</v>
      </c>
      <c r="N44" s="151" t="s">
        <v>38</v>
      </c>
      <c r="O44" s="151" t="s">
        <v>39</v>
      </c>
      <c r="P44" s="152" t="s">
        <v>123</v>
      </c>
      <c r="Q44" s="154">
        <v>17911000</v>
      </c>
      <c r="R44" s="154">
        <v>754032</v>
      </c>
      <c r="S44" s="154">
        <v>1000</v>
      </c>
      <c r="T44" s="154">
        <v>18664032</v>
      </c>
      <c r="U44" s="154">
        <v>0</v>
      </c>
      <c r="V44" s="154">
        <v>18664032</v>
      </c>
      <c r="W44" s="154">
        <v>0</v>
      </c>
      <c r="X44" s="154">
        <v>18664032</v>
      </c>
      <c r="Y44" s="154">
        <v>18664032</v>
      </c>
      <c r="Z44" s="154">
        <v>18664032</v>
      </c>
      <c r="AA44" s="154">
        <v>18664032</v>
      </c>
    </row>
    <row r="45" spans="1:27" ht="15" customHeight="1" x14ac:dyDescent="0.2">
      <c r="A45" s="151" t="s">
        <v>204</v>
      </c>
      <c r="B45" s="152" t="s">
        <v>205</v>
      </c>
      <c r="C45" s="153" t="s">
        <v>170</v>
      </c>
      <c r="D45" s="151" t="s">
        <v>36</v>
      </c>
      <c r="E45" s="151" t="s">
        <v>478</v>
      </c>
      <c r="F45" s="151" t="s">
        <v>478</v>
      </c>
      <c r="G45" s="151" t="s">
        <v>478</v>
      </c>
      <c r="H45" s="151" t="s">
        <v>549</v>
      </c>
      <c r="I45" s="151" t="s">
        <v>554</v>
      </c>
      <c r="J45" s="151"/>
      <c r="K45" s="151"/>
      <c r="L45" s="151"/>
      <c r="M45" s="151" t="s">
        <v>37</v>
      </c>
      <c r="N45" s="151" t="s">
        <v>38</v>
      </c>
      <c r="O45" s="151" t="s">
        <v>39</v>
      </c>
      <c r="P45" s="152" t="s">
        <v>124</v>
      </c>
      <c r="Q45" s="154">
        <v>63157000</v>
      </c>
      <c r="R45" s="154">
        <v>4070000</v>
      </c>
      <c r="S45" s="154">
        <v>308</v>
      </c>
      <c r="T45" s="154">
        <v>67226692</v>
      </c>
      <c r="U45" s="154">
        <v>0</v>
      </c>
      <c r="V45" s="154">
        <v>67226692</v>
      </c>
      <c r="W45" s="154">
        <v>0</v>
      </c>
      <c r="X45" s="154">
        <v>67226692</v>
      </c>
      <c r="Y45" s="154">
        <v>67226692</v>
      </c>
      <c r="Z45" s="154">
        <v>67226692</v>
      </c>
      <c r="AA45" s="154">
        <v>67226692</v>
      </c>
    </row>
    <row r="46" spans="1:27" ht="15" customHeight="1" x14ac:dyDescent="0.2">
      <c r="A46" s="151" t="s">
        <v>204</v>
      </c>
      <c r="B46" s="152" t="s">
        <v>205</v>
      </c>
      <c r="C46" s="153" t="s">
        <v>171</v>
      </c>
      <c r="D46" s="151" t="s">
        <v>36</v>
      </c>
      <c r="E46" s="151" t="s">
        <v>478</v>
      </c>
      <c r="F46" s="151" t="s">
        <v>478</v>
      </c>
      <c r="G46" s="151" t="s">
        <v>478</v>
      </c>
      <c r="H46" s="151" t="s">
        <v>549</v>
      </c>
      <c r="I46" s="151" t="s">
        <v>555</v>
      </c>
      <c r="J46" s="151"/>
      <c r="K46" s="151"/>
      <c r="L46" s="151"/>
      <c r="M46" s="151" t="s">
        <v>37</v>
      </c>
      <c r="N46" s="151" t="s">
        <v>38</v>
      </c>
      <c r="O46" s="151" t="s">
        <v>39</v>
      </c>
      <c r="P46" s="152" t="s">
        <v>125</v>
      </c>
      <c r="Q46" s="154">
        <v>35131000</v>
      </c>
      <c r="R46" s="154">
        <v>0</v>
      </c>
      <c r="S46" s="154">
        <v>458228</v>
      </c>
      <c r="T46" s="154">
        <v>34672772</v>
      </c>
      <c r="U46" s="154">
        <v>0</v>
      </c>
      <c r="V46" s="154">
        <v>34672772</v>
      </c>
      <c r="W46" s="154">
        <v>0</v>
      </c>
      <c r="X46" s="154">
        <v>34672772</v>
      </c>
      <c r="Y46" s="154">
        <v>34672772</v>
      </c>
      <c r="Z46" s="154">
        <v>34672772</v>
      </c>
      <c r="AA46" s="154">
        <v>34672772</v>
      </c>
    </row>
    <row r="47" spans="1:27" ht="15" customHeight="1" x14ac:dyDescent="0.2">
      <c r="A47" s="151" t="s">
        <v>204</v>
      </c>
      <c r="B47" s="152" t="s">
        <v>205</v>
      </c>
      <c r="C47" s="153" t="s">
        <v>557</v>
      </c>
      <c r="D47" s="151" t="s">
        <v>36</v>
      </c>
      <c r="E47" s="151" t="s">
        <v>478</v>
      </c>
      <c r="F47" s="151" t="s">
        <v>478</v>
      </c>
      <c r="G47" s="151" t="s">
        <v>478</v>
      </c>
      <c r="H47" s="151" t="s">
        <v>549</v>
      </c>
      <c r="I47" s="151" t="s">
        <v>548</v>
      </c>
      <c r="J47" s="151"/>
      <c r="K47" s="151"/>
      <c r="L47" s="151"/>
      <c r="M47" s="151" t="s">
        <v>37</v>
      </c>
      <c r="N47" s="151" t="s">
        <v>38</v>
      </c>
      <c r="O47" s="151" t="s">
        <v>39</v>
      </c>
      <c r="P47" s="152" t="s">
        <v>558</v>
      </c>
      <c r="Q47" s="154">
        <v>4353770</v>
      </c>
      <c r="R47" s="154">
        <v>1857184</v>
      </c>
      <c r="S47" s="154">
        <v>2000</v>
      </c>
      <c r="T47" s="154">
        <v>6208954</v>
      </c>
      <c r="U47" s="154">
        <v>0</v>
      </c>
      <c r="V47" s="154">
        <v>6208954</v>
      </c>
      <c r="W47" s="154">
        <v>0</v>
      </c>
      <c r="X47" s="154">
        <v>6208954</v>
      </c>
      <c r="Y47" s="154">
        <v>6208954</v>
      </c>
      <c r="Z47" s="154">
        <v>6208954</v>
      </c>
      <c r="AA47" s="154">
        <v>6208954</v>
      </c>
    </row>
    <row r="48" spans="1:27" ht="15" customHeight="1" x14ac:dyDescent="0.2">
      <c r="A48" s="151" t="s">
        <v>204</v>
      </c>
      <c r="B48" s="152" t="s">
        <v>205</v>
      </c>
      <c r="C48" s="153" t="s">
        <v>172</v>
      </c>
      <c r="D48" s="151" t="s">
        <v>36</v>
      </c>
      <c r="E48" s="151" t="s">
        <v>478</v>
      </c>
      <c r="F48" s="151" t="s">
        <v>478</v>
      </c>
      <c r="G48" s="151" t="s">
        <v>42</v>
      </c>
      <c r="H48" s="151" t="s">
        <v>549</v>
      </c>
      <c r="I48" s="151"/>
      <c r="J48" s="151"/>
      <c r="K48" s="151"/>
      <c r="L48" s="151"/>
      <c r="M48" s="151" t="s">
        <v>37</v>
      </c>
      <c r="N48" s="151" t="s">
        <v>38</v>
      </c>
      <c r="O48" s="151" t="s">
        <v>39</v>
      </c>
      <c r="P48" s="152" t="s">
        <v>126</v>
      </c>
      <c r="Q48" s="154">
        <v>66832100</v>
      </c>
      <c r="R48" s="154">
        <v>4775100</v>
      </c>
      <c r="S48" s="154">
        <v>1362300</v>
      </c>
      <c r="T48" s="154">
        <v>70244900</v>
      </c>
      <c r="U48" s="154">
        <v>0</v>
      </c>
      <c r="V48" s="154">
        <v>70244900</v>
      </c>
      <c r="W48" s="154">
        <v>0</v>
      </c>
      <c r="X48" s="154">
        <v>70244900</v>
      </c>
      <c r="Y48" s="154">
        <v>70244900</v>
      </c>
      <c r="Z48" s="154">
        <v>70244900</v>
      </c>
      <c r="AA48" s="154">
        <v>70244900</v>
      </c>
    </row>
    <row r="49" spans="1:27" ht="15" customHeight="1" x14ac:dyDescent="0.2">
      <c r="A49" s="151" t="s">
        <v>204</v>
      </c>
      <c r="B49" s="152" t="s">
        <v>205</v>
      </c>
      <c r="C49" s="153" t="s">
        <v>173</v>
      </c>
      <c r="D49" s="151" t="s">
        <v>36</v>
      </c>
      <c r="E49" s="151" t="s">
        <v>478</v>
      </c>
      <c r="F49" s="151" t="s">
        <v>478</v>
      </c>
      <c r="G49" s="151" t="s">
        <v>42</v>
      </c>
      <c r="H49" s="151" t="s">
        <v>550</v>
      </c>
      <c r="I49" s="151"/>
      <c r="J49" s="151"/>
      <c r="K49" s="151"/>
      <c r="L49" s="151"/>
      <c r="M49" s="151" t="s">
        <v>37</v>
      </c>
      <c r="N49" s="151" t="s">
        <v>38</v>
      </c>
      <c r="O49" s="151" t="s">
        <v>39</v>
      </c>
      <c r="P49" s="152" t="s">
        <v>127</v>
      </c>
      <c r="Q49" s="154">
        <v>46905000</v>
      </c>
      <c r="R49" s="154">
        <v>2856900</v>
      </c>
      <c r="S49" s="154">
        <v>1000</v>
      </c>
      <c r="T49" s="154">
        <v>49760900</v>
      </c>
      <c r="U49" s="154">
        <v>0</v>
      </c>
      <c r="V49" s="154">
        <v>49760900</v>
      </c>
      <c r="W49" s="154">
        <v>0</v>
      </c>
      <c r="X49" s="154">
        <v>49760900</v>
      </c>
      <c r="Y49" s="154">
        <v>49760900</v>
      </c>
      <c r="Z49" s="154">
        <v>49760900</v>
      </c>
      <c r="AA49" s="154">
        <v>49760900</v>
      </c>
    </row>
    <row r="50" spans="1:27" ht="15" customHeight="1" x14ac:dyDescent="0.2">
      <c r="A50" s="151" t="s">
        <v>204</v>
      </c>
      <c r="B50" s="152" t="s">
        <v>205</v>
      </c>
      <c r="C50" s="153" t="s">
        <v>174</v>
      </c>
      <c r="D50" s="151" t="s">
        <v>36</v>
      </c>
      <c r="E50" s="151" t="s">
        <v>478</v>
      </c>
      <c r="F50" s="151" t="s">
        <v>478</v>
      </c>
      <c r="G50" s="151" t="s">
        <v>42</v>
      </c>
      <c r="H50" s="151" t="s">
        <v>552</v>
      </c>
      <c r="I50" s="151"/>
      <c r="J50" s="151"/>
      <c r="K50" s="151"/>
      <c r="L50" s="151"/>
      <c r="M50" s="151" t="s">
        <v>37</v>
      </c>
      <c r="N50" s="151" t="s">
        <v>38</v>
      </c>
      <c r="O50" s="151" t="s">
        <v>39</v>
      </c>
      <c r="P50" s="152" t="s">
        <v>128</v>
      </c>
      <c r="Q50" s="154">
        <v>26502000</v>
      </c>
      <c r="R50" s="154">
        <v>1153100</v>
      </c>
      <c r="S50" s="154">
        <v>1000</v>
      </c>
      <c r="T50" s="154">
        <v>27654100</v>
      </c>
      <c r="U50" s="154">
        <v>0</v>
      </c>
      <c r="V50" s="154">
        <v>27654100</v>
      </c>
      <c r="W50" s="154">
        <v>0</v>
      </c>
      <c r="X50" s="154">
        <v>27654100</v>
      </c>
      <c r="Y50" s="154">
        <v>27654100</v>
      </c>
      <c r="Z50" s="154">
        <v>27654100</v>
      </c>
      <c r="AA50" s="154">
        <v>27654100</v>
      </c>
    </row>
    <row r="51" spans="1:27" ht="15" customHeight="1" x14ac:dyDescent="0.2">
      <c r="A51" s="151" t="s">
        <v>204</v>
      </c>
      <c r="B51" s="152" t="s">
        <v>205</v>
      </c>
      <c r="C51" s="153" t="s">
        <v>175</v>
      </c>
      <c r="D51" s="151" t="s">
        <v>36</v>
      </c>
      <c r="E51" s="151" t="s">
        <v>478</v>
      </c>
      <c r="F51" s="151" t="s">
        <v>478</v>
      </c>
      <c r="G51" s="151" t="s">
        <v>42</v>
      </c>
      <c r="H51" s="151" t="s">
        <v>553</v>
      </c>
      <c r="I51" s="151"/>
      <c r="J51" s="151"/>
      <c r="K51" s="151"/>
      <c r="L51" s="151"/>
      <c r="M51" s="151" t="s">
        <v>37</v>
      </c>
      <c r="N51" s="151" t="s">
        <v>38</v>
      </c>
      <c r="O51" s="151" t="s">
        <v>39</v>
      </c>
      <c r="P51" s="152" t="s">
        <v>129</v>
      </c>
      <c r="Q51" s="154">
        <v>6820000</v>
      </c>
      <c r="R51" s="154">
        <v>349200</v>
      </c>
      <c r="S51" s="154">
        <v>1000</v>
      </c>
      <c r="T51" s="154">
        <v>7168200</v>
      </c>
      <c r="U51" s="154">
        <v>0</v>
      </c>
      <c r="V51" s="154">
        <v>7168200</v>
      </c>
      <c r="W51" s="154">
        <v>0</v>
      </c>
      <c r="X51" s="154">
        <v>7168200</v>
      </c>
      <c r="Y51" s="154">
        <v>7168200</v>
      </c>
      <c r="Z51" s="154">
        <v>7168200</v>
      </c>
      <c r="AA51" s="154">
        <v>7168200</v>
      </c>
    </row>
    <row r="52" spans="1:27" ht="15" customHeight="1" x14ac:dyDescent="0.2">
      <c r="A52" s="151" t="s">
        <v>204</v>
      </c>
      <c r="B52" s="152" t="s">
        <v>205</v>
      </c>
      <c r="C52" s="153" t="s">
        <v>176</v>
      </c>
      <c r="D52" s="151" t="s">
        <v>36</v>
      </c>
      <c r="E52" s="151" t="s">
        <v>478</v>
      </c>
      <c r="F52" s="151" t="s">
        <v>478</v>
      </c>
      <c r="G52" s="151" t="s">
        <v>42</v>
      </c>
      <c r="H52" s="151" t="s">
        <v>490</v>
      </c>
      <c r="I52" s="151"/>
      <c r="J52" s="151"/>
      <c r="K52" s="151"/>
      <c r="L52" s="151"/>
      <c r="M52" s="151" t="s">
        <v>37</v>
      </c>
      <c r="N52" s="151" t="s">
        <v>38</v>
      </c>
      <c r="O52" s="151" t="s">
        <v>39</v>
      </c>
      <c r="P52" s="152" t="s">
        <v>130</v>
      </c>
      <c r="Q52" s="154">
        <v>19881000</v>
      </c>
      <c r="R52" s="154">
        <v>865400</v>
      </c>
      <c r="S52" s="154">
        <v>1000</v>
      </c>
      <c r="T52" s="154">
        <v>20745400</v>
      </c>
      <c r="U52" s="154">
        <v>0</v>
      </c>
      <c r="V52" s="154">
        <v>20745400</v>
      </c>
      <c r="W52" s="154">
        <v>0</v>
      </c>
      <c r="X52" s="154">
        <v>20745400</v>
      </c>
      <c r="Y52" s="154">
        <v>20745400</v>
      </c>
      <c r="Z52" s="154">
        <v>20745400</v>
      </c>
      <c r="AA52" s="154">
        <v>20745400</v>
      </c>
    </row>
    <row r="53" spans="1:27" ht="15" customHeight="1" x14ac:dyDescent="0.2">
      <c r="A53" s="151" t="s">
        <v>204</v>
      </c>
      <c r="B53" s="152" t="s">
        <v>205</v>
      </c>
      <c r="C53" s="153" t="s">
        <v>177</v>
      </c>
      <c r="D53" s="151" t="s">
        <v>36</v>
      </c>
      <c r="E53" s="151" t="s">
        <v>478</v>
      </c>
      <c r="F53" s="151" t="s">
        <v>478</v>
      </c>
      <c r="G53" s="151" t="s">
        <v>42</v>
      </c>
      <c r="H53" s="151" t="s">
        <v>500</v>
      </c>
      <c r="I53" s="151"/>
      <c r="J53" s="151"/>
      <c r="K53" s="151"/>
      <c r="L53" s="151"/>
      <c r="M53" s="151" t="s">
        <v>37</v>
      </c>
      <c r="N53" s="151" t="s">
        <v>38</v>
      </c>
      <c r="O53" s="151" t="s">
        <v>39</v>
      </c>
      <c r="P53" s="152" t="s">
        <v>131</v>
      </c>
      <c r="Q53" s="154">
        <v>13256000</v>
      </c>
      <c r="R53" s="154">
        <v>578700</v>
      </c>
      <c r="S53" s="154">
        <v>1000</v>
      </c>
      <c r="T53" s="154">
        <v>13833700</v>
      </c>
      <c r="U53" s="154">
        <v>0</v>
      </c>
      <c r="V53" s="154">
        <v>13833700</v>
      </c>
      <c r="W53" s="154">
        <v>0</v>
      </c>
      <c r="X53" s="154">
        <v>13833700</v>
      </c>
      <c r="Y53" s="154">
        <v>13833700</v>
      </c>
      <c r="Z53" s="154">
        <v>13833700</v>
      </c>
      <c r="AA53" s="154">
        <v>13833700</v>
      </c>
    </row>
    <row r="54" spans="1:27" ht="15" customHeight="1" x14ac:dyDescent="0.2">
      <c r="A54" s="151" t="s">
        <v>204</v>
      </c>
      <c r="B54" s="152" t="s">
        <v>205</v>
      </c>
      <c r="C54" s="153" t="s">
        <v>178</v>
      </c>
      <c r="D54" s="151" t="s">
        <v>36</v>
      </c>
      <c r="E54" s="151" t="s">
        <v>478</v>
      </c>
      <c r="F54" s="151" t="s">
        <v>478</v>
      </c>
      <c r="G54" s="151" t="s">
        <v>546</v>
      </c>
      <c r="H54" s="151" t="s">
        <v>549</v>
      </c>
      <c r="I54" s="151" t="s">
        <v>549</v>
      </c>
      <c r="J54" s="151"/>
      <c r="K54" s="151"/>
      <c r="L54" s="151"/>
      <c r="M54" s="151" t="s">
        <v>37</v>
      </c>
      <c r="N54" s="151" t="s">
        <v>38</v>
      </c>
      <c r="O54" s="151" t="s">
        <v>39</v>
      </c>
      <c r="P54" s="152" t="s">
        <v>132</v>
      </c>
      <c r="Q54" s="154">
        <v>25325370</v>
      </c>
      <c r="R54" s="154">
        <v>25021767</v>
      </c>
      <c r="S54" s="154">
        <v>10001000</v>
      </c>
      <c r="T54" s="154">
        <v>40346137</v>
      </c>
      <c r="U54" s="154">
        <v>0</v>
      </c>
      <c r="V54" s="154">
        <v>40346137</v>
      </c>
      <c r="W54" s="154">
        <v>0</v>
      </c>
      <c r="X54" s="154">
        <v>40346137</v>
      </c>
      <c r="Y54" s="154">
        <v>40346137</v>
      </c>
      <c r="Z54" s="154">
        <v>40346137</v>
      </c>
      <c r="AA54" s="154">
        <v>40346137</v>
      </c>
    </row>
    <row r="55" spans="1:27" ht="15" customHeight="1" x14ac:dyDescent="0.2">
      <c r="A55" s="151" t="s">
        <v>204</v>
      </c>
      <c r="B55" s="152" t="s">
        <v>205</v>
      </c>
      <c r="C55" s="153" t="s">
        <v>180</v>
      </c>
      <c r="D55" s="151" t="s">
        <v>36</v>
      </c>
      <c r="E55" s="151" t="s">
        <v>478</v>
      </c>
      <c r="F55" s="151" t="s">
        <v>478</v>
      </c>
      <c r="G55" s="151" t="s">
        <v>546</v>
      </c>
      <c r="H55" s="151" t="s">
        <v>549</v>
      </c>
      <c r="I55" s="151" t="s">
        <v>479</v>
      </c>
      <c r="J55" s="151"/>
      <c r="K55" s="151"/>
      <c r="L55" s="151"/>
      <c r="M55" s="151" t="s">
        <v>37</v>
      </c>
      <c r="N55" s="151" t="s">
        <v>38</v>
      </c>
      <c r="O55" s="151" t="s">
        <v>39</v>
      </c>
      <c r="P55" s="152" t="s">
        <v>134</v>
      </c>
      <c r="Q55" s="154">
        <v>1934730</v>
      </c>
      <c r="R55" s="154">
        <v>1110612</v>
      </c>
      <c r="S55" s="154">
        <v>1450</v>
      </c>
      <c r="T55" s="154">
        <v>3043892</v>
      </c>
      <c r="U55" s="154">
        <v>0</v>
      </c>
      <c r="V55" s="154">
        <v>3043892</v>
      </c>
      <c r="W55" s="154">
        <v>0</v>
      </c>
      <c r="X55" s="154">
        <v>3043892</v>
      </c>
      <c r="Y55" s="154">
        <v>3043892</v>
      </c>
      <c r="Z55" s="154">
        <v>3043892</v>
      </c>
      <c r="AA55" s="154">
        <v>3043892</v>
      </c>
    </row>
    <row r="56" spans="1:27" ht="15" customHeight="1" x14ac:dyDescent="0.2">
      <c r="A56" s="151" t="s">
        <v>204</v>
      </c>
      <c r="B56" s="152" t="s">
        <v>205</v>
      </c>
      <c r="C56" s="153" t="s">
        <v>181</v>
      </c>
      <c r="D56" s="151" t="s">
        <v>36</v>
      </c>
      <c r="E56" s="151" t="s">
        <v>478</v>
      </c>
      <c r="F56" s="151" t="s">
        <v>478</v>
      </c>
      <c r="G56" s="151" t="s">
        <v>546</v>
      </c>
      <c r="H56" s="151" t="s">
        <v>550</v>
      </c>
      <c r="I56" s="151"/>
      <c r="J56" s="151"/>
      <c r="K56" s="151"/>
      <c r="L56" s="151"/>
      <c r="M56" s="151" t="s">
        <v>37</v>
      </c>
      <c r="N56" s="151" t="s">
        <v>38</v>
      </c>
      <c r="O56" s="151" t="s">
        <v>39</v>
      </c>
      <c r="P56" s="152" t="s">
        <v>135</v>
      </c>
      <c r="Q56" s="154">
        <v>16936290</v>
      </c>
      <c r="R56" s="154">
        <v>11323314</v>
      </c>
      <c r="S56" s="154">
        <v>0</v>
      </c>
      <c r="T56" s="154">
        <v>28259604</v>
      </c>
      <c r="U56" s="154">
        <v>0</v>
      </c>
      <c r="V56" s="154">
        <v>28259604</v>
      </c>
      <c r="W56" s="154">
        <v>0</v>
      </c>
      <c r="X56" s="154">
        <v>28259604</v>
      </c>
      <c r="Y56" s="154">
        <v>28259604</v>
      </c>
      <c r="Z56" s="154">
        <v>28259604</v>
      </c>
      <c r="AA56" s="154">
        <v>28259604</v>
      </c>
    </row>
    <row r="57" spans="1:27" ht="15" customHeight="1" x14ac:dyDescent="0.2">
      <c r="A57" s="151" t="s">
        <v>204</v>
      </c>
      <c r="B57" s="152" t="s">
        <v>205</v>
      </c>
      <c r="C57" s="153" t="s">
        <v>185</v>
      </c>
      <c r="D57" s="151" t="s">
        <v>36</v>
      </c>
      <c r="E57" s="151" t="s">
        <v>42</v>
      </c>
      <c r="F57" s="151" t="s">
        <v>42</v>
      </c>
      <c r="G57" s="151" t="s">
        <v>42</v>
      </c>
      <c r="H57" s="151" t="s">
        <v>490</v>
      </c>
      <c r="I57" s="151" t="s">
        <v>552</v>
      </c>
      <c r="J57" s="151"/>
      <c r="K57" s="151"/>
      <c r="L57" s="151"/>
      <c r="M57" s="151" t="s">
        <v>37</v>
      </c>
      <c r="N57" s="151" t="s">
        <v>38</v>
      </c>
      <c r="O57" s="151" t="s">
        <v>39</v>
      </c>
      <c r="P57" s="152" t="s">
        <v>139</v>
      </c>
      <c r="Q57" s="154">
        <v>420000</v>
      </c>
      <c r="R57" s="154">
        <v>2499600</v>
      </c>
      <c r="S57" s="154">
        <v>0</v>
      </c>
      <c r="T57" s="154">
        <v>2919600</v>
      </c>
      <c r="U57" s="154">
        <v>0</v>
      </c>
      <c r="V57" s="154">
        <v>2062400</v>
      </c>
      <c r="W57" s="154">
        <v>857200</v>
      </c>
      <c r="X57" s="154">
        <v>2062400</v>
      </c>
      <c r="Y57" s="154">
        <v>2062400</v>
      </c>
      <c r="Z57" s="154">
        <v>2062400</v>
      </c>
      <c r="AA57" s="154">
        <v>2062400</v>
      </c>
    </row>
    <row r="58" spans="1:27" ht="15" customHeight="1" x14ac:dyDescent="0.2">
      <c r="A58" s="151" t="s">
        <v>204</v>
      </c>
      <c r="B58" s="152" t="s">
        <v>205</v>
      </c>
      <c r="C58" s="153" t="s">
        <v>186</v>
      </c>
      <c r="D58" s="151" t="s">
        <v>36</v>
      </c>
      <c r="E58" s="151" t="s">
        <v>42</v>
      </c>
      <c r="F58" s="151" t="s">
        <v>42</v>
      </c>
      <c r="G58" s="151" t="s">
        <v>42</v>
      </c>
      <c r="H58" s="151" t="s">
        <v>490</v>
      </c>
      <c r="I58" s="151" t="s">
        <v>554</v>
      </c>
      <c r="J58" s="151"/>
      <c r="K58" s="151"/>
      <c r="L58" s="151"/>
      <c r="M58" s="151" t="s">
        <v>37</v>
      </c>
      <c r="N58" s="151" t="s">
        <v>38</v>
      </c>
      <c r="O58" s="151" t="s">
        <v>39</v>
      </c>
      <c r="P58" s="152" t="s">
        <v>140</v>
      </c>
      <c r="Q58" s="154">
        <v>92000000</v>
      </c>
      <c r="R58" s="154">
        <v>0</v>
      </c>
      <c r="S58" s="154">
        <v>16976586</v>
      </c>
      <c r="T58" s="154">
        <v>75023414</v>
      </c>
      <c r="U58" s="154">
        <v>0</v>
      </c>
      <c r="V58" s="154">
        <v>75023414</v>
      </c>
      <c r="W58" s="154">
        <v>0</v>
      </c>
      <c r="X58" s="154">
        <v>75023414</v>
      </c>
      <c r="Y58" s="154">
        <v>75023414</v>
      </c>
      <c r="Z58" s="154">
        <v>75023414</v>
      </c>
      <c r="AA58" s="154">
        <v>75023414</v>
      </c>
    </row>
    <row r="59" spans="1:27" ht="15" customHeight="1" x14ac:dyDescent="0.2">
      <c r="A59" s="151" t="s">
        <v>204</v>
      </c>
      <c r="B59" s="152" t="s">
        <v>205</v>
      </c>
      <c r="C59" s="153" t="s">
        <v>187</v>
      </c>
      <c r="D59" s="151" t="s">
        <v>36</v>
      </c>
      <c r="E59" s="151" t="s">
        <v>42</v>
      </c>
      <c r="F59" s="151" t="s">
        <v>42</v>
      </c>
      <c r="G59" s="151" t="s">
        <v>42</v>
      </c>
      <c r="H59" s="151" t="s">
        <v>500</v>
      </c>
      <c r="I59" s="151" t="s">
        <v>549</v>
      </c>
      <c r="J59" s="151"/>
      <c r="K59" s="151"/>
      <c r="L59" s="151"/>
      <c r="M59" s="151" t="s">
        <v>37</v>
      </c>
      <c r="N59" s="151" t="s">
        <v>38</v>
      </c>
      <c r="O59" s="151" t="s">
        <v>39</v>
      </c>
      <c r="P59" s="152" t="s">
        <v>141</v>
      </c>
      <c r="Q59" s="154">
        <v>69618645</v>
      </c>
      <c r="R59" s="154">
        <v>0</v>
      </c>
      <c r="S59" s="154">
        <v>69618645</v>
      </c>
      <c r="T59" s="154">
        <v>0</v>
      </c>
      <c r="U59" s="154">
        <v>0</v>
      </c>
      <c r="V59" s="154">
        <v>0</v>
      </c>
      <c r="W59" s="154">
        <v>0</v>
      </c>
      <c r="X59" s="154">
        <v>0</v>
      </c>
      <c r="Y59" s="154">
        <v>0</v>
      </c>
      <c r="Z59" s="154">
        <v>0</v>
      </c>
      <c r="AA59" s="154">
        <v>0</v>
      </c>
    </row>
    <row r="60" spans="1:27" ht="15" customHeight="1" x14ac:dyDescent="0.2">
      <c r="A60" s="151" t="s">
        <v>204</v>
      </c>
      <c r="B60" s="152" t="s">
        <v>205</v>
      </c>
      <c r="C60" s="153" t="s">
        <v>101</v>
      </c>
      <c r="D60" s="151" t="s">
        <v>36</v>
      </c>
      <c r="E60" s="151" t="s">
        <v>42</v>
      </c>
      <c r="F60" s="151" t="s">
        <v>42</v>
      </c>
      <c r="G60" s="151" t="s">
        <v>42</v>
      </c>
      <c r="H60" s="151" t="s">
        <v>500</v>
      </c>
      <c r="I60" s="151" t="s">
        <v>550</v>
      </c>
      <c r="J60" s="151"/>
      <c r="K60" s="151"/>
      <c r="L60" s="151"/>
      <c r="M60" s="151" t="s">
        <v>37</v>
      </c>
      <c r="N60" s="151" t="s">
        <v>38</v>
      </c>
      <c r="O60" s="151" t="s">
        <v>39</v>
      </c>
      <c r="P60" s="152" t="s">
        <v>142</v>
      </c>
      <c r="Q60" s="154">
        <v>69618645</v>
      </c>
      <c r="R60" s="154">
        <v>17633625</v>
      </c>
      <c r="S60" s="154">
        <v>0</v>
      </c>
      <c r="T60" s="154">
        <v>87252270</v>
      </c>
      <c r="U60" s="154">
        <v>0</v>
      </c>
      <c r="V60" s="154">
        <v>86984625</v>
      </c>
      <c r="W60" s="154">
        <v>267645</v>
      </c>
      <c r="X60" s="154">
        <v>86984625</v>
      </c>
      <c r="Y60" s="154">
        <v>78955275</v>
      </c>
      <c r="Z60" s="154">
        <v>78955275</v>
      </c>
      <c r="AA60" s="154">
        <v>78955275</v>
      </c>
    </row>
    <row r="61" spans="1:27" ht="15" customHeight="1" x14ac:dyDescent="0.2">
      <c r="A61" s="151" t="s">
        <v>204</v>
      </c>
      <c r="B61" s="152" t="s">
        <v>205</v>
      </c>
      <c r="C61" s="153" t="s">
        <v>189</v>
      </c>
      <c r="D61" s="151" t="s">
        <v>36</v>
      </c>
      <c r="E61" s="151" t="s">
        <v>42</v>
      </c>
      <c r="F61" s="151" t="s">
        <v>42</v>
      </c>
      <c r="G61" s="151" t="s">
        <v>42</v>
      </c>
      <c r="H61" s="151" t="s">
        <v>485</v>
      </c>
      <c r="I61" s="151" t="s">
        <v>552</v>
      </c>
      <c r="J61" s="151"/>
      <c r="K61" s="151"/>
      <c r="L61" s="151"/>
      <c r="M61" s="151" t="s">
        <v>37</v>
      </c>
      <c r="N61" s="151" t="s">
        <v>38</v>
      </c>
      <c r="O61" s="151" t="s">
        <v>39</v>
      </c>
      <c r="P61" s="152" t="s">
        <v>144</v>
      </c>
      <c r="Q61" s="154">
        <v>9000000</v>
      </c>
      <c r="R61" s="154">
        <v>845180</v>
      </c>
      <c r="S61" s="154">
        <v>4275411</v>
      </c>
      <c r="T61" s="154">
        <v>5569769</v>
      </c>
      <c r="U61" s="154">
        <v>0</v>
      </c>
      <c r="V61" s="154">
        <v>5070199</v>
      </c>
      <c r="W61" s="154">
        <v>499570</v>
      </c>
      <c r="X61" s="154">
        <v>5070199</v>
      </c>
      <c r="Y61" s="154">
        <v>5070199</v>
      </c>
      <c r="Z61" s="154">
        <v>5070199</v>
      </c>
      <c r="AA61" s="154">
        <v>5070199</v>
      </c>
    </row>
    <row r="62" spans="1:27" ht="15" customHeight="1" x14ac:dyDescent="0.2">
      <c r="A62" s="151" t="s">
        <v>204</v>
      </c>
      <c r="B62" s="152" t="s">
        <v>205</v>
      </c>
      <c r="C62" s="153" t="s">
        <v>190</v>
      </c>
      <c r="D62" s="151" t="s">
        <v>36</v>
      </c>
      <c r="E62" s="151" t="s">
        <v>42</v>
      </c>
      <c r="F62" s="151" t="s">
        <v>42</v>
      </c>
      <c r="G62" s="151" t="s">
        <v>42</v>
      </c>
      <c r="H62" s="151" t="s">
        <v>554</v>
      </c>
      <c r="I62" s="151" t="s">
        <v>552</v>
      </c>
      <c r="J62" s="151"/>
      <c r="K62" s="151"/>
      <c r="L62" s="151"/>
      <c r="M62" s="151" t="s">
        <v>37</v>
      </c>
      <c r="N62" s="151" t="s">
        <v>38</v>
      </c>
      <c r="O62" s="151" t="s">
        <v>39</v>
      </c>
      <c r="P62" s="152" t="s">
        <v>145</v>
      </c>
      <c r="Q62" s="154">
        <v>3000000</v>
      </c>
      <c r="R62" s="154">
        <v>1300000</v>
      </c>
      <c r="S62" s="154">
        <v>230753</v>
      </c>
      <c r="T62" s="154">
        <v>4069247</v>
      </c>
      <c r="U62" s="154">
        <v>0</v>
      </c>
      <c r="V62" s="154">
        <v>4069247</v>
      </c>
      <c r="W62" s="154">
        <v>0</v>
      </c>
      <c r="X62" s="154">
        <v>4069247</v>
      </c>
      <c r="Y62" s="154">
        <v>4069247</v>
      </c>
      <c r="Z62" s="154">
        <v>4069247</v>
      </c>
      <c r="AA62" s="154">
        <v>4069247</v>
      </c>
    </row>
    <row r="63" spans="1:27" ht="15" customHeight="1" x14ac:dyDescent="0.2">
      <c r="A63" s="151" t="s">
        <v>204</v>
      </c>
      <c r="B63" s="152" t="s">
        <v>205</v>
      </c>
      <c r="C63" s="153" t="s">
        <v>191</v>
      </c>
      <c r="D63" s="151" t="s">
        <v>36</v>
      </c>
      <c r="E63" s="151" t="s">
        <v>42</v>
      </c>
      <c r="F63" s="151" t="s">
        <v>42</v>
      </c>
      <c r="G63" s="151" t="s">
        <v>42</v>
      </c>
      <c r="H63" s="151" t="s">
        <v>555</v>
      </c>
      <c r="I63" s="151"/>
      <c r="J63" s="151"/>
      <c r="K63" s="151"/>
      <c r="L63" s="151"/>
      <c r="M63" s="151" t="s">
        <v>37</v>
      </c>
      <c r="N63" s="151" t="s">
        <v>38</v>
      </c>
      <c r="O63" s="151" t="s">
        <v>39</v>
      </c>
      <c r="P63" s="152" t="s">
        <v>146</v>
      </c>
      <c r="Q63" s="154">
        <v>0</v>
      </c>
      <c r="R63" s="154">
        <v>3373593</v>
      </c>
      <c r="S63" s="154">
        <v>0</v>
      </c>
      <c r="T63" s="154">
        <v>3373593</v>
      </c>
      <c r="U63" s="154">
        <v>0</v>
      </c>
      <c r="V63" s="154">
        <v>3373593</v>
      </c>
      <c r="W63" s="154">
        <v>0</v>
      </c>
      <c r="X63" s="154">
        <v>3373593</v>
      </c>
      <c r="Y63" s="154">
        <v>3373593</v>
      </c>
      <c r="Z63" s="154">
        <v>3373593</v>
      </c>
      <c r="AA63" s="154">
        <v>3373593</v>
      </c>
    </row>
    <row r="64" spans="1:27" ht="15" customHeight="1" x14ac:dyDescent="0.2">
      <c r="A64" s="151" t="s">
        <v>204</v>
      </c>
      <c r="B64" s="152" t="s">
        <v>205</v>
      </c>
      <c r="C64" s="153" t="s">
        <v>191</v>
      </c>
      <c r="D64" s="151" t="s">
        <v>36</v>
      </c>
      <c r="E64" s="151" t="s">
        <v>42</v>
      </c>
      <c r="F64" s="151" t="s">
        <v>42</v>
      </c>
      <c r="G64" s="151" t="s">
        <v>42</v>
      </c>
      <c r="H64" s="151" t="s">
        <v>555</v>
      </c>
      <c r="I64" s="151"/>
      <c r="J64" s="151"/>
      <c r="K64" s="151"/>
      <c r="L64" s="151"/>
      <c r="M64" s="151" t="s">
        <v>48</v>
      </c>
      <c r="N64" s="151" t="s">
        <v>49</v>
      </c>
      <c r="O64" s="151" t="s">
        <v>39</v>
      </c>
      <c r="P64" s="152" t="s">
        <v>146</v>
      </c>
      <c r="Q64" s="154">
        <v>0</v>
      </c>
      <c r="R64" s="154">
        <v>271546</v>
      </c>
      <c r="S64" s="154">
        <v>0</v>
      </c>
      <c r="T64" s="154">
        <v>271546</v>
      </c>
      <c r="U64" s="154">
        <v>0</v>
      </c>
      <c r="V64" s="154">
        <v>271546</v>
      </c>
      <c r="W64" s="154">
        <v>0</v>
      </c>
      <c r="X64" s="154">
        <v>271546</v>
      </c>
      <c r="Y64" s="154">
        <v>271546</v>
      </c>
      <c r="Z64" s="154">
        <v>271546</v>
      </c>
      <c r="AA64" s="154">
        <v>271546</v>
      </c>
    </row>
    <row r="65" spans="1:27" ht="15" customHeight="1" x14ac:dyDescent="0.2">
      <c r="A65" s="151" t="s">
        <v>204</v>
      </c>
      <c r="B65" s="152" t="s">
        <v>205</v>
      </c>
      <c r="C65" s="153" t="s">
        <v>192</v>
      </c>
      <c r="D65" s="151" t="s">
        <v>36</v>
      </c>
      <c r="E65" s="151" t="s">
        <v>546</v>
      </c>
      <c r="F65" s="151" t="s">
        <v>547</v>
      </c>
      <c r="G65" s="151" t="s">
        <v>42</v>
      </c>
      <c r="H65" s="151" t="s">
        <v>548</v>
      </c>
      <c r="I65" s="151" t="s">
        <v>549</v>
      </c>
      <c r="J65" s="151"/>
      <c r="K65" s="151"/>
      <c r="L65" s="151"/>
      <c r="M65" s="151" t="s">
        <v>37</v>
      </c>
      <c r="N65" s="151" t="s">
        <v>38</v>
      </c>
      <c r="O65" s="151" t="s">
        <v>39</v>
      </c>
      <c r="P65" s="152" t="s">
        <v>147</v>
      </c>
      <c r="Q65" s="154">
        <v>0</v>
      </c>
      <c r="R65" s="154">
        <v>1249553</v>
      </c>
      <c r="S65" s="154">
        <v>602153</v>
      </c>
      <c r="T65" s="154">
        <v>647400</v>
      </c>
      <c r="U65" s="154">
        <v>0</v>
      </c>
      <c r="V65" s="154">
        <v>647400</v>
      </c>
      <c r="W65" s="154">
        <v>0</v>
      </c>
      <c r="X65" s="154">
        <v>647400</v>
      </c>
      <c r="Y65" s="154">
        <v>647400</v>
      </c>
      <c r="Z65" s="154">
        <v>647400</v>
      </c>
      <c r="AA65" s="154">
        <v>647400</v>
      </c>
    </row>
    <row r="66" spans="1:27" ht="15" customHeight="1" x14ac:dyDescent="0.2">
      <c r="A66" s="151" t="s">
        <v>204</v>
      </c>
      <c r="B66" s="152" t="s">
        <v>205</v>
      </c>
      <c r="C66" s="153" t="s">
        <v>194</v>
      </c>
      <c r="D66" s="151" t="s">
        <v>36</v>
      </c>
      <c r="E66" s="151" t="s">
        <v>551</v>
      </c>
      <c r="F66" s="151" t="s">
        <v>478</v>
      </c>
      <c r="G66" s="151" t="s">
        <v>42</v>
      </c>
      <c r="H66" s="151" t="s">
        <v>549</v>
      </c>
      <c r="I66" s="151"/>
      <c r="J66" s="151"/>
      <c r="K66" s="151"/>
      <c r="L66" s="151"/>
      <c r="M66" s="151" t="s">
        <v>37</v>
      </c>
      <c r="N66" s="151" t="s">
        <v>38</v>
      </c>
      <c r="O66" s="151" t="s">
        <v>39</v>
      </c>
      <c r="P66" s="152" t="s">
        <v>149</v>
      </c>
      <c r="Q66" s="154">
        <v>0</v>
      </c>
      <c r="R66" s="154">
        <v>52388004</v>
      </c>
      <c r="S66" s="154">
        <v>0</v>
      </c>
      <c r="T66" s="154">
        <v>52388004</v>
      </c>
      <c r="U66" s="154">
        <v>0</v>
      </c>
      <c r="V66" s="154">
        <v>52388004</v>
      </c>
      <c r="W66" s="154">
        <v>0</v>
      </c>
      <c r="X66" s="154">
        <v>52388004</v>
      </c>
      <c r="Y66" s="154">
        <v>52388004</v>
      </c>
      <c r="Z66" s="154">
        <v>52388004</v>
      </c>
      <c r="AA66" s="154">
        <v>52388004</v>
      </c>
    </row>
    <row r="67" spans="1:27" ht="15" customHeight="1" x14ac:dyDescent="0.2">
      <c r="A67" s="151" t="s">
        <v>204</v>
      </c>
      <c r="B67" s="152" t="s">
        <v>205</v>
      </c>
      <c r="C67" s="153" t="s">
        <v>195</v>
      </c>
      <c r="D67" s="151" t="s">
        <v>36</v>
      </c>
      <c r="E67" s="151" t="s">
        <v>551</v>
      </c>
      <c r="F67" s="151" t="s">
        <v>478</v>
      </c>
      <c r="G67" s="151" t="s">
        <v>42</v>
      </c>
      <c r="H67" s="151" t="s">
        <v>479</v>
      </c>
      <c r="I67" s="151"/>
      <c r="J67" s="151"/>
      <c r="K67" s="151"/>
      <c r="L67" s="151"/>
      <c r="M67" s="151" t="s">
        <v>48</v>
      </c>
      <c r="N67" s="151" t="s">
        <v>49</v>
      </c>
      <c r="O67" s="151" t="s">
        <v>39</v>
      </c>
      <c r="P67" s="152" t="s">
        <v>150</v>
      </c>
      <c r="Q67" s="154">
        <v>0</v>
      </c>
      <c r="R67" s="154">
        <v>6164000</v>
      </c>
      <c r="S67" s="154">
        <v>0</v>
      </c>
      <c r="T67" s="154">
        <v>6164000</v>
      </c>
      <c r="U67" s="154">
        <v>0</v>
      </c>
      <c r="V67" s="154">
        <v>6164000</v>
      </c>
      <c r="W67" s="154">
        <v>0</v>
      </c>
      <c r="X67" s="154">
        <v>6164000</v>
      </c>
      <c r="Y67" s="154">
        <v>6164000</v>
      </c>
      <c r="Z67" s="154">
        <v>6164000</v>
      </c>
      <c r="AA67" s="154">
        <v>6164000</v>
      </c>
    </row>
    <row r="68" spans="1:27" ht="15" customHeight="1" x14ac:dyDescent="0.2">
      <c r="A68" s="151" t="s">
        <v>204</v>
      </c>
      <c r="B68" s="152" t="s">
        <v>205</v>
      </c>
      <c r="C68" s="153" t="s">
        <v>197</v>
      </c>
      <c r="D68" s="151" t="s">
        <v>61</v>
      </c>
      <c r="E68" s="151" t="s">
        <v>74</v>
      </c>
      <c r="F68" s="151" t="s">
        <v>63</v>
      </c>
      <c r="G68" s="151" t="s">
        <v>71</v>
      </c>
      <c r="H68" s="151" t="s">
        <v>151</v>
      </c>
      <c r="I68" s="151" t="s">
        <v>154</v>
      </c>
      <c r="J68" s="151" t="s">
        <v>42</v>
      </c>
      <c r="K68" s="151"/>
      <c r="L68" s="151"/>
      <c r="M68" s="151" t="s">
        <v>37</v>
      </c>
      <c r="N68" s="151" t="s">
        <v>38</v>
      </c>
      <c r="O68" s="151" t="s">
        <v>39</v>
      </c>
      <c r="P68" s="152" t="s">
        <v>155</v>
      </c>
      <c r="Q68" s="154">
        <v>0</v>
      </c>
      <c r="R68" s="154">
        <v>198329350</v>
      </c>
      <c r="S68" s="154">
        <v>715906</v>
      </c>
      <c r="T68" s="154">
        <v>197613444</v>
      </c>
      <c r="U68" s="154">
        <v>0</v>
      </c>
      <c r="V68" s="154">
        <v>197613444</v>
      </c>
      <c r="W68" s="154">
        <v>0</v>
      </c>
      <c r="X68" s="154">
        <v>197613444</v>
      </c>
      <c r="Y68" s="154">
        <v>197613444</v>
      </c>
      <c r="Z68" s="154">
        <v>197613444</v>
      </c>
      <c r="AA68" s="154">
        <v>197613444</v>
      </c>
    </row>
    <row r="69" spans="1:27" ht="15" customHeight="1" x14ac:dyDescent="0.2">
      <c r="A69" s="151" t="s">
        <v>204</v>
      </c>
      <c r="B69" s="152" t="s">
        <v>205</v>
      </c>
      <c r="C69" s="153" t="s">
        <v>198</v>
      </c>
      <c r="D69" s="151" t="s">
        <v>61</v>
      </c>
      <c r="E69" s="151" t="s">
        <v>74</v>
      </c>
      <c r="F69" s="151" t="s">
        <v>63</v>
      </c>
      <c r="G69" s="151" t="s">
        <v>71</v>
      </c>
      <c r="H69" s="151" t="s">
        <v>151</v>
      </c>
      <c r="I69" s="151" t="s">
        <v>156</v>
      </c>
      <c r="J69" s="151" t="s">
        <v>42</v>
      </c>
      <c r="K69" s="151"/>
      <c r="L69" s="151"/>
      <c r="M69" s="151" t="s">
        <v>37</v>
      </c>
      <c r="N69" s="151" t="s">
        <v>38</v>
      </c>
      <c r="O69" s="151" t="s">
        <v>39</v>
      </c>
      <c r="P69" s="152" t="s">
        <v>157</v>
      </c>
      <c r="Q69" s="154">
        <v>711000</v>
      </c>
      <c r="R69" s="154">
        <v>0</v>
      </c>
      <c r="S69" s="154">
        <v>0</v>
      </c>
      <c r="T69" s="154">
        <v>711000</v>
      </c>
      <c r="U69" s="154">
        <v>0</v>
      </c>
      <c r="V69" s="154">
        <v>0</v>
      </c>
      <c r="W69" s="154">
        <v>711000</v>
      </c>
      <c r="X69" s="154">
        <v>0</v>
      </c>
      <c r="Y69" s="154">
        <v>0</v>
      </c>
      <c r="Z69" s="154">
        <v>0</v>
      </c>
      <c r="AA69" s="154">
        <v>0</v>
      </c>
    </row>
    <row r="70" spans="1:27" ht="15" customHeight="1" x14ac:dyDescent="0.2">
      <c r="A70" s="151" t="s">
        <v>204</v>
      </c>
      <c r="B70" s="152" t="s">
        <v>205</v>
      </c>
      <c r="C70" s="153" t="s">
        <v>197</v>
      </c>
      <c r="D70" s="151" t="s">
        <v>61</v>
      </c>
      <c r="E70" s="151" t="s">
        <v>74</v>
      </c>
      <c r="F70" s="151" t="s">
        <v>63</v>
      </c>
      <c r="G70" s="151" t="s">
        <v>71</v>
      </c>
      <c r="H70" s="151" t="s">
        <v>151</v>
      </c>
      <c r="I70" s="151" t="s">
        <v>154</v>
      </c>
      <c r="J70" s="151" t="s">
        <v>42</v>
      </c>
      <c r="K70" s="151"/>
      <c r="L70" s="151"/>
      <c r="M70" s="151" t="s">
        <v>37</v>
      </c>
      <c r="N70" s="151" t="s">
        <v>76</v>
      </c>
      <c r="O70" s="151" t="s">
        <v>39</v>
      </c>
      <c r="P70" s="152" t="s">
        <v>155</v>
      </c>
      <c r="Q70" s="154">
        <v>0</v>
      </c>
      <c r="R70" s="154">
        <v>107029864</v>
      </c>
      <c r="S70" s="154">
        <v>4567568.18</v>
      </c>
      <c r="T70" s="154">
        <v>102462295.81999999</v>
      </c>
      <c r="U70" s="154">
        <v>0</v>
      </c>
      <c r="V70" s="154">
        <v>102461935.81999999</v>
      </c>
      <c r="W70" s="154">
        <v>360</v>
      </c>
      <c r="X70" s="154">
        <v>102461935.81999999</v>
      </c>
      <c r="Y70" s="154">
        <v>102461935.81999999</v>
      </c>
      <c r="Z70" s="154">
        <v>102461935.81999999</v>
      </c>
      <c r="AA70" s="154">
        <v>102461935.81999999</v>
      </c>
    </row>
    <row r="71" spans="1:27" ht="15" customHeight="1" x14ac:dyDescent="0.2">
      <c r="A71" s="151" t="s">
        <v>204</v>
      </c>
      <c r="B71" s="152" t="s">
        <v>205</v>
      </c>
      <c r="C71" s="153" t="s">
        <v>198</v>
      </c>
      <c r="D71" s="151" t="s">
        <v>61</v>
      </c>
      <c r="E71" s="151" t="s">
        <v>74</v>
      </c>
      <c r="F71" s="151" t="s">
        <v>63</v>
      </c>
      <c r="G71" s="151" t="s">
        <v>71</v>
      </c>
      <c r="H71" s="151" t="s">
        <v>151</v>
      </c>
      <c r="I71" s="151" t="s">
        <v>156</v>
      </c>
      <c r="J71" s="151" t="s">
        <v>42</v>
      </c>
      <c r="K71" s="151"/>
      <c r="L71" s="151"/>
      <c r="M71" s="151" t="s">
        <v>48</v>
      </c>
      <c r="N71" s="151" t="s">
        <v>49</v>
      </c>
      <c r="O71" s="151" t="s">
        <v>39</v>
      </c>
      <c r="P71" s="152" t="s">
        <v>157</v>
      </c>
      <c r="Q71" s="154">
        <v>0</v>
      </c>
      <c r="R71" s="154">
        <v>2000000</v>
      </c>
      <c r="S71" s="154">
        <v>837372</v>
      </c>
      <c r="T71" s="154">
        <v>1162628</v>
      </c>
      <c r="U71" s="154">
        <v>0</v>
      </c>
      <c r="V71" s="154">
        <v>1162628</v>
      </c>
      <c r="W71" s="154">
        <v>0</v>
      </c>
      <c r="X71" s="154">
        <v>1162628</v>
      </c>
      <c r="Y71" s="154">
        <v>1162628</v>
      </c>
      <c r="Z71" s="154">
        <v>1162628</v>
      </c>
      <c r="AA71" s="154">
        <v>1162628</v>
      </c>
    </row>
    <row r="72" spans="1:27" ht="15" customHeight="1" x14ac:dyDescent="0.2">
      <c r="A72" s="151" t="s">
        <v>204</v>
      </c>
      <c r="B72" s="152" t="s">
        <v>205</v>
      </c>
      <c r="C72" s="153" t="s">
        <v>197</v>
      </c>
      <c r="D72" s="151" t="s">
        <v>61</v>
      </c>
      <c r="E72" s="151" t="s">
        <v>74</v>
      </c>
      <c r="F72" s="151" t="s">
        <v>63</v>
      </c>
      <c r="G72" s="151" t="s">
        <v>71</v>
      </c>
      <c r="H72" s="151" t="s">
        <v>151</v>
      </c>
      <c r="I72" s="151" t="s">
        <v>154</v>
      </c>
      <c r="J72" s="151" t="s">
        <v>42</v>
      </c>
      <c r="K72" s="151"/>
      <c r="L72" s="151"/>
      <c r="M72" s="151" t="s">
        <v>48</v>
      </c>
      <c r="N72" s="151" t="s">
        <v>49</v>
      </c>
      <c r="O72" s="151" t="s">
        <v>39</v>
      </c>
      <c r="P72" s="152" t="s">
        <v>155</v>
      </c>
      <c r="Q72" s="154">
        <v>0</v>
      </c>
      <c r="R72" s="154">
        <v>61678531</v>
      </c>
      <c r="S72" s="154">
        <v>5865989</v>
      </c>
      <c r="T72" s="154">
        <v>55812542</v>
      </c>
      <c r="U72" s="154">
        <v>0</v>
      </c>
      <c r="V72" s="154">
        <v>55744041</v>
      </c>
      <c r="W72" s="154">
        <v>68501</v>
      </c>
      <c r="X72" s="154">
        <v>55744041</v>
      </c>
      <c r="Y72" s="154">
        <v>54644041</v>
      </c>
      <c r="Z72" s="154">
        <v>54644041</v>
      </c>
      <c r="AA72" s="154">
        <v>54644041</v>
      </c>
    </row>
    <row r="73" spans="1:27" ht="15" customHeight="1" x14ac:dyDescent="0.2">
      <c r="A73" s="151" t="s">
        <v>204</v>
      </c>
      <c r="B73" s="152" t="s">
        <v>205</v>
      </c>
      <c r="C73" s="153" t="s">
        <v>199</v>
      </c>
      <c r="D73" s="151" t="s">
        <v>61</v>
      </c>
      <c r="E73" s="151" t="s">
        <v>82</v>
      </c>
      <c r="F73" s="151" t="s">
        <v>63</v>
      </c>
      <c r="G73" s="151" t="s">
        <v>83</v>
      </c>
      <c r="H73" s="151" t="s">
        <v>151</v>
      </c>
      <c r="I73" s="151" t="s">
        <v>158</v>
      </c>
      <c r="J73" s="151" t="s">
        <v>42</v>
      </c>
      <c r="K73" s="151"/>
      <c r="L73" s="151"/>
      <c r="M73" s="151" t="s">
        <v>48</v>
      </c>
      <c r="N73" s="151" t="s">
        <v>49</v>
      </c>
      <c r="O73" s="151" t="s">
        <v>39</v>
      </c>
      <c r="P73" s="152" t="s">
        <v>159</v>
      </c>
      <c r="Q73" s="154">
        <v>0</v>
      </c>
      <c r="R73" s="154">
        <v>24269760</v>
      </c>
      <c r="S73" s="154">
        <v>0</v>
      </c>
      <c r="T73" s="154">
        <v>24269760</v>
      </c>
      <c r="U73" s="154">
        <v>0</v>
      </c>
      <c r="V73" s="154">
        <v>23865264</v>
      </c>
      <c r="W73" s="154">
        <v>404496</v>
      </c>
      <c r="X73" s="154">
        <v>23865264</v>
      </c>
      <c r="Y73" s="154">
        <v>23865264</v>
      </c>
      <c r="Z73" s="154">
        <v>23865264</v>
      </c>
      <c r="AA73" s="154">
        <v>23865264</v>
      </c>
    </row>
    <row r="74" spans="1:27" ht="15" customHeight="1" x14ac:dyDescent="0.2">
      <c r="A74" s="151" t="s">
        <v>204</v>
      </c>
      <c r="B74" s="152" t="s">
        <v>205</v>
      </c>
      <c r="C74" s="153" t="s">
        <v>201</v>
      </c>
      <c r="D74" s="151" t="s">
        <v>61</v>
      </c>
      <c r="E74" s="151" t="s">
        <v>82</v>
      </c>
      <c r="F74" s="151" t="s">
        <v>63</v>
      </c>
      <c r="G74" s="151" t="s">
        <v>86</v>
      </c>
      <c r="H74" s="151" t="s">
        <v>151</v>
      </c>
      <c r="I74" s="151" t="s">
        <v>162</v>
      </c>
      <c r="J74" s="151" t="s">
        <v>42</v>
      </c>
      <c r="K74" s="151"/>
      <c r="L74" s="151"/>
      <c r="M74" s="151" t="s">
        <v>37</v>
      </c>
      <c r="N74" s="151" t="s">
        <v>38</v>
      </c>
      <c r="O74" s="151" t="s">
        <v>39</v>
      </c>
      <c r="P74" s="152" t="s">
        <v>163</v>
      </c>
      <c r="Q74" s="154">
        <v>0</v>
      </c>
      <c r="R74" s="154">
        <v>9621118</v>
      </c>
      <c r="S74" s="154">
        <v>0</v>
      </c>
      <c r="T74" s="154">
        <v>9621118</v>
      </c>
      <c r="U74" s="154">
        <v>0</v>
      </c>
      <c r="V74" s="154">
        <v>9620266</v>
      </c>
      <c r="W74" s="154">
        <v>852</v>
      </c>
      <c r="X74" s="154">
        <v>9620266</v>
      </c>
      <c r="Y74" s="154">
        <v>9620266</v>
      </c>
      <c r="Z74" s="154">
        <v>9620266</v>
      </c>
      <c r="AA74" s="154">
        <v>9620266</v>
      </c>
    </row>
    <row r="75" spans="1:27" ht="15" customHeight="1" x14ac:dyDescent="0.2">
      <c r="A75" s="151" t="s">
        <v>204</v>
      </c>
      <c r="B75" s="152" t="s">
        <v>205</v>
      </c>
      <c r="C75" s="153" t="s">
        <v>200</v>
      </c>
      <c r="D75" s="151" t="s">
        <v>61</v>
      </c>
      <c r="E75" s="151" t="s">
        <v>82</v>
      </c>
      <c r="F75" s="151" t="s">
        <v>63</v>
      </c>
      <c r="G75" s="151" t="s">
        <v>86</v>
      </c>
      <c r="H75" s="151" t="s">
        <v>151</v>
      </c>
      <c r="I75" s="151" t="s">
        <v>160</v>
      </c>
      <c r="J75" s="151" t="s">
        <v>42</v>
      </c>
      <c r="K75" s="151"/>
      <c r="L75" s="151"/>
      <c r="M75" s="151" t="s">
        <v>37</v>
      </c>
      <c r="N75" s="151" t="s">
        <v>38</v>
      </c>
      <c r="O75" s="151" t="s">
        <v>39</v>
      </c>
      <c r="P75" s="152" t="s">
        <v>161</v>
      </c>
      <c r="Q75" s="154">
        <v>0</v>
      </c>
      <c r="R75" s="154">
        <v>13424263</v>
      </c>
      <c r="S75" s="154">
        <v>8</v>
      </c>
      <c r="T75" s="154">
        <v>13424255</v>
      </c>
      <c r="U75" s="154">
        <v>0</v>
      </c>
      <c r="V75" s="154">
        <v>13424255</v>
      </c>
      <c r="W75" s="154">
        <v>0</v>
      </c>
      <c r="X75" s="154">
        <v>13424255</v>
      </c>
      <c r="Y75" s="154">
        <v>13424255</v>
      </c>
      <c r="Z75" s="154">
        <v>13424255</v>
      </c>
      <c r="AA75" s="154">
        <v>13424255</v>
      </c>
    </row>
    <row r="76" spans="1:27" ht="15" customHeight="1" x14ac:dyDescent="0.2">
      <c r="A76" s="151" t="s">
        <v>206</v>
      </c>
      <c r="B76" s="152" t="s">
        <v>207</v>
      </c>
      <c r="C76" s="153" t="s">
        <v>164</v>
      </c>
      <c r="D76" s="151" t="s">
        <v>36</v>
      </c>
      <c r="E76" s="151" t="s">
        <v>478</v>
      </c>
      <c r="F76" s="151" t="s">
        <v>478</v>
      </c>
      <c r="G76" s="151" t="s">
        <v>478</v>
      </c>
      <c r="H76" s="151" t="s">
        <v>549</v>
      </c>
      <c r="I76" s="151" t="s">
        <v>549</v>
      </c>
      <c r="J76" s="151"/>
      <c r="K76" s="151"/>
      <c r="L76" s="151"/>
      <c r="M76" s="151" t="s">
        <v>37</v>
      </c>
      <c r="N76" s="151" t="s">
        <v>38</v>
      </c>
      <c r="O76" s="151" t="s">
        <v>39</v>
      </c>
      <c r="P76" s="152" t="s">
        <v>118</v>
      </c>
      <c r="Q76" s="154">
        <v>854889000</v>
      </c>
      <c r="R76" s="154">
        <v>76560599</v>
      </c>
      <c r="S76" s="154">
        <v>0</v>
      </c>
      <c r="T76" s="154">
        <v>931449599</v>
      </c>
      <c r="U76" s="154">
        <v>0</v>
      </c>
      <c r="V76" s="154">
        <v>931449599</v>
      </c>
      <c r="W76" s="154">
        <v>0</v>
      </c>
      <c r="X76" s="154">
        <v>931449599</v>
      </c>
      <c r="Y76" s="154">
        <v>931449599</v>
      </c>
      <c r="Z76" s="154">
        <v>931449599</v>
      </c>
      <c r="AA76" s="154">
        <v>931449599</v>
      </c>
    </row>
    <row r="77" spans="1:27" ht="15" customHeight="1" x14ac:dyDescent="0.2">
      <c r="A77" s="151" t="s">
        <v>206</v>
      </c>
      <c r="B77" s="152" t="s">
        <v>207</v>
      </c>
      <c r="C77" s="153" t="s">
        <v>166</v>
      </c>
      <c r="D77" s="151" t="s">
        <v>36</v>
      </c>
      <c r="E77" s="151" t="s">
        <v>478</v>
      </c>
      <c r="F77" s="151" t="s">
        <v>478</v>
      </c>
      <c r="G77" s="151" t="s">
        <v>478</v>
      </c>
      <c r="H77" s="151" t="s">
        <v>549</v>
      </c>
      <c r="I77" s="151" t="s">
        <v>552</v>
      </c>
      <c r="J77" s="151"/>
      <c r="K77" s="151"/>
      <c r="L77" s="151"/>
      <c r="M77" s="151" t="s">
        <v>37</v>
      </c>
      <c r="N77" s="151" t="s">
        <v>38</v>
      </c>
      <c r="O77" s="151" t="s">
        <v>39</v>
      </c>
      <c r="P77" s="152" t="s">
        <v>120</v>
      </c>
      <c r="Q77" s="154">
        <v>20943000</v>
      </c>
      <c r="R77" s="154">
        <v>1454491</v>
      </c>
      <c r="S77" s="154">
        <v>0</v>
      </c>
      <c r="T77" s="154">
        <v>22397491</v>
      </c>
      <c r="U77" s="154">
        <v>0</v>
      </c>
      <c r="V77" s="154">
        <v>22397491</v>
      </c>
      <c r="W77" s="154">
        <v>0</v>
      </c>
      <c r="X77" s="154">
        <v>22397491</v>
      </c>
      <c r="Y77" s="154">
        <v>22397491</v>
      </c>
      <c r="Z77" s="154">
        <v>22397491</v>
      </c>
      <c r="AA77" s="154">
        <v>22397491</v>
      </c>
    </row>
    <row r="78" spans="1:27" ht="15" customHeight="1" x14ac:dyDescent="0.2">
      <c r="A78" s="151" t="s">
        <v>206</v>
      </c>
      <c r="B78" s="152" t="s">
        <v>207</v>
      </c>
      <c r="C78" s="153" t="s">
        <v>167</v>
      </c>
      <c r="D78" s="151" t="s">
        <v>36</v>
      </c>
      <c r="E78" s="151" t="s">
        <v>478</v>
      </c>
      <c r="F78" s="151" t="s">
        <v>478</v>
      </c>
      <c r="G78" s="151" t="s">
        <v>478</v>
      </c>
      <c r="H78" s="151" t="s">
        <v>549</v>
      </c>
      <c r="I78" s="151" t="s">
        <v>553</v>
      </c>
      <c r="J78" s="151"/>
      <c r="K78" s="151"/>
      <c r="L78" s="151"/>
      <c r="M78" s="151" t="s">
        <v>37</v>
      </c>
      <c r="N78" s="151" t="s">
        <v>38</v>
      </c>
      <c r="O78" s="151" t="s">
        <v>39</v>
      </c>
      <c r="P78" s="152" t="s">
        <v>121</v>
      </c>
      <c r="Q78" s="154">
        <v>30527000</v>
      </c>
      <c r="R78" s="154">
        <v>0</v>
      </c>
      <c r="S78" s="154">
        <v>13631517</v>
      </c>
      <c r="T78" s="154">
        <v>16895483</v>
      </c>
      <c r="U78" s="154">
        <v>0</v>
      </c>
      <c r="V78" s="154">
        <v>16895483</v>
      </c>
      <c r="W78" s="154">
        <v>0</v>
      </c>
      <c r="X78" s="154">
        <v>16895483</v>
      </c>
      <c r="Y78" s="154">
        <v>16895483</v>
      </c>
      <c r="Z78" s="154">
        <v>16895483</v>
      </c>
      <c r="AA78" s="154">
        <v>16895483</v>
      </c>
    </row>
    <row r="79" spans="1:27" ht="15" customHeight="1" x14ac:dyDescent="0.2">
      <c r="A79" s="151" t="s">
        <v>206</v>
      </c>
      <c r="B79" s="152" t="s">
        <v>207</v>
      </c>
      <c r="C79" s="153" t="s">
        <v>168</v>
      </c>
      <c r="D79" s="151" t="s">
        <v>36</v>
      </c>
      <c r="E79" s="151" t="s">
        <v>478</v>
      </c>
      <c r="F79" s="151" t="s">
        <v>478</v>
      </c>
      <c r="G79" s="151" t="s">
        <v>478</v>
      </c>
      <c r="H79" s="151" t="s">
        <v>549</v>
      </c>
      <c r="I79" s="151" t="s">
        <v>490</v>
      </c>
      <c r="J79" s="151"/>
      <c r="K79" s="151"/>
      <c r="L79" s="151"/>
      <c r="M79" s="151" t="s">
        <v>37</v>
      </c>
      <c r="N79" s="151" t="s">
        <v>38</v>
      </c>
      <c r="O79" s="151" t="s">
        <v>39</v>
      </c>
      <c r="P79" s="152" t="s">
        <v>122</v>
      </c>
      <c r="Q79" s="154">
        <v>82110000</v>
      </c>
      <c r="R79" s="154">
        <v>7762418</v>
      </c>
      <c r="S79" s="154">
        <v>2</v>
      </c>
      <c r="T79" s="154">
        <v>89872416</v>
      </c>
      <c r="U79" s="154">
        <v>0</v>
      </c>
      <c r="V79" s="154">
        <v>89872416</v>
      </c>
      <c r="W79" s="154">
        <v>0</v>
      </c>
      <c r="X79" s="154">
        <v>89872416</v>
      </c>
      <c r="Y79" s="154">
        <v>89872416</v>
      </c>
      <c r="Z79" s="154">
        <v>89872416</v>
      </c>
      <c r="AA79" s="154">
        <v>89872416</v>
      </c>
    </row>
    <row r="80" spans="1:27" ht="15" customHeight="1" x14ac:dyDescent="0.2">
      <c r="A80" s="151" t="s">
        <v>206</v>
      </c>
      <c r="B80" s="152" t="s">
        <v>207</v>
      </c>
      <c r="C80" s="153" t="s">
        <v>169</v>
      </c>
      <c r="D80" s="151" t="s">
        <v>36</v>
      </c>
      <c r="E80" s="151" t="s">
        <v>478</v>
      </c>
      <c r="F80" s="151" t="s">
        <v>478</v>
      </c>
      <c r="G80" s="151" t="s">
        <v>478</v>
      </c>
      <c r="H80" s="151" t="s">
        <v>549</v>
      </c>
      <c r="I80" s="151" t="s">
        <v>500</v>
      </c>
      <c r="J80" s="151"/>
      <c r="K80" s="151"/>
      <c r="L80" s="151"/>
      <c r="M80" s="151" t="s">
        <v>37</v>
      </c>
      <c r="N80" s="151" t="s">
        <v>38</v>
      </c>
      <c r="O80" s="151" t="s">
        <v>39</v>
      </c>
      <c r="P80" s="152" t="s">
        <v>123</v>
      </c>
      <c r="Q80" s="154">
        <v>32592000</v>
      </c>
      <c r="R80" s="154">
        <v>2233890</v>
      </c>
      <c r="S80" s="154">
        <v>0</v>
      </c>
      <c r="T80" s="154">
        <v>34825890</v>
      </c>
      <c r="U80" s="154">
        <v>0</v>
      </c>
      <c r="V80" s="154">
        <v>34825890</v>
      </c>
      <c r="W80" s="154">
        <v>0</v>
      </c>
      <c r="X80" s="154">
        <v>34825890</v>
      </c>
      <c r="Y80" s="154">
        <v>34825890</v>
      </c>
      <c r="Z80" s="154">
        <v>34825890</v>
      </c>
      <c r="AA80" s="154">
        <v>34825890</v>
      </c>
    </row>
    <row r="81" spans="1:27" ht="15" customHeight="1" x14ac:dyDescent="0.2">
      <c r="A81" s="151" t="s">
        <v>206</v>
      </c>
      <c r="B81" s="152" t="s">
        <v>207</v>
      </c>
      <c r="C81" s="153" t="s">
        <v>170</v>
      </c>
      <c r="D81" s="151" t="s">
        <v>36</v>
      </c>
      <c r="E81" s="151" t="s">
        <v>478</v>
      </c>
      <c r="F81" s="151" t="s">
        <v>478</v>
      </c>
      <c r="G81" s="151" t="s">
        <v>478</v>
      </c>
      <c r="H81" s="151" t="s">
        <v>549</v>
      </c>
      <c r="I81" s="151" t="s">
        <v>554</v>
      </c>
      <c r="J81" s="151"/>
      <c r="K81" s="151"/>
      <c r="L81" s="151"/>
      <c r="M81" s="151" t="s">
        <v>37</v>
      </c>
      <c r="N81" s="151" t="s">
        <v>38</v>
      </c>
      <c r="O81" s="151" t="s">
        <v>39</v>
      </c>
      <c r="P81" s="152" t="s">
        <v>124</v>
      </c>
      <c r="Q81" s="154">
        <v>107650000</v>
      </c>
      <c r="R81" s="154">
        <v>14050842</v>
      </c>
      <c r="S81" s="154">
        <v>0</v>
      </c>
      <c r="T81" s="154">
        <v>121700842</v>
      </c>
      <c r="U81" s="154">
        <v>0</v>
      </c>
      <c r="V81" s="154">
        <v>121700842</v>
      </c>
      <c r="W81" s="154">
        <v>0</v>
      </c>
      <c r="X81" s="154">
        <v>121700842</v>
      </c>
      <c r="Y81" s="154">
        <v>121700842</v>
      </c>
      <c r="Z81" s="154">
        <v>121700842</v>
      </c>
      <c r="AA81" s="154">
        <v>121700842</v>
      </c>
    </row>
    <row r="82" spans="1:27" ht="15" customHeight="1" x14ac:dyDescent="0.2">
      <c r="A82" s="151" t="s">
        <v>206</v>
      </c>
      <c r="B82" s="152" t="s">
        <v>207</v>
      </c>
      <c r="C82" s="153" t="s">
        <v>171</v>
      </c>
      <c r="D82" s="151" t="s">
        <v>36</v>
      </c>
      <c r="E82" s="151" t="s">
        <v>478</v>
      </c>
      <c r="F82" s="151" t="s">
        <v>478</v>
      </c>
      <c r="G82" s="151" t="s">
        <v>478</v>
      </c>
      <c r="H82" s="151" t="s">
        <v>549</v>
      </c>
      <c r="I82" s="151" t="s">
        <v>555</v>
      </c>
      <c r="J82" s="151"/>
      <c r="K82" s="151"/>
      <c r="L82" s="151"/>
      <c r="M82" s="151" t="s">
        <v>37</v>
      </c>
      <c r="N82" s="151" t="s">
        <v>38</v>
      </c>
      <c r="O82" s="151" t="s">
        <v>39</v>
      </c>
      <c r="P82" s="152" t="s">
        <v>125</v>
      </c>
      <c r="Q82" s="154">
        <v>46409000</v>
      </c>
      <c r="R82" s="154">
        <v>11346395.890000001</v>
      </c>
      <c r="S82" s="154">
        <v>0.89</v>
      </c>
      <c r="T82" s="154">
        <v>57755395</v>
      </c>
      <c r="U82" s="154">
        <v>0</v>
      </c>
      <c r="V82" s="154">
        <v>57755395</v>
      </c>
      <c r="W82" s="154">
        <v>0</v>
      </c>
      <c r="X82" s="154">
        <v>57755395</v>
      </c>
      <c r="Y82" s="154">
        <v>57755395</v>
      </c>
      <c r="Z82" s="154">
        <v>57755395</v>
      </c>
      <c r="AA82" s="154">
        <v>57755395</v>
      </c>
    </row>
    <row r="83" spans="1:27" ht="15" customHeight="1" x14ac:dyDescent="0.2">
      <c r="A83" s="151" t="s">
        <v>206</v>
      </c>
      <c r="B83" s="152" t="s">
        <v>207</v>
      </c>
      <c r="C83" s="153" t="s">
        <v>557</v>
      </c>
      <c r="D83" s="151" t="s">
        <v>36</v>
      </c>
      <c r="E83" s="151" t="s">
        <v>478</v>
      </c>
      <c r="F83" s="151" t="s">
        <v>478</v>
      </c>
      <c r="G83" s="151" t="s">
        <v>478</v>
      </c>
      <c r="H83" s="151" t="s">
        <v>549</v>
      </c>
      <c r="I83" s="151" t="s">
        <v>548</v>
      </c>
      <c r="J83" s="151"/>
      <c r="K83" s="151"/>
      <c r="L83" s="151"/>
      <c r="M83" s="151" t="s">
        <v>37</v>
      </c>
      <c r="N83" s="151" t="s">
        <v>38</v>
      </c>
      <c r="O83" s="151" t="s">
        <v>39</v>
      </c>
      <c r="P83" s="152" t="s">
        <v>558</v>
      </c>
      <c r="Q83" s="154">
        <v>13631517</v>
      </c>
      <c r="R83" s="154">
        <v>3935946</v>
      </c>
      <c r="S83" s="154">
        <v>0</v>
      </c>
      <c r="T83" s="154">
        <v>17567463</v>
      </c>
      <c r="U83" s="154">
        <v>0</v>
      </c>
      <c r="V83" s="154">
        <v>17567463</v>
      </c>
      <c r="W83" s="154">
        <v>0</v>
      </c>
      <c r="X83" s="154">
        <v>17567463</v>
      </c>
      <c r="Y83" s="154">
        <v>17567463</v>
      </c>
      <c r="Z83" s="154">
        <v>17567463</v>
      </c>
      <c r="AA83" s="154">
        <v>17567463</v>
      </c>
    </row>
    <row r="84" spans="1:27" ht="15" customHeight="1" x14ac:dyDescent="0.2">
      <c r="A84" s="151" t="s">
        <v>206</v>
      </c>
      <c r="B84" s="152" t="s">
        <v>207</v>
      </c>
      <c r="C84" s="153" t="s">
        <v>172</v>
      </c>
      <c r="D84" s="151" t="s">
        <v>36</v>
      </c>
      <c r="E84" s="151" t="s">
        <v>478</v>
      </c>
      <c r="F84" s="151" t="s">
        <v>478</v>
      </c>
      <c r="G84" s="151" t="s">
        <v>42</v>
      </c>
      <c r="H84" s="151" t="s">
        <v>549</v>
      </c>
      <c r="I84" s="151"/>
      <c r="J84" s="151"/>
      <c r="K84" s="151"/>
      <c r="L84" s="151"/>
      <c r="M84" s="151" t="s">
        <v>37</v>
      </c>
      <c r="N84" s="151" t="s">
        <v>38</v>
      </c>
      <c r="O84" s="151" t="s">
        <v>39</v>
      </c>
      <c r="P84" s="152" t="s">
        <v>126</v>
      </c>
      <c r="Q84" s="154">
        <v>111547000</v>
      </c>
      <c r="R84" s="154">
        <v>10008635</v>
      </c>
      <c r="S84" s="154">
        <v>0</v>
      </c>
      <c r="T84" s="154">
        <v>121555635</v>
      </c>
      <c r="U84" s="154">
        <v>0</v>
      </c>
      <c r="V84" s="154">
        <v>121555635</v>
      </c>
      <c r="W84" s="154">
        <v>0</v>
      </c>
      <c r="X84" s="154">
        <v>121555635</v>
      </c>
      <c r="Y84" s="154">
        <v>121555635</v>
      </c>
      <c r="Z84" s="154">
        <v>121555635</v>
      </c>
      <c r="AA84" s="154">
        <v>121555635</v>
      </c>
    </row>
    <row r="85" spans="1:27" ht="15" customHeight="1" x14ac:dyDescent="0.2">
      <c r="A85" s="151" t="s">
        <v>206</v>
      </c>
      <c r="B85" s="152" t="s">
        <v>207</v>
      </c>
      <c r="C85" s="153" t="s">
        <v>173</v>
      </c>
      <c r="D85" s="151" t="s">
        <v>36</v>
      </c>
      <c r="E85" s="151" t="s">
        <v>478</v>
      </c>
      <c r="F85" s="151" t="s">
        <v>478</v>
      </c>
      <c r="G85" s="151" t="s">
        <v>42</v>
      </c>
      <c r="H85" s="151" t="s">
        <v>550</v>
      </c>
      <c r="I85" s="151"/>
      <c r="J85" s="151"/>
      <c r="K85" s="151"/>
      <c r="L85" s="151"/>
      <c r="M85" s="151" t="s">
        <v>37</v>
      </c>
      <c r="N85" s="151" t="s">
        <v>38</v>
      </c>
      <c r="O85" s="151" t="s">
        <v>39</v>
      </c>
      <c r="P85" s="152" t="s">
        <v>127</v>
      </c>
      <c r="Q85" s="154">
        <v>79013000</v>
      </c>
      <c r="R85" s="154">
        <v>7500565</v>
      </c>
      <c r="S85" s="154">
        <v>0</v>
      </c>
      <c r="T85" s="154">
        <v>86513565</v>
      </c>
      <c r="U85" s="154">
        <v>0</v>
      </c>
      <c r="V85" s="154">
        <v>86513565</v>
      </c>
      <c r="W85" s="154">
        <v>0</v>
      </c>
      <c r="X85" s="154">
        <v>86513565</v>
      </c>
      <c r="Y85" s="154">
        <v>86513565</v>
      </c>
      <c r="Z85" s="154">
        <v>86513565</v>
      </c>
      <c r="AA85" s="154">
        <v>86513565</v>
      </c>
    </row>
    <row r="86" spans="1:27" ht="15" customHeight="1" x14ac:dyDescent="0.2">
      <c r="A86" s="151" t="s">
        <v>206</v>
      </c>
      <c r="B86" s="152" t="s">
        <v>207</v>
      </c>
      <c r="C86" s="153" t="s">
        <v>174</v>
      </c>
      <c r="D86" s="151" t="s">
        <v>36</v>
      </c>
      <c r="E86" s="151" t="s">
        <v>478</v>
      </c>
      <c r="F86" s="151" t="s">
        <v>478</v>
      </c>
      <c r="G86" s="151" t="s">
        <v>42</v>
      </c>
      <c r="H86" s="151" t="s">
        <v>552</v>
      </c>
      <c r="I86" s="151"/>
      <c r="J86" s="151"/>
      <c r="K86" s="151"/>
      <c r="L86" s="151"/>
      <c r="M86" s="151" t="s">
        <v>37</v>
      </c>
      <c r="N86" s="151" t="s">
        <v>38</v>
      </c>
      <c r="O86" s="151" t="s">
        <v>39</v>
      </c>
      <c r="P86" s="152" t="s">
        <v>128</v>
      </c>
      <c r="Q86" s="154">
        <v>49240000</v>
      </c>
      <c r="R86" s="154">
        <v>1361300</v>
      </c>
      <c r="S86" s="154">
        <v>0</v>
      </c>
      <c r="T86" s="154">
        <v>50601300</v>
      </c>
      <c r="U86" s="154">
        <v>0</v>
      </c>
      <c r="V86" s="154">
        <v>50601300</v>
      </c>
      <c r="W86" s="154">
        <v>0</v>
      </c>
      <c r="X86" s="154">
        <v>50601300</v>
      </c>
      <c r="Y86" s="154">
        <v>50601300</v>
      </c>
      <c r="Z86" s="154">
        <v>50601300</v>
      </c>
      <c r="AA86" s="154">
        <v>50601300</v>
      </c>
    </row>
    <row r="87" spans="1:27" ht="15" customHeight="1" x14ac:dyDescent="0.2">
      <c r="A87" s="151" t="s">
        <v>206</v>
      </c>
      <c r="B87" s="152" t="s">
        <v>207</v>
      </c>
      <c r="C87" s="153" t="s">
        <v>175</v>
      </c>
      <c r="D87" s="151" t="s">
        <v>36</v>
      </c>
      <c r="E87" s="151" t="s">
        <v>478</v>
      </c>
      <c r="F87" s="151" t="s">
        <v>478</v>
      </c>
      <c r="G87" s="151" t="s">
        <v>42</v>
      </c>
      <c r="H87" s="151" t="s">
        <v>553</v>
      </c>
      <c r="I87" s="151"/>
      <c r="J87" s="151"/>
      <c r="K87" s="151"/>
      <c r="L87" s="151"/>
      <c r="M87" s="151" t="s">
        <v>37</v>
      </c>
      <c r="N87" s="151" t="s">
        <v>38</v>
      </c>
      <c r="O87" s="151" t="s">
        <v>39</v>
      </c>
      <c r="P87" s="152" t="s">
        <v>129</v>
      </c>
      <c r="Q87" s="154">
        <v>13304000</v>
      </c>
      <c r="R87" s="154">
        <v>2973300.11</v>
      </c>
      <c r="S87" s="154">
        <v>0.11</v>
      </c>
      <c r="T87" s="154">
        <v>16277300</v>
      </c>
      <c r="U87" s="154">
        <v>0</v>
      </c>
      <c r="V87" s="154">
        <v>16277300</v>
      </c>
      <c r="W87" s="154">
        <v>0</v>
      </c>
      <c r="X87" s="154">
        <v>16277300</v>
      </c>
      <c r="Y87" s="154">
        <v>16277300</v>
      </c>
      <c r="Z87" s="154">
        <v>16277300</v>
      </c>
      <c r="AA87" s="154">
        <v>16277300</v>
      </c>
    </row>
    <row r="88" spans="1:27" ht="15" customHeight="1" x14ac:dyDescent="0.2">
      <c r="A88" s="151" t="s">
        <v>206</v>
      </c>
      <c r="B88" s="152" t="s">
        <v>207</v>
      </c>
      <c r="C88" s="153" t="s">
        <v>176</v>
      </c>
      <c r="D88" s="151" t="s">
        <v>36</v>
      </c>
      <c r="E88" s="151" t="s">
        <v>478</v>
      </c>
      <c r="F88" s="151" t="s">
        <v>478</v>
      </c>
      <c r="G88" s="151" t="s">
        <v>42</v>
      </c>
      <c r="H88" s="151" t="s">
        <v>490</v>
      </c>
      <c r="I88" s="151"/>
      <c r="J88" s="151"/>
      <c r="K88" s="151"/>
      <c r="L88" s="151"/>
      <c r="M88" s="151" t="s">
        <v>37</v>
      </c>
      <c r="N88" s="151" t="s">
        <v>38</v>
      </c>
      <c r="O88" s="151" t="s">
        <v>39</v>
      </c>
      <c r="P88" s="152" t="s">
        <v>130</v>
      </c>
      <c r="Q88" s="154">
        <v>36937000</v>
      </c>
      <c r="R88" s="154">
        <v>1025600</v>
      </c>
      <c r="S88" s="154">
        <v>0</v>
      </c>
      <c r="T88" s="154">
        <v>37962600</v>
      </c>
      <c r="U88" s="154">
        <v>0</v>
      </c>
      <c r="V88" s="154">
        <v>37962600</v>
      </c>
      <c r="W88" s="154">
        <v>0</v>
      </c>
      <c r="X88" s="154">
        <v>37962600</v>
      </c>
      <c r="Y88" s="154">
        <v>37962600</v>
      </c>
      <c r="Z88" s="154">
        <v>37962600</v>
      </c>
      <c r="AA88" s="154">
        <v>37962600</v>
      </c>
    </row>
    <row r="89" spans="1:27" ht="15" customHeight="1" x14ac:dyDescent="0.2">
      <c r="A89" s="151" t="s">
        <v>206</v>
      </c>
      <c r="B89" s="152" t="s">
        <v>207</v>
      </c>
      <c r="C89" s="153" t="s">
        <v>177</v>
      </c>
      <c r="D89" s="151" t="s">
        <v>36</v>
      </c>
      <c r="E89" s="151" t="s">
        <v>478</v>
      </c>
      <c r="F89" s="151" t="s">
        <v>478</v>
      </c>
      <c r="G89" s="151" t="s">
        <v>42</v>
      </c>
      <c r="H89" s="151" t="s">
        <v>500</v>
      </c>
      <c r="I89" s="151"/>
      <c r="J89" s="151"/>
      <c r="K89" s="151"/>
      <c r="L89" s="151"/>
      <c r="M89" s="151" t="s">
        <v>37</v>
      </c>
      <c r="N89" s="151" t="s">
        <v>38</v>
      </c>
      <c r="O89" s="151" t="s">
        <v>39</v>
      </c>
      <c r="P89" s="152" t="s">
        <v>131</v>
      </c>
      <c r="Q89" s="154">
        <v>24630000</v>
      </c>
      <c r="R89" s="154">
        <v>681700</v>
      </c>
      <c r="S89" s="154">
        <v>0</v>
      </c>
      <c r="T89" s="154">
        <v>25311700</v>
      </c>
      <c r="U89" s="154">
        <v>0</v>
      </c>
      <c r="V89" s="154">
        <v>25311700</v>
      </c>
      <c r="W89" s="154">
        <v>0</v>
      </c>
      <c r="X89" s="154">
        <v>25311700</v>
      </c>
      <c r="Y89" s="154">
        <v>25311700</v>
      </c>
      <c r="Z89" s="154">
        <v>25311700</v>
      </c>
      <c r="AA89" s="154">
        <v>25311700</v>
      </c>
    </row>
    <row r="90" spans="1:27" ht="15" customHeight="1" x14ac:dyDescent="0.2">
      <c r="A90" s="151" t="s">
        <v>206</v>
      </c>
      <c r="B90" s="152" t="s">
        <v>207</v>
      </c>
      <c r="C90" s="153" t="s">
        <v>178</v>
      </c>
      <c r="D90" s="151" t="s">
        <v>36</v>
      </c>
      <c r="E90" s="151" t="s">
        <v>478</v>
      </c>
      <c r="F90" s="151" t="s">
        <v>478</v>
      </c>
      <c r="G90" s="151" t="s">
        <v>546</v>
      </c>
      <c r="H90" s="151" t="s">
        <v>549</v>
      </c>
      <c r="I90" s="151" t="s">
        <v>549</v>
      </c>
      <c r="J90" s="151"/>
      <c r="K90" s="151"/>
      <c r="L90" s="151"/>
      <c r="M90" s="151" t="s">
        <v>37</v>
      </c>
      <c r="N90" s="151" t="s">
        <v>38</v>
      </c>
      <c r="O90" s="151" t="s">
        <v>39</v>
      </c>
      <c r="P90" s="152" t="s">
        <v>132</v>
      </c>
      <c r="Q90" s="154">
        <v>25045650</v>
      </c>
      <c r="R90" s="154">
        <v>38375172</v>
      </c>
      <c r="S90" s="154">
        <v>0</v>
      </c>
      <c r="T90" s="154">
        <v>63420822</v>
      </c>
      <c r="U90" s="154">
        <v>0</v>
      </c>
      <c r="V90" s="154">
        <v>63420822</v>
      </c>
      <c r="W90" s="154">
        <v>0</v>
      </c>
      <c r="X90" s="154">
        <v>63420822</v>
      </c>
      <c r="Y90" s="154">
        <v>63420822</v>
      </c>
      <c r="Z90" s="154">
        <v>63420822</v>
      </c>
      <c r="AA90" s="154">
        <v>63420822</v>
      </c>
    </row>
    <row r="91" spans="1:27" ht="15" customHeight="1" x14ac:dyDescent="0.2">
      <c r="A91" s="151" t="s">
        <v>206</v>
      </c>
      <c r="B91" s="152" t="s">
        <v>207</v>
      </c>
      <c r="C91" s="153" t="s">
        <v>179</v>
      </c>
      <c r="D91" s="151" t="s">
        <v>36</v>
      </c>
      <c r="E91" s="151" t="s">
        <v>478</v>
      </c>
      <c r="F91" s="151" t="s">
        <v>478</v>
      </c>
      <c r="G91" s="151" t="s">
        <v>546</v>
      </c>
      <c r="H91" s="151" t="s">
        <v>549</v>
      </c>
      <c r="I91" s="151" t="s">
        <v>550</v>
      </c>
      <c r="J91" s="151"/>
      <c r="K91" s="151"/>
      <c r="L91" s="151"/>
      <c r="M91" s="151" t="s">
        <v>37</v>
      </c>
      <c r="N91" s="151" t="s">
        <v>38</v>
      </c>
      <c r="O91" s="151" t="s">
        <v>39</v>
      </c>
      <c r="P91" s="152" t="s">
        <v>133</v>
      </c>
      <c r="Q91" s="154">
        <v>0</v>
      </c>
      <c r="R91" s="154">
        <v>800000</v>
      </c>
      <c r="S91" s="154">
        <v>800000</v>
      </c>
      <c r="T91" s="154">
        <v>0</v>
      </c>
      <c r="U91" s="154">
        <v>0</v>
      </c>
      <c r="V91" s="154">
        <v>0</v>
      </c>
      <c r="W91" s="154">
        <v>0</v>
      </c>
      <c r="X91" s="154">
        <v>0</v>
      </c>
      <c r="Y91" s="154">
        <v>0</v>
      </c>
      <c r="Z91" s="154">
        <v>0</v>
      </c>
      <c r="AA91" s="154">
        <v>0</v>
      </c>
    </row>
    <row r="92" spans="1:27" ht="15" customHeight="1" x14ac:dyDescent="0.2">
      <c r="A92" s="151" t="s">
        <v>206</v>
      </c>
      <c r="B92" s="152" t="s">
        <v>207</v>
      </c>
      <c r="C92" s="153" t="s">
        <v>180</v>
      </c>
      <c r="D92" s="151" t="s">
        <v>36</v>
      </c>
      <c r="E92" s="151" t="s">
        <v>478</v>
      </c>
      <c r="F92" s="151" t="s">
        <v>478</v>
      </c>
      <c r="G92" s="151" t="s">
        <v>546</v>
      </c>
      <c r="H92" s="151" t="s">
        <v>549</v>
      </c>
      <c r="I92" s="151" t="s">
        <v>479</v>
      </c>
      <c r="J92" s="151"/>
      <c r="K92" s="151"/>
      <c r="L92" s="151"/>
      <c r="M92" s="151" t="s">
        <v>37</v>
      </c>
      <c r="N92" s="151" t="s">
        <v>38</v>
      </c>
      <c r="O92" s="151" t="s">
        <v>39</v>
      </c>
      <c r="P92" s="152" t="s">
        <v>134</v>
      </c>
      <c r="Q92" s="154">
        <v>2324700</v>
      </c>
      <c r="R92" s="154">
        <v>2233075.11</v>
      </c>
      <c r="S92" s="154">
        <v>0.11</v>
      </c>
      <c r="T92" s="154">
        <v>4557775</v>
      </c>
      <c r="U92" s="154">
        <v>0</v>
      </c>
      <c r="V92" s="154">
        <v>4557775</v>
      </c>
      <c r="W92" s="154">
        <v>0</v>
      </c>
      <c r="X92" s="154">
        <v>4557775</v>
      </c>
      <c r="Y92" s="154">
        <v>4557775</v>
      </c>
      <c r="Z92" s="154">
        <v>4557775</v>
      </c>
      <c r="AA92" s="154">
        <v>4557775</v>
      </c>
    </row>
    <row r="93" spans="1:27" ht="15" customHeight="1" x14ac:dyDescent="0.2">
      <c r="A93" s="151" t="s">
        <v>206</v>
      </c>
      <c r="B93" s="152" t="s">
        <v>207</v>
      </c>
      <c r="C93" s="153" t="s">
        <v>181</v>
      </c>
      <c r="D93" s="151" t="s">
        <v>36</v>
      </c>
      <c r="E93" s="151" t="s">
        <v>478</v>
      </c>
      <c r="F93" s="151" t="s">
        <v>478</v>
      </c>
      <c r="G93" s="151" t="s">
        <v>546</v>
      </c>
      <c r="H93" s="151" t="s">
        <v>550</v>
      </c>
      <c r="I93" s="151"/>
      <c r="J93" s="151"/>
      <c r="K93" s="151"/>
      <c r="L93" s="151"/>
      <c r="M93" s="151" t="s">
        <v>37</v>
      </c>
      <c r="N93" s="151" t="s">
        <v>38</v>
      </c>
      <c r="O93" s="151" t="s">
        <v>39</v>
      </c>
      <c r="P93" s="152" t="s">
        <v>135</v>
      </c>
      <c r="Q93" s="154">
        <v>16936290</v>
      </c>
      <c r="R93" s="154">
        <v>11323314</v>
      </c>
      <c r="S93" s="154">
        <v>0</v>
      </c>
      <c r="T93" s="154">
        <v>28259604</v>
      </c>
      <c r="U93" s="154">
        <v>0</v>
      </c>
      <c r="V93" s="154">
        <v>28259604</v>
      </c>
      <c r="W93" s="154">
        <v>0</v>
      </c>
      <c r="X93" s="154">
        <v>28259604</v>
      </c>
      <c r="Y93" s="154">
        <v>28259604</v>
      </c>
      <c r="Z93" s="154">
        <v>28259604</v>
      </c>
      <c r="AA93" s="154">
        <v>28259604</v>
      </c>
    </row>
    <row r="94" spans="1:27" ht="15" customHeight="1" x14ac:dyDescent="0.2">
      <c r="A94" s="151" t="s">
        <v>206</v>
      </c>
      <c r="B94" s="152" t="s">
        <v>207</v>
      </c>
      <c r="C94" s="153" t="s">
        <v>184</v>
      </c>
      <c r="D94" s="151" t="s">
        <v>36</v>
      </c>
      <c r="E94" s="151" t="s">
        <v>42</v>
      </c>
      <c r="F94" s="151" t="s">
        <v>42</v>
      </c>
      <c r="G94" s="151" t="s">
        <v>478</v>
      </c>
      <c r="H94" s="151" t="s">
        <v>479</v>
      </c>
      <c r="I94" s="151" t="s">
        <v>479</v>
      </c>
      <c r="J94" s="151"/>
      <c r="K94" s="151"/>
      <c r="L94" s="151"/>
      <c r="M94" s="151" t="s">
        <v>37</v>
      </c>
      <c r="N94" s="151" t="s">
        <v>38</v>
      </c>
      <c r="O94" s="151" t="s">
        <v>39</v>
      </c>
      <c r="P94" s="152" t="s">
        <v>138</v>
      </c>
      <c r="Q94" s="154">
        <v>0</v>
      </c>
      <c r="R94" s="154">
        <v>900000</v>
      </c>
      <c r="S94" s="154">
        <v>0</v>
      </c>
      <c r="T94" s="154">
        <v>900000</v>
      </c>
      <c r="U94" s="154">
        <v>0</v>
      </c>
      <c r="V94" s="154">
        <v>900000</v>
      </c>
      <c r="W94" s="154">
        <v>0</v>
      </c>
      <c r="X94" s="154">
        <v>900000</v>
      </c>
      <c r="Y94" s="154">
        <v>900000</v>
      </c>
      <c r="Z94" s="154">
        <v>900000</v>
      </c>
      <c r="AA94" s="154">
        <v>900000</v>
      </c>
    </row>
    <row r="95" spans="1:27" ht="15" customHeight="1" x14ac:dyDescent="0.2">
      <c r="A95" s="151" t="s">
        <v>206</v>
      </c>
      <c r="B95" s="152" t="s">
        <v>207</v>
      </c>
      <c r="C95" s="153" t="s">
        <v>185</v>
      </c>
      <c r="D95" s="151" t="s">
        <v>36</v>
      </c>
      <c r="E95" s="151" t="s">
        <v>42</v>
      </c>
      <c r="F95" s="151" t="s">
        <v>42</v>
      </c>
      <c r="G95" s="151" t="s">
        <v>42</v>
      </c>
      <c r="H95" s="151" t="s">
        <v>490</v>
      </c>
      <c r="I95" s="151" t="s">
        <v>552</v>
      </c>
      <c r="J95" s="151"/>
      <c r="K95" s="151"/>
      <c r="L95" s="151"/>
      <c r="M95" s="151" t="s">
        <v>37</v>
      </c>
      <c r="N95" s="151" t="s">
        <v>38</v>
      </c>
      <c r="O95" s="151" t="s">
        <v>39</v>
      </c>
      <c r="P95" s="152" t="s">
        <v>139</v>
      </c>
      <c r="Q95" s="154">
        <v>300000</v>
      </c>
      <c r="R95" s="154">
        <v>15212000</v>
      </c>
      <c r="S95" s="154">
        <v>0</v>
      </c>
      <c r="T95" s="154">
        <v>15512000</v>
      </c>
      <c r="U95" s="154">
        <v>0</v>
      </c>
      <c r="V95" s="154">
        <v>11400000</v>
      </c>
      <c r="W95" s="154">
        <v>4112000</v>
      </c>
      <c r="X95" s="154">
        <v>11400000</v>
      </c>
      <c r="Y95" s="154">
        <v>11400000</v>
      </c>
      <c r="Z95" s="154">
        <v>11400000</v>
      </c>
      <c r="AA95" s="154">
        <v>11400000</v>
      </c>
    </row>
    <row r="96" spans="1:27" ht="15" customHeight="1" x14ac:dyDescent="0.2">
      <c r="A96" s="151" t="s">
        <v>206</v>
      </c>
      <c r="B96" s="152" t="s">
        <v>207</v>
      </c>
      <c r="C96" s="153" t="s">
        <v>185</v>
      </c>
      <c r="D96" s="151" t="s">
        <v>36</v>
      </c>
      <c r="E96" s="151" t="s">
        <v>42</v>
      </c>
      <c r="F96" s="151" t="s">
        <v>42</v>
      </c>
      <c r="G96" s="151" t="s">
        <v>42</v>
      </c>
      <c r="H96" s="151" t="s">
        <v>490</v>
      </c>
      <c r="I96" s="151" t="s">
        <v>552</v>
      </c>
      <c r="J96" s="151"/>
      <c r="K96" s="151"/>
      <c r="L96" s="151"/>
      <c r="M96" s="151" t="s">
        <v>48</v>
      </c>
      <c r="N96" s="151" t="s">
        <v>49</v>
      </c>
      <c r="O96" s="151" t="s">
        <v>39</v>
      </c>
      <c r="P96" s="152" t="s">
        <v>139</v>
      </c>
      <c r="Q96" s="154">
        <v>0</v>
      </c>
      <c r="R96" s="154">
        <v>1550000</v>
      </c>
      <c r="S96" s="154">
        <v>0</v>
      </c>
      <c r="T96" s="154">
        <v>1550000</v>
      </c>
      <c r="U96" s="154">
        <v>0</v>
      </c>
      <c r="V96" s="154">
        <v>50000</v>
      </c>
      <c r="W96" s="154">
        <v>1500000</v>
      </c>
      <c r="X96" s="154">
        <v>50000</v>
      </c>
      <c r="Y96" s="154">
        <v>50000</v>
      </c>
      <c r="Z96" s="154">
        <v>50000</v>
      </c>
      <c r="AA96" s="154">
        <v>50000</v>
      </c>
    </row>
    <row r="97" spans="1:27" ht="15" customHeight="1" x14ac:dyDescent="0.2">
      <c r="A97" s="151" t="s">
        <v>206</v>
      </c>
      <c r="B97" s="152" t="s">
        <v>207</v>
      </c>
      <c r="C97" s="153" t="s">
        <v>473</v>
      </c>
      <c r="D97" s="151" t="s">
        <v>36</v>
      </c>
      <c r="E97" s="151" t="s">
        <v>42</v>
      </c>
      <c r="F97" s="151" t="s">
        <v>42</v>
      </c>
      <c r="G97" s="151" t="s">
        <v>42</v>
      </c>
      <c r="H97" s="151" t="s">
        <v>490</v>
      </c>
      <c r="I97" s="151" t="s">
        <v>553</v>
      </c>
      <c r="J97" s="151"/>
      <c r="K97" s="151"/>
      <c r="L97" s="151"/>
      <c r="M97" s="151" t="s">
        <v>37</v>
      </c>
      <c r="N97" s="151" t="s">
        <v>38</v>
      </c>
      <c r="O97" s="151" t="s">
        <v>39</v>
      </c>
      <c r="P97" s="152" t="s">
        <v>474</v>
      </c>
      <c r="Q97" s="154">
        <v>1836060</v>
      </c>
      <c r="R97" s="154">
        <v>0</v>
      </c>
      <c r="S97" s="154">
        <v>0</v>
      </c>
      <c r="T97" s="154">
        <v>1836060</v>
      </c>
      <c r="U97" s="154">
        <v>0</v>
      </c>
      <c r="V97" s="154">
        <v>1836060</v>
      </c>
      <c r="W97" s="154">
        <v>0</v>
      </c>
      <c r="X97" s="154">
        <v>1836060</v>
      </c>
      <c r="Y97" s="154">
        <v>1836060</v>
      </c>
      <c r="Z97" s="154">
        <v>1836060</v>
      </c>
      <c r="AA97" s="154">
        <v>1836060</v>
      </c>
    </row>
    <row r="98" spans="1:27" ht="15" customHeight="1" x14ac:dyDescent="0.2">
      <c r="A98" s="151" t="s">
        <v>206</v>
      </c>
      <c r="B98" s="152" t="s">
        <v>207</v>
      </c>
      <c r="C98" s="153" t="s">
        <v>186</v>
      </c>
      <c r="D98" s="151" t="s">
        <v>36</v>
      </c>
      <c r="E98" s="151" t="s">
        <v>42</v>
      </c>
      <c r="F98" s="151" t="s">
        <v>42</v>
      </c>
      <c r="G98" s="151" t="s">
        <v>42</v>
      </c>
      <c r="H98" s="151" t="s">
        <v>490</v>
      </c>
      <c r="I98" s="151" t="s">
        <v>554</v>
      </c>
      <c r="J98" s="151"/>
      <c r="K98" s="151"/>
      <c r="L98" s="151"/>
      <c r="M98" s="151" t="s">
        <v>37</v>
      </c>
      <c r="N98" s="151" t="s">
        <v>38</v>
      </c>
      <c r="O98" s="151" t="s">
        <v>39</v>
      </c>
      <c r="P98" s="152" t="s">
        <v>140</v>
      </c>
      <c r="Q98" s="154">
        <v>19000000</v>
      </c>
      <c r="R98" s="154">
        <v>0</v>
      </c>
      <c r="S98" s="154">
        <v>0</v>
      </c>
      <c r="T98" s="154">
        <v>19000000</v>
      </c>
      <c r="U98" s="154">
        <v>0</v>
      </c>
      <c r="V98" s="154">
        <v>17744886</v>
      </c>
      <c r="W98" s="154">
        <v>1255114</v>
      </c>
      <c r="X98" s="154">
        <v>17744886</v>
      </c>
      <c r="Y98" s="154">
        <v>17744886</v>
      </c>
      <c r="Z98" s="154">
        <v>17744886</v>
      </c>
      <c r="AA98" s="154">
        <v>17744886</v>
      </c>
    </row>
    <row r="99" spans="1:27" ht="15" customHeight="1" x14ac:dyDescent="0.2">
      <c r="A99" s="151" t="s">
        <v>206</v>
      </c>
      <c r="B99" s="152" t="s">
        <v>207</v>
      </c>
      <c r="C99" s="153" t="s">
        <v>187</v>
      </c>
      <c r="D99" s="151" t="s">
        <v>36</v>
      </c>
      <c r="E99" s="151" t="s">
        <v>42</v>
      </c>
      <c r="F99" s="151" t="s">
        <v>42</v>
      </c>
      <c r="G99" s="151" t="s">
        <v>42</v>
      </c>
      <c r="H99" s="151" t="s">
        <v>500</v>
      </c>
      <c r="I99" s="151" t="s">
        <v>549</v>
      </c>
      <c r="J99" s="151"/>
      <c r="K99" s="151"/>
      <c r="L99" s="151"/>
      <c r="M99" s="151" t="s">
        <v>37</v>
      </c>
      <c r="N99" s="151" t="s">
        <v>38</v>
      </c>
      <c r="O99" s="151" t="s">
        <v>39</v>
      </c>
      <c r="P99" s="152" t="s">
        <v>141</v>
      </c>
      <c r="Q99" s="154">
        <v>4030000</v>
      </c>
      <c r="R99" s="154">
        <v>0</v>
      </c>
      <c r="S99" s="154">
        <v>4030000</v>
      </c>
      <c r="T99" s="154">
        <v>0</v>
      </c>
      <c r="U99" s="154">
        <v>0</v>
      </c>
      <c r="V99" s="154">
        <v>0</v>
      </c>
      <c r="W99" s="154">
        <v>0</v>
      </c>
      <c r="X99" s="154">
        <v>0</v>
      </c>
      <c r="Y99" s="154">
        <v>0</v>
      </c>
      <c r="Z99" s="154">
        <v>0</v>
      </c>
      <c r="AA99" s="154">
        <v>0</v>
      </c>
    </row>
    <row r="100" spans="1:27" ht="15" customHeight="1" x14ac:dyDescent="0.2">
      <c r="A100" s="151" t="s">
        <v>206</v>
      </c>
      <c r="B100" s="152" t="s">
        <v>207</v>
      </c>
      <c r="C100" s="153" t="s">
        <v>101</v>
      </c>
      <c r="D100" s="151" t="s">
        <v>36</v>
      </c>
      <c r="E100" s="151" t="s">
        <v>42</v>
      </c>
      <c r="F100" s="151" t="s">
        <v>42</v>
      </c>
      <c r="G100" s="151" t="s">
        <v>42</v>
      </c>
      <c r="H100" s="151" t="s">
        <v>500</v>
      </c>
      <c r="I100" s="151" t="s">
        <v>550</v>
      </c>
      <c r="J100" s="151"/>
      <c r="K100" s="151"/>
      <c r="L100" s="151"/>
      <c r="M100" s="151" t="s">
        <v>37</v>
      </c>
      <c r="N100" s="151" t="s">
        <v>38</v>
      </c>
      <c r="O100" s="151" t="s">
        <v>39</v>
      </c>
      <c r="P100" s="152" t="s">
        <v>142</v>
      </c>
      <c r="Q100" s="154">
        <v>4030000</v>
      </c>
      <c r="R100" s="154">
        <v>528946</v>
      </c>
      <c r="S100" s="154">
        <v>0</v>
      </c>
      <c r="T100" s="154">
        <v>4558946</v>
      </c>
      <c r="U100" s="154">
        <v>0</v>
      </c>
      <c r="V100" s="154">
        <v>4558946</v>
      </c>
      <c r="W100" s="154">
        <v>0</v>
      </c>
      <c r="X100" s="154">
        <v>4558946</v>
      </c>
      <c r="Y100" s="154">
        <v>4134131</v>
      </c>
      <c r="Z100" s="154">
        <v>4134131</v>
      </c>
      <c r="AA100" s="154">
        <v>4134131</v>
      </c>
    </row>
    <row r="101" spans="1:27" ht="15" customHeight="1" x14ac:dyDescent="0.2">
      <c r="A101" s="151" t="s">
        <v>206</v>
      </c>
      <c r="B101" s="152" t="s">
        <v>207</v>
      </c>
      <c r="C101" s="153" t="s">
        <v>101</v>
      </c>
      <c r="D101" s="151" t="s">
        <v>36</v>
      </c>
      <c r="E101" s="151" t="s">
        <v>42</v>
      </c>
      <c r="F101" s="151" t="s">
        <v>42</v>
      </c>
      <c r="G101" s="151" t="s">
        <v>42</v>
      </c>
      <c r="H101" s="151" t="s">
        <v>500</v>
      </c>
      <c r="I101" s="151" t="s">
        <v>550</v>
      </c>
      <c r="J101" s="151"/>
      <c r="K101" s="151"/>
      <c r="L101" s="151"/>
      <c r="M101" s="151" t="s">
        <v>48</v>
      </c>
      <c r="N101" s="151" t="s">
        <v>49</v>
      </c>
      <c r="O101" s="151" t="s">
        <v>39</v>
      </c>
      <c r="P101" s="152" t="s">
        <v>142</v>
      </c>
      <c r="Q101" s="154">
        <v>0</v>
      </c>
      <c r="R101" s="154">
        <v>42608864</v>
      </c>
      <c r="S101" s="154">
        <v>0</v>
      </c>
      <c r="T101" s="154">
        <v>42608864</v>
      </c>
      <c r="U101" s="154">
        <v>0</v>
      </c>
      <c r="V101" s="154">
        <v>42608864</v>
      </c>
      <c r="W101" s="154">
        <v>0</v>
      </c>
      <c r="X101" s="154">
        <v>42608864</v>
      </c>
      <c r="Y101" s="154">
        <v>40444597</v>
      </c>
      <c r="Z101" s="154">
        <v>40444597</v>
      </c>
      <c r="AA101" s="154">
        <v>40444597</v>
      </c>
    </row>
    <row r="102" spans="1:27" ht="15" customHeight="1" x14ac:dyDescent="0.2">
      <c r="A102" s="151" t="s">
        <v>206</v>
      </c>
      <c r="B102" s="152" t="s">
        <v>207</v>
      </c>
      <c r="C102" s="153" t="s">
        <v>189</v>
      </c>
      <c r="D102" s="151" t="s">
        <v>36</v>
      </c>
      <c r="E102" s="151" t="s">
        <v>42</v>
      </c>
      <c r="F102" s="151" t="s">
        <v>42</v>
      </c>
      <c r="G102" s="151" t="s">
        <v>42</v>
      </c>
      <c r="H102" s="151" t="s">
        <v>485</v>
      </c>
      <c r="I102" s="151" t="s">
        <v>552</v>
      </c>
      <c r="J102" s="151"/>
      <c r="K102" s="151"/>
      <c r="L102" s="151"/>
      <c r="M102" s="151" t="s">
        <v>37</v>
      </c>
      <c r="N102" s="151" t="s">
        <v>38</v>
      </c>
      <c r="O102" s="151" t="s">
        <v>39</v>
      </c>
      <c r="P102" s="152" t="s">
        <v>144</v>
      </c>
      <c r="Q102" s="154">
        <v>4000000</v>
      </c>
      <c r="R102" s="154">
        <v>0</v>
      </c>
      <c r="S102" s="154">
        <v>0</v>
      </c>
      <c r="T102" s="154">
        <v>4000000</v>
      </c>
      <c r="U102" s="154">
        <v>0</v>
      </c>
      <c r="V102" s="154">
        <v>3272085</v>
      </c>
      <c r="W102" s="154">
        <v>727915</v>
      </c>
      <c r="X102" s="154">
        <v>3272085</v>
      </c>
      <c r="Y102" s="154">
        <v>3272085</v>
      </c>
      <c r="Z102" s="154">
        <v>3272085</v>
      </c>
      <c r="AA102" s="154">
        <v>3272085</v>
      </c>
    </row>
    <row r="103" spans="1:27" ht="15" customHeight="1" x14ac:dyDescent="0.2">
      <c r="A103" s="151" t="s">
        <v>206</v>
      </c>
      <c r="B103" s="152" t="s">
        <v>207</v>
      </c>
      <c r="C103" s="153" t="s">
        <v>190</v>
      </c>
      <c r="D103" s="151" t="s">
        <v>36</v>
      </c>
      <c r="E103" s="151" t="s">
        <v>42</v>
      </c>
      <c r="F103" s="151" t="s">
        <v>42</v>
      </c>
      <c r="G103" s="151" t="s">
        <v>42</v>
      </c>
      <c r="H103" s="151" t="s">
        <v>554</v>
      </c>
      <c r="I103" s="151" t="s">
        <v>552</v>
      </c>
      <c r="J103" s="151"/>
      <c r="K103" s="151"/>
      <c r="L103" s="151"/>
      <c r="M103" s="151" t="s">
        <v>37</v>
      </c>
      <c r="N103" s="151" t="s">
        <v>38</v>
      </c>
      <c r="O103" s="151" t="s">
        <v>39</v>
      </c>
      <c r="P103" s="152" t="s">
        <v>145</v>
      </c>
      <c r="Q103" s="154">
        <v>1700000</v>
      </c>
      <c r="R103" s="154">
        <v>0</v>
      </c>
      <c r="S103" s="154">
        <v>0</v>
      </c>
      <c r="T103" s="154">
        <v>1700000</v>
      </c>
      <c r="U103" s="154">
        <v>0</v>
      </c>
      <c r="V103" s="154">
        <v>1699059</v>
      </c>
      <c r="W103" s="154">
        <v>941</v>
      </c>
      <c r="X103" s="154">
        <v>1699059</v>
      </c>
      <c r="Y103" s="154">
        <v>1699059</v>
      </c>
      <c r="Z103" s="154">
        <v>1699059</v>
      </c>
      <c r="AA103" s="154">
        <v>1699059</v>
      </c>
    </row>
    <row r="104" spans="1:27" ht="15" customHeight="1" x14ac:dyDescent="0.2">
      <c r="A104" s="151" t="s">
        <v>206</v>
      </c>
      <c r="B104" s="152" t="s">
        <v>207</v>
      </c>
      <c r="C104" s="153" t="s">
        <v>191</v>
      </c>
      <c r="D104" s="151" t="s">
        <v>36</v>
      </c>
      <c r="E104" s="151" t="s">
        <v>42</v>
      </c>
      <c r="F104" s="151" t="s">
        <v>42</v>
      </c>
      <c r="G104" s="151" t="s">
        <v>42</v>
      </c>
      <c r="H104" s="151" t="s">
        <v>555</v>
      </c>
      <c r="I104" s="151"/>
      <c r="J104" s="151"/>
      <c r="K104" s="151"/>
      <c r="L104" s="151"/>
      <c r="M104" s="151" t="s">
        <v>37</v>
      </c>
      <c r="N104" s="151" t="s">
        <v>38</v>
      </c>
      <c r="O104" s="151" t="s">
        <v>39</v>
      </c>
      <c r="P104" s="152" t="s">
        <v>146</v>
      </c>
      <c r="Q104" s="154">
        <v>0</v>
      </c>
      <c r="R104" s="154">
        <v>258320</v>
      </c>
      <c r="S104" s="154">
        <v>0</v>
      </c>
      <c r="T104" s="154">
        <v>258320</v>
      </c>
      <c r="U104" s="154">
        <v>0</v>
      </c>
      <c r="V104" s="154">
        <v>258320</v>
      </c>
      <c r="W104" s="154">
        <v>0</v>
      </c>
      <c r="X104" s="154">
        <v>258320</v>
      </c>
      <c r="Y104" s="154">
        <v>258320</v>
      </c>
      <c r="Z104" s="154">
        <v>258320</v>
      </c>
      <c r="AA104" s="154">
        <v>258320</v>
      </c>
    </row>
    <row r="105" spans="1:27" ht="15" customHeight="1" x14ac:dyDescent="0.2">
      <c r="A105" s="151" t="s">
        <v>206</v>
      </c>
      <c r="B105" s="152" t="s">
        <v>207</v>
      </c>
      <c r="C105" s="153" t="s">
        <v>191</v>
      </c>
      <c r="D105" s="151" t="s">
        <v>36</v>
      </c>
      <c r="E105" s="151" t="s">
        <v>42</v>
      </c>
      <c r="F105" s="151" t="s">
        <v>42</v>
      </c>
      <c r="G105" s="151" t="s">
        <v>42</v>
      </c>
      <c r="H105" s="151" t="s">
        <v>555</v>
      </c>
      <c r="I105" s="151"/>
      <c r="J105" s="151"/>
      <c r="K105" s="151"/>
      <c r="L105" s="151"/>
      <c r="M105" s="151" t="s">
        <v>48</v>
      </c>
      <c r="N105" s="151" t="s">
        <v>49</v>
      </c>
      <c r="O105" s="151" t="s">
        <v>39</v>
      </c>
      <c r="P105" s="152" t="s">
        <v>146</v>
      </c>
      <c r="Q105" s="154">
        <v>0</v>
      </c>
      <c r="R105" s="154">
        <v>271546</v>
      </c>
      <c r="S105" s="154">
        <v>0</v>
      </c>
      <c r="T105" s="154">
        <v>271546</v>
      </c>
      <c r="U105" s="154">
        <v>0</v>
      </c>
      <c r="V105" s="154">
        <v>0</v>
      </c>
      <c r="W105" s="154">
        <v>271546</v>
      </c>
      <c r="X105" s="154">
        <v>0</v>
      </c>
      <c r="Y105" s="154">
        <v>0</v>
      </c>
      <c r="Z105" s="154">
        <v>0</v>
      </c>
      <c r="AA105" s="154">
        <v>0</v>
      </c>
    </row>
    <row r="106" spans="1:27" ht="15" customHeight="1" x14ac:dyDescent="0.2">
      <c r="A106" s="151" t="s">
        <v>206</v>
      </c>
      <c r="B106" s="152" t="s">
        <v>207</v>
      </c>
      <c r="C106" s="153" t="s">
        <v>192</v>
      </c>
      <c r="D106" s="151" t="s">
        <v>36</v>
      </c>
      <c r="E106" s="151" t="s">
        <v>546</v>
      </c>
      <c r="F106" s="151" t="s">
        <v>547</v>
      </c>
      <c r="G106" s="151" t="s">
        <v>42</v>
      </c>
      <c r="H106" s="151" t="s">
        <v>548</v>
      </c>
      <c r="I106" s="151" t="s">
        <v>549</v>
      </c>
      <c r="J106" s="151"/>
      <c r="K106" s="151"/>
      <c r="L106" s="151"/>
      <c r="M106" s="151" t="s">
        <v>37</v>
      </c>
      <c r="N106" s="151" t="s">
        <v>38</v>
      </c>
      <c r="O106" s="151" t="s">
        <v>39</v>
      </c>
      <c r="P106" s="152" t="s">
        <v>147</v>
      </c>
      <c r="Q106" s="154">
        <v>0</v>
      </c>
      <c r="R106" s="154">
        <v>1701228</v>
      </c>
      <c r="S106" s="154">
        <v>412960</v>
      </c>
      <c r="T106" s="154">
        <v>1288268</v>
      </c>
      <c r="U106" s="154">
        <v>0</v>
      </c>
      <c r="V106" s="154">
        <v>1288268</v>
      </c>
      <c r="W106" s="154">
        <v>0</v>
      </c>
      <c r="X106" s="154">
        <v>1288268</v>
      </c>
      <c r="Y106" s="154">
        <v>1288268</v>
      </c>
      <c r="Z106" s="154">
        <v>1288268</v>
      </c>
      <c r="AA106" s="154">
        <v>1288268</v>
      </c>
    </row>
    <row r="107" spans="1:27" ht="15" customHeight="1" x14ac:dyDescent="0.2">
      <c r="A107" s="151" t="s">
        <v>206</v>
      </c>
      <c r="B107" s="152" t="s">
        <v>207</v>
      </c>
      <c r="C107" s="153" t="s">
        <v>193</v>
      </c>
      <c r="D107" s="151" t="s">
        <v>36</v>
      </c>
      <c r="E107" s="151" t="s">
        <v>546</v>
      </c>
      <c r="F107" s="151" t="s">
        <v>547</v>
      </c>
      <c r="G107" s="151" t="s">
        <v>42</v>
      </c>
      <c r="H107" s="151" t="s">
        <v>548</v>
      </c>
      <c r="I107" s="151" t="s">
        <v>550</v>
      </c>
      <c r="J107" s="151"/>
      <c r="K107" s="151"/>
      <c r="L107" s="151"/>
      <c r="M107" s="151" t="s">
        <v>37</v>
      </c>
      <c r="N107" s="151" t="s">
        <v>38</v>
      </c>
      <c r="O107" s="151" t="s">
        <v>39</v>
      </c>
      <c r="P107" s="152" t="s">
        <v>148</v>
      </c>
      <c r="Q107" s="154">
        <v>0</v>
      </c>
      <c r="R107" s="154">
        <v>850045</v>
      </c>
      <c r="S107" s="154">
        <v>568662</v>
      </c>
      <c r="T107" s="154">
        <v>281383</v>
      </c>
      <c r="U107" s="154">
        <v>0</v>
      </c>
      <c r="V107" s="154">
        <v>281383</v>
      </c>
      <c r="W107" s="154">
        <v>0</v>
      </c>
      <c r="X107" s="154">
        <v>281383</v>
      </c>
      <c r="Y107" s="154">
        <v>281383</v>
      </c>
      <c r="Z107" s="154">
        <v>281383</v>
      </c>
      <c r="AA107" s="154">
        <v>281383</v>
      </c>
    </row>
    <row r="108" spans="1:27" ht="15" customHeight="1" x14ac:dyDescent="0.2">
      <c r="A108" s="151" t="s">
        <v>206</v>
      </c>
      <c r="B108" s="152" t="s">
        <v>207</v>
      </c>
      <c r="C108" s="153" t="s">
        <v>194</v>
      </c>
      <c r="D108" s="151" t="s">
        <v>36</v>
      </c>
      <c r="E108" s="151" t="s">
        <v>551</v>
      </c>
      <c r="F108" s="151" t="s">
        <v>478</v>
      </c>
      <c r="G108" s="151" t="s">
        <v>42</v>
      </c>
      <c r="H108" s="151" t="s">
        <v>549</v>
      </c>
      <c r="I108" s="151"/>
      <c r="J108" s="151"/>
      <c r="K108" s="151"/>
      <c r="L108" s="151"/>
      <c r="M108" s="151" t="s">
        <v>37</v>
      </c>
      <c r="N108" s="151" t="s">
        <v>38</v>
      </c>
      <c r="O108" s="151" t="s">
        <v>39</v>
      </c>
      <c r="P108" s="152" t="s">
        <v>149</v>
      </c>
      <c r="Q108" s="154">
        <v>0</v>
      </c>
      <c r="R108" s="154">
        <v>32242000</v>
      </c>
      <c r="S108" s="154">
        <v>0</v>
      </c>
      <c r="T108" s="154">
        <v>32242000</v>
      </c>
      <c r="U108" s="154">
        <v>0</v>
      </c>
      <c r="V108" s="154">
        <v>32242000</v>
      </c>
      <c r="W108" s="154">
        <v>0</v>
      </c>
      <c r="X108" s="154">
        <v>32242000</v>
      </c>
      <c r="Y108" s="154">
        <v>32242000</v>
      </c>
      <c r="Z108" s="154">
        <v>32242000</v>
      </c>
      <c r="AA108" s="154">
        <v>32242000</v>
      </c>
    </row>
    <row r="109" spans="1:27" ht="15" customHeight="1" x14ac:dyDescent="0.2">
      <c r="A109" s="151" t="s">
        <v>206</v>
      </c>
      <c r="B109" s="152" t="s">
        <v>207</v>
      </c>
      <c r="C109" s="153" t="s">
        <v>195</v>
      </c>
      <c r="D109" s="151" t="s">
        <v>36</v>
      </c>
      <c r="E109" s="151" t="s">
        <v>551</v>
      </c>
      <c r="F109" s="151" t="s">
        <v>478</v>
      </c>
      <c r="G109" s="151" t="s">
        <v>42</v>
      </c>
      <c r="H109" s="151" t="s">
        <v>479</v>
      </c>
      <c r="I109" s="151"/>
      <c r="J109" s="151"/>
      <c r="K109" s="151"/>
      <c r="L109" s="151"/>
      <c r="M109" s="151" t="s">
        <v>48</v>
      </c>
      <c r="N109" s="151" t="s">
        <v>49</v>
      </c>
      <c r="O109" s="151" t="s">
        <v>39</v>
      </c>
      <c r="P109" s="152" t="s">
        <v>150</v>
      </c>
      <c r="Q109" s="154">
        <v>0</v>
      </c>
      <c r="R109" s="154">
        <v>13300000</v>
      </c>
      <c r="S109" s="154">
        <v>1064000</v>
      </c>
      <c r="T109" s="154">
        <v>12236000</v>
      </c>
      <c r="U109" s="154">
        <v>0</v>
      </c>
      <c r="V109" s="154">
        <v>12236000</v>
      </c>
      <c r="W109" s="154">
        <v>0</v>
      </c>
      <c r="X109" s="154">
        <v>12236000</v>
      </c>
      <c r="Y109" s="154">
        <v>12236000</v>
      </c>
      <c r="Z109" s="154">
        <v>12236000</v>
      </c>
      <c r="AA109" s="154">
        <v>12236000</v>
      </c>
    </row>
    <row r="110" spans="1:27" ht="15" customHeight="1" x14ac:dyDescent="0.2">
      <c r="A110" s="151" t="s">
        <v>206</v>
      </c>
      <c r="B110" s="152" t="s">
        <v>207</v>
      </c>
      <c r="C110" s="153" t="s">
        <v>197</v>
      </c>
      <c r="D110" s="151" t="s">
        <v>61</v>
      </c>
      <c r="E110" s="151" t="s">
        <v>74</v>
      </c>
      <c r="F110" s="151" t="s">
        <v>63</v>
      </c>
      <c r="G110" s="151" t="s">
        <v>71</v>
      </c>
      <c r="H110" s="151" t="s">
        <v>151</v>
      </c>
      <c r="I110" s="151" t="s">
        <v>154</v>
      </c>
      <c r="J110" s="151" t="s">
        <v>42</v>
      </c>
      <c r="K110" s="151"/>
      <c r="L110" s="151"/>
      <c r="M110" s="151" t="s">
        <v>37</v>
      </c>
      <c r="N110" s="151" t="s">
        <v>38</v>
      </c>
      <c r="O110" s="151" t="s">
        <v>39</v>
      </c>
      <c r="P110" s="152" t="s">
        <v>155</v>
      </c>
      <c r="Q110" s="154">
        <v>0</v>
      </c>
      <c r="R110" s="154">
        <v>448281550</v>
      </c>
      <c r="S110" s="154">
        <v>0</v>
      </c>
      <c r="T110" s="154">
        <v>448281550</v>
      </c>
      <c r="U110" s="154">
        <v>0</v>
      </c>
      <c r="V110" s="154">
        <v>448261504</v>
      </c>
      <c r="W110" s="154">
        <v>20046</v>
      </c>
      <c r="X110" s="154">
        <v>448261504</v>
      </c>
      <c r="Y110" s="154">
        <v>448261504</v>
      </c>
      <c r="Z110" s="154">
        <v>448261504</v>
      </c>
      <c r="AA110" s="154">
        <v>448261504</v>
      </c>
    </row>
    <row r="111" spans="1:27" ht="15" customHeight="1" x14ac:dyDescent="0.2">
      <c r="A111" s="151" t="s">
        <v>206</v>
      </c>
      <c r="B111" s="152" t="s">
        <v>207</v>
      </c>
      <c r="C111" s="153" t="s">
        <v>198</v>
      </c>
      <c r="D111" s="151" t="s">
        <v>61</v>
      </c>
      <c r="E111" s="151" t="s">
        <v>74</v>
      </c>
      <c r="F111" s="151" t="s">
        <v>63</v>
      </c>
      <c r="G111" s="151" t="s">
        <v>71</v>
      </c>
      <c r="H111" s="151" t="s">
        <v>151</v>
      </c>
      <c r="I111" s="151" t="s">
        <v>156</v>
      </c>
      <c r="J111" s="151" t="s">
        <v>42</v>
      </c>
      <c r="K111" s="151"/>
      <c r="L111" s="151"/>
      <c r="M111" s="151" t="s">
        <v>37</v>
      </c>
      <c r="N111" s="151" t="s">
        <v>76</v>
      </c>
      <c r="O111" s="151" t="s">
        <v>39</v>
      </c>
      <c r="P111" s="152" t="s">
        <v>157</v>
      </c>
      <c r="Q111" s="154">
        <v>0</v>
      </c>
      <c r="R111" s="154">
        <v>3750000</v>
      </c>
      <c r="S111" s="154">
        <v>0</v>
      </c>
      <c r="T111" s="154">
        <v>3750000</v>
      </c>
      <c r="U111" s="154">
        <v>0</v>
      </c>
      <c r="V111" s="154">
        <v>3061234.53</v>
      </c>
      <c r="W111" s="154">
        <v>688765.47</v>
      </c>
      <c r="X111" s="154">
        <v>3061234.53</v>
      </c>
      <c r="Y111" s="154">
        <v>3061234.53</v>
      </c>
      <c r="Z111" s="154">
        <v>3061234.53</v>
      </c>
      <c r="AA111" s="154">
        <v>3061234.53</v>
      </c>
    </row>
    <row r="112" spans="1:27" ht="15" customHeight="1" x14ac:dyDescent="0.2">
      <c r="A112" s="151" t="s">
        <v>206</v>
      </c>
      <c r="B112" s="152" t="s">
        <v>207</v>
      </c>
      <c r="C112" s="153" t="s">
        <v>197</v>
      </c>
      <c r="D112" s="151" t="s">
        <v>61</v>
      </c>
      <c r="E112" s="151" t="s">
        <v>74</v>
      </c>
      <c r="F112" s="151" t="s">
        <v>63</v>
      </c>
      <c r="G112" s="151" t="s">
        <v>71</v>
      </c>
      <c r="H112" s="151" t="s">
        <v>151</v>
      </c>
      <c r="I112" s="151" t="s">
        <v>154</v>
      </c>
      <c r="J112" s="151" t="s">
        <v>42</v>
      </c>
      <c r="K112" s="151"/>
      <c r="L112" s="151"/>
      <c r="M112" s="151" t="s">
        <v>37</v>
      </c>
      <c r="N112" s="151" t="s">
        <v>76</v>
      </c>
      <c r="O112" s="151" t="s">
        <v>39</v>
      </c>
      <c r="P112" s="152" t="s">
        <v>155</v>
      </c>
      <c r="Q112" s="154">
        <v>0</v>
      </c>
      <c r="R112" s="154">
        <v>82058335</v>
      </c>
      <c r="S112" s="154">
        <v>0</v>
      </c>
      <c r="T112" s="154">
        <v>82058335</v>
      </c>
      <c r="U112" s="154">
        <v>0</v>
      </c>
      <c r="V112" s="154">
        <v>79100084</v>
      </c>
      <c r="W112" s="154">
        <v>2958251</v>
      </c>
      <c r="X112" s="154">
        <v>79100084</v>
      </c>
      <c r="Y112" s="154">
        <v>79100084</v>
      </c>
      <c r="Z112" s="154">
        <v>79100084</v>
      </c>
      <c r="AA112" s="154">
        <v>79100084</v>
      </c>
    </row>
    <row r="113" spans="1:27" ht="15" customHeight="1" x14ac:dyDescent="0.2">
      <c r="A113" s="151" t="s">
        <v>206</v>
      </c>
      <c r="B113" s="152" t="s">
        <v>207</v>
      </c>
      <c r="C113" s="153" t="s">
        <v>198</v>
      </c>
      <c r="D113" s="151" t="s">
        <v>61</v>
      </c>
      <c r="E113" s="151" t="s">
        <v>74</v>
      </c>
      <c r="F113" s="151" t="s">
        <v>63</v>
      </c>
      <c r="G113" s="151" t="s">
        <v>71</v>
      </c>
      <c r="H113" s="151" t="s">
        <v>151</v>
      </c>
      <c r="I113" s="151" t="s">
        <v>156</v>
      </c>
      <c r="J113" s="151" t="s">
        <v>42</v>
      </c>
      <c r="K113" s="151"/>
      <c r="L113" s="151"/>
      <c r="M113" s="151" t="s">
        <v>48</v>
      </c>
      <c r="N113" s="151" t="s">
        <v>49</v>
      </c>
      <c r="O113" s="151" t="s">
        <v>39</v>
      </c>
      <c r="P113" s="152" t="s">
        <v>157</v>
      </c>
      <c r="Q113" s="154">
        <v>0</v>
      </c>
      <c r="R113" s="154">
        <v>18000000</v>
      </c>
      <c r="S113" s="154">
        <v>0</v>
      </c>
      <c r="T113" s="154">
        <v>18000000</v>
      </c>
      <c r="U113" s="154">
        <v>0</v>
      </c>
      <c r="V113" s="154">
        <v>15325367</v>
      </c>
      <c r="W113" s="154">
        <v>2674633</v>
      </c>
      <c r="X113" s="154">
        <v>15325367</v>
      </c>
      <c r="Y113" s="154">
        <v>15325367</v>
      </c>
      <c r="Z113" s="154">
        <v>15325367</v>
      </c>
      <c r="AA113" s="154">
        <v>15325367</v>
      </c>
    </row>
    <row r="114" spans="1:27" ht="15" customHeight="1" x14ac:dyDescent="0.2">
      <c r="A114" s="151" t="s">
        <v>206</v>
      </c>
      <c r="B114" s="152" t="s">
        <v>207</v>
      </c>
      <c r="C114" s="153" t="s">
        <v>197</v>
      </c>
      <c r="D114" s="151" t="s">
        <v>61</v>
      </c>
      <c r="E114" s="151" t="s">
        <v>74</v>
      </c>
      <c r="F114" s="151" t="s">
        <v>63</v>
      </c>
      <c r="G114" s="151" t="s">
        <v>71</v>
      </c>
      <c r="H114" s="151" t="s">
        <v>151</v>
      </c>
      <c r="I114" s="151" t="s">
        <v>154</v>
      </c>
      <c r="J114" s="151" t="s">
        <v>42</v>
      </c>
      <c r="K114" s="151"/>
      <c r="L114" s="151"/>
      <c r="M114" s="151" t="s">
        <v>48</v>
      </c>
      <c r="N114" s="151" t="s">
        <v>49</v>
      </c>
      <c r="O114" s="151" t="s">
        <v>39</v>
      </c>
      <c r="P114" s="152" t="s">
        <v>155</v>
      </c>
      <c r="Q114" s="154">
        <v>0</v>
      </c>
      <c r="R114" s="154">
        <v>9035932</v>
      </c>
      <c r="S114" s="154">
        <v>0</v>
      </c>
      <c r="T114" s="154">
        <v>9035932</v>
      </c>
      <c r="U114" s="154">
        <v>0</v>
      </c>
      <c r="V114" s="154">
        <v>9035932</v>
      </c>
      <c r="W114" s="154">
        <v>0</v>
      </c>
      <c r="X114" s="154">
        <v>9035932</v>
      </c>
      <c r="Y114" s="154">
        <v>9035932</v>
      </c>
      <c r="Z114" s="154">
        <v>9035932</v>
      </c>
      <c r="AA114" s="154">
        <v>9035932</v>
      </c>
    </row>
    <row r="115" spans="1:27" ht="15" customHeight="1" x14ac:dyDescent="0.2">
      <c r="A115" s="151" t="s">
        <v>206</v>
      </c>
      <c r="B115" s="152" t="s">
        <v>207</v>
      </c>
      <c r="C115" s="153" t="s">
        <v>199</v>
      </c>
      <c r="D115" s="151" t="s">
        <v>61</v>
      </c>
      <c r="E115" s="151" t="s">
        <v>82</v>
      </c>
      <c r="F115" s="151" t="s">
        <v>63</v>
      </c>
      <c r="G115" s="151" t="s">
        <v>83</v>
      </c>
      <c r="H115" s="151" t="s">
        <v>151</v>
      </c>
      <c r="I115" s="151" t="s">
        <v>158</v>
      </c>
      <c r="J115" s="151" t="s">
        <v>42</v>
      </c>
      <c r="K115" s="151"/>
      <c r="L115" s="151"/>
      <c r="M115" s="151" t="s">
        <v>48</v>
      </c>
      <c r="N115" s="151" t="s">
        <v>49</v>
      </c>
      <c r="O115" s="151" t="s">
        <v>39</v>
      </c>
      <c r="P115" s="152" t="s">
        <v>159</v>
      </c>
      <c r="Q115" s="154">
        <v>0</v>
      </c>
      <c r="R115" s="154">
        <v>24269760</v>
      </c>
      <c r="S115" s="154">
        <v>0</v>
      </c>
      <c r="T115" s="154">
        <v>24269760</v>
      </c>
      <c r="U115" s="154">
        <v>0</v>
      </c>
      <c r="V115" s="154">
        <v>24269760</v>
      </c>
      <c r="W115" s="154">
        <v>0</v>
      </c>
      <c r="X115" s="154">
        <v>24269760</v>
      </c>
      <c r="Y115" s="154">
        <v>24269760</v>
      </c>
      <c r="Z115" s="154">
        <v>24269760</v>
      </c>
      <c r="AA115" s="154">
        <v>24269760</v>
      </c>
    </row>
    <row r="116" spans="1:27" ht="15" customHeight="1" x14ac:dyDescent="0.2">
      <c r="A116" s="151" t="s">
        <v>206</v>
      </c>
      <c r="B116" s="152" t="s">
        <v>207</v>
      </c>
      <c r="C116" s="153" t="s">
        <v>200</v>
      </c>
      <c r="D116" s="151" t="s">
        <v>61</v>
      </c>
      <c r="E116" s="151" t="s">
        <v>82</v>
      </c>
      <c r="F116" s="151" t="s">
        <v>63</v>
      </c>
      <c r="G116" s="151" t="s">
        <v>86</v>
      </c>
      <c r="H116" s="151" t="s">
        <v>151</v>
      </c>
      <c r="I116" s="151" t="s">
        <v>160</v>
      </c>
      <c r="J116" s="151" t="s">
        <v>42</v>
      </c>
      <c r="K116" s="151"/>
      <c r="L116" s="151"/>
      <c r="M116" s="151" t="s">
        <v>37</v>
      </c>
      <c r="N116" s="151" t="s">
        <v>38</v>
      </c>
      <c r="O116" s="151" t="s">
        <v>39</v>
      </c>
      <c r="P116" s="152" t="s">
        <v>161</v>
      </c>
      <c r="Q116" s="154">
        <v>0</v>
      </c>
      <c r="R116" s="154">
        <v>12506559</v>
      </c>
      <c r="S116" s="154">
        <v>0</v>
      </c>
      <c r="T116" s="154">
        <v>12506559</v>
      </c>
      <c r="U116" s="154">
        <v>0</v>
      </c>
      <c r="V116" s="154">
        <v>12206559</v>
      </c>
      <c r="W116" s="154">
        <v>300000</v>
      </c>
      <c r="X116" s="154">
        <v>12206559</v>
      </c>
      <c r="Y116" s="154">
        <v>12206559</v>
      </c>
      <c r="Z116" s="154">
        <v>12206559</v>
      </c>
      <c r="AA116" s="154">
        <v>12206559</v>
      </c>
    </row>
    <row r="117" spans="1:27" ht="15" customHeight="1" x14ac:dyDescent="0.2">
      <c r="A117" s="151" t="s">
        <v>208</v>
      </c>
      <c r="B117" s="152" t="s">
        <v>209</v>
      </c>
      <c r="C117" s="153" t="s">
        <v>164</v>
      </c>
      <c r="D117" s="151" t="s">
        <v>36</v>
      </c>
      <c r="E117" s="151" t="s">
        <v>478</v>
      </c>
      <c r="F117" s="151" t="s">
        <v>478</v>
      </c>
      <c r="G117" s="151" t="s">
        <v>478</v>
      </c>
      <c r="H117" s="151" t="s">
        <v>549</v>
      </c>
      <c r="I117" s="151" t="s">
        <v>549</v>
      </c>
      <c r="J117" s="151"/>
      <c r="K117" s="151"/>
      <c r="L117" s="151"/>
      <c r="M117" s="151" t="s">
        <v>37</v>
      </c>
      <c r="N117" s="151" t="s">
        <v>38</v>
      </c>
      <c r="O117" s="151" t="s">
        <v>39</v>
      </c>
      <c r="P117" s="152" t="s">
        <v>118</v>
      </c>
      <c r="Q117" s="154">
        <v>393315000</v>
      </c>
      <c r="R117" s="154">
        <v>52133766.560000002</v>
      </c>
      <c r="S117" s="154">
        <v>212851.56</v>
      </c>
      <c r="T117" s="154">
        <v>445235915</v>
      </c>
      <c r="U117" s="154">
        <v>0</v>
      </c>
      <c r="V117" s="154">
        <v>445235915</v>
      </c>
      <c r="W117" s="154">
        <v>0</v>
      </c>
      <c r="X117" s="154">
        <v>445235915</v>
      </c>
      <c r="Y117" s="154">
        <v>445235915</v>
      </c>
      <c r="Z117" s="154">
        <v>445235915</v>
      </c>
      <c r="AA117" s="154">
        <v>445235915</v>
      </c>
    </row>
    <row r="118" spans="1:27" ht="15" customHeight="1" x14ac:dyDescent="0.2">
      <c r="A118" s="151" t="s">
        <v>208</v>
      </c>
      <c r="B118" s="152" t="s">
        <v>209</v>
      </c>
      <c r="C118" s="153" t="s">
        <v>166</v>
      </c>
      <c r="D118" s="151" t="s">
        <v>36</v>
      </c>
      <c r="E118" s="151" t="s">
        <v>478</v>
      </c>
      <c r="F118" s="151" t="s">
        <v>478</v>
      </c>
      <c r="G118" s="151" t="s">
        <v>478</v>
      </c>
      <c r="H118" s="151" t="s">
        <v>549</v>
      </c>
      <c r="I118" s="151" t="s">
        <v>552</v>
      </c>
      <c r="J118" s="151"/>
      <c r="K118" s="151"/>
      <c r="L118" s="151"/>
      <c r="M118" s="151" t="s">
        <v>37</v>
      </c>
      <c r="N118" s="151" t="s">
        <v>38</v>
      </c>
      <c r="O118" s="151" t="s">
        <v>39</v>
      </c>
      <c r="P118" s="152" t="s">
        <v>120</v>
      </c>
      <c r="Q118" s="154">
        <v>7934000</v>
      </c>
      <c r="R118" s="154">
        <v>992753.67</v>
      </c>
      <c r="S118" s="154">
        <v>33.67</v>
      </c>
      <c r="T118" s="154">
        <v>8926720</v>
      </c>
      <c r="U118" s="154">
        <v>0</v>
      </c>
      <c r="V118" s="154">
        <v>8926720</v>
      </c>
      <c r="W118" s="154">
        <v>0</v>
      </c>
      <c r="X118" s="154">
        <v>8926720</v>
      </c>
      <c r="Y118" s="154">
        <v>8926720</v>
      </c>
      <c r="Z118" s="154">
        <v>8926720</v>
      </c>
      <c r="AA118" s="154">
        <v>8926720</v>
      </c>
    </row>
    <row r="119" spans="1:27" ht="15" customHeight="1" x14ac:dyDescent="0.2">
      <c r="A119" s="151" t="s">
        <v>208</v>
      </c>
      <c r="B119" s="152" t="s">
        <v>209</v>
      </c>
      <c r="C119" s="153" t="s">
        <v>167</v>
      </c>
      <c r="D119" s="151" t="s">
        <v>36</v>
      </c>
      <c r="E119" s="151" t="s">
        <v>478</v>
      </c>
      <c r="F119" s="151" t="s">
        <v>478</v>
      </c>
      <c r="G119" s="151" t="s">
        <v>478</v>
      </c>
      <c r="H119" s="151" t="s">
        <v>549</v>
      </c>
      <c r="I119" s="151" t="s">
        <v>553</v>
      </c>
      <c r="J119" s="151"/>
      <c r="K119" s="151"/>
      <c r="L119" s="151"/>
      <c r="M119" s="151" t="s">
        <v>37</v>
      </c>
      <c r="N119" s="151" t="s">
        <v>38</v>
      </c>
      <c r="O119" s="151" t="s">
        <v>39</v>
      </c>
      <c r="P119" s="152" t="s">
        <v>121</v>
      </c>
      <c r="Q119" s="154">
        <v>10082000</v>
      </c>
      <c r="R119" s="154">
        <v>0</v>
      </c>
      <c r="S119" s="154">
        <v>4311893</v>
      </c>
      <c r="T119" s="154">
        <v>5770107</v>
      </c>
      <c r="U119" s="154">
        <v>0</v>
      </c>
      <c r="V119" s="154">
        <v>5770107</v>
      </c>
      <c r="W119" s="154">
        <v>0</v>
      </c>
      <c r="X119" s="154">
        <v>5770107</v>
      </c>
      <c r="Y119" s="154">
        <v>5770107</v>
      </c>
      <c r="Z119" s="154">
        <v>5770107</v>
      </c>
      <c r="AA119" s="154">
        <v>5770107</v>
      </c>
    </row>
    <row r="120" spans="1:27" ht="15" customHeight="1" x14ac:dyDescent="0.2">
      <c r="A120" s="151" t="s">
        <v>208</v>
      </c>
      <c r="B120" s="152" t="s">
        <v>209</v>
      </c>
      <c r="C120" s="153" t="s">
        <v>168</v>
      </c>
      <c r="D120" s="151" t="s">
        <v>36</v>
      </c>
      <c r="E120" s="151" t="s">
        <v>478</v>
      </c>
      <c r="F120" s="151" t="s">
        <v>478</v>
      </c>
      <c r="G120" s="151" t="s">
        <v>478</v>
      </c>
      <c r="H120" s="151" t="s">
        <v>549</v>
      </c>
      <c r="I120" s="151" t="s">
        <v>490</v>
      </c>
      <c r="J120" s="151"/>
      <c r="K120" s="151"/>
      <c r="L120" s="151"/>
      <c r="M120" s="151" t="s">
        <v>37</v>
      </c>
      <c r="N120" s="151" t="s">
        <v>38</v>
      </c>
      <c r="O120" s="151" t="s">
        <v>39</v>
      </c>
      <c r="P120" s="152" t="s">
        <v>122</v>
      </c>
      <c r="Q120" s="154">
        <v>36056000</v>
      </c>
      <c r="R120" s="154">
        <v>4281930</v>
      </c>
      <c r="S120" s="154">
        <v>0</v>
      </c>
      <c r="T120" s="154">
        <v>40337930</v>
      </c>
      <c r="U120" s="154">
        <v>0</v>
      </c>
      <c r="V120" s="154">
        <v>40337930</v>
      </c>
      <c r="W120" s="154">
        <v>0</v>
      </c>
      <c r="X120" s="154">
        <v>40337930</v>
      </c>
      <c r="Y120" s="154">
        <v>40337930</v>
      </c>
      <c r="Z120" s="154">
        <v>40337930</v>
      </c>
      <c r="AA120" s="154">
        <v>40337930</v>
      </c>
    </row>
    <row r="121" spans="1:27" ht="15" customHeight="1" x14ac:dyDescent="0.2">
      <c r="A121" s="151" t="s">
        <v>208</v>
      </c>
      <c r="B121" s="152" t="s">
        <v>209</v>
      </c>
      <c r="C121" s="153" t="s">
        <v>169</v>
      </c>
      <c r="D121" s="151" t="s">
        <v>36</v>
      </c>
      <c r="E121" s="151" t="s">
        <v>478</v>
      </c>
      <c r="F121" s="151" t="s">
        <v>478</v>
      </c>
      <c r="G121" s="151" t="s">
        <v>478</v>
      </c>
      <c r="H121" s="151" t="s">
        <v>549</v>
      </c>
      <c r="I121" s="151" t="s">
        <v>500</v>
      </c>
      <c r="J121" s="151"/>
      <c r="K121" s="151"/>
      <c r="L121" s="151"/>
      <c r="M121" s="151" t="s">
        <v>37</v>
      </c>
      <c r="N121" s="151" t="s">
        <v>38</v>
      </c>
      <c r="O121" s="151" t="s">
        <v>39</v>
      </c>
      <c r="P121" s="152" t="s">
        <v>123</v>
      </c>
      <c r="Q121" s="154">
        <v>13577000</v>
      </c>
      <c r="R121" s="154">
        <v>163470</v>
      </c>
      <c r="S121" s="154">
        <v>10003</v>
      </c>
      <c r="T121" s="154">
        <v>13730467</v>
      </c>
      <c r="U121" s="154">
        <v>0</v>
      </c>
      <c r="V121" s="154">
        <v>13730467</v>
      </c>
      <c r="W121" s="154">
        <v>0</v>
      </c>
      <c r="X121" s="154">
        <v>13730467</v>
      </c>
      <c r="Y121" s="154">
        <v>13730467</v>
      </c>
      <c r="Z121" s="154">
        <v>13730467</v>
      </c>
      <c r="AA121" s="154">
        <v>13730467</v>
      </c>
    </row>
    <row r="122" spans="1:27" ht="15" customHeight="1" x14ac:dyDescent="0.2">
      <c r="A122" s="151" t="s">
        <v>208</v>
      </c>
      <c r="B122" s="152" t="s">
        <v>209</v>
      </c>
      <c r="C122" s="153" t="s">
        <v>170</v>
      </c>
      <c r="D122" s="151" t="s">
        <v>36</v>
      </c>
      <c r="E122" s="151" t="s">
        <v>478</v>
      </c>
      <c r="F122" s="151" t="s">
        <v>478</v>
      </c>
      <c r="G122" s="151" t="s">
        <v>478</v>
      </c>
      <c r="H122" s="151" t="s">
        <v>549</v>
      </c>
      <c r="I122" s="151" t="s">
        <v>554</v>
      </c>
      <c r="J122" s="151"/>
      <c r="K122" s="151"/>
      <c r="L122" s="151"/>
      <c r="M122" s="151" t="s">
        <v>37</v>
      </c>
      <c r="N122" s="151" t="s">
        <v>38</v>
      </c>
      <c r="O122" s="151" t="s">
        <v>39</v>
      </c>
      <c r="P122" s="152" t="s">
        <v>124</v>
      </c>
      <c r="Q122" s="154">
        <v>46002000</v>
      </c>
      <c r="R122" s="154">
        <v>7034144</v>
      </c>
      <c r="S122" s="154">
        <v>0</v>
      </c>
      <c r="T122" s="154">
        <v>53036144</v>
      </c>
      <c r="U122" s="154">
        <v>0</v>
      </c>
      <c r="V122" s="154">
        <v>53036144</v>
      </c>
      <c r="W122" s="154">
        <v>0</v>
      </c>
      <c r="X122" s="154">
        <v>53036144</v>
      </c>
      <c r="Y122" s="154">
        <v>53036144</v>
      </c>
      <c r="Z122" s="154">
        <v>53036144</v>
      </c>
      <c r="AA122" s="154">
        <v>53036144</v>
      </c>
    </row>
    <row r="123" spans="1:27" ht="15" customHeight="1" x14ac:dyDescent="0.2">
      <c r="A123" s="151" t="s">
        <v>208</v>
      </c>
      <c r="B123" s="152" t="s">
        <v>209</v>
      </c>
      <c r="C123" s="153" t="s">
        <v>171</v>
      </c>
      <c r="D123" s="151" t="s">
        <v>36</v>
      </c>
      <c r="E123" s="151" t="s">
        <v>478</v>
      </c>
      <c r="F123" s="151" t="s">
        <v>478</v>
      </c>
      <c r="G123" s="151" t="s">
        <v>478</v>
      </c>
      <c r="H123" s="151" t="s">
        <v>549</v>
      </c>
      <c r="I123" s="151" t="s">
        <v>555</v>
      </c>
      <c r="J123" s="151"/>
      <c r="K123" s="151"/>
      <c r="L123" s="151"/>
      <c r="M123" s="151" t="s">
        <v>37</v>
      </c>
      <c r="N123" s="151" t="s">
        <v>38</v>
      </c>
      <c r="O123" s="151" t="s">
        <v>39</v>
      </c>
      <c r="P123" s="152" t="s">
        <v>125</v>
      </c>
      <c r="Q123" s="154">
        <v>20818000</v>
      </c>
      <c r="R123" s="154">
        <v>6702089</v>
      </c>
      <c r="S123" s="154">
        <v>806</v>
      </c>
      <c r="T123" s="154">
        <v>27519283</v>
      </c>
      <c r="U123" s="154">
        <v>0</v>
      </c>
      <c r="V123" s="154">
        <v>27519283</v>
      </c>
      <c r="W123" s="154">
        <v>0</v>
      </c>
      <c r="X123" s="154">
        <v>27519283</v>
      </c>
      <c r="Y123" s="154">
        <v>27519283</v>
      </c>
      <c r="Z123" s="154">
        <v>27519283</v>
      </c>
      <c r="AA123" s="154">
        <v>27519283</v>
      </c>
    </row>
    <row r="124" spans="1:27" ht="15" customHeight="1" x14ac:dyDescent="0.2">
      <c r="A124" s="151" t="s">
        <v>208</v>
      </c>
      <c r="B124" s="152" t="s">
        <v>209</v>
      </c>
      <c r="C124" s="153" t="s">
        <v>557</v>
      </c>
      <c r="D124" s="151" t="s">
        <v>36</v>
      </c>
      <c r="E124" s="151" t="s">
        <v>478</v>
      </c>
      <c r="F124" s="151" t="s">
        <v>478</v>
      </c>
      <c r="G124" s="151" t="s">
        <v>478</v>
      </c>
      <c r="H124" s="151" t="s">
        <v>549</v>
      </c>
      <c r="I124" s="151" t="s">
        <v>548</v>
      </c>
      <c r="J124" s="151"/>
      <c r="K124" s="151"/>
      <c r="L124" s="151"/>
      <c r="M124" s="151" t="s">
        <v>37</v>
      </c>
      <c r="N124" s="151" t="s">
        <v>38</v>
      </c>
      <c r="O124" s="151" t="s">
        <v>39</v>
      </c>
      <c r="P124" s="152" t="s">
        <v>558</v>
      </c>
      <c r="Q124" s="154">
        <v>4311893</v>
      </c>
      <c r="R124" s="154">
        <v>1489074.33</v>
      </c>
      <c r="S124" s="154">
        <v>1.33</v>
      </c>
      <c r="T124" s="154">
        <v>5800966</v>
      </c>
      <c r="U124" s="154">
        <v>0</v>
      </c>
      <c r="V124" s="154">
        <v>5800966</v>
      </c>
      <c r="W124" s="154">
        <v>0</v>
      </c>
      <c r="X124" s="154">
        <v>5800966</v>
      </c>
      <c r="Y124" s="154">
        <v>5800966</v>
      </c>
      <c r="Z124" s="154">
        <v>5800966</v>
      </c>
      <c r="AA124" s="154">
        <v>5800966</v>
      </c>
    </row>
    <row r="125" spans="1:27" ht="15" customHeight="1" x14ac:dyDescent="0.2">
      <c r="A125" s="151" t="s">
        <v>208</v>
      </c>
      <c r="B125" s="152" t="s">
        <v>209</v>
      </c>
      <c r="C125" s="153" t="s">
        <v>172</v>
      </c>
      <c r="D125" s="151" t="s">
        <v>36</v>
      </c>
      <c r="E125" s="151" t="s">
        <v>478</v>
      </c>
      <c r="F125" s="151" t="s">
        <v>478</v>
      </c>
      <c r="G125" s="151" t="s">
        <v>42</v>
      </c>
      <c r="H125" s="151" t="s">
        <v>549</v>
      </c>
      <c r="I125" s="151"/>
      <c r="J125" s="151"/>
      <c r="K125" s="151"/>
      <c r="L125" s="151"/>
      <c r="M125" s="151" t="s">
        <v>37</v>
      </c>
      <c r="N125" s="151" t="s">
        <v>38</v>
      </c>
      <c r="O125" s="151" t="s">
        <v>39</v>
      </c>
      <c r="P125" s="152" t="s">
        <v>126</v>
      </c>
      <c r="Q125" s="154">
        <v>52130000</v>
      </c>
      <c r="R125" s="154">
        <v>6851400</v>
      </c>
      <c r="S125" s="154">
        <v>1414200</v>
      </c>
      <c r="T125" s="154">
        <v>57567200</v>
      </c>
      <c r="U125" s="154">
        <v>0</v>
      </c>
      <c r="V125" s="154">
        <v>57567200</v>
      </c>
      <c r="W125" s="154">
        <v>0</v>
      </c>
      <c r="X125" s="154">
        <v>57567200</v>
      </c>
      <c r="Y125" s="154">
        <v>57567200</v>
      </c>
      <c r="Z125" s="154">
        <v>57567200</v>
      </c>
      <c r="AA125" s="154">
        <v>57567200</v>
      </c>
    </row>
    <row r="126" spans="1:27" ht="15" customHeight="1" x14ac:dyDescent="0.2">
      <c r="A126" s="151" t="s">
        <v>208</v>
      </c>
      <c r="B126" s="152" t="s">
        <v>209</v>
      </c>
      <c r="C126" s="153" t="s">
        <v>173</v>
      </c>
      <c r="D126" s="151" t="s">
        <v>36</v>
      </c>
      <c r="E126" s="151" t="s">
        <v>478</v>
      </c>
      <c r="F126" s="151" t="s">
        <v>478</v>
      </c>
      <c r="G126" s="151" t="s">
        <v>42</v>
      </c>
      <c r="H126" s="151" t="s">
        <v>550</v>
      </c>
      <c r="I126" s="151"/>
      <c r="J126" s="151"/>
      <c r="K126" s="151"/>
      <c r="L126" s="151"/>
      <c r="M126" s="151" t="s">
        <v>37</v>
      </c>
      <c r="N126" s="151" t="s">
        <v>38</v>
      </c>
      <c r="O126" s="151" t="s">
        <v>39</v>
      </c>
      <c r="P126" s="152" t="s">
        <v>127</v>
      </c>
      <c r="Q126" s="154">
        <v>36500000</v>
      </c>
      <c r="R126" s="154">
        <v>4282600</v>
      </c>
      <c r="S126" s="154">
        <v>9100</v>
      </c>
      <c r="T126" s="154">
        <v>40773500</v>
      </c>
      <c r="U126" s="154">
        <v>0</v>
      </c>
      <c r="V126" s="154">
        <v>40773500</v>
      </c>
      <c r="W126" s="154">
        <v>0</v>
      </c>
      <c r="X126" s="154">
        <v>40773500</v>
      </c>
      <c r="Y126" s="154">
        <v>40773500</v>
      </c>
      <c r="Z126" s="154">
        <v>40773500</v>
      </c>
      <c r="AA126" s="154">
        <v>40773500</v>
      </c>
    </row>
    <row r="127" spans="1:27" ht="15" customHeight="1" x14ac:dyDescent="0.2">
      <c r="A127" s="151" t="s">
        <v>208</v>
      </c>
      <c r="B127" s="152" t="s">
        <v>209</v>
      </c>
      <c r="C127" s="153" t="s">
        <v>174</v>
      </c>
      <c r="D127" s="151" t="s">
        <v>36</v>
      </c>
      <c r="E127" s="151" t="s">
        <v>478</v>
      </c>
      <c r="F127" s="151" t="s">
        <v>478</v>
      </c>
      <c r="G127" s="151" t="s">
        <v>42</v>
      </c>
      <c r="H127" s="151" t="s">
        <v>552</v>
      </c>
      <c r="I127" s="151"/>
      <c r="J127" s="151"/>
      <c r="K127" s="151"/>
      <c r="L127" s="151"/>
      <c r="M127" s="151" t="s">
        <v>37</v>
      </c>
      <c r="N127" s="151" t="s">
        <v>38</v>
      </c>
      <c r="O127" s="151" t="s">
        <v>39</v>
      </c>
      <c r="P127" s="152" t="s">
        <v>128</v>
      </c>
      <c r="Q127" s="154">
        <v>21260000</v>
      </c>
      <c r="R127" s="154">
        <v>1746200</v>
      </c>
      <c r="S127" s="154">
        <v>109600</v>
      </c>
      <c r="T127" s="154">
        <v>22896600</v>
      </c>
      <c r="U127" s="154">
        <v>0</v>
      </c>
      <c r="V127" s="154">
        <v>22896600</v>
      </c>
      <c r="W127" s="154">
        <v>0</v>
      </c>
      <c r="X127" s="154">
        <v>22896600</v>
      </c>
      <c r="Y127" s="154">
        <v>22896600</v>
      </c>
      <c r="Z127" s="154">
        <v>22896600</v>
      </c>
      <c r="AA127" s="154">
        <v>22896600</v>
      </c>
    </row>
    <row r="128" spans="1:27" ht="15" customHeight="1" x14ac:dyDescent="0.2">
      <c r="A128" s="151" t="s">
        <v>208</v>
      </c>
      <c r="B128" s="152" t="s">
        <v>209</v>
      </c>
      <c r="C128" s="153" t="s">
        <v>175</v>
      </c>
      <c r="D128" s="151" t="s">
        <v>36</v>
      </c>
      <c r="E128" s="151" t="s">
        <v>478</v>
      </c>
      <c r="F128" s="151" t="s">
        <v>478</v>
      </c>
      <c r="G128" s="151" t="s">
        <v>42</v>
      </c>
      <c r="H128" s="151" t="s">
        <v>553</v>
      </c>
      <c r="I128" s="151"/>
      <c r="J128" s="151"/>
      <c r="K128" s="151"/>
      <c r="L128" s="151"/>
      <c r="M128" s="151" t="s">
        <v>37</v>
      </c>
      <c r="N128" s="151" t="s">
        <v>38</v>
      </c>
      <c r="O128" s="151" t="s">
        <v>39</v>
      </c>
      <c r="P128" s="152" t="s">
        <v>129</v>
      </c>
      <c r="Q128" s="154">
        <v>5226000</v>
      </c>
      <c r="R128" s="154">
        <v>42200</v>
      </c>
      <c r="S128" s="154">
        <v>400</v>
      </c>
      <c r="T128" s="154">
        <v>5267800</v>
      </c>
      <c r="U128" s="154">
        <v>0</v>
      </c>
      <c r="V128" s="154">
        <v>5267800</v>
      </c>
      <c r="W128" s="154">
        <v>0</v>
      </c>
      <c r="X128" s="154">
        <v>5267800</v>
      </c>
      <c r="Y128" s="154">
        <v>5267800</v>
      </c>
      <c r="Z128" s="154">
        <v>5267800</v>
      </c>
      <c r="AA128" s="154">
        <v>5267800</v>
      </c>
    </row>
    <row r="129" spans="1:27" ht="15" customHeight="1" x14ac:dyDescent="0.2">
      <c r="A129" s="151" t="s">
        <v>208</v>
      </c>
      <c r="B129" s="152" t="s">
        <v>209</v>
      </c>
      <c r="C129" s="153" t="s">
        <v>176</v>
      </c>
      <c r="D129" s="151" t="s">
        <v>36</v>
      </c>
      <c r="E129" s="151" t="s">
        <v>478</v>
      </c>
      <c r="F129" s="151" t="s">
        <v>478</v>
      </c>
      <c r="G129" s="151" t="s">
        <v>42</v>
      </c>
      <c r="H129" s="151" t="s">
        <v>490</v>
      </c>
      <c r="I129" s="151"/>
      <c r="J129" s="151"/>
      <c r="K129" s="151"/>
      <c r="L129" s="151"/>
      <c r="M129" s="151" t="s">
        <v>37</v>
      </c>
      <c r="N129" s="151" t="s">
        <v>38</v>
      </c>
      <c r="O129" s="151" t="s">
        <v>39</v>
      </c>
      <c r="P129" s="152" t="s">
        <v>130</v>
      </c>
      <c r="Q129" s="154">
        <v>15952000</v>
      </c>
      <c r="R129" s="154">
        <v>1223500</v>
      </c>
      <c r="S129" s="154">
        <v>0</v>
      </c>
      <c r="T129" s="154">
        <v>17175500</v>
      </c>
      <c r="U129" s="154">
        <v>0</v>
      </c>
      <c r="V129" s="154">
        <v>17175500</v>
      </c>
      <c r="W129" s="154">
        <v>0</v>
      </c>
      <c r="X129" s="154">
        <v>17175500</v>
      </c>
      <c r="Y129" s="154">
        <v>17175500</v>
      </c>
      <c r="Z129" s="154">
        <v>17175500</v>
      </c>
      <c r="AA129" s="154">
        <v>17175500</v>
      </c>
    </row>
    <row r="130" spans="1:27" ht="15" customHeight="1" x14ac:dyDescent="0.2">
      <c r="A130" s="151" t="s">
        <v>208</v>
      </c>
      <c r="B130" s="152" t="s">
        <v>209</v>
      </c>
      <c r="C130" s="153" t="s">
        <v>177</v>
      </c>
      <c r="D130" s="151" t="s">
        <v>36</v>
      </c>
      <c r="E130" s="151" t="s">
        <v>478</v>
      </c>
      <c r="F130" s="151" t="s">
        <v>478</v>
      </c>
      <c r="G130" s="151" t="s">
        <v>42</v>
      </c>
      <c r="H130" s="151" t="s">
        <v>500</v>
      </c>
      <c r="I130" s="151"/>
      <c r="J130" s="151"/>
      <c r="K130" s="151"/>
      <c r="L130" s="151"/>
      <c r="M130" s="151" t="s">
        <v>37</v>
      </c>
      <c r="N130" s="151" t="s">
        <v>38</v>
      </c>
      <c r="O130" s="151" t="s">
        <v>39</v>
      </c>
      <c r="P130" s="152" t="s">
        <v>131</v>
      </c>
      <c r="Q130" s="154">
        <v>10637000</v>
      </c>
      <c r="R130" s="154">
        <v>1389400</v>
      </c>
      <c r="S130" s="154">
        <v>572200</v>
      </c>
      <c r="T130" s="154">
        <v>11454200</v>
      </c>
      <c r="U130" s="154">
        <v>0</v>
      </c>
      <c r="V130" s="154">
        <v>11454200</v>
      </c>
      <c r="W130" s="154">
        <v>0</v>
      </c>
      <c r="X130" s="154">
        <v>11454200</v>
      </c>
      <c r="Y130" s="154">
        <v>11454200</v>
      </c>
      <c r="Z130" s="154">
        <v>11454200</v>
      </c>
      <c r="AA130" s="154">
        <v>11454200</v>
      </c>
    </row>
    <row r="131" spans="1:27" ht="15" customHeight="1" x14ac:dyDescent="0.2">
      <c r="A131" s="151" t="s">
        <v>208</v>
      </c>
      <c r="B131" s="152" t="s">
        <v>209</v>
      </c>
      <c r="C131" s="153" t="s">
        <v>178</v>
      </c>
      <c r="D131" s="151" t="s">
        <v>36</v>
      </c>
      <c r="E131" s="151" t="s">
        <v>478</v>
      </c>
      <c r="F131" s="151" t="s">
        <v>478</v>
      </c>
      <c r="G131" s="151" t="s">
        <v>546</v>
      </c>
      <c r="H131" s="151" t="s">
        <v>549</v>
      </c>
      <c r="I131" s="151" t="s">
        <v>549</v>
      </c>
      <c r="J131" s="151"/>
      <c r="K131" s="151"/>
      <c r="L131" s="151"/>
      <c r="M131" s="151" t="s">
        <v>37</v>
      </c>
      <c r="N131" s="151" t="s">
        <v>38</v>
      </c>
      <c r="O131" s="151" t="s">
        <v>39</v>
      </c>
      <c r="P131" s="152" t="s">
        <v>132</v>
      </c>
      <c r="Q131" s="154">
        <v>1695330</v>
      </c>
      <c r="R131" s="154">
        <v>23746356</v>
      </c>
      <c r="S131" s="154">
        <v>3418</v>
      </c>
      <c r="T131" s="154">
        <v>25438268</v>
      </c>
      <c r="U131" s="154">
        <v>0</v>
      </c>
      <c r="V131" s="154">
        <v>25438268</v>
      </c>
      <c r="W131" s="154">
        <v>0</v>
      </c>
      <c r="X131" s="154">
        <v>25438268</v>
      </c>
      <c r="Y131" s="154">
        <v>25438268</v>
      </c>
      <c r="Z131" s="154">
        <v>25438268</v>
      </c>
      <c r="AA131" s="154">
        <v>25438268</v>
      </c>
    </row>
    <row r="132" spans="1:27" ht="15" customHeight="1" x14ac:dyDescent="0.2">
      <c r="A132" s="151" t="s">
        <v>208</v>
      </c>
      <c r="B132" s="152" t="s">
        <v>209</v>
      </c>
      <c r="C132" s="153" t="s">
        <v>179</v>
      </c>
      <c r="D132" s="151" t="s">
        <v>36</v>
      </c>
      <c r="E132" s="151" t="s">
        <v>478</v>
      </c>
      <c r="F132" s="151" t="s">
        <v>478</v>
      </c>
      <c r="G132" s="151" t="s">
        <v>546</v>
      </c>
      <c r="H132" s="151" t="s">
        <v>549</v>
      </c>
      <c r="I132" s="151" t="s">
        <v>550</v>
      </c>
      <c r="J132" s="151"/>
      <c r="K132" s="151"/>
      <c r="L132" s="151"/>
      <c r="M132" s="151" t="s">
        <v>37</v>
      </c>
      <c r="N132" s="151" t="s">
        <v>38</v>
      </c>
      <c r="O132" s="151" t="s">
        <v>39</v>
      </c>
      <c r="P132" s="152" t="s">
        <v>133</v>
      </c>
      <c r="Q132" s="154">
        <v>0</v>
      </c>
      <c r="R132" s="154">
        <v>2374010</v>
      </c>
      <c r="S132" s="154">
        <v>0</v>
      </c>
      <c r="T132" s="154">
        <v>2374010</v>
      </c>
      <c r="U132" s="154">
        <v>0</v>
      </c>
      <c r="V132" s="154">
        <v>2374010</v>
      </c>
      <c r="W132" s="154">
        <v>0</v>
      </c>
      <c r="X132" s="154">
        <v>2374010</v>
      </c>
      <c r="Y132" s="154">
        <v>2374010</v>
      </c>
      <c r="Z132" s="154">
        <v>2374010</v>
      </c>
      <c r="AA132" s="154">
        <v>2374010</v>
      </c>
    </row>
    <row r="133" spans="1:27" ht="15" customHeight="1" x14ac:dyDescent="0.2">
      <c r="A133" s="151" t="s">
        <v>208</v>
      </c>
      <c r="B133" s="152" t="s">
        <v>209</v>
      </c>
      <c r="C133" s="153" t="s">
        <v>180</v>
      </c>
      <c r="D133" s="151" t="s">
        <v>36</v>
      </c>
      <c r="E133" s="151" t="s">
        <v>478</v>
      </c>
      <c r="F133" s="151" t="s">
        <v>478</v>
      </c>
      <c r="G133" s="151" t="s">
        <v>546</v>
      </c>
      <c r="H133" s="151" t="s">
        <v>549</v>
      </c>
      <c r="I133" s="151" t="s">
        <v>479</v>
      </c>
      <c r="J133" s="151"/>
      <c r="K133" s="151"/>
      <c r="L133" s="151"/>
      <c r="M133" s="151" t="s">
        <v>37</v>
      </c>
      <c r="N133" s="151" t="s">
        <v>38</v>
      </c>
      <c r="O133" s="151" t="s">
        <v>39</v>
      </c>
      <c r="P133" s="152" t="s">
        <v>134</v>
      </c>
      <c r="Q133" s="154">
        <v>1081080</v>
      </c>
      <c r="R133" s="154">
        <v>1035494</v>
      </c>
      <c r="S133" s="154">
        <v>3350</v>
      </c>
      <c r="T133" s="154">
        <v>2113224</v>
      </c>
      <c r="U133" s="154">
        <v>0</v>
      </c>
      <c r="V133" s="154">
        <v>2113224</v>
      </c>
      <c r="W133" s="154">
        <v>0</v>
      </c>
      <c r="X133" s="154">
        <v>2113224</v>
      </c>
      <c r="Y133" s="154">
        <v>2113224</v>
      </c>
      <c r="Z133" s="154">
        <v>2113224</v>
      </c>
      <c r="AA133" s="154">
        <v>2113224</v>
      </c>
    </row>
    <row r="134" spans="1:27" ht="15" customHeight="1" x14ac:dyDescent="0.2">
      <c r="A134" s="151" t="s">
        <v>208</v>
      </c>
      <c r="B134" s="152" t="s">
        <v>209</v>
      </c>
      <c r="C134" s="153" t="s">
        <v>181</v>
      </c>
      <c r="D134" s="151" t="s">
        <v>36</v>
      </c>
      <c r="E134" s="151" t="s">
        <v>478</v>
      </c>
      <c r="F134" s="151" t="s">
        <v>478</v>
      </c>
      <c r="G134" s="151" t="s">
        <v>546</v>
      </c>
      <c r="H134" s="151" t="s">
        <v>550</v>
      </c>
      <c r="I134" s="151"/>
      <c r="J134" s="151"/>
      <c r="K134" s="151"/>
      <c r="L134" s="151"/>
      <c r="M134" s="151" t="s">
        <v>37</v>
      </c>
      <c r="N134" s="151" t="s">
        <v>38</v>
      </c>
      <c r="O134" s="151" t="s">
        <v>39</v>
      </c>
      <c r="P134" s="152" t="s">
        <v>135</v>
      </c>
      <c r="Q134" s="154">
        <v>0</v>
      </c>
      <c r="R134" s="154">
        <v>13187815</v>
      </c>
      <c r="S134" s="154">
        <v>0</v>
      </c>
      <c r="T134" s="154">
        <v>13187815</v>
      </c>
      <c r="U134" s="154">
        <v>0</v>
      </c>
      <c r="V134" s="154">
        <v>13187815</v>
      </c>
      <c r="W134" s="154">
        <v>0</v>
      </c>
      <c r="X134" s="154">
        <v>13187815</v>
      </c>
      <c r="Y134" s="154">
        <v>13187815</v>
      </c>
      <c r="Z134" s="154">
        <v>13187815</v>
      </c>
      <c r="AA134" s="154">
        <v>13187815</v>
      </c>
    </row>
    <row r="135" spans="1:27" ht="15" customHeight="1" x14ac:dyDescent="0.2">
      <c r="A135" s="151" t="s">
        <v>208</v>
      </c>
      <c r="B135" s="152" t="s">
        <v>209</v>
      </c>
      <c r="C135" s="153" t="s">
        <v>182</v>
      </c>
      <c r="D135" s="151" t="s">
        <v>36</v>
      </c>
      <c r="E135" s="151" t="s">
        <v>478</v>
      </c>
      <c r="F135" s="151" t="s">
        <v>478</v>
      </c>
      <c r="G135" s="151" t="s">
        <v>546</v>
      </c>
      <c r="H135" s="151" t="s">
        <v>556</v>
      </c>
      <c r="I135" s="151"/>
      <c r="J135" s="151"/>
      <c r="K135" s="151"/>
      <c r="L135" s="151"/>
      <c r="M135" s="151" t="s">
        <v>37</v>
      </c>
      <c r="N135" s="151" t="s">
        <v>38</v>
      </c>
      <c r="O135" s="151" t="s">
        <v>39</v>
      </c>
      <c r="P135" s="152" t="s">
        <v>136</v>
      </c>
      <c r="Q135" s="154">
        <v>859320</v>
      </c>
      <c r="R135" s="154">
        <v>0</v>
      </c>
      <c r="S135" s="154">
        <v>859320</v>
      </c>
      <c r="T135" s="154">
        <v>0</v>
      </c>
      <c r="U135" s="154">
        <v>0</v>
      </c>
      <c r="V135" s="154">
        <v>0</v>
      </c>
      <c r="W135" s="154">
        <v>0</v>
      </c>
      <c r="X135" s="154">
        <v>0</v>
      </c>
      <c r="Y135" s="154">
        <v>0</v>
      </c>
      <c r="Z135" s="154">
        <v>0</v>
      </c>
      <c r="AA135" s="154">
        <v>0</v>
      </c>
    </row>
    <row r="136" spans="1:27" ht="15" customHeight="1" x14ac:dyDescent="0.2">
      <c r="A136" s="151" t="s">
        <v>208</v>
      </c>
      <c r="B136" s="152" t="s">
        <v>209</v>
      </c>
      <c r="C136" s="153" t="s">
        <v>185</v>
      </c>
      <c r="D136" s="151" t="s">
        <v>36</v>
      </c>
      <c r="E136" s="151" t="s">
        <v>42</v>
      </c>
      <c r="F136" s="151" t="s">
        <v>42</v>
      </c>
      <c r="G136" s="151" t="s">
        <v>42</v>
      </c>
      <c r="H136" s="151" t="s">
        <v>490</v>
      </c>
      <c r="I136" s="151" t="s">
        <v>552</v>
      </c>
      <c r="J136" s="151"/>
      <c r="K136" s="151"/>
      <c r="L136" s="151"/>
      <c r="M136" s="151" t="s">
        <v>37</v>
      </c>
      <c r="N136" s="151" t="s">
        <v>38</v>
      </c>
      <c r="O136" s="151" t="s">
        <v>39</v>
      </c>
      <c r="P136" s="152" t="s">
        <v>139</v>
      </c>
      <c r="Q136" s="154">
        <v>0</v>
      </c>
      <c r="R136" s="154">
        <v>78400</v>
      </c>
      <c r="S136" s="154">
        <v>0</v>
      </c>
      <c r="T136" s="154">
        <v>78400</v>
      </c>
      <c r="U136" s="154">
        <v>0</v>
      </c>
      <c r="V136" s="154">
        <v>78400</v>
      </c>
      <c r="W136" s="154">
        <v>0</v>
      </c>
      <c r="X136" s="154">
        <v>78400</v>
      </c>
      <c r="Y136" s="154">
        <v>78400</v>
      </c>
      <c r="Z136" s="154">
        <v>78400</v>
      </c>
      <c r="AA136" s="154">
        <v>78400</v>
      </c>
    </row>
    <row r="137" spans="1:27" ht="15" customHeight="1" x14ac:dyDescent="0.2">
      <c r="A137" s="151" t="s">
        <v>208</v>
      </c>
      <c r="B137" s="152" t="s">
        <v>209</v>
      </c>
      <c r="C137" s="153" t="s">
        <v>185</v>
      </c>
      <c r="D137" s="151" t="s">
        <v>36</v>
      </c>
      <c r="E137" s="151" t="s">
        <v>42</v>
      </c>
      <c r="F137" s="151" t="s">
        <v>42</v>
      </c>
      <c r="G137" s="151" t="s">
        <v>42</v>
      </c>
      <c r="H137" s="151" t="s">
        <v>490</v>
      </c>
      <c r="I137" s="151" t="s">
        <v>552</v>
      </c>
      <c r="J137" s="151"/>
      <c r="K137" s="151"/>
      <c r="L137" s="151"/>
      <c r="M137" s="151" t="s">
        <v>48</v>
      </c>
      <c r="N137" s="151" t="s">
        <v>49</v>
      </c>
      <c r="O137" s="151" t="s">
        <v>39</v>
      </c>
      <c r="P137" s="152" t="s">
        <v>139</v>
      </c>
      <c r="Q137" s="154">
        <v>0</v>
      </c>
      <c r="R137" s="154">
        <v>15000</v>
      </c>
      <c r="S137" s="154">
        <v>15000</v>
      </c>
      <c r="T137" s="154">
        <v>0</v>
      </c>
      <c r="U137" s="154">
        <v>0</v>
      </c>
      <c r="V137" s="154">
        <v>0</v>
      </c>
      <c r="W137" s="154">
        <v>0</v>
      </c>
      <c r="X137" s="154">
        <v>0</v>
      </c>
      <c r="Y137" s="154">
        <v>0</v>
      </c>
      <c r="Z137" s="154">
        <v>0</v>
      </c>
      <c r="AA137" s="154">
        <v>0</v>
      </c>
    </row>
    <row r="138" spans="1:27" ht="15" customHeight="1" x14ac:dyDescent="0.2">
      <c r="A138" s="151" t="s">
        <v>208</v>
      </c>
      <c r="B138" s="152" t="s">
        <v>209</v>
      </c>
      <c r="C138" s="153" t="s">
        <v>186</v>
      </c>
      <c r="D138" s="151" t="s">
        <v>36</v>
      </c>
      <c r="E138" s="151" t="s">
        <v>42</v>
      </c>
      <c r="F138" s="151" t="s">
        <v>42</v>
      </c>
      <c r="G138" s="151" t="s">
        <v>42</v>
      </c>
      <c r="H138" s="151" t="s">
        <v>490</v>
      </c>
      <c r="I138" s="151" t="s">
        <v>554</v>
      </c>
      <c r="J138" s="151"/>
      <c r="K138" s="151"/>
      <c r="L138" s="151"/>
      <c r="M138" s="151" t="s">
        <v>37</v>
      </c>
      <c r="N138" s="151" t="s">
        <v>38</v>
      </c>
      <c r="O138" s="151" t="s">
        <v>39</v>
      </c>
      <c r="P138" s="152" t="s">
        <v>140</v>
      </c>
      <c r="Q138" s="154">
        <v>18000000</v>
      </c>
      <c r="R138" s="154">
        <v>2505114</v>
      </c>
      <c r="S138" s="154">
        <v>0</v>
      </c>
      <c r="T138" s="154">
        <v>20505114</v>
      </c>
      <c r="U138" s="154">
        <v>0</v>
      </c>
      <c r="V138" s="154">
        <v>20501364</v>
      </c>
      <c r="W138" s="154">
        <v>3750</v>
      </c>
      <c r="X138" s="154">
        <v>20501364</v>
      </c>
      <c r="Y138" s="154">
        <v>20501364</v>
      </c>
      <c r="Z138" s="154">
        <v>20501364</v>
      </c>
      <c r="AA138" s="154">
        <v>20501364</v>
      </c>
    </row>
    <row r="139" spans="1:27" ht="15" customHeight="1" x14ac:dyDescent="0.2">
      <c r="A139" s="151" t="s">
        <v>208</v>
      </c>
      <c r="B139" s="152" t="s">
        <v>209</v>
      </c>
      <c r="C139" s="153" t="s">
        <v>187</v>
      </c>
      <c r="D139" s="151" t="s">
        <v>36</v>
      </c>
      <c r="E139" s="151" t="s">
        <v>42</v>
      </c>
      <c r="F139" s="151" t="s">
        <v>42</v>
      </c>
      <c r="G139" s="151" t="s">
        <v>42</v>
      </c>
      <c r="H139" s="151" t="s">
        <v>500</v>
      </c>
      <c r="I139" s="151" t="s">
        <v>549</v>
      </c>
      <c r="J139" s="151"/>
      <c r="K139" s="151"/>
      <c r="L139" s="151"/>
      <c r="M139" s="151" t="s">
        <v>37</v>
      </c>
      <c r="N139" s="151" t="s">
        <v>38</v>
      </c>
      <c r="O139" s="151" t="s">
        <v>39</v>
      </c>
      <c r="P139" s="152" t="s">
        <v>141</v>
      </c>
      <c r="Q139" s="154">
        <v>52302000</v>
      </c>
      <c r="R139" s="154">
        <v>0</v>
      </c>
      <c r="S139" s="154">
        <v>52302000</v>
      </c>
      <c r="T139" s="154">
        <v>0</v>
      </c>
      <c r="U139" s="154">
        <v>0</v>
      </c>
      <c r="V139" s="154">
        <v>0</v>
      </c>
      <c r="W139" s="154">
        <v>0</v>
      </c>
      <c r="X139" s="154">
        <v>0</v>
      </c>
      <c r="Y139" s="154">
        <v>0</v>
      </c>
      <c r="Z139" s="154">
        <v>0</v>
      </c>
      <c r="AA139" s="154">
        <v>0</v>
      </c>
    </row>
    <row r="140" spans="1:27" ht="15" customHeight="1" x14ac:dyDescent="0.2">
      <c r="A140" s="151" t="s">
        <v>208</v>
      </c>
      <c r="B140" s="152" t="s">
        <v>209</v>
      </c>
      <c r="C140" s="153" t="s">
        <v>101</v>
      </c>
      <c r="D140" s="151" t="s">
        <v>36</v>
      </c>
      <c r="E140" s="151" t="s">
        <v>42</v>
      </c>
      <c r="F140" s="151" t="s">
        <v>42</v>
      </c>
      <c r="G140" s="151" t="s">
        <v>42</v>
      </c>
      <c r="H140" s="151" t="s">
        <v>500</v>
      </c>
      <c r="I140" s="151" t="s">
        <v>550</v>
      </c>
      <c r="J140" s="151"/>
      <c r="K140" s="151"/>
      <c r="L140" s="151"/>
      <c r="M140" s="151" t="s">
        <v>37</v>
      </c>
      <c r="N140" s="151" t="s">
        <v>38</v>
      </c>
      <c r="O140" s="151" t="s">
        <v>39</v>
      </c>
      <c r="P140" s="152" t="s">
        <v>142</v>
      </c>
      <c r="Q140" s="154">
        <v>52302000</v>
      </c>
      <c r="R140" s="154">
        <v>5238000</v>
      </c>
      <c r="S140" s="154">
        <v>962000</v>
      </c>
      <c r="T140" s="154">
        <v>56578000</v>
      </c>
      <c r="U140" s="154">
        <v>0</v>
      </c>
      <c r="V140" s="154">
        <v>56578000</v>
      </c>
      <c r="W140" s="154">
        <v>0</v>
      </c>
      <c r="X140" s="154">
        <v>56578000</v>
      </c>
      <c r="Y140" s="154">
        <v>56578000</v>
      </c>
      <c r="Z140" s="154">
        <v>56578000</v>
      </c>
      <c r="AA140" s="154">
        <v>56578000</v>
      </c>
    </row>
    <row r="141" spans="1:27" ht="15" customHeight="1" x14ac:dyDescent="0.2">
      <c r="A141" s="151" t="s">
        <v>208</v>
      </c>
      <c r="B141" s="152" t="s">
        <v>209</v>
      </c>
      <c r="C141" s="153" t="s">
        <v>188</v>
      </c>
      <c r="D141" s="151" t="s">
        <v>36</v>
      </c>
      <c r="E141" s="151" t="s">
        <v>42</v>
      </c>
      <c r="F141" s="151" t="s">
        <v>42</v>
      </c>
      <c r="G141" s="151" t="s">
        <v>42</v>
      </c>
      <c r="H141" s="151" t="s">
        <v>485</v>
      </c>
      <c r="I141" s="151" t="s">
        <v>479</v>
      </c>
      <c r="J141" s="151"/>
      <c r="K141" s="151"/>
      <c r="L141" s="151"/>
      <c r="M141" s="151" t="s">
        <v>37</v>
      </c>
      <c r="N141" s="151" t="s">
        <v>38</v>
      </c>
      <c r="O141" s="151" t="s">
        <v>39</v>
      </c>
      <c r="P141" s="152" t="s">
        <v>143</v>
      </c>
      <c r="Q141" s="154">
        <v>0</v>
      </c>
      <c r="R141" s="154">
        <v>419920</v>
      </c>
      <c r="S141" s="154">
        <v>0</v>
      </c>
      <c r="T141" s="154">
        <v>419920</v>
      </c>
      <c r="U141" s="154">
        <v>0</v>
      </c>
      <c r="V141" s="154">
        <v>419920</v>
      </c>
      <c r="W141" s="154">
        <v>0</v>
      </c>
      <c r="X141" s="154">
        <v>419920</v>
      </c>
      <c r="Y141" s="154">
        <v>419920</v>
      </c>
      <c r="Z141" s="154">
        <v>419920</v>
      </c>
      <c r="AA141" s="154">
        <v>419920</v>
      </c>
    </row>
    <row r="142" spans="1:27" ht="15" customHeight="1" x14ac:dyDescent="0.2">
      <c r="A142" s="151" t="s">
        <v>208</v>
      </c>
      <c r="B142" s="152" t="s">
        <v>209</v>
      </c>
      <c r="C142" s="153" t="s">
        <v>189</v>
      </c>
      <c r="D142" s="151" t="s">
        <v>36</v>
      </c>
      <c r="E142" s="151" t="s">
        <v>42</v>
      </c>
      <c r="F142" s="151" t="s">
        <v>42</v>
      </c>
      <c r="G142" s="151" t="s">
        <v>42</v>
      </c>
      <c r="H142" s="151" t="s">
        <v>485</v>
      </c>
      <c r="I142" s="151" t="s">
        <v>552</v>
      </c>
      <c r="J142" s="151"/>
      <c r="K142" s="151"/>
      <c r="L142" s="151"/>
      <c r="M142" s="151" t="s">
        <v>37</v>
      </c>
      <c r="N142" s="151" t="s">
        <v>38</v>
      </c>
      <c r="O142" s="151" t="s">
        <v>39</v>
      </c>
      <c r="P142" s="152" t="s">
        <v>144</v>
      </c>
      <c r="Q142" s="154">
        <v>5000000</v>
      </c>
      <c r="R142" s="154">
        <v>1382135</v>
      </c>
      <c r="S142" s="154">
        <v>0</v>
      </c>
      <c r="T142" s="154">
        <v>6382135</v>
      </c>
      <c r="U142" s="154">
        <v>0</v>
      </c>
      <c r="V142" s="154">
        <v>6337271</v>
      </c>
      <c r="W142" s="154">
        <v>44864</v>
      </c>
      <c r="X142" s="154">
        <v>6337271</v>
      </c>
      <c r="Y142" s="154">
        <v>6337271</v>
      </c>
      <c r="Z142" s="154">
        <v>6337271</v>
      </c>
      <c r="AA142" s="154">
        <v>6337271</v>
      </c>
    </row>
    <row r="143" spans="1:27" ht="15" customHeight="1" x14ac:dyDescent="0.2">
      <c r="A143" s="151" t="s">
        <v>208</v>
      </c>
      <c r="B143" s="152" t="s">
        <v>209</v>
      </c>
      <c r="C143" s="153" t="s">
        <v>190</v>
      </c>
      <c r="D143" s="151" t="s">
        <v>36</v>
      </c>
      <c r="E143" s="151" t="s">
        <v>42</v>
      </c>
      <c r="F143" s="151" t="s">
        <v>42</v>
      </c>
      <c r="G143" s="151" t="s">
        <v>42</v>
      </c>
      <c r="H143" s="151" t="s">
        <v>554</v>
      </c>
      <c r="I143" s="151" t="s">
        <v>552</v>
      </c>
      <c r="J143" s="151"/>
      <c r="K143" s="151"/>
      <c r="L143" s="151"/>
      <c r="M143" s="151" t="s">
        <v>37</v>
      </c>
      <c r="N143" s="151" t="s">
        <v>38</v>
      </c>
      <c r="O143" s="151" t="s">
        <v>39</v>
      </c>
      <c r="P143" s="152" t="s">
        <v>145</v>
      </c>
      <c r="Q143" s="154">
        <v>1000000</v>
      </c>
      <c r="R143" s="154">
        <v>0</v>
      </c>
      <c r="S143" s="154">
        <v>1000000</v>
      </c>
      <c r="T143" s="154">
        <v>0</v>
      </c>
      <c r="U143" s="154">
        <v>0</v>
      </c>
      <c r="V143" s="154">
        <v>0</v>
      </c>
      <c r="W143" s="154">
        <v>0</v>
      </c>
      <c r="X143" s="154">
        <v>0</v>
      </c>
      <c r="Y143" s="154">
        <v>0</v>
      </c>
      <c r="Z143" s="154">
        <v>0</v>
      </c>
      <c r="AA143" s="154">
        <v>0</v>
      </c>
    </row>
    <row r="144" spans="1:27" ht="15" customHeight="1" x14ac:dyDescent="0.2">
      <c r="A144" s="151" t="s">
        <v>208</v>
      </c>
      <c r="B144" s="152" t="s">
        <v>209</v>
      </c>
      <c r="C144" s="153" t="s">
        <v>191</v>
      </c>
      <c r="D144" s="151" t="s">
        <v>36</v>
      </c>
      <c r="E144" s="151" t="s">
        <v>42</v>
      </c>
      <c r="F144" s="151" t="s">
        <v>42</v>
      </c>
      <c r="G144" s="151" t="s">
        <v>42</v>
      </c>
      <c r="H144" s="151" t="s">
        <v>555</v>
      </c>
      <c r="I144" s="151"/>
      <c r="J144" s="151"/>
      <c r="K144" s="151"/>
      <c r="L144" s="151"/>
      <c r="M144" s="151" t="s">
        <v>37</v>
      </c>
      <c r="N144" s="151" t="s">
        <v>38</v>
      </c>
      <c r="O144" s="151" t="s">
        <v>39</v>
      </c>
      <c r="P144" s="152" t="s">
        <v>146</v>
      </c>
      <c r="Q144" s="154">
        <v>0</v>
      </c>
      <c r="R144" s="154">
        <v>258320</v>
      </c>
      <c r="S144" s="154">
        <v>29454</v>
      </c>
      <c r="T144" s="154">
        <v>228866</v>
      </c>
      <c r="U144" s="154">
        <v>0</v>
      </c>
      <c r="V144" s="154">
        <v>228866</v>
      </c>
      <c r="W144" s="154">
        <v>0</v>
      </c>
      <c r="X144" s="154">
        <v>228866</v>
      </c>
      <c r="Y144" s="154">
        <v>228866</v>
      </c>
      <c r="Z144" s="154">
        <v>228866</v>
      </c>
      <c r="AA144" s="154">
        <v>228866</v>
      </c>
    </row>
    <row r="145" spans="1:27" ht="15" customHeight="1" x14ac:dyDescent="0.2">
      <c r="A145" s="151" t="s">
        <v>208</v>
      </c>
      <c r="B145" s="152" t="s">
        <v>209</v>
      </c>
      <c r="C145" s="153" t="s">
        <v>191</v>
      </c>
      <c r="D145" s="151" t="s">
        <v>36</v>
      </c>
      <c r="E145" s="151" t="s">
        <v>42</v>
      </c>
      <c r="F145" s="151" t="s">
        <v>42</v>
      </c>
      <c r="G145" s="151" t="s">
        <v>42</v>
      </c>
      <c r="H145" s="151" t="s">
        <v>555</v>
      </c>
      <c r="I145" s="151"/>
      <c r="J145" s="151"/>
      <c r="K145" s="151"/>
      <c r="L145" s="151"/>
      <c r="M145" s="151" t="s">
        <v>48</v>
      </c>
      <c r="N145" s="151" t="s">
        <v>49</v>
      </c>
      <c r="O145" s="151" t="s">
        <v>39</v>
      </c>
      <c r="P145" s="152" t="s">
        <v>146</v>
      </c>
      <c r="Q145" s="154">
        <v>0</v>
      </c>
      <c r="R145" s="154">
        <v>407319</v>
      </c>
      <c r="S145" s="154">
        <v>0</v>
      </c>
      <c r="T145" s="154">
        <v>407319</v>
      </c>
      <c r="U145" s="154">
        <v>0</v>
      </c>
      <c r="V145" s="154">
        <v>407319</v>
      </c>
      <c r="W145" s="154">
        <v>0</v>
      </c>
      <c r="X145" s="154">
        <v>407319</v>
      </c>
      <c r="Y145" s="154">
        <v>407319</v>
      </c>
      <c r="Z145" s="154">
        <v>407319</v>
      </c>
      <c r="AA145" s="154">
        <v>407319</v>
      </c>
    </row>
    <row r="146" spans="1:27" ht="15" customHeight="1" x14ac:dyDescent="0.2">
      <c r="A146" s="151" t="s">
        <v>208</v>
      </c>
      <c r="B146" s="152" t="s">
        <v>209</v>
      </c>
      <c r="C146" s="153" t="s">
        <v>192</v>
      </c>
      <c r="D146" s="151" t="s">
        <v>36</v>
      </c>
      <c r="E146" s="151" t="s">
        <v>546</v>
      </c>
      <c r="F146" s="151" t="s">
        <v>547</v>
      </c>
      <c r="G146" s="151" t="s">
        <v>42</v>
      </c>
      <c r="H146" s="151" t="s">
        <v>548</v>
      </c>
      <c r="I146" s="151" t="s">
        <v>549</v>
      </c>
      <c r="J146" s="151"/>
      <c r="K146" s="151"/>
      <c r="L146" s="151"/>
      <c r="M146" s="151" t="s">
        <v>37</v>
      </c>
      <c r="N146" s="151" t="s">
        <v>38</v>
      </c>
      <c r="O146" s="151" t="s">
        <v>39</v>
      </c>
      <c r="P146" s="152" t="s">
        <v>147</v>
      </c>
      <c r="Q146" s="154">
        <v>0</v>
      </c>
      <c r="R146" s="154">
        <v>1326858</v>
      </c>
      <c r="S146" s="154">
        <v>903499</v>
      </c>
      <c r="T146" s="154">
        <v>423359</v>
      </c>
      <c r="U146" s="154">
        <v>0</v>
      </c>
      <c r="V146" s="154">
        <v>423359</v>
      </c>
      <c r="W146" s="154">
        <v>0</v>
      </c>
      <c r="X146" s="154">
        <v>423359</v>
      </c>
      <c r="Y146" s="154">
        <v>423359</v>
      </c>
      <c r="Z146" s="154">
        <v>423359</v>
      </c>
      <c r="AA146" s="154">
        <v>423359</v>
      </c>
    </row>
    <row r="147" spans="1:27" ht="15" customHeight="1" x14ac:dyDescent="0.2">
      <c r="A147" s="151" t="s">
        <v>208</v>
      </c>
      <c r="B147" s="152" t="s">
        <v>209</v>
      </c>
      <c r="C147" s="153" t="s">
        <v>194</v>
      </c>
      <c r="D147" s="151" t="s">
        <v>36</v>
      </c>
      <c r="E147" s="151" t="s">
        <v>551</v>
      </c>
      <c r="F147" s="151" t="s">
        <v>478</v>
      </c>
      <c r="G147" s="151" t="s">
        <v>42</v>
      </c>
      <c r="H147" s="151" t="s">
        <v>549</v>
      </c>
      <c r="I147" s="151"/>
      <c r="J147" s="151"/>
      <c r="K147" s="151"/>
      <c r="L147" s="151"/>
      <c r="M147" s="151" t="s">
        <v>37</v>
      </c>
      <c r="N147" s="151" t="s">
        <v>38</v>
      </c>
      <c r="O147" s="151" t="s">
        <v>39</v>
      </c>
      <c r="P147" s="152" t="s">
        <v>149</v>
      </c>
      <c r="Q147" s="154">
        <v>0</v>
      </c>
      <c r="R147" s="154">
        <v>8445669</v>
      </c>
      <c r="S147" s="154">
        <v>0</v>
      </c>
      <c r="T147" s="154">
        <v>8445669</v>
      </c>
      <c r="U147" s="154">
        <v>0</v>
      </c>
      <c r="V147" s="154">
        <v>8445669</v>
      </c>
      <c r="W147" s="154">
        <v>0</v>
      </c>
      <c r="X147" s="154">
        <v>8445669</v>
      </c>
      <c r="Y147" s="154">
        <v>8445669</v>
      </c>
      <c r="Z147" s="154">
        <v>8445669</v>
      </c>
      <c r="AA147" s="154">
        <v>8445669</v>
      </c>
    </row>
    <row r="148" spans="1:27" ht="15" customHeight="1" x14ac:dyDescent="0.2">
      <c r="A148" s="151" t="s">
        <v>208</v>
      </c>
      <c r="B148" s="152" t="s">
        <v>209</v>
      </c>
      <c r="C148" s="153" t="s">
        <v>195</v>
      </c>
      <c r="D148" s="151" t="s">
        <v>36</v>
      </c>
      <c r="E148" s="151" t="s">
        <v>551</v>
      </c>
      <c r="F148" s="151" t="s">
        <v>478</v>
      </c>
      <c r="G148" s="151" t="s">
        <v>42</v>
      </c>
      <c r="H148" s="151" t="s">
        <v>479</v>
      </c>
      <c r="I148" s="151"/>
      <c r="J148" s="151"/>
      <c r="K148" s="151"/>
      <c r="L148" s="151"/>
      <c r="M148" s="151" t="s">
        <v>48</v>
      </c>
      <c r="N148" s="151" t="s">
        <v>49</v>
      </c>
      <c r="O148" s="151" t="s">
        <v>39</v>
      </c>
      <c r="P148" s="152" t="s">
        <v>150</v>
      </c>
      <c r="Q148" s="154">
        <v>0</v>
      </c>
      <c r="R148" s="154">
        <v>1879000</v>
      </c>
      <c r="S148" s="154">
        <v>0</v>
      </c>
      <c r="T148" s="154">
        <v>1879000</v>
      </c>
      <c r="U148" s="154">
        <v>0</v>
      </c>
      <c r="V148" s="154">
        <v>1879000</v>
      </c>
      <c r="W148" s="154">
        <v>0</v>
      </c>
      <c r="X148" s="154">
        <v>1879000</v>
      </c>
      <c r="Y148" s="154">
        <v>1879000</v>
      </c>
      <c r="Z148" s="154">
        <v>1879000</v>
      </c>
      <c r="AA148" s="154">
        <v>1879000</v>
      </c>
    </row>
    <row r="149" spans="1:27" ht="15" customHeight="1" x14ac:dyDescent="0.2">
      <c r="A149" s="151" t="s">
        <v>208</v>
      </c>
      <c r="B149" s="152" t="s">
        <v>209</v>
      </c>
      <c r="C149" s="153" t="s">
        <v>197</v>
      </c>
      <c r="D149" s="151" t="s">
        <v>61</v>
      </c>
      <c r="E149" s="151" t="s">
        <v>74</v>
      </c>
      <c r="F149" s="151" t="s">
        <v>63</v>
      </c>
      <c r="G149" s="151" t="s">
        <v>71</v>
      </c>
      <c r="H149" s="151" t="s">
        <v>151</v>
      </c>
      <c r="I149" s="151" t="s">
        <v>154</v>
      </c>
      <c r="J149" s="151" t="s">
        <v>42</v>
      </c>
      <c r="K149" s="151"/>
      <c r="L149" s="151"/>
      <c r="M149" s="151" t="s">
        <v>37</v>
      </c>
      <c r="N149" s="151" t="s">
        <v>38</v>
      </c>
      <c r="O149" s="151" t="s">
        <v>39</v>
      </c>
      <c r="P149" s="152" t="s">
        <v>155</v>
      </c>
      <c r="Q149" s="154">
        <v>0</v>
      </c>
      <c r="R149" s="154">
        <v>174534750</v>
      </c>
      <c r="S149" s="154">
        <v>362203</v>
      </c>
      <c r="T149" s="154">
        <v>174172547</v>
      </c>
      <c r="U149" s="154">
        <v>0</v>
      </c>
      <c r="V149" s="154">
        <v>174172547</v>
      </c>
      <c r="W149" s="154">
        <v>0</v>
      </c>
      <c r="X149" s="154">
        <v>174172547</v>
      </c>
      <c r="Y149" s="154">
        <v>174172547</v>
      </c>
      <c r="Z149" s="154">
        <v>174172547</v>
      </c>
      <c r="AA149" s="154">
        <v>174172547</v>
      </c>
    </row>
    <row r="150" spans="1:27" ht="15" customHeight="1" x14ac:dyDescent="0.2">
      <c r="A150" s="151" t="s">
        <v>208</v>
      </c>
      <c r="B150" s="152" t="s">
        <v>209</v>
      </c>
      <c r="C150" s="153" t="s">
        <v>197</v>
      </c>
      <c r="D150" s="151" t="s">
        <v>61</v>
      </c>
      <c r="E150" s="151" t="s">
        <v>74</v>
      </c>
      <c r="F150" s="151" t="s">
        <v>63</v>
      </c>
      <c r="G150" s="151" t="s">
        <v>71</v>
      </c>
      <c r="H150" s="151" t="s">
        <v>151</v>
      </c>
      <c r="I150" s="151" t="s">
        <v>154</v>
      </c>
      <c r="J150" s="151" t="s">
        <v>42</v>
      </c>
      <c r="K150" s="151"/>
      <c r="L150" s="151"/>
      <c r="M150" s="151" t="s">
        <v>37</v>
      </c>
      <c r="N150" s="151" t="s">
        <v>76</v>
      </c>
      <c r="O150" s="151" t="s">
        <v>39</v>
      </c>
      <c r="P150" s="152" t="s">
        <v>155</v>
      </c>
      <c r="Q150" s="154">
        <v>0</v>
      </c>
      <c r="R150" s="154">
        <v>89580851</v>
      </c>
      <c r="S150" s="154">
        <v>9631774</v>
      </c>
      <c r="T150" s="154">
        <v>79949077</v>
      </c>
      <c r="U150" s="154">
        <v>0</v>
      </c>
      <c r="V150" s="154">
        <v>79894026</v>
      </c>
      <c r="W150" s="154">
        <v>55051</v>
      </c>
      <c r="X150" s="154">
        <v>79894026</v>
      </c>
      <c r="Y150" s="154">
        <v>79894026</v>
      </c>
      <c r="Z150" s="154">
        <v>79894026</v>
      </c>
      <c r="AA150" s="154">
        <v>79894026</v>
      </c>
    </row>
    <row r="151" spans="1:27" ht="15" customHeight="1" x14ac:dyDescent="0.2">
      <c r="A151" s="151" t="s">
        <v>208</v>
      </c>
      <c r="B151" s="152" t="s">
        <v>209</v>
      </c>
      <c r="C151" s="153" t="s">
        <v>197</v>
      </c>
      <c r="D151" s="151" t="s">
        <v>61</v>
      </c>
      <c r="E151" s="151" t="s">
        <v>74</v>
      </c>
      <c r="F151" s="151" t="s">
        <v>63</v>
      </c>
      <c r="G151" s="151" t="s">
        <v>71</v>
      </c>
      <c r="H151" s="151" t="s">
        <v>151</v>
      </c>
      <c r="I151" s="151" t="s">
        <v>154</v>
      </c>
      <c r="J151" s="151" t="s">
        <v>42</v>
      </c>
      <c r="K151" s="151"/>
      <c r="L151" s="151"/>
      <c r="M151" s="151" t="s">
        <v>48</v>
      </c>
      <c r="N151" s="151" t="s">
        <v>49</v>
      </c>
      <c r="O151" s="151" t="s">
        <v>39</v>
      </c>
      <c r="P151" s="152" t="s">
        <v>155</v>
      </c>
      <c r="Q151" s="154">
        <v>0</v>
      </c>
      <c r="R151" s="154">
        <v>61473428</v>
      </c>
      <c r="S151" s="154">
        <v>15234377</v>
      </c>
      <c r="T151" s="154">
        <v>46239051</v>
      </c>
      <c r="U151" s="154">
        <v>0</v>
      </c>
      <c r="V151" s="154">
        <v>46239040</v>
      </c>
      <c r="W151" s="154">
        <v>11</v>
      </c>
      <c r="X151" s="154">
        <v>46239040</v>
      </c>
      <c r="Y151" s="154">
        <v>46239040</v>
      </c>
      <c r="Z151" s="154">
        <v>46239040</v>
      </c>
      <c r="AA151" s="154">
        <v>46239040</v>
      </c>
    </row>
    <row r="152" spans="1:27" ht="15" customHeight="1" x14ac:dyDescent="0.2">
      <c r="A152" s="151" t="s">
        <v>208</v>
      </c>
      <c r="B152" s="152" t="s">
        <v>209</v>
      </c>
      <c r="C152" s="153" t="s">
        <v>198</v>
      </c>
      <c r="D152" s="151" t="s">
        <v>61</v>
      </c>
      <c r="E152" s="151" t="s">
        <v>74</v>
      </c>
      <c r="F152" s="151" t="s">
        <v>63</v>
      </c>
      <c r="G152" s="151" t="s">
        <v>71</v>
      </c>
      <c r="H152" s="151" t="s">
        <v>151</v>
      </c>
      <c r="I152" s="151" t="s">
        <v>156</v>
      </c>
      <c r="J152" s="151" t="s">
        <v>42</v>
      </c>
      <c r="K152" s="151"/>
      <c r="L152" s="151"/>
      <c r="M152" s="151" t="s">
        <v>48</v>
      </c>
      <c r="N152" s="151" t="s">
        <v>49</v>
      </c>
      <c r="O152" s="151" t="s">
        <v>39</v>
      </c>
      <c r="P152" s="152" t="s">
        <v>157</v>
      </c>
      <c r="Q152" s="154">
        <v>0</v>
      </c>
      <c r="R152" s="154">
        <v>64807890</v>
      </c>
      <c r="S152" s="154">
        <v>6430087</v>
      </c>
      <c r="T152" s="154">
        <v>58377803</v>
      </c>
      <c r="U152" s="154">
        <v>0</v>
      </c>
      <c r="V152" s="154">
        <v>57660934</v>
      </c>
      <c r="W152" s="154">
        <v>716869</v>
      </c>
      <c r="X152" s="154">
        <v>57660934</v>
      </c>
      <c r="Y152" s="154">
        <v>57660934</v>
      </c>
      <c r="Z152" s="154">
        <v>57660934</v>
      </c>
      <c r="AA152" s="154">
        <v>57660934</v>
      </c>
    </row>
    <row r="153" spans="1:27" ht="15" customHeight="1" x14ac:dyDescent="0.2">
      <c r="A153" s="151" t="s">
        <v>208</v>
      </c>
      <c r="B153" s="152" t="s">
        <v>209</v>
      </c>
      <c r="C153" s="153" t="s">
        <v>199</v>
      </c>
      <c r="D153" s="151" t="s">
        <v>61</v>
      </c>
      <c r="E153" s="151" t="s">
        <v>82</v>
      </c>
      <c r="F153" s="151" t="s">
        <v>63</v>
      </c>
      <c r="G153" s="151" t="s">
        <v>83</v>
      </c>
      <c r="H153" s="151" t="s">
        <v>151</v>
      </c>
      <c r="I153" s="151" t="s">
        <v>158</v>
      </c>
      <c r="J153" s="151" t="s">
        <v>42</v>
      </c>
      <c r="K153" s="151"/>
      <c r="L153" s="151"/>
      <c r="M153" s="151" t="s">
        <v>48</v>
      </c>
      <c r="N153" s="151" t="s">
        <v>49</v>
      </c>
      <c r="O153" s="151" t="s">
        <v>39</v>
      </c>
      <c r="P153" s="152" t="s">
        <v>159</v>
      </c>
      <c r="Q153" s="154">
        <v>0</v>
      </c>
      <c r="R153" s="154">
        <v>24269760</v>
      </c>
      <c r="S153" s="154">
        <v>4080511</v>
      </c>
      <c r="T153" s="154">
        <v>20189249</v>
      </c>
      <c r="U153" s="154">
        <v>0</v>
      </c>
      <c r="V153" s="154">
        <v>20189249</v>
      </c>
      <c r="W153" s="154">
        <v>0</v>
      </c>
      <c r="X153" s="154">
        <v>20189249</v>
      </c>
      <c r="Y153" s="154">
        <v>20189249</v>
      </c>
      <c r="Z153" s="154">
        <v>20189249</v>
      </c>
      <c r="AA153" s="154">
        <v>20189249</v>
      </c>
    </row>
    <row r="154" spans="1:27" ht="15" customHeight="1" x14ac:dyDescent="0.2">
      <c r="A154" s="151" t="s">
        <v>208</v>
      </c>
      <c r="B154" s="152" t="s">
        <v>209</v>
      </c>
      <c r="C154" s="153" t="s">
        <v>200</v>
      </c>
      <c r="D154" s="151" t="s">
        <v>61</v>
      </c>
      <c r="E154" s="151" t="s">
        <v>82</v>
      </c>
      <c r="F154" s="151" t="s">
        <v>63</v>
      </c>
      <c r="G154" s="151" t="s">
        <v>86</v>
      </c>
      <c r="H154" s="151" t="s">
        <v>151</v>
      </c>
      <c r="I154" s="151" t="s">
        <v>160</v>
      </c>
      <c r="J154" s="151" t="s">
        <v>42</v>
      </c>
      <c r="K154" s="151"/>
      <c r="L154" s="151"/>
      <c r="M154" s="151" t="s">
        <v>37</v>
      </c>
      <c r="N154" s="151" t="s">
        <v>38</v>
      </c>
      <c r="O154" s="151" t="s">
        <v>39</v>
      </c>
      <c r="P154" s="152" t="s">
        <v>161</v>
      </c>
      <c r="Q154" s="154">
        <v>0</v>
      </c>
      <c r="R154" s="154">
        <v>3209009</v>
      </c>
      <c r="S154" s="154">
        <v>0</v>
      </c>
      <c r="T154" s="154">
        <v>3209009</v>
      </c>
      <c r="U154" s="154">
        <v>0</v>
      </c>
      <c r="V154" s="154">
        <v>0</v>
      </c>
      <c r="W154" s="154">
        <v>3209009</v>
      </c>
      <c r="X154" s="154">
        <v>0</v>
      </c>
      <c r="Y154" s="154">
        <v>0</v>
      </c>
      <c r="Z154" s="154">
        <v>0</v>
      </c>
      <c r="AA154" s="154">
        <v>0</v>
      </c>
    </row>
    <row r="155" spans="1:27" ht="15" customHeight="1" x14ac:dyDescent="0.2">
      <c r="A155" s="151" t="s">
        <v>210</v>
      </c>
      <c r="B155" s="152" t="s">
        <v>211</v>
      </c>
      <c r="C155" s="153" t="s">
        <v>164</v>
      </c>
      <c r="D155" s="151" t="s">
        <v>36</v>
      </c>
      <c r="E155" s="151" t="s">
        <v>478</v>
      </c>
      <c r="F155" s="151" t="s">
        <v>478</v>
      </c>
      <c r="G155" s="151" t="s">
        <v>478</v>
      </c>
      <c r="H155" s="151" t="s">
        <v>549</v>
      </c>
      <c r="I155" s="151" t="s">
        <v>549</v>
      </c>
      <c r="J155" s="151"/>
      <c r="K155" s="151"/>
      <c r="L155" s="151"/>
      <c r="M155" s="151" t="s">
        <v>37</v>
      </c>
      <c r="N155" s="151" t="s">
        <v>38</v>
      </c>
      <c r="O155" s="151" t="s">
        <v>39</v>
      </c>
      <c r="P155" s="152" t="s">
        <v>118</v>
      </c>
      <c r="Q155" s="154">
        <v>368152000</v>
      </c>
      <c r="R155" s="154">
        <v>45911433.890000001</v>
      </c>
      <c r="S155" s="154">
        <v>5534972.8899999997</v>
      </c>
      <c r="T155" s="154">
        <v>408528461</v>
      </c>
      <c r="U155" s="154">
        <v>0</v>
      </c>
      <c r="V155" s="154">
        <v>408528461</v>
      </c>
      <c r="W155" s="154">
        <v>0</v>
      </c>
      <c r="X155" s="154">
        <v>408528461</v>
      </c>
      <c r="Y155" s="154">
        <v>408528461</v>
      </c>
      <c r="Z155" s="154">
        <v>408528461</v>
      </c>
      <c r="AA155" s="154">
        <v>408528461</v>
      </c>
    </row>
    <row r="156" spans="1:27" ht="15" customHeight="1" x14ac:dyDescent="0.2">
      <c r="A156" s="151" t="s">
        <v>210</v>
      </c>
      <c r="B156" s="152" t="s">
        <v>211</v>
      </c>
      <c r="C156" s="153" t="s">
        <v>166</v>
      </c>
      <c r="D156" s="151" t="s">
        <v>36</v>
      </c>
      <c r="E156" s="151" t="s">
        <v>478</v>
      </c>
      <c r="F156" s="151" t="s">
        <v>478</v>
      </c>
      <c r="G156" s="151" t="s">
        <v>478</v>
      </c>
      <c r="H156" s="151" t="s">
        <v>549</v>
      </c>
      <c r="I156" s="151" t="s">
        <v>552</v>
      </c>
      <c r="J156" s="151"/>
      <c r="K156" s="151"/>
      <c r="L156" s="151"/>
      <c r="M156" s="151" t="s">
        <v>37</v>
      </c>
      <c r="N156" s="151" t="s">
        <v>38</v>
      </c>
      <c r="O156" s="151" t="s">
        <v>39</v>
      </c>
      <c r="P156" s="152" t="s">
        <v>120</v>
      </c>
      <c r="Q156" s="154">
        <v>4429000</v>
      </c>
      <c r="R156" s="154">
        <v>780640</v>
      </c>
      <c r="S156" s="154">
        <v>0</v>
      </c>
      <c r="T156" s="154">
        <v>5209640</v>
      </c>
      <c r="U156" s="154">
        <v>0</v>
      </c>
      <c r="V156" s="154">
        <v>5209640</v>
      </c>
      <c r="W156" s="154">
        <v>0</v>
      </c>
      <c r="X156" s="154">
        <v>5209640</v>
      </c>
      <c r="Y156" s="154">
        <v>5209640</v>
      </c>
      <c r="Z156" s="154">
        <v>5209640</v>
      </c>
      <c r="AA156" s="154">
        <v>5209640</v>
      </c>
    </row>
    <row r="157" spans="1:27" ht="15" customHeight="1" x14ac:dyDescent="0.2">
      <c r="A157" s="151" t="s">
        <v>210</v>
      </c>
      <c r="B157" s="152" t="s">
        <v>211</v>
      </c>
      <c r="C157" s="153" t="s">
        <v>167</v>
      </c>
      <c r="D157" s="151" t="s">
        <v>36</v>
      </c>
      <c r="E157" s="151" t="s">
        <v>478</v>
      </c>
      <c r="F157" s="151" t="s">
        <v>478</v>
      </c>
      <c r="G157" s="151" t="s">
        <v>478</v>
      </c>
      <c r="H157" s="151" t="s">
        <v>549</v>
      </c>
      <c r="I157" s="151" t="s">
        <v>553</v>
      </c>
      <c r="J157" s="151"/>
      <c r="K157" s="151"/>
      <c r="L157" s="151"/>
      <c r="M157" s="151" t="s">
        <v>37</v>
      </c>
      <c r="N157" s="151" t="s">
        <v>38</v>
      </c>
      <c r="O157" s="151" t="s">
        <v>39</v>
      </c>
      <c r="P157" s="152" t="s">
        <v>121</v>
      </c>
      <c r="Q157" s="154">
        <v>4638000</v>
      </c>
      <c r="R157" s="154">
        <v>15000</v>
      </c>
      <c r="S157" s="154">
        <v>1941083</v>
      </c>
      <c r="T157" s="154">
        <v>2711917</v>
      </c>
      <c r="U157" s="154">
        <v>0</v>
      </c>
      <c r="V157" s="154">
        <v>2711917</v>
      </c>
      <c r="W157" s="154">
        <v>0</v>
      </c>
      <c r="X157" s="154">
        <v>2711917</v>
      </c>
      <c r="Y157" s="154">
        <v>2711917</v>
      </c>
      <c r="Z157" s="154">
        <v>2711917</v>
      </c>
      <c r="AA157" s="154">
        <v>2711917</v>
      </c>
    </row>
    <row r="158" spans="1:27" ht="15" customHeight="1" x14ac:dyDescent="0.2">
      <c r="A158" s="151" t="s">
        <v>210</v>
      </c>
      <c r="B158" s="152" t="s">
        <v>211</v>
      </c>
      <c r="C158" s="153" t="s">
        <v>168</v>
      </c>
      <c r="D158" s="151" t="s">
        <v>36</v>
      </c>
      <c r="E158" s="151" t="s">
        <v>478</v>
      </c>
      <c r="F158" s="151" t="s">
        <v>478</v>
      </c>
      <c r="G158" s="151" t="s">
        <v>478</v>
      </c>
      <c r="H158" s="151" t="s">
        <v>549</v>
      </c>
      <c r="I158" s="151" t="s">
        <v>490</v>
      </c>
      <c r="J158" s="151"/>
      <c r="K158" s="151"/>
      <c r="L158" s="151"/>
      <c r="M158" s="151" t="s">
        <v>37</v>
      </c>
      <c r="N158" s="151" t="s">
        <v>38</v>
      </c>
      <c r="O158" s="151" t="s">
        <v>39</v>
      </c>
      <c r="P158" s="152" t="s">
        <v>122</v>
      </c>
      <c r="Q158" s="154">
        <v>32862000</v>
      </c>
      <c r="R158" s="154">
        <v>5696553</v>
      </c>
      <c r="S158" s="154">
        <v>0</v>
      </c>
      <c r="T158" s="154">
        <v>38558553</v>
      </c>
      <c r="U158" s="154">
        <v>0</v>
      </c>
      <c r="V158" s="154">
        <v>38558553</v>
      </c>
      <c r="W158" s="154">
        <v>0</v>
      </c>
      <c r="X158" s="154">
        <v>38558553</v>
      </c>
      <c r="Y158" s="154">
        <v>38558553</v>
      </c>
      <c r="Z158" s="154">
        <v>38558553</v>
      </c>
      <c r="AA158" s="154">
        <v>38558553</v>
      </c>
    </row>
    <row r="159" spans="1:27" ht="15" customHeight="1" x14ac:dyDescent="0.2">
      <c r="A159" s="151" t="s">
        <v>210</v>
      </c>
      <c r="B159" s="152" t="s">
        <v>211</v>
      </c>
      <c r="C159" s="153" t="s">
        <v>169</v>
      </c>
      <c r="D159" s="151" t="s">
        <v>36</v>
      </c>
      <c r="E159" s="151" t="s">
        <v>478</v>
      </c>
      <c r="F159" s="151" t="s">
        <v>478</v>
      </c>
      <c r="G159" s="151" t="s">
        <v>478</v>
      </c>
      <c r="H159" s="151" t="s">
        <v>549</v>
      </c>
      <c r="I159" s="151" t="s">
        <v>500</v>
      </c>
      <c r="J159" s="151"/>
      <c r="K159" s="151"/>
      <c r="L159" s="151"/>
      <c r="M159" s="151" t="s">
        <v>37</v>
      </c>
      <c r="N159" s="151" t="s">
        <v>38</v>
      </c>
      <c r="O159" s="151" t="s">
        <v>39</v>
      </c>
      <c r="P159" s="152" t="s">
        <v>123</v>
      </c>
      <c r="Q159" s="154">
        <v>12308000</v>
      </c>
      <c r="R159" s="154">
        <v>1758297</v>
      </c>
      <c r="S159" s="154">
        <v>0</v>
      </c>
      <c r="T159" s="154">
        <v>14066297</v>
      </c>
      <c r="U159" s="154">
        <v>0</v>
      </c>
      <c r="V159" s="154">
        <v>14066297</v>
      </c>
      <c r="W159" s="154">
        <v>0</v>
      </c>
      <c r="X159" s="154">
        <v>14066297</v>
      </c>
      <c r="Y159" s="154">
        <v>14066297</v>
      </c>
      <c r="Z159" s="154">
        <v>14066297</v>
      </c>
      <c r="AA159" s="154">
        <v>14066297</v>
      </c>
    </row>
    <row r="160" spans="1:27" ht="15" customHeight="1" x14ac:dyDescent="0.2">
      <c r="A160" s="151" t="s">
        <v>210</v>
      </c>
      <c r="B160" s="152" t="s">
        <v>211</v>
      </c>
      <c r="C160" s="153" t="s">
        <v>170</v>
      </c>
      <c r="D160" s="151" t="s">
        <v>36</v>
      </c>
      <c r="E160" s="151" t="s">
        <v>478</v>
      </c>
      <c r="F160" s="151" t="s">
        <v>478</v>
      </c>
      <c r="G160" s="151" t="s">
        <v>478</v>
      </c>
      <c r="H160" s="151" t="s">
        <v>549</v>
      </c>
      <c r="I160" s="151" t="s">
        <v>554</v>
      </c>
      <c r="J160" s="151"/>
      <c r="K160" s="151"/>
      <c r="L160" s="151"/>
      <c r="M160" s="151" t="s">
        <v>37</v>
      </c>
      <c r="N160" s="151" t="s">
        <v>38</v>
      </c>
      <c r="O160" s="151" t="s">
        <v>39</v>
      </c>
      <c r="P160" s="152" t="s">
        <v>124</v>
      </c>
      <c r="Q160" s="154">
        <v>43951000</v>
      </c>
      <c r="R160" s="154">
        <v>5479903</v>
      </c>
      <c r="S160" s="154">
        <v>0</v>
      </c>
      <c r="T160" s="154">
        <v>49430903</v>
      </c>
      <c r="U160" s="154">
        <v>0</v>
      </c>
      <c r="V160" s="154">
        <v>49430903</v>
      </c>
      <c r="W160" s="154">
        <v>0</v>
      </c>
      <c r="X160" s="154">
        <v>49430903</v>
      </c>
      <c r="Y160" s="154">
        <v>49430903</v>
      </c>
      <c r="Z160" s="154">
        <v>49430903</v>
      </c>
      <c r="AA160" s="154">
        <v>49430903</v>
      </c>
    </row>
    <row r="161" spans="1:27" ht="15" customHeight="1" x14ac:dyDescent="0.2">
      <c r="A161" s="151" t="s">
        <v>210</v>
      </c>
      <c r="B161" s="152" t="s">
        <v>211</v>
      </c>
      <c r="C161" s="153" t="s">
        <v>171</v>
      </c>
      <c r="D161" s="151" t="s">
        <v>36</v>
      </c>
      <c r="E161" s="151" t="s">
        <v>478</v>
      </c>
      <c r="F161" s="151" t="s">
        <v>478</v>
      </c>
      <c r="G161" s="151" t="s">
        <v>478</v>
      </c>
      <c r="H161" s="151" t="s">
        <v>549</v>
      </c>
      <c r="I161" s="151" t="s">
        <v>555</v>
      </c>
      <c r="J161" s="151"/>
      <c r="K161" s="151"/>
      <c r="L161" s="151"/>
      <c r="M161" s="151" t="s">
        <v>37</v>
      </c>
      <c r="N161" s="151" t="s">
        <v>38</v>
      </c>
      <c r="O161" s="151" t="s">
        <v>39</v>
      </c>
      <c r="P161" s="152" t="s">
        <v>125</v>
      </c>
      <c r="Q161" s="154">
        <v>23447000</v>
      </c>
      <c r="R161" s="154">
        <v>0</v>
      </c>
      <c r="S161" s="154">
        <v>8400078</v>
      </c>
      <c r="T161" s="154">
        <v>15046922</v>
      </c>
      <c r="U161" s="154">
        <v>0</v>
      </c>
      <c r="V161" s="154">
        <v>15046922</v>
      </c>
      <c r="W161" s="154">
        <v>0</v>
      </c>
      <c r="X161" s="154">
        <v>15046922</v>
      </c>
      <c r="Y161" s="154">
        <v>15046922</v>
      </c>
      <c r="Z161" s="154">
        <v>15046922</v>
      </c>
      <c r="AA161" s="154">
        <v>15046922</v>
      </c>
    </row>
    <row r="162" spans="1:27" ht="15" customHeight="1" x14ac:dyDescent="0.2">
      <c r="A162" s="151" t="s">
        <v>210</v>
      </c>
      <c r="B162" s="152" t="s">
        <v>211</v>
      </c>
      <c r="C162" s="153" t="s">
        <v>557</v>
      </c>
      <c r="D162" s="151" t="s">
        <v>36</v>
      </c>
      <c r="E162" s="151" t="s">
        <v>478</v>
      </c>
      <c r="F162" s="151" t="s">
        <v>478</v>
      </c>
      <c r="G162" s="151" t="s">
        <v>478</v>
      </c>
      <c r="H162" s="151" t="s">
        <v>549</v>
      </c>
      <c r="I162" s="151" t="s">
        <v>548</v>
      </c>
      <c r="J162" s="151"/>
      <c r="K162" s="151"/>
      <c r="L162" s="151"/>
      <c r="M162" s="151" t="s">
        <v>37</v>
      </c>
      <c r="N162" s="151" t="s">
        <v>38</v>
      </c>
      <c r="O162" s="151" t="s">
        <v>39</v>
      </c>
      <c r="P162" s="152" t="s">
        <v>558</v>
      </c>
      <c r="Q162" s="154">
        <v>1926083</v>
      </c>
      <c r="R162" s="154">
        <v>1324103</v>
      </c>
      <c r="S162" s="154">
        <v>0</v>
      </c>
      <c r="T162" s="154">
        <v>3250186</v>
      </c>
      <c r="U162" s="154">
        <v>0</v>
      </c>
      <c r="V162" s="154">
        <v>3250186</v>
      </c>
      <c r="W162" s="154">
        <v>0</v>
      </c>
      <c r="X162" s="154">
        <v>3250186</v>
      </c>
      <c r="Y162" s="154">
        <v>3250186</v>
      </c>
      <c r="Z162" s="154">
        <v>3250186</v>
      </c>
      <c r="AA162" s="154">
        <v>3250186</v>
      </c>
    </row>
    <row r="163" spans="1:27" ht="15" customHeight="1" x14ac:dyDescent="0.2">
      <c r="A163" s="151" t="s">
        <v>210</v>
      </c>
      <c r="B163" s="152" t="s">
        <v>211</v>
      </c>
      <c r="C163" s="153" t="s">
        <v>172</v>
      </c>
      <c r="D163" s="151" t="s">
        <v>36</v>
      </c>
      <c r="E163" s="151" t="s">
        <v>478</v>
      </c>
      <c r="F163" s="151" t="s">
        <v>478</v>
      </c>
      <c r="G163" s="151" t="s">
        <v>42</v>
      </c>
      <c r="H163" s="151" t="s">
        <v>549</v>
      </c>
      <c r="I163" s="151"/>
      <c r="J163" s="151"/>
      <c r="K163" s="151"/>
      <c r="L163" s="151"/>
      <c r="M163" s="151" t="s">
        <v>37</v>
      </c>
      <c r="N163" s="151" t="s">
        <v>38</v>
      </c>
      <c r="O163" s="151" t="s">
        <v>39</v>
      </c>
      <c r="P163" s="152" t="s">
        <v>126</v>
      </c>
      <c r="Q163" s="154">
        <v>48695000</v>
      </c>
      <c r="R163" s="154">
        <v>8000000</v>
      </c>
      <c r="S163" s="154">
        <v>3357300</v>
      </c>
      <c r="T163" s="154">
        <v>53337700</v>
      </c>
      <c r="U163" s="154">
        <v>0</v>
      </c>
      <c r="V163" s="154">
        <v>53337700</v>
      </c>
      <c r="W163" s="154">
        <v>0</v>
      </c>
      <c r="X163" s="154">
        <v>53337700</v>
      </c>
      <c r="Y163" s="154">
        <v>53337700</v>
      </c>
      <c r="Z163" s="154">
        <v>53337700</v>
      </c>
      <c r="AA163" s="154">
        <v>53337700</v>
      </c>
    </row>
    <row r="164" spans="1:27" ht="15" customHeight="1" x14ac:dyDescent="0.2">
      <c r="A164" s="151" t="s">
        <v>210</v>
      </c>
      <c r="B164" s="152" t="s">
        <v>211</v>
      </c>
      <c r="C164" s="153" t="s">
        <v>173</v>
      </c>
      <c r="D164" s="151" t="s">
        <v>36</v>
      </c>
      <c r="E164" s="151" t="s">
        <v>478</v>
      </c>
      <c r="F164" s="151" t="s">
        <v>478</v>
      </c>
      <c r="G164" s="151" t="s">
        <v>42</v>
      </c>
      <c r="H164" s="151" t="s">
        <v>550</v>
      </c>
      <c r="I164" s="151"/>
      <c r="J164" s="151"/>
      <c r="K164" s="151"/>
      <c r="L164" s="151"/>
      <c r="M164" s="151" t="s">
        <v>37</v>
      </c>
      <c r="N164" s="151" t="s">
        <v>38</v>
      </c>
      <c r="O164" s="151" t="s">
        <v>39</v>
      </c>
      <c r="P164" s="152" t="s">
        <v>127</v>
      </c>
      <c r="Q164" s="154">
        <v>34499000</v>
      </c>
      <c r="R164" s="154">
        <v>3212400</v>
      </c>
      <c r="S164" s="154">
        <v>0</v>
      </c>
      <c r="T164" s="154">
        <v>37711400</v>
      </c>
      <c r="U164" s="154">
        <v>0</v>
      </c>
      <c r="V164" s="154">
        <v>37711400</v>
      </c>
      <c r="W164" s="154">
        <v>0</v>
      </c>
      <c r="X164" s="154">
        <v>37711400</v>
      </c>
      <c r="Y164" s="154">
        <v>37711400</v>
      </c>
      <c r="Z164" s="154">
        <v>37711400</v>
      </c>
      <c r="AA164" s="154">
        <v>37711400</v>
      </c>
    </row>
    <row r="165" spans="1:27" ht="15" customHeight="1" x14ac:dyDescent="0.2">
      <c r="A165" s="151" t="s">
        <v>210</v>
      </c>
      <c r="B165" s="152" t="s">
        <v>211</v>
      </c>
      <c r="C165" s="153" t="s">
        <v>174</v>
      </c>
      <c r="D165" s="151" t="s">
        <v>36</v>
      </c>
      <c r="E165" s="151" t="s">
        <v>478</v>
      </c>
      <c r="F165" s="151" t="s">
        <v>478</v>
      </c>
      <c r="G165" s="151" t="s">
        <v>42</v>
      </c>
      <c r="H165" s="151" t="s">
        <v>552</v>
      </c>
      <c r="I165" s="151"/>
      <c r="J165" s="151"/>
      <c r="K165" s="151"/>
      <c r="L165" s="151"/>
      <c r="M165" s="151" t="s">
        <v>37</v>
      </c>
      <c r="N165" s="151" t="s">
        <v>38</v>
      </c>
      <c r="O165" s="151" t="s">
        <v>39</v>
      </c>
      <c r="P165" s="152" t="s">
        <v>128</v>
      </c>
      <c r="Q165" s="154">
        <v>20059000</v>
      </c>
      <c r="R165" s="154">
        <v>1178700</v>
      </c>
      <c r="S165" s="154">
        <v>0</v>
      </c>
      <c r="T165" s="154">
        <v>21237700</v>
      </c>
      <c r="U165" s="154">
        <v>0</v>
      </c>
      <c r="V165" s="154">
        <v>21237700</v>
      </c>
      <c r="W165" s="154">
        <v>0</v>
      </c>
      <c r="X165" s="154">
        <v>21237700</v>
      </c>
      <c r="Y165" s="154">
        <v>21237700</v>
      </c>
      <c r="Z165" s="154">
        <v>21237700</v>
      </c>
      <c r="AA165" s="154">
        <v>21237700</v>
      </c>
    </row>
    <row r="166" spans="1:27" ht="15" customHeight="1" x14ac:dyDescent="0.2">
      <c r="A166" s="151" t="s">
        <v>210</v>
      </c>
      <c r="B166" s="152" t="s">
        <v>211</v>
      </c>
      <c r="C166" s="153" t="s">
        <v>175</v>
      </c>
      <c r="D166" s="151" t="s">
        <v>36</v>
      </c>
      <c r="E166" s="151" t="s">
        <v>478</v>
      </c>
      <c r="F166" s="151" t="s">
        <v>478</v>
      </c>
      <c r="G166" s="151" t="s">
        <v>42</v>
      </c>
      <c r="H166" s="151" t="s">
        <v>553</v>
      </c>
      <c r="I166" s="151"/>
      <c r="J166" s="151"/>
      <c r="K166" s="151"/>
      <c r="L166" s="151"/>
      <c r="M166" s="151" t="s">
        <v>37</v>
      </c>
      <c r="N166" s="151" t="s">
        <v>38</v>
      </c>
      <c r="O166" s="151" t="s">
        <v>39</v>
      </c>
      <c r="P166" s="152" t="s">
        <v>129</v>
      </c>
      <c r="Q166" s="154">
        <v>4426000</v>
      </c>
      <c r="R166" s="154">
        <v>970500</v>
      </c>
      <c r="S166" s="154">
        <v>0</v>
      </c>
      <c r="T166" s="154">
        <v>5396500</v>
      </c>
      <c r="U166" s="154">
        <v>0</v>
      </c>
      <c r="V166" s="154">
        <v>5396500</v>
      </c>
      <c r="W166" s="154">
        <v>0</v>
      </c>
      <c r="X166" s="154">
        <v>5396500</v>
      </c>
      <c r="Y166" s="154">
        <v>5396500</v>
      </c>
      <c r="Z166" s="154">
        <v>5396500</v>
      </c>
      <c r="AA166" s="154">
        <v>5396500</v>
      </c>
    </row>
    <row r="167" spans="1:27" ht="15" customHeight="1" x14ac:dyDescent="0.2">
      <c r="A167" s="151" t="s">
        <v>210</v>
      </c>
      <c r="B167" s="152" t="s">
        <v>211</v>
      </c>
      <c r="C167" s="153" t="s">
        <v>176</v>
      </c>
      <c r="D167" s="151" t="s">
        <v>36</v>
      </c>
      <c r="E167" s="151" t="s">
        <v>478</v>
      </c>
      <c r="F167" s="151" t="s">
        <v>478</v>
      </c>
      <c r="G167" s="151" t="s">
        <v>42</v>
      </c>
      <c r="H167" s="151" t="s">
        <v>490</v>
      </c>
      <c r="I167" s="151"/>
      <c r="J167" s="151"/>
      <c r="K167" s="151"/>
      <c r="L167" s="151"/>
      <c r="M167" s="151" t="s">
        <v>37</v>
      </c>
      <c r="N167" s="151" t="s">
        <v>38</v>
      </c>
      <c r="O167" s="151" t="s">
        <v>39</v>
      </c>
      <c r="P167" s="152" t="s">
        <v>130</v>
      </c>
      <c r="Q167" s="154">
        <v>15048000</v>
      </c>
      <c r="R167" s="154">
        <v>882000</v>
      </c>
      <c r="S167" s="154">
        <v>0</v>
      </c>
      <c r="T167" s="154">
        <v>15930000</v>
      </c>
      <c r="U167" s="154">
        <v>0</v>
      </c>
      <c r="V167" s="154">
        <v>15930000</v>
      </c>
      <c r="W167" s="154">
        <v>0</v>
      </c>
      <c r="X167" s="154">
        <v>15930000</v>
      </c>
      <c r="Y167" s="154">
        <v>15930000</v>
      </c>
      <c r="Z167" s="154">
        <v>15930000</v>
      </c>
      <c r="AA167" s="154">
        <v>15930000</v>
      </c>
    </row>
    <row r="168" spans="1:27" ht="15" customHeight="1" x14ac:dyDescent="0.2">
      <c r="A168" s="151" t="s">
        <v>210</v>
      </c>
      <c r="B168" s="152" t="s">
        <v>211</v>
      </c>
      <c r="C168" s="153" t="s">
        <v>177</v>
      </c>
      <c r="D168" s="151" t="s">
        <v>36</v>
      </c>
      <c r="E168" s="151" t="s">
        <v>478</v>
      </c>
      <c r="F168" s="151" t="s">
        <v>478</v>
      </c>
      <c r="G168" s="151" t="s">
        <v>42</v>
      </c>
      <c r="H168" s="151" t="s">
        <v>500</v>
      </c>
      <c r="I168" s="151"/>
      <c r="J168" s="151"/>
      <c r="K168" s="151"/>
      <c r="L168" s="151"/>
      <c r="M168" s="151" t="s">
        <v>37</v>
      </c>
      <c r="N168" s="151" t="s">
        <v>38</v>
      </c>
      <c r="O168" s="151" t="s">
        <v>39</v>
      </c>
      <c r="P168" s="152" t="s">
        <v>131</v>
      </c>
      <c r="Q168" s="154">
        <v>10033000</v>
      </c>
      <c r="R168" s="154">
        <v>590300</v>
      </c>
      <c r="S168" s="154">
        <v>0</v>
      </c>
      <c r="T168" s="154">
        <v>10623300</v>
      </c>
      <c r="U168" s="154">
        <v>0</v>
      </c>
      <c r="V168" s="154">
        <v>10623300</v>
      </c>
      <c r="W168" s="154">
        <v>0</v>
      </c>
      <c r="X168" s="154">
        <v>10623300</v>
      </c>
      <c r="Y168" s="154">
        <v>10623300</v>
      </c>
      <c r="Z168" s="154">
        <v>10623300</v>
      </c>
      <c r="AA168" s="154">
        <v>10623300</v>
      </c>
    </row>
    <row r="169" spans="1:27" ht="15" customHeight="1" x14ac:dyDescent="0.2">
      <c r="A169" s="151" t="s">
        <v>210</v>
      </c>
      <c r="B169" s="152" t="s">
        <v>211</v>
      </c>
      <c r="C169" s="153" t="s">
        <v>178</v>
      </c>
      <c r="D169" s="151" t="s">
        <v>36</v>
      </c>
      <c r="E169" s="151" t="s">
        <v>478</v>
      </c>
      <c r="F169" s="151" t="s">
        <v>478</v>
      </c>
      <c r="G169" s="151" t="s">
        <v>546</v>
      </c>
      <c r="H169" s="151" t="s">
        <v>549</v>
      </c>
      <c r="I169" s="151" t="s">
        <v>549</v>
      </c>
      <c r="J169" s="151"/>
      <c r="K169" s="151"/>
      <c r="L169" s="151"/>
      <c r="M169" s="151" t="s">
        <v>37</v>
      </c>
      <c r="N169" s="151" t="s">
        <v>38</v>
      </c>
      <c r="O169" s="151" t="s">
        <v>39</v>
      </c>
      <c r="P169" s="152" t="s">
        <v>132</v>
      </c>
      <c r="Q169" s="154">
        <v>12741120</v>
      </c>
      <c r="R169" s="154">
        <v>6600007</v>
      </c>
      <c r="S169" s="154">
        <v>280072</v>
      </c>
      <c r="T169" s="154">
        <v>19061055</v>
      </c>
      <c r="U169" s="154">
        <v>0</v>
      </c>
      <c r="V169" s="154">
        <v>19061055</v>
      </c>
      <c r="W169" s="154">
        <v>0</v>
      </c>
      <c r="X169" s="154">
        <v>19061055</v>
      </c>
      <c r="Y169" s="154">
        <v>19061055</v>
      </c>
      <c r="Z169" s="154">
        <v>19061055</v>
      </c>
      <c r="AA169" s="154">
        <v>19061055</v>
      </c>
    </row>
    <row r="170" spans="1:27" ht="15" customHeight="1" x14ac:dyDescent="0.2">
      <c r="A170" s="151" t="s">
        <v>210</v>
      </c>
      <c r="B170" s="152" t="s">
        <v>211</v>
      </c>
      <c r="C170" s="153" t="s">
        <v>179</v>
      </c>
      <c r="D170" s="151" t="s">
        <v>36</v>
      </c>
      <c r="E170" s="151" t="s">
        <v>478</v>
      </c>
      <c r="F170" s="151" t="s">
        <v>478</v>
      </c>
      <c r="G170" s="151" t="s">
        <v>546</v>
      </c>
      <c r="H170" s="151" t="s">
        <v>549</v>
      </c>
      <c r="I170" s="151" t="s">
        <v>550</v>
      </c>
      <c r="J170" s="151"/>
      <c r="K170" s="151"/>
      <c r="L170" s="151"/>
      <c r="M170" s="151" t="s">
        <v>37</v>
      </c>
      <c r="N170" s="151" t="s">
        <v>38</v>
      </c>
      <c r="O170" s="151" t="s">
        <v>39</v>
      </c>
      <c r="P170" s="152" t="s">
        <v>133</v>
      </c>
      <c r="Q170" s="154">
        <v>0</v>
      </c>
      <c r="R170" s="154">
        <v>3960424</v>
      </c>
      <c r="S170" s="154">
        <v>3960424</v>
      </c>
      <c r="T170" s="154">
        <v>0</v>
      </c>
      <c r="U170" s="154">
        <v>0</v>
      </c>
      <c r="V170" s="154">
        <v>0</v>
      </c>
      <c r="W170" s="154">
        <v>0</v>
      </c>
      <c r="X170" s="154">
        <v>0</v>
      </c>
      <c r="Y170" s="154">
        <v>0</v>
      </c>
      <c r="Z170" s="154">
        <v>0</v>
      </c>
      <c r="AA170" s="154">
        <v>0</v>
      </c>
    </row>
    <row r="171" spans="1:27" ht="15" customHeight="1" x14ac:dyDescent="0.2">
      <c r="A171" s="151" t="s">
        <v>210</v>
      </c>
      <c r="B171" s="152" t="s">
        <v>211</v>
      </c>
      <c r="C171" s="153" t="s">
        <v>180</v>
      </c>
      <c r="D171" s="151" t="s">
        <v>36</v>
      </c>
      <c r="E171" s="151" t="s">
        <v>478</v>
      </c>
      <c r="F171" s="151" t="s">
        <v>478</v>
      </c>
      <c r="G171" s="151" t="s">
        <v>546</v>
      </c>
      <c r="H171" s="151" t="s">
        <v>549</v>
      </c>
      <c r="I171" s="151" t="s">
        <v>479</v>
      </c>
      <c r="J171" s="151"/>
      <c r="K171" s="151"/>
      <c r="L171" s="151"/>
      <c r="M171" s="151" t="s">
        <v>37</v>
      </c>
      <c r="N171" s="151" t="s">
        <v>38</v>
      </c>
      <c r="O171" s="151" t="s">
        <v>39</v>
      </c>
      <c r="P171" s="152" t="s">
        <v>134</v>
      </c>
      <c r="Q171" s="154">
        <v>1359540</v>
      </c>
      <c r="R171" s="154">
        <v>700000</v>
      </c>
      <c r="S171" s="154">
        <v>618302</v>
      </c>
      <c r="T171" s="154">
        <v>1441238</v>
      </c>
      <c r="U171" s="154">
        <v>0</v>
      </c>
      <c r="V171" s="154">
        <v>1441238</v>
      </c>
      <c r="W171" s="154">
        <v>0</v>
      </c>
      <c r="X171" s="154">
        <v>1441238</v>
      </c>
      <c r="Y171" s="154">
        <v>1441238</v>
      </c>
      <c r="Z171" s="154">
        <v>1441238</v>
      </c>
      <c r="AA171" s="154">
        <v>1441238</v>
      </c>
    </row>
    <row r="172" spans="1:27" ht="15" customHeight="1" x14ac:dyDescent="0.2">
      <c r="A172" s="151" t="s">
        <v>210</v>
      </c>
      <c r="B172" s="152" t="s">
        <v>211</v>
      </c>
      <c r="C172" s="153" t="s">
        <v>181</v>
      </c>
      <c r="D172" s="151" t="s">
        <v>36</v>
      </c>
      <c r="E172" s="151" t="s">
        <v>478</v>
      </c>
      <c r="F172" s="151" t="s">
        <v>478</v>
      </c>
      <c r="G172" s="151" t="s">
        <v>546</v>
      </c>
      <c r="H172" s="151" t="s">
        <v>550</v>
      </c>
      <c r="I172" s="151"/>
      <c r="J172" s="151"/>
      <c r="K172" s="151"/>
      <c r="L172" s="151"/>
      <c r="M172" s="151" t="s">
        <v>37</v>
      </c>
      <c r="N172" s="151" t="s">
        <v>38</v>
      </c>
      <c r="O172" s="151" t="s">
        <v>39</v>
      </c>
      <c r="P172" s="152" t="s">
        <v>135</v>
      </c>
      <c r="Q172" s="154">
        <v>16936290</v>
      </c>
      <c r="R172" s="154">
        <v>11323314</v>
      </c>
      <c r="S172" s="154">
        <v>0</v>
      </c>
      <c r="T172" s="154">
        <v>28259604</v>
      </c>
      <c r="U172" s="154">
        <v>0</v>
      </c>
      <c r="V172" s="154">
        <v>28259604</v>
      </c>
      <c r="W172" s="154">
        <v>0</v>
      </c>
      <c r="X172" s="154">
        <v>28259604</v>
      </c>
      <c r="Y172" s="154">
        <v>28259604</v>
      </c>
      <c r="Z172" s="154">
        <v>28259604</v>
      </c>
      <c r="AA172" s="154">
        <v>28259604</v>
      </c>
    </row>
    <row r="173" spans="1:27" ht="15" customHeight="1" x14ac:dyDescent="0.2">
      <c r="A173" s="151" t="s">
        <v>210</v>
      </c>
      <c r="B173" s="152" t="s">
        <v>211</v>
      </c>
      <c r="C173" s="153" t="s">
        <v>184</v>
      </c>
      <c r="D173" s="151" t="s">
        <v>36</v>
      </c>
      <c r="E173" s="151" t="s">
        <v>42</v>
      </c>
      <c r="F173" s="151" t="s">
        <v>42</v>
      </c>
      <c r="G173" s="151" t="s">
        <v>478</v>
      </c>
      <c r="H173" s="151" t="s">
        <v>479</v>
      </c>
      <c r="I173" s="151" t="s">
        <v>479</v>
      </c>
      <c r="J173" s="151"/>
      <c r="K173" s="151"/>
      <c r="L173" s="151"/>
      <c r="M173" s="151" t="s">
        <v>37</v>
      </c>
      <c r="N173" s="151" t="s">
        <v>38</v>
      </c>
      <c r="O173" s="151" t="s">
        <v>39</v>
      </c>
      <c r="P173" s="152" t="s">
        <v>138</v>
      </c>
      <c r="Q173" s="154">
        <v>0</v>
      </c>
      <c r="R173" s="154">
        <v>900000</v>
      </c>
      <c r="S173" s="154">
        <v>0</v>
      </c>
      <c r="T173" s="154">
        <v>900000</v>
      </c>
      <c r="U173" s="154">
        <v>0</v>
      </c>
      <c r="V173" s="154">
        <v>900000</v>
      </c>
      <c r="W173" s="154">
        <v>0</v>
      </c>
      <c r="X173" s="154">
        <v>900000</v>
      </c>
      <c r="Y173" s="154">
        <v>900000</v>
      </c>
      <c r="Z173" s="154">
        <v>900000</v>
      </c>
      <c r="AA173" s="154">
        <v>900000</v>
      </c>
    </row>
    <row r="174" spans="1:27" ht="15" customHeight="1" x14ac:dyDescent="0.2">
      <c r="A174" s="151" t="s">
        <v>210</v>
      </c>
      <c r="B174" s="152" t="s">
        <v>211</v>
      </c>
      <c r="C174" s="153" t="s">
        <v>185</v>
      </c>
      <c r="D174" s="151" t="s">
        <v>36</v>
      </c>
      <c r="E174" s="151" t="s">
        <v>42</v>
      </c>
      <c r="F174" s="151" t="s">
        <v>42</v>
      </c>
      <c r="G174" s="151" t="s">
        <v>42</v>
      </c>
      <c r="H174" s="151" t="s">
        <v>490</v>
      </c>
      <c r="I174" s="151" t="s">
        <v>552</v>
      </c>
      <c r="J174" s="151"/>
      <c r="K174" s="151"/>
      <c r="L174" s="151"/>
      <c r="M174" s="151" t="s">
        <v>37</v>
      </c>
      <c r="N174" s="151" t="s">
        <v>38</v>
      </c>
      <c r="O174" s="151" t="s">
        <v>39</v>
      </c>
      <c r="P174" s="152" t="s">
        <v>139</v>
      </c>
      <c r="Q174" s="154">
        <v>0</v>
      </c>
      <c r="R174" s="154">
        <v>78400</v>
      </c>
      <c r="S174" s="154">
        <v>0</v>
      </c>
      <c r="T174" s="154">
        <v>78400</v>
      </c>
      <c r="U174" s="154">
        <v>0</v>
      </c>
      <c r="V174" s="154">
        <v>78400</v>
      </c>
      <c r="W174" s="154">
        <v>0</v>
      </c>
      <c r="X174" s="154">
        <v>78400</v>
      </c>
      <c r="Y174" s="154">
        <v>78400</v>
      </c>
      <c r="Z174" s="154">
        <v>78400</v>
      </c>
      <c r="AA174" s="154">
        <v>78400</v>
      </c>
    </row>
    <row r="175" spans="1:27" ht="15" customHeight="1" x14ac:dyDescent="0.2">
      <c r="A175" s="151" t="s">
        <v>210</v>
      </c>
      <c r="B175" s="152" t="s">
        <v>211</v>
      </c>
      <c r="C175" s="153" t="s">
        <v>186</v>
      </c>
      <c r="D175" s="151" t="s">
        <v>36</v>
      </c>
      <c r="E175" s="151" t="s">
        <v>42</v>
      </c>
      <c r="F175" s="151" t="s">
        <v>42</v>
      </c>
      <c r="G175" s="151" t="s">
        <v>42</v>
      </c>
      <c r="H175" s="151" t="s">
        <v>490</v>
      </c>
      <c r="I175" s="151" t="s">
        <v>554</v>
      </c>
      <c r="J175" s="151"/>
      <c r="K175" s="151"/>
      <c r="L175" s="151"/>
      <c r="M175" s="151" t="s">
        <v>37</v>
      </c>
      <c r="N175" s="151" t="s">
        <v>38</v>
      </c>
      <c r="O175" s="151" t="s">
        <v>39</v>
      </c>
      <c r="P175" s="152" t="s">
        <v>140</v>
      </c>
      <c r="Q175" s="154">
        <v>31000000</v>
      </c>
      <c r="R175" s="154">
        <v>199907</v>
      </c>
      <c r="S175" s="154">
        <v>3000000</v>
      </c>
      <c r="T175" s="154">
        <v>28199907</v>
      </c>
      <c r="U175" s="154">
        <v>0</v>
      </c>
      <c r="V175" s="154">
        <v>28199907</v>
      </c>
      <c r="W175" s="154">
        <v>0</v>
      </c>
      <c r="X175" s="154">
        <v>28199907</v>
      </c>
      <c r="Y175" s="154">
        <v>28199907</v>
      </c>
      <c r="Z175" s="154">
        <v>28199907</v>
      </c>
      <c r="AA175" s="154">
        <v>28199907</v>
      </c>
    </row>
    <row r="176" spans="1:27" ht="15" customHeight="1" x14ac:dyDescent="0.2">
      <c r="A176" s="151" t="s">
        <v>210</v>
      </c>
      <c r="B176" s="152" t="s">
        <v>211</v>
      </c>
      <c r="C176" s="153" t="s">
        <v>188</v>
      </c>
      <c r="D176" s="151" t="s">
        <v>36</v>
      </c>
      <c r="E176" s="151" t="s">
        <v>42</v>
      </c>
      <c r="F176" s="151" t="s">
        <v>42</v>
      </c>
      <c r="G176" s="151" t="s">
        <v>42</v>
      </c>
      <c r="H176" s="151" t="s">
        <v>485</v>
      </c>
      <c r="I176" s="151" t="s">
        <v>479</v>
      </c>
      <c r="J176" s="151"/>
      <c r="K176" s="151"/>
      <c r="L176" s="151"/>
      <c r="M176" s="151" t="s">
        <v>37</v>
      </c>
      <c r="N176" s="151" t="s">
        <v>38</v>
      </c>
      <c r="O176" s="151" t="s">
        <v>39</v>
      </c>
      <c r="P176" s="152" t="s">
        <v>143</v>
      </c>
      <c r="Q176" s="154">
        <v>0</v>
      </c>
      <c r="R176" s="154">
        <v>210217</v>
      </c>
      <c r="S176" s="154">
        <v>189000</v>
      </c>
      <c r="T176" s="154">
        <v>21217</v>
      </c>
      <c r="U176" s="154">
        <v>0</v>
      </c>
      <c r="V176" s="154">
        <v>0</v>
      </c>
      <c r="W176" s="154">
        <v>21217</v>
      </c>
      <c r="X176" s="154">
        <v>0</v>
      </c>
      <c r="Y176" s="154">
        <v>0</v>
      </c>
      <c r="Z176" s="154">
        <v>0</v>
      </c>
      <c r="AA176" s="154">
        <v>0</v>
      </c>
    </row>
    <row r="177" spans="1:27" ht="15" customHeight="1" x14ac:dyDescent="0.2">
      <c r="A177" s="151" t="s">
        <v>210</v>
      </c>
      <c r="B177" s="152" t="s">
        <v>211</v>
      </c>
      <c r="C177" s="153" t="s">
        <v>189</v>
      </c>
      <c r="D177" s="151" t="s">
        <v>36</v>
      </c>
      <c r="E177" s="151" t="s">
        <v>42</v>
      </c>
      <c r="F177" s="151" t="s">
        <v>42</v>
      </c>
      <c r="G177" s="151" t="s">
        <v>42</v>
      </c>
      <c r="H177" s="151" t="s">
        <v>485</v>
      </c>
      <c r="I177" s="151" t="s">
        <v>552</v>
      </c>
      <c r="J177" s="151"/>
      <c r="K177" s="151"/>
      <c r="L177" s="151"/>
      <c r="M177" s="151" t="s">
        <v>37</v>
      </c>
      <c r="N177" s="151" t="s">
        <v>38</v>
      </c>
      <c r="O177" s="151" t="s">
        <v>39</v>
      </c>
      <c r="P177" s="152" t="s">
        <v>144</v>
      </c>
      <c r="Q177" s="154">
        <v>200000</v>
      </c>
      <c r="R177" s="154">
        <v>0</v>
      </c>
      <c r="S177" s="154">
        <v>200000</v>
      </c>
      <c r="T177" s="154">
        <v>0</v>
      </c>
      <c r="U177" s="154">
        <v>0</v>
      </c>
      <c r="V177" s="154">
        <v>0</v>
      </c>
      <c r="W177" s="154">
        <v>0</v>
      </c>
      <c r="X177" s="154">
        <v>0</v>
      </c>
      <c r="Y177" s="154">
        <v>0</v>
      </c>
      <c r="Z177" s="154">
        <v>0</v>
      </c>
      <c r="AA177" s="154">
        <v>0</v>
      </c>
    </row>
    <row r="178" spans="1:27" ht="15" customHeight="1" x14ac:dyDescent="0.2">
      <c r="A178" s="151" t="s">
        <v>210</v>
      </c>
      <c r="B178" s="152" t="s">
        <v>211</v>
      </c>
      <c r="C178" s="153" t="s">
        <v>190</v>
      </c>
      <c r="D178" s="151" t="s">
        <v>36</v>
      </c>
      <c r="E178" s="151" t="s">
        <v>42</v>
      </c>
      <c r="F178" s="151" t="s">
        <v>42</v>
      </c>
      <c r="G178" s="151" t="s">
        <v>42</v>
      </c>
      <c r="H178" s="151" t="s">
        <v>554</v>
      </c>
      <c r="I178" s="151" t="s">
        <v>552</v>
      </c>
      <c r="J178" s="151"/>
      <c r="K178" s="151"/>
      <c r="L178" s="151"/>
      <c r="M178" s="151" t="s">
        <v>37</v>
      </c>
      <c r="N178" s="151" t="s">
        <v>38</v>
      </c>
      <c r="O178" s="151" t="s">
        <v>39</v>
      </c>
      <c r="P178" s="152" t="s">
        <v>145</v>
      </c>
      <c r="Q178" s="154">
        <v>550000</v>
      </c>
      <c r="R178" s="154">
        <v>242093</v>
      </c>
      <c r="S178" s="154">
        <v>0</v>
      </c>
      <c r="T178" s="154">
        <v>792093</v>
      </c>
      <c r="U178" s="154">
        <v>0</v>
      </c>
      <c r="V178" s="154">
        <v>792093</v>
      </c>
      <c r="W178" s="154">
        <v>0</v>
      </c>
      <c r="X178" s="154">
        <v>792093</v>
      </c>
      <c r="Y178" s="154">
        <v>792093</v>
      </c>
      <c r="Z178" s="154">
        <v>792093</v>
      </c>
      <c r="AA178" s="154">
        <v>792093</v>
      </c>
    </row>
    <row r="179" spans="1:27" ht="15" customHeight="1" x14ac:dyDescent="0.2">
      <c r="A179" s="151" t="s">
        <v>210</v>
      </c>
      <c r="B179" s="152" t="s">
        <v>211</v>
      </c>
      <c r="C179" s="153" t="s">
        <v>191</v>
      </c>
      <c r="D179" s="151" t="s">
        <v>36</v>
      </c>
      <c r="E179" s="151" t="s">
        <v>42</v>
      </c>
      <c r="F179" s="151" t="s">
        <v>42</v>
      </c>
      <c r="G179" s="151" t="s">
        <v>42</v>
      </c>
      <c r="H179" s="151" t="s">
        <v>555</v>
      </c>
      <c r="I179" s="151"/>
      <c r="J179" s="151"/>
      <c r="K179" s="151"/>
      <c r="L179" s="151"/>
      <c r="M179" s="151" t="s">
        <v>37</v>
      </c>
      <c r="N179" s="151" t="s">
        <v>38</v>
      </c>
      <c r="O179" s="151" t="s">
        <v>39</v>
      </c>
      <c r="P179" s="152" t="s">
        <v>146</v>
      </c>
      <c r="Q179" s="154">
        <v>0</v>
      </c>
      <c r="R179" s="154">
        <v>516640</v>
      </c>
      <c r="S179" s="154">
        <v>0</v>
      </c>
      <c r="T179" s="154">
        <v>516640</v>
      </c>
      <c r="U179" s="154">
        <v>0</v>
      </c>
      <c r="V179" s="154">
        <v>516640</v>
      </c>
      <c r="W179" s="154">
        <v>0</v>
      </c>
      <c r="X179" s="154">
        <v>516640</v>
      </c>
      <c r="Y179" s="154">
        <v>516640</v>
      </c>
      <c r="Z179" s="154">
        <v>516640</v>
      </c>
      <c r="AA179" s="154">
        <v>516640</v>
      </c>
    </row>
    <row r="180" spans="1:27" ht="15" customHeight="1" x14ac:dyDescent="0.2">
      <c r="A180" s="151" t="s">
        <v>210</v>
      </c>
      <c r="B180" s="152" t="s">
        <v>211</v>
      </c>
      <c r="C180" s="153" t="s">
        <v>191</v>
      </c>
      <c r="D180" s="151" t="s">
        <v>36</v>
      </c>
      <c r="E180" s="151" t="s">
        <v>42</v>
      </c>
      <c r="F180" s="151" t="s">
        <v>42</v>
      </c>
      <c r="G180" s="151" t="s">
        <v>42</v>
      </c>
      <c r="H180" s="151" t="s">
        <v>555</v>
      </c>
      <c r="I180" s="151"/>
      <c r="J180" s="151"/>
      <c r="K180" s="151"/>
      <c r="L180" s="151"/>
      <c r="M180" s="151" t="s">
        <v>48</v>
      </c>
      <c r="N180" s="151" t="s">
        <v>49</v>
      </c>
      <c r="O180" s="151" t="s">
        <v>39</v>
      </c>
      <c r="P180" s="152" t="s">
        <v>146</v>
      </c>
      <c r="Q180" s="154">
        <v>0</v>
      </c>
      <c r="R180" s="154">
        <v>543092</v>
      </c>
      <c r="S180" s="154">
        <v>0</v>
      </c>
      <c r="T180" s="154">
        <v>543092</v>
      </c>
      <c r="U180" s="154">
        <v>0</v>
      </c>
      <c r="V180" s="154">
        <v>543092</v>
      </c>
      <c r="W180" s="154">
        <v>0</v>
      </c>
      <c r="X180" s="154">
        <v>543092</v>
      </c>
      <c r="Y180" s="154">
        <v>543092</v>
      </c>
      <c r="Z180" s="154">
        <v>543092</v>
      </c>
      <c r="AA180" s="154">
        <v>543092</v>
      </c>
    </row>
    <row r="181" spans="1:27" ht="15" customHeight="1" x14ac:dyDescent="0.2">
      <c r="A181" s="151" t="s">
        <v>210</v>
      </c>
      <c r="B181" s="152" t="s">
        <v>211</v>
      </c>
      <c r="C181" s="153" t="s">
        <v>192</v>
      </c>
      <c r="D181" s="151" t="s">
        <v>36</v>
      </c>
      <c r="E181" s="151" t="s">
        <v>546</v>
      </c>
      <c r="F181" s="151" t="s">
        <v>547</v>
      </c>
      <c r="G181" s="151" t="s">
        <v>42</v>
      </c>
      <c r="H181" s="151" t="s">
        <v>548</v>
      </c>
      <c r="I181" s="151" t="s">
        <v>549</v>
      </c>
      <c r="J181" s="151"/>
      <c r="K181" s="151"/>
      <c r="L181" s="151"/>
      <c r="M181" s="151" t="s">
        <v>37</v>
      </c>
      <c r="N181" s="151" t="s">
        <v>38</v>
      </c>
      <c r="O181" s="151" t="s">
        <v>39</v>
      </c>
      <c r="P181" s="152" t="s">
        <v>147</v>
      </c>
      <c r="Q181" s="154">
        <v>0</v>
      </c>
      <c r="R181" s="154">
        <v>3537487</v>
      </c>
      <c r="S181" s="154">
        <v>828101</v>
      </c>
      <c r="T181" s="154">
        <v>2709386</v>
      </c>
      <c r="U181" s="154">
        <v>0</v>
      </c>
      <c r="V181" s="154">
        <v>2709386</v>
      </c>
      <c r="W181" s="154">
        <v>0</v>
      </c>
      <c r="X181" s="154">
        <v>2709386</v>
      </c>
      <c r="Y181" s="154">
        <v>2709386</v>
      </c>
      <c r="Z181" s="154">
        <v>2709386</v>
      </c>
      <c r="AA181" s="154">
        <v>2709386</v>
      </c>
    </row>
    <row r="182" spans="1:27" ht="15" customHeight="1" x14ac:dyDescent="0.2">
      <c r="A182" s="151" t="s">
        <v>210</v>
      </c>
      <c r="B182" s="152" t="s">
        <v>211</v>
      </c>
      <c r="C182" s="153" t="s">
        <v>194</v>
      </c>
      <c r="D182" s="151" t="s">
        <v>36</v>
      </c>
      <c r="E182" s="151" t="s">
        <v>551</v>
      </c>
      <c r="F182" s="151" t="s">
        <v>478</v>
      </c>
      <c r="G182" s="151" t="s">
        <v>42</v>
      </c>
      <c r="H182" s="151" t="s">
        <v>549</v>
      </c>
      <c r="I182" s="151"/>
      <c r="J182" s="151"/>
      <c r="K182" s="151"/>
      <c r="L182" s="151"/>
      <c r="M182" s="151" t="s">
        <v>37</v>
      </c>
      <c r="N182" s="151" t="s">
        <v>38</v>
      </c>
      <c r="O182" s="151" t="s">
        <v>39</v>
      </c>
      <c r="P182" s="152" t="s">
        <v>149</v>
      </c>
      <c r="Q182" s="154">
        <v>0</v>
      </c>
      <c r="R182" s="154">
        <v>8537681</v>
      </c>
      <c r="S182" s="154">
        <v>0</v>
      </c>
      <c r="T182" s="154">
        <v>8537681</v>
      </c>
      <c r="U182" s="154">
        <v>0</v>
      </c>
      <c r="V182" s="154">
        <v>8537681</v>
      </c>
      <c r="W182" s="154">
        <v>0</v>
      </c>
      <c r="X182" s="154">
        <v>8537681</v>
      </c>
      <c r="Y182" s="154">
        <v>8537681</v>
      </c>
      <c r="Z182" s="154">
        <v>8537681</v>
      </c>
      <c r="AA182" s="154">
        <v>8537681</v>
      </c>
    </row>
    <row r="183" spans="1:27" ht="15" customHeight="1" x14ac:dyDescent="0.2">
      <c r="A183" s="151" t="s">
        <v>210</v>
      </c>
      <c r="B183" s="152" t="s">
        <v>211</v>
      </c>
      <c r="C183" s="153" t="s">
        <v>195</v>
      </c>
      <c r="D183" s="151" t="s">
        <v>36</v>
      </c>
      <c r="E183" s="151" t="s">
        <v>551</v>
      </c>
      <c r="F183" s="151" t="s">
        <v>478</v>
      </c>
      <c r="G183" s="151" t="s">
        <v>42</v>
      </c>
      <c r="H183" s="151" t="s">
        <v>479</v>
      </c>
      <c r="I183" s="151"/>
      <c r="J183" s="151"/>
      <c r="K183" s="151"/>
      <c r="L183" s="151"/>
      <c r="M183" s="151" t="s">
        <v>48</v>
      </c>
      <c r="N183" s="151" t="s">
        <v>49</v>
      </c>
      <c r="O183" s="151" t="s">
        <v>39</v>
      </c>
      <c r="P183" s="152" t="s">
        <v>150</v>
      </c>
      <c r="Q183" s="154">
        <v>0</v>
      </c>
      <c r="R183" s="154">
        <v>16000</v>
      </c>
      <c r="S183" s="154">
        <v>0</v>
      </c>
      <c r="T183" s="154">
        <v>16000</v>
      </c>
      <c r="U183" s="154">
        <v>0</v>
      </c>
      <c r="V183" s="154">
        <v>16000</v>
      </c>
      <c r="W183" s="154">
        <v>0</v>
      </c>
      <c r="X183" s="154">
        <v>16000</v>
      </c>
      <c r="Y183" s="154">
        <v>16000</v>
      </c>
      <c r="Z183" s="154">
        <v>16000</v>
      </c>
      <c r="AA183" s="154">
        <v>16000</v>
      </c>
    </row>
    <row r="184" spans="1:27" ht="15" customHeight="1" x14ac:dyDescent="0.2">
      <c r="A184" s="151" t="s">
        <v>210</v>
      </c>
      <c r="B184" s="152" t="s">
        <v>211</v>
      </c>
      <c r="C184" s="153" t="s">
        <v>196</v>
      </c>
      <c r="D184" s="151" t="s">
        <v>61</v>
      </c>
      <c r="E184" s="151" t="s">
        <v>62</v>
      </c>
      <c r="F184" s="151" t="s">
        <v>63</v>
      </c>
      <c r="G184" s="151" t="s">
        <v>67</v>
      </c>
      <c r="H184" s="151" t="s">
        <v>151</v>
      </c>
      <c r="I184" s="151" t="s">
        <v>152</v>
      </c>
      <c r="J184" s="151" t="s">
        <v>42</v>
      </c>
      <c r="K184" s="151"/>
      <c r="L184" s="151"/>
      <c r="M184" s="151" t="s">
        <v>37</v>
      </c>
      <c r="N184" s="151" t="s">
        <v>38</v>
      </c>
      <c r="O184" s="151" t="s">
        <v>39</v>
      </c>
      <c r="P184" s="152" t="s">
        <v>153</v>
      </c>
      <c r="Q184" s="154">
        <v>0</v>
      </c>
      <c r="R184" s="154">
        <v>10417134</v>
      </c>
      <c r="S184" s="154">
        <v>6247315</v>
      </c>
      <c r="T184" s="154">
        <v>4169819</v>
      </c>
      <c r="U184" s="154">
        <v>0</v>
      </c>
      <c r="V184" s="154">
        <v>4169819</v>
      </c>
      <c r="W184" s="154">
        <v>0</v>
      </c>
      <c r="X184" s="154">
        <v>4169819</v>
      </c>
      <c r="Y184" s="154">
        <v>4169819</v>
      </c>
      <c r="Z184" s="154">
        <v>4169819</v>
      </c>
      <c r="AA184" s="154">
        <v>4169819</v>
      </c>
    </row>
    <row r="185" spans="1:27" ht="15" customHeight="1" x14ac:dyDescent="0.2">
      <c r="A185" s="151" t="s">
        <v>210</v>
      </c>
      <c r="B185" s="152" t="s">
        <v>211</v>
      </c>
      <c r="C185" s="153" t="s">
        <v>197</v>
      </c>
      <c r="D185" s="151" t="s">
        <v>61</v>
      </c>
      <c r="E185" s="151" t="s">
        <v>74</v>
      </c>
      <c r="F185" s="151" t="s">
        <v>63</v>
      </c>
      <c r="G185" s="151" t="s">
        <v>71</v>
      </c>
      <c r="H185" s="151" t="s">
        <v>151</v>
      </c>
      <c r="I185" s="151" t="s">
        <v>154</v>
      </c>
      <c r="J185" s="151" t="s">
        <v>42</v>
      </c>
      <c r="K185" s="151"/>
      <c r="L185" s="151"/>
      <c r="M185" s="151" t="s">
        <v>37</v>
      </c>
      <c r="N185" s="151" t="s">
        <v>38</v>
      </c>
      <c r="O185" s="151" t="s">
        <v>39</v>
      </c>
      <c r="P185" s="152" t="s">
        <v>155</v>
      </c>
      <c r="Q185" s="154">
        <v>0</v>
      </c>
      <c r="R185" s="154">
        <v>78847200</v>
      </c>
      <c r="S185" s="154">
        <v>3309824</v>
      </c>
      <c r="T185" s="154">
        <v>75537376</v>
      </c>
      <c r="U185" s="154">
        <v>0</v>
      </c>
      <c r="V185" s="154">
        <v>75482320</v>
      </c>
      <c r="W185" s="154">
        <v>55056</v>
      </c>
      <c r="X185" s="154">
        <v>75482320</v>
      </c>
      <c r="Y185" s="154">
        <v>75482320</v>
      </c>
      <c r="Z185" s="154">
        <v>75482320</v>
      </c>
      <c r="AA185" s="154">
        <v>75482320</v>
      </c>
    </row>
    <row r="186" spans="1:27" ht="15" customHeight="1" x14ac:dyDescent="0.2">
      <c r="A186" s="151" t="s">
        <v>210</v>
      </c>
      <c r="B186" s="152" t="s">
        <v>211</v>
      </c>
      <c r="C186" s="153" t="s">
        <v>197</v>
      </c>
      <c r="D186" s="151" t="s">
        <v>61</v>
      </c>
      <c r="E186" s="151" t="s">
        <v>74</v>
      </c>
      <c r="F186" s="151" t="s">
        <v>63</v>
      </c>
      <c r="G186" s="151" t="s">
        <v>71</v>
      </c>
      <c r="H186" s="151" t="s">
        <v>151</v>
      </c>
      <c r="I186" s="151" t="s">
        <v>154</v>
      </c>
      <c r="J186" s="151" t="s">
        <v>42</v>
      </c>
      <c r="K186" s="151"/>
      <c r="L186" s="151"/>
      <c r="M186" s="151" t="s">
        <v>37</v>
      </c>
      <c r="N186" s="151" t="s">
        <v>76</v>
      </c>
      <c r="O186" s="151" t="s">
        <v>39</v>
      </c>
      <c r="P186" s="152" t="s">
        <v>155</v>
      </c>
      <c r="Q186" s="154">
        <v>0</v>
      </c>
      <c r="R186" s="154">
        <v>49501893</v>
      </c>
      <c r="S186" s="154">
        <v>7014673</v>
      </c>
      <c r="T186" s="154">
        <v>42487220</v>
      </c>
      <c r="U186" s="154">
        <v>0</v>
      </c>
      <c r="V186" s="154">
        <v>42487220</v>
      </c>
      <c r="W186" s="154">
        <v>0</v>
      </c>
      <c r="X186" s="154">
        <v>42487220</v>
      </c>
      <c r="Y186" s="154">
        <v>35592776</v>
      </c>
      <c r="Z186" s="154">
        <v>35592776</v>
      </c>
      <c r="AA186" s="154">
        <v>35592776</v>
      </c>
    </row>
    <row r="187" spans="1:27" ht="15" customHeight="1" x14ac:dyDescent="0.2">
      <c r="A187" s="151" t="s">
        <v>210</v>
      </c>
      <c r="B187" s="152" t="s">
        <v>211</v>
      </c>
      <c r="C187" s="153" t="s">
        <v>197</v>
      </c>
      <c r="D187" s="151" t="s">
        <v>61</v>
      </c>
      <c r="E187" s="151" t="s">
        <v>74</v>
      </c>
      <c r="F187" s="151" t="s">
        <v>63</v>
      </c>
      <c r="G187" s="151" t="s">
        <v>71</v>
      </c>
      <c r="H187" s="151" t="s">
        <v>151</v>
      </c>
      <c r="I187" s="151" t="s">
        <v>154</v>
      </c>
      <c r="J187" s="151" t="s">
        <v>42</v>
      </c>
      <c r="K187" s="151"/>
      <c r="L187" s="151"/>
      <c r="M187" s="151" t="s">
        <v>48</v>
      </c>
      <c r="N187" s="151" t="s">
        <v>49</v>
      </c>
      <c r="O187" s="151" t="s">
        <v>39</v>
      </c>
      <c r="P187" s="152" t="s">
        <v>155</v>
      </c>
      <c r="Q187" s="154">
        <v>0</v>
      </c>
      <c r="R187" s="154">
        <v>16874622</v>
      </c>
      <c r="S187" s="154">
        <v>2111720</v>
      </c>
      <c r="T187" s="154">
        <v>14762902</v>
      </c>
      <c r="U187" s="154">
        <v>0</v>
      </c>
      <c r="V187" s="154">
        <v>14762902</v>
      </c>
      <c r="W187" s="154">
        <v>0</v>
      </c>
      <c r="X187" s="154">
        <v>14762902</v>
      </c>
      <c r="Y187" s="154">
        <v>14762902</v>
      </c>
      <c r="Z187" s="154">
        <v>14762902</v>
      </c>
      <c r="AA187" s="154">
        <v>14762902</v>
      </c>
    </row>
    <row r="188" spans="1:27" ht="15" customHeight="1" x14ac:dyDescent="0.2">
      <c r="A188" s="151" t="s">
        <v>210</v>
      </c>
      <c r="B188" s="152" t="s">
        <v>211</v>
      </c>
      <c r="C188" s="153" t="s">
        <v>199</v>
      </c>
      <c r="D188" s="151" t="s">
        <v>61</v>
      </c>
      <c r="E188" s="151" t="s">
        <v>82</v>
      </c>
      <c r="F188" s="151" t="s">
        <v>63</v>
      </c>
      <c r="G188" s="151" t="s">
        <v>83</v>
      </c>
      <c r="H188" s="151" t="s">
        <v>151</v>
      </c>
      <c r="I188" s="151" t="s">
        <v>158</v>
      </c>
      <c r="J188" s="151" t="s">
        <v>42</v>
      </c>
      <c r="K188" s="151"/>
      <c r="L188" s="151"/>
      <c r="M188" s="151" t="s">
        <v>48</v>
      </c>
      <c r="N188" s="151" t="s">
        <v>49</v>
      </c>
      <c r="O188" s="151" t="s">
        <v>39</v>
      </c>
      <c r="P188" s="152" t="s">
        <v>159</v>
      </c>
      <c r="Q188" s="154">
        <v>0</v>
      </c>
      <c r="R188" s="154">
        <v>24269760</v>
      </c>
      <c r="S188" s="154">
        <v>4044960</v>
      </c>
      <c r="T188" s="154">
        <v>20224800</v>
      </c>
      <c r="U188" s="154">
        <v>0</v>
      </c>
      <c r="V188" s="154">
        <v>20224800</v>
      </c>
      <c r="W188" s="154">
        <v>0</v>
      </c>
      <c r="X188" s="154">
        <v>20224800</v>
      </c>
      <c r="Y188" s="154">
        <v>20224800</v>
      </c>
      <c r="Z188" s="154">
        <v>20224800</v>
      </c>
      <c r="AA188" s="154">
        <v>20224800</v>
      </c>
    </row>
    <row r="189" spans="1:27" ht="15" customHeight="1" x14ac:dyDescent="0.2">
      <c r="A189" s="151" t="s">
        <v>210</v>
      </c>
      <c r="B189" s="152" t="s">
        <v>211</v>
      </c>
      <c r="C189" s="153" t="s">
        <v>200</v>
      </c>
      <c r="D189" s="151" t="s">
        <v>61</v>
      </c>
      <c r="E189" s="151" t="s">
        <v>82</v>
      </c>
      <c r="F189" s="151" t="s">
        <v>63</v>
      </c>
      <c r="G189" s="151" t="s">
        <v>86</v>
      </c>
      <c r="H189" s="151" t="s">
        <v>151</v>
      </c>
      <c r="I189" s="151" t="s">
        <v>160</v>
      </c>
      <c r="J189" s="151" t="s">
        <v>42</v>
      </c>
      <c r="K189" s="151"/>
      <c r="L189" s="151"/>
      <c r="M189" s="151" t="s">
        <v>37</v>
      </c>
      <c r="N189" s="151" t="s">
        <v>38</v>
      </c>
      <c r="O189" s="151" t="s">
        <v>39</v>
      </c>
      <c r="P189" s="152" t="s">
        <v>161</v>
      </c>
      <c r="Q189" s="154">
        <v>0</v>
      </c>
      <c r="R189" s="154">
        <v>7371253</v>
      </c>
      <c r="S189" s="154">
        <v>6055653</v>
      </c>
      <c r="T189" s="154">
        <v>1315600</v>
      </c>
      <c r="U189" s="154">
        <v>0</v>
      </c>
      <c r="V189" s="154">
        <v>1315600</v>
      </c>
      <c r="W189" s="154">
        <v>0</v>
      </c>
      <c r="X189" s="154">
        <v>1315600</v>
      </c>
      <c r="Y189" s="154">
        <v>1315600</v>
      </c>
      <c r="Z189" s="154">
        <v>1315600</v>
      </c>
      <c r="AA189" s="154">
        <v>1315600</v>
      </c>
    </row>
    <row r="190" spans="1:27" ht="15" customHeight="1" x14ac:dyDescent="0.2">
      <c r="A190" s="151" t="s">
        <v>212</v>
      </c>
      <c r="B190" s="152" t="s">
        <v>213</v>
      </c>
      <c r="C190" s="153" t="s">
        <v>164</v>
      </c>
      <c r="D190" s="151" t="s">
        <v>36</v>
      </c>
      <c r="E190" s="151" t="s">
        <v>478</v>
      </c>
      <c r="F190" s="151" t="s">
        <v>478</v>
      </c>
      <c r="G190" s="151" t="s">
        <v>478</v>
      </c>
      <c r="H190" s="151" t="s">
        <v>549</v>
      </c>
      <c r="I190" s="151" t="s">
        <v>549</v>
      </c>
      <c r="J190" s="151"/>
      <c r="K190" s="151"/>
      <c r="L190" s="151"/>
      <c r="M190" s="151" t="s">
        <v>37</v>
      </c>
      <c r="N190" s="151" t="s">
        <v>38</v>
      </c>
      <c r="O190" s="151" t="s">
        <v>39</v>
      </c>
      <c r="P190" s="152" t="s">
        <v>118</v>
      </c>
      <c r="Q190" s="154">
        <v>535921000</v>
      </c>
      <c r="R190" s="154">
        <v>0</v>
      </c>
      <c r="S190" s="154">
        <v>29956062</v>
      </c>
      <c r="T190" s="154">
        <v>505964938</v>
      </c>
      <c r="U190" s="154">
        <v>0</v>
      </c>
      <c r="V190" s="154">
        <v>505964938</v>
      </c>
      <c r="W190" s="154">
        <v>0</v>
      </c>
      <c r="X190" s="154">
        <v>505964938</v>
      </c>
      <c r="Y190" s="154">
        <v>505964938</v>
      </c>
      <c r="Z190" s="154">
        <v>505964938</v>
      </c>
      <c r="AA190" s="154">
        <v>505964938</v>
      </c>
    </row>
    <row r="191" spans="1:27" ht="15" customHeight="1" x14ac:dyDescent="0.2">
      <c r="A191" s="151" t="s">
        <v>212</v>
      </c>
      <c r="B191" s="152" t="s">
        <v>213</v>
      </c>
      <c r="C191" s="153" t="s">
        <v>166</v>
      </c>
      <c r="D191" s="151" t="s">
        <v>36</v>
      </c>
      <c r="E191" s="151" t="s">
        <v>478</v>
      </c>
      <c r="F191" s="151" t="s">
        <v>478</v>
      </c>
      <c r="G191" s="151" t="s">
        <v>478</v>
      </c>
      <c r="H191" s="151" t="s">
        <v>549</v>
      </c>
      <c r="I191" s="151" t="s">
        <v>552</v>
      </c>
      <c r="J191" s="151"/>
      <c r="K191" s="151"/>
      <c r="L191" s="151"/>
      <c r="M191" s="151" t="s">
        <v>37</v>
      </c>
      <c r="N191" s="151" t="s">
        <v>38</v>
      </c>
      <c r="O191" s="151" t="s">
        <v>39</v>
      </c>
      <c r="P191" s="152" t="s">
        <v>120</v>
      </c>
      <c r="Q191" s="154">
        <v>12148000</v>
      </c>
      <c r="R191" s="154">
        <v>0</v>
      </c>
      <c r="S191" s="154">
        <v>508522</v>
      </c>
      <c r="T191" s="154">
        <v>11639478</v>
      </c>
      <c r="U191" s="154">
        <v>0</v>
      </c>
      <c r="V191" s="154">
        <v>11639478</v>
      </c>
      <c r="W191" s="154">
        <v>0</v>
      </c>
      <c r="X191" s="154">
        <v>11639478</v>
      </c>
      <c r="Y191" s="154">
        <v>11639478</v>
      </c>
      <c r="Z191" s="154">
        <v>11639478</v>
      </c>
      <c r="AA191" s="154">
        <v>11639478</v>
      </c>
    </row>
    <row r="192" spans="1:27" ht="15" customHeight="1" x14ac:dyDescent="0.2">
      <c r="A192" s="151" t="s">
        <v>212</v>
      </c>
      <c r="B192" s="152" t="s">
        <v>213</v>
      </c>
      <c r="C192" s="153" t="s">
        <v>167</v>
      </c>
      <c r="D192" s="151" t="s">
        <v>36</v>
      </c>
      <c r="E192" s="151" t="s">
        <v>478</v>
      </c>
      <c r="F192" s="151" t="s">
        <v>478</v>
      </c>
      <c r="G192" s="151" t="s">
        <v>478</v>
      </c>
      <c r="H192" s="151" t="s">
        <v>549</v>
      </c>
      <c r="I192" s="151" t="s">
        <v>553</v>
      </c>
      <c r="J192" s="151"/>
      <c r="K192" s="151"/>
      <c r="L192" s="151"/>
      <c r="M192" s="151" t="s">
        <v>37</v>
      </c>
      <c r="N192" s="151" t="s">
        <v>38</v>
      </c>
      <c r="O192" s="151" t="s">
        <v>39</v>
      </c>
      <c r="P192" s="152" t="s">
        <v>121</v>
      </c>
      <c r="Q192" s="154">
        <v>15535000</v>
      </c>
      <c r="R192" s="154">
        <v>0</v>
      </c>
      <c r="S192" s="154">
        <v>7683811</v>
      </c>
      <c r="T192" s="154">
        <v>7851189</v>
      </c>
      <c r="U192" s="154">
        <v>0</v>
      </c>
      <c r="V192" s="154">
        <v>7851189</v>
      </c>
      <c r="W192" s="154">
        <v>0</v>
      </c>
      <c r="X192" s="154">
        <v>7851189</v>
      </c>
      <c r="Y192" s="154">
        <v>7851189</v>
      </c>
      <c r="Z192" s="154">
        <v>7851189</v>
      </c>
      <c r="AA192" s="154">
        <v>7851189</v>
      </c>
    </row>
    <row r="193" spans="1:27" ht="15" customHeight="1" x14ac:dyDescent="0.2">
      <c r="A193" s="151" t="s">
        <v>212</v>
      </c>
      <c r="B193" s="152" t="s">
        <v>213</v>
      </c>
      <c r="C193" s="153" t="s">
        <v>168</v>
      </c>
      <c r="D193" s="151" t="s">
        <v>36</v>
      </c>
      <c r="E193" s="151" t="s">
        <v>478</v>
      </c>
      <c r="F193" s="151" t="s">
        <v>478</v>
      </c>
      <c r="G193" s="151" t="s">
        <v>478</v>
      </c>
      <c r="H193" s="151" t="s">
        <v>549</v>
      </c>
      <c r="I193" s="151" t="s">
        <v>490</v>
      </c>
      <c r="J193" s="151"/>
      <c r="K193" s="151"/>
      <c r="L193" s="151"/>
      <c r="M193" s="151" t="s">
        <v>37</v>
      </c>
      <c r="N193" s="151" t="s">
        <v>38</v>
      </c>
      <c r="O193" s="151" t="s">
        <v>39</v>
      </c>
      <c r="P193" s="152" t="s">
        <v>122</v>
      </c>
      <c r="Q193" s="154">
        <v>49768000</v>
      </c>
      <c r="R193" s="154">
        <v>7722186</v>
      </c>
      <c r="S193" s="154">
        <v>553100</v>
      </c>
      <c r="T193" s="154">
        <v>56937086</v>
      </c>
      <c r="U193" s="154">
        <v>0</v>
      </c>
      <c r="V193" s="154">
        <v>56937086</v>
      </c>
      <c r="W193" s="154">
        <v>0</v>
      </c>
      <c r="X193" s="154">
        <v>56937086</v>
      </c>
      <c r="Y193" s="154">
        <v>56937086</v>
      </c>
      <c r="Z193" s="154">
        <v>56937086</v>
      </c>
      <c r="AA193" s="154">
        <v>56937086</v>
      </c>
    </row>
    <row r="194" spans="1:27" ht="15" customHeight="1" x14ac:dyDescent="0.2">
      <c r="A194" s="151" t="s">
        <v>212</v>
      </c>
      <c r="B194" s="152" t="s">
        <v>213</v>
      </c>
      <c r="C194" s="153" t="s">
        <v>169</v>
      </c>
      <c r="D194" s="151" t="s">
        <v>36</v>
      </c>
      <c r="E194" s="151" t="s">
        <v>478</v>
      </c>
      <c r="F194" s="151" t="s">
        <v>478</v>
      </c>
      <c r="G194" s="151" t="s">
        <v>478</v>
      </c>
      <c r="H194" s="151" t="s">
        <v>549</v>
      </c>
      <c r="I194" s="151" t="s">
        <v>500</v>
      </c>
      <c r="J194" s="151"/>
      <c r="K194" s="151"/>
      <c r="L194" s="151"/>
      <c r="M194" s="151" t="s">
        <v>37</v>
      </c>
      <c r="N194" s="151" t="s">
        <v>38</v>
      </c>
      <c r="O194" s="151" t="s">
        <v>39</v>
      </c>
      <c r="P194" s="152" t="s">
        <v>123</v>
      </c>
      <c r="Q194" s="154">
        <v>18923000</v>
      </c>
      <c r="R194" s="154">
        <v>1597239</v>
      </c>
      <c r="S194" s="154">
        <v>0</v>
      </c>
      <c r="T194" s="154">
        <v>20520239</v>
      </c>
      <c r="U194" s="154">
        <v>0</v>
      </c>
      <c r="V194" s="154">
        <v>20520239</v>
      </c>
      <c r="W194" s="154">
        <v>0</v>
      </c>
      <c r="X194" s="154">
        <v>20520239</v>
      </c>
      <c r="Y194" s="154">
        <v>20520239</v>
      </c>
      <c r="Z194" s="154">
        <v>20520239</v>
      </c>
      <c r="AA194" s="154">
        <v>20520239</v>
      </c>
    </row>
    <row r="195" spans="1:27" ht="15" customHeight="1" x14ac:dyDescent="0.2">
      <c r="A195" s="151" t="s">
        <v>212</v>
      </c>
      <c r="B195" s="152" t="s">
        <v>213</v>
      </c>
      <c r="C195" s="153" t="s">
        <v>170</v>
      </c>
      <c r="D195" s="151" t="s">
        <v>36</v>
      </c>
      <c r="E195" s="151" t="s">
        <v>478</v>
      </c>
      <c r="F195" s="151" t="s">
        <v>478</v>
      </c>
      <c r="G195" s="151" t="s">
        <v>478</v>
      </c>
      <c r="H195" s="151" t="s">
        <v>549</v>
      </c>
      <c r="I195" s="151" t="s">
        <v>554</v>
      </c>
      <c r="J195" s="151"/>
      <c r="K195" s="151"/>
      <c r="L195" s="151"/>
      <c r="M195" s="151" t="s">
        <v>37</v>
      </c>
      <c r="N195" s="151" t="s">
        <v>38</v>
      </c>
      <c r="O195" s="151" t="s">
        <v>39</v>
      </c>
      <c r="P195" s="152" t="s">
        <v>124</v>
      </c>
      <c r="Q195" s="154">
        <v>69720000</v>
      </c>
      <c r="R195" s="154">
        <v>0</v>
      </c>
      <c r="S195" s="154">
        <v>11227528</v>
      </c>
      <c r="T195" s="154">
        <v>58492472</v>
      </c>
      <c r="U195" s="154">
        <v>0</v>
      </c>
      <c r="V195" s="154">
        <v>58492472</v>
      </c>
      <c r="W195" s="154">
        <v>0</v>
      </c>
      <c r="X195" s="154">
        <v>58492472</v>
      </c>
      <c r="Y195" s="154">
        <v>58492472</v>
      </c>
      <c r="Z195" s="154">
        <v>58492472</v>
      </c>
      <c r="AA195" s="154">
        <v>58492472</v>
      </c>
    </row>
    <row r="196" spans="1:27" ht="15" customHeight="1" x14ac:dyDescent="0.2">
      <c r="A196" s="151" t="s">
        <v>212</v>
      </c>
      <c r="B196" s="152" t="s">
        <v>213</v>
      </c>
      <c r="C196" s="153" t="s">
        <v>171</v>
      </c>
      <c r="D196" s="151" t="s">
        <v>36</v>
      </c>
      <c r="E196" s="151" t="s">
        <v>478</v>
      </c>
      <c r="F196" s="151" t="s">
        <v>478</v>
      </c>
      <c r="G196" s="151" t="s">
        <v>478</v>
      </c>
      <c r="H196" s="151" t="s">
        <v>549</v>
      </c>
      <c r="I196" s="151" t="s">
        <v>555</v>
      </c>
      <c r="J196" s="151"/>
      <c r="K196" s="151"/>
      <c r="L196" s="151"/>
      <c r="M196" s="151" t="s">
        <v>37</v>
      </c>
      <c r="N196" s="151" t="s">
        <v>38</v>
      </c>
      <c r="O196" s="151" t="s">
        <v>39</v>
      </c>
      <c r="P196" s="152" t="s">
        <v>125</v>
      </c>
      <c r="Q196" s="154">
        <v>38808000</v>
      </c>
      <c r="R196" s="154">
        <v>0</v>
      </c>
      <c r="S196" s="154">
        <v>1275627</v>
      </c>
      <c r="T196" s="154">
        <v>37532373</v>
      </c>
      <c r="U196" s="154">
        <v>0</v>
      </c>
      <c r="V196" s="154">
        <v>37532373</v>
      </c>
      <c r="W196" s="154">
        <v>0</v>
      </c>
      <c r="X196" s="154">
        <v>37532373</v>
      </c>
      <c r="Y196" s="154">
        <v>37532373</v>
      </c>
      <c r="Z196" s="154">
        <v>37532373</v>
      </c>
      <c r="AA196" s="154">
        <v>37532373</v>
      </c>
    </row>
    <row r="197" spans="1:27" ht="15" customHeight="1" x14ac:dyDescent="0.2">
      <c r="A197" s="151" t="s">
        <v>212</v>
      </c>
      <c r="B197" s="152" t="s">
        <v>213</v>
      </c>
      <c r="C197" s="153" t="s">
        <v>557</v>
      </c>
      <c r="D197" s="151" t="s">
        <v>36</v>
      </c>
      <c r="E197" s="151" t="s">
        <v>478</v>
      </c>
      <c r="F197" s="151" t="s">
        <v>478</v>
      </c>
      <c r="G197" s="151" t="s">
        <v>478</v>
      </c>
      <c r="H197" s="151" t="s">
        <v>549</v>
      </c>
      <c r="I197" s="151" t="s">
        <v>548</v>
      </c>
      <c r="J197" s="151"/>
      <c r="K197" s="151"/>
      <c r="L197" s="151"/>
      <c r="M197" s="151" t="s">
        <v>37</v>
      </c>
      <c r="N197" s="151" t="s">
        <v>38</v>
      </c>
      <c r="O197" s="151" t="s">
        <v>39</v>
      </c>
      <c r="P197" s="152" t="s">
        <v>558</v>
      </c>
      <c r="Q197" s="154">
        <v>7683811</v>
      </c>
      <c r="R197" s="154">
        <v>338802</v>
      </c>
      <c r="S197" s="154">
        <v>0</v>
      </c>
      <c r="T197" s="154">
        <v>8022613</v>
      </c>
      <c r="U197" s="154">
        <v>0</v>
      </c>
      <c r="V197" s="154">
        <v>8022613</v>
      </c>
      <c r="W197" s="154">
        <v>0</v>
      </c>
      <c r="X197" s="154">
        <v>8022613</v>
      </c>
      <c r="Y197" s="154">
        <v>8022613</v>
      </c>
      <c r="Z197" s="154">
        <v>8022613</v>
      </c>
      <c r="AA197" s="154">
        <v>8022613</v>
      </c>
    </row>
    <row r="198" spans="1:27" ht="15" customHeight="1" x14ac:dyDescent="0.2">
      <c r="A198" s="151" t="s">
        <v>212</v>
      </c>
      <c r="B198" s="152" t="s">
        <v>213</v>
      </c>
      <c r="C198" s="153" t="s">
        <v>172</v>
      </c>
      <c r="D198" s="151" t="s">
        <v>36</v>
      </c>
      <c r="E198" s="151" t="s">
        <v>478</v>
      </c>
      <c r="F198" s="151" t="s">
        <v>478</v>
      </c>
      <c r="G198" s="151" t="s">
        <v>42</v>
      </c>
      <c r="H198" s="151" t="s">
        <v>549</v>
      </c>
      <c r="I198" s="151"/>
      <c r="J198" s="151"/>
      <c r="K198" s="151"/>
      <c r="L198" s="151"/>
      <c r="M198" s="151" t="s">
        <v>37</v>
      </c>
      <c r="N198" s="151" t="s">
        <v>38</v>
      </c>
      <c r="O198" s="151" t="s">
        <v>39</v>
      </c>
      <c r="P198" s="152" t="s">
        <v>126</v>
      </c>
      <c r="Q198" s="154">
        <v>69515000</v>
      </c>
      <c r="R198" s="154">
        <v>6094600</v>
      </c>
      <c r="S198" s="154">
        <v>6925100</v>
      </c>
      <c r="T198" s="154">
        <v>68684500</v>
      </c>
      <c r="U198" s="154">
        <v>0</v>
      </c>
      <c r="V198" s="154">
        <v>68684500</v>
      </c>
      <c r="W198" s="154">
        <v>0</v>
      </c>
      <c r="X198" s="154">
        <v>68684300</v>
      </c>
      <c r="Y198" s="154">
        <v>68684300</v>
      </c>
      <c r="Z198" s="154">
        <v>68684300</v>
      </c>
      <c r="AA198" s="154">
        <v>68684300</v>
      </c>
    </row>
    <row r="199" spans="1:27" ht="15" customHeight="1" x14ac:dyDescent="0.2">
      <c r="A199" s="151" t="s">
        <v>212</v>
      </c>
      <c r="B199" s="152" t="s">
        <v>213</v>
      </c>
      <c r="C199" s="153" t="s">
        <v>173</v>
      </c>
      <c r="D199" s="151" t="s">
        <v>36</v>
      </c>
      <c r="E199" s="151" t="s">
        <v>478</v>
      </c>
      <c r="F199" s="151" t="s">
        <v>478</v>
      </c>
      <c r="G199" s="151" t="s">
        <v>42</v>
      </c>
      <c r="H199" s="151" t="s">
        <v>550</v>
      </c>
      <c r="I199" s="151"/>
      <c r="J199" s="151"/>
      <c r="K199" s="151"/>
      <c r="L199" s="151"/>
      <c r="M199" s="151" t="s">
        <v>37</v>
      </c>
      <c r="N199" s="151" t="s">
        <v>38</v>
      </c>
      <c r="O199" s="151" t="s">
        <v>39</v>
      </c>
      <c r="P199" s="152" t="s">
        <v>127</v>
      </c>
      <c r="Q199" s="154">
        <v>49499000</v>
      </c>
      <c r="R199" s="154">
        <v>692200</v>
      </c>
      <c r="S199" s="154">
        <v>1704200</v>
      </c>
      <c r="T199" s="154">
        <v>48487000</v>
      </c>
      <c r="U199" s="154">
        <v>0</v>
      </c>
      <c r="V199" s="154">
        <v>48487000</v>
      </c>
      <c r="W199" s="154">
        <v>0</v>
      </c>
      <c r="X199" s="154">
        <v>48486800</v>
      </c>
      <c r="Y199" s="154">
        <v>48486800</v>
      </c>
      <c r="Z199" s="154">
        <v>48486800</v>
      </c>
      <c r="AA199" s="154">
        <v>48486800</v>
      </c>
    </row>
    <row r="200" spans="1:27" ht="15" customHeight="1" x14ac:dyDescent="0.2">
      <c r="A200" s="151" t="s">
        <v>212</v>
      </c>
      <c r="B200" s="152" t="s">
        <v>213</v>
      </c>
      <c r="C200" s="153" t="s">
        <v>174</v>
      </c>
      <c r="D200" s="151" t="s">
        <v>36</v>
      </c>
      <c r="E200" s="151" t="s">
        <v>478</v>
      </c>
      <c r="F200" s="151" t="s">
        <v>478</v>
      </c>
      <c r="G200" s="151" t="s">
        <v>42</v>
      </c>
      <c r="H200" s="151" t="s">
        <v>552</v>
      </c>
      <c r="I200" s="151"/>
      <c r="J200" s="151"/>
      <c r="K200" s="151"/>
      <c r="L200" s="151"/>
      <c r="M200" s="151" t="s">
        <v>37</v>
      </c>
      <c r="N200" s="151" t="s">
        <v>38</v>
      </c>
      <c r="O200" s="151" t="s">
        <v>39</v>
      </c>
      <c r="P200" s="152" t="s">
        <v>128</v>
      </c>
      <c r="Q200" s="154">
        <v>29515000</v>
      </c>
      <c r="R200" s="154">
        <v>773700</v>
      </c>
      <c r="S200" s="154">
        <v>2754400</v>
      </c>
      <c r="T200" s="154">
        <v>27534300</v>
      </c>
      <c r="U200" s="154">
        <v>0</v>
      </c>
      <c r="V200" s="154">
        <v>27534300</v>
      </c>
      <c r="W200" s="154">
        <v>0</v>
      </c>
      <c r="X200" s="154">
        <v>27534300</v>
      </c>
      <c r="Y200" s="154">
        <v>27534300</v>
      </c>
      <c r="Z200" s="154">
        <v>27534300</v>
      </c>
      <c r="AA200" s="154">
        <v>27534300</v>
      </c>
    </row>
    <row r="201" spans="1:27" ht="15" customHeight="1" x14ac:dyDescent="0.2">
      <c r="A201" s="151" t="s">
        <v>212</v>
      </c>
      <c r="B201" s="152" t="s">
        <v>213</v>
      </c>
      <c r="C201" s="153" t="s">
        <v>175</v>
      </c>
      <c r="D201" s="151" t="s">
        <v>36</v>
      </c>
      <c r="E201" s="151" t="s">
        <v>478</v>
      </c>
      <c r="F201" s="151" t="s">
        <v>478</v>
      </c>
      <c r="G201" s="151" t="s">
        <v>42</v>
      </c>
      <c r="H201" s="151" t="s">
        <v>553</v>
      </c>
      <c r="I201" s="151"/>
      <c r="J201" s="151"/>
      <c r="K201" s="151"/>
      <c r="L201" s="151"/>
      <c r="M201" s="151" t="s">
        <v>37</v>
      </c>
      <c r="N201" s="151" t="s">
        <v>38</v>
      </c>
      <c r="O201" s="151" t="s">
        <v>39</v>
      </c>
      <c r="P201" s="152" t="s">
        <v>129</v>
      </c>
      <c r="Q201" s="154">
        <v>7731000</v>
      </c>
      <c r="R201" s="154">
        <v>40300</v>
      </c>
      <c r="S201" s="154">
        <v>213500</v>
      </c>
      <c r="T201" s="154">
        <v>7557800</v>
      </c>
      <c r="U201" s="154">
        <v>0</v>
      </c>
      <c r="V201" s="154">
        <v>7557800</v>
      </c>
      <c r="W201" s="154">
        <v>0</v>
      </c>
      <c r="X201" s="154">
        <v>7557800</v>
      </c>
      <c r="Y201" s="154">
        <v>7557800</v>
      </c>
      <c r="Z201" s="154">
        <v>7557800</v>
      </c>
      <c r="AA201" s="154">
        <v>7557800</v>
      </c>
    </row>
    <row r="202" spans="1:27" ht="15" customHeight="1" x14ac:dyDescent="0.2">
      <c r="A202" s="151" t="s">
        <v>212</v>
      </c>
      <c r="B202" s="152" t="s">
        <v>213</v>
      </c>
      <c r="C202" s="153" t="s">
        <v>176</v>
      </c>
      <c r="D202" s="151" t="s">
        <v>36</v>
      </c>
      <c r="E202" s="151" t="s">
        <v>478</v>
      </c>
      <c r="F202" s="151" t="s">
        <v>478</v>
      </c>
      <c r="G202" s="151" t="s">
        <v>42</v>
      </c>
      <c r="H202" s="151" t="s">
        <v>490</v>
      </c>
      <c r="I202" s="151"/>
      <c r="J202" s="151"/>
      <c r="K202" s="151"/>
      <c r="L202" s="151"/>
      <c r="M202" s="151" t="s">
        <v>37</v>
      </c>
      <c r="N202" s="151" t="s">
        <v>38</v>
      </c>
      <c r="O202" s="151" t="s">
        <v>39</v>
      </c>
      <c r="P202" s="152" t="s">
        <v>130</v>
      </c>
      <c r="Q202" s="154">
        <v>22141000</v>
      </c>
      <c r="R202" s="154">
        <v>580100</v>
      </c>
      <c r="S202" s="154">
        <v>2064300</v>
      </c>
      <c r="T202" s="154">
        <v>20656800</v>
      </c>
      <c r="U202" s="154">
        <v>0</v>
      </c>
      <c r="V202" s="154">
        <v>20656800</v>
      </c>
      <c r="W202" s="154">
        <v>0</v>
      </c>
      <c r="X202" s="154">
        <v>20656800</v>
      </c>
      <c r="Y202" s="154">
        <v>20656800</v>
      </c>
      <c r="Z202" s="154">
        <v>20656800</v>
      </c>
      <c r="AA202" s="154">
        <v>20656800</v>
      </c>
    </row>
    <row r="203" spans="1:27" ht="15" customHeight="1" x14ac:dyDescent="0.2">
      <c r="A203" s="151" t="s">
        <v>212</v>
      </c>
      <c r="B203" s="152" t="s">
        <v>213</v>
      </c>
      <c r="C203" s="153" t="s">
        <v>177</v>
      </c>
      <c r="D203" s="151" t="s">
        <v>36</v>
      </c>
      <c r="E203" s="151" t="s">
        <v>478</v>
      </c>
      <c r="F203" s="151" t="s">
        <v>478</v>
      </c>
      <c r="G203" s="151" t="s">
        <v>42</v>
      </c>
      <c r="H203" s="151" t="s">
        <v>500</v>
      </c>
      <c r="I203" s="151"/>
      <c r="J203" s="151"/>
      <c r="K203" s="151"/>
      <c r="L203" s="151"/>
      <c r="M203" s="151" t="s">
        <v>37</v>
      </c>
      <c r="N203" s="151" t="s">
        <v>38</v>
      </c>
      <c r="O203" s="151" t="s">
        <v>39</v>
      </c>
      <c r="P203" s="152" t="s">
        <v>131</v>
      </c>
      <c r="Q203" s="154">
        <v>14764000</v>
      </c>
      <c r="R203" s="154">
        <v>386800</v>
      </c>
      <c r="S203" s="154">
        <v>1377500</v>
      </c>
      <c r="T203" s="154">
        <v>13773300</v>
      </c>
      <c r="U203" s="154">
        <v>0</v>
      </c>
      <c r="V203" s="154">
        <v>13773300</v>
      </c>
      <c r="W203" s="154">
        <v>0</v>
      </c>
      <c r="X203" s="154">
        <v>13773300</v>
      </c>
      <c r="Y203" s="154">
        <v>13773300</v>
      </c>
      <c r="Z203" s="154">
        <v>13773300</v>
      </c>
      <c r="AA203" s="154">
        <v>13773300</v>
      </c>
    </row>
    <row r="204" spans="1:27" ht="15" customHeight="1" x14ac:dyDescent="0.2">
      <c r="A204" s="151" t="s">
        <v>212</v>
      </c>
      <c r="B204" s="152" t="s">
        <v>213</v>
      </c>
      <c r="C204" s="153" t="s">
        <v>178</v>
      </c>
      <c r="D204" s="151" t="s">
        <v>36</v>
      </c>
      <c r="E204" s="151" t="s">
        <v>478</v>
      </c>
      <c r="F204" s="151" t="s">
        <v>478</v>
      </c>
      <c r="G204" s="151" t="s">
        <v>546</v>
      </c>
      <c r="H204" s="151" t="s">
        <v>549</v>
      </c>
      <c r="I204" s="151" t="s">
        <v>549</v>
      </c>
      <c r="J204" s="151"/>
      <c r="K204" s="151"/>
      <c r="L204" s="151"/>
      <c r="M204" s="151" t="s">
        <v>37</v>
      </c>
      <c r="N204" s="151" t="s">
        <v>38</v>
      </c>
      <c r="O204" s="151" t="s">
        <v>39</v>
      </c>
      <c r="P204" s="152" t="s">
        <v>132</v>
      </c>
      <c r="Q204" s="154">
        <v>21573090</v>
      </c>
      <c r="R204" s="154">
        <v>13875639</v>
      </c>
      <c r="S204" s="154">
        <v>0</v>
      </c>
      <c r="T204" s="154">
        <v>35448729</v>
      </c>
      <c r="U204" s="154">
        <v>0</v>
      </c>
      <c r="V204" s="154">
        <v>35448729</v>
      </c>
      <c r="W204" s="154">
        <v>0</v>
      </c>
      <c r="X204" s="154">
        <v>35448729</v>
      </c>
      <c r="Y204" s="154">
        <v>35448729</v>
      </c>
      <c r="Z204" s="154">
        <v>35448729</v>
      </c>
      <c r="AA204" s="154">
        <v>35448729</v>
      </c>
    </row>
    <row r="205" spans="1:27" ht="15" customHeight="1" x14ac:dyDescent="0.2">
      <c r="A205" s="151" t="s">
        <v>212</v>
      </c>
      <c r="B205" s="152" t="s">
        <v>213</v>
      </c>
      <c r="C205" s="153" t="s">
        <v>179</v>
      </c>
      <c r="D205" s="151" t="s">
        <v>36</v>
      </c>
      <c r="E205" s="151" t="s">
        <v>478</v>
      </c>
      <c r="F205" s="151" t="s">
        <v>478</v>
      </c>
      <c r="G205" s="151" t="s">
        <v>546</v>
      </c>
      <c r="H205" s="151" t="s">
        <v>549</v>
      </c>
      <c r="I205" s="151" t="s">
        <v>550</v>
      </c>
      <c r="J205" s="151"/>
      <c r="K205" s="151"/>
      <c r="L205" s="151"/>
      <c r="M205" s="151" t="s">
        <v>37</v>
      </c>
      <c r="N205" s="151" t="s">
        <v>38</v>
      </c>
      <c r="O205" s="151" t="s">
        <v>39</v>
      </c>
      <c r="P205" s="152" t="s">
        <v>133</v>
      </c>
      <c r="Q205" s="154">
        <v>0</v>
      </c>
      <c r="R205" s="154">
        <v>4158053</v>
      </c>
      <c r="S205" s="154">
        <v>0</v>
      </c>
      <c r="T205" s="154">
        <v>4158053</v>
      </c>
      <c r="U205" s="154">
        <v>0</v>
      </c>
      <c r="V205" s="154">
        <v>4158053</v>
      </c>
      <c r="W205" s="154">
        <v>0</v>
      </c>
      <c r="X205" s="154">
        <v>4158053</v>
      </c>
      <c r="Y205" s="154">
        <v>4158053</v>
      </c>
      <c r="Z205" s="154">
        <v>4158053</v>
      </c>
      <c r="AA205" s="154">
        <v>4158053</v>
      </c>
    </row>
    <row r="206" spans="1:27" ht="15" customHeight="1" x14ac:dyDescent="0.2">
      <c r="A206" s="151" t="s">
        <v>212</v>
      </c>
      <c r="B206" s="152" t="s">
        <v>213</v>
      </c>
      <c r="C206" s="153" t="s">
        <v>180</v>
      </c>
      <c r="D206" s="151" t="s">
        <v>36</v>
      </c>
      <c r="E206" s="151" t="s">
        <v>478</v>
      </c>
      <c r="F206" s="151" t="s">
        <v>478</v>
      </c>
      <c r="G206" s="151" t="s">
        <v>546</v>
      </c>
      <c r="H206" s="151" t="s">
        <v>549</v>
      </c>
      <c r="I206" s="151" t="s">
        <v>479</v>
      </c>
      <c r="J206" s="151"/>
      <c r="K206" s="151"/>
      <c r="L206" s="151"/>
      <c r="M206" s="151" t="s">
        <v>37</v>
      </c>
      <c r="N206" s="151" t="s">
        <v>38</v>
      </c>
      <c r="O206" s="151" t="s">
        <v>39</v>
      </c>
      <c r="P206" s="152" t="s">
        <v>134</v>
      </c>
      <c r="Q206" s="154">
        <v>1917090</v>
      </c>
      <c r="R206" s="154">
        <v>1220000</v>
      </c>
      <c r="S206" s="154">
        <v>32080</v>
      </c>
      <c r="T206" s="154">
        <v>3105010</v>
      </c>
      <c r="U206" s="154">
        <v>0</v>
      </c>
      <c r="V206" s="154">
        <v>3105010</v>
      </c>
      <c r="W206" s="154">
        <v>0</v>
      </c>
      <c r="X206" s="154">
        <v>3105010</v>
      </c>
      <c r="Y206" s="154">
        <v>3105010</v>
      </c>
      <c r="Z206" s="154">
        <v>3105010</v>
      </c>
      <c r="AA206" s="154">
        <v>3105010</v>
      </c>
    </row>
    <row r="207" spans="1:27" ht="15" customHeight="1" x14ac:dyDescent="0.2">
      <c r="A207" s="151" t="s">
        <v>212</v>
      </c>
      <c r="B207" s="152" t="s">
        <v>213</v>
      </c>
      <c r="C207" s="153" t="s">
        <v>181</v>
      </c>
      <c r="D207" s="151" t="s">
        <v>36</v>
      </c>
      <c r="E207" s="151" t="s">
        <v>478</v>
      </c>
      <c r="F207" s="151" t="s">
        <v>478</v>
      </c>
      <c r="G207" s="151" t="s">
        <v>546</v>
      </c>
      <c r="H207" s="151" t="s">
        <v>550</v>
      </c>
      <c r="I207" s="151"/>
      <c r="J207" s="151"/>
      <c r="K207" s="151"/>
      <c r="L207" s="151"/>
      <c r="M207" s="151" t="s">
        <v>37</v>
      </c>
      <c r="N207" s="151" t="s">
        <v>38</v>
      </c>
      <c r="O207" s="151" t="s">
        <v>39</v>
      </c>
      <c r="P207" s="152" t="s">
        <v>135</v>
      </c>
      <c r="Q207" s="154">
        <v>16936290</v>
      </c>
      <c r="R207" s="154">
        <v>8968347</v>
      </c>
      <c r="S207" s="154">
        <v>1255982</v>
      </c>
      <c r="T207" s="154">
        <v>24648655</v>
      </c>
      <c r="U207" s="154">
        <v>0</v>
      </c>
      <c r="V207" s="154">
        <v>24648655</v>
      </c>
      <c r="W207" s="154">
        <v>0</v>
      </c>
      <c r="X207" s="154">
        <v>24648655</v>
      </c>
      <c r="Y207" s="154">
        <v>24648655</v>
      </c>
      <c r="Z207" s="154">
        <v>24648655</v>
      </c>
      <c r="AA207" s="154">
        <v>24648655</v>
      </c>
    </row>
    <row r="208" spans="1:27" ht="15" customHeight="1" x14ac:dyDescent="0.2">
      <c r="A208" s="151" t="s">
        <v>212</v>
      </c>
      <c r="B208" s="152" t="s">
        <v>213</v>
      </c>
      <c r="C208" s="153" t="s">
        <v>184</v>
      </c>
      <c r="D208" s="151" t="s">
        <v>36</v>
      </c>
      <c r="E208" s="151" t="s">
        <v>42</v>
      </c>
      <c r="F208" s="151" t="s">
        <v>42</v>
      </c>
      <c r="G208" s="151" t="s">
        <v>478</v>
      </c>
      <c r="H208" s="151" t="s">
        <v>479</v>
      </c>
      <c r="I208" s="151" t="s">
        <v>479</v>
      </c>
      <c r="J208" s="151"/>
      <c r="K208" s="151"/>
      <c r="L208" s="151"/>
      <c r="M208" s="151" t="s">
        <v>37</v>
      </c>
      <c r="N208" s="151" t="s">
        <v>38</v>
      </c>
      <c r="O208" s="151" t="s">
        <v>39</v>
      </c>
      <c r="P208" s="152" t="s">
        <v>138</v>
      </c>
      <c r="Q208" s="154">
        <v>0</v>
      </c>
      <c r="R208" s="154">
        <v>900000</v>
      </c>
      <c r="S208" s="154">
        <v>0</v>
      </c>
      <c r="T208" s="154">
        <v>900000</v>
      </c>
      <c r="U208" s="154">
        <v>0</v>
      </c>
      <c r="V208" s="154">
        <v>900000</v>
      </c>
      <c r="W208" s="154">
        <v>0</v>
      </c>
      <c r="X208" s="154">
        <v>900000</v>
      </c>
      <c r="Y208" s="154">
        <v>900000</v>
      </c>
      <c r="Z208" s="154">
        <v>900000</v>
      </c>
      <c r="AA208" s="154">
        <v>900000</v>
      </c>
    </row>
    <row r="209" spans="1:27" ht="15" customHeight="1" x14ac:dyDescent="0.2">
      <c r="A209" s="151" t="s">
        <v>212</v>
      </c>
      <c r="B209" s="152" t="s">
        <v>213</v>
      </c>
      <c r="C209" s="153" t="s">
        <v>185</v>
      </c>
      <c r="D209" s="151" t="s">
        <v>36</v>
      </c>
      <c r="E209" s="151" t="s">
        <v>42</v>
      </c>
      <c r="F209" s="151" t="s">
        <v>42</v>
      </c>
      <c r="G209" s="151" t="s">
        <v>42</v>
      </c>
      <c r="H209" s="151" t="s">
        <v>490</v>
      </c>
      <c r="I209" s="151" t="s">
        <v>552</v>
      </c>
      <c r="J209" s="151"/>
      <c r="K209" s="151"/>
      <c r="L209" s="151"/>
      <c r="M209" s="151" t="s">
        <v>37</v>
      </c>
      <c r="N209" s="151" t="s">
        <v>38</v>
      </c>
      <c r="O209" s="151" t="s">
        <v>39</v>
      </c>
      <c r="P209" s="152" t="s">
        <v>139</v>
      </c>
      <c r="Q209" s="154">
        <v>0</v>
      </c>
      <c r="R209" s="154">
        <v>98400</v>
      </c>
      <c r="S209" s="154">
        <v>0</v>
      </c>
      <c r="T209" s="154">
        <v>98400</v>
      </c>
      <c r="U209" s="154">
        <v>0</v>
      </c>
      <c r="V209" s="154">
        <v>98400</v>
      </c>
      <c r="W209" s="154">
        <v>0</v>
      </c>
      <c r="X209" s="154">
        <v>98400</v>
      </c>
      <c r="Y209" s="154">
        <v>98400</v>
      </c>
      <c r="Z209" s="154">
        <v>98400</v>
      </c>
      <c r="AA209" s="154">
        <v>98400</v>
      </c>
    </row>
    <row r="210" spans="1:27" ht="15" customHeight="1" x14ac:dyDescent="0.2">
      <c r="A210" s="151" t="s">
        <v>212</v>
      </c>
      <c r="B210" s="152" t="s">
        <v>213</v>
      </c>
      <c r="C210" s="153" t="s">
        <v>186</v>
      </c>
      <c r="D210" s="151" t="s">
        <v>36</v>
      </c>
      <c r="E210" s="151" t="s">
        <v>42</v>
      </c>
      <c r="F210" s="151" t="s">
        <v>42</v>
      </c>
      <c r="G210" s="151" t="s">
        <v>42</v>
      </c>
      <c r="H210" s="151" t="s">
        <v>490</v>
      </c>
      <c r="I210" s="151" t="s">
        <v>554</v>
      </c>
      <c r="J210" s="151"/>
      <c r="K210" s="151"/>
      <c r="L210" s="151"/>
      <c r="M210" s="151" t="s">
        <v>37</v>
      </c>
      <c r="N210" s="151" t="s">
        <v>38</v>
      </c>
      <c r="O210" s="151" t="s">
        <v>39</v>
      </c>
      <c r="P210" s="152" t="s">
        <v>140</v>
      </c>
      <c r="Q210" s="154">
        <v>22000000</v>
      </c>
      <c r="R210" s="154">
        <v>7000000</v>
      </c>
      <c r="S210" s="154">
        <v>0</v>
      </c>
      <c r="T210" s="154">
        <v>29000000</v>
      </c>
      <c r="U210" s="154">
        <v>0</v>
      </c>
      <c r="V210" s="154">
        <v>29000000</v>
      </c>
      <c r="W210" s="154">
        <v>0</v>
      </c>
      <c r="X210" s="154">
        <v>27972429</v>
      </c>
      <c r="Y210" s="154">
        <v>27972429</v>
      </c>
      <c r="Z210" s="154">
        <v>27972429</v>
      </c>
      <c r="AA210" s="154">
        <v>27972429</v>
      </c>
    </row>
    <row r="211" spans="1:27" ht="15" customHeight="1" x14ac:dyDescent="0.2">
      <c r="A211" s="151" t="s">
        <v>212</v>
      </c>
      <c r="B211" s="152" t="s">
        <v>213</v>
      </c>
      <c r="C211" s="153" t="s">
        <v>101</v>
      </c>
      <c r="D211" s="151" t="s">
        <v>36</v>
      </c>
      <c r="E211" s="151" t="s">
        <v>42</v>
      </c>
      <c r="F211" s="151" t="s">
        <v>42</v>
      </c>
      <c r="G211" s="151" t="s">
        <v>42</v>
      </c>
      <c r="H211" s="151" t="s">
        <v>500</v>
      </c>
      <c r="I211" s="151" t="s">
        <v>550</v>
      </c>
      <c r="J211" s="151"/>
      <c r="K211" s="151"/>
      <c r="L211" s="151"/>
      <c r="M211" s="151" t="s">
        <v>48</v>
      </c>
      <c r="N211" s="151" t="s">
        <v>49</v>
      </c>
      <c r="O211" s="151" t="s">
        <v>39</v>
      </c>
      <c r="P211" s="152" t="s">
        <v>142</v>
      </c>
      <c r="Q211" s="154">
        <v>0</v>
      </c>
      <c r="R211" s="154">
        <v>25543550</v>
      </c>
      <c r="S211" s="154">
        <v>50</v>
      </c>
      <c r="T211" s="154">
        <v>25543500</v>
      </c>
      <c r="U211" s="154">
        <v>0</v>
      </c>
      <c r="V211" s="154">
        <v>25543500</v>
      </c>
      <c r="W211" s="154">
        <v>0</v>
      </c>
      <c r="X211" s="154">
        <v>25543500</v>
      </c>
      <c r="Y211" s="154">
        <v>25543500</v>
      </c>
      <c r="Z211" s="154">
        <v>25543500</v>
      </c>
      <c r="AA211" s="154">
        <v>25543500</v>
      </c>
    </row>
    <row r="212" spans="1:27" ht="15" customHeight="1" x14ac:dyDescent="0.2">
      <c r="A212" s="151" t="s">
        <v>212</v>
      </c>
      <c r="B212" s="152" t="s">
        <v>213</v>
      </c>
      <c r="C212" s="153" t="s">
        <v>188</v>
      </c>
      <c r="D212" s="151" t="s">
        <v>36</v>
      </c>
      <c r="E212" s="151" t="s">
        <v>42</v>
      </c>
      <c r="F212" s="151" t="s">
        <v>42</v>
      </c>
      <c r="G212" s="151" t="s">
        <v>42</v>
      </c>
      <c r="H212" s="151" t="s">
        <v>485</v>
      </c>
      <c r="I212" s="151" t="s">
        <v>479</v>
      </c>
      <c r="J212" s="151"/>
      <c r="K212" s="151"/>
      <c r="L212" s="151"/>
      <c r="M212" s="151" t="s">
        <v>37</v>
      </c>
      <c r="N212" s="151" t="s">
        <v>38</v>
      </c>
      <c r="O212" s="151" t="s">
        <v>39</v>
      </c>
      <c r="P212" s="152" t="s">
        <v>143</v>
      </c>
      <c r="Q212" s="154">
        <v>0</v>
      </c>
      <c r="R212" s="154">
        <v>407472</v>
      </c>
      <c r="S212" s="154">
        <v>0</v>
      </c>
      <c r="T212" s="154">
        <v>407472</v>
      </c>
      <c r="U212" s="154">
        <v>0</v>
      </c>
      <c r="V212" s="154">
        <v>406472</v>
      </c>
      <c r="W212" s="154">
        <v>1000</v>
      </c>
      <c r="X212" s="154">
        <v>406472</v>
      </c>
      <c r="Y212" s="154">
        <v>406472</v>
      </c>
      <c r="Z212" s="154">
        <v>406472</v>
      </c>
      <c r="AA212" s="154">
        <v>406472</v>
      </c>
    </row>
    <row r="213" spans="1:27" ht="15" customHeight="1" x14ac:dyDescent="0.2">
      <c r="A213" s="151" t="s">
        <v>212</v>
      </c>
      <c r="B213" s="152" t="s">
        <v>213</v>
      </c>
      <c r="C213" s="153" t="s">
        <v>189</v>
      </c>
      <c r="D213" s="151" t="s">
        <v>36</v>
      </c>
      <c r="E213" s="151" t="s">
        <v>42</v>
      </c>
      <c r="F213" s="151" t="s">
        <v>42</v>
      </c>
      <c r="G213" s="151" t="s">
        <v>42</v>
      </c>
      <c r="H213" s="151" t="s">
        <v>485</v>
      </c>
      <c r="I213" s="151" t="s">
        <v>552</v>
      </c>
      <c r="J213" s="151"/>
      <c r="K213" s="151"/>
      <c r="L213" s="151"/>
      <c r="M213" s="151" t="s">
        <v>37</v>
      </c>
      <c r="N213" s="151" t="s">
        <v>38</v>
      </c>
      <c r="O213" s="151" t="s">
        <v>39</v>
      </c>
      <c r="P213" s="152" t="s">
        <v>144</v>
      </c>
      <c r="Q213" s="154">
        <v>1100000</v>
      </c>
      <c r="R213" s="154">
        <v>0</v>
      </c>
      <c r="S213" s="154">
        <v>0</v>
      </c>
      <c r="T213" s="154">
        <v>1100000</v>
      </c>
      <c r="U213" s="154">
        <v>0</v>
      </c>
      <c r="V213" s="154">
        <v>1100000</v>
      </c>
      <c r="W213" s="154">
        <v>0</v>
      </c>
      <c r="X213" s="154">
        <v>979130</v>
      </c>
      <c r="Y213" s="154">
        <v>977130</v>
      </c>
      <c r="Z213" s="154">
        <v>977130</v>
      </c>
      <c r="AA213" s="154">
        <v>977130</v>
      </c>
    </row>
    <row r="214" spans="1:27" ht="15" customHeight="1" x14ac:dyDescent="0.2">
      <c r="A214" s="151" t="s">
        <v>212</v>
      </c>
      <c r="B214" s="152" t="s">
        <v>213</v>
      </c>
      <c r="C214" s="153" t="s">
        <v>190</v>
      </c>
      <c r="D214" s="151" t="s">
        <v>36</v>
      </c>
      <c r="E214" s="151" t="s">
        <v>42</v>
      </c>
      <c r="F214" s="151" t="s">
        <v>42</v>
      </c>
      <c r="G214" s="151" t="s">
        <v>42</v>
      </c>
      <c r="H214" s="151" t="s">
        <v>554</v>
      </c>
      <c r="I214" s="151" t="s">
        <v>552</v>
      </c>
      <c r="J214" s="151"/>
      <c r="K214" s="151"/>
      <c r="L214" s="151"/>
      <c r="M214" s="151" t="s">
        <v>37</v>
      </c>
      <c r="N214" s="151" t="s">
        <v>38</v>
      </c>
      <c r="O214" s="151" t="s">
        <v>39</v>
      </c>
      <c r="P214" s="152" t="s">
        <v>145</v>
      </c>
      <c r="Q214" s="154">
        <v>900000</v>
      </c>
      <c r="R214" s="154">
        <v>300000</v>
      </c>
      <c r="S214" s="154">
        <v>0</v>
      </c>
      <c r="T214" s="154">
        <v>1200000</v>
      </c>
      <c r="U214" s="154">
        <v>0</v>
      </c>
      <c r="V214" s="154">
        <v>1200000</v>
      </c>
      <c r="W214" s="154">
        <v>0</v>
      </c>
      <c r="X214" s="154">
        <v>1057459</v>
      </c>
      <c r="Y214" s="154">
        <v>1057208</v>
      </c>
      <c r="Z214" s="154">
        <v>1057208</v>
      </c>
      <c r="AA214" s="154">
        <v>1057208</v>
      </c>
    </row>
    <row r="215" spans="1:27" ht="15" customHeight="1" x14ac:dyDescent="0.2">
      <c r="A215" s="151" t="s">
        <v>212</v>
      </c>
      <c r="B215" s="152" t="s">
        <v>213</v>
      </c>
      <c r="C215" s="153" t="s">
        <v>191</v>
      </c>
      <c r="D215" s="151" t="s">
        <v>36</v>
      </c>
      <c r="E215" s="151" t="s">
        <v>42</v>
      </c>
      <c r="F215" s="151" t="s">
        <v>42</v>
      </c>
      <c r="G215" s="151" t="s">
        <v>42</v>
      </c>
      <c r="H215" s="151" t="s">
        <v>555</v>
      </c>
      <c r="I215" s="151"/>
      <c r="J215" s="151"/>
      <c r="K215" s="151"/>
      <c r="L215" s="151"/>
      <c r="M215" s="151" t="s">
        <v>37</v>
      </c>
      <c r="N215" s="151" t="s">
        <v>38</v>
      </c>
      <c r="O215" s="151" t="s">
        <v>39</v>
      </c>
      <c r="P215" s="152" t="s">
        <v>146</v>
      </c>
      <c r="Q215" s="154">
        <v>0</v>
      </c>
      <c r="R215" s="154">
        <v>528400</v>
      </c>
      <c r="S215" s="154">
        <v>0</v>
      </c>
      <c r="T215" s="154">
        <v>528400</v>
      </c>
      <c r="U215" s="154">
        <v>0</v>
      </c>
      <c r="V215" s="154">
        <v>528400</v>
      </c>
      <c r="W215" s="154">
        <v>0</v>
      </c>
      <c r="X215" s="154">
        <v>528400</v>
      </c>
      <c r="Y215" s="154">
        <v>528400</v>
      </c>
      <c r="Z215" s="154">
        <v>528400</v>
      </c>
      <c r="AA215" s="154">
        <v>528400</v>
      </c>
    </row>
    <row r="216" spans="1:27" ht="15" customHeight="1" x14ac:dyDescent="0.2">
      <c r="A216" s="151" t="s">
        <v>212</v>
      </c>
      <c r="B216" s="152" t="s">
        <v>213</v>
      </c>
      <c r="C216" s="153" t="s">
        <v>191</v>
      </c>
      <c r="D216" s="151" t="s">
        <v>36</v>
      </c>
      <c r="E216" s="151" t="s">
        <v>42</v>
      </c>
      <c r="F216" s="151" t="s">
        <v>42</v>
      </c>
      <c r="G216" s="151" t="s">
        <v>42</v>
      </c>
      <c r="H216" s="151" t="s">
        <v>555</v>
      </c>
      <c r="I216" s="151"/>
      <c r="J216" s="151"/>
      <c r="K216" s="151"/>
      <c r="L216" s="151"/>
      <c r="M216" s="151" t="s">
        <v>48</v>
      </c>
      <c r="N216" s="151" t="s">
        <v>49</v>
      </c>
      <c r="O216" s="151" t="s">
        <v>39</v>
      </c>
      <c r="P216" s="152" t="s">
        <v>146</v>
      </c>
      <c r="Q216" s="154">
        <v>0</v>
      </c>
      <c r="R216" s="154">
        <v>690568</v>
      </c>
      <c r="S216" s="154">
        <v>0</v>
      </c>
      <c r="T216" s="154">
        <v>690568</v>
      </c>
      <c r="U216" s="154">
        <v>0</v>
      </c>
      <c r="V216" s="154">
        <v>690568</v>
      </c>
      <c r="W216" s="154">
        <v>0</v>
      </c>
      <c r="X216" s="154">
        <v>690568</v>
      </c>
      <c r="Y216" s="154">
        <v>690568</v>
      </c>
      <c r="Z216" s="154">
        <v>690568</v>
      </c>
      <c r="AA216" s="154">
        <v>690568</v>
      </c>
    </row>
    <row r="217" spans="1:27" ht="15" customHeight="1" x14ac:dyDescent="0.2">
      <c r="A217" s="151" t="s">
        <v>212</v>
      </c>
      <c r="B217" s="152" t="s">
        <v>213</v>
      </c>
      <c r="C217" s="153" t="s">
        <v>192</v>
      </c>
      <c r="D217" s="151" t="s">
        <v>36</v>
      </c>
      <c r="E217" s="151" t="s">
        <v>546</v>
      </c>
      <c r="F217" s="151" t="s">
        <v>547</v>
      </c>
      <c r="G217" s="151" t="s">
        <v>42</v>
      </c>
      <c r="H217" s="151" t="s">
        <v>548</v>
      </c>
      <c r="I217" s="151" t="s">
        <v>549</v>
      </c>
      <c r="J217" s="151"/>
      <c r="K217" s="151"/>
      <c r="L217" s="151"/>
      <c r="M217" s="151" t="s">
        <v>37</v>
      </c>
      <c r="N217" s="151" t="s">
        <v>38</v>
      </c>
      <c r="O217" s="151" t="s">
        <v>39</v>
      </c>
      <c r="P217" s="152" t="s">
        <v>147</v>
      </c>
      <c r="Q217" s="154">
        <v>0</v>
      </c>
      <c r="R217" s="154">
        <v>2559253</v>
      </c>
      <c r="S217" s="154">
        <v>0</v>
      </c>
      <c r="T217" s="154">
        <v>2559253</v>
      </c>
      <c r="U217" s="154">
        <v>0</v>
      </c>
      <c r="V217" s="154">
        <v>2559253</v>
      </c>
      <c r="W217" s="154">
        <v>0</v>
      </c>
      <c r="X217" s="154">
        <v>2559253</v>
      </c>
      <c r="Y217" s="154">
        <v>2559253</v>
      </c>
      <c r="Z217" s="154">
        <v>2559253</v>
      </c>
      <c r="AA217" s="154">
        <v>2559253</v>
      </c>
    </row>
    <row r="218" spans="1:27" ht="15" customHeight="1" x14ac:dyDescent="0.2">
      <c r="A218" s="151" t="s">
        <v>212</v>
      </c>
      <c r="B218" s="152" t="s">
        <v>213</v>
      </c>
      <c r="C218" s="153" t="s">
        <v>194</v>
      </c>
      <c r="D218" s="151" t="s">
        <v>36</v>
      </c>
      <c r="E218" s="151" t="s">
        <v>551</v>
      </c>
      <c r="F218" s="151" t="s">
        <v>478</v>
      </c>
      <c r="G218" s="151" t="s">
        <v>42</v>
      </c>
      <c r="H218" s="151" t="s">
        <v>549</v>
      </c>
      <c r="I218" s="151"/>
      <c r="J218" s="151"/>
      <c r="K218" s="151"/>
      <c r="L218" s="151"/>
      <c r="M218" s="151" t="s">
        <v>37</v>
      </c>
      <c r="N218" s="151" t="s">
        <v>38</v>
      </c>
      <c r="O218" s="151" t="s">
        <v>39</v>
      </c>
      <c r="P218" s="152" t="s">
        <v>149</v>
      </c>
      <c r="Q218" s="154">
        <v>0</v>
      </c>
      <c r="R218" s="154">
        <v>6590000</v>
      </c>
      <c r="S218" s="154">
        <v>0</v>
      </c>
      <c r="T218" s="154">
        <v>6590000</v>
      </c>
      <c r="U218" s="154">
        <v>0</v>
      </c>
      <c r="V218" s="154">
        <v>6590000</v>
      </c>
      <c r="W218" s="154">
        <v>0</v>
      </c>
      <c r="X218" s="154">
        <v>6590000</v>
      </c>
      <c r="Y218" s="154">
        <v>6590000</v>
      </c>
      <c r="Z218" s="154">
        <v>6590000</v>
      </c>
      <c r="AA218" s="154">
        <v>6590000</v>
      </c>
    </row>
    <row r="219" spans="1:27" ht="15" customHeight="1" x14ac:dyDescent="0.2">
      <c r="A219" s="151" t="s">
        <v>212</v>
      </c>
      <c r="B219" s="152" t="s">
        <v>213</v>
      </c>
      <c r="C219" s="153" t="s">
        <v>195</v>
      </c>
      <c r="D219" s="151" t="s">
        <v>36</v>
      </c>
      <c r="E219" s="151" t="s">
        <v>551</v>
      </c>
      <c r="F219" s="151" t="s">
        <v>478</v>
      </c>
      <c r="G219" s="151" t="s">
        <v>42</v>
      </c>
      <c r="H219" s="151" t="s">
        <v>479</v>
      </c>
      <c r="I219" s="151"/>
      <c r="J219" s="151"/>
      <c r="K219" s="151"/>
      <c r="L219" s="151"/>
      <c r="M219" s="151" t="s">
        <v>48</v>
      </c>
      <c r="N219" s="151" t="s">
        <v>49</v>
      </c>
      <c r="O219" s="151" t="s">
        <v>39</v>
      </c>
      <c r="P219" s="152" t="s">
        <v>150</v>
      </c>
      <c r="Q219" s="154">
        <v>0</v>
      </c>
      <c r="R219" s="154">
        <v>265000</v>
      </c>
      <c r="S219" s="154">
        <v>0</v>
      </c>
      <c r="T219" s="154">
        <v>265000</v>
      </c>
      <c r="U219" s="154">
        <v>0</v>
      </c>
      <c r="V219" s="154">
        <v>265000</v>
      </c>
      <c r="W219" s="154">
        <v>0</v>
      </c>
      <c r="X219" s="154">
        <v>263000</v>
      </c>
      <c r="Y219" s="154">
        <v>263000</v>
      </c>
      <c r="Z219" s="154">
        <v>263000</v>
      </c>
      <c r="AA219" s="154">
        <v>263000</v>
      </c>
    </row>
    <row r="220" spans="1:27" ht="15" customHeight="1" x14ac:dyDescent="0.2">
      <c r="A220" s="151" t="s">
        <v>212</v>
      </c>
      <c r="B220" s="152" t="s">
        <v>213</v>
      </c>
      <c r="C220" s="153" t="s">
        <v>197</v>
      </c>
      <c r="D220" s="151" t="s">
        <v>61</v>
      </c>
      <c r="E220" s="151" t="s">
        <v>74</v>
      </c>
      <c r="F220" s="151" t="s">
        <v>63</v>
      </c>
      <c r="G220" s="151" t="s">
        <v>71</v>
      </c>
      <c r="H220" s="151" t="s">
        <v>151</v>
      </c>
      <c r="I220" s="151" t="s">
        <v>154</v>
      </c>
      <c r="J220" s="151" t="s">
        <v>42</v>
      </c>
      <c r="K220" s="151"/>
      <c r="L220" s="151"/>
      <c r="M220" s="151" t="s">
        <v>37</v>
      </c>
      <c r="N220" s="151" t="s">
        <v>38</v>
      </c>
      <c r="O220" s="151" t="s">
        <v>39</v>
      </c>
      <c r="P220" s="152" t="s">
        <v>155</v>
      </c>
      <c r="Q220" s="154">
        <v>0</v>
      </c>
      <c r="R220" s="154">
        <v>162605200</v>
      </c>
      <c r="S220" s="154">
        <v>41507</v>
      </c>
      <c r="T220" s="154">
        <v>162563693</v>
      </c>
      <c r="U220" s="154">
        <v>0</v>
      </c>
      <c r="V220" s="154">
        <v>162563693</v>
      </c>
      <c r="W220" s="154">
        <v>0</v>
      </c>
      <c r="X220" s="154">
        <v>162563693</v>
      </c>
      <c r="Y220" s="154">
        <v>162563693</v>
      </c>
      <c r="Z220" s="154">
        <v>162563693</v>
      </c>
      <c r="AA220" s="154">
        <v>162563693</v>
      </c>
    </row>
    <row r="221" spans="1:27" ht="15" customHeight="1" x14ac:dyDescent="0.2">
      <c r="A221" s="151" t="s">
        <v>212</v>
      </c>
      <c r="B221" s="152" t="s">
        <v>213</v>
      </c>
      <c r="C221" s="153" t="s">
        <v>197</v>
      </c>
      <c r="D221" s="151" t="s">
        <v>61</v>
      </c>
      <c r="E221" s="151" t="s">
        <v>74</v>
      </c>
      <c r="F221" s="151" t="s">
        <v>63</v>
      </c>
      <c r="G221" s="151" t="s">
        <v>71</v>
      </c>
      <c r="H221" s="151" t="s">
        <v>151</v>
      </c>
      <c r="I221" s="151" t="s">
        <v>154</v>
      </c>
      <c r="J221" s="151" t="s">
        <v>42</v>
      </c>
      <c r="K221" s="151"/>
      <c r="L221" s="151"/>
      <c r="M221" s="151" t="s">
        <v>37</v>
      </c>
      <c r="N221" s="151" t="s">
        <v>76</v>
      </c>
      <c r="O221" s="151" t="s">
        <v>39</v>
      </c>
      <c r="P221" s="152" t="s">
        <v>155</v>
      </c>
      <c r="Q221" s="154">
        <v>0</v>
      </c>
      <c r="R221" s="154">
        <v>86209740</v>
      </c>
      <c r="S221" s="154">
        <v>12414019</v>
      </c>
      <c r="T221" s="154">
        <v>73795721</v>
      </c>
      <c r="U221" s="154">
        <v>0</v>
      </c>
      <c r="V221" s="154">
        <v>73795721</v>
      </c>
      <c r="W221" s="154">
        <v>0</v>
      </c>
      <c r="X221" s="154">
        <v>72374089</v>
      </c>
      <c r="Y221" s="154">
        <v>72374089</v>
      </c>
      <c r="Z221" s="154">
        <v>72374089</v>
      </c>
      <c r="AA221" s="154">
        <v>72374089</v>
      </c>
    </row>
    <row r="222" spans="1:27" ht="15" customHeight="1" x14ac:dyDescent="0.2">
      <c r="A222" s="151" t="s">
        <v>212</v>
      </c>
      <c r="B222" s="152" t="s">
        <v>213</v>
      </c>
      <c r="C222" s="153" t="s">
        <v>198</v>
      </c>
      <c r="D222" s="151" t="s">
        <v>61</v>
      </c>
      <c r="E222" s="151" t="s">
        <v>74</v>
      </c>
      <c r="F222" s="151" t="s">
        <v>63</v>
      </c>
      <c r="G222" s="151" t="s">
        <v>71</v>
      </c>
      <c r="H222" s="151" t="s">
        <v>151</v>
      </c>
      <c r="I222" s="151" t="s">
        <v>156</v>
      </c>
      <c r="J222" s="151" t="s">
        <v>42</v>
      </c>
      <c r="K222" s="151"/>
      <c r="L222" s="151"/>
      <c r="M222" s="151" t="s">
        <v>37</v>
      </c>
      <c r="N222" s="151" t="s">
        <v>76</v>
      </c>
      <c r="O222" s="151" t="s">
        <v>39</v>
      </c>
      <c r="P222" s="152" t="s">
        <v>157</v>
      </c>
      <c r="Q222" s="154">
        <v>0</v>
      </c>
      <c r="R222" s="154">
        <v>13701973</v>
      </c>
      <c r="S222" s="154">
        <v>0</v>
      </c>
      <c r="T222" s="154">
        <v>13701973</v>
      </c>
      <c r="U222" s="154">
        <v>0</v>
      </c>
      <c r="V222" s="154">
        <v>13701972</v>
      </c>
      <c r="W222" s="154">
        <v>1</v>
      </c>
      <c r="X222" s="154">
        <v>13289735</v>
      </c>
      <c r="Y222" s="154">
        <v>13289735</v>
      </c>
      <c r="Z222" s="154">
        <v>13289735</v>
      </c>
      <c r="AA222" s="154">
        <v>13289735</v>
      </c>
    </row>
    <row r="223" spans="1:27" ht="15" customHeight="1" x14ac:dyDescent="0.2">
      <c r="A223" s="151" t="s">
        <v>212</v>
      </c>
      <c r="B223" s="152" t="s">
        <v>213</v>
      </c>
      <c r="C223" s="153" t="s">
        <v>198</v>
      </c>
      <c r="D223" s="151" t="s">
        <v>61</v>
      </c>
      <c r="E223" s="151" t="s">
        <v>74</v>
      </c>
      <c r="F223" s="151" t="s">
        <v>63</v>
      </c>
      <c r="G223" s="151" t="s">
        <v>71</v>
      </c>
      <c r="H223" s="151" t="s">
        <v>151</v>
      </c>
      <c r="I223" s="151" t="s">
        <v>156</v>
      </c>
      <c r="J223" s="151" t="s">
        <v>42</v>
      </c>
      <c r="K223" s="151"/>
      <c r="L223" s="151"/>
      <c r="M223" s="151" t="s">
        <v>48</v>
      </c>
      <c r="N223" s="151" t="s">
        <v>49</v>
      </c>
      <c r="O223" s="151" t="s">
        <v>39</v>
      </c>
      <c r="P223" s="152" t="s">
        <v>157</v>
      </c>
      <c r="Q223" s="154">
        <v>0</v>
      </c>
      <c r="R223" s="154">
        <v>56807890</v>
      </c>
      <c r="S223" s="154">
        <v>0</v>
      </c>
      <c r="T223" s="154">
        <v>56807890</v>
      </c>
      <c r="U223" s="154">
        <v>0</v>
      </c>
      <c r="V223" s="154">
        <v>54807890</v>
      </c>
      <c r="W223" s="154">
        <v>2000000</v>
      </c>
      <c r="X223" s="154">
        <v>45056294</v>
      </c>
      <c r="Y223" s="154">
        <v>45056294</v>
      </c>
      <c r="Z223" s="154">
        <v>45056294</v>
      </c>
      <c r="AA223" s="154">
        <v>45056294</v>
      </c>
    </row>
    <row r="224" spans="1:27" ht="15" customHeight="1" x14ac:dyDescent="0.2">
      <c r="A224" s="151" t="s">
        <v>212</v>
      </c>
      <c r="B224" s="152" t="s">
        <v>213</v>
      </c>
      <c r="C224" s="153" t="s">
        <v>197</v>
      </c>
      <c r="D224" s="151" t="s">
        <v>61</v>
      </c>
      <c r="E224" s="151" t="s">
        <v>74</v>
      </c>
      <c r="F224" s="151" t="s">
        <v>63</v>
      </c>
      <c r="G224" s="151" t="s">
        <v>71</v>
      </c>
      <c r="H224" s="151" t="s">
        <v>151</v>
      </c>
      <c r="I224" s="151" t="s">
        <v>154</v>
      </c>
      <c r="J224" s="151" t="s">
        <v>42</v>
      </c>
      <c r="K224" s="151"/>
      <c r="L224" s="151"/>
      <c r="M224" s="151" t="s">
        <v>48</v>
      </c>
      <c r="N224" s="151" t="s">
        <v>49</v>
      </c>
      <c r="O224" s="151" t="s">
        <v>39</v>
      </c>
      <c r="P224" s="152" t="s">
        <v>155</v>
      </c>
      <c r="Q224" s="154">
        <v>0</v>
      </c>
      <c r="R224" s="154">
        <v>16806285</v>
      </c>
      <c r="S224" s="154">
        <v>0</v>
      </c>
      <c r="T224" s="154">
        <v>16806285</v>
      </c>
      <c r="U224" s="154">
        <v>0</v>
      </c>
      <c r="V224" s="154">
        <v>14953238</v>
      </c>
      <c r="W224" s="154">
        <v>1853047</v>
      </c>
      <c r="X224" s="154">
        <v>14898181</v>
      </c>
      <c r="Y224" s="154">
        <v>14898181</v>
      </c>
      <c r="Z224" s="154">
        <v>14898181</v>
      </c>
      <c r="AA224" s="154">
        <v>14898181</v>
      </c>
    </row>
    <row r="225" spans="1:27" ht="15" customHeight="1" x14ac:dyDescent="0.2">
      <c r="A225" s="151" t="s">
        <v>212</v>
      </c>
      <c r="B225" s="152" t="s">
        <v>213</v>
      </c>
      <c r="C225" s="153" t="s">
        <v>199</v>
      </c>
      <c r="D225" s="151" t="s">
        <v>61</v>
      </c>
      <c r="E225" s="151" t="s">
        <v>82</v>
      </c>
      <c r="F225" s="151" t="s">
        <v>63</v>
      </c>
      <c r="G225" s="151" t="s">
        <v>83</v>
      </c>
      <c r="H225" s="151" t="s">
        <v>151</v>
      </c>
      <c r="I225" s="151" t="s">
        <v>158</v>
      </c>
      <c r="J225" s="151" t="s">
        <v>42</v>
      </c>
      <c r="K225" s="151"/>
      <c r="L225" s="151"/>
      <c r="M225" s="151" t="s">
        <v>48</v>
      </c>
      <c r="N225" s="151" t="s">
        <v>49</v>
      </c>
      <c r="O225" s="151" t="s">
        <v>39</v>
      </c>
      <c r="P225" s="152" t="s">
        <v>159</v>
      </c>
      <c r="Q225" s="154">
        <v>0</v>
      </c>
      <c r="R225" s="154">
        <v>24269760</v>
      </c>
      <c r="S225" s="154">
        <v>0</v>
      </c>
      <c r="T225" s="154">
        <v>24269760</v>
      </c>
      <c r="U225" s="154">
        <v>0</v>
      </c>
      <c r="V225" s="154">
        <v>24269760</v>
      </c>
      <c r="W225" s="154">
        <v>0</v>
      </c>
      <c r="X225" s="154">
        <v>24269760</v>
      </c>
      <c r="Y225" s="154">
        <v>24269760</v>
      </c>
      <c r="Z225" s="154">
        <v>24269760</v>
      </c>
      <c r="AA225" s="154">
        <v>24269760</v>
      </c>
    </row>
    <row r="226" spans="1:27" ht="15" customHeight="1" x14ac:dyDescent="0.2">
      <c r="A226" s="151" t="s">
        <v>212</v>
      </c>
      <c r="B226" s="152" t="s">
        <v>213</v>
      </c>
      <c r="C226" s="153" t="s">
        <v>201</v>
      </c>
      <c r="D226" s="151" t="s">
        <v>61</v>
      </c>
      <c r="E226" s="151" t="s">
        <v>82</v>
      </c>
      <c r="F226" s="151" t="s">
        <v>63</v>
      </c>
      <c r="G226" s="151" t="s">
        <v>86</v>
      </c>
      <c r="H226" s="151" t="s">
        <v>151</v>
      </c>
      <c r="I226" s="151" t="s">
        <v>162</v>
      </c>
      <c r="J226" s="151" t="s">
        <v>42</v>
      </c>
      <c r="K226" s="151"/>
      <c r="L226" s="151"/>
      <c r="M226" s="151" t="s">
        <v>37</v>
      </c>
      <c r="N226" s="151" t="s">
        <v>38</v>
      </c>
      <c r="O226" s="151" t="s">
        <v>39</v>
      </c>
      <c r="P226" s="152" t="s">
        <v>163</v>
      </c>
      <c r="Q226" s="154">
        <v>0</v>
      </c>
      <c r="R226" s="154">
        <v>7431442</v>
      </c>
      <c r="S226" s="154">
        <v>0</v>
      </c>
      <c r="T226" s="154">
        <v>7431442</v>
      </c>
      <c r="U226" s="154">
        <v>0</v>
      </c>
      <c r="V226" s="154">
        <v>7431442</v>
      </c>
      <c r="W226" s="154">
        <v>0</v>
      </c>
      <c r="X226" s="154">
        <v>7431442</v>
      </c>
      <c r="Y226" s="154">
        <v>7431442</v>
      </c>
      <c r="Z226" s="154">
        <v>7431442</v>
      </c>
      <c r="AA226" s="154">
        <v>7431442</v>
      </c>
    </row>
    <row r="227" spans="1:27" ht="15" customHeight="1" x14ac:dyDescent="0.2">
      <c r="A227" s="151" t="s">
        <v>212</v>
      </c>
      <c r="B227" s="152" t="s">
        <v>213</v>
      </c>
      <c r="C227" s="153" t="s">
        <v>200</v>
      </c>
      <c r="D227" s="151" t="s">
        <v>61</v>
      </c>
      <c r="E227" s="151" t="s">
        <v>82</v>
      </c>
      <c r="F227" s="151" t="s">
        <v>63</v>
      </c>
      <c r="G227" s="151" t="s">
        <v>86</v>
      </c>
      <c r="H227" s="151" t="s">
        <v>151</v>
      </c>
      <c r="I227" s="151" t="s">
        <v>160</v>
      </c>
      <c r="J227" s="151" t="s">
        <v>42</v>
      </c>
      <c r="K227" s="151"/>
      <c r="L227" s="151"/>
      <c r="M227" s="151" t="s">
        <v>37</v>
      </c>
      <c r="N227" s="151" t="s">
        <v>38</v>
      </c>
      <c r="O227" s="151" t="s">
        <v>39</v>
      </c>
      <c r="P227" s="152" t="s">
        <v>161</v>
      </c>
      <c r="Q227" s="154">
        <v>0</v>
      </c>
      <c r="R227" s="154">
        <v>12000000</v>
      </c>
      <c r="S227" s="154">
        <v>0</v>
      </c>
      <c r="T227" s="154">
        <v>12000000</v>
      </c>
      <c r="U227" s="154">
        <v>0</v>
      </c>
      <c r="V227" s="154">
        <v>11854642</v>
      </c>
      <c r="W227" s="154">
        <v>145358</v>
      </c>
      <c r="X227" s="154">
        <v>11854642</v>
      </c>
      <c r="Y227" s="154">
        <v>11854642</v>
      </c>
      <c r="Z227" s="154">
        <v>11854642</v>
      </c>
      <c r="AA227" s="154">
        <v>11854642</v>
      </c>
    </row>
    <row r="228" spans="1:27" ht="15" customHeight="1" x14ac:dyDescent="0.2">
      <c r="A228" s="151" t="s">
        <v>214</v>
      </c>
      <c r="B228" s="152" t="s">
        <v>215</v>
      </c>
      <c r="C228" s="153" t="s">
        <v>164</v>
      </c>
      <c r="D228" s="151" t="s">
        <v>36</v>
      </c>
      <c r="E228" s="151" t="s">
        <v>478</v>
      </c>
      <c r="F228" s="151" t="s">
        <v>478</v>
      </c>
      <c r="G228" s="151" t="s">
        <v>478</v>
      </c>
      <c r="H228" s="151" t="s">
        <v>549</v>
      </c>
      <c r="I228" s="151" t="s">
        <v>549</v>
      </c>
      <c r="J228" s="151"/>
      <c r="K228" s="151"/>
      <c r="L228" s="151"/>
      <c r="M228" s="151" t="s">
        <v>37</v>
      </c>
      <c r="N228" s="151" t="s">
        <v>38</v>
      </c>
      <c r="O228" s="151" t="s">
        <v>39</v>
      </c>
      <c r="P228" s="152" t="s">
        <v>118</v>
      </c>
      <c r="Q228" s="154">
        <v>528819000</v>
      </c>
      <c r="R228" s="154">
        <v>394768</v>
      </c>
      <c r="S228" s="154">
        <v>0</v>
      </c>
      <c r="T228" s="154">
        <v>529213768</v>
      </c>
      <c r="U228" s="154">
        <v>0</v>
      </c>
      <c r="V228" s="154">
        <v>529213768</v>
      </c>
      <c r="W228" s="154">
        <v>0</v>
      </c>
      <c r="X228" s="154">
        <v>529213768</v>
      </c>
      <c r="Y228" s="154">
        <v>529213768</v>
      </c>
      <c r="Z228" s="154">
        <v>529213768</v>
      </c>
      <c r="AA228" s="154">
        <v>529213768</v>
      </c>
    </row>
    <row r="229" spans="1:27" ht="15" customHeight="1" x14ac:dyDescent="0.2">
      <c r="A229" s="151" t="s">
        <v>214</v>
      </c>
      <c r="B229" s="152" t="s">
        <v>215</v>
      </c>
      <c r="C229" s="153" t="s">
        <v>166</v>
      </c>
      <c r="D229" s="151" t="s">
        <v>36</v>
      </c>
      <c r="E229" s="151" t="s">
        <v>478</v>
      </c>
      <c r="F229" s="151" t="s">
        <v>478</v>
      </c>
      <c r="G229" s="151" t="s">
        <v>478</v>
      </c>
      <c r="H229" s="151" t="s">
        <v>549</v>
      </c>
      <c r="I229" s="151" t="s">
        <v>552</v>
      </c>
      <c r="J229" s="151"/>
      <c r="K229" s="151"/>
      <c r="L229" s="151"/>
      <c r="M229" s="151" t="s">
        <v>37</v>
      </c>
      <c r="N229" s="151" t="s">
        <v>38</v>
      </c>
      <c r="O229" s="151" t="s">
        <v>39</v>
      </c>
      <c r="P229" s="152" t="s">
        <v>120</v>
      </c>
      <c r="Q229" s="154">
        <v>11329000</v>
      </c>
      <c r="R229" s="154">
        <v>733885</v>
      </c>
      <c r="S229" s="154">
        <v>0</v>
      </c>
      <c r="T229" s="154">
        <v>12062885</v>
      </c>
      <c r="U229" s="154">
        <v>0</v>
      </c>
      <c r="V229" s="154">
        <v>12062885</v>
      </c>
      <c r="W229" s="154">
        <v>0</v>
      </c>
      <c r="X229" s="154">
        <v>12062885</v>
      </c>
      <c r="Y229" s="154">
        <v>12062885</v>
      </c>
      <c r="Z229" s="154">
        <v>12062885</v>
      </c>
      <c r="AA229" s="154">
        <v>12062885</v>
      </c>
    </row>
    <row r="230" spans="1:27" ht="15" customHeight="1" x14ac:dyDescent="0.2">
      <c r="A230" s="151" t="s">
        <v>214</v>
      </c>
      <c r="B230" s="152" t="s">
        <v>215</v>
      </c>
      <c r="C230" s="153" t="s">
        <v>167</v>
      </c>
      <c r="D230" s="151" t="s">
        <v>36</v>
      </c>
      <c r="E230" s="151" t="s">
        <v>478</v>
      </c>
      <c r="F230" s="151" t="s">
        <v>478</v>
      </c>
      <c r="G230" s="151" t="s">
        <v>478</v>
      </c>
      <c r="H230" s="151" t="s">
        <v>549</v>
      </c>
      <c r="I230" s="151" t="s">
        <v>553</v>
      </c>
      <c r="J230" s="151"/>
      <c r="K230" s="151"/>
      <c r="L230" s="151"/>
      <c r="M230" s="151" t="s">
        <v>37</v>
      </c>
      <c r="N230" s="151" t="s">
        <v>38</v>
      </c>
      <c r="O230" s="151" t="s">
        <v>39</v>
      </c>
      <c r="P230" s="152" t="s">
        <v>121</v>
      </c>
      <c r="Q230" s="154">
        <v>14151000</v>
      </c>
      <c r="R230" s="154">
        <v>0</v>
      </c>
      <c r="S230" s="154">
        <v>6546661</v>
      </c>
      <c r="T230" s="154">
        <v>7604339</v>
      </c>
      <c r="U230" s="154">
        <v>0</v>
      </c>
      <c r="V230" s="154">
        <v>7604339</v>
      </c>
      <c r="W230" s="154">
        <v>0</v>
      </c>
      <c r="X230" s="154">
        <v>7604339</v>
      </c>
      <c r="Y230" s="154">
        <v>7604339</v>
      </c>
      <c r="Z230" s="154">
        <v>7604339</v>
      </c>
      <c r="AA230" s="154">
        <v>7604339</v>
      </c>
    </row>
    <row r="231" spans="1:27" ht="15" customHeight="1" x14ac:dyDescent="0.2">
      <c r="A231" s="151" t="s">
        <v>214</v>
      </c>
      <c r="B231" s="152" t="s">
        <v>215</v>
      </c>
      <c r="C231" s="153" t="s">
        <v>168</v>
      </c>
      <c r="D231" s="151" t="s">
        <v>36</v>
      </c>
      <c r="E231" s="151" t="s">
        <v>478</v>
      </c>
      <c r="F231" s="151" t="s">
        <v>478</v>
      </c>
      <c r="G231" s="151" t="s">
        <v>478</v>
      </c>
      <c r="H231" s="151" t="s">
        <v>549</v>
      </c>
      <c r="I231" s="151" t="s">
        <v>490</v>
      </c>
      <c r="J231" s="151"/>
      <c r="K231" s="151"/>
      <c r="L231" s="151"/>
      <c r="M231" s="151" t="s">
        <v>37</v>
      </c>
      <c r="N231" s="151" t="s">
        <v>38</v>
      </c>
      <c r="O231" s="151" t="s">
        <v>39</v>
      </c>
      <c r="P231" s="152" t="s">
        <v>122</v>
      </c>
      <c r="Q231" s="154">
        <v>51629000</v>
      </c>
      <c r="R231" s="154">
        <v>1891000</v>
      </c>
      <c r="S231" s="154">
        <v>2189311</v>
      </c>
      <c r="T231" s="154">
        <v>51330689</v>
      </c>
      <c r="U231" s="154">
        <v>0</v>
      </c>
      <c r="V231" s="154">
        <v>51330689</v>
      </c>
      <c r="W231" s="154">
        <v>0</v>
      </c>
      <c r="X231" s="154">
        <v>51330689</v>
      </c>
      <c r="Y231" s="154">
        <v>51330689</v>
      </c>
      <c r="Z231" s="154">
        <v>51330689</v>
      </c>
      <c r="AA231" s="154">
        <v>51330689</v>
      </c>
    </row>
    <row r="232" spans="1:27" ht="15" customHeight="1" x14ac:dyDescent="0.2">
      <c r="A232" s="151" t="s">
        <v>214</v>
      </c>
      <c r="B232" s="152" t="s">
        <v>215</v>
      </c>
      <c r="C232" s="153" t="s">
        <v>169</v>
      </c>
      <c r="D232" s="151" t="s">
        <v>36</v>
      </c>
      <c r="E232" s="151" t="s">
        <v>478</v>
      </c>
      <c r="F232" s="151" t="s">
        <v>478</v>
      </c>
      <c r="G232" s="151" t="s">
        <v>478</v>
      </c>
      <c r="H232" s="151" t="s">
        <v>549</v>
      </c>
      <c r="I232" s="151" t="s">
        <v>500</v>
      </c>
      <c r="J232" s="151"/>
      <c r="K232" s="151"/>
      <c r="L232" s="151"/>
      <c r="M232" s="151" t="s">
        <v>37</v>
      </c>
      <c r="N232" s="151" t="s">
        <v>38</v>
      </c>
      <c r="O232" s="151" t="s">
        <v>39</v>
      </c>
      <c r="P232" s="152" t="s">
        <v>123</v>
      </c>
      <c r="Q232" s="154">
        <v>19673000</v>
      </c>
      <c r="R232" s="154">
        <v>1100000</v>
      </c>
      <c r="S232" s="154">
        <v>93207</v>
      </c>
      <c r="T232" s="154">
        <v>20679793</v>
      </c>
      <c r="U232" s="154">
        <v>0</v>
      </c>
      <c r="V232" s="154">
        <v>20679793</v>
      </c>
      <c r="W232" s="154">
        <v>0</v>
      </c>
      <c r="X232" s="154">
        <v>20679793</v>
      </c>
      <c r="Y232" s="154">
        <v>20679793</v>
      </c>
      <c r="Z232" s="154">
        <v>20679793</v>
      </c>
      <c r="AA232" s="154">
        <v>20679793</v>
      </c>
    </row>
    <row r="233" spans="1:27" ht="15" customHeight="1" x14ac:dyDescent="0.2">
      <c r="A233" s="151" t="s">
        <v>214</v>
      </c>
      <c r="B233" s="152" t="s">
        <v>215</v>
      </c>
      <c r="C233" s="153" t="s">
        <v>170</v>
      </c>
      <c r="D233" s="151" t="s">
        <v>36</v>
      </c>
      <c r="E233" s="151" t="s">
        <v>478</v>
      </c>
      <c r="F233" s="151" t="s">
        <v>478</v>
      </c>
      <c r="G233" s="151" t="s">
        <v>478</v>
      </c>
      <c r="H233" s="151" t="s">
        <v>549</v>
      </c>
      <c r="I233" s="151" t="s">
        <v>554</v>
      </c>
      <c r="J233" s="151"/>
      <c r="K233" s="151"/>
      <c r="L233" s="151"/>
      <c r="M233" s="151" t="s">
        <v>37</v>
      </c>
      <c r="N233" s="151" t="s">
        <v>38</v>
      </c>
      <c r="O233" s="151" t="s">
        <v>39</v>
      </c>
      <c r="P233" s="152" t="s">
        <v>124</v>
      </c>
      <c r="Q233" s="154">
        <v>67071000</v>
      </c>
      <c r="R233" s="154">
        <v>1100000</v>
      </c>
      <c r="S233" s="154">
        <v>70008</v>
      </c>
      <c r="T233" s="154">
        <v>68100992</v>
      </c>
      <c r="U233" s="154">
        <v>0</v>
      </c>
      <c r="V233" s="154">
        <v>68100992</v>
      </c>
      <c r="W233" s="154">
        <v>0</v>
      </c>
      <c r="X233" s="154">
        <v>68100992</v>
      </c>
      <c r="Y233" s="154">
        <v>68100992</v>
      </c>
      <c r="Z233" s="154">
        <v>68100992</v>
      </c>
      <c r="AA233" s="154">
        <v>68100992</v>
      </c>
    </row>
    <row r="234" spans="1:27" ht="15" customHeight="1" x14ac:dyDescent="0.2">
      <c r="A234" s="151" t="s">
        <v>214</v>
      </c>
      <c r="B234" s="152" t="s">
        <v>215</v>
      </c>
      <c r="C234" s="153" t="s">
        <v>171</v>
      </c>
      <c r="D234" s="151" t="s">
        <v>36</v>
      </c>
      <c r="E234" s="151" t="s">
        <v>478</v>
      </c>
      <c r="F234" s="151" t="s">
        <v>478</v>
      </c>
      <c r="G234" s="151" t="s">
        <v>478</v>
      </c>
      <c r="H234" s="151" t="s">
        <v>549</v>
      </c>
      <c r="I234" s="151" t="s">
        <v>555</v>
      </c>
      <c r="J234" s="151"/>
      <c r="K234" s="151"/>
      <c r="L234" s="151"/>
      <c r="M234" s="151" t="s">
        <v>37</v>
      </c>
      <c r="N234" s="151" t="s">
        <v>38</v>
      </c>
      <c r="O234" s="151" t="s">
        <v>39</v>
      </c>
      <c r="P234" s="152" t="s">
        <v>125</v>
      </c>
      <c r="Q234" s="154">
        <v>40435000</v>
      </c>
      <c r="R234" s="154">
        <v>0</v>
      </c>
      <c r="S234" s="154">
        <v>8913730</v>
      </c>
      <c r="T234" s="154">
        <v>31521270</v>
      </c>
      <c r="U234" s="154">
        <v>0</v>
      </c>
      <c r="V234" s="154">
        <v>31521270</v>
      </c>
      <c r="W234" s="154">
        <v>0</v>
      </c>
      <c r="X234" s="154">
        <v>31521270</v>
      </c>
      <c r="Y234" s="154">
        <v>31521270</v>
      </c>
      <c r="Z234" s="154">
        <v>31521270</v>
      </c>
      <c r="AA234" s="154">
        <v>31521270</v>
      </c>
    </row>
    <row r="235" spans="1:27" ht="15" customHeight="1" x14ac:dyDescent="0.2">
      <c r="A235" s="151" t="s">
        <v>214</v>
      </c>
      <c r="B235" s="152" t="s">
        <v>215</v>
      </c>
      <c r="C235" s="153" t="s">
        <v>557</v>
      </c>
      <c r="D235" s="151" t="s">
        <v>36</v>
      </c>
      <c r="E235" s="151" t="s">
        <v>478</v>
      </c>
      <c r="F235" s="151" t="s">
        <v>478</v>
      </c>
      <c r="G235" s="151" t="s">
        <v>478</v>
      </c>
      <c r="H235" s="151" t="s">
        <v>549</v>
      </c>
      <c r="I235" s="151" t="s">
        <v>548</v>
      </c>
      <c r="J235" s="151"/>
      <c r="K235" s="151"/>
      <c r="L235" s="151"/>
      <c r="M235" s="151" t="s">
        <v>37</v>
      </c>
      <c r="N235" s="151" t="s">
        <v>38</v>
      </c>
      <c r="O235" s="151" t="s">
        <v>39</v>
      </c>
      <c r="P235" s="152" t="s">
        <v>558</v>
      </c>
      <c r="Q235" s="154">
        <v>6546661</v>
      </c>
      <c r="R235" s="154">
        <v>1208532</v>
      </c>
      <c r="S235" s="154">
        <v>0</v>
      </c>
      <c r="T235" s="154">
        <v>7755193</v>
      </c>
      <c r="U235" s="154">
        <v>0</v>
      </c>
      <c r="V235" s="154">
        <v>7755193</v>
      </c>
      <c r="W235" s="154">
        <v>0</v>
      </c>
      <c r="X235" s="154">
        <v>7755193</v>
      </c>
      <c r="Y235" s="154">
        <v>7755193</v>
      </c>
      <c r="Z235" s="154">
        <v>7755193</v>
      </c>
      <c r="AA235" s="154">
        <v>7755193</v>
      </c>
    </row>
    <row r="236" spans="1:27" ht="15" customHeight="1" x14ac:dyDescent="0.2">
      <c r="A236" s="151" t="s">
        <v>214</v>
      </c>
      <c r="B236" s="152" t="s">
        <v>215</v>
      </c>
      <c r="C236" s="153" t="s">
        <v>172</v>
      </c>
      <c r="D236" s="151" t="s">
        <v>36</v>
      </c>
      <c r="E236" s="151" t="s">
        <v>478</v>
      </c>
      <c r="F236" s="151" t="s">
        <v>478</v>
      </c>
      <c r="G236" s="151" t="s">
        <v>42</v>
      </c>
      <c r="H236" s="151" t="s">
        <v>549</v>
      </c>
      <c r="I236" s="151"/>
      <c r="J236" s="151"/>
      <c r="K236" s="151"/>
      <c r="L236" s="151"/>
      <c r="M236" s="151" t="s">
        <v>37</v>
      </c>
      <c r="N236" s="151" t="s">
        <v>38</v>
      </c>
      <c r="O236" s="151" t="s">
        <v>39</v>
      </c>
      <c r="P236" s="152" t="s">
        <v>126</v>
      </c>
      <c r="Q236" s="154">
        <v>69936000</v>
      </c>
      <c r="R236" s="154">
        <v>5002000</v>
      </c>
      <c r="S236" s="154">
        <v>1620075</v>
      </c>
      <c r="T236" s="154">
        <v>73317925</v>
      </c>
      <c r="U236" s="154">
        <v>0</v>
      </c>
      <c r="V236" s="154">
        <v>73317925</v>
      </c>
      <c r="W236" s="154">
        <v>0</v>
      </c>
      <c r="X236" s="154">
        <v>73317925</v>
      </c>
      <c r="Y236" s="154">
        <v>73317925</v>
      </c>
      <c r="Z236" s="154">
        <v>73317925</v>
      </c>
      <c r="AA236" s="154">
        <v>73317925</v>
      </c>
    </row>
    <row r="237" spans="1:27" ht="15" customHeight="1" x14ac:dyDescent="0.2">
      <c r="A237" s="151" t="s">
        <v>214</v>
      </c>
      <c r="B237" s="152" t="s">
        <v>215</v>
      </c>
      <c r="C237" s="153" t="s">
        <v>173</v>
      </c>
      <c r="D237" s="151" t="s">
        <v>36</v>
      </c>
      <c r="E237" s="151" t="s">
        <v>478</v>
      </c>
      <c r="F237" s="151" t="s">
        <v>478</v>
      </c>
      <c r="G237" s="151" t="s">
        <v>42</v>
      </c>
      <c r="H237" s="151" t="s">
        <v>550</v>
      </c>
      <c r="I237" s="151"/>
      <c r="J237" s="151"/>
      <c r="K237" s="151"/>
      <c r="L237" s="151"/>
      <c r="M237" s="151" t="s">
        <v>37</v>
      </c>
      <c r="N237" s="151" t="s">
        <v>38</v>
      </c>
      <c r="O237" s="151" t="s">
        <v>39</v>
      </c>
      <c r="P237" s="152" t="s">
        <v>127</v>
      </c>
      <c r="Q237" s="154">
        <v>49532000</v>
      </c>
      <c r="R237" s="154">
        <v>2820872</v>
      </c>
      <c r="S237" s="154">
        <v>55200</v>
      </c>
      <c r="T237" s="154">
        <v>52297672</v>
      </c>
      <c r="U237" s="154">
        <v>0</v>
      </c>
      <c r="V237" s="154">
        <v>52297672</v>
      </c>
      <c r="W237" s="154">
        <v>0</v>
      </c>
      <c r="X237" s="154">
        <v>52297672</v>
      </c>
      <c r="Y237" s="154">
        <v>52297672</v>
      </c>
      <c r="Z237" s="154">
        <v>52297672</v>
      </c>
      <c r="AA237" s="154">
        <v>52297672</v>
      </c>
    </row>
    <row r="238" spans="1:27" ht="15" customHeight="1" x14ac:dyDescent="0.2">
      <c r="A238" s="151" t="s">
        <v>214</v>
      </c>
      <c r="B238" s="152" t="s">
        <v>215</v>
      </c>
      <c r="C238" s="153" t="s">
        <v>174</v>
      </c>
      <c r="D238" s="151" t="s">
        <v>36</v>
      </c>
      <c r="E238" s="151" t="s">
        <v>478</v>
      </c>
      <c r="F238" s="151" t="s">
        <v>478</v>
      </c>
      <c r="G238" s="151" t="s">
        <v>42</v>
      </c>
      <c r="H238" s="151" t="s">
        <v>552</v>
      </c>
      <c r="I238" s="151"/>
      <c r="J238" s="151"/>
      <c r="K238" s="151"/>
      <c r="L238" s="151"/>
      <c r="M238" s="151" t="s">
        <v>37</v>
      </c>
      <c r="N238" s="151" t="s">
        <v>38</v>
      </c>
      <c r="O238" s="151" t="s">
        <v>39</v>
      </c>
      <c r="P238" s="152" t="s">
        <v>128</v>
      </c>
      <c r="Q238" s="154">
        <v>28209000</v>
      </c>
      <c r="R238" s="154">
        <v>695700</v>
      </c>
      <c r="S238" s="154">
        <v>1364897</v>
      </c>
      <c r="T238" s="154">
        <v>27539803</v>
      </c>
      <c r="U238" s="154">
        <v>0</v>
      </c>
      <c r="V238" s="154">
        <v>27539803</v>
      </c>
      <c r="W238" s="154">
        <v>0</v>
      </c>
      <c r="X238" s="154">
        <v>27539803</v>
      </c>
      <c r="Y238" s="154">
        <v>27539803</v>
      </c>
      <c r="Z238" s="154">
        <v>27539803</v>
      </c>
      <c r="AA238" s="154">
        <v>27539803</v>
      </c>
    </row>
    <row r="239" spans="1:27" ht="15" customHeight="1" x14ac:dyDescent="0.2">
      <c r="A239" s="151" t="s">
        <v>214</v>
      </c>
      <c r="B239" s="152" t="s">
        <v>215</v>
      </c>
      <c r="C239" s="153" t="s">
        <v>175</v>
      </c>
      <c r="D239" s="151" t="s">
        <v>36</v>
      </c>
      <c r="E239" s="151" t="s">
        <v>478</v>
      </c>
      <c r="F239" s="151" t="s">
        <v>478</v>
      </c>
      <c r="G239" s="151" t="s">
        <v>42</v>
      </c>
      <c r="H239" s="151" t="s">
        <v>553</v>
      </c>
      <c r="I239" s="151"/>
      <c r="J239" s="151"/>
      <c r="K239" s="151"/>
      <c r="L239" s="151"/>
      <c r="M239" s="151" t="s">
        <v>37</v>
      </c>
      <c r="N239" s="151" t="s">
        <v>38</v>
      </c>
      <c r="O239" s="151" t="s">
        <v>39</v>
      </c>
      <c r="P239" s="152" t="s">
        <v>129</v>
      </c>
      <c r="Q239" s="154">
        <v>7647000</v>
      </c>
      <c r="R239" s="154">
        <v>440000</v>
      </c>
      <c r="S239" s="154">
        <v>1100</v>
      </c>
      <c r="T239" s="154">
        <v>8085900</v>
      </c>
      <c r="U239" s="154">
        <v>0</v>
      </c>
      <c r="V239" s="154">
        <v>8085900</v>
      </c>
      <c r="W239" s="154">
        <v>0</v>
      </c>
      <c r="X239" s="154">
        <v>8085900</v>
      </c>
      <c r="Y239" s="154">
        <v>8085900</v>
      </c>
      <c r="Z239" s="154">
        <v>8085900</v>
      </c>
      <c r="AA239" s="154">
        <v>8085900</v>
      </c>
    </row>
    <row r="240" spans="1:27" ht="15" customHeight="1" x14ac:dyDescent="0.2">
      <c r="A240" s="151" t="s">
        <v>214</v>
      </c>
      <c r="B240" s="152" t="s">
        <v>215</v>
      </c>
      <c r="C240" s="153" t="s">
        <v>176</v>
      </c>
      <c r="D240" s="151" t="s">
        <v>36</v>
      </c>
      <c r="E240" s="151" t="s">
        <v>478</v>
      </c>
      <c r="F240" s="151" t="s">
        <v>478</v>
      </c>
      <c r="G240" s="151" t="s">
        <v>42</v>
      </c>
      <c r="H240" s="151" t="s">
        <v>490</v>
      </c>
      <c r="I240" s="151"/>
      <c r="J240" s="151"/>
      <c r="K240" s="151"/>
      <c r="L240" s="151"/>
      <c r="M240" s="151" t="s">
        <v>37</v>
      </c>
      <c r="N240" s="151" t="s">
        <v>38</v>
      </c>
      <c r="O240" s="151" t="s">
        <v>39</v>
      </c>
      <c r="P240" s="152" t="s">
        <v>130</v>
      </c>
      <c r="Q240" s="154">
        <v>20869000</v>
      </c>
      <c r="R240" s="154">
        <v>0</v>
      </c>
      <c r="S240" s="154">
        <v>272800</v>
      </c>
      <c r="T240" s="154">
        <v>20596200</v>
      </c>
      <c r="U240" s="154">
        <v>0</v>
      </c>
      <c r="V240" s="154">
        <v>20596200</v>
      </c>
      <c r="W240" s="154">
        <v>0</v>
      </c>
      <c r="X240" s="154">
        <v>20596200</v>
      </c>
      <c r="Y240" s="154">
        <v>20596200</v>
      </c>
      <c r="Z240" s="154">
        <v>20596200</v>
      </c>
      <c r="AA240" s="154">
        <v>20596200</v>
      </c>
    </row>
    <row r="241" spans="1:27" ht="15" customHeight="1" x14ac:dyDescent="0.2">
      <c r="A241" s="151" t="s">
        <v>214</v>
      </c>
      <c r="B241" s="152" t="s">
        <v>215</v>
      </c>
      <c r="C241" s="153" t="s">
        <v>177</v>
      </c>
      <c r="D241" s="151" t="s">
        <v>36</v>
      </c>
      <c r="E241" s="151" t="s">
        <v>478</v>
      </c>
      <c r="F241" s="151" t="s">
        <v>478</v>
      </c>
      <c r="G241" s="151" t="s">
        <v>42</v>
      </c>
      <c r="H241" s="151" t="s">
        <v>500</v>
      </c>
      <c r="I241" s="151"/>
      <c r="J241" s="151"/>
      <c r="K241" s="151"/>
      <c r="L241" s="151"/>
      <c r="M241" s="151" t="s">
        <v>37</v>
      </c>
      <c r="N241" s="151" t="s">
        <v>38</v>
      </c>
      <c r="O241" s="151" t="s">
        <v>39</v>
      </c>
      <c r="P241" s="152" t="s">
        <v>131</v>
      </c>
      <c r="Q241" s="154">
        <v>13913000</v>
      </c>
      <c r="R241" s="154">
        <v>350000</v>
      </c>
      <c r="S241" s="154">
        <v>529100</v>
      </c>
      <c r="T241" s="154">
        <v>13733900</v>
      </c>
      <c r="U241" s="154">
        <v>0</v>
      </c>
      <c r="V241" s="154">
        <v>13733900</v>
      </c>
      <c r="W241" s="154">
        <v>0</v>
      </c>
      <c r="X241" s="154">
        <v>13733900</v>
      </c>
      <c r="Y241" s="154">
        <v>13733900</v>
      </c>
      <c r="Z241" s="154">
        <v>13733900</v>
      </c>
      <c r="AA241" s="154">
        <v>13733900</v>
      </c>
    </row>
    <row r="242" spans="1:27" ht="15" customHeight="1" x14ac:dyDescent="0.2">
      <c r="A242" s="151" t="s">
        <v>214</v>
      </c>
      <c r="B242" s="152" t="s">
        <v>215</v>
      </c>
      <c r="C242" s="153" t="s">
        <v>178</v>
      </c>
      <c r="D242" s="151" t="s">
        <v>36</v>
      </c>
      <c r="E242" s="151" t="s">
        <v>478</v>
      </c>
      <c r="F242" s="151" t="s">
        <v>478</v>
      </c>
      <c r="G242" s="151" t="s">
        <v>546</v>
      </c>
      <c r="H242" s="151" t="s">
        <v>549</v>
      </c>
      <c r="I242" s="151" t="s">
        <v>549</v>
      </c>
      <c r="J242" s="151"/>
      <c r="K242" s="151"/>
      <c r="L242" s="151"/>
      <c r="M242" s="151" t="s">
        <v>37</v>
      </c>
      <c r="N242" s="151" t="s">
        <v>38</v>
      </c>
      <c r="O242" s="151" t="s">
        <v>39</v>
      </c>
      <c r="P242" s="152" t="s">
        <v>132</v>
      </c>
      <c r="Q242" s="154">
        <v>0</v>
      </c>
      <c r="R242" s="154">
        <v>67174100</v>
      </c>
      <c r="S242" s="154">
        <v>33022242</v>
      </c>
      <c r="T242" s="154">
        <v>34151858</v>
      </c>
      <c r="U242" s="154">
        <v>0</v>
      </c>
      <c r="V242" s="154">
        <v>34151858</v>
      </c>
      <c r="W242" s="154">
        <v>0</v>
      </c>
      <c r="X242" s="154">
        <v>34151858</v>
      </c>
      <c r="Y242" s="154">
        <v>34151858</v>
      </c>
      <c r="Z242" s="154">
        <v>34151858</v>
      </c>
      <c r="AA242" s="154">
        <v>34151858</v>
      </c>
    </row>
    <row r="243" spans="1:27" ht="15" customHeight="1" x14ac:dyDescent="0.2">
      <c r="A243" s="151" t="s">
        <v>214</v>
      </c>
      <c r="B243" s="152" t="s">
        <v>215</v>
      </c>
      <c r="C243" s="153" t="s">
        <v>180</v>
      </c>
      <c r="D243" s="151" t="s">
        <v>36</v>
      </c>
      <c r="E243" s="151" t="s">
        <v>478</v>
      </c>
      <c r="F243" s="151" t="s">
        <v>478</v>
      </c>
      <c r="G243" s="151" t="s">
        <v>546</v>
      </c>
      <c r="H243" s="151" t="s">
        <v>549</v>
      </c>
      <c r="I243" s="151" t="s">
        <v>479</v>
      </c>
      <c r="J243" s="151"/>
      <c r="K243" s="151"/>
      <c r="L243" s="151"/>
      <c r="M243" s="151" t="s">
        <v>37</v>
      </c>
      <c r="N243" s="151" t="s">
        <v>38</v>
      </c>
      <c r="O243" s="151" t="s">
        <v>39</v>
      </c>
      <c r="P243" s="152" t="s">
        <v>134</v>
      </c>
      <c r="Q243" s="154">
        <v>0</v>
      </c>
      <c r="R243" s="154">
        <v>3351000</v>
      </c>
      <c r="S243" s="154">
        <v>797996</v>
      </c>
      <c r="T243" s="154">
        <v>2553004</v>
      </c>
      <c r="U243" s="154">
        <v>0</v>
      </c>
      <c r="V243" s="154">
        <v>2553004</v>
      </c>
      <c r="W243" s="154">
        <v>0</v>
      </c>
      <c r="X243" s="154">
        <v>2553004</v>
      </c>
      <c r="Y243" s="154">
        <v>2553004</v>
      </c>
      <c r="Z243" s="154">
        <v>2553004</v>
      </c>
      <c r="AA243" s="154">
        <v>2553004</v>
      </c>
    </row>
    <row r="244" spans="1:27" ht="15" customHeight="1" x14ac:dyDescent="0.2">
      <c r="A244" s="151" t="s">
        <v>214</v>
      </c>
      <c r="B244" s="152" t="s">
        <v>215</v>
      </c>
      <c r="C244" s="153" t="s">
        <v>181</v>
      </c>
      <c r="D244" s="151" t="s">
        <v>36</v>
      </c>
      <c r="E244" s="151" t="s">
        <v>478</v>
      </c>
      <c r="F244" s="151" t="s">
        <v>478</v>
      </c>
      <c r="G244" s="151" t="s">
        <v>546</v>
      </c>
      <c r="H244" s="151" t="s">
        <v>550</v>
      </c>
      <c r="I244" s="151"/>
      <c r="J244" s="151"/>
      <c r="K244" s="151"/>
      <c r="L244" s="151"/>
      <c r="M244" s="151" t="s">
        <v>37</v>
      </c>
      <c r="N244" s="151" t="s">
        <v>38</v>
      </c>
      <c r="O244" s="151" t="s">
        <v>39</v>
      </c>
      <c r="P244" s="152" t="s">
        <v>135</v>
      </c>
      <c r="Q244" s="154">
        <v>0</v>
      </c>
      <c r="R244" s="154">
        <v>28914791</v>
      </c>
      <c r="S244" s="154">
        <v>14000000</v>
      </c>
      <c r="T244" s="154">
        <v>14914791</v>
      </c>
      <c r="U244" s="154">
        <v>0</v>
      </c>
      <c r="V244" s="154">
        <v>14914791</v>
      </c>
      <c r="W244" s="154">
        <v>0</v>
      </c>
      <c r="X244" s="154">
        <v>14914791</v>
      </c>
      <c r="Y244" s="154">
        <v>14914791</v>
      </c>
      <c r="Z244" s="154">
        <v>14914791</v>
      </c>
      <c r="AA244" s="154">
        <v>14914791</v>
      </c>
    </row>
    <row r="245" spans="1:27" ht="15" customHeight="1" x14ac:dyDescent="0.2">
      <c r="A245" s="151" t="s">
        <v>214</v>
      </c>
      <c r="B245" s="152" t="s">
        <v>215</v>
      </c>
      <c r="C245" s="153" t="s">
        <v>184</v>
      </c>
      <c r="D245" s="151" t="s">
        <v>36</v>
      </c>
      <c r="E245" s="151" t="s">
        <v>42</v>
      </c>
      <c r="F245" s="151" t="s">
        <v>42</v>
      </c>
      <c r="G245" s="151" t="s">
        <v>478</v>
      </c>
      <c r="H245" s="151" t="s">
        <v>479</v>
      </c>
      <c r="I245" s="151" t="s">
        <v>479</v>
      </c>
      <c r="J245" s="151"/>
      <c r="K245" s="151"/>
      <c r="L245" s="151"/>
      <c r="M245" s="151" t="s">
        <v>37</v>
      </c>
      <c r="N245" s="151" t="s">
        <v>38</v>
      </c>
      <c r="O245" s="151" t="s">
        <v>39</v>
      </c>
      <c r="P245" s="152" t="s">
        <v>138</v>
      </c>
      <c r="Q245" s="154">
        <v>0</v>
      </c>
      <c r="R245" s="154">
        <v>900000</v>
      </c>
      <c r="S245" s="154">
        <v>900000</v>
      </c>
      <c r="T245" s="154">
        <v>0</v>
      </c>
      <c r="U245" s="154">
        <v>0</v>
      </c>
      <c r="V245" s="154">
        <v>0</v>
      </c>
      <c r="W245" s="154">
        <v>0</v>
      </c>
      <c r="X245" s="154">
        <v>0</v>
      </c>
      <c r="Y245" s="154">
        <v>0</v>
      </c>
      <c r="Z245" s="154">
        <v>0</v>
      </c>
      <c r="AA245" s="154">
        <v>0</v>
      </c>
    </row>
    <row r="246" spans="1:27" ht="15" customHeight="1" x14ac:dyDescent="0.2">
      <c r="A246" s="151" t="s">
        <v>214</v>
      </c>
      <c r="B246" s="152" t="s">
        <v>215</v>
      </c>
      <c r="C246" s="153" t="s">
        <v>185</v>
      </c>
      <c r="D246" s="151" t="s">
        <v>36</v>
      </c>
      <c r="E246" s="151" t="s">
        <v>42</v>
      </c>
      <c r="F246" s="151" t="s">
        <v>42</v>
      </c>
      <c r="G246" s="151" t="s">
        <v>42</v>
      </c>
      <c r="H246" s="151" t="s">
        <v>490</v>
      </c>
      <c r="I246" s="151" t="s">
        <v>552</v>
      </c>
      <c r="J246" s="151"/>
      <c r="K246" s="151"/>
      <c r="L246" s="151"/>
      <c r="M246" s="151" t="s">
        <v>37</v>
      </c>
      <c r="N246" s="151" t="s">
        <v>38</v>
      </c>
      <c r="O246" s="151" t="s">
        <v>39</v>
      </c>
      <c r="P246" s="152" t="s">
        <v>139</v>
      </c>
      <c r="Q246" s="154">
        <v>180000</v>
      </c>
      <c r="R246" s="154">
        <v>4515200</v>
      </c>
      <c r="S246" s="154">
        <v>839000</v>
      </c>
      <c r="T246" s="154">
        <v>3856200</v>
      </c>
      <c r="U246" s="154">
        <v>0</v>
      </c>
      <c r="V246" s="154">
        <v>2209400</v>
      </c>
      <c r="W246" s="154">
        <v>1646800</v>
      </c>
      <c r="X246" s="154">
        <v>2209400</v>
      </c>
      <c r="Y246" s="154">
        <v>2209400</v>
      </c>
      <c r="Z246" s="154">
        <v>2209400</v>
      </c>
      <c r="AA246" s="154">
        <v>2209400</v>
      </c>
    </row>
    <row r="247" spans="1:27" ht="15" customHeight="1" x14ac:dyDescent="0.2">
      <c r="A247" s="151" t="s">
        <v>214</v>
      </c>
      <c r="B247" s="152" t="s">
        <v>215</v>
      </c>
      <c r="C247" s="153" t="s">
        <v>186</v>
      </c>
      <c r="D247" s="151" t="s">
        <v>36</v>
      </c>
      <c r="E247" s="151" t="s">
        <v>42</v>
      </c>
      <c r="F247" s="151" t="s">
        <v>42</v>
      </c>
      <c r="G247" s="151" t="s">
        <v>42</v>
      </c>
      <c r="H247" s="151" t="s">
        <v>490</v>
      </c>
      <c r="I247" s="151" t="s">
        <v>554</v>
      </c>
      <c r="J247" s="151"/>
      <c r="K247" s="151"/>
      <c r="L247" s="151"/>
      <c r="M247" s="151" t="s">
        <v>37</v>
      </c>
      <c r="N247" s="151" t="s">
        <v>38</v>
      </c>
      <c r="O247" s="151" t="s">
        <v>39</v>
      </c>
      <c r="P247" s="152" t="s">
        <v>140</v>
      </c>
      <c r="Q247" s="154">
        <v>50000000</v>
      </c>
      <c r="R247" s="154">
        <v>5223712</v>
      </c>
      <c r="S247" s="154">
        <v>0</v>
      </c>
      <c r="T247" s="154">
        <v>55223712</v>
      </c>
      <c r="U247" s="154">
        <v>0</v>
      </c>
      <c r="V247" s="154">
        <v>55223712</v>
      </c>
      <c r="W247" s="154">
        <v>0</v>
      </c>
      <c r="X247" s="154">
        <v>55223712</v>
      </c>
      <c r="Y247" s="154">
        <v>55223712</v>
      </c>
      <c r="Z247" s="154">
        <v>55223712</v>
      </c>
      <c r="AA247" s="154">
        <v>55223712</v>
      </c>
    </row>
    <row r="248" spans="1:27" ht="15" customHeight="1" x14ac:dyDescent="0.2">
      <c r="A248" s="151" t="s">
        <v>214</v>
      </c>
      <c r="B248" s="152" t="s">
        <v>215</v>
      </c>
      <c r="C248" s="153" t="s">
        <v>187</v>
      </c>
      <c r="D248" s="151" t="s">
        <v>36</v>
      </c>
      <c r="E248" s="151" t="s">
        <v>42</v>
      </c>
      <c r="F248" s="151" t="s">
        <v>42</v>
      </c>
      <c r="G248" s="151" t="s">
        <v>42</v>
      </c>
      <c r="H248" s="151" t="s">
        <v>500</v>
      </c>
      <c r="I248" s="151" t="s">
        <v>549</v>
      </c>
      <c r="J248" s="151"/>
      <c r="K248" s="151"/>
      <c r="L248" s="151"/>
      <c r="M248" s="151" t="s">
        <v>37</v>
      </c>
      <c r="N248" s="151" t="s">
        <v>38</v>
      </c>
      <c r="O248" s="151" t="s">
        <v>39</v>
      </c>
      <c r="P248" s="152" t="s">
        <v>141</v>
      </c>
      <c r="Q248" s="154">
        <v>11222000</v>
      </c>
      <c r="R248" s="154">
        <v>0</v>
      </c>
      <c r="S248" s="154">
        <v>11222000</v>
      </c>
      <c r="T248" s="154">
        <v>0</v>
      </c>
      <c r="U248" s="154">
        <v>0</v>
      </c>
      <c r="V248" s="154">
        <v>0</v>
      </c>
      <c r="W248" s="154">
        <v>0</v>
      </c>
      <c r="X248" s="154">
        <v>0</v>
      </c>
      <c r="Y248" s="154">
        <v>0</v>
      </c>
      <c r="Z248" s="154">
        <v>0</v>
      </c>
      <c r="AA248" s="154">
        <v>0</v>
      </c>
    </row>
    <row r="249" spans="1:27" ht="15" customHeight="1" x14ac:dyDescent="0.2">
      <c r="A249" s="151" t="s">
        <v>214</v>
      </c>
      <c r="B249" s="152" t="s">
        <v>215</v>
      </c>
      <c r="C249" s="153" t="s">
        <v>101</v>
      </c>
      <c r="D249" s="151" t="s">
        <v>36</v>
      </c>
      <c r="E249" s="151" t="s">
        <v>42</v>
      </c>
      <c r="F249" s="151" t="s">
        <v>42</v>
      </c>
      <c r="G249" s="151" t="s">
        <v>42</v>
      </c>
      <c r="H249" s="151" t="s">
        <v>500</v>
      </c>
      <c r="I249" s="151" t="s">
        <v>550</v>
      </c>
      <c r="J249" s="151"/>
      <c r="K249" s="151"/>
      <c r="L249" s="151"/>
      <c r="M249" s="151" t="s">
        <v>37</v>
      </c>
      <c r="N249" s="151" t="s">
        <v>38</v>
      </c>
      <c r="O249" s="151" t="s">
        <v>39</v>
      </c>
      <c r="P249" s="152" t="s">
        <v>142</v>
      </c>
      <c r="Q249" s="154">
        <v>11222000</v>
      </c>
      <c r="R249" s="154">
        <v>587600</v>
      </c>
      <c r="S249" s="154">
        <v>554200</v>
      </c>
      <c r="T249" s="154">
        <v>11255400</v>
      </c>
      <c r="U249" s="154">
        <v>0</v>
      </c>
      <c r="V249" s="154">
        <v>9469600</v>
      </c>
      <c r="W249" s="154">
        <v>1785800</v>
      </c>
      <c r="X249" s="154">
        <v>9469600</v>
      </c>
      <c r="Y249" s="154">
        <v>9469600</v>
      </c>
      <c r="Z249" s="154">
        <v>9469600</v>
      </c>
      <c r="AA249" s="154">
        <v>9469600</v>
      </c>
    </row>
    <row r="250" spans="1:27" ht="15" customHeight="1" x14ac:dyDescent="0.2">
      <c r="A250" s="151" t="s">
        <v>214</v>
      </c>
      <c r="B250" s="152" t="s">
        <v>215</v>
      </c>
      <c r="C250" s="153" t="s">
        <v>101</v>
      </c>
      <c r="D250" s="151" t="s">
        <v>36</v>
      </c>
      <c r="E250" s="151" t="s">
        <v>42</v>
      </c>
      <c r="F250" s="151" t="s">
        <v>42</v>
      </c>
      <c r="G250" s="151" t="s">
        <v>42</v>
      </c>
      <c r="H250" s="151" t="s">
        <v>500</v>
      </c>
      <c r="I250" s="151" t="s">
        <v>550</v>
      </c>
      <c r="J250" s="151"/>
      <c r="K250" s="151"/>
      <c r="L250" s="151"/>
      <c r="M250" s="151" t="s">
        <v>48</v>
      </c>
      <c r="N250" s="151" t="s">
        <v>49</v>
      </c>
      <c r="O250" s="151" t="s">
        <v>39</v>
      </c>
      <c r="P250" s="152" t="s">
        <v>142</v>
      </c>
      <c r="Q250" s="154">
        <v>0</v>
      </c>
      <c r="R250" s="154">
        <v>56938660</v>
      </c>
      <c r="S250" s="154">
        <v>0</v>
      </c>
      <c r="T250" s="154">
        <v>56938660</v>
      </c>
      <c r="U250" s="154">
        <v>0</v>
      </c>
      <c r="V250" s="154">
        <v>56938660</v>
      </c>
      <c r="W250" s="154">
        <v>0</v>
      </c>
      <c r="X250" s="154">
        <v>56938660</v>
      </c>
      <c r="Y250" s="154">
        <v>56938660</v>
      </c>
      <c r="Z250" s="154">
        <v>56938660</v>
      </c>
      <c r="AA250" s="154">
        <v>56938660</v>
      </c>
    </row>
    <row r="251" spans="1:27" ht="15" customHeight="1" x14ac:dyDescent="0.2">
      <c r="A251" s="151" t="s">
        <v>214</v>
      </c>
      <c r="B251" s="152" t="s">
        <v>215</v>
      </c>
      <c r="C251" s="153" t="s">
        <v>189</v>
      </c>
      <c r="D251" s="151" t="s">
        <v>36</v>
      </c>
      <c r="E251" s="151" t="s">
        <v>42</v>
      </c>
      <c r="F251" s="151" t="s">
        <v>42</v>
      </c>
      <c r="G251" s="151" t="s">
        <v>42</v>
      </c>
      <c r="H251" s="151" t="s">
        <v>485</v>
      </c>
      <c r="I251" s="151" t="s">
        <v>552</v>
      </c>
      <c r="J251" s="151"/>
      <c r="K251" s="151"/>
      <c r="L251" s="151"/>
      <c r="M251" s="151" t="s">
        <v>37</v>
      </c>
      <c r="N251" s="151" t="s">
        <v>38</v>
      </c>
      <c r="O251" s="151" t="s">
        <v>39</v>
      </c>
      <c r="P251" s="152" t="s">
        <v>144</v>
      </c>
      <c r="Q251" s="154">
        <v>400000</v>
      </c>
      <c r="R251" s="154">
        <v>761729</v>
      </c>
      <c r="S251" s="154">
        <v>0</v>
      </c>
      <c r="T251" s="154">
        <v>1161729</v>
      </c>
      <c r="U251" s="154">
        <v>0</v>
      </c>
      <c r="V251" s="154">
        <v>961729</v>
      </c>
      <c r="W251" s="154">
        <v>200000</v>
      </c>
      <c r="X251" s="154">
        <v>961729</v>
      </c>
      <c r="Y251" s="154">
        <v>961729</v>
      </c>
      <c r="Z251" s="154">
        <v>961729</v>
      </c>
      <c r="AA251" s="154">
        <v>961729</v>
      </c>
    </row>
    <row r="252" spans="1:27" ht="15" customHeight="1" x14ac:dyDescent="0.2">
      <c r="A252" s="151" t="s">
        <v>214</v>
      </c>
      <c r="B252" s="152" t="s">
        <v>215</v>
      </c>
      <c r="C252" s="153" t="s">
        <v>190</v>
      </c>
      <c r="D252" s="151" t="s">
        <v>36</v>
      </c>
      <c r="E252" s="151" t="s">
        <v>42</v>
      </c>
      <c r="F252" s="151" t="s">
        <v>42</v>
      </c>
      <c r="G252" s="151" t="s">
        <v>42</v>
      </c>
      <c r="H252" s="151" t="s">
        <v>554</v>
      </c>
      <c r="I252" s="151" t="s">
        <v>552</v>
      </c>
      <c r="J252" s="151"/>
      <c r="K252" s="151"/>
      <c r="L252" s="151"/>
      <c r="M252" s="151" t="s">
        <v>37</v>
      </c>
      <c r="N252" s="151" t="s">
        <v>38</v>
      </c>
      <c r="O252" s="151" t="s">
        <v>39</v>
      </c>
      <c r="P252" s="152" t="s">
        <v>145</v>
      </c>
      <c r="Q252" s="154">
        <v>150000</v>
      </c>
      <c r="R252" s="154">
        <v>0</v>
      </c>
      <c r="S252" s="154">
        <v>0</v>
      </c>
      <c r="T252" s="154">
        <v>150000</v>
      </c>
      <c r="U252" s="154">
        <v>0</v>
      </c>
      <c r="V252" s="154">
        <v>125337</v>
      </c>
      <c r="W252" s="154">
        <v>24663</v>
      </c>
      <c r="X252" s="154">
        <v>125337</v>
      </c>
      <c r="Y252" s="154">
        <v>125337</v>
      </c>
      <c r="Z252" s="154">
        <v>125337</v>
      </c>
      <c r="AA252" s="154">
        <v>125337</v>
      </c>
    </row>
    <row r="253" spans="1:27" ht="15" customHeight="1" x14ac:dyDescent="0.2">
      <c r="A253" s="151" t="s">
        <v>214</v>
      </c>
      <c r="B253" s="152" t="s">
        <v>215</v>
      </c>
      <c r="C253" s="153" t="s">
        <v>191</v>
      </c>
      <c r="D253" s="151" t="s">
        <v>36</v>
      </c>
      <c r="E253" s="151" t="s">
        <v>42</v>
      </c>
      <c r="F253" s="151" t="s">
        <v>42</v>
      </c>
      <c r="G253" s="151" t="s">
        <v>42</v>
      </c>
      <c r="H253" s="151" t="s">
        <v>555</v>
      </c>
      <c r="I253" s="151"/>
      <c r="J253" s="151"/>
      <c r="K253" s="151"/>
      <c r="L253" s="151"/>
      <c r="M253" s="151" t="s">
        <v>37</v>
      </c>
      <c r="N253" s="151" t="s">
        <v>38</v>
      </c>
      <c r="O253" s="151" t="s">
        <v>39</v>
      </c>
      <c r="P253" s="152" t="s">
        <v>146</v>
      </c>
      <c r="Q253" s="154">
        <v>0</v>
      </c>
      <c r="R253" s="154">
        <v>1155197</v>
      </c>
      <c r="S253" s="154">
        <v>0</v>
      </c>
      <c r="T253" s="154">
        <v>1155197</v>
      </c>
      <c r="U253" s="154">
        <v>0</v>
      </c>
      <c r="V253" s="154">
        <v>1155197</v>
      </c>
      <c r="W253" s="154">
        <v>0</v>
      </c>
      <c r="X253" s="154">
        <v>1155197</v>
      </c>
      <c r="Y253" s="154">
        <v>1155197</v>
      </c>
      <c r="Z253" s="154">
        <v>1155197</v>
      </c>
      <c r="AA253" s="154">
        <v>1155197</v>
      </c>
    </row>
    <row r="254" spans="1:27" ht="15" customHeight="1" x14ac:dyDescent="0.2">
      <c r="A254" s="151" t="s">
        <v>214</v>
      </c>
      <c r="B254" s="152" t="s">
        <v>215</v>
      </c>
      <c r="C254" s="153" t="s">
        <v>192</v>
      </c>
      <c r="D254" s="151" t="s">
        <v>36</v>
      </c>
      <c r="E254" s="151" t="s">
        <v>546</v>
      </c>
      <c r="F254" s="151" t="s">
        <v>547</v>
      </c>
      <c r="G254" s="151" t="s">
        <v>42</v>
      </c>
      <c r="H254" s="151" t="s">
        <v>548</v>
      </c>
      <c r="I254" s="151" t="s">
        <v>549</v>
      </c>
      <c r="J254" s="151"/>
      <c r="K254" s="151"/>
      <c r="L254" s="151"/>
      <c r="M254" s="151" t="s">
        <v>37</v>
      </c>
      <c r="N254" s="151" t="s">
        <v>38</v>
      </c>
      <c r="O254" s="151" t="s">
        <v>39</v>
      </c>
      <c r="P254" s="152" t="s">
        <v>147</v>
      </c>
      <c r="Q254" s="154">
        <v>0</v>
      </c>
      <c r="R254" s="154">
        <v>700000</v>
      </c>
      <c r="S254" s="154">
        <v>44688</v>
      </c>
      <c r="T254" s="154">
        <v>655312</v>
      </c>
      <c r="U254" s="154">
        <v>0</v>
      </c>
      <c r="V254" s="154">
        <v>655312</v>
      </c>
      <c r="W254" s="154">
        <v>0</v>
      </c>
      <c r="X254" s="154">
        <v>655312</v>
      </c>
      <c r="Y254" s="154">
        <v>655312</v>
      </c>
      <c r="Z254" s="154">
        <v>655312</v>
      </c>
      <c r="AA254" s="154">
        <v>655312</v>
      </c>
    </row>
    <row r="255" spans="1:27" ht="15" customHeight="1" x14ac:dyDescent="0.2">
      <c r="A255" s="151" t="s">
        <v>214</v>
      </c>
      <c r="B255" s="152" t="s">
        <v>215</v>
      </c>
      <c r="C255" s="153" t="s">
        <v>194</v>
      </c>
      <c r="D255" s="151" t="s">
        <v>36</v>
      </c>
      <c r="E255" s="151" t="s">
        <v>551</v>
      </c>
      <c r="F255" s="151" t="s">
        <v>478</v>
      </c>
      <c r="G255" s="151" t="s">
        <v>42</v>
      </c>
      <c r="H255" s="151" t="s">
        <v>549</v>
      </c>
      <c r="I255" s="151"/>
      <c r="J255" s="151"/>
      <c r="K255" s="151"/>
      <c r="L255" s="151"/>
      <c r="M255" s="151" t="s">
        <v>37</v>
      </c>
      <c r="N255" s="151" t="s">
        <v>38</v>
      </c>
      <c r="O255" s="151" t="s">
        <v>39</v>
      </c>
      <c r="P255" s="152" t="s">
        <v>149</v>
      </c>
      <c r="Q255" s="154">
        <v>0</v>
      </c>
      <c r="R255" s="154">
        <v>38012300</v>
      </c>
      <c r="S255" s="154">
        <v>32242000</v>
      </c>
      <c r="T255" s="154">
        <v>5770300</v>
      </c>
      <c r="U255" s="154">
        <v>0</v>
      </c>
      <c r="V255" s="154">
        <v>5770300</v>
      </c>
      <c r="W255" s="154">
        <v>0</v>
      </c>
      <c r="X255" s="154">
        <v>5770300</v>
      </c>
      <c r="Y255" s="154">
        <v>5770300</v>
      </c>
      <c r="Z255" s="154">
        <v>5770300</v>
      </c>
      <c r="AA255" s="154">
        <v>5770300</v>
      </c>
    </row>
    <row r="256" spans="1:27" ht="15" customHeight="1" x14ac:dyDescent="0.2">
      <c r="A256" s="151" t="s">
        <v>214</v>
      </c>
      <c r="B256" s="152" t="s">
        <v>215</v>
      </c>
      <c r="C256" s="153" t="s">
        <v>195</v>
      </c>
      <c r="D256" s="151" t="s">
        <v>36</v>
      </c>
      <c r="E256" s="151" t="s">
        <v>551</v>
      </c>
      <c r="F256" s="151" t="s">
        <v>478</v>
      </c>
      <c r="G256" s="151" t="s">
        <v>42</v>
      </c>
      <c r="H256" s="151" t="s">
        <v>479</v>
      </c>
      <c r="I256" s="151"/>
      <c r="J256" s="151"/>
      <c r="K256" s="151"/>
      <c r="L256" s="151"/>
      <c r="M256" s="151" t="s">
        <v>48</v>
      </c>
      <c r="N256" s="151" t="s">
        <v>49</v>
      </c>
      <c r="O256" s="151" t="s">
        <v>39</v>
      </c>
      <c r="P256" s="152" t="s">
        <v>150</v>
      </c>
      <c r="Q256" s="154">
        <v>0</v>
      </c>
      <c r="R256" s="154">
        <v>19459590</v>
      </c>
      <c r="S256" s="154">
        <v>19459590</v>
      </c>
      <c r="T256" s="154">
        <v>0</v>
      </c>
      <c r="U256" s="154">
        <v>0</v>
      </c>
      <c r="V256" s="154">
        <v>0</v>
      </c>
      <c r="W256" s="154">
        <v>0</v>
      </c>
      <c r="X256" s="154">
        <v>0</v>
      </c>
      <c r="Y256" s="154">
        <v>0</v>
      </c>
      <c r="Z256" s="154">
        <v>0</v>
      </c>
      <c r="AA256" s="154">
        <v>0</v>
      </c>
    </row>
    <row r="257" spans="1:27" ht="15" customHeight="1" x14ac:dyDescent="0.2">
      <c r="A257" s="151" t="s">
        <v>214</v>
      </c>
      <c r="B257" s="152" t="s">
        <v>215</v>
      </c>
      <c r="C257" s="153" t="s">
        <v>197</v>
      </c>
      <c r="D257" s="151" t="s">
        <v>61</v>
      </c>
      <c r="E257" s="151" t="s">
        <v>74</v>
      </c>
      <c r="F257" s="151" t="s">
        <v>63</v>
      </c>
      <c r="G257" s="151" t="s">
        <v>71</v>
      </c>
      <c r="H257" s="151" t="s">
        <v>151</v>
      </c>
      <c r="I257" s="151" t="s">
        <v>154</v>
      </c>
      <c r="J257" s="151" t="s">
        <v>42</v>
      </c>
      <c r="K257" s="151"/>
      <c r="L257" s="151"/>
      <c r="M257" s="151" t="s">
        <v>37</v>
      </c>
      <c r="N257" s="151" t="s">
        <v>38</v>
      </c>
      <c r="O257" s="151" t="s">
        <v>39</v>
      </c>
      <c r="P257" s="152" t="s">
        <v>155</v>
      </c>
      <c r="Q257" s="154">
        <v>0</v>
      </c>
      <c r="R257" s="154">
        <v>225282400</v>
      </c>
      <c r="S257" s="154">
        <v>6544879</v>
      </c>
      <c r="T257" s="154">
        <v>218737521</v>
      </c>
      <c r="U257" s="154">
        <v>0</v>
      </c>
      <c r="V257" s="154">
        <v>218737521</v>
      </c>
      <c r="W257" s="154">
        <v>0</v>
      </c>
      <c r="X257" s="154">
        <v>218737521</v>
      </c>
      <c r="Y257" s="154">
        <v>218737521</v>
      </c>
      <c r="Z257" s="154">
        <v>218737521</v>
      </c>
      <c r="AA257" s="154">
        <v>218737521</v>
      </c>
    </row>
    <row r="258" spans="1:27" ht="15" customHeight="1" x14ac:dyDescent="0.2">
      <c r="A258" s="151" t="s">
        <v>214</v>
      </c>
      <c r="B258" s="152" t="s">
        <v>215</v>
      </c>
      <c r="C258" s="153" t="s">
        <v>198</v>
      </c>
      <c r="D258" s="151" t="s">
        <v>61</v>
      </c>
      <c r="E258" s="151" t="s">
        <v>74</v>
      </c>
      <c r="F258" s="151" t="s">
        <v>63</v>
      </c>
      <c r="G258" s="151" t="s">
        <v>71</v>
      </c>
      <c r="H258" s="151" t="s">
        <v>151</v>
      </c>
      <c r="I258" s="151" t="s">
        <v>156</v>
      </c>
      <c r="J258" s="151" t="s">
        <v>42</v>
      </c>
      <c r="K258" s="151"/>
      <c r="L258" s="151"/>
      <c r="M258" s="151" t="s">
        <v>37</v>
      </c>
      <c r="N258" s="151" t="s">
        <v>76</v>
      </c>
      <c r="O258" s="151" t="s">
        <v>39</v>
      </c>
      <c r="P258" s="152" t="s">
        <v>157</v>
      </c>
      <c r="Q258" s="154">
        <v>0</v>
      </c>
      <c r="R258" s="154">
        <v>75000000</v>
      </c>
      <c r="S258" s="154">
        <v>0</v>
      </c>
      <c r="T258" s="154">
        <v>75000000</v>
      </c>
      <c r="U258" s="154">
        <v>0</v>
      </c>
      <c r="V258" s="154">
        <v>75000000</v>
      </c>
      <c r="W258" s="154">
        <v>0</v>
      </c>
      <c r="X258" s="154">
        <v>75000000</v>
      </c>
      <c r="Y258" s="154">
        <v>75000000</v>
      </c>
      <c r="Z258" s="154">
        <v>75000000</v>
      </c>
      <c r="AA258" s="154">
        <v>75000000</v>
      </c>
    </row>
    <row r="259" spans="1:27" ht="15" customHeight="1" x14ac:dyDescent="0.2">
      <c r="A259" s="151" t="s">
        <v>214</v>
      </c>
      <c r="B259" s="152" t="s">
        <v>215</v>
      </c>
      <c r="C259" s="153" t="s">
        <v>197</v>
      </c>
      <c r="D259" s="151" t="s">
        <v>61</v>
      </c>
      <c r="E259" s="151" t="s">
        <v>74</v>
      </c>
      <c r="F259" s="151" t="s">
        <v>63</v>
      </c>
      <c r="G259" s="151" t="s">
        <v>71</v>
      </c>
      <c r="H259" s="151" t="s">
        <v>151</v>
      </c>
      <c r="I259" s="151" t="s">
        <v>154</v>
      </c>
      <c r="J259" s="151" t="s">
        <v>42</v>
      </c>
      <c r="K259" s="151"/>
      <c r="L259" s="151"/>
      <c r="M259" s="151" t="s">
        <v>37</v>
      </c>
      <c r="N259" s="151" t="s">
        <v>76</v>
      </c>
      <c r="O259" s="151" t="s">
        <v>39</v>
      </c>
      <c r="P259" s="152" t="s">
        <v>155</v>
      </c>
      <c r="Q259" s="154">
        <v>0</v>
      </c>
      <c r="R259" s="154">
        <v>177438841</v>
      </c>
      <c r="S259" s="154">
        <v>81227793</v>
      </c>
      <c r="T259" s="154">
        <v>96211048</v>
      </c>
      <c r="U259" s="154">
        <v>0</v>
      </c>
      <c r="V259" s="154">
        <v>96211048</v>
      </c>
      <c r="W259" s="154">
        <v>0</v>
      </c>
      <c r="X259" s="154">
        <v>96211048</v>
      </c>
      <c r="Y259" s="154">
        <v>95988248</v>
      </c>
      <c r="Z259" s="154">
        <v>95988248</v>
      </c>
      <c r="AA259" s="154">
        <v>95988248</v>
      </c>
    </row>
    <row r="260" spans="1:27" ht="15" customHeight="1" x14ac:dyDescent="0.2">
      <c r="A260" s="151" t="s">
        <v>214</v>
      </c>
      <c r="B260" s="152" t="s">
        <v>215</v>
      </c>
      <c r="C260" s="153" t="s">
        <v>198</v>
      </c>
      <c r="D260" s="151" t="s">
        <v>61</v>
      </c>
      <c r="E260" s="151" t="s">
        <v>74</v>
      </c>
      <c r="F260" s="151" t="s">
        <v>63</v>
      </c>
      <c r="G260" s="151" t="s">
        <v>71</v>
      </c>
      <c r="H260" s="151" t="s">
        <v>151</v>
      </c>
      <c r="I260" s="151" t="s">
        <v>156</v>
      </c>
      <c r="J260" s="151" t="s">
        <v>42</v>
      </c>
      <c r="K260" s="151"/>
      <c r="L260" s="151"/>
      <c r="M260" s="151" t="s">
        <v>48</v>
      </c>
      <c r="N260" s="151" t="s">
        <v>49</v>
      </c>
      <c r="O260" s="151" t="s">
        <v>39</v>
      </c>
      <c r="P260" s="152" t="s">
        <v>157</v>
      </c>
      <c r="Q260" s="154">
        <v>0</v>
      </c>
      <c r="R260" s="154">
        <v>79807890</v>
      </c>
      <c r="S260" s="154">
        <v>12790686</v>
      </c>
      <c r="T260" s="154">
        <v>67017204</v>
      </c>
      <c r="U260" s="154">
        <v>0</v>
      </c>
      <c r="V260" s="154">
        <v>67017204</v>
      </c>
      <c r="W260" s="154">
        <v>0</v>
      </c>
      <c r="X260" s="154">
        <v>67017204</v>
      </c>
      <c r="Y260" s="154">
        <v>67017204</v>
      </c>
      <c r="Z260" s="154">
        <v>67017204</v>
      </c>
      <c r="AA260" s="154">
        <v>67017204</v>
      </c>
    </row>
    <row r="261" spans="1:27" ht="15" customHeight="1" x14ac:dyDescent="0.2">
      <c r="A261" s="151" t="s">
        <v>214</v>
      </c>
      <c r="B261" s="152" t="s">
        <v>215</v>
      </c>
      <c r="C261" s="153" t="s">
        <v>197</v>
      </c>
      <c r="D261" s="151" t="s">
        <v>61</v>
      </c>
      <c r="E261" s="151" t="s">
        <v>74</v>
      </c>
      <c r="F261" s="151" t="s">
        <v>63</v>
      </c>
      <c r="G261" s="151" t="s">
        <v>71</v>
      </c>
      <c r="H261" s="151" t="s">
        <v>151</v>
      </c>
      <c r="I261" s="151" t="s">
        <v>154</v>
      </c>
      <c r="J261" s="151" t="s">
        <v>42</v>
      </c>
      <c r="K261" s="151"/>
      <c r="L261" s="151"/>
      <c r="M261" s="151" t="s">
        <v>48</v>
      </c>
      <c r="N261" s="151" t="s">
        <v>49</v>
      </c>
      <c r="O261" s="151" t="s">
        <v>39</v>
      </c>
      <c r="P261" s="152" t="s">
        <v>155</v>
      </c>
      <c r="Q261" s="154">
        <v>0</v>
      </c>
      <c r="R261" s="154">
        <v>19936832</v>
      </c>
      <c r="S261" s="154">
        <v>3579408</v>
      </c>
      <c r="T261" s="154">
        <v>16357424</v>
      </c>
      <c r="U261" s="154">
        <v>0</v>
      </c>
      <c r="V261" s="154">
        <v>14813710</v>
      </c>
      <c r="W261" s="154">
        <v>1543714</v>
      </c>
      <c r="X261" s="154">
        <v>14813710</v>
      </c>
      <c r="Y261" s="154">
        <v>14813710</v>
      </c>
      <c r="Z261" s="154">
        <v>14813710</v>
      </c>
      <c r="AA261" s="154">
        <v>14813710</v>
      </c>
    </row>
    <row r="262" spans="1:27" ht="15" customHeight="1" x14ac:dyDescent="0.2">
      <c r="A262" s="151" t="s">
        <v>214</v>
      </c>
      <c r="B262" s="152" t="s">
        <v>215</v>
      </c>
      <c r="C262" s="153" t="s">
        <v>199</v>
      </c>
      <c r="D262" s="151" t="s">
        <v>61</v>
      </c>
      <c r="E262" s="151" t="s">
        <v>82</v>
      </c>
      <c r="F262" s="151" t="s">
        <v>63</v>
      </c>
      <c r="G262" s="151" t="s">
        <v>83</v>
      </c>
      <c r="H262" s="151" t="s">
        <v>151</v>
      </c>
      <c r="I262" s="151" t="s">
        <v>158</v>
      </c>
      <c r="J262" s="151" t="s">
        <v>42</v>
      </c>
      <c r="K262" s="151"/>
      <c r="L262" s="151"/>
      <c r="M262" s="151" t="s">
        <v>48</v>
      </c>
      <c r="N262" s="151" t="s">
        <v>49</v>
      </c>
      <c r="O262" s="151" t="s">
        <v>39</v>
      </c>
      <c r="P262" s="152" t="s">
        <v>159</v>
      </c>
      <c r="Q262" s="154">
        <v>0</v>
      </c>
      <c r="R262" s="154">
        <v>24269760</v>
      </c>
      <c r="S262" s="154">
        <v>1516860</v>
      </c>
      <c r="T262" s="154">
        <v>22752900</v>
      </c>
      <c r="U262" s="154">
        <v>0</v>
      </c>
      <c r="V262" s="154">
        <v>22752540</v>
      </c>
      <c r="W262" s="154">
        <v>360</v>
      </c>
      <c r="X262" s="154">
        <v>22752540</v>
      </c>
      <c r="Y262" s="154">
        <v>22752540</v>
      </c>
      <c r="Z262" s="154">
        <v>22752540</v>
      </c>
      <c r="AA262" s="154">
        <v>22752540</v>
      </c>
    </row>
    <row r="263" spans="1:27" ht="15" customHeight="1" x14ac:dyDescent="0.2">
      <c r="A263" s="151" t="s">
        <v>214</v>
      </c>
      <c r="B263" s="152" t="s">
        <v>215</v>
      </c>
      <c r="C263" s="153" t="s">
        <v>200</v>
      </c>
      <c r="D263" s="151" t="s">
        <v>61</v>
      </c>
      <c r="E263" s="151" t="s">
        <v>82</v>
      </c>
      <c r="F263" s="151" t="s">
        <v>63</v>
      </c>
      <c r="G263" s="151" t="s">
        <v>86</v>
      </c>
      <c r="H263" s="151" t="s">
        <v>151</v>
      </c>
      <c r="I263" s="151" t="s">
        <v>160</v>
      </c>
      <c r="J263" s="151" t="s">
        <v>42</v>
      </c>
      <c r="K263" s="151"/>
      <c r="L263" s="151"/>
      <c r="M263" s="151" t="s">
        <v>37</v>
      </c>
      <c r="N263" s="151" t="s">
        <v>38</v>
      </c>
      <c r="O263" s="151" t="s">
        <v>39</v>
      </c>
      <c r="P263" s="152" t="s">
        <v>161</v>
      </c>
      <c r="Q263" s="154">
        <v>0</v>
      </c>
      <c r="R263" s="154">
        <v>7647500</v>
      </c>
      <c r="S263" s="154">
        <v>0</v>
      </c>
      <c r="T263" s="154">
        <v>7647500</v>
      </c>
      <c r="U263" s="154">
        <v>0</v>
      </c>
      <c r="V263" s="154">
        <v>7495000</v>
      </c>
      <c r="W263" s="154">
        <v>152500</v>
      </c>
      <c r="X263" s="154">
        <v>7495000</v>
      </c>
      <c r="Y263" s="154">
        <v>7495000</v>
      </c>
      <c r="Z263" s="154">
        <v>7495000</v>
      </c>
      <c r="AA263" s="154">
        <v>7495000</v>
      </c>
    </row>
    <row r="264" spans="1:27" ht="15" customHeight="1" x14ac:dyDescent="0.2">
      <c r="A264" s="151" t="s">
        <v>214</v>
      </c>
      <c r="B264" s="152" t="s">
        <v>215</v>
      </c>
      <c r="C264" s="153" t="s">
        <v>201</v>
      </c>
      <c r="D264" s="151" t="s">
        <v>61</v>
      </c>
      <c r="E264" s="151" t="s">
        <v>82</v>
      </c>
      <c r="F264" s="151" t="s">
        <v>63</v>
      </c>
      <c r="G264" s="151" t="s">
        <v>86</v>
      </c>
      <c r="H264" s="151" t="s">
        <v>151</v>
      </c>
      <c r="I264" s="151" t="s">
        <v>162</v>
      </c>
      <c r="J264" s="151" t="s">
        <v>42</v>
      </c>
      <c r="K264" s="151"/>
      <c r="L264" s="151"/>
      <c r="M264" s="151" t="s">
        <v>37</v>
      </c>
      <c r="N264" s="151" t="s">
        <v>38</v>
      </c>
      <c r="O264" s="151" t="s">
        <v>39</v>
      </c>
      <c r="P264" s="152" t="s">
        <v>163</v>
      </c>
      <c r="Q264" s="154">
        <v>0</v>
      </c>
      <c r="R264" s="154">
        <v>5761118</v>
      </c>
      <c r="S264" s="154">
        <v>0</v>
      </c>
      <c r="T264" s="154">
        <v>5761118</v>
      </c>
      <c r="U264" s="154">
        <v>0</v>
      </c>
      <c r="V264" s="154">
        <v>3739565</v>
      </c>
      <c r="W264" s="154">
        <v>2021553</v>
      </c>
      <c r="X264" s="154">
        <v>3739565</v>
      </c>
      <c r="Y264" s="154">
        <v>3739565</v>
      </c>
      <c r="Z264" s="154">
        <v>3739565</v>
      </c>
      <c r="AA264" s="154">
        <v>3739565</v>
      </c>
    </row>
    <row r="265" spans="1:27" ht="15" customHeight="1" x14ac:dyDescent="0.2">
      <c r="A265" s="151" t="s">
        <v>216</v>
      </c>
      <c r="B265" s="152" t="s">
        <v>217</v>
      </c>
      <c r="C265" s="153" t="s">
        <v>164</v>
      </c>
      <c r="D265" s="151" t="s">
        <v>36</v>
      </c>
      <c r="E265" s="151" t="s">
        <v>478</v>
      </c>
      <c r="F265" s="151" t="s">
        <v>478</v>
      </c>
      <c r="G265" s="151" t="s">
        <v>478</v>
      </c>
      <c r="H265" s="151" t="s">
        <v>549</v>
      </c>
      <c r="I265" s="151" t="s">
        <v>549</v>
      </c>
      <c r="J265" s="151"/>
      <c r="K265" s="151"/>
      <c r="L265" s="151"/>
      <c r="M265" s="151" t="s">
        <v>37</v>
      </c>
      <c r="N265" s="151" t="s">
        <v>38</v>
      </c>
      <c r="O265" s="151" t="s">
        <v>39</v>
      </c>
      <c r="P265" s="152" t="s">
        <v>118</v>
      </c>
      <c r="Q265" s="154">
        <v>581801000</v>
      </c>
      <c r="R265" s="154">
        <v>0</v>
      </c>
      <c r="S265" s="154">
        <v>11577278</v>
      </c>
      <c r="T265" s="154">
        <v>570223722</v>
      </c>
      <c r="U265" s="154">
        <v>0</v>
      </c>
      <c r="V265" s="154">
        <v>570223722</v>
      </c>
      <c r="W265" s="154">
        <v>0</v>
      </c>
      <c r="X265" s="154">
        <v>570223722</v>
      </c>
      <c r="Y265" s="154">
        <v>570223722</v>
      </c>
      <c r="Z265" s="154">
        <v>570187938</v>
      </c>
      <c r="AA265" s="154">
        <v>570187938</v>
      </c>
    </row>
    <row r="266" spans="1:27" ht="15" customHeight="1" x14ac:dyDescent="0.2">
      <c r="A266" s="151" t="s">
        <v>216</v>
      </c>
      <c r="B266" s="152" t="s">
        <v>217</v>
      </c>
      <c r="C266" s="153" t="s">
        <v>166</v>
      </c>
      <c r="D266" s="151" t="s">
        <v>36</v>
      </c>
      <c r="E266" s="151" t="s">
        <v>478</v>
      </c>
      <c r="F266" s="151" t="s">
        <v>478</v>
      </c>
      <c r="G266" s="151" t="s">
        <v>478</v>
      </c>
      <c r="H266" s="151" t="s">
        <v>549</v>
      </c>
      <c r="I266" s="151" t="s">
        <v>552</v>
      </c>
      <c r="J266" s="151"/>
      <c r="K266" s="151"/>
      <c r="L266" s="151"/>
      <c r="M266" s="151" t="s">
        <v>37</v>
      </c>
      <c r="N266" s="151" t="s">
        <v>38</v>
      </c>
      <c r="O266" s="151" t="s">
        <v>39</v>
      </c>
      <c r="P266" s="152" t="s">
        <v>120</v>
      </c>
      <c r="Q266" s="154">
        <v>15259000</v>
      </c>
      <c r="R266" s="154">
        <v>30468</v>
      </c>
      <c r="S266" s="154">
        <v>1000</v>
      </c>
      <c r="T266" s="154">
        <v>15288468</v>
      </c>
      <c r="U266" s="154">
        <v>0</v>
      </c>
      <c r="V266" s="154">
        <v>15288468</v>
      </c>
      <c r="W266" s="154">
        <v>0</v>
      </c>
      <c r="X266" s="154">
        <v>15288468</v>
      </c>
      <c r="Y266" s="154">
        <v>15288468</v>
      </c>
      <c r="Z266" s="154">
        <v>15287180</v>
      </c>
      <c r="AA266" s="154">
        <v>15287180</v>
      </c>
    </row>
    <row r="267" spans="1:27" ht="15" customHeight="1" x14ac:dyDescent="0.2">
      <c r="A267" s="151" t="s">
        <v>216</v>
      </c>
      <c r="B267" s="152" t="s">
        <v>217</v>
      </c>
      <c r="C267" s="153" t="s">
        <v>167</v>
      </c>
      <c r="D267" s="151" t="s">
        <v>36</v>
      </c>
      <c r="E267" s="151" t="s">
        <v>478</v>
      </c>
      <c r="F267" s="151" t="s">
        <v>478</v>
      </c>
      <c r="G267" s="151" t="s">
        <v>478</v>
      </c>
      <c r="H267" s="151" t="s">
        <v>549</v>
      </c>
      <c r="I267" s="151" t="s">
        <v>553</v>
      </c>
      <c r="J267" s="151"/>
      <c r="K267" s="151"/>
      <c r="L267" s="151"/>
      <c r="M267" s="151" t="s">
        <v>37</v>
      </c>
      <c r="N267" s="151" t="s">
        <v>38</v>
      </c>
      <c r="O267" s="151" t="s">
        <v>39</v>
      </c>
      <c r="P267" s="152" t="s">
        <v>121</v>
      </c>
      <c r="Q267" s="154">
        <v>19536000</v>
      </c>
      <c r="R267" s="154">
        <v>0</v>
      </c>
      <c r="S267" s="154">
        <v>9435738</v>
      </c>
      <c r="T267" s="154">
        <v>10100262</v>
      </c>
      <c r="U267" s="154">
        <v>0</v>
      </c>
      <c r="V267" s="154">
        <v>10100262</v>
      </c>
      <c r="W267" s="154">
        <v>0</v>
      </c>
      <c r="X267" s="154">
        <v>10100262</v>
      </c>
      <c r="Y267" s="154">
        <v>10100262</v>
      </c>
      <c r="Z267" s="154">
        <v>10100262</v>
      </c>
      <c r="AA267" s="154">
        <v>10100262</v>
      </c>
    </row>
    <row r="268" spans="1:27" ht="15" customHeight="1" x14ac:dyDescent="0.2">
      <c r="A268" s="151" t="s">
        <v>216</v>
      </c>
      <c r="B268" s="152" t="s">
        <v>217</v>
      </c>
      <c r="C268" s="153" t="s">
        <v>168</v>
      </c>
      <c r="D268" s="151" t="s">
        <v>36</v>
      </c>
      <c r="E268" s="151" t="s">
        <v>478</v>
      </c>
      <c r="F268" s="151" t="s">
        <v>478</v>
      </c>
      <c r="G268" s="151" t="s">
        <v>478</v>
      </c>
      <c r="H268" s="151" t="s">
        <v>549</v>
      </c>
      <c r="I268" s="151" t="s">
        <v>490</v>
      </c>
      <c r="J268" s="151"/>
      <c r="K268" s="151"/>
      <c r="L268" s="151"/>
      <c r="M268" s="151" t="s">
        <v>37</v>
      </c>
      <c r="N268" s="151" t="s">
        <v>38</v>
      </c>
      <c r="O268" s="151" t="s">
        <v>39</v>
      </c>
      <c r="P268" s="152" t="s">
        <v>122</v>
      </c>
      <c r="Q268" s="154">
        <v>57013000</v>
      </c>
      <c r="R268" s="154">
        <v>3358319</v>
      </c>
      <c r="S268" s="154">
        <v>0</v>
      </c>
      <c r="T268" s="154">
        <v>60371319</v>
      </c>
      <c r="U268" s="154">
        <v>0</v>
      </c>
      <c r="V268" s="154">
        <v>60371319</v>
      </c>
      <c r="W268" s="154">
        <v>0</v>
      </c>
      <c r="X268" s="154">
        <v>60371319</v>
      </c>
      <c r="Y268" s="154">
        <v>60371319</v>
      </c>
      <c r="Z268" s="154">
        <v>60371319</v>
      </c>
      <c r="AA268" s="154">
        <v>60371319</v>
      </c>
    </row>
    <row r="269" spans="1:27" ht="15" customHeight="1" x14ac:dyDescent="0.2">
      <c r="A269" s="151" t="s">
        <v>216</v>
      </c>
      <c r="B269" s="152" t="s">
        <v>217</v>
      </c>
      <c r="C269" s="153" t="s">
        <v>169</v>
      </c>
      <c r="D269" s="151" t="s">
        <v>36</v>
      </c>
      <c r="E269" s="151" t="s">
        <v>478</v>
      </c>
      <c r="F269" s="151" t="s">
        <v>478</v>
      </c>
      <c r="G269" s="151" t="s">
        <v>478</v>
      </c>
      <c r="H269" s="151" t="s">
        <v>549</v>
      </c>
      <c r="I269" s="151" t="s">
        <v>500</v>
      </c>
      <c r="J269" s="151"/>
      <c r="K269" s="151"/>
      <c r="L269" s="151"/>
      <c r="M269" s="151" t="s">
        <v>37</v>
      </c>
      <c r="N269" s="151" t="s">
        <v>38</v>
      </c>
      <c r="O269" s="151" t="s">
        <v>39</v>
      </c>
      <c r="P269" s="152" t="s">
        <v>123</v>
      </c>
      <c r="Q269" s="154">
        <v>22344000</v>
      </c>
      <c r="R269" s="154">
        <v>2050692</v>
      </c>
      <c r="S269" s="154">
        <v>0</v>
      </c>
      <c r="T269" s="154">
        <v>24394692</v>
      </c>
      <c r="U269" s="154">
        <v>0</v>
      </c>
      <c r="V269" s="154">
        <v>24394692</v>
      </c>
      <c r="W269" s="154">
        <v>0</v>
      </c>
      <c r="X269" s="154">
        <v>24394692</v>
      </c>
      <c r="Y269" s="154">
        <v>24394692</v>
      </c>
      <c r="Z269" s="154">
        <v>24394692</v>
      </c>
      <c r="AA269" s="154">
        <v>24394692</v>
      </c>
    </row>
    <row r="270" spans="1:27" ht="15" customHeight="1" x14ac:dyDescent="0.2">
      <c r="A270" s="151" t="s">
        <v>216</v>
      </c>
      <c r="B270" s="152" t="s">
        <v>217</v>
      </c>
      <c r="C270" s="153" t="s">
        <v>805</v>
      </c>
      <c r="D270" s="151" t="s">
        <v>36</v>
      </c>
      <c r="E270" s="151" t="s">
        <v>478</v>
      </c>
      <c r="F270" s="151" t="s">
        <v>478</v>
      </c>
      <c r="G270" s="151" t="s">
        <v>478</v>
      </c>
      <c r="H270" s="151" t="s">
        <v>549</v>
      </c>
      <c r="I270" s="151" t="s">
        <v>485</v>
      </c>
      <c r="J270" s="151"/>
      <c r="K270" s="151"/>
      <c r="L270" s="151"/>
      <c r="M270" s="151" t="s">
        <v>37</v>
      </c>
      <c r="N270" s="151" t="s">
        <v>38</v>
      </c>
      <c r="O270" s="151" t="s">
        <v>39</v>
      </c>
      <c r="P270" s="152" t="s">
        <v>806</v>
      </c>
      <c r="Q270" s="154">
        <v>0</v>
      </c>
      <c r="R270" s="154">
        <v>124631</v>
      </c>
      <c r="S270" s="154">
        <v>0</v>
      </c>
      <c r="T270" s="154">
        <v>124631</v>
      </c>
      <c r="U270" s="154">
        <v>0</v>
      </c>
      <c r="V270" s="154">
        <v>124631</v>
      </c>
      <c r="W270" s="154">
        <v>0</v>
      </c>
      <c r="X270" s="154">
        <v>124631</v>
      </c>
      <c r="Y270" s="154">
        <v>124631</v>
      </c>
      <c r="Z270" s="154">
        <v>124631</v>
      </c>
      <c r="AA270" s="154">
        <v>124631</v>
      </c>
    </row>
    <row r="271" spans="1:27" ht="15" customHeight="1" x14ac:dyDescent="0.2">
      <c r="A271" s="151" t="s">
        <v>216</v>
      </c>
      <c r="B271" s="152" t="s">
        <v>217</v>
      </c>
      <c r="C271" s="153" t="s">
        <v>170</v>
      </c>
      <c r="D271" s="151" t="s">
        <v>36</v>
      </c>
      <c r="E271" s="151" t="s">
        <v>478</v>
      </c>
      <c r="F271" s="151" t="s">
        <v>478</v>
      </c>
      <c r="G271" s="151" t="s">
        <v>478</v>
      </c>
      <c r="H271" s="151" t="s">
        <v>549</v>
      </c>
      <c r="I271" s="151" t="s">
        <v>554</v>
      </c>
      <c r="J271" s="151"/>
      <c r="K271" s="151"/>
      <c r="L271" s="151"/>
      <c r="M271" s="151" t="s">
        <v>37</v>
      </c>
      <c r="N271" s="151" t="s">
        <v>38</v>
      </c>
      <c r="O271" s="151" t="s">
        <v>39</v>
      </c>
      <c r="P271" s="152" t="s">
        <v>124</v>
      </c>
      <c r="Q271" s="154">
        <v>75018000</v>
      </c>
      <c r="R271" s="154">
        <v>0</v>
      </c>
      <c r="S271" s="154">
        <v>4286110</v>
      </c>
      <c r="T271" s="154">
        <v>70731890</v>
      </c>
      <c r="U271" s="154">
        <v>0</v>
      </c>
      <c r="V271" s="154">
        <v>70731890</v>
      </c>
      <c r="W271" s="154">
        <v>0</v>
      </c>
      <c r="X271" s="154">
        <v>70731890</v>
      </c>
      <c r="Y271" s="154">
        <v>70731890</v>
      </c>
      <c r="Z271" s="154">
        <v>70731890</v>
      </c>
      <c r="AA271" s="154">
        <v>70731890</v>
      </c>
    </row>
    <row r="272" spans="1:27" ht="15" customHeight="1" x14ac:dyDescent="0.2">
      <c r="A272" s="151" t="s">
        <v>216</v>
      </c>
      <c r="B272" s="152" t="s">
        <v>217</v>
      </c>
      <c r="C272" s="153" t="s">
        <v>171</v>
      </c>
      <c r="D272" s="151" t="s">
        <v>36</v>
      </c>
      <c r="E272" s="151" t="s">
        <v>478</v>
      </c>
      <c r="F272" s="151" t="s">
        <v>478</v>
      </c>
      <c r="G272" s="151" t="s">
        <v>478</v>
      </c>
      <c r="H272" s="151" t="s">
        <v>549</v>
      </c>
      <c r="I272" s="151" t="s">
        <v>555</v>
      </c>
      <c r="J272" s="151"/>
      <c r="K272" s="151"/>
      <c r="L272" s="151"/>
      <c r="M272" s="151" t="s">
        <v>37</v>
      </c>
      <c r="N272" s="151" t="s">
        <v>38</v>
      </c>
      <c r="O272" s="151" t="s">
        <v>39</v>
      </c>
      <c r="P272" s="152" t="s">
        <v>125</v>
      </c>
      <c r="Q272" s="154">
        <v>42053000</v>
      </c>
      <c r="R272" s="154">
        <v>3000528</v>
      </c>
      <c r="S272" s="154">
        <v>1000</v>
      </c>
      <c r="T272" s="154">
        <v>45052528</v>
      </c>
      <c r="U272" s="154">
        <v>0</v>
      </c>
      <c r="V272" s="154">
        <v>45052528</v>
      </c>
      <c r="W272" s="154">
        <v>0</v>
      </c>
      <c r="X272" s="154">
        <v>45052528</v>
      </c>
      <c r="Y272" s="154">
        <v>45052528</v>
      </c>
      <c r="Z272" s="154">
        <v>45052528</v>
      </c>
      <c r="AA272" s="154">
        <v>45052528</v>
      </c>
    </row>
    <row r="273" spans="1:27" ht="15" customHeight="1" x14ac:dyDescent="0.2">
      <c r="A273" s="151" t="s">
        <v>216</v>
      </c>
      <c r="B273" s="152" t="s">
        <v>217</v>
      </c>
      <c r="C273" s="153" t="s">
        <v>557</v>
      </c>
      <c r="D273" s="151" t="s">
        <v>36</v>
      </c>
      <c r="E273" s="151" t="s">
        <v>478</v>
      </c>
      <c r="F273" s="151" t="s">
        <v>478</v>
      </c>
      <c r="G273" s="151" t="s">
        <v>478</v>
      </c>
      <c r="H273" s="151" t="s">
        <v>549</v>
      </c>
      <c r="I273" s="151" t="s">
        <v>548</v>
      </c>
      <c r="J273" s="151"/>
      <c r="K273" s="151"/>
      <c r="L273" s="151"/>
      <c r="M273" s="151" t="s">
        <v>37</v>
      </c>
      <c r="N273" s="151" t="s">
        <v>38</v>
      </c>
      <c r="O273" s="151" t="s">
        <v>39</v>
      </c>
      <c r="P273" s="152" t="s">
        <v>558</v>
      </c>
      <c r="Q273" s="154">
        <v>9435738</v>
      </c>
      <c r="R273" s="154">
        <v>788949</v>
      </c>
      <c r="S273" s="154">
        <v>1000</v>
      </c>
      <c r="T273" s="154">
        <v>10223687</v>
      </c>
      <c r="U273" s="154">
        <v>0</v>
      </c>
      <c r="V273" s="154">
        <v>10223687</v>
      </c>
      <c r="W273" s="154">
        <v>0</v>
      </c>
      <c r="X273" s="154">
        <v>10223687</v>
      </c>
      <c r="Y273" s="154">
        <v>10223687</v>
      </c>
      <c r="Z273" s="154">
        <v>10223687</v>
      </c>
      <c r="AA273" s="154">
        <v>10223687</v>
      </c>
    </row>
    <row r="274" spans="1:27" ht="15" customHeight="1" x14ac:dyDescent="0.2">
      <c r="A274" s="151" t="s">
        <v>216</v>
      </c>
      <c r="B274" s="152" t="s">
        <v>217</v>
      </c>
      <c r="C274" s="153" t="s">
        <v>172</v>
      </c>
      <c r="D274" s="151" t="s">
        <v>36</v>
      </c>
      <c r="E274" s="151" t="s">
        <v>478</v>
      </c>
      <c r="F274" s="151" t="s">
        <v>478</v>
      </c>
      <c r="G274" s="151" t="s">
        <v>42</v>
      </c>
      <c r="H274" s="151" t="s">
        <v>549</v>
      </c>
      <c r="I274" s="151"/>
      <c r="J274" s="151"/>
      <c r="K274" s="151"/>
      <c r="L274" s="151"/>
      <c r="M274" s="151" t="s">
        <v>37</v>
      </c>
      <c r="N274" s="151" t="s">
        <v>38</v>
      </c>
      <c r="O274" s="151" t="s">
        <v>39</v>
      </c>
      <c r="P274" s="152" t="s">
        <v>126</v>
      </c>
      <c r="Q274" s="154">
        <v>78494000</v>
      </c>
      <c r="R274" s="154">
        <v>5990700</v>
      </c>
      <c r="S274" s="154">
        <v>6586107</v>
      </c>
      <c r="T274" s="154">
        <v>77898593</v>
      </c>
      <c r="U274" s="154">
        <v>0</v>
      </c>
      <c r="V274" s="154">
        <v>77898593</v>
      </c>
      <c r="W274" s="154">
        <v>0</v>
      </c>
      <c r="X274" s="154">
        <v>77898593</v>
      </c>
      <c r="Y274" s="154">
        <v>77898593</v>
      </c>
      <c r="Z274" s="154">
        <v>77898593</v>
      </c>
      <c r="AA274" s="154">
        <v>77898593</v>
      </c>
    </row>
    <row r="275" spans="1:27" ht="15" customHeight="1" x14ac:dyDescent="0.2">
      <c r="A275" s="151" t="s">
        <v>216</v>
      </c>
      <c r="B275" s="152" t="s">
        <v>217</v>
      </c>
      <c r="C275" s="153" t="s">
        <v>173</v>
      </c>
      <c r="D275" s="151" t="s">
        <v>36</v>
      </c>
      <c r="E275" s="151" t="s">
        <v>478</v>
      </c>
      <c r="F275" s="151" t="s">
        <v>478</v>
      </c>
      <c r="G275" s="151" t="s">
        <v>42</v>
      </c>
      <c r="H275" s="151" t="s">
        <v>550</v>
      </c>
      <c r="I275" s="151"/>
      <c r="J275" s="151"/>
      <c r="K275" s="151"/>
      <c r="L275" s="151"/>
      <c r="M275" s="151" t="s">
        <v>37</v>
      </c>
      <c r="N275" s="151" t="s">
        <v>38</v>
      </c>
      <c r="O275" s="151" t="s">
        <v>39</v>
      </c>
      <c r="P275" s="152" t="s">
        <v>127</v>
      </c>
      <c r="Q275" s="154">
        <v>55960000</v>
      </c>
      <c r="R275" s="154">
        <v>55600</v>
      </c>
      <c r="S275" s="154">
        <v>831100</v>
      </c>
      <c r="T275" s="154">
        <v>55184500</v>
      </c>
      <c r="U275" s="154">
        <v>0</v>
      </c>
      <c r="V275" s="154">
        <v>55184500</v>
      </c>
      <c r="W275" s="154">
        <v>0</v>
      </c>
      <c r="X275" s="154">
        <v>55184500</v>
      </c>
      <c r="Y275" s="154">
        <v>55184500</v>
      </c>
      <c r="Z275" s="154">
        <v>55184500</v>
      </c>
      <c r="AA275" s="154">
        <v>55184500</v>
      </c>
    </row>
    <row r="276" spans="1:27" ht="15" customHeight="1" x14ac:dyDescent="0.2">
      <c r="A276" s="151" t="s">
        <v>216</v>
      </c>
      <c r="B276" s="152" t="s">
        <v>217</v>
      </c>
      <c r="C276" s="153" t="s">
        <v>174</v>
      </c>
      <c r="D276" s="151" t="s">
        <v>36</v>
      </c>
      <c r="E276" s="151" t="s">
        <v>478</v>
      </c>
      <c r="F276" s="151" t="s">
        <v>478</v>
      </c>
      <c r="G276" s="151" t="s">
        <v>42</v>
      </c>
      <c r="H276" s="151" t="s">
        <v>552</v>
      </c>
      <c r="I276" s="151"/>
      <c r="J276" s="151"/>
      <c r="K276" s="151"/>
      <c r="L276" s="151"/>
      <c r="M276" s="151" t="s">
        <v>37</v>
      </c>
      <c r="N276" s="151" t="s">
        <v>38</v>
      </c>
      <c r="O276" s="151" t="s">
        <v>39</v>
      </c>
      <c r="P276" s="152" t="s">
        <v>128</v>
      </c>
      <c r="Q276" s="154">
        <v>31312000</v>
      </c>
      <c r="R276" s="154">
        <v>0</v>
      </c>
      <c r="S276" s="154">
        <v>229300</v>
      </c>
      <c r="T276" s="154">
        <v>31082700</v>
      </c>
      <c r="U276" s="154">
        <v>0</v>
      </c>
      <c r="V276" s="154">
        <v>31082700</v>
      </c>
      <c r="W276" s="154">
        <v>0</v>
      </c>
      <c r="X276" s="154">
        <v>31082700</v>
      </c>
      <c r="Y276" s="154">
        <v>31082700</v>
      </c>
      <c r="Z276" s="154">
        <v>31082700</v>
      </c>
      <c r="AA276" s="154">
        <v>31082700</v>
      </c>
    </row>
    <row r="277" spans="1:27" ht="15" customHeight="1" x14ac:dyDescent="0.2">
      <c r="A277" s="151" t="s">
        <v>216</v>
      </c>
      <c r="B277" s="152" t="s">
        <v>217</v>
      </c>
      <c r="C277" s="153" t="s">
        <v>175</v>
      </c>
      <c r="D277" s="151" t="s">
        <v>36</v>
      </c>
      <c r="E277" s="151" t="s">
        <v>478</v>
      </c>
      <c r="F277" s="151" t="s">
        <v>478</v>
      </c>
      <c r="G277" s="151" t="s">
        <v>42</v>
      </c>
      <c r="H277" s="151" t="s">
        <v>553</v>
      </c>
      <c r="I277" s="151"/>
      <c r="J277" s="151"/>
      <c r="K277" s="151"/>
      <c r="L277" s="151"/>
      <c r="M277" s="151" t="s">
        <v>37</v>
      </c>
      <c r="N277" s="151" t="s">
        <v>38</v>
      </c>
      <c r="O277" s="151" t="s">
        <v>39</v>
      </c>
      <c r="P277" s="152" t="s">
        <v>129</v>
      </c>
      <c r="Q277" s="154">
        <v>7068000</v>
      </c>
      <c r="R277" s="154">
        <v>0</v>
      </c>
      <c r="S277" s="154">
        <v>185700</v>
      </c>
      <c r="T277" s="154">
        <v>6882300</v>
      </c>
      <c r="U277" s="154">
        <v>0</v>
      </c>
      <c r="V277" s="154">
        <v>6882300</v>
      </c>
      <c r="W277" s="154">
        <v>0</v>
      </c>
      <c r="X277" s="154">
        <v>6882300</v>
      </c>
      <c r="Y277" s="154">
        <v>6882300</v>
      </c>
      <c r="Z277" s="154">
        <v>6882300</v>
      </c>
      <c r="AA277" s="154">
        <v>6882300</v>
      </c>
    </row>
    <row r="278" spans="1:27" ht="15" customHeight="1" x14ac:dyDescent="0.2">
      <c r="A278" s="151" t="s">
        <v>216</v>
      </c>
      <c r="B278" s="152" t="s">
        <v>217</v>
      </c>
      <c r="C278" s="153" t="s">
        <v>176</v>
      </c>
      <c r="D278" s="151" t="s">
        <v>36</v>
      </c>
      <c r="E278" s="151" t="s">
        <v>478</v>
      </c>
      <c r="F278" s="151" t="s">
        <v>478</v>
      </c>
      <c r="G278" s="151" t="s">
        <v>42</v>
      </c>
      <c r="H278" s="151" t="s">
        <v>490</v>
      </c>
      <c r="I278" s="151"/>
      <c r="J278" s="151"/>
      <c r="K278" s="151"/>
      <c r="L278" s="151"/>
      <c r="M278" s="151" t="s">
        <v>37</v>
      </c>
      <c r="N278" s="151" t="s">
        <v>38</v>
      </c>
      <c r="O278" s="151" t="s">
        <v>39</v>
      </c>
      <c r="P278" s="152" t="s">
        <v>130</v>
      </c>
      <c r="Q278" s="154">
        <v>23489000</v>
      </c>
      <c r="R278" s="154">
        <v>0</v>
      </c>
      <c r="S278" s="154">
        <v>170500</v>
      </c>
      <c r="T278" s="154">
        <v>23318500</v>
      </c>
      <c r="U278" s="154">
        <v>0</v>
      </c>
      <c r="V278" s="154">
        <v>23318500</v>
      </c>
      <c r="W278" s="154">
        <v>0</v>
      </c>
      <c r="X278" s="154">
        <v>23318500</v>
      </c>
      <c r="Y278" s="154">
        <v>23318500</v>
      </c>
      <c r="Z278" s="154">
        <v>23318500</v>
      </c>
      <c r="AA278" s="154">
        <v>23318500</v>
      </c>
    </row>
    <row r="279" spans="1:27" ht="15" customHeight="1" x14ac:dyDescent="0.2">
      <c r="A279" s="151" t="s">
        <v>216</v>
      </c>
      <c r="B279" s="152" t="s">
        <v>217</v>
      </c>
      <c r="C279" s="153" t="s">
        <v>177</v>
      </c>
      <c r="D279" s="151" t="s">
        <v>36</v>
      </c>
      <c r="E279" s="151" t="s">
        <v>478</v>
      </c>
      <c r="F279" s="151" t="s">
        <v>478</v>
      </c>
      <c r="G279" s="151" t="s">
        <v>42</v>
      </c>
      <c r="H279" s="151" t="s">
        <v>500</v>
      </c>
      <c r="I279" s="151"/>
      <c r="J279" s="151"/>
      <c r="K279" s="151"/>
      <c r="L279" s="151"/>
      <c r="M279" s="151" t="s">
        <v>37</v>
      </c>
      <c r="N279" s="151" t="s">
        <v>38</v>
      </c>
      <c r="O279" s="151" t="s">
        <v>39</v>
      </c>
      <c r="P279" s="152" t="s">
        <v>131</v>
      </c>
      <c r="Q279" s="154">
        <v>15663000</v>
      </c>
      <c r="R279" s="154">
        <v>0</v>
      </c>
      <c r="S279" s="154">
        <v>114900</v>
      </c>
      <c r="T279" s="154">
        <v>15548100</v>
      </c>
      <c r="U279" s="154">
        <v>0</v>
      </c>
      <c r="V279" s="154">
        <v>15548100</v>
      </c>
      <c r="W279" s="154">
        <v>0</v>
      </c>
      <c r="X279" s="154">
        <v>15548100</v>
      </c>
      <c r="Y279" s="154">
        <v>15548100</v>
      </c>
      <c r="Z279" s="154">
        <v>15548100</v>
      </c>
      <c r="AA279" s="154">
        <v>15548100</v>
      </c>
    </row>
    <row r="280" spans="1:27" ht="15" customHeight="1" x14ac:dyDescent="0.2">
      <c r="A280" s="151" t="s">
        <v>216</v>
      </c>
      <c r="B280" s="152" t="s">
        <v>217</v>
      </c>
      <c r="C280" s="153" t="s">
        <v>178</v>
      </c>
      <c r="D280" s="151" t="s">
        <v>36</v>
      </c>
      <c r="E280" s="151" t="s">
        <v>478</v>
      </c>
      <c r="F280" s="151" t="s">
        <v>478</v>
      </c>
      <c r="G280" s="151" t="s">
        <v>546</v>
      </c>
      <c r="H280" s="151" t="s">
        <v>549</v>
      </c>
      <c r="I280" s="151" t="s">
        <v>549</v>
      </c>
      <c r="J280" s="151"/>
      <c r="K280" s="151"/>
      <c r="L280" s="151"/>
      <c r="M280" s="151" t="s">
        <v>37</v>
      </c>
      <c r="N280" s="151" t="s">
        <v>38</v>
      </c>
      <c r="O280" s="151" t="s">
        <v>39</v>
      </c>
      <c r="P280" s="152" t="s">
        <v>132</v>
      </c>
      <c r="Q280" s="154">
        <v>27281520</v>
      </c>
      <c r="R280" s="154">
        <v>12977441</v>
      </c>
      <c r="S280" s="154">
        <v>0</v>
      </c>
      <c r="T280" s="154">
        <v>40258961</v>
      </c>
      <c r="U280" s="154">
        <v>0</v>
      </c>
      <c r="V280" s="154">
        <v>40258961</v>
      </c>
      <c r="W280" s="154">
        <v>0</v>
      </c>
      <c r="X280" s="154">
        <v>40258961</v>
      </c>
      <c r="Y280" s="154">
        <v>40258961</v>
      </c>
      <c r="Z280" s="154">
        <v>40258961</v>
      </c>
      <c r="AA280" s="154">
        <v>40258961</v>
      </c>
    </row>
    <row r="281" spans="1:27" ht="15" customHeight="1" x14ac:dyDescent="0.2">
      <c r="A281" s="151" t="s">
        <v>216</v>
      </c>
      <c r="B281" s="152" t="s">
        <v>217</v>
      </c>
      <c r="C281" s="153" t="s">
        <v>179</v>
      </c>
      <c r="D281" s="151" t="s">
        <v>36</v>
      </c>
      <c r="E281" s="151" t="s">
        <v>478</v>
      </c>
      <c r="F281" s="151" t="s">
        <v>478</v>
      </c>
      <c r="G281" s="151" t="s">
        <v>546</v>
      </c>
      <c r="H281" s="151" t="s">
        <v>549</v>
      </c>
      <c r="I281" s="151" t="s">
        <v>550</v>
      </c>
      <c r="J281" s="151"/>
      <c r="K281" s="151"/>
      <c r="L281" s="151"/>
      <c r="M281" s="151" t="s">
        <v>37</v>
      </c>
      <c r="N281" s="151" t="s">
        <v>38</v>
      </c>
      <c r="O281" s="151" t="s">
        <v>39</v>
      </c>
      <c r="P281" s="152" t="s">
        <v>133</v>
      </c>
      <c r="Q281" s="154">
        <v>0</v>
      </c>
      <c r="R281" s="154">
        <v>6971311</v>
      </c>
      <c r="S281" s="154">
        <v>501041</v>
      </c>
      <c r="T281" s="154">
        <v>6470270</v>
      </c>
      <c r="U281" s="154">
        <v>0</v>
      </c>
      <c r="V281" s="154">
        <v>6470270</v>
      </c>
      <c r="W281" s="154">
        <v>0</v>
      </c>
      <c r="X281" s="154">
        <v>6470270</v>
      </c>
      <c r="Y281" s="154">
        <v>6470270</v>
      </c>
      <c r="Z281" s="154">
        <v>6470270</v>
      </c>
      <c r="AA281" s="154">
        <v>6470270</v>
      </c>
    </row>
    <row r="282" spans="1:27" ht="15" customHeight="1" x14ac:dyDescent="0.2">
      <c r="A282" s="151" t="s">
        <v>216</v>
      </c>
      <c r="B282" s="152" t="s">
        <v>217</v>
      </c>
      <c r="C282" s="153" t="s">
        <v>180</v>
      </c>
      <c r="D282" s="151" t="s">
        <v>36</v>
      </c>
      <c r="E282" s="151" t="s">
        <v>478</v>
      </c>
      <c r="F282" s="151" t="s">
        <v>478</v>
      </c>
      <c r="G282" s="151" t="s">
        <v>546</v>
      </c>
      <c r="H282" s="151" t="s">
        <v>549</v>
      </c>
      <c r="I282" s="151" t="s">
        <v>479</v>
      </c>
      <c r="J282" s="151"/>
      <c r="K282" s="151"/>
      <c r="L282" s="151"/>
      <c r="M282" s="151" t="s">
        <v>37</v>
      </c>
      <c r="N282" s="151" t="s">
        <v>38</v>
      </c>
      <c r="O282" s="151" t="s">
        <v>39</v>
      </c>
      <c r="P282" s="152" t="s">
        <v>134</v>
      </c>
      <c r="Q282" s="154">
        <v>2094750</v>
      </c>
      <c r="R282" s="154">
        <v>1428945</v>
      </c>
      <c r="S282" s="154">
        <v>0</v>
      </c>
      <c r="T282" s="154">
        <v>3523695</v>
      </c>
      <c r="U282" s="154">
        <v>0</v>
      </c>
      <c r="V282" s="154">
        <v>3523695</v>
      </c>
      <c r="W282" s="154">
        <v>0</v>
      </c>
      <c r="X282" s="154">
        <v>3523695</v>
      </c>
      <c r="Y282" s="154">
        <v>3523695</v>
      </c>
      <c r="Z282" s="154">
        <v>3523695</v>
      </c>
      <c r="AA282" s="154">
        <v>3523695</v>
      </c>
    </row>
    <row r="283" spans="1:27" ht="15" customHeight="1" x14ac:dyDescent="0.2">
      <c r="A283" s="151" t="s">
        <v>216</v>
      </c>
      <c r="B283" s="152" t="s">
        <v>217</v>
      </c>
      <c r="C283" s="153" t="s">
        <v>181</v>
      </c>
      <c r="D283" s="151" t="s">
        <v>36</v>
      </c>
      <c r="E283" s="151" t="s">
        <v>478</v>
      </c>
      <c r="F283" s="151" t="s">
        <v>478</v>
      </c>
      <c r="G283" s="151" t="s">
        <v>546</v>
      </c>
      <c r="H283" s="151" t="s">
        <v>550</v>
      </c>
      <c r="I283" s="151"/>
      <c r="J283" s="151"/>
      <c r="K283" s="151"/>
      <c r="L283" s="151"/>
      <c r="M283" s="151" t="s">
        <v>37</v>
      </c>
      <c r="N283" s="151" t="s">
        <v>38</v>
      </c>
      <c r="O283" s="151" t="s">
        <v>39</v>
      </c>
      <c r="P283" s="152" t="s">
        <v>135</v>
      </c>
      <c r="Q283" s="154">
        <v>16936290</v>
      </c>
      <c r="R283" s="154">
        <v>11323314</v>
      </c>
      <c r="S283" s="154">
        <v>0</v>
      </c>
      <c r="T283" s="154">
        <v>28259604</v>
      </c>
      <c r="U283" s="154">
        <v>0</v>
      </c>
      <c r="V283" s="154">
        <v>28259604</v>
      </c>
      <c r="W283" s="154">
        <v>0</v>
      </c>
      <c r="X283" s="154">
        <v>28259604</v>
      </c>
      <c r="Y283" s="154">
        <v>28259604</v>
      </c>
      <c r="Z283" s="154">
        <v>28259604</v>
      </c>
      <c r="AA283" s="154">
        <v>28259604</v>
      </c>
    </row>
    <row r="284" spans="1:27" ht="15" customHeight="1" x14ac:dyDescent="0.2">
      <c r="A284" s="151" t="s">
        <v>216</v>
      </c>
      <c r="B284" s="152" t="s">
        <v>217</v>
      </c>
      <c r="C284" s="153" t="s">
        <v>182</v>
      </c>
      <c r="D284" s="151" t="s">
        <v>36</v>
      </c>
      <c r="E284" s="151" t="s">
        <v>478</v>
      </c>
      <c r="F284" s="151" t="s">
        <v>478</v>
      </c>
      <c r="G284" s="151" t="s">
        <v>546</v>
      </c>
      <c r="H284" s="151" t="s">
        <v>556</v>
      </c>
      <c r="I284" s="151"/>
      <c r="J284" s="151"/>
      <c r="K284" s="151"/>
      <c r="L284" s="151"/>
      <c r="M284" s="151" t="s">
        <v>37</v>
      </c>
      <c r="N284" s="151" t="s">
        <v>38</v>
      </c>
      <c r="O284" s="151" t="s">
        <v>39</v>
      </c>
      <c r="P284" s="152" t="s">
        <v>136</v>
      </c>
      <c r="Q284" s="154">
        <v>3501540</v>
      </c>
      <c r="R284" s="154">
        <v>0</v>
      </c>
      <c r="S284" s="154">
        <v>3501540</v>
      </c>
      <c r="T284" s="154">
        <v>0</v>
      </c>
      <c r="U284" s="154">
        <v>0</v>
      </c>
      <c r="V284" s="154">
        <v>0</v>
      </c>
      <c r="W284" s="154">
        <v>0</v>
      </c>
      <c r="X284" s="154">
        <v>0</v>
      </c>
      <c r="Y284" s="154">
        <v>0</v>
      </c>
      <c r="Z284" s="154">
        <v>0</v>
      </c>
      <c r="AA284" s="154">
        <v>0</v>
      </c>
    </row>
    <row r="285" spans="1:27" ht="15" customHeight="1" x14ac:dyDescent="0.2">
      <c r="A285" s="151" t="s">
        <v>216</v>
      </c>
      <c r="B285" s="152" t="s">
        <v>217</v>
      </c>
      <c r="C285" s="153" t="s">
        <v>559</v>
      </c>
      <c r="D285" s="151" t="s">
        <v>36</v>
      </c>
      <c r="E285" s="151" t="s">
        <v>478</v>
      </c>
      <c r="F285" s="151" t="s">
        <v>478</v>
      </c>
      <c r="G285" s="151" t="s">
        <v>546</v>
      </c>
      <c r="H285" s="151" t="s">
        <v>560</v>
      </c>
      <c r="I285" s="151"/>
      <c r="J285" s="151"/>
      <c r="K285" s="151"/>
      <c r="L285" s="151"/>
      <c r="M285" s="151" t="s">
        <v>37</v>
      </c>
      <c r="N285" s="151" t="s">
        <v>38</v>
      </c>
      <c r="O285" s="151" t="s">
        <v>39</v>
      </c>
      <c r="P285" s="152" t="s">
        <v>561</v>
      </c>
      <c r="Q285" s="154">
        <v>0</v>
      </c>
      <c r="R285" s="154">
        <v>113983</v>
      </c>
      <c r="S285" s="154">
        <v>113983</v>
      </c>
      <c r="T285" s="154">
        <v>0</v>
      </c>
      <c r="U285" s="154">
        <v>0</v>
      </c>
      <c r="V285" s="154">
        <v>0</v>
      </c>
      <c r="W285" s="154">
        <v>0</v>
      </c>
      <c r="X285" s="154">
        <v>0</v>
      </c>
      <c r="Y285" s="154">
        <v>0</v>
      </c>
      <c r="Z285" s="154">
        <v>0</v>
      </c>
      <c r="AA285" s="154">
        <v>0</v>
      </c>
    </row>
    <row r="286" spans="1:27" ht="15" customHeight="1" x14ac:dyDescent="0.2">
      <c r="A286" s="151" t="s">
        <v>216</v>
      </c>
      <c r="B286" s="152" t="s">
        <v>217</v>
      </c>
      <c r="C286" s="153" t="s">
        <v>184</v>
      </c>
      <c r="D286" s="151" t="s">
        <v>36</v>
      </c>
      <c r="E286" s="151" t="s">
        <v>42</v>
      </c>
      <c r="F286" s="151" t="s">
        <v>42</v>
      </c>
      <c r="G286" s="151" t="s">
        <v>478</v>
      </c>
      <c r="H286" s="151" t="s">
        <v>479</v>
      </c>
      <c r="I286" s="151" t="s">
        <v>479</v>
      </c>
      <c r="J286" s="151"/>
      <c r="K286" s="151"/>
      <c r="L286" s="151"/>
      <c r="M286" s="151" t="s">
        <v>37</v>
      </c>
      <c r="N286" s="151" t="s">
        <v>38</v>
      </c>
      <c r="O286" s="151" t="s">
        <v>39</v>
      </c>
      <c r="P286" s="152" t="s">
        <v>138</v>
      </c>
      <c r="Q286" s="154">
        <v>0</v>
      </c>
      <c r="R286" s="154">
        <v>900000</v>
      </c>
      <c r="S286" s="154">
        <v>900000</v>
      </c>
      <c r="T286" s="154">
        <v>0</v>
      </c>
      <c r="U286" s="154">
        <v>0</v>
      </c>
      <c r="V286" s="154">
        <v>0</v>
      </c>
      <c r="W286" s="154">
        <v>0</v>
      </c>
      <c r="X286" s="154">
        <v>0</v>
      </c>
      <c r="Y286" s="154">
        <v>0</v>
      </c>
      <c r="Z286" s="154">
        <v>0</v>
      </c>
      <c r="AA286" s="154">
        <v>0</v>
      </c>
    </row>
    <row r="287" spans="1:27" ht="15" customHeight="1" x14ac:dyDescent="0.2">
      <c r="A287" s="151" t="s">
        <v>216</v>
      </c>
      <c r="B287" s="152" t="s">
        <v>217</v>
      </c>
      <c r="C287" s="153" t="s">
        <v>185</v>
      </c>
      <c r="D287" s="151" t="s">
        <v>36</v>
      </c>
      <c r="E287" s="151" t="s">
        <v>42</v>
      </c>
      <c r="F287" s="151" t="s">
        <v>42</v>
      </c>
      <c r="G287" s="151" t="s">
        <v>42</v>
      </c>
      <c r="H287" s="151" t="s">
        <v>490</v>
      </c>
      <c r="I287" s="151" t="s">
        <v>552</v>
      </c>
      <c r="J287" s="151"/>
      <c r="K287" s="151"/>
      <c r="L287" s="151"/>
      <c r="M287" s="151" t="s">
        <v>37</v>
      </c>
      <c r="N287" s="151" t="s">
        <v>38</v>
      </c>
      <c r="O287" s="151" t="s">
        <v>39</v>
      </c>
      <c r="P287" s="152" t="s">
        <v>139</v>
      </c>
      <c r="Q287" s="154">
        <v>0</v>
      </c>
      <c r="R287" s="154">
        <v>935600</v>
      </c>
      <c r="S287" s="154">
        <v>0</v>
      </c>
      <c r="T287" s="154">
        <v>935600</v>
      </c>
      <c r="U287" s="154">
        <v>0</v>
      </c>
      <c r="V287" s="154">
        <v>935600</v>
      </c>
      <c r="W287" s="154">
        <v>0</v>
      </c>
      <c r="X287" s="154">
        <v>935600</v>
      </c>
      <c r="Y287" s="154">
        <v>935600</v>
      </c>
      <c r="Z287" s="154">
        <v>935600</v>
      </c>
      <c r="AA287" s="154">
        <v>935600</v>
      </c>
    </row>
    <row r="288" spans="1:27" ht="15" customHeight="1" x14ac:dyDescent="0.2">
      <c r="A288" s="151" t="s">
        <v>216</v>
      </c>
      <c r="B288" s="152" t="s">
        <v>217</v>
      </c>
      <c r="C288" s="153" t="s">
        <v>185</v>
      </c>
      <c r="D288" s="151" t="s">
        <v>36</v>
      </c>
      <c r="E288" s="151" t="s">
        <v>42</v>
      </c>
      <c r="F288" s="151" t="s">
        <v>42</v>
      </c>
      <c r="G288" s="151" t="s">
        <v>42</v>
      </c>
      <c r="H288" s="151" t="s">
        <v>490</v>
      </c>
      <c r="I288" s="151" t="s">
        <v>552</v>
      </c>
      <c r="J288" s="151"/>
      <c r="K288" s="151"/>
      <c r="L288" s="151"/>
      <c r="M288" s="151" t="s">
        <v>48</v>
      </c>
      <c r="N288" s="151" t="s">
        <v>49</v>
      </c>
      <c r="O288" s="151" t="s">
        <v>39</v>
      </c>
      <c r="P288" s="152" t="s">
        <v>139</v>
      </c>
      <c r="Q288" s="154">
        <v>0</v>
      </c>
      <c r="R288" s="154">
        <v>60000</v>
      </c>
      <c r="S288" s="154">
        <v>0</v>
      </c>
      <c r="T288" s="154">
        <v>60000</v>
      </c>
      <c r="U288" s="154">
        <v>0</v>
      </c>
      <c r="V288" s="154">
        <v>60000</v>
      </c>
      <c r="W288" s="154">
        <v>0</v>
      </c>
      <c r="X288" s="154">
        <v>60000</v>
      </c>
      <c r="Y288" s="154">
        <v>60000</v>
      </c>
      <c r="Z288" s="154">
        <v>60000</v>
      </c>
      <c r="AA288" s="154">
        <v>60000</v>
      </c>
    </row>
    <row r="289" spans="1:27" ht="15" customHeight="1" x14ac:dyDescent="0.2">
      <c r="A289" s="151" t="s">
        <v>216</v>
      </c>
      <c r="B289" s="152" t="s">
        <v>217</v>
      </c>
      <c r="C289" s="153" t="s">
        <v>186</v>
      </c>
      <c r="D289" s="151" t="s">
        <v>36</v>
      </c>
      <c r="E289" s="151" t="s">
        <v>42</v>
      </c>
      <c r="F289" s="151" t="s">
        <v>42</v>
      </c>
      <c r="G289" s="151" t="s">
        <v>42</v>
      </c>
      <c r="H289" s="151" t="s">
        <v>490</v>
      </c>
      <c r="I289" s="151" t="s">
        <v>554</v>
      </c>
      <c r="J289" s="151"/>
      <c r="K289" s="151"/>
      <c r="L289" s="151"/>
      <c r="M289" s="151" t="s">
        <v>37</v>
      </c>
      <c r="N289" s="151" t="s">
        <v>38</v>
      </c>
      <c r="O289" s="151" t="s">
        <v>39</v>
      </c>
      <c r="P289" s="152" t="s">
        <v>140</v>
      </c>
      <c r="Q289" s="154">
        <v>52000000</v>
      </c>
      <c r="R289" s="154">
        <v>8678505</v>
      </c>
      <c r="S289" s="154">
        <v>7000000</v>
      </c>
      <c r="T289" s="154">
        <v>53678505</v>
      </c>
      <c r="U289" s="154">
        <v>0</v>
      </c>
      <c r="V289" s="154">
        <v>52943206</v>
      </c>
      <c r="W289" s="154">
        <v>735299</v>
      </c>
      <c r="X289" s="154">
        <v>52943206</v>
      </c>
      <c r="Y289" s="154">
        <v>52943206</v>
      </c>
      <c r="Z289" s="154">
        <v>52943206</v>
      </c>
      <c r="AA289" s="154">
        <v>52943206</v>
      </c>
    </row>
    <row r="290" spans="1:27" ht="15" customHeight="1" x14ac:dyDescent="0.2">
      <c r="A290" s="151" t="s">
        <v>216</v>
      </c>
      <c r="B290" s="152" t="s">
        <v>217</v>
      </c>
      <c r="C290" s="153" t="s">
        <v>189</v>
      </c>
      <c r="D290" s="151" t="s">
        <v>36</v>
      </c>
      <c r="E290" s="151" t="s">
        <v>42</v>
      </c>
      <c r="F290" s="151" t="s">
        <v>42</v>
      </c>
      <c r="G290" s="151" t="s">
        <v>42</v>
      </c>
      <c r="H290" s="151" t="s">
        <v>485</v>
      </c>
      <c r="I290" s="151" t="s">
        <v>552</v>
      </c>
      <c r="J290" s="151"/>
      <c r="K290" s="151"/>
      <c r="L290" s="151"/>
      <c r="M290" s="151" t="s">
        <v>37</v>
      </c>
      <c r="N290" s="151" t="s">
        <v>38</v>
      </c>
      <c r="O290" s="151" t="s">
        <v>39</v>
      </c>
      <c r="P290" s="152" t="s">
        <v>144</v>
      </c>
      <c r="Q290" s="154">
        <v>200000</v>
      </c>
      <c r="R290" s="154">
        <v>814515</v>
      </c>
      <c r="S290" s="154">
        <v>0</v>
      </c>
      <c r="T290" s="154">
        <v>1014515</v>
      </c>
      <c r="U290" s="154">
        <v>0</v>
      </c>
      <c r="V290" s="154">
        <v>903594</v>
      </c>
      <c r="W290" s="154">
        <v>110921</v>
      </c>
      <c r="X290" s="154">
        <v>903594</v>
      </c>
      <c r="Y290" s="154">
        <v>903594</v>
      </c>
      <c r="Z290" s="154">
        <v>903594</v>
      </c>
      <c r="AA290" s="154">
        <v>903594</v>
      </c>
    </row>
    <row r="291" spans="1:27" ht="15" customHeight="1" x14ac:dyDescent="0.2">
      <c r="A291" s="151" t="s">
        <v>216</v>
      </c>
      <c r="B291" s="152" t="s">
        <v>217</v>
      </c>
      <c r="C291" s="153" t="s">
        <v>190</v>
      </c>
      <c r="D291" s="151" t="s">
        <v>36</v>
      </c>
      <c r="E291" s="151" t="s">
        <v>42</v>
      </c>
      <c r="F291" s="151" t="s">
        <v>42</v>
      </c>
      <c r="G291" s="151" t="s">
        <v>42</v>
      </c>
      <c r="H291" s="151" t="s">
        <v>554</v>
      </c>
      <c r="I291" s="151" t="s">
        <v>552</v>
      </c>
      <c r="J291" s="151"/>
      <c r="K291" s="151"/>
      <c r="L291" s="151"/>
      <c r="M291" s="151" t="s">
        <v>37</v>
      </c>
      <c r="N291" s="151" t="s">
        <v>38</v>
      </c>
      <c r="O291" s="151" t="s">
        <v>39</v>
      </c>
      <c r="P291" s="152" t="s">
        <v>145</v>
      </c>
      <c r="Q291" s="154">
        <v>1900000</v>
      </c>
      <c r="R291" s="154">
        <v>1049600</v>
      </c>
      <c r="S291" s="154">
        <v>0</v>
      </c>
      <c r="T291" s="154">
        <v>2949600</v>
      </c>
      <c r="U291" s="154">
        <v>0</v>
      </c>
      <c r="V291" s="154">
        <v>2545971</v>
      </c>
      <c r="W291" s="154">
        <v>403629</v>
      </c>
      <c r="X291" s="154">
        <v>2545971</v>
      </c>
      <c r="Y291" s="154">
        <v>2545971</v>
      </c>
      <c r="Z291" s="154">
        <v>2545971</v>
      </c>
      <c r="AA291" s="154">
        <v>2545971</v>
      </c>
    </row>
    <row r="292" spans="1:27" ht="15" customHeight="1" x14ac:dyDescent="0.2">
      <c r="A292" s="151" t="s">
        <v>216</v>
      </c>
      <c r="B292" s="152" t="s">
        <v>217</v>
      </c>
      <c r="C292" s="153" t="s">
        <v>191</v>
      </c>
      <c r="D292" s="151" t="s">
        <v>36</v>
      </c>
      <c r="E292" s="151" t="s">
        <v>42</v>
      </c>
      <c r="F292" s="151" t="s">
        <v>42</v>
      </c>
      <c r="G292" s="151" t="s">
        <v>42</v>
      </c>
      <c r="H292" s="151" t="s">
        <v>555</v>
      </c>
      <c r="I292" s="151"/>
      <c r="J292" s="151"/>
      <c r="K292" s="151"/>
      <c r="L292" s="151"/>
      <c r="M292" s="151" t="s">
        <v>37</v>
      </c>
      <c r="N292" s="151" t="s">
        <v>38</v>
      </c>
      <c r="O292" s="151" t="s">
        <v>39</v>
      </c>
      <c r="P292" s="152" t="s">
        <v>146</v>
      </c>
      <c r="Q292" s="154">
        <v>0</v>
      </c>
      <c r="R292" s="154">
        <v>2466560</v>
      </c>
      <c r="S292" s="154">
        <v>379920</v>
      </c>
      <c r="T292" s="154">
        <v>2086640</v>
      </c>
      <c r="U292" s="154">
        <v>0</v>
      </c>
      <c r="V292" s="154">
        <v>2086640</v>
      </c>
      <c r="W292" s="154">
        <v>0</v>
      </c>
      <c r="X292" s="154">
        <v>2086640</v>
      </c>
      <c r="Y292" s="154">
        <v>2086640</v>
      </c>
      <c r="Z292" s="154">
        <v>2086640</v>
      </c>
      <c r="AA292" s="154">
        <v>2086640</v>
      </c>
    </row>
    <row r="293" spans="1:27" ht="15" customHeight="1" x14ac:dyDescent="0.2">
      <c r="A293" s="151" t="s">
        <v>216</v>
      </c>
      <c r="B293" s="152" t="s">
        <v>217</v>
      </c>
      <c r="C293" s="153" t="s">
        <v>191</v>
      </c>
      <c r="D293" s="151" t="s">
        <v>36</v>
      </c>
      <c r="E293" s="151" t="s">
        <v>42</v>
      </c>
      <c r="F293" s="151" t="s">
        <v>42</v>
      </c>
      <c r="G293" s="151" t="s">
        <v>42</v>
      </c>
      <c r="H293" s="151" t="s">
        <v>555</v>
      </c>
      <c r="I293" s="151"/>
      <c r="J293" s="151"/>
      <c r="K293" s="151"/>
      <c r="L293" s="151"/>
      <c r="M293" s="151" t="s">
        <v>48</v>
      </c>
      <c r="N293" s="151" t="s">
        <v>49</v>
      </c>
      <c r="O293" s="151" t="s">
        <v>39</v>
      </c>
      <c r="P293" s="152" t="s">
        <v>146</v>
      </c>
      <c r="Q293" s="154">
        <v>0</v>
      </c>
      <c r="R293" s="154">
        <v>271546</v>
      </c>
      <c r="S293" s="154">
        <v>0</v>
      </c>
      <c r="T293" s="154">
        <v>271546</v>
      </c>
      <c r="U293" s="154">
        <v>0</v>
      </c>
      <c r="V293" s="154">
        <v>271546</v>
      </c>
      <c r="W293" s="154">
        <v>0</v>
      </c>
      <c r="X293" s="154">
        <v>271546</v>
      </c>
      <c r="Y293" s="154">
        <v>271546</v>
      </c>
      <c r="Z293" s="154">
        <v>271546</v>
      </c>
      <c r="AA293" s="154">
        <v>271546</v>
      </c>
    </row>
    <row r="294" spans="1:27" ht="15" customHeight="1" x14ac:dyDescent="0.2">
      <c r="A294" s="151" t="s">
        <v>216</v>
      </c>
      <c r="B294" s="152" t="s">
        <v>217</v>
      </c>
      <c r="C294" s="153" t="s">
        <v>192</v>
      </c>
      <c r="D294" s="151" t="s">
        <v>36</v>
      </c>
      <c r="E294" s="151" t="s">
        <v>546</v>
      </c>
      <c r="F294" s="151" t="s">
        <v>547</v>
      </c>
      <c r="G294" s="151" t="s">
        <v>42</v>
      </c>
      <c r="H294" s="151" t="s">
        <v>548</v>
      </c>
      <c r="I294" s="151" t="s">
        <v>549</v>
      </c>
      <c r="J294" s="151"/>
      <c r="K294" s="151"/>
      <c r="L294" s="151"/>
      <c r="M294" s="151" t="s">
        <v>37</v>
      </c>
      <c r="N294" s="151" t="s">
        <v>38</v>
      </c>
      <c r="O294" s="151" t="s">
        <v>39</v>
      </c>
      <c r="P294" s="152" t="s">
        <v>147</v>
      </c>
      <c r="Q294" s="154">
        <v>0</v>
      </c>
      <c r="R294" s="154">
        <v>9000665</v>
      </c>
      <c r="S294" s="154">
        <v>200</v>
      </c>
      <c r="T294" s="154">
        <v>9000465</v>
      </c>
      <c r="U294" s="154">
        <v>0</v>
      </c>
      <c r="V294" s="154">
        <v>8181182</v>
      </c>
      <c r="W294" s="154">
        <v>819283</v>
      </c>
      <c r="X294" s="154">
        <v>8181182</v>
      </c>
      <c r="Y294" s="154">
        <v>8181182</v>
      </c>
      <c r="Z294" s="154">
        <v>8181182</v>
      </c>
      <c r="AA294" s="154">
        <v>8181182</v>
      </c>
    </row>
    <row r="295" spans="1:27" ht="15" customHeight="1" x14ac:dyDescent="0.2">
      <c r="A295" s="151" t="s">
        <v>216</v>
      </c>
      <c r="B295" s="152" t="s">
        <v>217</v>
      </c>
      <c r="C295" s="153" t="s">
        <v>194</v>
      </c>
      <c r="D295" s="151" t="s">
        <v>36</v>
      </c>
      <c r="E295" s="151" t="s">
        <v>551</v>
      </c>
      <c r="F295" s="151" t="s">
        <v>478</v>
      </c>
      <c r="G295" s="151" t="s">
        <v>42</v>
      </c>
      <c r="H295" s="151" t="s">
        <v>549</v>
      </c>
      <c r="I295" s="151"/>
      <c r="J295" s="151"/>
      <c r="K295" s="151"/>
      <c r="L295" s="151"/>
      <c r="M295" s="151" t="s">
        <v>37</v>
      </c>
      <c r="N295" s="151" t="s">
        <v>38</v>
      </c>
      <c r="O295" s="151" t="s">
        <v>39</v>
      </c>
      <c r="P295" s="152" t="s">
        <v>149</v>
      </c>
      <c r="Q295" s="154">
        <v>0</v>
      </c>
      <c r="R295" s="154">
        <v>15472550</v>
      </c>
      <c r="S295" s="154">
        <v>0</v>
      </c>
      <c r="T295" s="154">
        <v>15472550</v>
      </c>
      <c r="U295" s="154">
        <v>0</v>
      </c>
      <c r="V295" s="154">
        <v>15472550</v>
      </c>
      <c r="W295" s="154">
        <v>0</v>
      </c>
      <c r="X295" s="154">
        <v>15472550</v>
      </c>
      <c r="Y295" s="154">
        <v>15472550</v>
      </c>
      <c r="Z295" s="154">
        <v>15472550</v>
      </c>
      <c r="AA295" s="154">
        <v>15472550</v>
      </c>
    </row>
    <row r="296" spans="1:27" ht="15" customHeight="1" x14ac:dyDescent="0.2">
      <c r="A296" s="151" t="s">
        <v>216</v>
      </c>
      <c r="B296" s="152" t="s">
        <v>217</v>
      </c>
      <c r="C296" s="153" t="s">
        <v>376</v>
      </c>
      <c r="D296" s="151" t="s">
        <v>61</v>
      </c>
      <c r="E296" s="151" t="s">
        <v>62</v>
      </c>
      <c r="F296" s="151" t="s">
        <v>63</v>
      </c>
      <c r="G296" s="151" t="s">
        <v>64</v>
      </c>
      <c r="H296" s="151" t="s">
        <v>151</v>
      </c>
      <c r="I296" s="151" t="s">
        <v>377</v>
      </c>
      <c r="J296" s="151" t="s">
        <v>42</v>
      </c>
      <c r="K296" s="151"/>
      <c r="L296" s="151"/>
      <c r="M296" s="151" t="s">
        <v>37</v>
      </c>
      <c r="N296" s="151" t="s">
        <v>38</v>
      </c>
      <c r="O296" s="151" t="s">
        <v>39</v>
      </c>
      <c r="P296" s="152" t="s">
        <v>495</v>
      </c>
      <c r="Q296" s="154">
        <v>0</v>
      </c>
      <c r="R296" s="154">
        <v>645030</v>
      </c>
      <c r="S296" s="154">
        <v>0</v>
      </c>
      <c r="T296" s="154">
        <v>645030</v>
      </c>
      <c r="U296" s="154">
        <v>0</v>
      </c>
      <c r="V296" s="154">
        <v>644430</v>
      </c>
      <c r="W296" s="154">
        <v>600</v>
      </c>
      <c r="X296" s="154">
        <v>644430</v>
      </c>
      <c r="Y296" s="154">
        <v>644430</v>
      </c>
      <c r="Z296" s="154">
        <v>644430</v>
      </c>
      <c r="AA296" s="154">
        <v>644430</v>
      </c>
    </row>
    <row r="297" spans="1:27" ht="15" customHeight="1" x14ac:dyDescent="0.2">
      <c r="A297" s="151" t="s">
        <v>216</v>
      </c>
      <c r="B297" s="152" t="s">
        <v>217</v>
      </c>
      <c r="C297" s="153" t="s">
        <v>197</v>
      </c>
      <c r="D297" s="151" t="s">
        <v>61</v>
      </c>
      <c r="E297" s="151" t="s">
        <v>74</v>
      </c>
      <c r="F297" s="151" t="s">
        <v>63</v>
      </c>
      <c r="G297" s="151" t="s">
        <v>71</v>
      </c>
      <c r="H297" s="151" t="s">
        <v>151</v>
      </c>
      <c r="I297" s="151" t="s">
        <v>154</v>
      </c>
      <c r="J297" s="151" t="s">
        <v>42</v>
      </c>
      <c r="K297" s="151"/>
      <c r="L297" s="151"/>
      <c r="M297" s="151" t="s">
        <v>37</v>
      </c>
      <c r="N297" s="151" t="s">
        <v>38</v>
      </c>
      <c r="O297" s="151" t="s">
        <v>39</v>
      </c>
      <c r="P297" s="152" t="s">
        <v>155</v>
      </c>
      <c r="Q297" s="154">
        <v>0</v>
      </c>
      <c r="R297" s="154">
        <v>139521600</v>
      </c>
      <c r="S297" s="154">
        <v>577224</v>
      </c>
      <c r="T297" s="154">
        <v>138944376</v>
      </c>
      <c r="U297" s="154">
        <v>0</v>
      </c>
      <c r="V297" s="154">
        <v>138944376</v>
      </c>
      <c r="W297" s="154">
        <v>0</v>
      </c>
      <c r="X297" s="154">
        <v>138944376</v>
      </c>
      <c r="Y297" s="154">
        <v>138944376</v>
      </c>
      <c r="Z297" s="154">
        <v>138944376</v>
      </c>
      <c r="AA297" s="154">
        <v>138944376</v>
      </c>
    </row>
    <row r="298" spans="1:27" ht="15" customHeight="1" x14ac:dyDescent="0.2">
      <c r="A298" s="151" t="s">
        <v>216</v>
      </c>
      <c r="B298" s="152" t="s">
        <v>217</v>
      </c>
      <c r="C298" s="153" t="s">
        <v>198</v>
      </c>
      <c r="D298" s="151" t="s">
        <v>61</v>
      </c>
      <c r="E298" s="151" t="s">
        <v>74</v>
      </c>
      <c r="F298" s="151" t="s">
        <v>63</v>
      </c>
      <c r="G298" s="151" t="s">
        <v>71</v>
      </c>
      <c r="H298" s="151" t="s">
        <v>151</v>
      </c>
      <c r="I298" s="151" t="s">
        <v>156</v>
      </c>
      <c r="J298" s="151" t="s">
        <v>42</v>
      </c>
      <c r="K298" s="151"/>
      <c r="L298" s="151"/>
      <c r="M298" s="151" t="s">
        <v>37</v>
      </c>
      <c r="N298" s="151" t="s">
        <v>76</v>
      </c>
      <c r="O298" s="151" t="s">
        <v>39</v>
      </c>
      <c r="P298" s="152" t="s">
        <v>157</v>
      </c>
      <c r="Q298" s="154">
        <v>0</v>
      </c>
      <c r="R298" s="154">
        <v>580482</v>
      </c>
      <c r="S298" s="154">
        <v>0</v>
      </c>
      <c r="T298" s="154">
        <v>580482</v>
      </c>
      <c r="U298" s="154">
        <v>0</v>
      </c>
      <c r="V298" s="154">
        <v>580482</v>
      </c>
      <c r="W298" s="154">
        <v>0</v>
      </c>
      <c r="X298" s="154">
        <v>580482</v>
      </c>
      <c r="Y298" s="154">
        <v>580482</v>
      </c>
      <c r="Z298" s="154">
        <v>580482</v>
      </c>
      <c r="AA298" s="154">
        <v>580482</v>
      </c>
    </row>
    <row r="299" spans="1:27" ht="15" customHeight="1" x14ac:dyDescent="0.2">
      <c r="A299" s="151" t="s">
        <v>216</v>
      </c>
      <c r="B299" s="152" t="s">
        <v>217</v>
      </c>
      <c r="C299" s="153" t="s">
        <v>197</v>
      </c>
      <c r="D299" s="151" t="s">
        <v>61</v>
      </c>
      <c r="E299" s="151" t="s">
        <v>74</v>
      </c>
      <c r="F299" s="151" t="s">
        <v>63</v>
      </c>
      <c r="G299" s="151" t="s">
        <v>71</v>
      </c>
      <c r="H299" s="151" t="s">
        <v>151</v>
      </c>
      <c r="I299" s="151" t="s">
        <v>154</v>
      </c>
      <c r="J299" s="151" t="s">
        <v>42</v>
      </c>
      <c r="K299" s="151"/>
      <c r="L299" s="151"/>
      <c r="M299" s="151" t="s">
        <v>37</v>
      </c>
      <c r="N299" s="151" t="s">
        <v>76</v>
      </c>
      <c r="O299" s="151" t="s">
        <v>39</v>
      </c>
      <c r="P299" s="152" t="s">
        <v>155</v>
      </c>
      <c r="Q299" s="154">
        <v>0</v>
      </c>
      <c r="R299" s="154">
        <v>76387471</v>
      </c>
      <c r="S299" s="154">
        <v>19846977</v>
      </c>
      <c r="T299" s="154">
        <v>56540494</v>
      </c>
      <c r="U299" s="154">
        <v>0</v>
      </c>
      <c r="V299" s="154">
        <v>56448630</v>
      </c>
      <c r="W299" s="154">
        <v>91864</v>
      </c>
      <c r="X299" s="154">
        <v>56448630</v>
      </c>
      <c r="Y299" s="154">
        <v>56448630</v>
      </c>
      <c r="Z299" s="154">
        <v>56448630</v>
      </c>
      <c r="AA299" s="154">
        <v>56448630</v>
      </c>
    </row>
    <row r="300" spans="1:27" ht="15" customHeight="1" x14ac:dyDescent="0.2">
      <c r="A300" s="151" t="s">
        <v>216</v>
      </c>
      <c r="B300" s="152" t="s">
        <v>217</v>
      </c>
      <c r="C300" s="153" t="s">
        <v>197</v>
      </c>
      <c r="D300" s="151" t="s">
        <v>61</v>
      </c>
      <c r="E300" s="151" t="s">
        <v>74</v>
      </c>
      <c r="F300" s="151" t="s">
        <v>63</v>
      </c>
      <c r="G300" s="151" t="s">
        <v>71</v>
      </c>
      <c r="H300" s="151" t="s">
        <v>151</v>
      </c>
      <c r="I300" s="151" t="s">
        <v>154</v>
      </c>
      <c r="J300" s="151" t="s">
        <v>42</v>
      </c>
      <c r="K300" s="151"/>
      <c r="L300" s="151"/>
      <c r="M300" s="151" t="s">
        <v>48</v>
      </c>
      <c r="N300" s="151" t="s">
        <v>49</v>
      </c>
      <c r="O300" s="151" t="s">
        <v>39</v>
      </c>
      <c r="P300" s="152" t="s">
        <v>155</v>
      </c>
      <c r="Q300" s="154">
        <v>0</v>
      </c>
      <c r="R300" s="154">
        <v>30830370</v>
      </c>
      <c r="S300" s="154">
        <v>3491032</v>
      </c>
      <c r="T300" s="154">
        <v>27339338</v>
      </c>
      <c r="U300" s="154">
        <v>0</v>
      </c>
      <c r="V300" s="154">
        <v>27339338</v>
      </c>
      <c r="W300" s="154">
        <v>0</v>
      </c>
      <c r="X300" s="154">
        <v>27339338</v>
      </c>
      <c r="Y300" s="154">
        <v>27339338</v>
      </c>
      <c r="Z300" s="154">
        <v>27339338</v>
      </c>
      <c r="AA300" s="154">
        <v>27339338</v>
      </c>
    </row>
    <row r="301" spans="1:27" ht="15" customHeight="1" x14ac:dyDescent="0.2">
      <c r="A301" s="151" t="s">
        <v>216</v>
      </c>
      <c r="B301" s="152" t="s">
        <v>217</v>
      </c>
      <c r="C301" s="153" t="s">
        <v>198</v>
      </c>
      <c r="D301" s="151" t="s">
        <v>61</v>
      </c>
      <c r="E301" s="151" t="s">
        <v>74</v>
      </c>
      <c r="F301" s="151" t="s">
        <v>63</v>
      </c>
      <c r="G301" s="151" t="s">
        <v>71</v>
      </c>
      <c r="H301" s="151" t="s">
        <v>151</v>
      </c>
      <c r="I301" s="151" t="s">
        <v>156</v>
      </c>
      <c r="J301" s="151" t="s">
        <v>42</v>
      </c>
      <c r="K301" s="151"/>
      <c r="L301" s="151"/>
      <c r="M301" s="151" t="s">
        <v>48</v>
      </c>
      <c r="N301" s="151" t="s">
        <v>49</v>
      </c>
      <c r="O301" s="151" t="s">
        <v>39</v>
      </c>
      <c r="P301" s="152" t="s">
        <v>157</v>
      </c>
      <c r="Q301" s="154">
        <v>0</v>
      </c>
      <c r="R301" s="154">
        <v>34807890</v>
      </c>
      <c r="S301" s="154">
        <v>5536929</v>
      </c>
      <c r="T301" s="154">
        <v>29270961</v>
      </c>
      <c r="U301" s="154">
        <v>0</v>
      </c>
      <c r="V301" s="154">
        <v>27086710</v>
      </c>
      <c r="W301" s="154">
        <v>2184251</v>
      </c>
      <c r="X301" s="154">
        <v>27086710</v>
      </c>
      <c r="Y301" s="154">
        <v>27086710</v>
      </c>
      <c r="Z301" s="154">
        <v>27086710</v>
      </c>
      <c r="AA301" s="154">
        <v>27086710</v>
      </c>
    </row>
    <row r="302" spans="1:27" ht="15" customHeight="1" x14ac:dyDescent="0.2">
      <c r="A302" s="151" t="s">
        <v>216</v>
      </c>
      <c r="B302" s="152" t="s">
        <v>217</v>
      </c>
      <c r="C302" s="153" t="s">
        <v>199</v>
      </c>
      <c r="D302" s="151" t="s">
        <v>61</v>
      </c>
      <c r="E302" s="151" t="s">
        <v>82</v>
      </c>
      <c r="F302" s="151" t="s">
        <v>63</v>
      </c>
      <c r="G302" s="151" t="s">
        <v>83</v>
      </c>
      <c r="H302" s="151" t="s">
        <v>151</v>
      </c>
      <c r="I302" s="151" t="s">
        <v>158</v>
      </c>
      <c r="J302" s="151" t="s">
        <v>42</v>
      </c>
      <c r="K302" s="151"/>
      <c r="L302" s="151"/>
      <c r="M302" s="151" t="s">
        <v>48</v>
      </c>
      <c r="N302" s="151" t="s">
        <v>49</v>
      </c>
      <c r="O302" s="151" t="s">
        <v>39</v>
      </c>
      <c r="P302" s="152" t="s">
        <v>159</v>
      </c>
      <c r="Q302" s="154">
        <v>0</v>
      </c>
      <c r="R302" s="154">
        <v>24269760</v>
      </c>
      <c r="S302" s="154">
        <v>6067440</v>
      </c>
      <c r="T302" s="154">
        <v>18202320</v>
      </c>
      <c r="U302" s="154">
        <v>0</v>
      </c>
      <c r="V302" s="154">
        <v>18202320</v>
      </c>
      <c r="W302" s="154">
        <v>0</v>
      </c>
      <c r="X302" s="154">
        <v>18202320</v>
      </c>
      <c r="Y302" s="154">
        <v>18202320</v>
      </c>
      <c r="Z302" s="154">
        <v>18202320</v>
      </c>
      <c r="AA302" s="154">
        <v>18202320</v>
      </c>
    </row>
    <row r="303" spans="1:27" ht="15" customHeight="1" x14ac:dyDescent="0.2">
      <c r="A303" s="151" t="s">
        <v>216</v>
      </c>
      <c r="B303" s="152" t="s">
        <v>217</v>
      </c>
      <c r="C303" s="153" t="s">
        <v>200</v>
      </c>
      <c r="D303" s="151" t="s">
        <v>61</v>
      </c>
      <c r="E303" s="151" t="s">
        <v>82</v>
      </c>
      <c r="F303" s="151" t="s">
        <v>63</v>
      </c>
      <c r="G303" s="151" t="s">
        <v>86</v>
      </c>
      <c r="H303" s="151" t="s">
        <v>151</v>
      </c>
      <c r="I303" s="151" t="s">
        <v>160</v>
      </c>
      <c r="J303" s="151" t="s">
        <v>42</v>
      </c>
      <c r="K303" s="151"/>
      <c r="L303" s="151"/>
      <c r="M303" s="151" t="s">
        <v>37</v>
      </c>
      <c r="N303" s="151" t="s">
        <v>38</v>
      </c>
      <c r="O303" s="151" t="s">
        <v>39</v>
      </c>
      <c r="P303" s="152" t="s">
        <v>161</v>
      </c>
      <c r="Q303" s="154">
        <v>0</v>
      </c>
      <c r="R303" s="154">
        <v>23799988</v>
      </c>
      <c r="S303" s="154">
        <v>19981516</v>
      </c>
      <c r="T303" s="154">
        <v>3818472</v>
      </c>
      <c r="U303" s="154">
        <v>0</v>
      </c>
      <c r="V303" s="154">
        <v>3818472</v>
      </c>
      <c r="W303" s="154">
        <v>0</v>
      </c>
      <c r="X303" s="154">
        <v>3818472</v>
      </c>
      <c r="Y303" s="154">
        <v>3818472</v>
      </c>
      <c r="Z303" s="154">
        <v>3818472</v>
      </c>
      <c r="AA303" s="154">
        <v>3818472</v>
      </c>
    </row>
    <row r="304" spans="1:27" ht="15" customHeight="1" x14ac:dyDescent="0.2">
      <c r="A304" s="151" t="s">
        <v>216</v>
      </c>
      <c r="B304" s="152" t="s">
        <v>217</v>
      </c>
      <c r="C304" s="153" t="s">
        <v>201</v>
      </c>
      <c r="D304" s="151" t="s">
        <v>61</v>
      </c>
      <c r="E304" s="151" t="s">
        <v>82</v>
      </c>
      <c r="F304" s="151" t="s">
        <v>63</v>
      </c>
      <c r="G304" s="151" t="s">
        <v>86</v>
      </c>
      <c r="H304" s="151" t="s">
        <v>151</v>
      </c>
      <c r="I304" s="151" t="s">
        <v>162</v>
      </c>
      <c r="J304" s="151" t="s">
        <v>42</v>
      </c>
      <c r="K304" s="151"/>
      <c r="L304" s="151"/>
      <c r="M304" s="151" t="s">
        <v>37</v>
      </c>
      <c r="N304" s="151" t="s">
        <v>38</v>
      </c>
      <c r="O304" s="151" t="s">
        <v>39</v>
      </c>
      <c r="P304" s="152" t="s">
        <v>163</v>
      </c>
      <c r="Q304" s="154">
        <v>0</v>
      </c>
      <c r="R304" s="154">
        <v>3311315</v>
      </c>
      <c r="S304" s="154">
        <v>176619</v>
      </c>
      <c r="T304" s="154">
        <v>3134696</v>
      </c>
      <c r="U304" s="154">
        <v>0</v>
      </c>
      <c r="V304" s="154">
        <v>3134696</v>
      </c>
      <c r="W304" s="154">
        <v>0</v>
      </c>
      <c r="X304" s="154">
        <v>3134696</v>
      </c>
      <c r="Y304" s="154">
        <v>3134696</v>
      </c>
      <c r="Z304" s="154">
        <v>3134696</v>
      </c>
      <c r="AA304" s="154">
        <v>3134696</v>
      </c>
    </row>
    <row r="305" spans="1:27" ht="15" customHeight="1" x14ac:dyDescent="0.2">
      <c r="A305" s="151" t="s">
        <v>218</v>
      </c>
      <c r="B305" s="152" t="s">
        <v>219</v>
      </c>
      <c r="C305" s="153" t="s">
        <v>164</v>
      </c>
      <c r="D305" s="151" t="s">
        <v>36</v>
      </c>
      <c r="E305" s="151" t="s">
        <v>478</v>
      </c>
      <c r="F305" s="151" t="s">
        <v>478</v>
      </c>
      <c r="G305" s="151" t="s">
        <v>478</v>
      </c>
      <c r="H305" s="151" t="s">
        <v>549</v>
      </c>
      <c r="I305" s="151" t="s">
        <v>549</v>
      </c>
      <c r="J305" s="151"/>
      <c r="K305" s="151"/>
      <c r="L305" s="151"/>
      <c r="M305" s="151" t="s">
        <v>37</v>
      </c>
      <c r="N305" s="151" t="s">
        <v>38</v>
      </c>
      <c r="O305" s="151" t="s">
        <v>39</v>
      </c>
      <c r="P305" s="152" t="s">
        <v>118</v>
      </c>
      <c r="Q305" s="154">
        <v>857859000</v>
      </c>
      <c r="R305" s="154">
        <v>95059765.219999999</v>
      </c>
      <c r="S305" s="154">
        <v>9614675.2200000007</v>
      </c>
      <c r="T305" s="154">
        <v>943304090</v>
      </c>
      <c r="U305" s="154">
        <v>0</v>
      </c>
      <c r="V305" s="154">
        <v>943304090</v>
      </c>
      <c r="W305" s="154">
        <v>0</v>
      </c>
      <c r="X305" s="154">
        <v>943304090</v>
      </c>
      <c r="Y305" s="154">
        <v>943304090</v>
      </c>
      <c r="Z305" s="154">
        <v>943304090</v>
      </c>
      <c r="AA305" s="154">
        <v>943304090</v>
      </c>
    </row>
    <row r="306" spans="1:27" ht="15" customHeight="1" x14ac:dyDescent="0.2">
      <c r="A306" s="151" t="s">
        <v>218</v>
      </c>
      <c r="B306" s="152" t="s">
        <v>219</v>
      </c>
      <c r="C306" s="153" t="s">
        <v>166</v>
      </c>
      <c r="D306" s="151" t="s">
        <v>36</v>
      </c>
      <c r="E306" s="151" t="s">
        <v>478</v>
      </c>
      <c r="F306" s="151" t="s">
        <v>478</v>
      </c>
      <c r="G306" s="151" t="s">
        <v>478</v>
      </c>
      <c r="H306" s="151" t="s">
        <v>549</v>
      </c>
      <c r="I306" s="151" t="s">
        <v>552</v>
      </c>
      <c r="J306" s="151"/>
      <c r="K306" s="151"/>
      <c r="L306" s="151"/>
      <c r="M306" s="151" t="s">
        <v>37</v>
      </c>
      <c r="N306" s="151" t="s">
        <v>38</v>
      </c>
      <c r="O306" s="151" t="s">
        <v>39</v>
      </c>
      <c r="P306" s="152" t="s">
        <v>120</v>
      </c>
      <c r="Q306" s="154">
        <v>20974000</v>
      </c>
      <c r="R306" s="154">
        <v>2711054</v>
      </c>
      <c r="S306" s="154">
        <v>42434</v>
      </c>
      <c r="T306" s="154">
        <v>23642620</v>
      </c>
      <c r="U306" s="154">
        <v>0</v>
      </c>
      <c r="V306" s="154">
        <v>23642620</v>
      </c>
      <c r="W306" s="154">
        <v>0</v>
      </c>
      <c r="X306" s="154">
        <v>23642620</v>
      </c>
      <c r="Y306" s="154">
        <v>23642620</v>
      </c>
      <c r="Z306" s="154">
        <v>23642620</v>
      </c>
      <c r="AA306" s="154">
        <v>23642620</v>
      </c>
    </row>
    <row r="307" spans="1:27" ht="15" customHeight="1" x14ac:dyDescent="0.2">
      <c r="A307" s="151" t="s">
        <v>218</v>
      </c>
      <c r="B307" s="152" t="s">
        <v>219</v>
      </c>
      <c r="C307" s="153" t="s">
        <v>167</v>
      </c>
      <c r="D307" s="151" t="s">
        <v>36</v>
      </c>
      <c r="E307" s="151" t="s">
        <v>478</v>
      </c>
      <c r="F307" s="151" t="s">
        <v>478</v>
      </c>
      <c r="G307" s="151" t="s">
        <v>478</v>
      </c>
      <c r="H307" s="151" t="s">
        <v>549</v>
      </c>
      <c r="I307" s="151" t="s">
        <v>553</v>
      </c>
      <c r="J307" s="151"/>
      <c r="K307" s="151"/>
      <c r="L307" s="151"/>
      <c r="M307" s="151" t="s">
        <v>37</v>
      </c>
      <c r="N307" s="151" t="s">
        <v>38</v>
      </c>
      <c r="O307" s="151" t="s">
        <v>39</v>
      </c>
      <c r="P307" s="152" t="s">
        <v>121</v>
      </c>
      <c r="Q307" s="154">
        <v>27635000</v>
      </c>
      <c r="R307" s="154">
        <v>0</v>
      </c>
      <c r="S307" s="154">
        <v>10643518</v>
      </c>
      <c r="T307" s="154">
        <v>16991482</v>
      </c>
      <c r="U307" s="154">
        <v>0</v>
      </c>
      <c r="V307" s="154">
        <v>16991482</v>
      </c>
      <c r="W307" s="154">
        <v>0</v>
      </c>
      <c r="X307" s="154">
        <v>16991482</v>
      </c>
      <c r="Y307" s="154">
        <v>16991482</v>
      </c>
      <c r="Z307" s="154">
        <v>16991482</v>
      </c>
      <c r="AA307" s="154">
        <v>16991482</v>
      </c>
    </row>
    <row r="308" spans="1:27" ht="15" customHeight="1" x14ac:dyDescent="0.2">
      <c r="A308" s="151" t="s">
        <v>218</v>
      </c>
      <c r="B308" s="152" t="s">
        <v>219</v>
      </c>
      <c r="C308" s="153" t="s">
        <v>168</v>
      </c>
      <c r="D308" s="151" t="s">
        <v>36</v>
      </c>
      <c r="E308" s="151" t="s">
        <v>478</v>
      </c>
      <c r="F308" s="151" t="s">
        <v>478</v>
      </c>
      <c r="G308" s="151" t="s">
        <v>478</v>
      </c>
      <c r="H308" s="151" t="s">
        <v>549</v>
      </c>
      <c r="I308" s="151" t="s">
        <v>490</v>
      </c>
      <c r="J308" s="151"/>
      <c r="K308" s="151"/>
      <c r="L308" s="151"/>
      <c r="M308" s="151" t="s">
        <v>37</v>
      </c>
      <c r="N308" s="151" t="s">
        <v>38</v>
      </c>
      <c r="O308" s="151" t="s">
        <v>39</v>
      </c>
      <c r="P308" s="152" t="s">
        <v>122</v>
      </c>
      <c r="Q308" s="154">
        <v>81926000</v>
      </c>
      <c r="R308" s="154">
        <v>13800000</v>
      </c>
      <c r="S308" s="154">
        <v>42018</v>
      </c>
      <c r="T308" s="154">
        <v>95683982</v>
      </c>
      <c r="U308" s="154">
        <v>0</v>
      </c>
      <c r="V308" s="154">
        <v>95683982</v>
      </c>
      <c r="W308" s="154">
        <v>0</v>
      </c>
      <c r="X308" s="154">
        <v>95683982</v>
      </c>
      <c r="Y308" s="154">
        <v>95683982</v>
      </c>
      <c r="Z308" s="154">
        <v>95683982</v>
      </c>
      <c r="AA308" s="154">
        <v>95683982</v>
      </c>
    </row>
    <row r="309" spans="1:27" ht="15" customHeight="1" x14ac:dyDescent="0.2">
      <c r="A309" s="151" t="s">
        <v>218</v>
      </c>
      <c r="B309" s="152" t="s">
        <v>219</v>
      </c>
      <c r="C309" s="153" t="s">
        <v>169</v>
      </c>
      <c r="D309" s="151" t="s">
        <v>36</v>
      </c>
      <c r="E309" s="151" t="s">
        <v>478</v>
      </c>
      <c r="F309" s="151" t="s">
        <v>478</v>
      </c>
      <c r="G309" s="151" t="s">
        <v>478</v>
      </c>
      <c r="H309" s="151" t="s">
        <v>549</v>
      </c>
      <c r="I309" s="151" t="s">
        <v>500</v>
      </c>
      <c r="J309" s="151"/>
      <c r="K309" s="151"/>
      <c r="L309" s="151"/>
      <c r="M309" s="151" t="s">
        <v>37</v>
      </c>
      <c r="N309" s="151" t="s">
        <v>38</v>
      </c>
      <c r="O309" s="151" t="s">
        <v>39</v>
      </c>
      <c r="P309" s="152" t="s">
        <v>123</v>
      </c>
      <c r="Q309" s="154">
        <v>32178000</v>
      </c>
      <c r="R309" s="154">
        <v>4066694</v>
      </c>
      <c r="S309" s="154">
        <v>1521882</v>
      </c>
      <c r="T309" s="154">
        <v>34722812</v>
      </c>
      <c r="U309" s="154">
        <v>0</v>
      </c>
      <c r="V309" s="154">
        <v>34722812</v>
      </c>
      <c r="W309" s="154">
        <v>0</v>
      </c>
      <c r="X309" s="154">
        <v>34722812</v>
      </c>
      <c r="Y309" s="154">
        <v>34722812</v>
      </c>
      <c r="Z309" s="154">
        <v>34722812</v>
      </c>
      <c r="AA309" s="154">
        <v>34722812</v>
      </c>
    </row>
    <row r="310" spans="1:27" ht="15" customHeight="1" x14ac:dyDescent="0.2">
      <c r="A310" s="151" t="s">
        <v>218</v>
      </c>
      <c r="B310" s="152" t="s">
        <v>219</v>
      </c>
      <c r="C310" s="153" t="s">
        <v>170</v>
      </c>
      <c r="D310" s="151" t="s">
        <v>36</v>
      </c>
      <c r="E310" s="151" t="s">
        <v>478</v>
      </c>
      <c r="F310" s="151" t="s">
        <v>478</v>
      </c>
      <c r="G310" s="151" t="s">
        <v>478</v>
      </c>
      <c r="H310" s="151" t="s">
        <v>549</v>
      </c>
      <c r="I310" s="151" t="s">
        <v>554</v>
      </c>
      <c r="J310" s="151"/>
      <c r="K310" s="151"/>
      <c r="L310" s="151"/>
      <c r="M310" s="151" t="s">
        <v>37</v>
      </c>
      <c r="N310" s="151" t="s">
        <v>38</v>
      </c>
      <c r="O310" s="151" t="s">
        <v>39</v>
      </c>
      <c r="P310" s="152" t="s">
        <v>124</v>
      </c>
      <c r="Q310" s="154">
        <v>101016000</v>
      </c>
      <c r="R310" s="154">
        <v>13900000</v>
      </c>
      <c r="S310" s="154">
        <v>557595</v>
      </c>
      <c r="T310" s="154">
        <v>114358405</v>
      </c>
      <c r="U310" s="154">
        <v>0</v>
      </c>
      <c r="V310" s="154">
        <v>114358405</v>
      </c>
      <c r="W310" s="154">
        <v>0</v>
      </c>
      <c r="X310" s="154">
        <v>114358405</v>
      </c>
      <c r="Y310" s="154">
        <v>114358405</v>
      </c>
      <c r="Z310" s="154">
        <v>114358405</v>
      </c>
      <c r="AA310" s="154">
        <v>114358405</v>
      </c>
    </row>
    <row r="311" spans="1:27" ht="15" customHeight="1" x14ac:dyDescent="0.2">
      <c r="A311" s="151" t="s">
        <v>218</v>
      </c>
      <c r="B311" s="152" t="s">
        <v>219</v>
      </c>
      <c r="C311" s="153" t="s">
        <v>171</v>
      </c>
      <c r="D311" s="151" t="s">
        <v>36</v>
      </c>
      <c r="E311" s="151" t="s">
        <v>478</v>
      </c>
      <c r="F311" s="151" t="s">
        <v>478</v>
      </c>
      <c r="G311" s="151" t="s">
        <v>478</v>
      </c>
      <c r="H311" s="151" t="s">
        <v>549</v>
      </c>
      <c r="I311" s="151" t="s">
        <v>555</v>
      </c>
      <c r="J311" s="151"/>
      <c r="K311" s="151"/>
      <c r="L311" s="151"/>
      <c r="M311" s="151" t="s">
        <v>37</v>
      </c>
      <c r="N311" s="151" t="s">
        <v>38</v>
      </c>
      <c r="O311" s="151" t="s">
        <v>39</v>
      </c>
      <c r="P311" s="152" t="s">
        <v>125</v>
      </c>
      <c r="Q311" s="154">
        <v>70731000</v>
      </c>
      <c r="R311" s="154">
        <v>24133307</v>
      </c>
      <c r="S311" s="154">
        <v>52279079</v>
      </c>
      <c r="T311" s="154">
        <v>42585228</v>
      </c>
      <c r="U311" s="154">
        <v>0</v>
      </c>
      <c r="V311" s="154">
        <v>42585228</v>
      </c>
      <c r="W311" s="154">
        <v>0</v>
      </c>
      <c r="X311" s="154">
        <v>42585228</v>
      </c>
      <c r="Y311" s="154">
        <v>42585228</v>
      </c>
      <c r="Z311" s="154">
        <v>42580111</v>
      </c>
      <c r="AA311" s="154">
        <v>42580111</v>
      </c>
    </row>
    <row r="312" spans="1:27" ht="15" customHeight="1" x14ac:dyDescent="0.2">
      <c r="A312" s="151" t="s">
        <v>218</v>
      </c>
      <c r="B312" s="152" t="s">
        <v>219</v>
      </c>
      <c r="C312" s="153" t="s">
        <v>557</v>
      </c>
      <c r="D312" s="151" t="s">
        <v>36</v>
      </c>
      <c r="E312" s="151" t="s">
        <v>478</v>
      </c>
      <c r="F312" s="151" t="s">
        <v>478</v>
      </c>
      <c r="G312" s="151" t="s">
        <v>478</v>
      </c>
      <c r="H312" s="151" t="s">
        <v>549</v>
      </c>
      <c r="I312" s="151" t="s">
        <v>548</v>
      </c>
      <c r="J312" s="151"/>
      <c r="K312" s="151"/>
      <c r="L312" s="151"/>
      <c r="M312" s="151" t="s">
        <v>37</v>
      </c>
      <c r="N312" s="151" t="s">
        <v>38</v>
      </c>
      <c r="O312" s="151" t="s">
        <v>39</v>
      </c>
      <c r="P312" s="152" t="s">
        <v>558</v>
      </c>
      <c r="Q312" s="154">
        <v>10643518</v>
      </c>
      <c r="R312" s="154">
        <v>6492995</v>
      </c>
      <c r="S312" s="154">
        <v>1197572</v>
      </c>
      <c r="T312" s="154">
        <v>15938941</v>
      </c>
      <c r="U312" s="154">
        <v>0</v>
      </c>
      <c r="V312" s="154">
        <v>15938941</v>
      </c>
      <c r="W312" s="154">
        <v>0</v>
      </c>
      <c r="X312" s="154">
        <v>15938941</v>
      </c>
      <c r="Y312" s="154">
        <v>15938941</v>
      </c>
      <c r="Z312" s="154">
        <v>15938941</v>
      </c>
      <c r="AA312" s="154">
        <v>15938941</v>
      </c>
    </row>
    <row r="313" spans="1:27" ht="15" customHeight="1" x14ac:dyDescent="0.2">
      <c r="A313" s="151" t="s">
        <v>218</v>
      </c>
      <c r="B313" s="152" t="s">
        <v>219</v>
      </c>
      <c r="C313" s="153" t="s">
        <v>172</v>
      </c>
      <c r="D313" s="151" t="s">
        <v>36</v>
      </c>
      <c r="E313" s="151" t="s">
        <v>478</v>
      </c>
      <c r="F313" s="151" t="s">
        <v>478</v>
      </c>
      <c r="G313" s="151" t="s">
        <v>42</v>
      </c>
      <c r="H313" s="151" t="s">
        <v>549</v>
      </c>
      <c r="I313" s="151"/>
      <c r="J313" s="151"/>
      <c r="K313" s="151"/>
      <c r="L313" s="151"/>
      <c r="M313" s="151" t="s">
        <v>37</v>
      </c>
      <c r="N313" s="151" t="s">
        <v>38</v>
      </c>
      <c r="O313" s="151" t="s">
        <v>39</v>
      </c>
      <c r="P313" s="152" t="s">
        <v>126</v>
      </c>
      <c r="Q313" s="154">
        <v>112218000</v>
      </c>
      <c r="R313" s="154">
        <v>17182067</v>
      </c>
      <c r="S313" s="154">
        <v>5103900</v>
      </c>
      <c r="T313" s="154">
        <v>124296167</v>
      </c>
      <c r="U313" s="154">
        <v>0</v>
      </c>
      <c r="V313" s="154">
        <v>124296167</v>
      </c>
      <c r="W313" s="154">
        <v>0</v>
      </c>
      <c r="X313" s="154">
        <v>124296167</v>
      </c>
      <c r="Y313" s="154">
        <v>124296167</v>
      </c>
      <c r="Z313" s="154">
        <v>124296167</v>
      </c>
      <c r="AA313" s="154">
        <v>124296167</v>
      </c>
    </row>
    <row r="314" spans="1:27" ht="15" customHeight="1" x14ac:dyDescent="0.2">
      <c r="A314" s="151" t="s">
        <v>218</v>
      </c>
      <c r="B314" s="152" t="s">
        <v>219</v>
      </c>
      <c r="C314" s="153" t="s">
        <v>173</v>
      </c>
      <c r="D314" s="151" t="s">
        <v>36</v>
      </c>
      <c r="E314" s="151" t="s">
        <v>478</v>
      </c>
      <c r="F314" s="151" t="s">
        <v>478</v>
      </c>
      <c r="G314" s="151" t="s">
        <v>42</v>
      </c>
      <c r="H314" s="151" t="s">
        <v>550</v>
      </c>
      <c r="I314" s="151"/>
      <c r="J314" s="151"/>
      <c r="K314" s="151"/>
      <c r="L314" s="151"/>
      <c r="M314" s="151" t="s">
        <v>37</v>
      </c>
      <c r="N314" s="151" t="s">
        <v>38</v>
      </c>
      <c r="O314" s="151" t="s">
        <v>39</v>
      </c>
      <c r="P314" s="152" t="s">
        <v>127</v>
      </c>
      <c r="Q314" s="154">
        <v>78844000</v>
      </c>
      <c r="R314" s="154">
        <v>11719333.67</v>
      </c>
      <c r="S314" s="154">
        <v>2542200.67</v>
      </c>
      <c r="T314" s="154">
        <v>88021133</v>
      </c>
      <c r="U314" s="154">
        <v>0</v>
      </c>
      <c r="V314" s="154">
        <v>88021133</v>
      </c>
      <c r="W314" s="154">
        <v>0</v>
      </c>
      <c r="X314" s="154">
        <v>88021133</v>
      </c>
      <c r="Y314" s="154">
        <v>88021133</v>
      </c>
      <c r="Z314" s="154">
        <v>88021133</v>
      </c>
      <c r="AA314" s="154">
        <v>88021133</v>
      </c>
    </row>
    <row r="315" spans="1:27" ht="15" customHeight="1" x14ac:dyDescent="0.2">
      <c r="A315" s="151" t="s">
        <v>218</v>
      </c>
      <c r="B315" s="152" t="s">
        <v>219</v>
      </c>
      <c r="C315" s="153" t="s">
        <v>174</v>
      </c>
      <c r="D315" s="151" t="s">
        <v>36</v>
      </c>
      <c r="E315" s="151" t="s">
        <v>478</v>
      </c>
      <c r="F315" s="151" t="s">
        <v>478</v>
      </c>
      <c r="G315" s="151" t="s">
        <v>42</v>
      </c>
      <c r="H315" s="151" t="s">
        <v>552</v>
      </c>
      <c r="I315" s="151"/>
      <c r="J315" s="151"/>
      <c r="K315" s="151"/>
      <c r="L315" s="151"/>
      <c r="M315" s="151" t="s">
        <v>37</v>
      </c>
      <c r="N315" s="151" t="s">
        <v>38</v>
      </c>
      <c r="O315" s="151" t="s">
        <v>39</v>
      </c>
      <c r="P315" s="152" t="s">
        <v>128</v>
      </c>
      <c r="Q315" s="154">
        <v>47163000</v>
      </c>
      <c r="R315" s="154">
        <v>2748400</v>
      </c>
      <c r="S315" s="154">
        <v>1293400</v>
      </c>
      <c r="T315" s="154">
        <v>48618000</v>
      </c>
      <c r="U315" s="154">
        <v>0</v>
      </c>
      <c r="V315" s="154">
        <v>48618000</v>
      </c>
      <c r="W315" s="154">
        <v>0</v>
      </c>
      <c r="X315" s="154">
        <v>48618000</v>
      </c>
      <c r="Y315" s="154">
        <v>48618000</v>
      </c>
      <c r="Z315" s="154">
        <v>48618000</v>
      </c>
      <c r="AA315" s="154">
        <v>48618000</v>
      </c>
    </row>
    <row r="316" spans="1:27" ht="15" customHeight="1" x14ac:dyDescent="0.2">
      <c r="A316" s="151" t="s">
        <v>218</v>
      </c>
      <c r="B316" s="152" t="s">
        <v>219</v>
      </c>
      <c r="C316" s="153" t="s">
        <v>175</v>
      </c>
      <c r="D316" s="151" t="s">
        <v>36</v>
      </c>
      <c r="E316" s="151" t="s">
        <v>478</v>
      </c>
      <c r="F316" s="151" t="s">
        <v>478</v>
      </c>
      <c r="G316" s="151" t="s">
        <v>42</v>
      </c>
      <c r="H316" s="151" t="s">
        <v>553</v>
      </c>
      <c r="I316" s="151"/>
      <c r="J316" s="151"/>
      <c r="K316" s="151"/>
      <c r="L316" s="151"/>
      <c r="M316" s="151" t="s">
        <v>37</v>
      </c>
      <c r="N316" s="151" t="s">
        <v>38</v>
      </c>
      <c r="O316" s="151" t="s">
        <v>39</v>
      </c>
      <c r="P316" s="152" t="s">
        <v>129</v>
      </c>
      <c r="Q316" s="154">
        <v>13680000</v>
      </c>
      <c r="R316" s="154">
        <v>2521500.89</v>
      </c>
      <c r="S316" s="154">
        <v>574200.89</v>
      </c>
      <c r="T316" s="154">
        <v>15627300</v>
      </c>
      <c r="U316" s="154">
        <v>0</v>
      </c>
      <c r="V316" s="154">
        <v>15627300</v>
      </c>
      <c r="W316" s="154">
        <v>0</v>
      </c>
      <c r="X316" s="154">
        <v>15627300</v>
      </c>
      <c r="Y316" s="154">
        <v>15627300</v>
      </c>
      <c r="Z316" s="154">
        <v>15627300</v>
      </c>
      <c r="AA316" s="154">
        <v>15627300</v>
      </c>
    </row>
    <row r="317" spans="1:27" ht="15" customHeight="1" x14ac:dyDescent="0.2">
      <c r="A317" s="151" t="s">
        <v>218</v>
      </c>
      <c r="B317" s="152" t="s">
        <v>219</v>
      </c>
      <c r="C317" s="153" t="s">
        <v>176</v>
      </c>
      <c r="D317" s="151" t="s">
        <v>36</v>
      </c>
      <c r="E317" s="151" t="s">
        <v>478</v>
      </c>
      <c r="F317" s="151" t="s">
        <v>478</v>
      </c>
      <c r="G317" s="151" t="s">
        <v>42</v>
      </c>
      <c r="H317" s="151" t="s">
        <v>490</v>
      </c>
      <c r="I317" s="151"/>
      <c r="J317" s="151"/>
      <c r="K317" s="151"/>
      <c r="L317" s="151"/>
      <c r="M317" s="151" t="s">
        <v>37</v>
      </c>
      <c r="N317" s="151" t="s">
        <v>38</v>
      </c>
      <c r="O317" s="151" t="s">
        <v>39</v>
      </c>
      <c r="P317" s="152" t="s">
        <v>130</v>
      </c>
      <c r="Q317" s="154">
        <v>35377000</v>
      </c>
      <c r="R317" s="154">
        <v>1556900</v>
      </c>
      <c r="S317" s="154">
        <v>460700</v>
      </c>
      <c r="T317" s="154">
        <v>36473200</v>
      </c>
      <c r="U317" s="154">
        <v>0</v>
      </c>
      <c r="V317" s="154">
        <v>36473200</v>
      </c>
      <c r="W317" s="154">
        <v>0</v>
      </c>
      <c r="X317" s="154">
        <v>36473200</v>
      </c>
      <c r="Y317" s="154">
        <v>36473200</v>
      </c>
      <c r="Z317" s="154">
        <v>36473200</v>
      </c>
      <c r="AA317" s="154">
        <v>36473200</v>
      </c>
    </row>
    <row r="318" spans="1:27" ht="15" customHeight="1" x14ac:dyDescent="0.2">
      <c r="A318" s="151" t="s">
        <v>218</v>
      </c>
      <c r="B318" s="152" t="s">
        <v>219</v>
      </c>
      <c r="C318" s="153" t="s">
        <v>177</v>
      </c>
      <c r="D318" s="151" t="s">
        <v>36</v>
      </c>
      <c r="E318" s="151" t="s">
        <v>478</v>
      </c>
      <c r="F318" s="151" t="s">
        <v>478</v>
      </c>
      <c r="G318" s="151" t="s">
        <v>42</v>
      </c>
      <c r="H318" s="151" t="s">
        <v>500</v>
      </c>
      <c r="I318" s="151"/>
      <c r="J318" s="151"/>
      <c r="K318" s="151"/>
      <c r="L318" s="151"/>
      <c r="M318" s="151" t="s">
        <v>37</v>
      </c>
      <c r="N318" s="151" t="s">
        <v>38</v>
      </c>
      <c r="O318" s="151" t="s">
        <v>39</v>
      </c>
      <c r="P318" s="152" t="s">
        <v>131</v>
      </c>
      <c r="Q318" s="154">
        <v>23591000</v>
      </c>
      <c r="R318" s="154">
        <v>1710400</v>
      </c>
      <c r="S318" s="154">
        <v>984700</v>
      </c>
      <c r="T318" s="154">
        <v>24316700</v>
      </c>
      <c r="U318" s="154">
        <v>0</v>
      </c>
      <c r="V318" s="154">
        <v>24316700</v>
      </c>
      <c r="W318" s="154">
        <v>0</v>
      </c>
      <c r="X318" s="154">
        <v>24316700</v>
      </c>
      <c r="Y318" s="154">
        <v>24316700</v>
      </c>
      <c r="Z318" s="154">
        <v>24316700</v>
      </c>
      <c r="AA318" s="154">
        <v>24316700</v>
      </c>
    </row>
    <row r="319" spans="1:27" ht="15" customHeight="1" x14ac:dyDescent="0.2">
      <c r="A319" s="151" t="s">
        <v>218</v>
      </c>
      <c r="B319" s="152" t="s">
        <v>219</v>
      </c>
      <c r="C319" s="153" t="s">
        <v>178</v>
      </c>
      <c r="D319" s="151" t="s">
        <v>36</v>
      </c>
      <c r="E319" s="151" t="s">
        <v>478</v>
      </c>
      <c r="F319" s="151" t="s">
        <v>478</v>
      </c>
      <c r="G319" s="151" t="s">
        <v>546</v>
      </c>
      <c r="H319" s="151" t="s">
        <v>549</v>
      </c>
      <c r="I319" s="151" t="s">
        <v>549</v>
      </c>
      <c r="J319" s="151"/>
      <c r="K319" s="151"/>
      <c r="L319" s="151"/>
      <c r="M319" s="151" t="s">
        <v>37</v>
      </c>
      <c r="N319" s="151" t="s">
        <v>38</v>
      </c>
      <c r="O319" s="151" t="s">
        <v>39</v>
      </c>
      <c r="P319" s="152" t="s">
        <v>132</v>
      </c>
      <c r="Q319" s="154">
        <v>34457850</v>
      </c>
      <c r="R319" s="154">
        <v>12158842</v>
      </c>
      <c r="S319" s="154">
        <v>2181818</v>
      </c>
      <c r="T319" s="154">
        <v>44434874</v>
      </c>
      <c r="U319" s="154">
        <v>0</v>
      </c>
      <c r="V319" s="154">
        <v>44434874</v>
      </c>
      <c r="W319" s="154">
        <v>0</v>
      </c>
      <c r="X319" s="154">
        <v>44434874</v>
      </c>
      <c r="Y319" s="154">
        <v>44434874</v>
      </c>
      <c r="Z319" s="154">
        <v>44427368</v>
      </c>
      <c r="AA319" s="154">
        <v>44427368</v>
      </c>
    </row>
    <row r="320" spans="1:27" ht="15" customHeight="1" x14ac:dyDescent="0.2">
      <c r="A320" s="151" t="s">
        <v>218</v>
      </c>
      <c r="B320" s="152" t="s">
        <v>219</v>
      </c>
      <c r="C320" s="153" t="s">
        <v>179</v>
      </c>
      <c r="D320" s="151" t="s">
        <v>36</v>
      </c>
      <c r="E320" s="151" t="s">
        <v>478</v>
      </c>
      <c r="F320" s="151" t="s">
        <v>478</v>
      </c>
      <c r="G320" s="151" t="s">
        <v>546</v>
      </c>
      <c r="H320" s="151" t="s">
        <v>549</v>
      </c>
      <c r="I320" s="151" t="s">
        <v>550</v>
      </c>
      <c r="J320" s="151"/>
      <c r="K320" s="151"/>
      <c r="L320" s="151"/>
      <c r="M320" s="151" t="s">
        <v>37</v>
      </c>
      <c r="N320" s="151" t="s">
        <v>38</v>
      </c>
      <c r="O320" s="151" t="s">
        <v>39</v>
      </c>
      <c r="P320" s="152" t="s">
        <v>133</v>
      </c>
      <c r="Q320" s="154">
        <v>0</v>
      </c>
      <c r="R320" s="154">
        <v>4280000</v>
      </c>
      <c r="S320" s="154">
        <v>1084127</v>
      </c>
      <c r="T320" s="154">
        <v>3195873</v>
      </c>
      <c r="U320" s="154">
        <v>0</v>
      </c>
      <c r="V320" s="154">
        <v>3195873</v>
      </c>
      <c r="W320" s="154">
        <v>0</v>
      </c>
      <c r="X320" s="154">
        <v>3195873</v>
      </c>
      <c r="Y320" s="154">
        <v>3195873</v>
      </c>
      <c r="Z320" s="154">
        <v>3195873</v>
      </c>
      <c r="AA320" s="154">
        <v>3195873</v>
      </c>
    </row>
    <row r="321" spans="1:27" ht="15" customHeight="1" x14ac:dyDescent="0.2">
      <c r="A321" s="151" t="s">
        <v>218</v>
      </c>
      <c r="B321" s="152" t="s">
        <v>219</v>
      </c>
      <c r="C321" s="153" t="s">
        <v>180</v>
      </c>
      <c r="D321" s="151" t="s">
        <v>36</v>
      </c>
      <c r="E321" s="151" t="s">
        <v>478</v>
      </c>
      <c r="F321" s="151" t="s">
        <v>478</v>
      </c>
      <c r="G321" s="151" t="s">
        <v>546</v>
      </c>
      <c r="H321" s="151" t="s">
        <v>549</v>
      </c>
      <c r="I321" s="151" t="s">
        <v>479</v>
      </c>
      <c r="J321" s="151"/>
      <c r="K321" s="151"/>
      <c r="L321" s="151"/>
      <c r="M321" s="151" t="s">
        <v>37</v>
      </c>
      <c r="N321" s="151" t="s">
        <v>38</v>
      </c>
      <c r="O321" s="151" t="s">
        <v>39</v>
      </c>
      <c r="P321" s="152" t="s">
        <v>134</v>
      </c>
      <c r="Q321" s="154">
        <v>3806460</v>
      </c>
      <c r="R321" s="154">
        <v>1055657</v>
      </c>
      <c r="S321" s="154">
        <v>1205056</v>
      </c>
      <c r="T321" s="154">
        <v>3657061</v>
      </c>
      <c r="U321" s="154">
        <v>0</v>
      </c>
      <c r="V321" s="154">
        <v>3657061</v>
      </c>
      <c r="W321" s="154">
        <v>0</v>
      </c>
      <c r="X321" s="154">
        <v>3657061</v>
      </c>
      <c r="Y321" s="154">
        <v>3657061</v>
      </c>
      <c r="Z321" s="154">
        <v>3657061</v>
      </c>
      <c r="AA321" s="154">
        <v>3657061</v>
      </c>
    </row>
    <row r="322" spans="1:27" ht="15" customHeight="1" x14ac:dyDescent="0.2">
      <c r="A322" s="151" t="s">
        <v>218</v>
      </c>
      <c r="B322" s="152" t="s">
        <v>219</v>
      </c>
      <c r="C322" s="153" t="s">
        <v>181</v>
      </c>
      <c r="D322" s="151" t="s">
        <v>36</v>
      </c>
      <c r="E322" s="151" t="s">
        <v>478</v>
      </c>
      <c r="F322" s="151" t="s">
        <v>478</v>
      </c>
      <c r="G322" s="151" t="s">
        <v>546</v>
      </c>
      <c r="H322" s="151" t="s">
        <v>550</v>
      </c>
      <c r="I322" s="151"/>
      <c r="J322" s="151"/>
      <c r="K322" s="151"/>
      <c r="L322" s="151"/>
      <c r="M322" s="151" t="s">
        <v>37</v>
      </c>
      <c r="N322" s="151" t="s">
        <v>38</v>
      </c>
      <c r="O322" s="151" t="s">
        <v>39</v>
      </c>
      <c r="P322" s="152" t="s">
        <v>135</v>
      </c>
      <c r="Q322" s="154">
        <v>9597420</v>
      </c>
      <c r="R322" s="154">
        <v>1954967</v>
      </c>
      <c r="S322" s="154">
        <v>11552387</v>
      </c>
      <c r="T322" s="154">
        <v>0</v>
      </c>
      <c r="U322" s="154">
        <v>0</v>
      </c>
      <c r="V322" s="154">
        <v>0</v>
      </c>
      <c r="W322" s="154">
        <v>0</v>
      </c>
      <c r="X322" s="154">
        <v>0</v>
      </c>
      <c r="Y322" s="154">
        <v>0</v>
      </c>
      <c r="Z322" s="154">
        <v>0</v>
      </c>
      <c r="AA322" s="154">
        <v>0</v>
      </c>
    </row>
    <row r="323" spans="1:27" ht="15" customHeight="1" x14ac:dyDescent="0.2">
      <c r="A323" s="151" t="s">
        <v>218</v>
      </c>
      <c r="B323" s="152" t="s">
        <v>219</v>
      </c>
      <c r="C323" s="153" t="s">
        <v>185</v>
      </c>
      <c r="D323" s="151" t="s">
        <v>36</v>
      </c>
      <c r="E323" s="151" t="s">
        <v>42</v>
      </c>
      <c r="F323" s="151" t="s">
        <v>42</v>
      </c>
      <c r="G323" s="151" t="s">
        <v>42</v>
      </c>
      <c r="H323" s="151" t="s">
        <v>490</v>
      </c>
      <c r="I323" s="151" t="s">
        <v>552</v>
      </c>
      <c r="J323" s="151"/>
      <c r="K323" s="151"/>
      <c r="L323" s="151"/>
      <c r="M323" s="151" t="s">
        <v>37</v>
      </c>
      <c r="N323" s="151" t="s">
        <v>38</v>
      </c>
      <c r="O323" s="151" t="s">
        <v>39</v>
      </c>
      <c r="P323" s="152" t="s">
        <v>139</v>
      </c>
      <c r="Q323" s="154">
        <v>0</v>
      </c>
      <c r="R323" s="154">
        <v>12388200</v>
      </c>
      <c r="S323" s="154">
        <v>0</v>
      </c>
      <c r="T323" s="154">
        <v>12388200</v>
      </c>
      <c r="U323" s="154">
        <v>0</v>
      </c>
      <c r="V323" s="154">
        <v>12364800</v>
      </c>
      <c r="W323" s="154">
        <v>23400</v>
      </c>
      <c r="X323" s="154">
        <v>12364800</v>
      </c>
      <c r="Y323" s="154">
        <v>12364800</v>
      </c>
      <c r="Z323" s="154">
        <v>12364800</v>
      </c>
      <c r="AA323" s="154">
        <v>12364800</v>
      </c>
    </row>
    <row r="324" spans="1:27" ht="15" customHeight="1" x14ac:dyDescent="0.2">
      <c r="A324" s="151" t="s">
        <v>218</v>
      </c>
      <c r="B324" s="152" t="s">
        <v>219</v>
      </c>
      <c r="C324" s="153" t="s">
        <v>186</v>
      </c>
      <c r="D324" s="151" t="s">
        <v>36</v>
      </c>
      <c r="E324" s="151" t="s">
        <v>42</v>
      </c>
      <c r="F324" s="151" t="s">
        <v>42</v>
      </c>
      <c r="G324" s="151" t="s">
        <v>42</v>
      </c>
      <c r="H324" s="151" t="s">
        <v>490</v>
      </c>
      <c r="I324" s="151" t="s">
        <v>554</v>
      </c>
      <c r="J324" s="151"/>
      <c r="K324" s="151"/>
      <c r="L324" s="151"/>
      <c r="M324" s="151" t="s">
        <v>37</v>
      </c>
      <c r="N324" s="151" t="s">
        <v>38</v>
      </c>
      <c r="O324" s="151" t="s">
        <v>39</v>
      </c>
      <c r="P324" s="152" t="s">
        <v>140</v>
      </c>
      <c r="Q324" s="154">
        <v>12000000</v>
      </c>
      <c r="R324" s="154">
        <v>1900000</v>
      </c>
      <c r="S324" s="154">
        <v>0</v>
      </c>
      <c r="T324" s="154">
        <v>13900000</v>
      </c>
      <c r="U324" s="154">
        <v>0</v>
      </c>
      <c r="V324" s="154">
        <v>12517771</v>
      </c>
      <c r="W324" s="154">
        <v>1382229</v>
      </c>
      <c r="X324" s="154">
        <v>12517771</v>
      </c>
      <c r="Y324" s="154">
        <v>12482821</v>
      </c>
      <c r="Z324" s="154">
        <v>12482821</v>
      </c>
      <c r="AA324" s="154">
        <v>12482821</v>
      </c>
    </row>
    <row r="325" spans="1:27" ht="15" customHeight="1" x14ac:dyDescent="0.2">
      <c r="A325" s="151" t="s">
        <v>218</v>
      </c>
      <c r="B325" s="152" t="s">
        <v>219</v>
      </c>
      <c r="C325" s="153" t="s">
        <v>189</v>
      </c>
      <c r="D325" s="151" t="s">
        <v>36</v>
      </c>
      <c r="E325" s="151" t="s">
        <v>42</v>
      </c>
      <c r="F325" s="151" t="s">
        <v>42</v>
      </c>
      <c r="G325" s="151" t="s">
        <v>42</v>
      </c>
      <c r="H325" s="151" t="s">
        <v>485</v>
      </c>
      <c r="I325" s="151" t="s">
        <v>552</v>
      </c>
      <c r="J325" s="151"/>
      <c r="K325" s="151"/>
      <c r="L325" s="151"/>
      <c r="M325" s="151" t="s">
        <v>37</v>
      </c>
      <c r="N325" s="151" t="s">
        <v>38</v>
      </c>
      <c r="O325" s="151" t="s">
        <v>39</v>
      </c>
      <c r="P325" s="152" t="s">
        <v>144</v>
      </c>
      <c r="Q325" s="154">
        <v>5000000</v>
      </c>
      <c r="R325" s="154">
        <v>0</v>
      </c>
      <c r="S325" s="154">
        <v>0</v>
      </c>
      <c r="T325" s="154">
        <v>5000000</v>
      </c>
      <c r="U325" s="154">
        <v>0</v>
      </c>
      <c r="V325" s="154">
        <v>4295815</v>
      </c>
      <c r="W325" s="154">
        <v>704185</v>
      </c>
      <c r="X325" s="154">
        <v>4295815</v>
      </c>
      <c r="Y325" s="154">
        <v>4295815</v>
      </c>
      <c r="Z325" s="154">
        <v>4295815</v>
      </c>
      <c r="AA325" s="154">
        <v>4295815</v>
      </c>
    </row>
    <row r="326" spans="1:27" ht="15" customHeight="1" x14ac:dyDescent="0.2">
      <c r="A326" s="151" t="s">
        <v>218</v>
      </c>
      <c r="B326" s="152" t="s">
        <v>219</v>
      </c>
      <c r="C326" s="153" t="s">
        <v>190</v>
      </c>
      <c r="D326" s="151" t="s">
        <v>36</v>
      </c>
      <c r="E326" s="151" t="s">
        <v>42</v>
      </c>
      <c r="F326" s="151" t="s">
        <v>42</v>
      </c>
      <c r="G326" s="151" t="s">
        <v>42</v>
      </c>
      <c r="H326" s="151" t="s">
        <v>554</v>
      </c>
      <c r="I326" s="151" t="s">
        <v>552</v>
      </c>
      <c r="J326" s="151"/>
      <c r="K326" s="151"/>
      <c r="L326" s="151"/>
      <c r="M326" s="151" t="s">
        <v>37</v>
      </c>
      <c r="N326" s="151" t="s">
        <v>38</v>
      </c>
      <c r="O326" s="151" t="s">
        <v>39</v>
      </c>
      <c r="P326" s="152" t="s">
        <v>145</v>
      </c>
      <c r="Q326" s="154">
        <v>1900000</v>
      </c>
      <c r="R326" s="154">
        <v>0</v>
      </c>
      <c r="S326" s="154">
        <v>0</v>
      </c>
      <c r="T326" s="154">
        <v>1900000</v>
      </c>
      <c r="U326" s="154">
        <v>0</v>
      </c>
      <c r="V326" s="154">
        <v>1096056</v>
      </c>
      <c r="W326" s="154">
        <v>803944</v>
      </c>
      <c r="X326" s="154">
        <v>1096056</v>
      </c>
      <c r="Y326" s="154">
        <v>1096056</v>
      </c>
      <c r="Z326" s="154">
        <v>1096056</v>
      </c>
      <c r="AA326" s="154">
        <v>1096056</v>
      </c>
    </row>
    <row r="327" spans="1:27" ht="15" customHeight="1" x14ac:dyDescent="0.2">
      <c r="A327" s="151" t="s">
        <v>218</v>
      </c>
      <c r="B327" s="152" t="s">
        <v>219</v>
      </c>
      <c r="C327" s="153" t="s">
        <v>192</v>
      </c>
      <c r="D327" s="151" t="s">
        <v>36</v>
      </c>
      <c r="E327" s="151" t="s">
        <v>546</v>
      </c>
      <c r="F327" s="151" t="s">
        <v>547</v>
      </c>
      <c r="G327" s="151" t="s">
        <v>42</v>
      </c>
      <c r="H327" s="151" t="s">
        <v>548</v>
      </c>
      <c r="I327" s="151" t="s">
        <v>549</v>
      </c>
      <c r="J327" s="151"/>
      <c r="K327" s="151"/>
      <c r="L327" s="151"/>
      <c r="M327" s="151" t="s">
        <v>37</v>
      </c>
      <c r="N327" s="151" t="s">
        <v>38</v>
      </c>
      <c r="O327" s="151" t="s">
        <v>39</v>
      </c>
      <c r="P327" s="152" t="s">
        <v>147</v>
      </c>
      <c r="Q327" s="154">
        <v>0</v>
      </c>
      <c r="R327" s="154">
        <v>14672892</v>
      </c>
      <c r="S327" s="154">
        <v>2648450</v>
      </c>
      <c r="T327" s="154">
        <v>12024442</v>
      </c>
      <c r="U327" s="154">
        <v>0</v>
      </c>
      <c r="V327" s="154">
        <v>12024442</v>
      </c>
      <c r="W327" s="154">
        <v>0</v>
      </c>
      <c r="X327" s="154">
        <v>12024442</v>
      </c>
      <c r="Y327" s="154">
        <v>12024442</v>
      </c>
      <c r="Z327" s="154">
        <v>12024442</v>
      </c>
      <c r="AA327" s="154">
        <v>12024442</v>
      </c>
    </row>
    <row r="328" spans="1:27" ht="15" customHeight="1" x14ac:dyDescent="0.2">
      <c r="A328" s="151" t="s">
        <v>218</v>
      </c>
      <c r="B328" s="152" t="s">
        <v>219</v>
      </c>
      <c r="C328" s="153" t="s">
        <v>193</v>
      </c>
      <c r="D328" s="151" t="s">
        <v>36</v>
      </c>
      <c r="E328" s="151" t="s">
        <v>546</v>
      </c>
      <c r="F328" s="151" t="s">
        <v>547</v>
      </c>
      <c r="G328" s="151" t="s">
        <v>42</v>
      </c>
      <c r="H328" s="151" t="s">
        <v>548</v>
      </c>
      <c r="I328" s="151" t="s">
        <v>550</v>
      </c>
      <c r="J328" s="151"/>
      <c r="K328" s="151"/>
      <c r="L328" s="151"/>
      <c r="M328" s="151" t="s">
        <v>37</v>
      </c>
      <c r="N328" s="151" t="s">
        <v>38</v>
      </c>
      <c r="O328" s="151" t="s">
        <v>39</v>
      </c>
      <c r="P328" s="152" t="s">
        <v>148</v>
      </c>
      <c r="Q328" s="154">
        <v>0</v>
      </c>
      <c r="R328" s="154">
        <v>9429168</v>
      </c>
      <c r="S328" s="154">
        <v>2258257</v>
      </c>
      <c r="T328" s="154">
        <v>7170911</v>
      </c>
      <c r="U328" s="154">
        <v>0</v>
      </c>
      <c r="V328" s="154">
        <v>7170911</v>
      </c>
      <c r="W328" s="154">
        <v>0</v>
      </c>
      <c r="X328" s="154">
        <v>7170911</v>
      </c>
      <c r="Y328" s="154">
        <v>7170911</v>
      </c>
      <c r="Z328" s="154">
        <v>7170911</v>
      </c>
      <c r="AA328" s="154">
        <v>7170911</v>
      </c>
    </row>
    <row r="329" spans="1:27" ht="15" customHeight="1" x14ac:dyDescent="0.2">
      <c r="A329" s="151" t="s">
        <v>218</v>
      </c>
      <c r="B329" s="152" t="s">
        <v>219</v>
      </c>
      <c r="C329" s="153" t="s">
        <v>197</v>
      </c>
      <c r="D329" s="151" t="s">
        <v>61</v>
      </c>
      <c r="E329" s="151" t="s">
        <v>74</v>
      </c>
      <c r="F329" s="151" t="s">
        <v>63</v>
      </c>
      <c r="G329" s="151" t="s">
        <v>71</v>
      </c>
      <c r="H329" s="151" t="s">
        <v>151</v>
      </c>
      <c r="I329" s="151" t="s">
        <v>154</v>
      </c>
      <c r="J329" s="151" t="s">
        <v>42</v>
      </c>
      <c r="K329" s="151"/>
      <c r="L329" s="151"/>
      <c r="M329" s="151" t="s">
        <v>37</v>
      </c>
      <c r="N329" s="151" t="s">
        <v>38</v>
      </c>
      <c r="O329" s="151" t="s">
        <v>39</v>
      </c>
      <c r="P329" s="152" t="s">
        <v>155</v>
      </c>
      <c r="Q329" s="154">
        <v>0</v>
      </c>
      <c r="R329" s="154">
        <v>871735608</v>
      </c>
      <c r="S329" s="154">
        <v>0</v>
      </c>
      <c r="T329" s="154">
        <v>871735608</v>
      </c>
      <c r="U329" s="154">
        <v>0</v>
      </c>
      <c r="V329" s="154">
        <v>818070881</v>
      </c>
      <c r="W329" s="154">
        <v>53664727</v>
      </c>
      <c r="X329" s="154">
        <v>818070881</v>
      </c>
      <c r="Y329" s="154">
        <v>818070881</v>
      </c>
      <c r="Z329" s="154">
        <v>818070881</v>
      </c>
      <c r="AA329" s="154">
        <v>818070881</v>
      </c>
    </row>
    <row r="330" spans="1:27" ht="15" customHeight="1" x14ac:dyDescent="0.2">
      <c r="A330" s="151" t="s">
        <v>218</v>
      </c>
      <c r="B330" s="152" t="s">
        <v>219</v>
      </c>
      <c r="C330" s="153" t="s">
        <v>197</v>
      </c>
      <c r="D330" s="151" t="s">
        <v>61</v>
      </c>
      <c r="E330" s="151" t="s">
        <v>74</v>
      </c>
      <c r="F330" s="151" t="s">
        <v>63</v>
      </c>
      <c r="G330" s="151" t="s">
        <v>71</v>
      </c>
      <c r="H330" s="151" t="s">
        <v>151</v>
      </c>
      <c r="I330" s="151" t="s">
        <v>154</v>
      </c>
      <c r="J330" s="151" t="s">
        <v>42</v>
      </c>
      <c r="K330" s="151"/>
      <c r="L330" s="151"/>
      <c r="M330" s="151" t="s">
        <v>37</v>
      </c>
      <c r="N330" s="151" t="s">
        <v>76</v>
      </c>
      <c r="O330" s="151" t="s">
        <v>39</v>
      </c>
      <c r="P330" s="152" t="s">
        <v>155</v>
      </c>
      <c r="Q330" s="154">
        <v>0</v>
      </c>
      <c r="R330" s="154">
        <v>133054375</v>
      </c>
      <c r="S330" s="154">
        <v>0</v>
      </c>
      <c r="T330" s="154">
        <v>133054375</v>
      </c>
      <c r="U330" s="154">
        <v>0</v>
      </c>
      <c r="V330" s="154">
        <v>64925836</v>
      </c>
      <c r="W330" s="154">
        <v>68128539</v>
      </c>
      <c r="X330" s="154">
        <v>64925836</v>
      </c>
      <c r="Y330" s="154">
        <v>64925836</v>
      </c>
      <c r="Z330" s="154">
        <v>64925836</v>
      </c>
      <c r="AA330" s="154">
        <v>64925836</v>
      </c>
    </row>
    <row r="331" spans="1:27" ht="15" customHeight="1" x14ac:dyDescent="0.2">
      <c r="A331" s="151" t="s">
        <v>218</v>
      </c>
      <c r="B331" s="152" t="s">
        <v>219</v>
      </c>
      <c r="C331" s="153" t="s">
        <v>198</v>
      </c>
      <c r="D331" s="151" t="s">
        <v>61</v>
      </c>
      <c r="E331" s="151" t="s">
        <v>74</v>
      </c>
      <c r="F331" s="151" t="s">
        <v>63</v>
      </c>
      <c r="G331" s="151" t="s">
        <v>71</v>
      </c>
      <c r="H331" s="151" t="s">
        <v>151</v>
      </c>
      <c r="I331" s="151" t="s">
        <v>156</v>
      </c>
      <c r="J331" s="151" t="s">
        <v>42</v>
      </c>
      <c r="K331" s="151"/>
      <c r="L331" s="151"/>
      <c r="M331" s="151" t="s">
        <v>48</v>
      </c>
      <c r="N331" s="151" t="s">
        <v>49</v>
      </c>
      <c r="O331" s="151" t="s">
        <v>39</v>
      </c>
      <c r="P331" s="152" t="s">
        <v>157</v>
      </c>
      <c r="Q331" s="154">
        <v>0</v>
      </c>
      <c r="R331" s="154">
        <v>64807890</v>
      </c>
      <c r="S331" s="154">
        <v>29780700</v>
      </c>
      <c r="T331" s="154">
        <v>35027190</v>
      </c>
      <c r="U331" s="154">
        <v>0</v>
      </c>
      <c r="V331" s="154">
        <v>32899545</v>
      </c>
      <c r="W331" s="154">
        <v>2127645</v>
      </c>
      <c r="X331" s="154">
        <v>32899545</v>
      </c>
      <c r="Y331" s="154">
        <v>32899545</v>
      </c>
      <c r="Z331" s="154">
        <v>32899545</v>
      </c>
      <c r="AA331" s="154">
        <v>32899545</v>
      </c>
    </row>
    <row r="332" spans="1:27" ht="15" customHeight="1" x14ac:dyDescent="0.2">
      <c r="A332" s="151" t="s">
        <v>218</v>
      </c>
      <c r="B332" s="152" t="s">
        <v>219</v>
      </c>
      <c r="C332" s="153" t="s">
        <v>197</v>
      </c>
      <c r="D332" s="151" t="s">
        <v>61</v>
      </c>
      <c r="E332" s="151" t="s">
        <v>74</v>
      </c>
      <c r="F332" s="151" t="s">
        <v>63</v>
      </c>
      <c r="G332" s="151" t="s">
        <v>71</v>
      </c>
      <c r="H332" s="151" t="s">
        <v>151</v>
      </c>
      <c r="I332" s="151" t="s">
        <v>154</v>
      </c>
      <c r="J332" s="151" t="s">
        <v>42</v>
      </c>
      <c r="K332" s="151"/>
      <c r="L332" s="151"/>
      <c r="M332" s="151" t="s">
        <v>48</v>
      </c>
      <c r="N332" s="151" t="s">
        <v>49</v>
      </c>
      <c r="O332" s="151" t="s">
        <v>39</v>
      </c>
      <c r="P332" s="152" t="s">
        <v>155</v>
      </c>
      <c r="Q332" s="154">
        <v>0</v>
      </c>
      <c r="R332" s="154">
        <v>204632926</v>
      </c>
      <c r="S332" s="154">
        <v>23653746</v>
      </c>
      <c r="T332" s="154">
        <v>180979180</v>
      </c>
      <c r="U332" s="154">
        <v>0</v>
      </c>
      <c r="V332" s="154">
        <v>151589291</v>
      </c>
      <c r="W332" s="154">
        <v>29389889</v>
      </c>
      <c r="X332" s="154">
        <v>151589291</v>
      </c>
      <c r="Y332" s="154">
        <v>151589291</v>
      </c>
      <c r="Z332" s="154">
        <v>151589291</v>
      </c>
      <c r="AA332" s="154">
        <v>151589291</v>
      </c>
    </row>
    <row r="333" spans="1:27" ht="15" customHeight="1" x14ac:dyDescent="0.2">
      <c r="A333" s="151" t="s">
        <v>218</v>
      </c>
      <c r="B333" s="152" t="s">
        <v>219</v>
      </c>
      <c r="C333" s="153" t="s">
        <v>199</v>
      </c>
      <c r="D333" s="151" t="s">
        <v>61</v>
      </c>
      <c r="E333" s="151" t="s">
        <v>82</v>
      </c>
      <c r="F333" s="151" t="s">
        <v>63</v>
      </c>
      <c r="G333" s="151" t="s">
        <v>83</v>
      </c>
      <c r="H333" s="151" t="s">
        <v>151</v>
      </c>
      <c r="I333" s="151" t="s">
        <v>158</v>
      </c>
      <c r="J333" s="151" t="s">
        <v>42</v>
      </c>
      <c r="K333" s="151"/>
      <c r="L333" s="151"/>
      <c r="M333" s="151" t="s">
        <v>48</v>
      </c>
      <c r="N333" s="151" t="s">
        <v>49</v>
      </c>
      <c r="O333" s="151" t="s">
        <v>39</v>
      </c>
      <c r="P333" s="152" t="s">
        <v>159</v>
      </c>
      <c r="Q333" s="154">
        <v>0</v>
      </c>
      <c r="R333" s="154">
        <v>25179876</v>
      </c>
      <c r="S333" s="154">
        <v>0</v>
      </c>
      <c r="T333" s="154">
        <v>25179876</v>
      </c>
      <c r="U333" s="154">
        <v>0</v>
      </c>
      <c r="V333" s="154">
        <v>25179876</v>
      </c>
      <c r="W333" s="154">
        <v>0</v>
      </c>
      <c r="X333" s="154">
        <v>25179876</v>
      </c>
      <c r="Y333" s="154">
        <v>25179876</v>
      </c>
      <c r="Z333" s="154">
        <v>25179876</v>
      </c>
      <c r="AA333" s="154">
        <v>25179876</v>
      </c>
    </row>
    <row r="334" spans="1:27" ht="15" customHeight="1" x14ac:dyDescent="0.2">
      <c r="A334" s="151" t="s">
        <v>218</v>
      </c>
      <c r="B334" s="152" t="s">
        <v>219</v>
      </c>
      <c r="C334" s="153" t="s">
        <v>200</v>
      </c>
      <c r="D334" s="151" t="s">
        <v>61</v>
      </c>
      <c r="E334" s="151" t="s">
        <v>82</v>
      </c>
      <c r="F334" s="151" t="s">
        <v>63</v>
      </c>
      <c r="G334" s="151" t="s">
        <v>86</v>
      </c>
      <c r="H334" s="151" t="s">
        <v>151</v>
      </c>
      <c r="I334" s="151" t="s">
        <v>160</v>
      </c>
      <c r="J334" s="151" t="s">
        <v>42</v>
      </c>
      <c r="K334" s="151"/>
      <c r="L334" s="151"/>
      <c r="M334" s="151" t="s">
        <v>37</v>
      </c>
      <c r="N334" s="151" t="s">
        <v>38</v>
      </c>
      <c r="O334" s="151" t="s">
        <v>39</v>
      </c>
      <c r="P334" s="152" t="s">
        <v>161</v>
      </c>
      <c r="Q334" s="154">
        <v>0</v>
      </c>
      <c r="R334" s="154">
        <v>6482263</v>
      </c>
      <c r="S334" s="154">
        <v>4921253</v>
      </c>
      <c r="T334" s="154">
        <v>1561010</v>
      </c>
      <c r="U334" s="154">
        <v>0</v>
      </c>
      <c r="V334" s="154">
        <v>0</v>
      </c>
      <c r="W334" s="154">
        <v>1561010</v>
      </c>
      <c r="X334" s="154">
        <v>0</v>
      </c>
      <c r="Y334" s="154">
        <v>0</v>
      </c>
      <c r="Z334" s="154">
        <v>0</v>
      </c>
      <c r="AA334" s="154">
        <v>0</v>
      </c>
    </row>
    <row r="335" spans="1:27" ht="15" customHeight="1" x14ac:dyDescent="0.2">
      <c r="A335" s="151" t="s">
        <v>220</v>
      </c>
      <c r="B335" s="152" t="s">
        <v>221</v>
      </c>
      <c r="C335" s="153" t="s">
        <v>164</v>
      </c>
      <c r="D335" s="151" t="s">
        <v>36</v>
      </c>
      <c r="E335" s="151" t="s">
        <v>478</v>
      </c>
      <c r="F335" s="151" t="s">
        <v>478</v>
      </c>
      <c r="G335" s="151" t="s">
        <v>478</v>
      </c>
      <c r="H335" s="151" t="s">
        <v>549</v>
      </c>
      <c r="I335" s="151" t="s">
        <v>549</v>
      </c>
      <c r="J335" s="151"/>
      <c r="K335" s="151"/>
      <c r="L335" s="151"/>
      <c r="M335" s="151" t="s">
        <v>37</v>
      </c>
      <c r="N335" s="151" t="s">
        <v>38</v>
      </c>
      <c r="O335" s="151" t="s">
        <v>39</v>
      </c>
      <c r="P335" s="152" t="s">
        <v>118</v>
      </c>
      <c r="Q335" s="154">
        <v>326240000</v>
      </c>
      <c r="R335" s="154">
        <v>36791273</v>
      </c>
      <c r="S335" s="154">
        <v>0</v>
      </c>
      <c r="T335" s="154">
        <v>363031273</v>
      </c>
      <c r="U335" s="154">
        <v>0</v>
      </c>
      <c r="V335" s="154">
        <v>363031273</v>
      </c>
      <c r="W335" s="154">
        <v>0</v>
      </c>
      <c r="X335" s="154">
        <v>363031273</v>
      </c>
      <c r="Y335" s="154">
        <v>363031273</v>
      </c>
      <c r="Z335" s="154">
        <v>363031273</v>
      </c>
      <c r="AA335" s="154">
        <v>363031273</v>
      </c>
    </row>
    <row r="336" spans="1:27" ht="15" customHeight="1" x14ac:dyDescent="0.2">
      <c r="A336" s="151" t="s">
        <v>220</v>
      </c>
      <c r="B336" s="152" t="s">
        <v>221</v>
      </c>
      <c r="C336" s="153" t="s">
        <v>166</v>
      </c>
      <c r="D336" s="151" t="s">
        <v>36</v>
      </c>
      <c r="E336" s="151" t="s">
        <v>478</v>
      </c>
      <c r="F336" s="151" t="s">
        <v>478</v>
      </c>
      <c r="G336" s="151" t="s">
        <v>478</v>
      </c>
      <c r="H336" s="151" t="s">
        <v>549</v>
      </c>
      <c r="I336" s="151" t="s">
        <v>552</v>
      </c>
      <c r="J336" s="151"/>
      <c r="K336" s="151"/>
      <c r="L336" s="151"/>
      <c r="M336" s="151" t="s">
        <v>37</v>
      </c>
      <c r="N336" s="151" t="s">
        <v>38</v>
      </c>
      <c r="O336" s="151" t="s">
        <v>39</v>
      </c>
      <c r="P336" s="152" t="s">
        <v>120</v>
      </c>
      <c r="Q336" s="154">
        <v>6455000</v>
      </c>
      <c r="R336" s="154">
        <v>0</v>
      </c>
      <c r="S336" s="154">
        <v>10445</v>
      </c>
      <c r="T336" s="154">
        <v>6444555</v>
      </c>
      <c r="U336" s="154">
        <v>0</v>
      </c>
      <c r="V336" s="154">
        <v>6444555</v>
      </c>
      <c r="W336" s="154">
        <v>0</v>
      </c>
      <c r="X336" s="154">
        <v>6444555</v>
      </c>
      <c r="Y336" s="154">
        <v>6444555</v>
      </c>
      <c r="Z336" s="154">
        <v>6444555</v>
      </c>
      <c r="AA336" s="154">
        <v>6444555</v>
      </c>
    </row>
    <row r="337" spans="1:27" ht="15" customHeight="1" x14ac:dyDescent="0.2">
      <c r="A337" s="151" t="s">
        <v>220</v>
      </c>
      <c r="B337" s="152" t="s">
        <v>221</v>
      </c>
      <c r="C337" s="153" t="s">
        <v>167</v>
      </c>
      <c r="D337" s="151" t="s">
        <v>36</v>
      </c>
      <c r="E337" s="151" t="s">
        <v>478</v>
      </c>
      <c r="F337" s="151" t="s">
        <v>478</v>
      </c>
      <c r="G337" s="151" t="s">
        <v>478</v>
      </c>
      <c r="H337" s="151" t="s">
        <v>549</v>
      </c>
      <c r="I337" s="151" t="s">
        <v>553</v>
      </c>
      <c r="J337" s="151"/>
      <c r="K337" s="151"/>
      <c r="L337" s="151"/>
      <c r="M337" s="151" t="s">
        <v>37</v>
      </c>
      <c r="N337" s="151" t="s">
        <v>38</v>
      </c>
      <c r="O337" s="151" t="s">
        <v>39</v>
      </c>
      <c r="P337" s="152" t="s">
        <v>121</v>
      </c>
      <c r="Q337" s="154">
        <v>7699000</v>
      </c>
      <c r="R337" s="154">
        <v>0</v>
      </c>
      <c r="S337" s="154">
        <v>3091140</v>
      </c>
      <c r="T337" s="154">
        <v>4607860</v>
      </c>
      <c r="U337" s="154">
        <v>0</v>
      </c>
      <c r="V337" s="154">
        <v>4607860</v>
      </c>
      <c r="W337" s="154">
        <v>0</v>
      </c>
      <c r="X337" s="154">
        <v>4607860</v>
      </c>
      <c r="Y337" s="154">
        <v>4607860</v>
      </c>
      <c r="Z337" s="154">
        <v>4607860</v>
      </c>
      <c r="AA337" s="154">
        <v>4607860</v>
      </c>
    </row>
    <row r="338" spans="1:27" ht="15" customHeight="1" x14ac:dyDescent="0.2">
      <c r="A338" s="151" t="s">
        <v>220</v>
      </c>
      <c r="B338" s="152" t="s">
        <v>221</v>
      </c>
      <c r="C338" s="153" t="s">
        <v>168</v>
      </c>
      <c r="D338" s="151" t="s">
        <v>36</v>
      </c>
      <c r="E338" s="151" t="s">
        <v>478</v>
      </c>
      <c r="F338" s="151" t="s">
        <v>478</v>
      </c>
      <c r="G338" s="151" t="s">
        <v>478</v>
      </c>
      <c r="H338" s="151" t="s">
        <v>549</v>
      </c>
      <c r="I338" s="151" t="s">
        <v>490</v>
      </c>
      <c r="J338" s="151"/>
      <c r="K338" s="151"/>
      <c r="L338" s="151"/>
      <c r="M338" s="151" t="s">
        <v>37</v>
      </c>
      <c r="N338" s="151" t="s">
        <v>38</v>
      </c>
      <c r="O338" s="151" t="s">
        <v>39</v>
      </c>
      <c r="P338" s="152" t="s">
        <v>122</v>
      </c>
      <c r="Q338" s="154">
        <v>30949000</v>
      </c>
      <c r="R338" s="154">
        <v>4676170</v>
      </c>
      <c r="S338" s="154">
        <v>0</v>
      </c>
      <c r="T338" s="154">
        <v>35625170</v>
      </c>
      <c r="U338" s="154">
        <v>0</v>
      </c>
      <c r="V338" s="154">
        <v>35625170</v>
      </c>
      <c r="W338" s="154">
        <v>0</v>
      </c>
      <c r="X338" s="154">
        <v>35625170</v>
      </c>
      <c r="Y338" s="154">
        <v>35625170</v>
      </c>
      <c r="Z338" s="154">
        <v>35625170</v>
      </c>
      <c r="AA338" s="154">
        <v>35625170</v>
      </c>
    </row>
    <row r="339" spans="1:27" ht="15" customHeight="1" x14ac:dyDescent="0.2">
      <c r="A339" s="151" t="s">
        <v>220</v>
      </c>
      <c r="B339" s="152" t="s">
        <v>221</v>
      </c>
      <c r="C339" s="153" t="s">
        <v>169</v>
      </c>
      <c r="D339" s="151" t="s">
        <v>36</v>
      </c>
      <c r="E339" s="151" t="s">
        <v>478</v>
      </c>
      <c r="F339" s="151" t="s">
        <v>478</v>
      </c>
      <c r="G339" s="151" t="s">
        <v>478</v>
      </c>
      <c r="H339" s="151" t="s">
        <v>549</v>
      </c>
      <c r="I339" s="151" t="s">
        <v>500</v>
      </c>
      <c r="J339" s="151"/>
      <c r="K339" s="151"/>
      <c r="L339" s="151"/>
      <c r="M339" s="151" t="s">
        <v>37</v>
      </c>
      <c r="N339" s="151" t="s">
        <v>38</v>
      </c>
      <c r="O339" s="151" t="s">
        <v>39</v>
      </c>
      <c r="P339" s="152" t="s">
        <v>123</v>
      </c>
      <c r="Q339" s="154">
        <v>11110000</v>
      </c>
      <c r="R339" s="154">
        <v>2273975</v>
      </c>
      <c r="S339" s="154">
        <v>0</v>
      </c>
      <c r="T339" s="154">
        <v>13383975</v>
      </c>
      <c r="U339" s="154">
        <v>0</v>
      </c>
      <c r="V339" s="154">
        <v>13383975</v>
      </c>
      <c r="W339" s="154">
        <v>0</v>
      </c>
      <c r="X339" s="154">
        <v>13383975</v>
      </c>
      <c r="Y339" s="154">
        <v>13383975</v>
      </c>
      <c r="Z339" s="154">
        <v>13383975</v>
      </c>
      <c r="AA339" s="154">
        <v>13383975</v>
      </c>
    </row>
    <row r="340" spans="1:27" ht="15" customHeight="1" x14ac:dyDescent="0.2">
      <c r="A340" s="151" t="s">
        <v>220</v>
      </c>
      <c r="B340" s="152" t="s">
        <v>221</v>
      </c>
      <c r="C340" s="153" t="s">
        <v>170</v>
      </c>
      <c r="D340" s="151" t="s">
        <v>36</v>
      </c>
      <c r="E340" s="151" t="s">
        <v>478</v>
      </c>
      <c r="F340" s="151" t="s">
        <v>478</v>
      </c>
      <c r="G340" s="151" t="s">
        <v>478</v>
      </c>
      <c r="H340" s="151" t="s">
        <v>549</v>
      </c>
      <c r="I340" s="151" t="s">
        <v>554</v>
      </c>
      <c r="J340" s="151"/>
      <c r="K340" s="151"/>
      <c r="L340" s="151"/>
      <c r="M340" s="151" t="s">
        <v>37</v>
      </c>
      <c r="N340" s="151" t="s">
        <v>38</v>
      </c>
      <c r="O340" s="151" t="s">
        <v>39</v>
      </c>
      <c r="P340" s="152" t="s">
        <v>124</v>
      </c>
      <c r="Q340" s="154">
        <v>42708000</v>
      </c>
      <c r="R340" s="154">
        <v>2502931</v>
      </c>
      <c r="S340" s="154">
        <v>90000</v>
      </c>
      <c r="T340" s="154">
        <v>45120931</v>
      </c>
      <c r="U340" s="154">
        <v>0</v>
      </c>
      <c r="V340" s="154">
        <v>45120931</v>
      </c>
      <c r="W340" s="154">
        <v>0</v>
      </c>
      <c r="X340" s="154">
        <v>45120931</v>
      </c>
      <c r="Y340" s="154">
        <v>45120931</v>
      </c>
      <c r="Z340" s="154">
        <v>45120931</v>
      </c>
      <c r="AA340" s="154">
        <v>45120931</v>
      </c>
    </row>
    <row r="341" spans="1:27" ht="15" customHeight="1" x14ac:dyDescent="0.2">
      <c r="A341" s="151" t="s">
        <v>220</v>
      </c>
      <c r="B341" s="152" t="s">
        <v>221</v>
      </c>
      <c r="C341" s="153" t="s">
        <v>171</v>
      </c>
      <c r="D341" s="151" t="s">
        <v>36</v>
      </c>
      <c r="E341" s="151" t="s">
        <v>478</v>
      </c>
      <c r="F341" s="151" t="s">
        <v>478</v>
      </c>
      <c r="G341" s="151" t="s">
        <v>478</v>
      </c>
      <c r="H341" s="151" t="s">
        <v>549</v>
      </c>
      <c r="I341" s="151" t="s">
        <v>555</v>
      </c>
      <c r="J341" s="151"/>
      <c r="K341" s="151"/>
      <c r="L341" s="151"/>
      <c r="M341" s="151" t="s">
        <v>37</v>
      </c>
      <c r="N341" s="151" t="s">
        <v>38</v>
      </c>
      <c r="O341" s="151" t="s">
        <v>39</v>
      </c>
      <c r="P341" s="152" t="s">
        <v>125</v>
      </c>
      <c r="Q341" s="154">
        <v>21624000</v>
      </c>
      <c r="R341" s="154">
        <v>0</v>
      </c>
      <c r="S341" s="154">
        <v>1612048</v>
      </c>
      <c r="T341" s="154">
        <v>20011952</v>
      </c>
      <c r="U341" s="154">
        <v>0</v>
      </c>
      <c r="V341" s="154">
        <v>20011952</v>
      </c>
      <c r="W341" s="154">
        <v>0</v>
      </c>
      <c r="X341" s="154">
        <v>20011952</v>
      </c>
      <c r="Y341" s="154">
        <v>20011952</v>
      </c>
      <c r="Z341" s="154">
        <v>20011952</v>
      </c>
      <c r="AA341" s="154">
        <v>20011952</v>
      </c>
    </row>
    <row r="342" spans="1:27" ht="15" customHeight="1" x14ac:dyDescent="0.2">
      <c r="A342" s="151" t="s">
        <v>220</v>
      </c>
      <c r="B342" s="152" t="s">
        <v>221</v>
      </c>
      <c r="C342" s="153" t="s">
        <v>557</v>
      </c>
      <c r="D342" s="151" t="s">
        <v>36</v>
      </c>
      <c r="E342" s="151" t="s">
        <v>478</v>
      </c>
      <c r="F342" s="151" t="s">
        <v>478</v>
      </c>
      <c r="G342" s="151" t="s">
        <v>478</v>
      </c>
      <c r="H342" s="151" t="s">
        <v>549</v>
      </c>
      <c r="I342" s="151" t="s">
        <v>548</v>
      </c>
      <c r="J342" s="151"/>
      <c r="K342" s="151"/>
      <c r="L342" s="151"/>
      <c r="M342" s="151" t="s">
        <v>37</v>
      </c>
      <c r="N342" s="151" t="s">
        <v>38</v>
      </c>
      <c r="O342" s="151" t="s">
        <v>39</v>
      </c>
      <c r="P342" s="152" t="s">
        <v>558</v>
      </c>
      <c r="Q342" s="154">
        <v>3091140</v>
      </c>
      <c r="R342" s="154">
        <v>1348725</v>
      </c>
      <c r="S342" s="154">
        <v>0</v>
      </c>
      <c r="T342" s="154">
        <v>4439865</v>
      </c>
      <c r="U342" s="154">
        <v>0</v>
      </c>
      <c r="V342" s="154">
        <v>4439865</v>
      </c>
      <c r="W342" s="154">
        <v>0</v>
      </c>
      <c r="X342" s="154">
        <v>4439865</v>
      </c>
      <c r="Y342" s="154">
        <v>4439865</v>
      </c>
      <c r="Z342" s="154">
        <v>4439865</v>
      </c>
      <c r="AA342" s="154">
        <v>4439865</v>
      </c>
    </row>
    <row r="343" spans="1:27" ht="15" customHeight="1" x14ac:dyDescent="0.2">
      <c r="A343" s="151" t="s">
        <v>220</v>
      </c>
      <c r="B343" s="152" t="s">
        <v>221</v>
      </c>
      <c r="C343" s="153" t="s">
        <v>172</v>
      </c>
      <c r="D343" s="151" t="s">
        <v>36</v>
      </c>
      <c r="E343" s="151" t="s">
        <v>478</v>
      </c>
      <c r="F343" s="151" t="s">
        <v>478</v>
      </c>
      <c r="G343" s="151" t="s">
        <v>42</v>
      </c>
      <c r="H343" s="151" t="s">
        <v>549</v>
      </c>
      <c r="I343" s="151"/>
      <c r="J343" s="151"/>
      <c r="K343" s="151"/>
      <c r="L343" s="151"/>
      <c r="M343" s="151" t="s">
        <v>37</v>
      </c>
      <c r="N343" s="151" t="s">
        <v>38</v>
      </c>
      <c r="O343" s="151" t="s">
        <v>39</v>
      </c>
      <c r="P343" s="152" t="s">
        <v>126</v>
      </c>
      <c r="Q343" s="154">
        <v>42946000</v>
      </c>
      <c r="R343" s="154">
        <v>4669600</v>
      </c>
      <c r="S343" s="154">
        <v>0</v>
      </c>
      <c r="T343" s="154">
        <v>47615600</v>
      </c>
      <c r="U343" s="154">
        <v>0</v>
      </c>
      <c r="V343" s="154">
        <v>47615600</v>
      </c>
      <c r="W343" s="154">
        <v>0</v>
      </c>
      <c r="X343" s="154">
        <v>47615600</v>
      </c>
      <c r="Y343" s="154">
        <v>47615600</v>
      </c>
      <c r="Z343" s="154">
        <v>47615600</v>
      </c>
      <c r="AA343" s="154">
        <v>47615600</v>
      </c>
    </row>
    <row r="344" spans="1:27" ht="15" customHeight="1" x14ac:dyDescent="0.2">
      <c r="A344" s="151" t="s">
        <v>220</v>
      </c>
      <c r="B344" s="152" t="s">
        <v>221</v>
      </c>
      <c r="C344" s="153" t="s">
        <v>173</v>
      </c>
      <c r="D344" s="151" t="s">
        <v>36</v>
      </c>
      <c r="E344" s="151" t="s">
        <v>478</v>
      </c>
      <c r="F344" s="151" t="s">
        <v>478</v>
      </c>
      <c r="G344" s="151" t="s">
        <v>42</v>
      </c>
      <c r="H344" s="151" t="s">
        <v>550</v>
      </c>
      <c r="I344" s="151"/>
      <c r="J344" s="151"/>
      <c r="K344" s="151"/>
      <c r="L344" s="151"/>
      <c r="M344" s="151" t="s">
        <v>37</v>
      </c>
      <c r="N344" s="151" t="s">
        <v>38</v>
      </c>
      <c r="O344" s="151" t="s">
        <v>39</v>
      </c>
      <c r="P344" s="152" t="s">
        <v>127</v>
      </c>
      <c r="Q344" s="154">
        <v>30447000</v>
      </c>
      <c r="R344" s="154">
        <v>3251400.33</v>
      </c>
      <c r="S344" s="154">
        <v>0.33</v>
      </c>
      <c r="T344" s="154">
        <v>33698400</v>
      </c>
      <c r="U344" s="154">
        <v>0</v>
      </c>
      <c r="V344" s="154">
        <v>33698400</v>
      </c>
      <c r="W344" s="154">
        <v>0</v>
      </c>
      <c r="X344" s="154">
        <v>33698400</v>
      </c>
      <c r="Y344" s="154">
        <v>33698400</v>
      </c>
      <c r="Z344" s="154">
        <v>33698400</v>
      </c>
      <c r="AA344" s="154">
        <v>33698400</v>
      </c>
    </row>
    <row r="345" spans="1:27" ht="15" customHeight="1" x14ac:dyDescent="0.2">
      <c r="A345" s="151" t="s">
        <v>220</v>
      </c>
      <c r="B345" s="152" t="s">
        <v>221</v>
      </c>
      <c r="C345" s="153" t="s">
        <v>174</v>
      </c>
      <c r="D345" s="151" t="s">
        <v>36</v>
      </c>
      <c r="E345" s="151" t="s">
        <v>478</v>
      </c>
      <c r="F345" s="151" t="s">
        <v>478</v>
      </c>
      <c r="G345" s="151" t="s">
        <v>42</v>
      </c>
      <c r="H345" s="151" t="s">
        <v>552</v>
      </c>
      <c r="I345" s="151"/>
      <c r="J345" s="151"/>
      <c r="K345" s="151"/>
      <c r="L345" s="151"/>
      <c r="M345" s="151" t="s">
        <v>37</v>
      </c>
      <c r="N345" s="151" t="s">
        <v>38</v>
      </c>
      <c r="O345" s="151" t="s">
        <v>39</v>
      </c>
      <c r="P345" s="152" t="s">
        <v>128</v>
      </c>
      <c r="Q345" s="154">
        <v>17066000</v>
      </c>
      <c r="R345" s="154">
        <v>1907000.11</v>
      </c>
      <c r="S345" s="154">
        <v>0.11</v>
      </c>
      <c r="T345" s="154">
        <v>18973000</v>
      </c>
      <c r="U345" s="154">
        <v>0</v>
      </c>
      <c r="V345" s="154">
        <v>18973000</v>
      </c>
      <c r="W345" s="154">
        <v>0</v>
      </c>
      <c r="X345" s="154">
        <v>18973000</v>
      </c>
      <c r="Y345" s="154">
        <v>18973000</v>
      </c>
      <c r="Z345" s="154">
        <v>18973000</v>
      </c>
      <c r="AA345" s="154">
        <v>18973000</v>
      </c>
    </row>
    <row r="346" spans="1:27" ht="15" customHeight="1" x14ac:dyDescent="0.2">
      <c r="A346" s="151" t="s">
        <v>220</v>
      </c>
      <c r="B346" s="152" t="s">
        <v>221</v>
      </c>
      <c r="C346" s="153" t="s">
        <v>175</v>
      </c>
      <c r="D346" s="151" t="s">
        <v>36</v>
      </c>
      <c r="E346" s="151" t="s">
        <v>478</v>
      </c>
      <c r="F346" s="151" t="s">
        <v>478</v>
      </c>
      <c r="G346" s="151" t="s">
        <v>42</v>
      </c>
      <c r="H346" s="151" t="s">
        <v>553</v>
      </c>
      <c r="I346" s="151"/>
      <c r="J346" s="151"/>
      <c r="K346" s="151"/>
      <c r="L346" s="151"/>
      <c r="M346" s="151" t="s">
        <v>37</v>
      </c>
      <c r="N346" s="151" t="s">
        <v>38</v>
      </c>
      <c r="O346" s="151" t="s">
        <v>39</v>
      </c>
      <c r="P346" s="152" t="s">
        <v>129</v>
      </c>
      <c r="Q346" s="154">
        <v>4910000</v>
      </c>
      <c r="R346" s="154">
        <v>240100</v>
      </c>
      <c r="S346" s="154">
        <v>0</v>
      </c>
      <c r="T346" s="154">
        <v>5150100</v>
      </c>
      <c r="U346" s="154">
        <v>0</v>
      </c>
      <c r="V346" s="154">
        <v>5150100</v>
      </c>
      <c r="W346" s="154">
        <v>0</v>
      </c>
      <c r="X346" s="154">
        <v>5150100</v>
      </c>
      <c r="Y346" s="154">
        <v>5150100</v>
      </c>
      <c r="Z346" s="154">
        <v>5150100</v>
      </c>
      <c r="AA346" s="154">
        <v>5150100</v>
      </c>
    </row>
    <row r="347" spans="1:27" ht="15" customHeight="1" x14ac:dyDescent="0.2">
      <c r="A347" s="151" t="s">
        <v>220</v>
      </c>
      <c r="B347" s="152" t="s">
        <v>221</v>
      </c>
      <c r="C347" s="153" t="s">
        <v>176</v>
      </c>
      <c r="D347" s="151" t="s">
        <v>36</v>
      </c>
      <c r="E347" s="151" t="s">
        <v>478</v>
      </c>
      <c r="F347" s="151" t="s">
        <v>478</v>
      </c>
      <c r="G347" s="151" t="s">
        <v>42</v>
      </c>
      <c r="H347" s="151" t="s">
        <v>490</v>
      </c>
      <c r="I347" s="151"/>
      <c r="J347" s="151"/>
      <c r="K347" s="151"/>
      <c r="L347" s="151"/>
      <c r="M347" s="151" t="s">
        <v>37</v>
      </c>
      <c r="N347" s="151" t="s">
        <v>38</v>
      </c>
      <c r="O347" s="151" t="s">
        <v>39</v>
      </c>
      <c r="P347" s="152" t="s">
        <v>130</v>
      </c>
      <c r="Q347" s="154">
        <v>12803000</v>
      </c>
      <c r="R347" s="154">
        <v>1430000.44</v>
      </c>
      <c r="S347" s="154">
        <v>0.44</v>
      </c>
      <c r="T347" s="154">
        <v>14233000</v>
      </c>
      <c r="U347" s="154">
        <v>0</v>
      </c>
      <c r="V347" s="154">
        <v>14233000</v>
      </c>
      <c r="W347" s="154">
        <v>0</v>
      </c>
      <c r="X347" s="154">
        <v>14233000</v>
      </c>
      <c r="Y347" s="154">
        <v>14233000</v>
      </c>
      <c r="Z347" s="154">
        <v>14233000</v>
      </c>
      <c r="AA347" s="154">
        <v>14233000</v>
      </c>
    </row>
    <row r="348" spans="1:27" ht="15" customHeight="1" x14ac:dyDescent="0.2">
      <c r="A348" s="151" t="s">
        <v>220</v>
      </c>
      <c r="B348" s="152" t="s">
        <v>221</v>
      </c>
      <c r="C348" s="153" t="s">
        <v>177</v>
      </c>
      <c r="D348" s="151" t="s">
        <v>36</v>
      </c>
      <c r="E348" s="151" t="s">
        <v>478</v>
      </c>
      <c r="F348" s="151" t="s">
        <v>478</v>
      </c>
      <c r="G348" s="151" t="s">
        <v>42</v>
      </c>
      <c r="H348" s="151" t="s">
        <v>500</v>
      </c>
      <c r="I348" s="151"/>
      <c r="J348" s="151"/>
      <c r="K348" s="151"/>
      <c r="L348" s="151"/>
      <c r="M348" s="151" t="s">
        <v>37</v>
      </c>
      <c r="N348" s="151" t="s">
        <v>38</v>
      </c>
      <c r="O348" s="151" t="s">
        <v>39</v>
      </c>
      <c r="P348" s="152" t="s">
        <v>131</v>
      </c>
      <c r="Q348" s="154">
        <v>8537000</v>
      </c>
      <c r="R348" s="154">
        <v>953700.22</v>
      </c>
      <c r="S348" s="154">
        <v>0.22</v>
      </c>
      <c r="T348" s="154">
        <v>9490700</v>
      </c>
      <c r="U348" s="154">
        <v>0</v>
      </c>
      <c r="V348" s="154">
        <v>9490700</v>
      </c>
      <c r="W348" s="154">
        <v>0</v>
      </c>
      <c r="X348" s="154">
        <v>9490700</v>
      </c>
      <c r="Y348" s="154">
        <v>9490700</v>
      </c>
      <c r="Z348" s="154">
        <v>9490700</v>
      </c>
      <c r="AA348" s="154">
        <v>9490700</v>
      </c>
    </row>
    <row r="349" spans="1:27" ht="15" customHeight="1" x14ac:dyDescent="0.2">
      <c r="A349" s="151" t="s">
        <v>220</v>
      </c>
      <c r="B349" s="152" t="s">
        <v>221</v>
      </c>
      <c r="C349" s="153" t="s">
        <v>178</v>
      </c>
      <c r="D349" s="151" t="s">
        <v>36</v>
      </c>
      <c r="E349" s="151" t="s">
        <v>478</v>
      </c>
      <c r="F349" s="151" t="s">
        <v>478</v>
      </c>
      <c r="G349" s="151" t="s">
        <v>546</v>
      </c>
      <c r="H349" s="151" t="s">
        <v>549</v>
      </c>
      <c r="I349" s="151" t="s">
        <v>549</v>
      </c>
      <c r="J349" s="151"/>
      <c r="K349" s="151"/>
      <c r="L349" s="151"/>
      <c r="M349" s="151" t="s">
        <v>37</v>
      </c>
      <c r="N349" s="151" t="s">
        <v>38</v>
      </c>
      <c r="O349" s="151" t="s">
        <v>39</v>
      </c>
      <c r="P349" s="152" t="s">
        <v>132</v>
      </c>
      <c r="Q349" s="154">
        <v>14433930</v>
      </c>
      <c r="R349" s="154">
        <v>4567014</v>
      </c>
      <c r="S349" s="154">
        <v>0</v>
      </c>
      <c r="T349" s="154">
        <v>19000944</v>
      </c>
      <c r="U349" s="154">
        <v>0</v>
      </c>
      <c r="V349" s="154">
        <v>19000944</v>
      </c>
      <c r="W349" s="154">
        <v>0</v>
      </c>
      <c r="X349" s="154">
        <v>19000944</v>
      </c>
      <c r="Y349" s="154">
        <v>19000944</v>
      </c>
      <c r="Z349" s="154">
        <v>19000944</v>
      </c>
      <c r="AA349" s="154">
        <v>19000944</v>
      </c>
    </row>
    <row r="350" spans="1:27" ht="15" customHeight="1" x14ac:dyDescent="0.2">
      <c r="A350" s="151" t="s">
        <v>220</v>
      </c>
      <c r="B350" s="152" t="s">
        <v>221</v>
      </c>
      <c r="C350" s="153" t="s">
        <v>179</v>
      </c>
      <c r="D350" s="151" t="s">
        <v>36</v>
      </c>
      <c r="E350" s="151" t="s">
        <v>478</v>
      </c>
      <c r="F350" s="151" t="s">
        <v>478</v>
      </c>
      <c r="G350" s="151" t="s">
        <v>546</v>
      </c>
      <c r="H350" s="151" t="s">
        <v>549</v>
      </c>
      <c r="I350" s="151" t="s">
        <v>550</v>
      </c>
      <c r="J350" s="151"/>
      <c r="K350" s="151"/>
      <c r="L350" s="151"/>
      <c r="M350" s="151" t="s">
        <v>37</v>
      </c>
      <c r="N350" s="151" t="s">
        <v>38</v>
      </c>
      <c r="O350" s="151" t="s">
        <v>39</v>
      </c>
      <c r="P350" s="152" t="s">
        <v>133</v>
      </c>
      <c r="Q350" s="154">
        <v>0</v>
      </c>
      <c r="R350" s="154">
        <v>1263394</v>
      </c>
      <c r="S350" s="154">
        <v>0</v>
      </c>
      <c r="T350" s="154">
        <v>1263394</v>
      </c>
      <c r="U350" s="154">
        <v>0</v>
      </c>
      <c r="V350" s="154">
        <v>1263394</v>
      </c>
      <c r="W350" s="154">
        <v>0</v>
      </c>
      <c r="X350" s="154">
        <v>1263394</v>
      </c>
      <c r="Y350" s="154">
        <v>1263394</v>
      </c>
      <c r="Z350" s="154">
        <v>1263394</v>
      </c>
      <c r="AA350" s="154">
        <v>1263394</v>
      </c>
    </row>
    <row r="351" spans="1:27" ht="15" customHeight="1" x14ac:dyDescent="0.2">
      <c r="A351" s="151" t="s">
        <v>220</v>
      </c>
      <c r="B351" s="152" t="s">
        <v>221</v>
      </c>
      <c r="C351" s="153" t="s">
        <v>180</v>
      </c>
      <c r="D351" s="151" t="s">
        <v>36</v>
      </c>
      <c r="E351" s="151" t="s">
        <v>478</v>
      </c>
      <c r="F351" s="151" t="s">
        <v>478</v>
      </c>
      <c r="G351" s="151" t="s">
        <v>546</v>
      </c>
      <c r="H351" s="151" t="s">
        <v>549</v>
      </c>
      <c r="I351" s="151" t="s">
        <v>479</v>
      </c>
      <c r="J351" s="151"/>
      <c r="K351" s="151"/>
      <c r="L351" s="151"/>
      <c r="M351" s="151" t="s">
        <v>37</v>
      </c>
      <c r="N351" s="151" t="s">
        <v>38</v>
      </c>
      <c r="O351" s="151" t="s">
        <v>39</v>
      </c>
      <c r="P351" s="152" t="s">
        <v>134</v>
      </c>
      <c r="Q351" s="154">
        <v>1047060</v>
      </c>
      <c r="R351" s="154">
        <v>529505</v>
      </c>
      <c r="S351" s="154">
        <v>0</v>
      </c>
      <c r="T351" s="154">
        <v>1576565</v>
      </c>
      <c r="U351" s="154">
        <v>0</v>
      </c>
      <c r="V351" s="154">
        <v>1576565</v>
      </c>
      <c r="W351" s="154">
        <v>0</v>
      </c>
      <c r="X351" s="154">
        <v>1576565</v>
      </c>
      <c r="Y351" s="154">
        <v>1576565</v>
      </c>
      <c r="Z351" s="154">
        <v>1576565</v>
      </c>
      <c r="AA351" s="154">
        <v>1576565</v>
      </c>
    </row>
    <row r="352" spans="1:27" ht="15" customHeight="1" x14ac:dyDescent="0.2">
      <c r="A352" s="151" t="s">
        <v>220</v>
      </c>
      <c r="B352" s="152" t="s">
        <v>221</v>
      </c>
      <c r="C352" s="153" t="s">
        <v>181</v>
      </c>
      <c r="D352" s="151" t="s">
        <v>36</v>
      </c>
      <c r="E352" s="151" t="s">
        <v>478</v>
      </c>
      <c r="F352" s="151" t="s">
        <v>478</v>
      </c>
      <c r="G352" s="151" t="s">
        <v>546</v>
      </c>
      <c r="H352" s="151" t="s">
        <v>550</v>
      </c>
      <c r="I352" s="151"/>
      <c r="J352" s="151"/>
      <c r="K352" s="151"/>
      <c r="L352" s="151"/>
      <c r="M352" s="151" t="s">
        <v>37</v>
      </c>
      <c r="N352" s="151" t="s">
        <v>38</v>
      </c>
      <c r="O352" s="151" t="s">
        <v>39</v>
      </c>
      <c r="P352" s="152" t="s">
        <v>135</v>
      </c>
      <c r="Q352" s="154">
        <v>5222070</v>
      </c>
      <c r="R352" s="154">
        <v>23037534</v>
      </c>
      <c r="S352" s="154">
        <v>0</v>
      </c>
      <c r="T352" s="154">
        <v>28259604</v>
      </c>
      <c r="U352" s="154">
        <v>0</v>
      </c>
      <c r="V352" s="154">
        <v>28259604</v>
      </c>
      <c r="W352" s="154">
        <v>0</v>
      </c>
      <c r="X352" s="154">
        <v>28259604</v>
      </c>
      <c r="Y352" s="154">
        <v>28259604</v>
      </c>
      <c r="Z352" s="154">
        <v>28259604</v>
      </c>
      <c r="AA352" s="154">
        <v>28259604</v>
      </c>
    </row>
    <row r="353" spans="1:27" ht="15" customHeight="1" x14ac:dyDescent="0.2">
      <c r="A353" s="151" t="s">
        <v>220</v>
      </c>
      <c r="B353" s="152" t="s">
        <v>221</v>
      </c>
      <c r="C353" s="153" t="s">
        <v>184</v>
      </c>
      <c r="D353" s="151" t="s">
        <v>36</v>
      </c>
      <c r="E353" s="151" t="s">
        <v>42</v>
      </c>
      <c r="F353" s="151" t="s">
        <v>42</v>
      </c>
      <c r="G353" s="151" t="s">
        <v>478</v>
      </c>
      <c r="H353" s="151" t="s">
        <v>479</v>
      </c>
      <c r="I353" s="151" t="s">
        <v>479</v>
      </c>
      <c r="J353" s="151"/>
      <c r="K353" s="151"/>
      <c r="L353" s="151"/>
      <c r="M353" s="151" t="s">
        <v>37</v>
      </c>
      <c r="N353" s="151" t="s">
        <v>38</v>
      </c>
      <c r="O353" s="151" t="s">
        <v>39</v>
      </c>
      <c r="P353" s="152" t="s">
        <v>138</v>
      </c>
      <c r="Q353" s="154">
        <v>0</v>
      </c>
      <c r="R353" s="154">
        <v>900000</v>
      </c>
      <c r="S353" s="154">
        <v>0</v>
      </c>
      <c r="T353" s="154">
        <v>900000</v>
      </c>
      <c r="U353" s="154">
        <v>0</v>
      </c>
      <c r="V353" s="154">
        <v>900000</v>
      </c>
      <c r="W353" s="154">
        <v>0</v>
      </c>
      <c r="X353" s="154">
        <v>900000</v>
      </c>
      <c r="Y353" s="154">
        <v>900000</v>
      </c>
      <c r="Z353" s="154">
        <v>900000</v>
      </c>
      <c r="AA353" s="154">
        <v>900000</v>
      </c>
    </row>
    <row r="354" spans="1:27" ht="15" customHeight="1" x14ac:dyDescent="0.2">
      <c r="A354" s="151" t="s">
        <v>220</v>
      </c>
      <c r="B354" s="152" t="s">
        <v>221</v>
      </c>
      <c r="C354" s="153" t="s">
        <v>185</v>
      </c>
      <c r="D354" s="151" t="s">
        <v>36</v>
      </c>
      <c r="E354" s="151" t="s">
        <v>42</v>
      </c>
      <c r="F354" s="151" t="s">
        <v>42</v>
      </c>
      <c r="G354" s="151" t="s">
        <v>42</v>
      </c>
      <c r="H354" s="151" t="s">
        <v>490</v>
      </c>
      <c r="I354" s="151" t="s">
        <v>552</v>
      </c>
      <c r="J354" s="151"/>
      <c r="K354" s="151"/>
      <c r="L354" s="151"/>
      <c r="M354" s="151" t="s">
        <v>37</v>
      </c>
      <c r="N354" s="151" t="s">
        <v>38</v>
      </c>
      <c r="O354" s="151" t="s">
        <v>39</v>
      </c>
      <c r="P354" s="152" t="s">
        <v>139</v>
      </c>
      <c r="Q354" s="154">
        <v>0</v>
      </c>
      <c r="R354" s="154">
        <v>1138400</v>
      </c>
      <c r="S354" s="154">
        <v>0</v>
      </c>
      <c r="T354" s="154">
        <v>1138400</v>
      </c>
      <c r="U354" s="154">
        <v>0</v>
      </c>
      <c r="V354" s="154">
        <v>1138400</v>
      </c>
      <c r="W354" s="154">
        <v>0</v>
      </c>
      <c r="X354" s="154">
        <v>1138400</v>
      </c>
      <c r="Y354" s="154">
        <v>1138400</v>
      </c>
      <c r="Z354" s="154">
        <v>1138400</v>
      </c>
      <c r="AA354" s="154">
        <v>1138400</v>
      </c>
    </row>
    <row r="355" spans="1:27" ht="15" customHeight="1" x14ac:dyDescent="0.2">
      <c r="A355" s="151" t="s">
        <v>220</v>
      </c>
      <c r="B355" s="152" t="s">
        <v>221</v>
      </c>
      <c r="C355" s="153" t="s">
        <v>185</v>
      </c>
      <c r="D355" s="151" t="s">
        <v>36</v>
      </c>
      <c r="E355" s="151" t="s">
        <v>42</v>
      </c>
      <c r="F355" s="151" t="s">
        <v>42</v>
      </c>
      <c r="G355" s="151" t="s">
        <v>42</v>
      </c>
      <c r="H355" s="151" t="s">
        <v>490</v>
      </c>
      <c r="I355" s="151" t="s">
        <v>552</v>
      </c>
      <c r="J355" s="151"/>
      <c r="K355" s="151"/>
      <c r="L355" s="151"/>
      <c r="M355" s="151" t="s">
        <v>48</v>
      </c>
      <c r="N355" s="151" t="s">
        <v>49</v>
      </c>
      <c r="O355" s="151" t="s">
        <v>39</v>
      </c>
      <c r="P355" s="152" t="s">
        <v>139</v>
      </c>
      <c r="Q355" s="154">
        <v>0</v>
      </c>
      <c r="R355" s="154">
        <v>30000</v>
      </c>
      <c r="S355" s="154">
        <v>0</v>
      </c>
      <c r="T355" s="154">
        <v>30000</v>
      </c>
      <c r="U355" s="154">
        <v>0</v>
      </c>
      <c r="V355" s="154">
        <v>30000</v>
      </c>
      <c r="W355" s="154">
        <v>0</v>
      </c>
      <c r="X355" s="154">
        <v>30000</v>
      </c>
      <c r="Y355" s="154">
        <v>30000</v>
      </c>
      <c r="Z355" s="154">
        <v>30000</v>
      </c>
      <c r="AA355" s="154">
        <v>30000</v>
      </c>
    </row>
    <row r="356" spans="1:27" ht="15" customHeight="1" x14ac:dyDescent="0.2">
      <c r="A356" s="151" t="s">
        <v>220</v>
      </c>
      <c r="B356" s="152" t="s">
        <v>221</v>
      </c>
      <c r="C356" s="153" t="s">
        <v>186</v>
      </c>
      <c r="D356" s="151" t="s">
        <v>36</v>
      </c>
      <c r="E356" s="151" t="s">
        <v>42</v>
      </c>
      <c r="F356" s="151" t="s">
        <v>42</v>
      </c>
      <c r="G356" s="151" t="s">
        <v>42</v>
      </c>
      <c r="H356" s="151" t="s">
        <v>490</v>
      </c>
      <c r="I356" s="151" t="s">
        <v>554</v>
      </c>
      <c r="J356" s="151"/>
      <c r="K356" s="151"/>
      <c r="L356" s="151"/>
      <c r="M356" s="151" t="s">
        <v>37</v>
      </c>
      <c r="N356" s="151" t="s">
        <v>38</v>
      </c>
      <c r="O356" s="151" t="s">
        <v>39</v>
      </c>
      <c r="P356" s="152" t="s">
        <v>140</v>
      </c>
      <c r="Q356" s="154">
        <v>31000000</v>
      </c>
      <c r="R356" s="154">
        <v>162994</v>
      </c>
      <c r="S356" s="154">
        <v>6364620</v>
      </c>
      <c r="T356" s="154">
        <v>24798374</v>
      </c>
      <c r="U356" s="154">
        <v>0</v>
      </c>
      <c r="V356" s="154">
        <v>24798374</v>
      </c>
      <c r="W356" s="154">
        <v>0</v>
      </c>
      <c r="X356" s="154">
        <v>24798374</v>
      </c>
      <c r="Y356" s="154">
        <v>24798374</v>
      </c>
      <c r="Z356" s="154">
        <v>24798374</v>
      </c>
      <c r="AA356" s="154">
        <v>24798374</v>
      </c>
    </row>
    <row r="357" spans="1:27" ht="15" customHeight="1" x14ac:dyDescent="0.2">
      <c r="A357" s="151" t="s">
        <v>220</v>
      </c>
      <c r="B357" s="152" t="s">
        <v>221</v>
      </c>
      <c r="C357" s="153" t="s">
        <v>189</v>
      </c>
      <c r="D357" s="151" t="s">
        <v>36</v>
      </c>
      <c r="E357" s="151" t="s">
        <v>42</v>
      </c>
      <c r="F357" s="151" t="s">
        <v>42</v>
      </c>
      <c r="G357" s="151" t="s">
        <v>42</v>
      </c>
      <c r="H357" s="151" t="s">
        <v>485</v>
      </c>
      <c r="I357" s="151" t="s">
        <v>552</v>
      </c>
      <c r="J357" s="151"/>
      <c r="K357" s="151"/>
      <c r="L357" s="151"/>
      <c r="M357" s="151" t="s">
        <v>37</v>
      </c>
      <c r="N357" s="151" t="s">
        <v>38</v>
      </c>
      <c r="O357" s="151" t="s">
        <v>39</v>
      </c>
      <c r="P357" s="152" t="s">
        <v>144</v>
      </c>
      <c r="Q357" s="154">
        <v>2200000</v>
      </c>
      <c r="R357" s="154">
        <v>283547</v>
      </c>
      <c r="S357" s="154">
        <v>0</v>
      </c>
      <c r="T357" s="154">
        <v>2483547</v>
      </c>
      <c r="U357" s="154">
        <v>0</v>
      </c>
      <c r="V357" s="154">
        <v>2483547</v>
      </c>
      <c r="W357" s="154">
        <v>0</v>
      </c>
      <c r="X357" s="154">
        <v>2483547</v>
      </c>
      <c r="Y357" s="154">
        <v>2483547</v>
      </c>
      <c r="Z357" s="154">
        <v>2483547</v>
      </c>
      <c r="AA357" s="154">
        <v>2483547</v>
      </c>
    </row>
    <row r="358" spans="1:27" ht="15" customHeight="1" x14ac:dyDescent="0.2">
      <c r="A358" s="151" t="s">
        <v>220</v>
      </c>
      <c r="B358" s="152" t="s">
        <v>221</v>
      </c>
      <c r="C358" s="153" t="s">
        <v>190</v>
      </c>
      <c r="D358" s="151" t="s">
        <v>36</v>
      </c>
      <c r="E358" s="151" t="s">
        <v>42</v>
      </c>
      <c r="F358" s="151" t="s">
        <v>42</v>
      </c>
      <c r="G358" s="151" t="s">
        <v>42</v>
      </c>
      <c r="H358" s="151" t="s">
        <v>554</v>
      </c>
      <c r="I358" s="151" t="s">
        <v>552</v>
      </c>
      <c r="J358" s="151"/>
      <c r="K358" s="151"/>
      <c r="L358" s="151"/>
      <c r="M358" s="151" t="s">
        <v>37</v>
      </c>
      <c r="N358" s="151" t="s">
        <v>38</v>
      </c>
      <c r="O358" s="151" t="s">
        <v>39</v>
      </c>
      <c r="P358" s="152" t="s">
        <v>145</v>
      </c>
      <c r="Q358" s="154">
        <v>200000</v>
      </c>
      <c r="R358" s="154">
        <v>0</v>
      </c>
      <c r="S358" s="154">
        <v>0</v>
      </c>
      <c r="T358" s="154">
        <v>200000</v>
      </c>
      <c r="U358" s="154">
        <v>0</v>
      </c>
      <c r="V358" s="154">
        <v>198871</v>
      </c>
      <c r="W358" s="154">
        <v>1129</v>
      </c>
      <c r="X358" s="154">
        <v>198871</v>
      </c>
      <c r="Y358" s="154">
        <v>198871</v>
      </c>
      <c r="Z358" s="154">
        <v>198871</v>
      </c>
      <c r="AA358" s="154">
        <v>198871</v>
      </c>
    </row>
    <row r="359" spans="1:27" ht="15" customHeight="1" x14ac:dyDescent="0.2">
      <c r="A359" s="151" t="s">
        <v>220</v>
      </c>
      <c r="B359" s="152" t="s">
        <v>221</v>
      </c>
      <c r="C359" s="153" t="s">
        <v>191</v>
      </c>
      <c r="D359" s="151" t="s">
        <v>36</v>
      </c>
      <c r="E359" s="151" t="s">
        <v>42</v>
      </c>
      <c r="F359" s="151" t="s">
        <v>42</v>
      </c>
      <c r="G359" s="151" t="s">
        <v>42</v>
      </c>
      <c r="H359" s="151" t="s">
        <v>555</v>
      </c>
      <c r="I359" s="151"/>
      <c r="J359" s="151"/>
      <c r="K359" s="151"/>
      <c r="L359" s="151"/>
      <c r="M359" s="151" t="s">
        <v>37</v>
      </c>
      <c r="N359" s="151" t="s">
        <v>38</v>
      </c>
      <c r="O359" s="151" t="s">
        <v>39</v>
      </c>
      <c r="P359" s="152" t="s">
        <v>146</v>
      </c>
      <c r="Q359" s="154">
        <v>0</v>
      </c>
      <c r="R359" s="154">
        <v>1005906</v>
      </c>
      <c r="S359" s="154">
        <v>90026</v>
      </c>
      <c r="T359" s="154">
        <v>915880</v>
      </c>
      <c r="U359" s="154">
        <v>0</v>
      </c>
      <c r="V359" s="154">
        <v>915880</v>
      </c>
      <c r="W359" s="154">
        <v>0</v>
      </c>
      <c r="X359" s="154">
        <v>915880</v>
      </c>
      <c r="Y359" s="154">
        <v>915880</v>
      </c>
      <c r="Z359" s="154">
        <v>915880</v>
      </c>
      <c r="AA359" s="154">
        <v>915880</v>
      </c>
    </row>
    <row r="360" spans="1:27" ht="15" customHeight="1" x14ac:dyDescent="0.2">
      <c r="A360" s="151" t="s">
        <v>220</v>
      </c>
      <c r="B360" s="152" t="s">
        <v>221</v>
      </c>
      <c r="C360" s="153" t="s">
        <v>191</v>
      </c>
      <c r="D360" s="151" t="s">
        <v>36</v>
      </c>
      <c r="E360" s="151" t="s">
        <v>42</v>
      </c>
      <c r="F360" s="151" t="s">
        <v>42</v>
      </c>
      <c r="G360" s="151" t="s">
        <v>42</v>
      </c>
      <c r="H360" s="151" t="s">
        <v>555</v>
      </c>
      <c r="I360" s="151"/>
      <c r="J360" s="151"/>
      <c r="K360" s="151"/>
      <c r="L360" s="151"/>
      <c r="M360" s="151" t="s">
        <v>48</v>
      </c>
      <c r="N360" s="151" t="s">
        <v>49</v>
      </c>
      <c r="O360" s="151" t="s">
        <v>39</v>
      </c>
      <c r="P360" s="152" t="s">
        <v>146</v>
      </c>
      <c r="Q360" s="154">
        <v>0</v>
      </c>
      <c r="R360" s="154">
        <v>543092</v>
      </c>
      <c r="S360" s="154">
        <v>0</v>
      </c>
      <c r="T360" s="154">
        <v>543092</v>
      </c>
      <c r="U360" s="154">
        <v>0</v>
      </c>
      <c r="V360" s="154">
        <v>543092</v>
      </c>
      <c r="W360" s="154">
        <v>0</v>
      </c>
      <c r="X360" s="154">
        <v>543092</v>
      </c>
      <c r="Y360" s="154">
        <v>543092</v>
      </c>
      <c r="Z360" s="154">
        <v>543092</v>
      </c>
      <c r="AA360" s="154">
        <v>543092</v>
      </c>
    </row>
    <row r="361" spans="1:27" ht="15" customHeight="1" x14ac:dyDescent="0.2">
      <c r="A361" s="151" t="s">
        <v>220</v>
      </c>
      <c r="B361" s="152" t="s">
        <v>221</v>
      </c>
      <c r="C361" s="153" t="s">
        <v>192</v>
      </c>
      <c r="D361" s="151" t="s">
        <v>36</v>
      </c>
      <c r="E361" s="151" t="s">
        <v>546</v>
      </c>
      <c r="F361" s="151" t="s">
        <v>547</v>
      </c>
      <c r="G361" s="151" t="s">
        <v>42</v>
      </c>
      <c r="H361" s="151" t="s">
        <v>548</v>
      </c>
      <c r="I361" s="151" t="s">
        <v>549</v>
      </c>
      <c r="J361" s="151"/>
      <c r="K361" s="151"/>
      <c r="L361" s="151"/>
      <c r="M361" s="151" t="s">
        <v>37</v>
      </c>
      <c r="N361" s="151" t="s">
        <v>38</v>
      </c>
      <c r="O361" s="151" t="s">
        <v>39</v>
      </c>
      <c r="P361" s="152" t="s">
        <v>147</v>
      </c>
      <c r="Q361" s="154">
        <v>0</v>
      </c>
      <c r="R361" s="154">
        <v>3107124</v>
      </c>
      <c r="S361" s="154">
        <v>215785</v>
      </c>
      <c r="T361" s="154">
        <v>2891339</v>
      </c>
      <c r="U361" s="154">
        <v>0</v>
      </c>
      <c r="V361" s="154">
        <v>2891339</v>
      </c>
      <c r="W361" s="154">
        <v>0</v>
      </c>
      <c r="X361" s="154">
        <v>2891339</v>
      </c>
      <c r="Y361" s="154">
        <v>2891339</v>
      </c>
      <c r="Z361" s="154">
        <v>2891339</v>
      </c>
      <c r="AA361" s="154">
        <v>2891339</v>
      </c>
    </row>
    <row r="362" spans="1:27" ht="15" customHeight="1" x14ac:dyDescent="0.2">
      <c r="A362" s="151" t="s">
        <v>220</v>
      </c>
      <c r="B362" s="152" t="s">
        <v>221</v>
      </c>
      <c r="C362" s="153" t="s">
        <v>194</v>
      </c>
      <c r="D362" s="151" t="s">
        <v>36</v>
      </c>
      <c r="E362" s="151" t="s">
        <v>551</v>
      </c>
      <c r="F362" s="151" t="s">
        <v>478</v>
      </c>
      <c r="G362" s="151" t="s">
        <v>42</v>
      </c>
      <c r="H362" s="151" t="s">
        <v>549</v>
      </c>
      <c r="I362" s="151"/>
      <c r="J362" s="151"/>
      <c r="K362" s="151"/>
      <c r="L362" s="151"/>
      <c r="M362" s="151" t="s">
        <v>37</v>
      </c>
      <c r="N362" s="151" t="s">
        <v>38</v>
      </c>
      <c r="O362" s="151" t="s">
        <v>39</v>
      </c>
      <c r="P362" s="152" t="s">
        <v>149</v>
      </c>
      <c r="Q362" s="154">
        <v>0</v>
      </c>
      <c r="R362" s="154">
        <v>5875819</v>
      </c>
      <c r="S362" s="154">
        <v>0</v>
      </c>
      <c r="T362" s="154">
        <v>5875819</v>
      </c>
      <c r="U362" s="154">
        <v>0</v>
      </c>
      <c r="V362" s="154">
        <v>5875819</v>
      </c>
      <c r="W362" s="154">
        <v>0</v>
      </c>
      <c r="X362" s="154">
        <v>5875819</v>
      </c>
      <c r="Y362" s="154">
        <v>5875819</v>
      </c>
      <c r="Z362" s="154">
        <v>5875819</v>
      </c>
      <c r="AA362" s="154">
        <v>5875819</v>
      </c>
    </row>
    <row r="363" spans="1:27" ht="15" customHeight="1" x14ac:dyDescent="0.2">
      <c r="A363" s="151" t="s">
        <v>220</v>
      </c>
      <c r="B363" s="152" t="s">
        <v>221</v>
      </c>
      <c r="C363" s="153" t="s">
        <v>195</v>
      </c>
      <c r="D363" s="151" t="s">
        <v>36</v>
      </c>
      <c r="E363" s="151" t="s">
        <v>551</v>
      </c>
      <c r="F363" s="151" t="s">
        <v>478</v>
      </c>
      <c r="G363" s="151" t="s">
        <v>42</v>
      </c>
      <c r="H363" s="151" t="s">
        <v>479</v>
      </c>
      <c r="I363" s="151"/>
      <c r="J363" s="151"/>
      <c r="K363" s="151"/>
      <c r="L363" s="151"/>
      <c r="M363" s="151" t="s">
        <v>48</v>
      </c>
      <c r="N363" s="151" t="s">
        <v>49</v>
      </c>
      <c r="O363" s="151" t="s">
        <v>39</v>
      </c>
      <c r="P363" s="152" t="s">
        <v>150</v>
      </c>
      <c r="Q363" s="154">
        <v>1230000</v>
      </c>
      <c r="R363" s="154">
        <v>0</v>
      </c>
      <c r="S363" s="154">
        <v>403000</v>
      </c>
      <c r="T363" s="154">
        <v>827000</v>
      </c>
      <c r="U363" s="154">
        <v>0</v>
      </c>
      <c r="V363" s="154">
        <v>827000</v>
      </c>
      <c r="W363" s="154">
        <v>0</v>
      </c>
      <c r="X363" s="154">
        <v>827000</v>
      </c>
      <c r="Y363" s="154">
        <v>827000</v>
      </c>
      <c r="Z363" s="154">
        <v>827000</v>
      </c>
      <c r="AA363" s="154">
        <v>827000</v>
      </c>
    </row>
    <row r="364" spans="1:27" ht="15" customHeight="1" x14ac:dyDescent="0.2">
      <c r="A364" s="151" t="s">
        <v>220</v>
      </c>
      <c r="B364" s="152" t="s">
        <v>221</v>
      </c>
      <c r="C364" s="153" t="s">
        <v>197</v>
      </c>
      <c r="D364" s="151" t="s">
        <v>61</v>
      </c>
      <c r="E364" s="151" t="s">
        <v>74</v>
      </c>
      <c r="F364" s="151" t="s">
        <v>63</v>
      </c>
      <c r="G364" s="151" t="s">
        <v>71</v>
      </c>
      <c r="H364" s="151" t="s">
        <v>151</v>
      </c>
      <c r="I364" s="151" t="s">
        <v>154</v>
      </c>
      <c r="J364" s="151" t="s">
        <v>42</v>
      </c>
      <c r="K364" s="151"/>
      <c r="L364" s="151"/>
      <c r="M364" s="151" t="s">
        <v>37</v>
      </c>
      <c r="N364" s="151" t="s">
        <v>38</v>
      </c>
      <c r="O364" s="151" t="s">
        <v>39</v>
      </c>
      <c r="P364" s="152" t="s">
        <v>155</v>
      </c>
      <c r="Q364" s="154">
        <v>0</v>
      </c>
      <c r="R364" s="154">
        <v>125354400</v>
      </c>
      <c r="S364" s="154">
        <v>2808699</v>
      </c>
      <c r="T364" s="154">
        <v>122545701</v>
      </c>
      <c r="U364" s="154">
        <v>0</v>
      </c>
      <c r="V364" s="154">
        <v>122545701</v>
      </c>
      <c r="W364" s="154">
        <v>0</v>
      </c>
      <c r="X364" s="154">
        <v>122545701</v>
      </c>
      <c r="Y364" s="154">
        <v>122545701</v>
      </c>
      <c r="Z364" s="154">
        <v>122545701</v>
      </c>
      <c r="AA364" s="154">
        <v>122545701</v>
      </c>
    </row>
    <row r="365" spans="1:27" ht="15" customHeight="1" x14ac:dyDescent="0.2">
      <c r="A365" s="151" t="s">
        <v>220</v>
      </c>
      <c r="B365" s="152" t="s">
        <v>221</v>
      </c>
      <c r="C365" s="153" t="s">
        <v>197</v>
      </c>
      <c r="D365" s="151" t="s">
        <v>61</v>
      </c>
      <c r="E365" s="151" t="s">
        <v>74</v>
      </c>
      <c r="F365" s="151" t="s">
        <v>63</v>
      </c>
      <c r="G365" s="151" t="s">
        <v>71</v>
      </c>
      <c r="H365" s="151" t="s">
        <v>151</v>
      </c>
      <c r="I365" s="151" t="s">
        <v>154</v>
      </c>
      <c r="J365" s="151" t="s">
        <v>42</v>
      </c>
      <c r="K365" s="151"/>
      <c r="L365" s="151"/>
      <c r="M365" s="151" t="s">
        <v>37</v>
      </c>
      <c r="N365" s="151" t="s">
        <v>76</v>
      </c>
      <c r="O365" s="151" t="s">
        <v>39</v>
      </c>
      <c r="P365" s="152" t="s">
        <v>155</v>
      </c>
      <c r="Q365" s="154">
        <v>0</v>
      </c>
      <c r="R365" s="154">
        <v>28096552</v>
      </c>
      <c r="S365" s="154">
        <v>22786294</v>
      </c>
      <c r="T365" s="154">
        <v>5310258</v>
      </c>
      <c r="U365" s="154">
        <v>0</v>
      </c>
      <c r="V365" s="154">
        <v>5310258</v>
      </c>
      <c r="W365" s="154">
        <v>0</v>
      </c>
      <c r="X365" s="154">
        <v>5310258</v>
      </c>
      <c r="Y365" s="154">
        <v>5310258</v>
      </c>
      <c r="Z365" s="154">
        <v>5310258</v>
      </c>
      <c r="AA365" s="154">
        <v>5310258</v>
      </c>
    </row>
    <row r="366" spans="1:27" ht="15" customHeight="1" x14ac:dyDescent="0.2">
      <c r="A366" s="151" t="s">
        <v>220</v>
      </c>
      <c r="B366" s="152" t="s">
        <v>221</v>
      </c>
      <c r="C366" s="153" t="s">
        <v>197</v>
      </c>
      <c r="D366" s="151" t="s">
        <v>61</v>
      </c>
      <c r="E366" s="151" t="s">
        <v>74</v>
      </c>
      <c r="F366" s="151" t="s">
        <v>63</v>
      </c>
      <c r="G366" s="151" t="s">
        <v>71</v>
      </c>
      <c r="H366" s="151" t="s">
        <v>151</v>
      </c>
      <c r="I366" s="151" t="s">
        <v>154</v>
      </c>
      <c r="J366" s="151" t="s">
        <v>42</v>
      </c>
      <c r="K366" s="151"/>
      <c r="L366" s="151"/>
      <c r="M366" s="151" t="s">
        <v>48</v>
      </c>
      <c r="N366" s="151" t="s">
        <v>49</v>
      </c>
      <c r="O366" s="151" t="s">
        <v>39</v>
      </c>
      <c r="P366" s="152" t="s">
        <v>155</v>
      </c>
      <c r="Q366" s="154">
        <v>0</v>
      </c>
      <c r="R366" s="154">
        <v>35534160</v>
      </c>
      <c r="S366" s="154">
        <v>9280942</v>
      </c>
      <c r="T366" s="154">
        <v>26253218</v>
      </c>
      <c r="U366" s="154">
        <v>0</v>
      </c>
      <c r="V366" s="154">
        <v>26253218</v>
      </c>
      <c r="W366" s="154">
        <v>0</v>
      </c>
      <c r="X366" s="154">
        <v>26253218</v>
      </c>
      <c r="Y366" s="154">
        <v>26253218</v>
      </c>
      <c r="Z366" s="154">
        <v>26253218</v>
      </c>
      <c r="AA366" s="154">
        <v>26253218</v>
      </c>
    </row>
    <row r="367" spans="1:27" ht="15" customHeight="1" x14ac:dyDescent="0.2">
      <c r="A367" s="151" t="s">
        <v>220</v>
      </c>
      <c r="B367" s="152" t="s">
        <v>221</v>
      </c>
      <c r="C367" s="153" t="s">
        <v>198</v>
      </c>
      <c r="D367" s="151" t="s">
        <v>61</v>
      </c>
      <c r="E367" s="151" t="s">
        <v>74</v>
      </c>
      <c r="F367" s="151" t="s">
        <v>63</v>
      </c>
      <c r="G367" s="151" t="s">
        <v>71</v>
      </c>
      <c r="H367" s="151" t="s">
        <v>151</v>
      </c>
      <c r="I367" s="151" t="s">
        <v>156</v>
      </c>
      <c r="J367" s="151" t="s">
        <v>42</v>
      </c>
      <c r="K367" s="151"/>
      <c r="L367" s="151"/>
      <c r="M367" s="151" t="s">
        <v>48</v>
      </c>
      <c r="N367" s="151" t="s">
        <v>49</v>
      </c>
      <c r="O367" s="151" t="s">
        <v>39</v>
      </c>
      <c r="P367" s="152" t="s">
        <v>157</v>
      </c>
      <c r="Q367" s="154">
        <v>0</v>
      </c>
      <c r="R367" s="154">
        <v>4000000</v>
      </c>
      <c r="S367" s="154">
        <v>0</v>
      </c>
      <c r="T367" s="154">
        <v>4000000</v>
      </c>
      <c r="U367" s="154">
        <v>0</v>
      </c>
      <c r="V367" s="154">
        <v>735247</v>
      </c>
      <c r="W367" s="154">
        <v>3264753</v>
      </c>
      <c r="X367" s="154">
        <v>735247</v>
      </c>
      <c r="Y367" s="154">
        <v>735247</v>
      </c>
      <c r="Z367" s="154">
        <v>735247</v>
      </c>
      <c r="AA367" s="154">
        <v>735247</v>
      </c>
    </row>
    <row r="368" spans="1:27" ht="15" customHeight="1" x14ac:dyDescent="0.2">
      <c r="A368" s="151" t="s">
        <v>220</v>
      </c>
      <c r="B368" s="152" t="s">
        <v>221</v>
      </c>
      <c r="C368" s="153" t="s">
        <v>199</v>
      </c>
      <c r="D368" s="151" t="s">
        <v>61</v>
      </c>
      <c r="E368" s="151" t="s">
        <v>82</v>
      </c>
      <c r="F368" s="151" t="s">
        <v>63</v>
      </c>
      <c r="G368" s="151" t="s">
        <v>83</v>
      </c>
      <c r="H368" s="151" t="s">
        <v>151</v>
      </c>
      <c r="I368" s="151" t="s">
        <v>158</v>
      </c>
      <c r="J368" s="151" t="s">
        <v>42</v>
      </c>
      <c r="K368" s="151"/>
      <c r="L368" s="151"/>
      <c r="M368" s="151" t="s">
        <v>48</v>
      </c>
      <c r="N368" s="151" t="s">
        <v>49</v>
      </c>
      <c r="O368" s="151" t="s">
        <v>39</v>
      </c>
      <c r="P368" s="152" t="s">
        <v>159</v>
      </c>
      <c r="Q368" s="154">
        <v>0</v>
      </c>
      <c r="R368" s="154">
        <v>24269760</v>
      </c>
      <c r="S368" s="154">
        <v>0</v>
      </c>
      <c r="T368" s="154">
        <v>24269760</v>
      </c>
      <c r="U368" s="154">
        <v>0</v>
      </c>
      <c r="V368" s="154">
        <v>24269760</v>
      </c>
      <c r="W368" s="154">
        <v>0</v>
      </c>
      <c r="X368" s="154">
        <v>24269760</v>
      </c>
      <c r="Y368" s="154">
        <v>24269760</v>
      </c>
      <c r="Z368" s="154">
        <v>24269760</v>
      </c>
      <c r="AA368" s="154">
        <v>24269760</v>
      </c>
    </row>
    <row r="369" spans="1:27" ht="15" customHeight="1" x14ac:dyDescent="0.2">
      <c r="A369" s="151" t="s">
        <v>220</v>
      </c>
      <c r="B369" s="152" t="s">
        <v>221</v>
      </c>
      <c r="C369" s="153" t="s">
        <v>201</v>
      </c>
      <c r="D369" s="151" t="s">
        <v>61</v>
      </c>
      <c r="E369" s="151" t="s">
        <v>82</v>
      </c>
      <c r="F369" s="151" t="s">
        <v>63</v>
      </c>
      <c r="G369" s="151" t="s">
        <v>86</v>
      </c>
      <c r="H369" s="151" t="s">
        <v>151</v>
      </c>
      <c r="I369" s="151" t="s">
        <v>162</v>
      </c>
      <c r="J369" s="151" t="s">
        <v>42</v>
      </c>
      <c r="K369" s="151"/>
      <c r="L369" s="151"/>
      <c r="M369" s="151" t="s">
        <v>37</v>
      </c>
      <c r="N369" s="151" t="s">
        <v>38</v>
      </c>
      <c r="O369" s="151" t="s">
        <v>39</v>
      </c>
      <c r="P369" s="152" t="s">
        <v>163</v>
      </c>
      <c r="Q369" s="154">
        <v>0</v>
      </c>
      <c r="R369" s="154">
        <v>2522591</v>
      </c>
      <c r="S369" s="154">
        <v>0</v>
      </c>
      <c r="T369" s="154">
        <v>2522591</v>
      </c>
      <c r="U369" s="154">
        <v>0</v>
      </c>
      <c r="V369" s="154">
        <v>2522591</v>
      </c>
      <c r="W369" s="154">
        <v>0</v>
      </c>
      <c r="X369" s="154">
        <v>2522591</v>
      </c>
      <c r="Y369" s="154">
        <v>2522591</v>
      </c>
      <c r="Z369" s="154">
        <v>2522591</v>
      </c>
      <c r="AA369" s="154">
        <v>2522591</v>
      </c>
    </row>
    <row r="370" spans="1:27" ht="15" customHeight="1" x14ac:dyDescent="0.2">
      <c r="A370" s="151" t="s">
        <v>220</v>
      </c>
      <c r="B370" s="152" t="s">
        <v>221</v>
      </c>
      <c r="C370" s="153" t="s">
        <v>200</v>
      </c>
      <c r="D370" s="151" t="s">
        <v>61</v>
      </c>
      <c r="E370" s="151" t="s">
        <v>82</v>
      </c>
      <c r="F370" s="151" t="s">
        <v>63</v>
      </c>
      <c r="G370" s="151" t="s">
        <v>86</v>
      </c>
      <c r="H370" s="151" t="s">
        <v>151</v>
      </c>
      <c r="I370" s="151" t="s">
        <v>160</v>
      </c>
      <c r="J370" s="151" t="s">
        <v>42</v>
      </c>
      <c r="K370" s="151"/>
      <c r="L370" s="151"/>
      <c r="M370" s="151" t="s">
        <v>37</v>
      </c>
      <c r="N370" s="151" t="s">
        <v>38</v>
      </c>
      <c r="O370" s="151" t="s">
        <v>39</v>
      </c>
      <c r="P370" s="152" t="s">
        <v>161</v>
      </c>
      <c r="Q370" s="154">
        <v>0</v>
      </c>
      <c r="R370" s="154">
        <v>16700455</v>
      </c>
      <c r="S370" s="154">
        <v>5058037</v>
      </c>
      <c r="T370" s="154">
        <v>11642418</v>
      </c>
      <c r="U370" s="154">
        <v>0</v>
      </c>
      <c r="V370" s="154">
        <v>11642417.210000001</v>
      </c>
      <c r="W370" s="154">
        <v>0.79</v>
      </c>
      <c r="X370" s="154">
        <v>11642417.210000001</v>
      </c>
      <c r="Y370" s="154">
        <v>11642417.210000001</v>
      </c>
      <c r="Z370" s="154">
        <v>11642417.210000001</v>
      </c>
      <c r="AA370" s="154">
        <v>11642417.210000001</v>
      </c>
    </row>
    <row r="371" spans="1:27" ht="15" customHeight="1" x14ac:dyDescent="0.2">
      <c r="A371" s="151" t="s">
        <v>222</v>
      </c>
      <c r="B371" s="152" t="s">
        <v>223</v>
      </c>
      <c r="C371" s="153" t="s">
        <v>164</v>
      </c>
      <c r="D371" s="151" t="s">
        <v>36</v>
      </c>
      <c r="E371" s="151" t="s">
        <v>478</v>
      </c>
      <c r="F371" s="151" t="s">
        <v>478</v>
      </c>
      <c r="G371" s="151" t="s">
        <v>478</v>
      </c>
      <c r="H371" s="151" t="s">
        <v>549</v>
      </c>
      <c r="I371" s="151" t="s">
        <v>549</v>
      </c>
      <c r="J371" s="151"/>
      <c r="K371" s="151"/>
      <c r="L371" s="151"/>
      <c r="M371" s="151" t="s">
        <v>37</v>
      </c>
      <c r="N371" s="151" t="s">
        <v>38</v>
      </c>
      <c r="O371" s="151" t="s">
        <v>39</v>
      </c>
      <c r="P371" s="152" t="s">
        <v>118</v>
      </c>
      <c r="Q371" s="154">
        <v>582095000</v>
      </c>
      <c r="R371" s="154">
        <v>10193170</v>
      </c>
      <c r="S371" s="154">
        <v>0</v>
      </c>
      <c r="T371" s="154">
        <v>592288170</v>
      </c>
      <c r="U371" s="154">
        <v>0</v>
      </c>
      <c r="V371" s="154">
        <v>592288170</v>
      </c>
      <c r="W371" s="154">
        <v>0</v>
      </c>
      <c r="X371" s="154">
        <v>592288170</v>
      </c>
      <c r="Y371" s="154">
        <v>592288170</v>
      </c>
      <c r="Z371" s="154">
        <v>592288170</v>
      </c>
      <c r="AA371" s="154">
        <v>592288170</v>
      </c>
    </row>
    <row r="372" spans="1:27" ht="15" customHeight="1" x14ac:dyDescent="0.2">
      <c r="A372" s="151" t="s">
        <v>222</v>
      </c>
      <c r="B372" s="152" t="s">
        <v>223</v>
      </c>
      <c r="C372" s="153" t="s">
        <v>166</v>
      </c>
      <c r="D372" s="151" t="s">
        <v>36</v>
      </c>
      <c r="E372" s="151" t="s">
        <v>478</v>
      </c>
      <c r="F372" s="151" t="s">
        <v>478</v>
      </c>
      <c r="G372" s="151" t="s">
        <v>478</v>
      </c>
      <c r="H372" s="151" t="s">
        <v>549</v>
      </c>
      <c r="I372" s="151" t="s">
        <v>552</v>
      </c>
      <c r="J372" s="151"/>
      <c r="K372" s="151"/>
      <c r="L372" s="151"/>
      <c r="M372" s="151" t="s">
        <v>37</v>
      </c>
      <c r="N372" s="151" t="s">
        <v>38</v>
      </c>
      <c r="O372" s="151" t="s">
        <v>39</v>
      </c>
      <c r="P372" s="152" t="s">
        <v>120</v>
      </c>
      <c r="Q372" s="154">
        <v>10411000</v>
      </c>
      <c r="R372" s="154">
        <v>1268345</v>
      </c>
      <c r="S372" s="154">
        <v>0</v>
      </c>
      <c r="T372" s="154">
        <v>11679345</v>
      </c>
      <c r="U372" s="154">
        <v>0</v>
      </c>
      <c r="V372" s="154">
        <v>11679345</v>
      </c>
      <c r="W372" s="154">
        <v>0</v>
      </c>
      <c r="X372" s="154">
        <v>11679345</v>
      </c>
      <c r="Y372" s="154">
        <v>11679345</v>
      </c>
      <c r="Z372" s="154">
        <v>11679345</v>
      </c>
      <c r="AA372" s="154">
        <v>11679345</v>
      </c>
    </row>
    <row r="373" spans="1:27" ht="15" customHeight="1" x14ac:dyDescent="0.2">
      <c r="A373" s="151" t="s">
        <v>222</v>
      </c>
      <c r="B373" s="152" t="s">
        <v>223</v>
      </c>
      <c r="C373" s="153" t="s">
        <v>167</v>
      </c>
      <c r="D373" s="151" t="s">
        <v>36</v>
      </c>
      <c r="E373" s="151" t="s">
        <v>478</v>
      </c>
      <c r="F373" s="151" t="s">
        <v>478</v>
      </c>
      <c r="G373" s="151" t="s">
        <v>478</v>
      </c>
      <c r="H373" s="151" t="s">
        <v>549</v>
      </c>
      <c r="I373" s="151" t="s">
        <v>553</v>
      </c>
      <c r="J373" s="151"/>
      <c r="K373" s="151"/>
      <c r="L373" s="151"/>
      <c r="M373" s="151" t="s">
        <v>37</v>
      </c>
      <c r="N373" s="151" t="s">
        <v>38</v>
      </c>
      <c r="O373" s="151" t="s">
        <v>39</v>
      </c>
      <c r="P373" s="152" t="s">
        <v>121</v>
      </c>
      <c r="Q373" s="154">
        <v>13390000</v>
      </c>
      <c r="R373" s="154">
        <v>0</v>
      </c>
      <c r="S373" s="154">
        <v>5343387</v>
      </c>
      <c r="T373" s="154">
        <v>8046613</v>
      </c>
      <c r="U373" s="154">
        <v>0</v>
      </c>
      <c r="V373" s="154">
        <v>8046613</v>
      </c>
      <c r="W373" s="154">
        <v>0</v>
      </c>
      <c r="X373" s="154">
        <v>8046613</v>
      </c>
      <c r="Y373" s="154">
        <v>8046613</v>
      </c>
      <c r="Z373" s="154">
        <v>8046613</v>
      </c>
      <c r="AA373" s="154">
        <v>8046613</v>
      </c>
    </row>
    <row r="374" spans="1:27" ht="15" customHeight="1" x14ac:dyDescent="0.2">
      <c r="A374" s="151" t="s">
        <v>222</v>
      </c>
      <c r="B374" s="152" t="s">
        <v>223</v>
      </c>
      <c r="C374" s="153" t="s">
        <v>168</v>
      </c>
      <c r="D374" s="151" t="s">
        <v>36</v>
      </c>
      <c r="E374" s="151" t="s">
        <v>478</v>
      </c>
      <c r="F374" s="151" t="s">
        <v>478</v>
      </c>
      <c r="G374" s="151" t="s">
        <v>478</v>
      </c>
      <c r="H374" s="151" t="s">
        <v>549</v>
      </c>
      <c r="I374" s="151" t="s">
        <v>490</v>
      </c>
      <c r="J374" s="151"/>
      <c r="K374" s="151"/>
      <c r="L374" s="151"/>
      <c r="M374" s="151" t="s">
        <v>37</v>
      </c>
      <c r="N374" s="151" t="s">
        <v>38</v>
      </c>
      <c r="O374" s="151" t="s">
        <v>39</v>
      </c>
      <c r="P374" s="152" t="s">
        <v>122</v>
      </c>
      <c r="Q374" s="154">
        <v>51520000</v>
      </c>
      <c r="R374" s="154">
        <v>6802959</v>
      </c>
      <c r="S374" s="154">
        <v>0</v>
      </c>
      <c r="T374" s="154">
        <v>58322959</v>
      </c>
      <c r="U374" s="154">
        <v>0</v>
      </c>
      <c r="V374" s="154">
        <v>58322959</v>
      </c>
      <c r="W374" s="154">
        <v>0</v>
      </c>
      <c r="X374" s="154">
        <v>58322959</v>
      </c>
      <c r="Y374" s="154">
        <v>58322959</v>
      </c>
      <c r="Z374" s="154">
        <v>58322959</v>
      </c>
      <c r="AA374" s="154">
        <v>58322959</v>
      </c>
    </row>
    <row r="375" spans="1:27" ht="15" customHeight="1" x14ac:dyDescent="0.2">
      <c r="A375" s="151" t="s">
        <v>222</v>
      </c>
      <c r="B375" s="152" t="s">
        <v>223</v>
      </c>
      <c r="C375" s="153" t="s">
        <v>169</v>
      </c>
      <c r="D375" s="151" t="s">
        <v>36</v>
      </c>
      <c r="E375" s="151" t="s">
        <v>478</v>
      </c>
      <c r="F375" s="151" t="s">
        <v>478</v>
      </c>
      <c r="G375" s="151" t="s">
        <v>478</v>
      </c>
      <c r="H375" s="151" t="s">
        <v>549</v>
      </c>
      <c r="I375" s="151" t="s">
        <v>500</v>
      </c>
      <c r="J375" s="151"/>
      <c r="K375" s="151"/>
      <c r="L375" s="151"/>
      <c r="M375" s="151" t="s">
        <v>37</v>
      </c>
      <c r="N375" s="151" t="s">
        <v>38</v>
      </c>
      <c r="O375" s="151" t="s">
        <v>39</v>
      </c>
      <c r="P375" s="152" t="s">
        <v>123</v>
      </c>
      <c r="Q375" s="154">
        <v>17410700</v>
      </c>
      <c r="R375" s="154">
        <v>7000000</v>
      </c>
      <c r="S375" s="154">
        <v>2744554</v>
      </c>
      <c r="T375" s="154">
        <v>21666146</v>
      </c>
      <c r="U375" s="154">
        <v>0</v>
      </c>
      <c r="V375" s="154">
        <v>21666146</v>
      </c>
      <c r="W375" s="154">
        <v>0</v>
      </c>
      <c r="X375" s="154">
        <v>21666146</v>
      </c>
      <c r="Y375" s="154">
        <v>21666146</v>
      </c>
      <c r="Z375" s="154">
        <v>21666146</v>
      </c>
      <c r="AA375" s="154">
        <v>21666146</v>
      </c>
    </row>
    <row r="376" spans="1:27" ht="15" customHeight="1" x14ac:dyDescent="0.2">
      <c r="A376" s="151" t="s">
        <v>222</v>
      </c>
      <c r="B376" s="152" t="s">
        <v>223</v>
      </c>
      <c r="C376" s="153" t="s">
        <v>170</v>
      </c>
      <c r="D376" s="151" t="s">
        <v>36</v>
      </c>
      <c r="E376" s="151" t="s">
        <v>478</v>
      </c>
      <c r="F376" s="151" t="s">
        <v>478</v>
      </c>
      <c r="G376" s="151" t="s">
        <v>478</v>
      </c>
      <c r="H376" s="151" t="s">
        <v>549</v>
      </c>
      <c r="I376" s="151" t="s">
        <v>554</v>
      </c>
      <c r="J376" s="151"/>
      <c r="K376" s="151"/>
      <c r="L376" s="151"/>
      <c r="M376" s="151" t="s">
        <v>37</v>
      </c>
      <c r="N376" s="151" t="s">
        <v>38</v>
      </c>
      <c r="O376" s="151" t="s">
        <v>39</v>
      </c>
      <c r="P376" s="152" t="s">
        <v>124</v>
      </c>
      <c r="Q376" s="154">
        <v>69329000</v>
      </c>
      <c r="R376" s="154">
        <v>3485264</v>
      </c>
      <c r="S376" s="154">
        <v>0</v>
      </c>
      <c r="T376" s="154">
        <v>72814264</v>
      </c>
      <c r="U376" s="154">
        <v>0</v>
      </c>
      <c r="V376" s="154">
        <v>72814264</v>
      </c>
      <c r="W376" s="154">
        <v>0</v>
      </c>
      <c r="X376" s="154">
        <v>72814264</v>
      </c>
      <c r="Y376" s="154">
        <v>72814264</v>
      </c>
      <c r="Z376" s="154">
        <v>72814264</v>
      </c>
      <c r="AA376" s="154">
        <v>72814264</v>
      </c>
    </row>
    <row r="377" spans="1:27" ht="15" customHeight="1" x14ac:dyDescent="0.2">
      <c r="A377" s="151" t="s">
        <v>222</v>
      </c>
      <c r="B377" s="152" t="s">
        <v>223</v>
      </c>
      <c r="C377" s="153" t="s">
        <v>171</v>
      </c>
      <c r="D377" s="151" t="s">
        <v>36</v>
      </c>
      <c r="E377" s="151" t="s">
        <v>478</v>
      </c>
      <c r="F377" s="151" t="s">
        <v>478</v>
      </c>
      <c r="G377" s="151" t="s">
        <v>478</v>
      </c>
      <c r="H377" s="151" t="s">
        <v>549</v>
      </c>
      <c r="I377" s="151" t="s">
        <v>555</v>
      </c>
      <c r="J377" s="151"/>
      <c r="K377" s="151"/>
      <c r="L377" s="151"/>
      <c r="M377" s="151" t="s">
        <v>37</v>
      </c>
      <c r="N377" s="151" t="s">
        <v>38</v>
      </c>
      <c r="O377" s="151" t="s">
        <v>39</v>
      </c>
      <c r="P377" s="152" t="s">
        <v>125</v>
      </c>
      <c r="Q377" s="154">
        <v>28019000</v>
      </c>
      <c r="R377" s="154">
        <v>17304603</v>
      </c>
      <c r="S377" s="154">
        <v>0</v>
      </c>
      <c r="T377" s="154">
        <v>45323603</v>
      </c>
      <c r="U377" s="154">
        <v>0</v>
      </c>
      <c r="V377" s="154">
        <v>45323603</v>
      </c>
      <c r="W377" s="154">
        <v>0</v>
      </c>
      <c r="X377" s="154">
        <v>45323603</v>
      </c>
      <c r="Y377" s="154">
        <v>45323603</v>
      </c>
      <c r="Z377" s="154">
        <v>45323603</v>
      </c>
      <c r="AA377" s="154">
        <v>45323603</v>
      </c>
    </row>
    <row r="378" spans="1:27" ht="15" customHeight="1" x14ac:dyDescent="0.2">
      <c r="A378" s="151" t="s">
        <v>222</v>
      </c>
      <c r="B378" s="152" t="s">
        <v>223</v>
      </c>
      <c r="C378" s="153" t="s">
        <v>557</v>
      </c>
      <c r="D378" s="151" t="s">
        <v>36</v>
      </c>
      <c r="E378" s="151" t="s">
        <v>478</v>
      </c>
      <c r="F378" s="151" t="s">
        <v>478</v>
      </c>
      <c r="G378" s="151" t="s">
        <v>478</v>
      </c>
      <c r="H378" s="151" t="s">
        <v>549</v>
      </c>
      <c r="I378" s="151" t="s">
        <v>548</v>
      </c>
      <c r="J378" s="151"/>
      <c r="K378" s="151"/>
      <c r="L378" s="151"/>
      <c r="M378" s="151" t="s">
        <v>37</v>
      </c>
      <c r="N378" s="151" t="s">
        <v>38</v>
      </c>
      <c r="O378" s="151" t="s">
        <v>39</v>
      </c>
      <c r="P378" s="152" t="s">
        <v>558</v>
      </c>
      <c r="Q378" s="154">
        <v>5343387</v>
      </c>
      <c r="R378" s="154">
        <v>3466661</v>
      </c>
      <c r="S378" s="154">
        <v>1000000</v>
      </c>
      <c r="T378" s="154">
        <v>7810048</v>
      </c>
      <c r="U378" s="154">
        <v>0</v>
      </c>
      <c r="V378" s="154">
        <v>7810048</v>
      </c>
      <c r="W378" s="154">
        <v>0</v>
      </c>
      <c r="X378" s="154">
        <v>7810048</v>
      </c>
      <c r="Y378" s="154">
        <v>7810048</v>
      </c>
      <c r="Z378" s="154">
        <v>7810048</v>
      </c>
      <c r="AA378" s="154">
        <v>7810048</v>
      </c>
    </row>
    <row r="379" spans="1:27" ht="15" customHeight="1" x14ac:dyDescent="0.2">
      <c r="A379" s="151" t="s">
        <v>222</v>
      </c>
      <c r="B379" s="152" t="s">
        <v>223</v>
      </c>
      <c r="C379" s="153" t="s">
        <v>172</v>
      </c>
      <c r="D379" s="151" t="s">
        <v>36</v>
      </c>
      <c r="E379" s="151" t="s">
        <v>478</v>
      </c>
      <c r="F379" s="151" t="s">
        <v>478</v>
      </c>
      <c r="G379" s="151" t="s">
        <v>42</v>
      </c>
      <c r="H379" s="151" t="s">
        <v>549</v>
      </c>
      <c r="I379" s="151"/>
      <c r="J379" s="151"/>
      <c r="K379" s="151"/>
      <c r="L379" s="151"/>
      <c r="M379" s="151" t="s">
        <v>37</v>
      </c>
      <c r="N379" s="151" t="s">
        <v>38</v>
      </c>
      <c r="O379" s="151" t="s">
        <v>39</v>
      </c>
      <c r="P379" s="152" t="s">
        <v>126</v>
      </c>
      <c r="Q379" s="154">
        <v>74750000</v>
      </c>
      <c r="R379" s="154">
        <v>5944600</v>
      </c>
      <c r="S379" s="154">
        <v>2260700</v>
      </c>
      <c r="T379" s="154">
        <v>78433900</v>
      </c>
      <c r="U379" s="154">
        <v>0</v>
      </c>
      <c r="V379" s="154">
        <v>78433900</v>
      </c>
      <c r="W379" s="154">
        <v>0</v>
      </c>
      <c r="X379" s="154">
        <v>78433900</v>
      </c>
      <c r="Y379" s="154">
        <v>78433900</v>
      </c>
      <c r="Z379" s="154">
        <v>78433900</v>
      </c>
      <c r="AA379" s="154">
        <v>78433900</v>
      </c>
    </row>
    <row r="380" spans="1:27" ht="15" customHeight="1" x14ac:dyDescent="0.2">
      <c r="A380" s="151" t="s">
        <v>222</v>
      </c>
      <c r="B380" s="152" t="s">
        <v>223</v>
      </c>
      <c r="C380" s="153" t="s">
        <v>173</v>
      </c>
      <c r="D380" s="151" t="s">
        <v>36</v>
      </c>
      <c r="E380" s="151" t="s">
        <v>478</v>
      </c>
      <c r="F380" s="151" t="s">
        <v>478</v>
      </c>
      <c r="G380" s="151" t="s">
        <v>42</v>
      </c>
      <c r="H380" s="151" t="s">
        <v>550</v>
      </c>
      <c r="I380" s="151"/>
      <c r="J380" s="151"/>
      <c r="K380" s="151"/>
      <c r="L380" s="151"/>
      <c r="M380" s="151" t="s">
        <v>37</v>
      </c>
      <c r="N380" s="151" t="s">
        <v>38</v>
      </c>
      <c r="O380" s="151" t="s">
        <v>39</v>
      </c>
      <c r="P380" s="152" t="s">
        <v>127</v>
      </c>
      <c r="Q380" s="154">
        <v>52975000</v>
      </c>
      <c r="R380" s="154">
        <v>2502700</v>
      </c>
      <c r="S380" s="154">
        <v>0</v>
      </c>
      <c r="T380" s="154">
        <v>55477700</v>
      </c>
      <c r="U380" s="154">
        <v>0</v>
      </c>
      <c r="V380" s="154">
        <v>55477700</v>
      </c>
      <c r="W380" s="154">
        <v>0</v>
      </c>
      <c r="X380" s="154">
        <v>55477700</v>
      </c>
      <c r="Y380" s="154">
        <v>55477700</v>
      </c>
      <c r="Z380" s="154">
        <v>55477700</v>
      </c>
      <c r="AA380" s="154">
        <v>55477700</v>
      </c>
    </row>
    <row r="381" spans="1:27" ht="15" customHeight="1" x14ac:dyDescent="0.2">
      <c r="A381" s="151" t="s">
        <v>222</v>
      </c>
      <c r="B381" s="152" t="s">
        <v>223</v>
      </c>
      <c r="C381" s="153" t="s">
        <v>174</v>
      </c>
      <c r="D381" s="151" t="s">
        <v>36</v>
      </c>
      <c r="E381" s="151" t="s">
        <v>478</v>
      </c>
      <c r="F381" s="151" t="s">
        <v>478</v>
      </c>
      <c r="G381" s="151" t="s">
        <v>42</v>
      </c>
      <c r="H381" s="151" t="s">
        <v>552</v>
      </c>
      <c r="I381" s="151"/>
      <c r="J381" s="151"/>
      <c r="K381" s="151"/>
      <c r="L381" s="151"/>
      <c r="M381" s="151" t="s">
        <v>37</v>
      </c>
      <c r="N381" s="151" t="s">
        <v>38</v>
      </c>
      <c r="O381" s="151" t="s">
        <v>39</v>
      </c>
      <c r="P381" s="152" t="s">
        <v>128</v>
      </c>
      <c r="Q381" s="154">
        <v>28209000</v>
      </c>
      <c r="R381" s="154">
        <v>2983500</v>
      </c>
      <c r="S381" s="154">
        <v>0</v>
      </c>
      <c r="T381" s="154">
        <v>31192500</v>
      </c>
      <c r="U381" s="154">
        <v>0</v>
      </c>
      <c r="V381" s="154">
        <v>31192500</v>
      </c>
      <c r="W381" s="154">
        <v>0</v>
      </c>
      <c r="X381" s="154">
        <v>31192500</v>
      </c>
      <c r="Y381" s="154">
        <v>31192500</v>
      </c>
      <c r="Z381" s="154">
        <v>31192500</v>
      </c>
      <c r="AA381" s="154">
        <v>31192500</v>
      </c>
    </row>
    <row r="382" spans="1:27" ht="15" customHeight="1" x14ac:dyDescent="0.2">
      <c r="A382" s="151" t="s">
        <v>222</v>
      </c>
      <c r="B382" s="152" t="s">
        <v>223</v>
      </c>
      <c r="C382" s="153" t="s">
        <v>175</v>
      </c>
      <c r="D382" s="151" t="s">
        <v>36</v>
      </c>
      <c r="E382" s="151" t="s">
        <v>478</v>
      </c>
      <c r="F382" s="151" t="s">
        <v>478</v>
      </c>
      <c r="G382" s="151" t="s">
        <v>42</v>
      </c>
      <c r="H382" s="151" t="s">
        <v>553</v>
      </c>
      <c r="I382" s="151"/>
      <c r="J382" s="151"/>
      <c r="K382" s="151"/>
      <c r="L382" s="151"/>
      <c r="M382" s="151" t="s">
        <v>37</v>
      </c>
      <c r="N382" s="151" t="s">
        <v>38</v>
      </c>
      <c r="O382" s="151" t="s">
        <v>39</v>
      </c>
      <c r="P382" s="152" t="s">
        <v>129</v>
      </c>
      <c r="Q382" s="154">
        <v>6618000</v>
      </c>
      <c r="R382" s="154">
        <v>2041500</v>
      </c>
      <c r="S382" s="154">
        <v>1000000</v>
      </c>
      <c r="T382" s="154">
        <v>7659500</v>
      </c>
      <c r="U382" s="154">
        <v>0</v>
      </c>
      <c r="V382" s="154">
        <v>7659500</v>
      </c>
      <c r="W382" s="154">
        <v>0</v>
      </c>
      <c r="X382" s="154">
        <v>7659500</v>
      </c>
      <c r="Y382" s="154">
        <v>7659500</v>
      </c>
      <c r="Z382" s="154">
        <v>7659500</v>
      </c>
      <c r="AA382" s="154">
        <v>7659500</v>
      </c>
    </row>
    <row r="383" spans="1:27" ht="15" customHeight="1" x14ac:dyDescent="0.2">
      <c r="A383" s="151" t="s">
        <v>222</v>
      </c>
      <c r="B383" s="152" t="s">
        <v>223</v>
      </c>
      <c r="C383" s="153" t="s">
        <v>176</v>
      </c>
      <c r="D383" s="151" t="s">
        <v>36</v>
      </c>
      <c r="E383" s="151" t="s">
        <v>478</v>
      </c>
      <c r="F383" s="151" t="s">
        <v>478</v>
      </c>
      <c r="G383" s="151" t="s">
        <v>42</v>
      </c>
      <c r="H383" s="151" t="s">
        <v>490</v>
      </c>
      <c r="I383" s="151"/>
      <c r="J383" s="151"/>
      <c r="K383" s="151"/>
      <c r="L383" s="151"/>
      <c r="M383" s="151" t="s">
        <v>37</v>
      </c>
      <c r="N383" s="151" t="s">
        <v>38</v>
      </c>
      <c r="O383" s="151" t="s">
        <v>39</v>
      </c>
      <c r="P383" s="152" t="s">
        <v>130</v>
      </c>
      <c r="Q383" s="154">
        <v>21162000</v>
      </c>
      <c r="R383" s="154">
        <v>2743978.22</v>
      </c>
      <c r="S383" s="154">
        <v>505878.22</v>
      </c>
      <c r="T383" s="154">
        <v>23400100</v>
      </c>
      <c r="U383" s="154">
        <v>0</v>
      </c>
      <c r="V383" s="154">
        <v>23400100</v>
      </c>
      <c r="W383" s="154">
        <v>0</v>
      </c>
      <c r="X383" s="154">
        <v>23400100</v>
      </c>
      <c r="Y383" s="154">
        <v>23400100</v>
      </c>
      <c r="Z383" s="154">
        <v>23400100</v>
      </c>
      <c r="AA383" s="154">
        <v>23400100</v>
      </c>
    </row>
    <row r="384" spans="1:27" ht="15" customHeight="1" x14ac:dyDescent="0.2">
      <c r="A384" s="151" t="s">
        <v>222</v>
      </c>
      <c r="B384" s="152" t="s">
        <v>223</v>
      </c>
      <c r="C384" s="153" t="s">
        <v>177</v>
      </c>
      <c r="D384" s="151" t="s">
        <v>36</v>
      </c>
      <c r="E384" s="151" t="s">
        <v>478</v>
      </c>
      <c r="F384" s="151" t="s">
        <v>478</v>
      </c>
      <c r="G384" s="151" t="s">
        <v>42</v>
      </c>
      <c r="H384" s="151" t="s">
        <v>500</v>
      </c>
      <c r="I384" s="151"/>
      <c r="J384" s="151"/>
      <c r="K384" s="151"/>
      <c r="L384" s="151"/>
      <c r="M384" s="151" t="s">
        <v>37</v>
      </c>
      <c r="N384" s="151" t="s">
        <v>38</v>
      </c>
      <c r="O384" s="151" t="s">
        <v>39</v>
      </c>
      <c r="P384" s="152" t="s">
        <v>131</v>
      </c>
      <c r="Q384" s="154">
        <v>14111000</v>
      </c>
      <c r="R384" s="154">
        <v>1492600</v>
      </c>
      <c r="S384" s="154">
        <v>0</v>
      </c>
      <c r="T384" s="154">
        <v>15603600</v>
      </c>
      <c r="U384" s="154">
        <v>0</v>
      </c>
      <c r="V384" s="154">
        <v>15603600</v>
      </c>
      <c r="W384" s="154">
        <v>0</v>
      </c>
      <c r="X384" s="154">
        <v>15603600</v>
      </c>
      <c r="Y384" s="154">
        <v>15603600</v>
      </c>
      <c r="Z384" s="154">
        <v>15603600</v>
      </c>
      <c r="AA384" s="154">
        <v>15603600</v>
      </c>
    </row>
    <row r="385" spans="1:27" ht="15" customHeight="1" x14ac:dyDescent="0.2">
      <c r="A385" s="151" t="s">
        <v>222</v>
      </c>
      <c r="B385" s="152" t="s">
        <v>223</v>
      </c>
      <c r="C385" s="153" t="s">
        <v>178</v>
      </c>
      <c r="D385" s="151" t="s">
        <v>36</v>
      </c>
      <c r="E385" s="151" t="s">
        <v>478</v>
      </c>
      <c r="F385" s="151" t="s">
        <v>478</v>
      </c>
      <c r="G385" s="151" t="s">
        <v>546</v>
      </c>
      <c r="H385" s="151" t="s">
        <v>549</v>
      </c>
      <c r="I385" s="151" t="s">
        <v>549</v>
      </c>
      <c r="J385" s="151"/>
      <c r="K385" s="151"/>
      <c r="L385" s="151"/>
      <c r="M385" s="151" t="s">
        <v>37</v>
      </c>
      <c r="N385" s="151" t="s">
        <v>38</v>
      </c>
      <c r="O385" s="151" t="s">
        <v>39</v>
      </c>
      <c r="P385" s="152" t="s">
        <v>132</v>
      </c>
      <c r="Q385" s="154">
        <v>19687500</v>
      </c>
      <c r="R385" s="154">
        <v>16083432</v>
      </c>
      <c r="S385" s="154">
        <v>200000</v>
      </c>
      <c r="T385" s="154">
        <v>35570932</v>
      </c>
      <c r="U385" s="154">
        <v>0</v>
      </c>
      <c r="V385" s="154">
        <v>35570932</v>
      </c>
      <c r="W385" s="154">
        <v>0</v>
      </c>
      <c r="X385" s="154">
        <v>35570932</v>
      </c>
      <c r="Y385" s="154">
        <v>35570932</v>
      </c>
      <c r="Z385" s="154">
        <v>35570932</v>
      </c>
      <c r="AA385" s="154">
        <v>35570932</v>
      </c>
    </row>
    <row r="386" spans="1:27" ht="15" customHeight="1" x14ac:dyDescent="0.2">
      <c r="A386" s="151" t="s">
        <v>222</v>
      </c>
      <c r="B386" s="152" t="s">
        <v>223</v>
      </c>
      <c r="C386" s="153" t="s">
        <v>179</v>
      </c>
      <c r="D386" s="151" t="s">
        <v>36</v>
      </c>
      <c r="E386" s="151" t="s">
        <v>478</v>
      </c>
      <c r="F386" s="151" t="s">
        <v>478</v>
      </c>
      <c r="G386" s="151" t="s">
        <v>546</v>
      </c>
      <c r="H386" s="151" t="s">
        <v>549</v>
      </c>
      <c r="I386" s="151" t="s">
        <v>550</v>
      </c>
      <c r="J386" s="151"/>
      <c r="K386" s="151"/>
      <c r="L386" s="151"/>
      <c r="M386" s="151" t="s">
        <v>37</v>
      </c>
      <c r="N386" s="151" t="s">
        <v>38</v>
      </c>
      <c r="O386" s="151" t="s">
        <v>39</v>
      </c>
      <c r="P386" s="152" t="s">
        <v>133</v>
      </c>
      <c r="Q386" s="154">
        <v>0</v>
      </c>
      <c r="R386" s="154">
        <v>18276935</v>
      </c>
      <c r="S386" s="154">
        <v>200000</v>
      </c>
      <c r="T386" s="154">
        <v>18076935</v>
      </c>
      <c r="U386" s="154">
        <v>0</v>
      </c>
      <c r="V386" s="154">
        <v>18076935</v>
      </c>
      <c r="W386" s="154">
        <v>0</v>
      </c>
      <c r="X386" s="154">
        <v>18076935</v>
      </c>
      <c r="Y386" s="154">
        <v>18076935</v>
      </c>
      <c r="Z386" s="154">
        <v>18076935</v>
      </c>
      <c r="AA386" s="154">
        <v>18076935</v>
      </c>
    </row>
    <row r="387" spans="1:27" ht="15" customHeight="1" x14ac:dyDescent="0.2">
      <c r="A387" s="151" t="s">
        <v>222</v>
      </c>
      <c r="B387" s="152" t="s">
        <v>223</v>
      </c>
      <c r="C387" s="153" t="s">
        <v>180</v>
      </c>
      <c r="D387" s="151" t="s">
        <v>36</v>
      </c>
      <c r="E387" s="151" t="s">
        <v>478</v>
      </c>
      <c r="F387" s="151" t="s">
        <v>478</v>
      </c>
      <c r="G387" s="151" t="s">
        <v>546</v>
      </c>
      <c r="H387" s="151" t="s">
        <v>549</v>
      </c>
      <c r="I387" s="151" t="s">
        <v>479</v>
      </c>
      <c r="J387" s="151"/>
      <c r="K387" s="151"/>
      <c r="L387" s="151"/>
      <c r="M387" s="151" t="s">
        <v>37</v>
      </c>
      <c r="N387" s="151" t="s">
        <v>38</v>
      </c>
      <c r="O387" s="151" t="s">
        <v>39</v>
      </c>
      <c r="P387" s="152" t="s">
        <v>134</v>
      </c>
      <c r="Q387" s="154">
        <v>1540980</v>
      </c>
      <c r="R387" s="154">
        <v>3658403</v>
      </c>
      <c r="S387" s="154">
        <v>1000000</v>
      </c>
      <c r="T387" s="154">
        <v>4199383</v>
      </c>
      <c r="U387" s="154">
        <v>0</v>
      </c>
      <c r="V387" s="154">
        <v>4199383</v>
      </c>
      <c r="W387" s="154">
        <v>0</v>
      </c>
      <c r="X387" s="154">
        <v>4199383</v>
      </c>
      <c r="Y387" s="154">
        <v>4199383</v>
      </c>
      <c r="Z387" s="154">
        <v>4199383</v>
      </c>
      <c r="AA387" s="154">
        <v>4199383</v>
      </c>
    </row>
    <row r="388" spans="1:27" ht="15" customHeight="1" x14ac:dyDescent="0.2">
      <c r="A388" s="151" t="s">
        <v>222</v>
      </c>
      <c r="B388" s="152" t="s">
        <v>223</v>
      </c>
      <c r="C388" s="153" t="s">
        <v>181</v>
      </c>
      <c r="D388" s="151" t="s">
        <v>36</v>
      </c>
      <c r="E388" s="151" t="s">
        <v>478</v>
      </c>
      <c r="F388" s="151" t="s">
        <v>478</v>
      </c>
      <c r="G388" s="151" t="s">
        <v>546</v>
      </c>
      <c r="H388" s="151" t="s">
        <v>550</v>
      </c>
      <c r="I388" s="151"/>
      <c r="J388" s="151"/>
      <c r="K388" s="151"/>
      <c r="L388" s="151"/>
      <c r="M388" s="151" t="s">
        <v>37</v>
      </c>
      <c r="N388" s="151" t="s">
        <v>38</v>
      </c>
      <c r="O388" s="151" t="s">
        <v>39</v>
      </c>
      <c r="P388" s="152" t="s">
        <v>135</v>
      </c>
      <c r="Q388" s="154">
        <v>16936290</v>
      </c>
      <c r="R388" s="154">
        <v>9531437</v>
      </c>
      <c r="S388" s="154">
        <v>7000000</v>
      </c>
      <c r="T388" s="154">
        <v>19467727</v>
      </c>
      <c r="U388" s="154">
        <v>0</v>
      </c>
      <c r="V388" s="154">
        <v>19467727</v>
      </c>
      <c r="W388" s="154">
        <v>0</v>
      </c>
      <c r="X388" s="154">
        <v>19467727</v>
      </c>
      <c r="Y388" s="154">
        <v>19467727</v>
      </c>
      <c r="Z388" s="154">
        <v>19467727</v>
      </c>
      <c r="AA388" s="154">
        <v>19467727</v>
      </c>
    </row>
    <row r="389" spans="1:27" ht="15" customHeight="1" x14ac:dyDescent="0.2">
      <c r="A389" s="151" t="s">
        <v>222</v>
      </c>
      <c r="B389" s="152" t="s">
        <v>223</v>
      </c>
      <c r="C389" s="153" t="s">
        <v>185</v>
      </c>
      <c r="D389" s="151" t="s">
        <v>36</v>
      </c>
      <c r="E389" s="151" t="s">
        <v>42</v>
      </c>
      <c r="F389" s="151" t="s">
        <v>42</v>
      </c>
      <c r="G389" s="151" t="s">
        <v>42</v>
      </c>
      <c r="H389" s="151" t="s">
        <v>490</v>
      </c>
      <c r="I389" s="151" t="s">
        <v>552</v>
      </c>
      <c r="J389" s="151"/>
      <c r="K389" s="151"/>
      <c r="L389" s="151"/>
      <c r="M389" s="151" t="s">
        <v>37</v>
      </c>
      <c r="N389" s="151" t="s">
        <v>38</v>
      </c>
      <c r="O389" s="151" t="s">
        <v>39</v>
      </c>
      <c r="P389" s="152" t="s">
        <v>139</v>
      </c>
      <c r="Q389" s="154">
        <v>0</v>
      </c>
      <c r="R389" s="154">
        <v>1795400</v>
      </c>
      <c r="S389" s="154">
        <v>0</v>
      </c>
      <c r="T389" s="154">
        <v>1795400</v>
      </c>
      <c r="U389" s="154">
        <v>0</v>
      </c>
      <c r="V389" s="154">
        <v>1795400</v>
      </c>
      <c r="W389" s="154">
        <v>0</v>
      </c>
      <c r="X389" s="154">
        <v>1795400</v>
      </c>
      <c r="Y389" s="154">
        <v>1795400</v>
      </c>
      <c r="Z389" s="154">
        <v>1795400</v>
      </c>
      <c r="AA389" s="154">
        <v>1795400</v>
      </c>
    </row>
    <row r="390" spans="1:27" ht="15" customHeight="1" x14ac:dyDescent="0.2">
      <c r="A390" s="151" t="s">
        <v>222</v>
      </c>
      <c r="B390" s="152" t="s">
        <v>223</v>
      </c>
      <c r="C390" s="153" t="s">
        <v>186</v>
      </c>
      <c r="D390" s="151" t="s">
        <v>36</v>
      </c>
      <c r="E390" s="151" t="s">
        <v>42</v>
      </c>
      <c r="F390" s="151" t="s">
        <v>42</v>
      </c>
      <c r="G390" s="151" t="s">
        <v>42</v>
      </c>
      <c r="H390" s="151" t="s">
        <v>490</v>
      </c>
      <c r="I390" s="151" t="s">
        <v>554</v>
      </c>
      <c r="J390" s="151"/>
      <c r="K390" s="151"/>
      <c r="L390" s="151"/>
      <c r="M390" s="151" t="s">
        <v>37</v>
      </c>
      <c r="N390" s="151" t="s">
        <v>38</v>
      </c>
      <c r="O390" s="151" t="s">
        <v>39</v>
      </c>
      <c r="P390" s="152" t="s">
        <v>140</v>
      </c>
      <c r="Q390" s="154">
        <v>39000000</v>
      </c>
      <c r="R390" s="154">
        <v>0</v>
      </c>
      <c r="S390" s="154">
        <v>0</v>
      </c>
      <c r="T390" s="154">
        <v>39000000</v>
      </c>
      <c r="U390" s="154">
        <v>0</v>
      </c>
      <c r="V390" s="154">
        <v>36757448</v>
      </c>
      <c r="W390" s="154">
        <v>2242552</v>
      </c>
      <c r="X390" s="154">
        <v>36757448</v>
      </c>
      <c r="Y390" s="154">
        <v>36757448</v>
      </c>
      <c r="Z390" s="154">
        <v>36757448</v>
      </c>
      <c r="AA390" s="154">
        <v>36757448</v>
      </c>
    </row>
    <row r="391" spans="1:27" ht="15" customHeight="1" x14ac:dyDescent="0.2">
      <c r="A391" s="151" t="s">
        <v>222</v>
      </c>
      <c r="B391" s="152" t="s">
        <v>223</v>
      </c>
      <c r="C391" s="153" t="s">
        <v>189</v>
      </c>
      <c r="D391" s="151" t="s">
        <v>36</v>
      </c>
      <c r="E391" s="151" t="s">
        <v>42</v>
      </c>
      <c r="F391" s="151" t="s">
        <v>42</v>
      </c>
      <c r="G391" s="151" t="s">
        <v>42</v>
      </c>
      <c r="H391" s="151" t="s">
        <v>485</v>
      </c>
      <c r="I391" s="151" t="s">
        <v>552</v>
      </c>
      <c r="J391" s="151"/>
      <c r="K391" s="151"/>
      <c r="L391" s="151"/>
      <c r="M391" s="151" t="s">
        <v>37</v>
      </c>
      <c r="N391" s="151" t="s">
        <v>38</v>
      </c>
      <c r="O391" s="151" t="s">
        <v>39</v>
      </c>
      <c r="P391" s="152" t="s">
        <v>144</v>
      </c>
      <c r="Q391" s="154">
        <v>800000</v>
      </c>
      <c r="R391" s="154">
        <v>0</v>
      </c>
      <c r="S391" s="154">
        <v>0</v>
      </c>
      <c r="T391" s="154">
        <v>800000</v>
      </c>
      <c r="U391" s="154">
        <v>0</v>
      </c>
      <c r="V391" s="154">
        <v>594245</v>
      </c>
      <c r="W391" s="154">
        <v>205755</v>
      </c>
      <c r="X391" s="154">
        <v>594245</v>
      </c>
      <c r="Y391" s="154">
        <v>594245</v>
      </c>
      <c r="Z391" s="154">
        <v>594245</v>
      </c>
      <c r="AA391" s="154">
        <v>594245</v>
      </c>
    </row>
    <row r="392" spans="1:27" ht="15" customHeight="1" x14ac:dyDescent="0.2">
      <c r="A392" s="151" t="s">
        <v>222</v>
      </c>
      <c r="B392" s="152" t="s">
        <v>223</v>
      </c>
      <c r="C392" s="153" t="s">
        <v>190</v>
      </c>
      <c r="D392" s="151" t="s">
        <v>36</v>
      </c>
      <c r="E392" s="151" t="s">
        <v>42</v>
      </c>
      <c r="F392" s="151" t="s">
        <v>42</v>
      </c>
      <c r="G392" s="151" t="s">
        <v>42</v>
      </c>
      <c r="H392" s="151" t="s">
        <v>554</v>
      </c>
      <c r="I392" s="151" t="s">
        <v>552</v>
      </c>
      <c r="J392" s="151"/>
      <c r="K392" s="151"/>
      <c r="L392" s="151"/>
      <c r="M392" s="151" t="s">
        <v>37</v>
      </c>
      <c r="N392" s="151" t="s">
        <v>38</v>
      </c>
      <c r="O392" s="151" t="s">
        <v>39</v>
      </c>
      <c r="P392" s="152" t="s">
        <v>145</v>
      </c>
      <c r="Q392" s="154">
        <v>1200000</v>
      </c>
      <c r="R392" s="154">
        <v>0</v>
      </c>
      <c r="S392" s="154">
        <v>0</v>
      </c>
      <c r="T392" s="154">
        <v>1200000</v>
      </c>
      <c r="U392" s="154">
        <v>0</v>
      </c>
      <c r="V392" s="154">
        <v>944610</v>
      </c>
      <c r="W392" s="154">
        <v>255390</v>
      </c>
      <c r="X392" s="154">
        <v>944610</v>
      </c>
      <c r="Y392" s="154">
        <v>944610</v>
      </c>
      <c r="Z392" s="154">
        <v>944610</v>
      </c>
      <c r="AA392" s="154">
        <v>944610</v>
      </c>
    </row>
    <row r="393" spans="1:27" ht="15" customHeight="1" x14ac:dyDescent="0.2">
      <c r="A393" s="151" t="s">
        <v>222</v>
      </c>
      <c r="B393" s="152" t="s">
        <v>223</v>
      </c>
      <c r="C393" s="153" t="s">
        <v>191</v>
      </c>
      <c r="D393" s="151" t="s">
        <v>36</v>
      </c>
      <c r="E393" s="151" t="s">
        <v>42</v>
      </c>
      <c r="F393" s="151" t="s">
        <v>42</v>
      </c>
      <c r="G393" s="151" t="s">
        <v>42</v>
      </c>
      <c r="H393" s="151" t="s">
        <v>555</v>
      </c>
      <c r="I393" s="151"/>
      <c r="J393" s="151"/>
      <c r="K393" s="151"/>
      <c r="L393" s="151"/>
      <c r="M393" s="151" t="s">
        <v>37</v>
      </c>
      <c r="N393" s="151" t="s">
        <v>38</v>
      </c>
      <c r="O393" s="151" t="s">
        <v>39</v>
      </c>
      <c r="P393" s="152" t="s">
        <v>146</v>
      </c>
      <c r="Q393" s="154">
        <v>0</v>
      </c>
      <c r="R393" s="154">
        <v>258320</v>
      </c>
      <c r="S393" s="154">
        <v>0</v>
      </c>
      <c r="T393" s="154">
        <v>258320</v>
      </c>
      <c r="U393" s="154">
        <v>0</v>
      </c>
      <c r="V393" s="154">
        <v>258320</v>
      </c>
      <c r="W393" s="154">
        <v>0</v>
      </c>
      <c r="X393" s="154">
        <v>258320</v>
      </c>
      <c r="Y393" s="154">
        <v>258320</v>
      </c>
      <c r="Z393" s="154">
        <v>258320</v>
      </c>
      <c r="AA393" s="154">
        <v>258320</v>
      </c>
    </row>
    <row r="394" spans="1:27" ht="15" customHeight="1" x14ac:dyDescent="0.2">
      <c r="A394" s="151" t="s">
        <v>222</v>
      </c>
      <c r="B394" s="152" t="s">
        <v>223</v>
      </c>
      <c r="C394" s="153" t="s">
        <v>191</v>
      </c>
      <c r="D394" s="151" t="s">
        <v>36</v>
      </c>
      <c r="E394" s="151" t="s">
        <v>42</v>
      </c>
      <c r="F394" s="151" t="s">
        <v>42</v>
      </c>
      <c r="G394" s="151" t="s">
        <v>42</v>
      </c>
      <c r="H394" s="151" t="s">
        <v>555</v>
      </c>
      <c r="I394" s="151"/>
      <c r="J394" s="151"/>
      <c r="K394" s="151"/>
      <c r="L394" s="151"/>
      <c r="M394" s="151" t="s">
        <v>48</v>
      </c>
      <c r="N394" s="151" t="s">
        <v>49</v>
      </c>
      <c r="O394" s="151" t="s">
        <v>39</v>
      </c>
      <c r="P394" s="152" t="s">
        <v>146</v>
      </c>
      <c r="Q394" s="154">
        <v>0</v>
      </c>
      <c r="R394" s="154">
        <v>271546</v>
      </c>
      <c r="S394" s="154">
        <v>0</v>
      </c>
      <c r="T394" s="154">
        <v>271546</v>
      </c>
      <c r="U394" s="154">
        <v>0</v>
      </c>
      <c r="V394" s="154">
        <v>271546</v>
      </c>
      <c r="W394" s="154">
        <v>0</v>
      </c>
      <c r="X394" s="154">
        <v>271546</v>
      </c>
      <c r="Y394" s="154">
        <v>271546</v>
      </c>
      <c r="Z394" s="154">
        <v>271546</v>
      </c>
      <c r="AA394" s="154">
        <v>271546</v>
      </c>
    </row>
    <row r="395" spans="1:27" ht="15" customHeight="1" x14ac:dyDescent="0.2">
      <c r="A395" s="151" t="s">
        <v>222</v>
      </c>
      <c r="B395" s="152" t="s">
        <v>223</v>
      </c>
      <c r="C395" s="153" t="s">
        <v>192</v>
      </c>
      <c r="D395" s="151" t="s">
        <v>36</v>
      </c>
      <c r="E395" s="151" t="s">
        <v>546</v>
      </c>
      <c r="F395" s="151" t="s">
        <v>547</v>
      </c>
      <c r="G395" s="151" t="s">
        <v>42</v>
      </c>
      <c r="H395" s="151" t="s">
        <v>548</v>
      </c>
      <c r="I395" s="151" t="s">
        <v>549</v>
      </c>
      <c r="J395" s="151"/>
      <c r="K395" s="151"/>
      <c r="L395" s="151"/>
      <c r="M395" s="151" t="s">
        <v>37</v>
      </c>
      <c r="N395" s="151" t="s">
        <v>38</v>
      </c>
      <c r="O395" s="151" t="s">
        <v>39</v>
      </c>
      <c r="P395" s="152" t="s">
        <v>147</v>
      </c>
      <c r="Q395" s="154">
        <v>0</v>
      </c>
      <c r="R395" s="154">
        <v>11269596</v>
      </c>
      <c r="S395" s="154">
        <v>2607085</v>
      </c>
      <c r="T395" s="154">
        <v>8662511</v>
      </c>
      <c r="U395" s="154">
        <v>0</v>
      </c>
      <c r="V395" s="154">
        <v>8662511</v>
      </c>
      <c r="W395" s="154">
        <v>0</v>
      </c>
      <c r="X395" s="154">
        <v>8662511</v>
      </c>
      <c r="Y395" s="154">
        <v>8662511</v>
      </c>
      <c r="Z395" s="154">
        <v>8662511</v>
      </c>
      <c r="AA395" s="154">
        <v>8662511</v>
      </c>
    </row>
    <row r="396" spans="1:27" ht="15" customHeight="1" x14ac:dyDescent="0.2">
      <c r="A396" s="151" t="s">
        <v>222</v>
      </c>
      <c r="B396" s="152" t="s">
        <v>223</v>
      </c>
      <c r="C396" s="153" t="s">
        <v>193</v>
      </c>
      <c r="D396" s="151" t="s">
        <v>36</v>
      </c>
      <c r="E396" s="151" t="s">
        <v>546</v>
      </c>
      <c r="F396" s="151" t="s">
        <v>547</v>
      </c>
      <c r="G396" s="151" t="s">
        <v>42</v>
      </c>
      <c r="H396" s="151" t="s">
        <v>548</v>
      </c>
      <c r="I396" s="151" t="s">
        <v>550</v>
      </c>
      <c r="J396" s="151"/>
      <c r="K396" s="151"/>
      <c r="L396" s="151"/>
      <c r="M396" s="151" t="s">
        <v>37</v>
      </c>
      <c r="N396" s="151" t="s">
        <v>38</v>
      </c>
      <c r="O396" s="151" t="s">
        <v>39</v>
      </c>
      <c r="P396" s="152" t="s">
        <v>148</v>
      </c>
      <c r="Q396" s="154">
        <v>0</v>
      </c>
      <c r="R396" s="154">
        <v>1749560</v>
      </c>
      <c r="S396" s="154">
        <v>1749560</v>
      </c>
      <c r="T396" s="154">
        <v>0</v>
      </c>
      <c r="U396" s="154">
        <v>0</v>
      </c>
      <c r="V396" s="154">
        <v>0</v>
      </c>
      <c r="W396" s="154">
        <v>0</v>
      </c>
      <c r="X396" s="154">
        <v>0</v>
      </c>
      <c r="Y396" s="154">
        <v>0</v>
      </c>
      <c r="Z396" s="154">
        <v>0</v>
      </c>
      <c r="AA396" s="154">
        <v>0</v>
      </c>
    </row>
    <row r="397" spans="1:27" ht="15" customHeight="1" x14ac:dyDescent="0.2">
      <c r="A397" s="151" t="s">
        <v>222</v>
      </c>
      <c r="B397" s="152" t="s">
        <v>223</v>
      </c>
      <c r="C397" s="153" t="s">
        <v>194</v>
      </c>
      <c r="D397" s="151" t="s">
        <v>36</v>
      </c>
      <c r="E397" s="151" t="s">
        <v>551</v>
      </c>
      <c r="F397" s="151" t="s">
        <v>478</v>
      </c>
      <c r="G397" s="151" t="s">
        <v>42</v>
      </c>
      <c r="H397" s="151" t="s">
        <v>549</v>
      </c>
      <c r="I397" s="151"/>
      <c r="J397" s="151"/>
      <c r="K397" s="151"/>
      <c r="L397" s="151"/>
      <c r="M397" s="151" t="s">
        <v>37</v>
      </c>
      <c r="N397" s="151" t="s">
        <v>38</v>
      </c>
      <c r="O397" s="151" t="s">
        <v>39</v>
      </c>
      <c r="P397" s="152" t="s">
        <v>149</v>
      </c>
      <c r="Q397" s="154">
        <v>0</v>
      </c>
      <c r="R397" s="154">
        <v>6549000</v>
      </c>
      <c r="S397" s="154">
        <v>0</v>
      </c>
      <c r="T397" s="154">
        <v>6549000</v>
      </c>
      <c r="U397" s="154">
        <v>0</v>
      </c>
      <c r="V397" s="154">
        <v>6549000</v>
      </c>
      <c r="W397" s="154">
        <v>0</v>
      </c>
      <c r="X397" s="154">
        <v>6549000</v>
      </c>
      <c r="Y397" s="154">
        <v>6549000</v>
      </c>
      <c r="Z397" s="154">
        <v>6549000</v>
      </c>
      <c r="AA397" s="154">
        <v>6549000</v>
      </c>
    </row>
    <row r="398" spans="1:27" ht="15" customHeight="1" x14ac:dyDescent="0.2">
      <c r="A398" s="151" t="s">
        <v>222</v>
      </c>
      <c r="B398" s="152" t="s">
        <v>223</v>
      </c>
      <c r="C398" s="153" t="s">
        <v>195</v>
      </c>
      <c r="D398" s="151" t="s">
        <v>36</v>
      </c>
      <c r="E398" s="151" t="s">
        <v>551</v>
      </c>
      <c r="F398" s="151" t="s">
        <v>478</v>
      </c>
      <c r="G398" s="151" t="s">
        <v>42</v>
      </c>
      <c r="H398" s="151" t="s">
        <v>479</v>
      </c>
      <c r="I398" s="151"/>
      <c r="J398" s="151"/>
      <c r="K398" s="151"/>
      <c r="L398" s="151"/>
      <c r="M398" s="151" t="s">
        <v>48</v>
      </c>
      <c r="N398" s="151" t="s">
        <v>49</v>
      </c>
      <c r="O398" s="151" t="s">
        <v>39</v>
      </c>
      <c r="P398" s="152" t="s">
        <v>150</v>
      </c>
      <c r="Q398" s="154">
        <v>0</v>
      </c>
      <c r="R398" s="154">
        <v>6782000</v>
      </c>
      <c r="S398" s="154">
        <v>0</v>
      </c>
      <c r="T398" s="154">
        <v>6782000</v>
      </c>
      <c r="U398" s="154">
        <v>0</v>
      </c>
      <c r="V398" s="154">
        <v>6004800</v>
      </c>
      <c r="W398" s="154">
        <v>777200</v>
      </c>
      <c r="X398" s="154">
        <v>6004800</v>
      </c>
      <c r="Y398" s="154">
        <v>6004800</v>
      </c>
      <c r="Z398" s="154">
        <v>6004800</v>
      </c>
      <c r="AA398" s="154">
        <v>6004800</v>
      </c>
    </row>
    <row r="399" spans="1:27" ht="15" customHeight="1" x14ac:dyDescent="0.2">
      <c r="A399" s="151" t="s">
        <v>222</v>
      </c>
      <c r="B399" s="152" t="s">
        <v>223</v>
      </c>
      <c r="C399" s="153" t="s">
        <v>197</v>
      </c>
      <c r="D399" s="151" t="s">
        <v>61</v>
      </c>
      <c r="E399" s="151" t="s">
        <v>74</v>
      </c>
      <c r="F399" s="151" t="s">
        <v>63</v>
      </c>
      <c r="G399" s="151" t="s">
        <v>71</v>
      </c>
      <c r="H399" s="151" t="s">
        <v>151</v>
      </c>
      <c r="I399" s="151" t="s">
        <v>154</v>
      </c>
      <c r="J399" s="151" t="s">
        <v>42</v>
      </c>
      <c r="K399" s="151"/>
      <c r="L399" s="151"/>
      <c r="M399" s="151" t="s">
        <v>37</v>
      </c>
      <c r="N399" s="151" t="s">
        <v>38</v>
      </c>
      <c r="O399" s="151" t="s">
        <v>39</v>
      </c>
      <c r="P399" s="152" t="s">
        <v>155</v>
      </c>
      <c r="Q399" s="154">
        <v>0</v>
      </c>
      <c r="R399" s="154">
        <v>190704750</v>
      </c>
      <c r="S399" s="154">
        <v>0</v>
      </c>
      <c r="T399" s="154">
        <v>190704750</v>
      </c>
      <c r="U399" s="154">
        <v>0</v>
      </c>
      <c r="V399" s="154">
        <v>190335609</v>
      </c>
      <c r="W399" s="154">
        <v>369141</v>
      </c>
      <c r="X399" s="154">
        <v>190335609</v>
      </c>
      <c r="Y399" s="154">
        <v>190335609</v>
      </c>
      <c r="Z399" s="154">
        <v>190335609</v>
      </c>
      <c r="AA399" s="154">
        <v>190335609</v>
      </c>
    </row>
    <row r="400" spans="1:27" ht="15" customHeight="1" x14ac:dyDescent="0.2">
      <c r="A400" s="151" t="s">
        <v>222</v>
      </c>
      <c r="B400" s="152" t="s">
        <v>223</v>
      </c>
      <c r="C400" s="153" t="s">
        <v>197</v>
      </c>
      <c r="D400" s="151" t="s">
        <v>61</v>
      </c>
      <c r="E400" s="151" t="s">
        <v>74</v>
      </c>
      <c r="F400" s="151" t="s">
        <v>63</v>
      </c>
      <c r="G400" s="151" t="s">
        <v>71</v>
      </c>
      <c r="H400" s="151" t="s">
        <v>151</v>
      </c>
      <c r="I400" s="151" t="s">
        <v>154</v>
      </c>
      <c r="J400" s="151" t="s">
        <v>42</v>
      </c>
      <c r="K400" s="151"/>
      <c r="L400" s="151"/>
      <c r="M400" s="151" t="s">
        <v>37</v>
      </c>
      <c r="N400" s="151" t="s">
        <v>76</v>
      </c>
      <c r="O400" s="151" t="s">
        <v>39</v>
      </c>
      <c r="P400" s="152" t="s">
        <v>155</v>
      </c>
      <c r="Q400" s="154">
        <v>0</v>
      </c>
      <c r="R400" s="154">
        <v>15533532</v>
      </c>
      <c r="S400" s="154">
        <v>1463918</v>
      </c>
      <c r="T400" s="154">
        <v>14069614</v>
      </c>
      <c r="U400" s="154">
        <v>0</v>
      </c>
      <c r="V400" s="154">
        <v>5731045</v>
      </c>
      <c r="W400" s="154">
        <v>8338569</v>
      </c>
      <c r="X400" s="154">
        <v>5731045</v>
      </c>
      <c r="Y400" s="154">
        <v>5731045</v>
      </c>
      <c r="Z400" s="154">
        <v>5731045</v>
      </c>
      <c r="AA400" s="154">
        <v>5731045</v>
      </c>
    </row>
    <row r="401" spans="1:27" ht="15" customHeight="1" x14ac:dyDescent="0.2">
      <c r="A401" s="151" t="s">
        <v>222</v>
      </c>
      <c r="B401" s="152" t="s">
        <v>223</v>
      </c>
      <c r="C401" s="153" t="s">
        <v>197</v>
      </c>
      <c r="D401" s="151" t="s">
        <v>61</v>
      </c>
      <c r="E401" s="151" t="s">
        <v>74</v>
      </c>
      <c r="F401" s="151" t="s">
        <v>63</v>
      </c>
      <c r="G401" s="151" t="s">
        <v>71</v>
      </c>
      <c r="H401" s="151" t="s">
        <v>151</v>
      </c>
      <c r="I401" s="151" t="s">
        <v>154</v>
      </c>
      <c r="J401" s="151" t="s">
        <v>42</v>
      </c>
      <c r="K401" s="151"/>
      <c r="L401" s="151"/>
      <c r="M401" s="151" t="s">
        <v>48</v>
      </c>
      <c r="N401" s="151" t="s">
        <v>49</v>
      </c>
      <c r="O401" s="151" t="s">
        <v>39</v>
      </c>
      <c r="P401" s="152" t="s">
        <v>155</v>
      </c>
      <c r="Q401" s="154">
        <v>0</v>
      </c>
      <c r="R401" s="154">
        <v>45691241</v>
      </c>
      <c r="S401" s="154">
        <v>738004</v>
      </c>
      <c r="T401" s="154">
        <v>44953237</v>
      </c>
      <c r="U401" s="154">
        <v>0</v>
      </c>
      <c r="V401" s="154">
        <v>28333333</v>
      </c>
      <c r="W401" s="154">
        <v>16619904</v>
      </c>
      <c r="X401" s="154">
        <v>28333333</v>
      </c>
      <c r="Y401" s="154">
        <v>28333333</v>
      </c>
      <c r="Z401" s="154">
        <v>28333333</v>
      </c>
      <c r="AA401" s="154">
        <v>28333333</v>
      </c>
    </row>
    <row r="402" spans="1:27" ht="15" customHeight="1" x14ac:dyDescent="0.2">
      <c r="A402" s="151" t="s">
        <v>222</v>
      </c>
      <c r="B402" s="152" t="s">
        <v>223</v>
      </c>
      <c r="C402" s="153" t="s">
        <v>199</v>
      </c>
      <c r="D402" s="151" t="s">
        <v>61</v>
      </c>
      <c r="E402" s="151" t="s">
        <v>82</v>
      </c>
      <c r="F402" s="151" t="s">
        <v>63</v>
      </c>
      <c r="G402" s="151" t="s">
        <v>83</v>
      </c>
      <c r="H402" s="151" t="s">
        <v>151</v>
      </c>
      <c r="I402" s="151" t="s">
        <v>158</v>
      </c>
      <c r="J402" s="151" t="s">
        <v>42</v>
      </c>
      <c r="K402" s="151"/>
      <c r="L402" s="151"/>
      <c r="M402" s="151" t="s">
        <v>48</v>
      </c>
      <c r="N402" s="151" t="s">
        <v>49</v>
      </c>
      <c r="O402" s="151" t="s">
        <v>39</v>
      </c>
      <c r="P402" s="152" t="s">
        <v>159</v>
      </c>
      <c r="Q402" s="154">
        <v>0</v>
      </c>
      <c r="R402" s="154">
        <v>24269760</v>
      </c>
      <c r="S402" s="154">
        <v>3438216</v>
      </c>
      <c r="T402" s="154">
        <v>20831544</v>
      </c>
      <c r="U402" s="154">
        <v>0</v>
      </c>
      <c r="V402" s="154">
        <v>20831544</v>
      </c>
      <c r="W402" s="154">
        <v>0</v>
      </c>
      <c r="X402" s="154">
        <v>20831544</v>
      </c>
      <c r="Y402" s="154">
        <v>20831544</v>
      </c>
      <c r="Z402" s="154">
        <v>20831544</v>
      </c>
      <c r="AA402" s="154">
        <v>20831544</v>
      </c>
    </row>
    <row r="403" spans="1:27" ht="15" customHeight="1" x14ac:dyDescent="0.2">
      <c r="A403" s="151" t="s">
        <v>222</v>
      </c>
      <c r="B403" s="152" t="s">
        <v>223</v>
      </c>
      <c r="C403" s="153" t="s">
        <v>200</v>
      </c>
      <c r="D403" s="151" t="s">
        <v>61</v>
      </c>
      <c r="E403" s="151" t="s">
        <v>82</v>
      </c>
      <c r="F403" s="151" t="s">
        <v>63</v>
      </c>
      <c r="G403" s="151" t="s">
        <v>86</v>
      </c>
      <c r="H403" s="151" t="s">
        <v>151</v>
      </c>
      <c r="I403" s="151" t="s">
        <v>160</v>
      </c>
      <c r="J403" s="151" t="s">
        <v>42</v>
      </c>
      <c r="K403" s="151"/>
      <c r="L403" s="151"/>
      <c r="M403" s="151" t="s">
        <v>37</v>
      </c>
      <c r="N403" s="151" t="s">
        <v>38</v>
      </c>
      <c r="O403" s="151" t="s">
        <v>39</v>
      </c>
      <c r="P403" s="152" t="s">
        <v>161</v>
      </c>
      <c r="Q403" s="154">
        <v>0</v>
      </c>
      <c r="R403" s="154">
        <v>7502177</v>
      </c>
      <c r="S403" s="154">
        <v>0</v>
      </c>
      <c r="T403" s="154">
        <v>7502177</v>
      </c>
      <c r="U403" s="154">
        <v>0</v>
      </c>
      <c r="V403" s="154">
        <v>7502127</v>
      </c>
      <c r="W403" s="154">
        <v>50</v>
      </c>
      <c r="X403" s="154">
        <v>7502127</v>
      </c>
      <c r="Y403" s="154">
        <v>7502127</v>
      </c>
      <c r="Z403" s="154">
        <v>7502127</v>
      </c>
      <c r="AA403" s="154">
        <v>7502127</v>
      </c>
    </row>
    <row r="404" spans="1:27" ht="15" customHeight="1" x14ac:dyDescent="0.2">
      <c r="A404" s="151" t="s">
        <v>222</v>
      </c>
      <c r="B404" s="152" t="s">
        <v>223</v>
      </c>
      <c r="C404" s="153" t="s">
        <v>201</v>
      </c>
      <c r="D404" s="151" t="s">
        <v>61</v>
      </c>
      <c r="E404" s="151" t="s">
        <v>82</v>
      </c>
      <c r="F404" s="151" t="s">
        <v>63</v>
      </c>
      <c r="G404" s="151" t="s">
        <v>86</v>
      </c>
      <c r="H404" s="151" t="s">
        <v>151</v>
      </c>
      <c r="I404" s="151" t="s">
        <v>162</v>
      </c>
      <c r="J404" s="151" t="s">
        <v>42</v>
      </c>
      <c r="K404" s="151"/>
      <c r="L404" s="151"/>
      <c r="M404" s="151" t="s">
        <v>37</v>
      </c>
      <c r="N404" s="151" t="s">
        <v>38</v>
      </c>
      <c r="O404" s="151" t="s">
        <v>39</v>
      </c>
      <c r="P404" s="152" t="s">
        <v>163</v>
      </c>
      <c r="Q404" s="154">
        <v>0</v>
      </c>
      <c r="R404" s="154">
        <v>5701118</v>
      </c>
      <c r="S404" s="154">
        <v>0</v>
      </c>
      <c r="T404" s="154">
        <v>5701118</v>
      </c>
      <c r="U404" s="154">
        <v>0</v>
      </c>
      <c r="V404" s="154">
        <v>0</v>
      </c>
      <c r="W404" s="154">
        <v>5701118</v>
      </c>
      <c r="X404" s="154">
        <v>0</v>
      </c>
      <c r="Y404" s="154">
        <v>0</v>
      </c>
      <c r="Z404" s="154">
        <v>0</v>
      </c>
      <c r="AA404" s="154">
        <v>0</v>
      </c>
    </row>
    <row r="405" spans="1:27" ht="15" customHeight="1" x14ac:dyDescent="0.2">
      <c r="A405" s="151" t="s">
        <v>224</v>
      </c>
      <c r="B405" s="152" t="s">
        <v>225</v>
      </c>
      <c r="C405" s="153" t="s">
        <v>164</v>
      </c>
      <c r="D405" s="151" t="s">
        <v>36</v>
      </c>
      <c r="E405" s="151" t="s">
        <v>478</v>
      </c>
      <c r="F405" s="151" t="s">
        <v>478</v>
      </c>
      <c r="G405" s="151" t="s">
        <v>478</v>
      </c>
      <c r="H405" s="151" t="s">
        <v>549</v>
      </c>
      <c r="I405" s="151" t="s">
        <v>549</v>
      </c>
      <c r="J405" s="151"/>
      <c r="K405" s="151"/>
      <c r="L405" s="151"/>
      <c r="M405" s="151" t="s">
        <v>37</v>
      </c>
      <c r="N405" s="151" t="s">
        <v>38</v>
      </c>
      <c r="O405" s="151" t="s">
        <v>39</v>
      </c>
      <c r="P405" s="152" t="s">
        <v>118</v>
      </c>
      <c r="Q405" s="154">
        <v>539265000</v>
      </c>
      <c r="R405" s="154">
        <v>23535783</v>
      </c>
      <c r="S405" s="154">
        <v>2863415</v>
      </c>
      <c r="T405" s="154">
        <v>559937368</v>
      </c>
      <c r="U405" s="154">
        <v>0</v>
      </c>
      <c r="V405" s="154">
        <v>559937368</v>
      </c>
      <c r="W405" s="154">
        <v>0</v>
      </c>
      <c r="X405" s="154">
        <v>559937368</v>
      </c>
      <c r="Y405" s="154">
        <v>559937368</v>
      </c>
      <c r="Z405" s="154">
        <v>559937368</v>
      </c>
      <c r="AA405" s="154">
        <v>559937368</v>
      </c>
    </row>
    <row r="406" spans="1:27" ht="15" customHeight="1" x14ac:dyDescent="0.2">
      <c r="A406" s="151" t="s">
        <v>224</v>
      </c>
      <c r="B406" s="152" t="s">
        <v>225</v>
      </c>
      <c r="C406" s="153" t="s">
        <v>166</v>
      </c>
      <c r="D406" s="151" t="s">
        <v>36</v>
      </c>
      <c r="E406" s="151" t="s">
        <v>478</v>
      </c>
      <c r="F406" s="151" t="s">
        <v>478</v>
      </c>
      <c r="G406" s="151" t="s">
        <v>478</v>
      </c>
      <c r="H406" s="151" t="s">
        <v>549</v>
      </c>
      <c r="I406" s="151" t="s">
        <v>552</v>
      </c>
      <c r="J406" s="151"/>
      <c r="K406" s="151"/>
      <c r="L406" s="151"/>
      <c r="M406" s="151" t="s">
        <v>37</v>
      </c>
      <c r="N406" s="151" t="s">
        <v>38</v>
      </c>
      <c r="O406" s="151" t="s">
        <v>39</v>
      </c>
      <c r="P406" s="152" t="s">
        <v>120</v>
      </c>
      <c r="Q406" s="154">
        <v>9855000</v>
      </c>
      <c r="R406" s="154">
        <v>0</v>
      </c>
      <c r="S406" s="154">
        <v>104366</v>
      </c>
      <c r="T406" s="154">
        <v>9750634</v>
      </c>
      <c r="U406" s="154">
        <v>0</v>
      </c>
      <c r="V406" s="154">
        <v>9750634</v>
      </c>
      <c r="W406" s="154">
        <v>0</v>
      </c>
      <c r="X406" s="154">
        <v>9750634</v>
      </c>
      <c r="Y406" s="154">
        <v>9750634</v>
      </c>
      <c r="Z406" s="154">
        <v>9750634</v>
      </c>
      <c r="AA406" s="154">
        <v>9750634</v>
      </c>
    </row>
    <row r="407" spans="1:27" ht="15" customHeight="1" x14ac:dyDescent="0.2">
      <c r="A407" s="151" t="s">
        <v>224</v>
      </c>
      <c r="B407" s="152" t="s">
        <v>225</v>
      </c>
      <c r="C407" s="153" t="s">
        <v>167</v>
      </c>
      <c r="D407" s="151" t="s">
        <v>36</v>
      </c>
      <c r="E407" s="151" t="s">
        <v>478</v>
      </c>
      <c r="F407" s="151" t="s">
        <v>478</v>
      </c>
      <c r="G407" s="151" t="s">
        <v>478</v>
      </c>
      <c r="H407" s="151" t="s">
        <v>549</v>
      </c>
      <c r="I407" s="151" t="s">
        <v>553</v>
      </c>
      <c r="J407" s="151"/>
      <c r="K407" s="151"/>
      <c r="L407" s="151"/>
      <c r="M407" s="151" t="s">
        <v>37</v>
      </c>
      <c r="N407" s="151" t="s">
        <v>38</v>
      </c>
      <c r="O407" s="151" t="s">
        <v>39</v>
      </c>
      <c r="P407" s="152" t="s">
        <v>121</v>
      </c>
      <c r="Q407" s="154">
        <v>10803000</v>
      </c>
      <c r="R407" s="154">
        <v>0</v>
      </c>
      <c r="S407" s="154">
        <v>4864896</v>
      </c>
      <c r="T407" s="154">
        <v>5938104</v>
      </c>
      <c r="U407" s="154">
        <v>0</v>
      </c>
      <c r="V407" s="154">
        <v>5938104</v>
      </c>
      <c r="W407" s="154">
        <v>0</v>
      </c>
      <c r="X407" s="154">
        <v>5938104</v>
      </c>
      <c r="Y407" s="154">
        <v>5938104</v>
      </c>
      <c r="Z407" s="154">
        <v>5938104</v>
      </c>
      <c r="AA407" s="154">
        <v>5938104</v>
      </c>
    </row>
    <row r="408" spans="1:27" ht="15" customHeight="1" x14ac:dyDescent="0.2">
      <c r="A408" s="151" t="s">
        <v>224</v>
      </c>
      <c r="B408" s="152" t="s">
        <v>225</v>
      </c>
      <c r="C408" s="153" t="s">
        <v>168</v>
      </c>
      <c r="D408" s="151" t="s">
        <v>36</v>
      </c>
      <c r="E408" s="151" t="s">
        <v>478</v>
      </c>
      <c r="F408" s="151" t="s">
        <v>478</v>
      </c>
      <c r="G408" s="151" t="s">
        <v>478</v>
      </c>
      <c r="H408" s="151" t="s">
        <v>549</v>
      </c>
      <c r="I408" s="151" t="s">
        <v>490</v>
      </c>
      <c r="J408" s="151"/>
      <c r="K408" s="151"/>
      <c r="L408" s="151"/>
      <c r="M408" s="151" t="s">
        <v>37</v>
      </c>
      <c r="N408" s="151" t="s">
        <v>38</v>
      </c>
      <c r="O408" s="151" t="s">
        <v>39</v>
      </c>
      <c r="P408" s="152" t="s">
        <v>122</v>
      </c>
      <c r="Q408" s="154">
        <v>51859000</v>
      </c>
      <c r="R408" s="154">
        <v>2201580</v>
      </c>
      <c r="S408" s="154">
        <v>0</v>
      </c>
      <c r="T408" s="154">
        <v>54060580</v>
      </c>
      <c r="U408" s="154">
        <v>0</v>
      </c>
      <c r="V408" s="154">
        <v>54060580</v>
      </c>
      <c r="W408" s="154">
        <v>0</v>
      </c>
      <c r="X408" s="154">
        <v>54060580</v>
      </c>
      <c r="Y408" s="154">
        <v>54060580</v>
      </c>
      <c r="Z408" s="154">
        <v>54060580</v>
      </c>
      <c r="AA408" s="154">
        <v>54060580</v>
      </c>
    </row>
    <row r="409" spans="1:27" ht="15" customHeight="1" x14ac:dyDescent="0.2">
      <c r="A409" s="151" t="s">
        <v>224</v>
      </c>
      <c r="B409" s="152" t="s">
        <v>225</v>
      </c>
      <c r="C409" s="153" t="s">
        <v>169</v>
      </c>
      <c r="D409" s="151" t="s">
        <v>36</v>
      </c>
      <c r="E409" s="151" t="s">
        <v>478</v>
      </c>
      <c r="F409" s="151" t="s">
        <v>478</v>
      </c>
      <c r="G409" s="151" t="s">
        <v>478</v>
      </c>
      <c r="H409" s="151" t="s">
        <v>549</v>
      </c>
      <c r="I409" s="151" t="s">
        <v>500</v>
      </c>
      <c r="J409" s="151"/>
      <c r="K409" s="151"/>
      <c r="L409" s="151"/>
      <c r="M409" s="151" t="s">
        <v>37</v>
      </c>
      <c r="N409" s="151" t="s">
        <v>38</v>
      </c>
      <c r="O409" s="151" t="s">
        <v>39</v>
      </c>
      <c r="P409" s="152" t="s">
        <v>123</v>
      </c>
      <c r="Q409" s="154">
        <v>19814000</v>
      </c>
      <c r="R409" s="154">
        <v>853368</v>
      </c>
      <c r="S409" s="154">
        <v>0</v>
      </c>
      <c r="T409" s="154">
        <v>20667368</v>
      </c>
      <c r="U409" s="154">
        <v>0</v>
      </c>
      <c r="V409" s="154">
        <v>20667368</v>
      </c>
      <c r="W409" s="154">
        <v>0</v>
      </c>
      <c r="X409" s="154">
        <v>20667368</v>
      </c>
      <c r="Y409" s="154">
        <v>20667368</v>
      </c>
      <c r="Z409" s="154">
        <v>20667368</v>
      </c>
      <c r="AA409" s="154">
        <v>20667368</v>
      </c>
    </row>
    <row r="410" spans="1:27" ht="15" customHeight="1" x14ac:dyDescent="0.2">
      <c r="A410" s="151" t="s">
        <v>224</v>
      </c>
      <c r="B410" s="152" t="s">
        <v>225</v>
      </c>
      <c r="C410" s="153" t="s">
        <v>170</v>
      </c>
      <c r="D410" s="151" t="s">
        <v>36</v>
      </c>
      <c r="E410" s="151" t="s">
        <v>478</v>
      </c>
      <c r="F410" s="151" t="s">
        <v>478</v>
      </c>
      <c r="G410" s="151" t="s">
        <v>478</v>
      </c>
      <c r="H410" s="151" t="s">
        <v>549</v>
      </c>
      <c r="I410" s="151" t="s">
        <v>554</v>
      </c>
      <c r="J410" s="151"/>
      <c r="K410" s="151"/>
      <c r="L410" s="151"/>
      <c r="M410" s="151" t="s">
        <v>37</v>
      </c>
      <c r="N410" s="151" t="s">
        <v>38</v>
      </c>
      <c r="O410" s="151" t="s">
        <v>39</v>
      </c>
      <c r="P410" s="152" t="s">
        <v>124</v>
      </c>
      <c r="Q410" s="154">
        <v>67255000</v>
      </c>
      <c r="R410" s="154">
        <v>4543855</v>
      </c>
      <c r="S410" s="154">
        <v>0</v>
      </c>
      <c r="T410" s="154">
        <v>71798855</v>
      </c>
      <c r="U410" s="154">
        <v>0</v>
      </c>
      <c r="V410" s="154">
        <v>71798855</v>
      </c>
      <c r="W410" s="154">
        <v>0</v>
      </c>
      <c r="X410" s="154">
        <v>71798855</v>
      </c>
      <c r="Y410" s="154">
        <v>71798855</v>
      </c>
      <c r="Z410" s="154">
        <v>71798855</v>
      </c>
      <c r="AA410" s="154">
        <v>71798855</v>
      </c>
    </row>
    <row r="411" spans="1:27" ht="15" customHeight="1" x14ac:dyDescent="0.2">
      <c r="A411" s="151" t="s">
        <v>224</v>
      </c>
      <c r="B411" s="152" t="s">
        <v>225</v>
      </c>
      <c r="C411" s="153" t="s">
        <v>171</v>
      </c>
      <c r="D411" s="151" t="s">
        <v>36</v>
      </c>
      <c r="E411" s="151" t="s">
        <v>478</v>
      </c>
      <c r="F411" s="151" t="s">
        <v>478</v>
      </c>
      <c r="G411" s="151" t="s">
        <v>478</v>
      </c>
      <c r="H411" s="151" t="s">
        <v>549</v>
      </c>
      <c r="I411" s="151" t="s">
        <v>555</v>
      </c>
      <c r="J411" s="151"/>
      <c r="K411" s="151"/>
      <c r="L411" s="151"/>
      <c r="M411" s="151" t="s">
        <v>37</v>
      </c>
      <c r="N411" s="151" t="s">
        <v>38</v>
      </c>
      <c r="O411" s="151" t="s">
        <v>39</v>
      </c>
      <c r="P411" s="152" t="s">
        <v>125</v>
      </c>
      <c r="Q411" s="154">
        <v>35862000</v>
      </c>
      <c r="R411" s="154">
        <v>6710878</v>
      </c>
      <c r="S411" s="154">
        <v>5270409</v>
      </c>
      <c r="T411" s="154">
        <v>37302469</v>
      </c>
      <c r="U411" s="154">
        <v>0</v>
      </c>
      <c r="V411" s="154">
        <v>37302469</v>
      </c>
      <c r="W411" s="154">
        <v>0</v>
      </c>
      <c r="X411" s="154">
        <v>37302469</v>
      </c>
      <c r="Y411" s="154">
        <v>37302469</v>
      </c>
      <c r="Z411" s="154">
        <v>37302469</v>
      </c>
      <c r="AA411" s="154">
        <v>37302469</v>
      </c>
    </row>
    <row r="412" spans="1:27" ht="15" customHeight="1" x14ac:dyDescent="0.2">
      <c r="A412" s="151" t="s">
        <v>224</v>
      </c>
      <c r="B412" s="152" t="s">
        <v>225</v>
      </c>
      <c r="C412" s="153" t="s">
        <v>557</v>
      </c>
      <c r="D412" s="151" t="s">
        <v>36</v>
      </c>
      <c r="E412" s="151" t="s">
        <v>478</v>
      </c>
      <c r="F412" s="151" t="s">
        <v>478</v>
      </c>
      <c r="G412" s="151" t="s">
        <v>478</v>
      </c>
      <c r="H412" s="151" t="s">
        <v>549</v>
      </c>
      <c r="I412" s="151" t="s">
        <v>548</v>
      </c>
      <c r="J412" s="151"/>
      <c r="K412" s="151"/>
      <c r="L412" s="151"/>
      <c r="M412" s="151" t="s">
        <v>37</v>
      </c>
      <c r="N412" s="151" t="s">
        <v>38</v>
      </c>
      <c r="O412" s="151" t="s">
        <v>39</v>
      </c>
      <c r="P412" s="152" t="s">
        <v>558</v>
      </c>
      <c r="Q412" s="154">
        <v>4864896</v>
      </c>
      <c r="R412" s="154">
        <v>936069</v>
      </c>
      <c r="S412" s="154">
        <v>0</v>
      </c>
      <c r="T412" s="154">
        <v>5800965</v>
      </c>
      <c r="U412" s="154">
        <v>0</v>
      </c>
      <c r="V412" s="154">
        <v>5800965</v>
      </c>
      <c r="W412" s="154">
        <v>0</v>
      </c>
      <c r="X412" s="154">
        <v>5800965</v>
      </c>
      <c r="Y412" s="154">
        <v>5800965</v>
      </c>
      <c r="Z412" s="154">
        <v>5800965</v>
      </c>
      <c r="AA412" s="154">
        <v>5800965</v>
      </c>
    </row>
    <row r="413" spans="1:27" ht="15" customHeight="1" x14ac:dyDescent="0.2">
      <c r="A413" s="151" t="s">
        <v>224</v>
      </c>
      <c r="B413" s="152" t="s">
        <v>225</v>
      </c>
      <c r="C413" s="153" t="s">
        <v>172</v>
      </c>
      <c r="D413" s="151" t="s">
        <v>36</v>
      </c>
      <c r="E413" s="151" t="s">
        <v>478</v>
      </c>
      <c r="F413" s="151" t="s">
        <v>478</v>
      </c>
      <c r="G413" s="151" t="s">
        <v>42</v>
      </c>
      <c r="H413" s="151" t="s">
        <v>549</v>
      </c>
      <c r="I413" s="151"/>
      <c r="J413" s="151"/>
      <c r="K413" s="151"/>
      <c r="L413" s="151"/>
      <c r="M413" s="151" t="s">
        <v>37</v>
      </c>
      <c r="N413" s="151" t="s">
        <v>38</v>
      </c>
      <c r="O413" s="151" t="s">
        <v>39</v>
      </c>
      <c r="P413" s="152" t="s">
        <v>126</v>
      </c>
      <c r="Q413" s="154">
        <v>71759000</v>
      </c>
      <c r="R413" s="154">
        <v>6471600</v>
      </c>
      <c r="S413" s="154">
        <v>4915644</v>
      </c>
      <c r="T413" s="154">
        <v>73314956</v>
      </c>
      <c r="U413" s="154">
        <v>0</v>
      </c>
      <c r="V413" s="154">
        <v>73314956</v>
      </c>
      <c r="W413" s="154">
        <v>0</v>
      </c>
      <c r="X413" s="154">
        <v>73314956</v>
      </c>
      <c r="Y413" s="154">
        <v>73314956</v>
      </c>
      <c r="Z413" s="154">
        <v>73314956</v>
      </c>
      <c r="AA413" s="154">
        <v>73314956</v>
      </c>
    </row>
    <row r="414" spans="1:27" ht="15" customHeight="1" x14ac:dyDescent="0.2">
      <c r="A414" s="151" t="s">
        <v>224</v>
      </c>
      <c r="B414" s="152" t="s">
        <v>225</v>
      </c>
      <c r="C414" s="153" t="s">
        <v>173</v>
      </c>
      <c r="D414" s="151" t="s">
        <v>36</v>
      </c>
      <c r="E414" s="151" t="s">
        <v>478</v>
      </c>
      <c r="F414" s="151" t="s">
        <v>478</v>
      </c>
      <c r="G414" s="151" t="s">
        <v>42</v>
      </c>
      <c r="H414" s="151" t="s">
        <v>550</v>
      </c>
      <c r="I414" s="151"/>
      <c r="J414" s="151"/>
      <c r="K414" s="151"/>
      <c r="L414" s="151"/>
      <c r="M414" s="151" t="s">
        <v>37</v>
      </c>
      <c r="N414" s="151" t="s">
        <v>38</v>
      </c>
      <c r="O414" s="151" t="s">
        <v>39</v>
      </c>
      <c r="P414" s="152" t="s">
        <v>127</v>
      </c>
      <c r="Q414" s="154">
        <v>50977000</v>
      </c>
      <c r="R414" s="154">
        <v>1198144</v>
      </c>
      <c r="S414" s="154">
        <v>243400</v>
      </c>
      <c r="T414" s="154">
        <v>51931744</v>
      </c>
      <c r="U414" s="154">
        <v>0</v>
      </c>
      <c r="V414" s="154">
        <v>51931744</v>
      </c>
      <c r="W414" s="154">
        <v>0</v>
      </c>
      <c r="X414" s="154">
        <v>51931744</v>
      </c>
      <c r="Y414" s="154">
        <v>51931744</v>
      </c>
      <c r="Z414" s="154">
        <v>51931744</v>
      </c>
      <c r="AA414" s="154">
        <v>51931744</v>
      </c>
    </row>
    <row r="415" spans="1:27" ht="15" customHeight="1" x14ac:dyDescent="0.2">
      <c r="A415" s="151" t="s">
        <v>224</v>
      </c>
      <c r="B415" s="152" t="s">
        <v>225</v>
      </c>
      <c r="C415" s="153" t="s">
        <v>174</v>
      </c>
      <c r="D415" s="151" t="s">
        <v>36</v>
      </c>
      <c r="E415" s="151" t="s">
        <v>478</v>
      </c>
      <c r="F415" s="151" t="s">
        <v>478</v>
      </c>
      <c r="G415" s="151" t="s">
        <v>42</v>
      </c>
      <c r="H415" s="151" t="s">
        <v>552</v>
      </c>
      <c r="I415" s="151"/>
      <c r="J415" s="151"/>
      <c r="K415" s="151"/>
      <c r="L415" s="151"/>
      <c r="M415" s="151" t="s">
        <v>37</v>
      </c>
      <c r="N415" s="151" t="s">
        <v>38</v>
      </c>
      <c r="O415" s="151" t="s">
        <v>39</v>
      </c>
      <c r="P415" s="152" t="s">
        <v>128</v>
      </c>
      <c r="Q415" s="154">
        <v>27817000</v>
      </c>
      <c r="R415" s="154">
        <v>1200000</v>
      </c>
      <c r="S415" s="154">
        <v>170200</v>
      </c>
      <c r="T415" s="154">
        <v>28846800</v>
      </c>
      <c r="U415" s="154">
        <v>0</v>
      </c>
      <c r="V415" s="154">
        <v>28846800</v>
      </c>
      <c r="W415" s="154">
        <v>0</v>
      </c>
      <c r="X415" s="154">
        <v>28846800</v>
      </c>
      <c r="Y415" s="154">
        <v>28846800</v>
      </c>
      <c r="Z415" s="154">
        <v>28846800</v>
      </c>
      <c r="AA415" s="154">
        <v>28846800</v>
      </c>
    </row>
    <row r="416" spans="1:27" ht="15" customHeight="1" x14ac:dyDescent="0.2">
      <c r="A416" s="151" t="s">
        <v>224</v>
      </c>
      <c r="B416" s="152" t="s">
        <v>225</v>
      </c>
      <c r="C416" s="153" t="s">
        <v>175</v>
      </c>
      <c r="D416" s="151" t="s">
        <v>36</v>
      </c>
      <c r="E416" s="151" t="s">
        <v>478</v>
      </c>
      <c r="F416" s="151" t="s">
        <v>478</v>
      </c>
      <c r="G416" s="151" t="s">
        <v>42</v>
      </c>
      <c r="H416" s="151" t="s">
        <v>553</v>
      </c>
      <c r="I416" s="151"/>
      <c r="J416" s="151"/>
      <c r="K416" s="151"/>
      <c r="L416" s="151"/>
      <c r="M416" s="151" t="s">
        <v>37</v>
      </c>
      <c r="N416" s="151" t="s">
        <v>38</v>
      </c>
      <c r="O416" s="151" t="s">
        <v>39</v>
      </c>
      <c r="P416" s="152" t="s">
        <v>129</v>
      </c>
      <c r="Q416" s="154">
        <v>6134000</v>
      </c>
      <c r="R416" s="154">
        <v>276400</v>
      </c>
      <c r="S416" s="154">
        <v>34600</v>
      </c>
      <c r="T416" s="154">
        <v>6375800</v>
      </c>
      <c r="U416" s="154">
        <v>0</v>
      </c>
      <c r="V416" s="154">
        <v>6375800</v>
      </c>
      <c r="W416" s="154">
        <v>0</v>
      </c>
      <c r="X416" s="154">
        <v>6375800</v>
      </c>
      <c r="Y416" s="154">
        <v>6375800</v>
      </c>
      <c r="Z416" s="154">
        <v>6375800</v>
      </c>
      <c r="AA416" s="154">
        <v>6375800</v>
      </c>
    </row>
    <row r="417" spans="1:27" ht="15" customHeight="1" x14ac:dyDescent="0.2">
      <c r="A417" s="151" t="s">
        <v>224</v>
      </c>
      <c r="B417" s="152" t="s">
        <v>225</v>
      </c>
      <c r="C417" s="153" t="s">
        <v>176</v>
      </c>
      <c r="D417" s="151" t="s">
        <v>36</v>
      </c>
      <c r="E417" s="151" t="s">
        <v>478</v>
      </c>
      <c r="F417" s="151" t="s">
        <v>478</v>
      </c>
      <c r="G417" s="151" t="s">
        <v>42</v>
      </c>
      <c r="H417" s="151" t="s">
        <v>490</v>
      </c>
      <c r="I417" s="151"/>
      <c r="J417" s="151"/>
      <c r="K417" s="151"/>
      <c r="L417" s="151"/>
      <c r="M417" s="151" t="s">
        <v>37</v>
      </c>
      <c r="N417" s="151" t="s">
        <v>38</v>
      </c>
      <c r="O417" s="151" t="s">
        <v>39</v>
      </c>
      <c r="P417" s="152" t="s">
        <v>130</v>
      </c>
      <c r="Q417" s="154">
        <v>20869000</v>
      </c>
      <c r="R417" s="154">
        <v>898400</v>
      </c>
      <c r="S417" s="154">
        <v>127600</v>
      </c>
      <c r="T417" s="154">
        <v>21639800</v>
      </c>
      <c r="U417" s="154">
        <v>0</v>
      </c>
      <c r="V417" s="154">
        <v>21639800</v>
      </c>
      <c r="W417" s="154">
        <v>0</v>
      </c>
      <c r="X417" s="154">
        <v>21639800</v>
      </c>
      <c r="Y417" s="154">
        <v>21639800</v>
      </c>
      <c r="Z417" s="154">
        <v>21639800</v>
      </c>
      <c r="AA417" s="154">
        <v>21639800</v>
      </c>
    </row>
    <row r="418" spans="1:27" ht="15" customHeight="1" x14ac:dyDescent="0.2">
      <c r="A418" s="151" t="s">
        <v>224</v>
      </c>
      <c r="B418" s="152" t="s">
        <v>225</v>
      </c>
      <c r="C418" s="153" t="s">
        <v>177</v>
      </c>
      <c r="D418" s="151" t="s">
        <v>36</v>
      </c>
      <c r="E418" s="151" t="s">
        <v>478</v>
      </c>
      <c r="F418" s="151" t="s">
        <v>478</v>
      </c>
      <c r="G418" s="151" t="s">
        <v>42</v>
      </c>
      <c r="H418" s="151" t="s">
        <v>500</v>
      </c>
      <c r="I418" s="151"/>
      <c r="J418" s="151"/>
      <c r="K418" s="151"/>
      <c r="L418" s="151"/>
      <c r="M418" s="151" t="s">
        <v>37</v>
      </c>
      <c r="N418" s="151" t="s">
        <v>38</v>
      </c>
      <c r="O418" s="151" t="s">
        <v>39</v>
      </c>
      <c r="P418" s="152" t="s">
        <v>131</v>
      </c>
      <c r="Q418" s="154">
        <v>13915000</v>
      </c>
      <c r="R418" s="154">
        <v>601200</v>
      </c>
      <c r="S418" s="154">
        <v>85100</v>
      </c>
      <c r="T418" s="154">
        <v>14431100</v>
      </c>
      <c r="U418" s="154">
        <v>0</v>
      </c>
      <c r="V418" s="154">
        <v>14431100</v>
      </c>
      <c r="W418" s="154">
        <v>0</v>
      </c>
      <c r="X418" s="154">
        <v>14431100</v>
      </c>
      <c r="Y418" s="154">
        <v>14431100</v>
      </c>
      <c r="Z418" s="154">
        <v>14431100</v>
      </c>
      <c r="AA418" s="154">
        <v>14431100</v>
      </c>
    </row>
    <row r="419" spans="1:27" ht="15" customHeight="1" x14ac:dyDescent="0.2">
      <c r="A419" s="151" t="s">
        <v>224</v>
      </c>
      <c r="B419" s="152" t="s">
        <v>225</v>
      </c>
      <c r="C419" s="153" t="s">
        <v>178</v>
      </c>
      <c r="D419" s="151" t="s">
        <v>36</v>
      </c>
      <c r="E419" s="151" t="s">
        <v>478</v>
      </c>
      <c r="F419" s="151" t="s">
        <v>478</v>
      </c>
      <c r="G419" s="151" t="s">
        <v>546</v>
      </c>
      <c r="H419" s="151" t="s">
        <v>549</v>
      </c>
      <c r="I419" s="151" t="s">
        <v>549</v>
      </c>
      <c r="J419" s="151"/>
      <c r="K419" s="151"/>
      <c r="L419" s="151"/>
      <c r="M419" s="151" t="s">
        <v>37</v>
      </c>
      <c r="N419" s="151" t="s">
        <v>38</v>
      </c>
      <c r="O419" s="151" t="s">
        <v>39</v>
      </c>
      <c r="P419" s="152" t="s">
        <v>132</v>
      </c>
      <c r="Q419" s="154">
        <v>23191560</v>
      </c>
      <c r="R419" s="154">
        <v>18429257</v>
      </c>
      <c r="S419" s="154">
        <v>5712051</v>
      </c>
      <c r="T419" s="154">
        <v>35908766</v>
      </c>
      <c r="U419" s="154">
        <v>0</v>
      </c>
      <c r="V419" s="154">
        <v>35908766</v>
      </c>
      <c r="W419" s="154">
        <v>0</v>
      </c>
      <c r="X419" s="154">
        <v>35908766</v>
      </c>
      <c r="Y419" s="154">
        <v>35908766</v>
      </c>
      <c r="Z419" s="154">
        <v>35908766</v>
      </c>
      <c r="AA419" s="154">
        <v>35908766</v>
      </c>
    </row>
    <row r="420" spans="1:27" ht="15" customHeight="1" x14ac:dyDescent="0.2">
      <c r="A420" s="151" t="s">
        <v>224</v>
      </c>
      <c r="B420" s="152" t="s">
        <v>225</v>
      </c>
      <c r="C420" s="153" t="s">
        <v>179</v>
      </c>
      <c r="D420" s="151" t="s">
        <v>36</v>
      </c>
      <c r="E420" s="151" t="s">
        <v>478</v>
      </c>
      <c r="F420" s="151" t="s">
        <v>478</v>
      </c>
      <c r="G420" s="151" t="s">
        <v>546</v>
      </c>
      <c r="H420" s="151" t="s">
        <v>549</v>
      </c>
      <c r="I420" s="151" t="s">
        <v>550</v>
      </c>
      <c r="J420" s="151"/>
      <c r="K420" s="151"/>
      <c r="L420" s="151"/>
      <c r="M420" s="151" t="s">
        <v>37</v>
      </c>
      <c r="N420" s="151" t="s">
        <v>38</v>
      </c>
      <c r="O420" s="151" t="s">
        <v>39</v>
      </c>
      <c r="P420" s="152" t="s">
        <v>133</v>
      </c>
      <c r="Q420" s="154">
        <v>0</v>
      </c>
      <c r="R420" s="154">
        <v>758924</v>
      </c>
      <c r="S420" s="154">
        <v>0</v>
      </c>
      <c r="T420" s="154">
        <v>758924</v>
      </c>
      <c r="U420" s="154">
        <v>0</v>
      </c>
      <c r="V420" s="154">
        <v>758924</v>
      </c>
      <c r="W420" s="154">
        <v>0</v>
      </c>
      <c r="X420" s="154">
        <v>758924</v>
      </c>
      <c r="Y420" s="154">
        <v>758924</v>
      </c>
      <c r="Z420" s="154">
        <v>758924</v>
      </c>
      <c r="AA420" s="154">
        <v>758924</v>
      </c>
    </row>
    <row r="421" spans="1:27" ht="15" customHeight="1" x14ac:dyDescent="0.2">
      <c r="A421" s="151" t="s">
        <v>224</v>
      </c>
      <c r="B421" s="152" t="s">
        <v>225</v>
      </c>
      <c r="C421" s="153" t="s">
        <v>180</v>
      </c>
      <c r="D421" s="151" t="s">
        <v>36</v>
      </c>
      <c r="E421" s="151" t="s">
        <v>478</v>
      </c>
      <c r="F421" s="151" t="s">
        <v>478</v>
      </c>
      <c r="G421" s="151" t="s">
        <v>546</v>
      </c>
      <c r="H421" s="151" t="s">
        <v>549</v>
      </c>
      <c r="I421" s="151" t="s">
        <v>479</v>
      </c>
      <c r="J421" s="151"/>
      <c r="K421" s="151"/>
      <c r="L421" s="151"/>
      <c r="M421" s="151" t="s">
        <v>37</v>
      </c>
      <c r="N421" s="151" t="s">
        <v>38</v>
      </c>
      <c r="O421" s="151" t="s">
        <v>39</v>
      </c>
      <c r="P421" s="152" t="s">
        <v>134</v>
      </c>
      <c r="Q421" s="154">
        <v>1918980</v>
      </c>
      <c r="R421" s="154">
        <v>1514206</v>
      </c>
      <c r="S421" s="154">
        <v>471947</v>
      </c>
      <c r="T421" s="154">
        <v>2961239</v>
      </c>
      <c r="U421" s="154">
        <v>0</v>
      </c>
      <c r="V421" s="154">
        <v>2961239</v>
      </c>
      <c r="W421" s="154">
        <v>0</v>
      </c>
      <c r="X421" s="154">
        <v>2961239</v>
      </c>
      <c r="Y421" s="154">
        <v>2961239</v>
      </c>
      <c r="Z421" s="154">
        <v>2961239</v>
      </c>
      <c r="AA421" s="154">
        <v>2961239</v>
      </c>
    </row>
    <row r="422" spans="1:27" ht="15" customHeight="1" x14ac:dyDescent="0.2">
      <c r="A422" s="151" t="s">
        <v>224</v>
      </c>
      <c r="B422" s="152" t="s">
        <v>225</v>
      </c>
      <c r="C422" s="153" t="s">
        <v>181</v>
      </c>
      <c r="D422" s="151" t="s">
        <v>36</v>
      </c>
      <c r="E422" s="151" t="s">
        <v>478</v>
      </c>
      <c r="F422" s="151" t="s">
        <v>478</v>
      </c>
      <c r="G422" s="151" t="s">
        <v>546</v>
      </c>
      <c r="H422" s="151" t="s">
        <v>550</v>
      </c>
      <c r="I422" s="151"/>
      <c r="J422" s="151"/>
      <c r="K422" s="151"/>
      <c r="L422" s="151"/>
      <c r="M422" s="151" t="s">
        <v>37</v>
      </c>
      <c r="N422" s="151" t="s">
        <v>38</v>
      </c>
      <c r="O422" s="151" t="s">
        <v>39</v>
      </c>
      <c r="P422" s="152" t="s">
        <v>135</v>
      </c>
      <c r="Q422" s="154">
        <v>16936290</v>
      </c>
      <c r="R422" s="154">
        <v>11323314</v>
      </c>
      <c r="S422" s="154">
        <v>0</v>
      </c>
      <c r="T422" s="154">
        <v>28259604</v>
      </c>
      <c r="U422" s="154">
        <v>0</v>
      </c>
      <c r="V422" s="154">
        <v>28259604</v>
      </c>
      <c r="W422" s="154">
        <v>0</v>
      </c>
      <c r="X422" s="154">
        <v>28259604</v>
      </c>
      <c r="Y422" s="154">
        <v>28259604</v>
      </c>
      <c r="Z422" s="154">
        <v>28259604</v>
      </c>
      <c r="AA422" s="154">
        <v>28259604</v>
      </c>
    </row>
    <row r="423" spans="1:27" ht="15" customHeight="1" x14ac:dyDescent="0.2">
      <c r="A423" s="151" t="s">
        <v>224</v>
      </c>
      <c r="B423" s="152" t="s">
        <v>225</v>
      </c>
      <c r="C423" s="153" t="s">
        <v>182</v>
      </c>
      <c r="D423" s="151" t="s">
        <v>36</v>
      </c>
      <c r="E423" s="151" t="s">
        <v>478</v>
      </c>
      <c r="F423" s="151" t="s">
        <v>478</v>
      </c>
      <c r="G423" s="151" t="s">
        <v>546</v>
      </c>
      <c r="H423" s="151" t="s">
        <v>556</v>
      </c>
      <c r="I423" s="151"/>
      <c r="J423" s="151"/>
      <c r="K423" s="151"/>
      <c r="L423" s="151"/>
      <c r="M423" s="151" t="s">
        <v>37</v>
      </c>
      <c r="N423" s="151" t="s">
        <v>38</v>
      </c>
      <c r="O423" s="151" t="s">
        <v>39</v>
      </c>
      <c r="P423" s="152" t="s">
        <v>136</v>
      </c>
      <c r="Q423" s="154">
        <v>2697030</v>
      </c>
      <c r="R423" s="154">
        <v>4476732.67</v>
      </c>
      <c r="S423" s="154">
        <v>0.67</v>
      </c>
      <c r="T423" s="154">
        <v>7173762</v>
      </c>
      <c r="U423" s="154">
        <v>0</v>
      </c>
      <c r="V423" s="154">
        <v>7173762</v>
      </c>
      <c r="W423" s="154">
        <v>0</v>
      </c>
      <c r="X423" s="154">
        <v>7173762</v>
      </c>
      <c r="Y423" s="154">
        <v>7173762</v>
      </c>
      <c r="Z423" s="154">
        <v>7173762</v>
      </c>
      <c r="AA423" s="154">
        <v>7173762</v>
      </c>
    </row>
    <row r="424" spans="1:27" ht="15" customHeight="1" x14ac:dyDescent="0.2">
      <c r="A424" s="151" t="s">
        <v>224</v>
      </c>
      <c r="B424" s="152" t="s">
        <v>225</v>
      </c>
      <c r="C424" s="153" t="s">
        <v>185</v>
      </c>
      <c r="D424" s="151" t="s">
        <v>36</v>
      </c>
      <c r="E424" s="151" t="s">
        <v>42</v>
      </c>
      <c r="F424" s="151" t="s">
        <v>42</v>
      </c>
      <c r="G424" s="151" t="s">
        <v>42</v>
      </c>
      <c r="H424" s="151" t="s">
        <v>490</v>
      </c>
      <c r="I424" s="151" t="s">
        <v>552</v>
      </c>
      <c r="J424" s="151"/>
      <c r="K424" s="151"/>
      <c r="L424" s="151"/>
      <c r="M424" s="151" t="s">
        <v>37</v>
      </c>
      <c r="N424" s="151" t="s">
        <v>38</v>
      </c>
      <c r="O424" s="151" t="s">
        <v>39</v>
      </c>
      <c r="P424" s="152" t="s">
        <v>139</v>
      </c>
      <c r="Q424" s="154">
        <v>0</v>
      </c>
      <c r="R424" s="154">
        <v>78400</v>
      </c>
      <c r="S424" s="154">
        <v>0</v>
      </c>
      <c r="T424" s="154">
        <v>78400</v>
      </c>
      <c r="U424" s="154">
        <v>0</v>
      </c>
      <c r="V424" s="154">
        <v>78400</v>
      </c>
      <c r="W424" s="154">
        <v>0</v>
      </c>
      <c r="X424" s="154">
        <v>78400</v>
      </c>
      <c r="Y424" s="154">
        <v>78400</v>
      </c>
      <c r="Z424" s="154">
        <v>78400</v>
      </c>
      <c r="AA424" s="154">
        <v>78400</v>
      </c>
    </row>
    <row r="425" spans="1:27" ht="15" customHeight="1" x14ac:dyDescent="0.2">
      <c r="A425" s="151" t="s">
        <v>224</v>
      </c>
      <c r="B425" s="152" t="s">
        <v>225</v>
      </c>
      <c r="C425" s="153" t="s">
        <v>185</v>
      </c>
      <c r="D425" s="151" t="s">
        <v>36</v>
      </c>
      <c r="E425" s="151" t="s">
        <v>42</v>
      </c>
      <c r="F425" s="151" t="s">
        <v>42</v>
      </c>
      <c r="G425" s="151" t="s">
        <v>42</v>
      </c>
      <c r="H425" s="151" t="s">
        <v>490</v>
      </c>
      <c r="I425" s="151" t="s">
        <v>552</v>
      </c>
      <c r="J425" s="151"/>
      <c r="K425" s="151"/>
      <c r="L425" s="151"/>
      <c r="M425" s="151" t="s">
        <v>48</v>
      </c>
      <c r="N425" s="151" t="s">
        <v>49</v>
      </c>
      <c r="O425" s="151" t="s">
        <v>39</v>
      </c>
      <c r="P425" s="152" t="s">
        <v>139</v>
      </c>
      <c r="Q425" s="154">
        <v>0</v>
      </c>
      <c r="R425" s="154">
        <v>30000</v>
      </c>
      <c r="S425" s="154">
        <v>30000</v>
      </c>
      <c r="T425" s="154">
        <v>0</v>
      </c>
      <c r="U425" s="154">
        <v>0</v>
      </c>
      <c r="V425" s="154">
        <v>0</v>
      </c>
      <c r="W425" s="154">
        <v>0</v>
      </c>
      <c r="X425" s="154">
        <v>0</v>
      </c>
      <c r="Y425" s="154">
        <v>0</v>
      </c>
      <c r="Z425" s="154">
        <v>0</v>
      </c>
      <c r="AA425" s="154">
        <v>0</v>
      </c>
    </row>
    <row r="426" spans="1:27" ht="15" customHeight="1" x14ac:dyDescent="0.2">
      <c r="A426" s="151" t="s">
        <v>224</v>
      </c>
      <c r="B426" s="152" t="s">
        <v>225</v>
      </c>
      <c r="C426" s="153" t="s">
        <v>186</v>
      </c>
      <c r="D426" s="151" t="s">
        <v>36</v>
      </c>
      <c r="E426" s="151" t="s">
        <v>42</v>
      </c>
      <c r="F426" s="151" t="s">
        <v>42</v>
      </c>
      <c r="G426" s="151" t="s">
        <v>42</v>
      </c>
      <c r="H426" s="151" t="s">
        <v>490</v>
      </c>
      <c r="I426" s="151" t="s">
        <v>554</v>
      </c>
      <c r="J426" s="151"/>
      <c r="K426" s="151"/>
      <c r="L426" s="151"/>
      <c r="M426" s="151" t="s">
        <v>37</v>
      </c>
      <c r="N426" s="151" t="s">
        <v>38</v>
      </c>
      <c r="O426" s="151" t="s">
        <v>39</v>
      </c>
      <c r="P426" s="152" t="s">
        <v>140</v>
      </c>
      <c r="Q426" s="154">
        <v>58000000</v>
      </c>
      <c r="R426" s="154">
        <v>0</v>
      </c>
      <c r="S426" s="154">
        <v>8084000</v>
      </c>
      <c r="T426" s="154">
        <v>49916000</v>
      </c>
      <c r="U426" s="154">
        <v>0</v>
      </c>
      <c r="V426" s="154">
        <v>48698256</v>
      </c>
      <c r="W426" s="154">
        <v>1217744</v>
      </c>
      <c r="X426" s="154">
        <v>48698256</v>
      </c>
      <c r="Y426" s="154">
        <v>48698256</v>
      </c>
      <c r="Z426" s="154">
        <v>48698256</v>
      </c>
      <c r="AA426" s="154">
        <v>48698256</v>
      </c>
    </row>
    <row r="427" spans="1:27" ht="15" customHeight="1" x14ac:dyDescent="0.2">
      <c r="A427" s="151" t="s">
        <v>224</v>
      </c>
      <c r="B427" s="152" t="s">
        <v>225</v>
      </c>
      <c r="C427" s="153" t="s">
        <v>187</v>
      </c>
      <c r="D427" s="151" t="s">
        <v>36</v>
      </c>
      <c r="E427" s="151" t="s">
        <v>42</v>
      </c>
      <c r="F427" s="151" t="s">
        <v>42</v>
      </c>
      <c r="G427" s="151" t="s">
        <v>42</v>
      </c>
      <c r="H427" s="151" t="s">
        <v>500</v>
      </c>
      <c r="I427" s="151" t="s">
        <v>549</v>
      </c>
      <c r="J427" s="151"/>
      <c r="K427" s="151"/>
      <c r="L427" s="151"/>
      <c r="M427" s="151" t="s">
        <v>37</v>
      </c>
      <c r="N427" s="151" t="s">
        <v>38</v>
      </c>
      <c r="O427" s="151" t="s">
        <v>39</v>
      </c>
      <c r="P427" s="152" t="s">
        <v>141</v>
      </c>
      <c r="Q427" s="154">
        <v>74026204</v>
      </c>
      <c r="R427" s="154">
        <v>0</v>
      </c>
      <c r="S427" s="154">
        <v>74026204</v>
      </c>
      <c r="T427" s="154">
        <v>0</v>
      </c>
      <c r="U427" s="154">
        <v>0</v>
      </c>
      <c r="V427" s="154">
        <v>0</v>
      </c>
      <c r="W427" s="154">
        <v>0</v>
      </c>
      <c r="X427" s="154">
        <v>0</v>
      </c>
      <c r="Y427" s="154">
        <v>0</v>
      </c>
      <c r="Z427" s="154">
        <v>0</v>
      </c>
      <c r="AA427" s="154">
        <v>0</v>
      </c>
    </row>
    <row r="428" spans="1:27" ht="15" customHeight="1" x14ac:dyDescent="0.2">
      <c r="A428" s="151" t="s">
        <v>224</v>
      </c>
      <c r="B428" s="152" t="s">
        <v>225</v>
      </c>
      <c r="C428" s="153" t="s">
        <v>101</v>
      </c>
      <c r="D428" s="151" t="s">
        <v>36</v>
      </c>
      <c r="E428" s="151" t="s">
        <v>42</v>
      </c>
      <c r="F428" s="151" t="s">
        <v>42</v>
      </c>
      <c r="G428" s="151" t="s">
        <v>42</v>
      </c>
      <c r="H428" s="151" t="s">
        <v>500</v>
      </c>
      <c r="I428" s="151" t="s">
        <v>550</v>
      </c>
      <c r="J428" s="151"/>
      <c r="K428" s="151"/>
      <c r="L428" s="151"/>
      <c r="M428" s="151" t="s">
        <v>37</v>
      </c>
      <c r="N428" s="151" t="s">
        <v>38</v>
      </c>
      <c r="O428" s="151" t="s">
        <v>39</v>
      </c>
      <c r="P428" s="152" t="s">
        <v>142</v>
      </c>
      <c r="Q428" s="154">
        <v>0</v>
      </c>
      <c r="R428" s="154">
        <v>76626204</v>
      </c>
      <c r="S428" s="154">
        <v>28047407</v>
      </c>
      <c r="T428" s="154">
        <v>48578797</v>
      </c>
      <c r="U428" s="154">
        <v>0</v>
      </c>
      <c r="V428" s="154">
        <v>46758797</v>
      </c>
      <c r="W428" s="154">
        <v>1820000</v>
      </c>
      <c r="X428" s="154">
        <v>46758797</v>
      </c>
      <c r="Y428" s="154">
        <v>46758797</v>
      </c>
      <c r="Z428" s="154">
        <v>46758797</v>
      </c>
      <c r="AA428" s="154">
        <v>46758797</v>
      </c>
    </row>
    <row r="429" spans="1:27" ht="15" customHeight="1" x14ac:dyDescent="0.2">
      <c r="A429" s="151" t="s">
        <v>224</v>
      </c>
      <c r="B429" s="152" t="s">
        <v>225</v>
      </c>
      <c r="C429" s="153" t="s">
        <v>101</v>
      </c>
      <c r="D429" s="151" t="s">
        <v>36</v>
      </c>
      <c r="E429" s="151" t="s">
        <v>42</v>
      </c>
      <c r="F429" s="151" t="s">
        <v>42</v>
      </c>
      <c r="G429" s="151" t="s">
        <v>42</v>
      </c>
      <c r="H429" s="151" t="s">
        <v>500</v>
      </c>
      <c r="I429" s="151" t="s">
        <v>550</v>
      </c>
      <c r="J429" s="151"/>
      <c r="K429" s="151"/>
      <c r="L429" s="151"/>
      <c r="M429" s="151" t="s">
        <v>48</v>
      </c>
      <c r="N429" s="151" t="s">
        <v>49</v>
      </c>
      <c r="O429" s="151" t="s">
        <v>39</v>
      </c>
      <c r="P429" s="152" t="s">
        <v>142</v>
      </c>
      <c r="Q429" s="154">
        <v>0</v>
      </c>
      <c r="R429" s="154">
        <v>18320000</v>
      </c>
      <c r="S429" s="154">
        <v>0</v>
      </c>
      <c r="T429" s="154">
        <v>18320000</v>
      </c>
      <c r="U429" s="154">
        <v>0</v>
      </c>
      <c r="V429" s="154">
        <v>18320000</v>
      </c>
      <c r="W429" s="154">
        <v>0</v>
      </c>
      <c r="X429" s="154">
        <v>18320000</v>
      </c>
      <c r="Y429" s="154">
        <v>18320000</v>
      </c>
      <c r="Z429" s="154">
        <v>18320000</v>
      </c>
      <c r="AA429" s="154">
        <v>18320000</v>
      </c>
    </row>
    <row r="430" spans="1:27" ht="15" customHeight="1" x14ac:dyDescent="0.2">
      <c r="A430" s="151" t="s">
        <v>224</v>
      </c>
      <c r="B430" s="152" t="s">
        <v>225</v>
      </c>
      <c r="C430" s="153" t="s">
        <v>189</v>
      </c>
      <c r="D430" s="151" t="s">
        <v>36</v>
      </c>
      <c r="E430" s="151" t="s">
        <v>42</v>
      </c>
      <c r="F430" s="151" t="s">
        <v>42</v>
      </c>
      <c r="G430" s="151" t="s">
        <v>42</v>
      </c>
      <c r="H430" s="151" t="s">
        <v>485</v>
      </c>
      <c r="I430" s="151" t="s">
        <v>552</v>
      </c>
      <c r="J430" s="151"/>
      <c r="K430" s="151"/>
      <c r="L430" s="151"/>
      <c r="M430" s="151" t="s">
        <v>37</v>
      </c>
      <c r="N430" s="151" t="s">
        <v>38</v>
      </c>
      <c r="O430" s="151" t="s">
        <v>39</v>
      </c>
      <c r="P430" s="152" t="s">
        <v>144</v>
      </c>
      <c r="Q430" s="154">
        <v>800000</v>
      </c>
      <c r="R430" s="154">
        <v>0</v>
      </c>
      <c r="S430" s="154">
        <v>0</v>
      </c>
      <c r="T430" s="154">
        <v>800000</v>
      </c>
      <c r="U430" s="154">
        <v>0</v>
      </c>
      <c r="V430" s="154">
        <v>671486</v>
      </c>
      <c r="W430" s="154">
        <v>128514</v>
      </c>
      <c r="X430" s="154">
        <v>671486</v>
      </c>
      <c r="Y430" s="154">
        <v>671486</v>
      </c>
      <c r="Z430" s="154">
        <v>671486</v>
      </c>
      <c r="AA430" s="154">
        <v>671486</v>
      </c>
    </row>
    <row r="431" spans="1:27" ht="15" customHeight="1" x14ac:dyDescent="0.2">
      <c r="A431" s="151" t="s">
        <v>224</v>
      </c>
      <c r="B431" s="152" t="s">
        <v>225</v>
      </c>
      <c r="C431" s="153" t="s">
        <v>190</v>
      </c>
      <c r="D431" s="151" t="s">
        <v>36</v>
      </c>
      <c r="E431" s="151" t="s">
        <v>42</v>
      </c>
      <c r="F431" s="151" t="s">
        <v>42</v>
      </c>
      <c r="G431" s="151" t="s">
        <v>42</v>
      </c>
      <c r="H431" s="151" t="s">
        <v>554</v>
      </c>
      <c r="I431" s="151" t="s">
        <v>552</v>
      </c>
      <c r="J431" s="151"/>
      <c r="K431" s="151"/>
      <c r="L431" s="151"/>
      <c r="M431" s="151" t="s">
        <v>37</v>
      </c>
      <c r="N431" s="151" t="s">
        <v>38</v>
      </c>
      <c r="O431" s="151" t="s">
        <v>39</v>
      </c>
      <c r="P431" s="152" t="s">
        <v>145</v>
      </c>
      <c r="Q431" s="154">
        <v>300000</v>
      </c>
      <c r="R431" s="154">
        <v>100000</v>
      </c>
      <c r="S431" s="154">
        <v>0</v>
      </c>
      <c r="T431" s="154">
        <v>400000</v>
      </c>
      <c r="U431" s="154">
        <v>0</v>
      </c>
      <c r="V431" s="154">
        <v>300000</v>
      </c>
      <c r="W431" s="154">
        <v>100000</v>
      </c>
      <c r="X431" s="154">
        <v>300000</v>
      </c>
      <c r="Y431" s="154">
        <v>300000</v>
      </c>
      <c r="Z431" s="154">
        <v>300000</v>
      </c>
      <c r="AA431" s="154">
        <v>300000</v>
      </c>
    </row>
    <row r="432" spans="1:27" ht="15" customHeight="1" x14ac:dyDescent="0.2">
      <c r="A432" s="151" t="s">
        <v>224</v>
      </c>
      <c r="B432" s="152" t="s">
        <v>225</v>
      </c>
      <c r="C432" s="153" t="s">
        <v>191</v>
      </c>
      <c r="D432" s="151" t="s">
        <v>36</v>
      </c>
      <c r="E432" s="151" t="s">
        <v>42</v>
      </c>
      <c r="F432" s="151" t="s">
        <v>42</v>
      </c>
      <c r="G432" s="151" t="s">
        <v>42</v>
      </c>
      <c r="H432" s="151" t="s">
        <v>555</v>
      </c>
      <c r="I432" s="151"/>
      <c r="J432" s="151"/>
      <c r="K432" s="151"/>
      <c r="L432" s="151"/>
      <c r="M432" s="151" t="s">
        <v>37</v>
      </c>
      <c r="N432" s="151" t="s">
        <v>38</v>
      </c>
      <c r="O432" s="151" t="s">
        <v>39</v>
      </c>
      <c r="P432" s="152" t="s">
        <v>146</v>
      </c>
      <c r="Q432" s="154">
        <v>0</v>
      </c>
      <c r="R432" s="154">
        <v>258320</v>
      </c>
      <c r="S432" s="154">
        <v>0</v>
      </c>
      <c r="T432" s="154">
        <v>258320</v>
      </c>
      <c r="U432" s="154">
        <v>0</v>
      </c>
      <c r="V432" s="154">
        <v>258320</v>
      </c>
      <c r="W432" s="154">
        <v>0</v>
      </c>
      <c r="X432" s="154">
        <v>258320</v>
      </c>
      <c r="Y432" s="154">
        <v>258320</v>
      </c>
      <c r="Z432" s="154">
        <v>258320</v>
      </c>
      <c r="AA432" s="154">
        <v>258320</v>
      </c>
    </row>
    <row r="433" spans="1:27" ht="15" customHeight="1" x14ac:dyDescent="0.2">
      <c r="A433" s="151" t="s">
        <v>224</v>
      </c>
      <c r="B433" s="152" t="s">
        <v>225</v>
      </c>
      <c r="C433" s="153" t="s">
        <v>191</v>
      </c>
      <c r="D433" s="151" t="s">
        <v>36</v>
      </c>
      <c r="E433" s="151" t="s">
        <v>42</v>
      </c>
      <c r="F433" s="151" t="s">
        <v>42</v>
      </c>
      <c r="G433" s="151" t="s">
        <v>42</v>
      </c>
      <c r="H433" s="151" t="s">
        <v>555</v>
      </c>
      <c r="I433" s="151"/>
      <c r="J433" s="151"/>
      <c r="K433" s="151"/>
      <c r="L433" s="151"/>
      <c r="M433" s="151" t="s">
        <v>48</v>
      </c>
      <c r="N433" s="151" t="s">
        <v>49</v>
      </c>
      <c r="O433" s="151" t="s">
        <v>39</v>
      </c>
      <c r="P433" s="152" t="s">
        <v>146</v>
      </c>
      <c r="Q433" s="154">
        <v>0</v>
      </c>
      <c r="R433" s="154">
        <v>407319</v>
      </c>
      <c r="S433" s="154">
        <v>407319</v>
      </c>
      <c r="T433" s="154">
        <v>0</v>
      </c>
      <c r="U433" s="154">
        <v>0</v>
      </c>
      <c r="V433" s="154">
        <v>0</v>
      </c>
      <c r="W433" s="154">
        <v>0</v>
      </c>
      <c r="X433" s="154">
        <v>0</v>
      </c>
      <c r="Y433" s="154">
        <v>0</v>
      </c>
      <c r="Z433" s="154">
        <v>0</v>
      </c>
      <c r="AA433" s="154">
        <v>0</v>
      </c>
    </row>
    <row r="434" spans="1:27" ht="15" customHeight="1" x14ac:dyDescent="0.2">
      <c r="A434" s="151" t="s">
        <v>224</v>
      </c>
      <c r="B434" s="152" t="s">
        <v>225</v>
      </c>
      <c r="C434" s="153" t="s">
        <v>192</v>
      </c>
      <c r="D434" s="151" t="s">
        <v>36</v>
      </c>
      <c r="E434" s="151" t="s">
        <v>546</v>
      </c>
      <c r="F434" s="151" t="s">
        <v>547</v>
      </c>
      <c r="G434" s="151" t="s">
        <v>42</v>
      </c>
      <c r="H434" s="151" t="s">
        <v>548</v>
      </c>
      <c r="I434" s="151" t="s">
        <v>549</v>
      </c>
      <c r="J434" s="151"/>
      <c r="K434" s="151"/>
      <c r="L434" s="151"/>
      <c r="M434" s="151" t="s">
        <v>37</v>
      </c>
      <c r="N434" s="151" t="s">
        <v>38</v>
      </c>
      <c r="O434" s="151" t="s">
        <v>39</v>
      </c>
      <c r="P434" s="152" t="s">
        <v>147</v>
      </c>
      <c r="Q434" s="154">
        <v>0</v>
      </c>
      <c r="R434" s="154">
        <v>428285</v>
      </c>
      <c r="S434" s="154">
        <v>0</v>
      </c>
      <c r="T434" s="154">
        <v>428285</v>
      </c>
      <c r="U434" s="154">
        <v>0</v>
      </c>
      <c r="V434" s="154">
        <v>428285</v>
      </c>
      <c r="W434" s="154">
        <v>0</v>
      </c>
      <c r="X434" s="154">
        <v>428285</v>
      </c>
      <c r="Y434" s="154">
        <v>428285</v>
      </c>
      <c r="Z434" s="154">
        <v>428285</v>
      </c>
      <c r="AA434" s="154">
        <v>428285</v>
      </c>
    </row>
    <row r="435" spans="1:27" ht="15" customHeight="1" x14ac:dyDescent="0.2">
      <c r="A435" s="151" t="s">
        <v>224</v>
      </c>
      <c r="B435" s="152" t="s">
        <v>225</v>
      </c>
      <c r="C435" s="153" t="s">
        <v>194</v>
      </c>
      <c r="D435" s="151" t="s">
        <v>36</v>
      </c>
      <c r="E435" s="151" t="s">
        <v>551</v>
      </c>
      <c r="F435" s="151" t="s">
        <v>478</v>
      </c>
      <c r="G435" s="151" t="s">
        <v>42</v>
      </c>
      <c r="H435" s="151" t="s">
        <v>549</v>
      </c>
      <c r="I435" s="151"/>
      <c r="J435" s="151"/>
      <c r="K435" s="151"/>
      <c r="L435" s="151"/>
      <c r="M435" s="151" t="s">
        <v>37</v>
      </c>
      <c r="N435" s="151" t="s">
        <v>38</v>
      </c>
      <c r="O435" s="151" t="s">
        <v>39</v>
      </c>
      <c r="P435" s="152" t="s">
        <v>149</v>
      </c>
      <c r="Q435" s="154">
        <v>0</v>
      </c>
      <c r="R435" s="154">
        <v>7517600</v>
      </c>
      <c r="S435" s="154">
        <v>0</v>
      </c>
      <c r="T435" s="154">
        <v>7517600</v>
      </c>
      <c r="U435" s="154">
        <v>0</v>
      </c>
      <c r="V435" s="154">
        <v>7517600</v>
      </c>
      <c r="W435" s="154">
        <v>0</v>
      </c>
      <c r="X435" s="154">
        <v>7517600</v>
      </c>
      <c r="Y435" s="154">
        <v>7517600</v>
      </c>
      <c r="Z435" s="154">
        <v>7517600</v>
      </c>
      <c r="AA435" s="154">
        <v>7517600</v>
      </c>
    </row>
    <row r="436" spans="1:27" ht="15" customHeight="1" x14ac:dyDescent="0.2">
      <c r="A436" s="151" t="s">
        <v>224</v>
      </c>
      <c r="B436" s="152" t="s">
        <v>225</v>
      </c>
      <c r="C436" s="153" t="s">
        <v>197</v>
      </c>
      <c r="D436" s="151" t="s">
        <v>61</v>
      </c>
      <c r="E436" s="151" t="s">
        <v>74</v>
      </c>
      <c r="F436" s="151" t="s">
        <v>63</v>
      </c>
      <c r="G436" s="151" t="s">
        <v>71</v>
      </c>
      <c r="H436" s="151" t="s">
        <v>151</v>
      </c>
      <c r="I436" s="151" t="s">
        <v>154</v>
      </c>
      <c r="J436" s="151" t="s">
        <v>42</v>
      </c>
      <c r="K436" s="151"/>
      <c r="L436" s="151"/>
      <c r="M436" s="151" t="s">
        <v>37</v>
      </c>
      <c r="N436" s="151" t="s">
        <v>38</v>
      </c>
      <c r="O436" s="151" t="s">
        <v>39</v>
      </c>
      <c r="P436" s="152" t="s">
        <v>155</v>
      </c>
      <c r="Q436" s="154">
        <v>0</v>
      </c>
      <c r="R436" s="154">
        <v>216366000</v>
      </c>
      <c r="S436" s="154">
        <v>0</v>
      </c>
      <c r="T436" s="154">
        <v>216366000</v>
      </c>
      <c r="U436" s="154">
        <v>0</v>
      </c>
      <c r="V436" s="154">
        <v>215391470</v>
      </c>
      <c r="W436" s="154">
        <v>974530</v>
      </c>
      <c r="X436" s="154">
        <v>215391470</v>
      </c>
      <c r="Y436" s="154">
        <v>215391470</v>
      </c>
      <c r="Z436" s="154">
        <v>215391470</v>
      </c>
      <c r="AA436" s="154">
        <v>215391470</v>
      </c>
    </row>
    <row r="437" spans="1:27" ht="15" customHeight="1" x14ac:dyDescent="0.2">
      <c r="A437" s="151" t="s">
        <v>224</v>
      </c>
      <c r="B437" s="152" t="s">
        <v>225</v>
      </c>
      <c r="C437" s="153" t="s">
        <v>198</v>
      </c>
      <c r="D437" s="151" t="s">
        <v>61</v>
      </c>
      <c r="E437" s="151" t="s">
        <v>74</v>
      </c>
      <c r="F437" s="151" t="s">
        <v>63</v>
      </c>
      <c r="G437" s="151" t="s">
        <v>71</v>
      </c>
      <c r="H437" s="151" t="s">
        <v>151</v>
      </c>
      <c r="I437" s="151" t="s">
        <v>156</v>
      </c>
      <c r="J437" s="151" t="s">
        <v>42</v>
      </c>
      <c r="K437" s="151"/>
      <c r="L437" s="151"/>
      <c r="M437" s="151" t="s">
        <v>37</v>
      </c>
      <c r="N437" s="151" t="s">
        <v>76</v>
      </c>
      <c r="O437" s="151" t="s">
        <v>39</v>
      </c>
      <c r="P437" s="152" t="s">
        <v>157</v>
      </c>
      <c r="Q437" s="154">
        <v>0</v>
      </c>
      <c r="R437" s="154">
        <v>1962920</v>
      </c>
      <c r="S437" s="154">
        <v>0</v>
      </c>
      <c r="T437" s="154">
        <v>1962920</v>
      </c>
      <c r="U437" s="154">
        <v>0</v>
      </c>
      <c r="V437" s="154">
        <v>1962920</v>
      </c>
      <c r="W437" s="154">
        <v>0</v>
      </c>
      <c r="X437" s="154">
        <v>1962920</v>
      </c>
      <c r="Y437" s="154">
        <v>1962920</v>
      </c>
      <c r="Z437" s="154">
        <v>1962920</v>
      </c>
      <c r="AA437" s="154">
        <v>1962920</v>
      </c>
    </row>
    <row r="438" spans="1:27" ht="15" customHeight="1" x14ac:dyDescent="0.2">
      <c r="A438" s="151" t="s">
        <v>224</v>
      </c>
      <c r="B438" s="152" t="s">
        <v>225</v>
      </c>
      <c r="C438" s="153" t="s">
        <v>197</v>
      </c>
      <c r="D438" s="151" t="s">
        <v>61</v>
      </c>
      <c r="E438" s="151" t="s">
        <v>74</v>
      </c>
      <c r="F438" s="151" t="s">
        <v>63</v>
      </c>
      <c r="G438" s="151" t="s">
        <v>71</v>
      </c>
      <c r="H438" s="151" t="s">
        <v>151</v>
      </c>
      <c r="I438" s="151" t="s">
        <v>154</v>
      </c>
      <c r="J438" s="151" t="s">
        <v>42</v>
      </c>
      <c r="K438" s="151"/>
      <c r="L438" s="151"/>
      <c r="M438" s="151" t="s">
        <v>37</v>
      </c>
      <c r="N438" s="151" t="s">
        <v>76</v>
      </c>
      <c r="O438" s="151" t="s">
        <v>39</v>
      </c>
      <c r="P438" s="152" t="s">
        <v>155</v>
      </c>
      <c r="Q438" s="154">
        <v>0</v>
      </c>
      <c r="R438" s="154">
        <v>106935399</v>
      </c>
      <c r="S438" s="154">
        <v>13012474</v>
      </c>
      <c r="T438" s="154">
        <v>93922925</v>
      </c>
      <c r="U438" s="154">
        <v>0</v>
      </c>
      <c r="V438" s="154">
        <v>93475014</v>
      </c>
      <c r="W438" s="154">
        <v>447911</v>
      </c>
      <c r="X438" s="154">
        <v>93475014</v>
      </c>
      <c r="Y438" s="154">
        <v>93475014</v>
      </c>
      <c r="Z438" s="154">
        <v>93475014</v>
      </c>
      <c r="AA438" s="154">
        <v>93475014</v>
      </c>
    </row>
    <row r="439" spans="1:27" ht="15" customHeight="1" x14ac:dyDescent="0.2">
      <c r="A439" s="151" t="s">
        <v>224</v>
      </c>
      <c r="B439" s="152" t="s">
        <v>225</v>
      </c>
      <c r="C439" s="153" t="s">
        <v>198</v>
      </c>
      <c r="D439" s="151" t="s">
        <v>61</v>
      </c>
      <c r="E439" s="151" t="s">
        <v>74</v>
      </c>
      <c r="F439" s="151" t="s">
        <v>63</v>
      </c>
      <c r="G439" s="151" t="s">
        <v>71</v>
      </c>
      <c r="H439" s="151" t="s">
        <v>151</v>
      </c>
      <c r="I439" s="151" t="s">
        <v>156</v>
      </c>
      <c r="J439" s="151" t="s">
        <v>42</v>
      </c>
      <c r="K439" s="151"/>
      <c r="L439" s="151"/>
      <c r="M439" s="151" t="s">
        <v>48</v>
      </c>
      <c r="N439" s="151" t="s">
        <v>49</v>
      </c>
      <c r="O439" s="151" t="s">
        <v>39</v>
      </c>
      <c r="P439" s="152" t="s">
        <v>157</v>
      </c>
      <c r="Q439" s="154">
        <v>0</v>
      </c>
      <c r="R439" s="154">
        <v>37450000</v>
      </c>
      <c r="S439" s="154">
        <v>34179022</v>
      </c>
      <c r="T439" s="154">
        <v>3270978</v>
      </c>
      <c r="U439" s="154">
        <v>0</v>
      </c>
      <c r="V439" s="154">
        <v>3270978</v>
      </c>
      <c r="W439" s="154">
        <v>0</v>
      </c>
      <c r="X439" s="154">
        <v>3270978</v>
      </c>
      <c r="Y439" s="154">
        <v>3270978</v>
      </c>
      <c r="Z439" s="154">
        <v>3270978</v>
      </c>
      <c r="AA439" s="154">
        <v>3270978</v>
      </c>
    </row>
    <row r="440" spans="1:27" ht="15" customHeight="1" x14ac:dyDescent="0.2">
      <c r="A440" s="151" t="s">
        <v>224</v>
      </c>
      <c r="B440" s="152" t="s">
        <v>225</v>
      </c>
      <c r="C440" s="153" t="s">
        <v>197</v>
      </c>
      <c r="D440" s="151" t="s">
        <v>61</v>
      </c>
      <c r="E440" s="151" t="s">
        <v>74</v>
      </c>
      <c r="F440" s="151" t="s">
        <v>63</v>
      </c>
      <c r="G440" s="151" t="s">
        <v>71</v>
      </c>
      <c r="H440" s="151" t="s">
        <v>151</v>
      </c>
      <c r="I440" s="151" t="s">
        <v>154</v>
      </c>
      <c r="J440" s="151" t="s">
        <v>42</v>
      </c>
      <c r="K440" s="151"/>
      <c r="L440" s="151"/>
      <c r="M440" s="151" t="s">
        <v>48</v>
      </c>
      <c r="N440" s="151" t="s">
        <v>49</v>
      </c>
      <c r="O440" s="151" t="s">
        <v>39</v>
      </c>
      <c r="P440" s="152" t="s">
        <v>155</v>
      </c>
      <c r="Q440" s="154">
        <v>0</v>
      </c>
      <c r="R440" s="154">
        <v>2228283</v>
      </c>
      <c r="S440" s="154">
        <v>0</v>
      </c>
      <c r="T440" s="154">
        <v>2228283</v>
      </c>
      <c r="U440" s="154">
        <v>0</v>
      </c>
      <c r="V440" s="154">
        <v>2228000</v>
      </c>
      <c r="W440" s="154">
        <v>283</v>
      </c>
      <c r="X440" s="154">
        <v>2228000</v>
      </c>
      <c r="Y440" s="154">
        <v>2228000</v>
      </c>
      <c r="Z440" s="154">
        <v>2228000</v>
      </c>
      <c r="AA440" s="154">
        <v>2228000</v>
      </c>
    </row>
    <row r="441" spans="1:27" ht="15" customHeight="1" x14ac:dyDescent="0.2">
      <c r="A441" s="151" t="s">
        <v>224</v>
      </c>
      <c r="B441" s="152" t="s">
        <v>225</v>
      </c>
      <c r="C441" s="153" t="s">
        <v>199</v>
      </c>
      <c r="D441" s="151" t="s">
        <v>61</v>
      </c>
      <c r="E441" s="151" t="s">
        <v>82</v>
      </c>
      <c r="F441" s="151" t="s">
        <v>63</v>
      </c>
      <c r="G441" s="151" t="s">
        <v>83</v>
      </c>
      <c r="H441" s="151" t="s">
        <v>151</v>
      </c>
      <c r="I441" s="151" t="s">
        <v>158</v>
      </c>
      <c r="J441" s="151" t="s">
        <v>42</v>
      </c>
      <c r="K441" s="151"/>
      <c r="L441" s="151"/>
      <c r="M441" s="151" t="s">
        <v>48</v>
      </c>
      <c r="N441" s="151" t="s">
        <v>49</v>
      </c>
      <c r="O441" s="151" t="s">
        <v>39</v>
      </c>
      <c r="P441" s="152" t="s">
        <v>159</v>
      </c>
      <c r="Q441" s="154">
        <v>0</v>
      </c>
      <c r="R441" s="154">
        <v>25786620</v>
      </c>
      <c r="S441" s="154">
        <v>101124</v>
      </c>
      <c r="T441" s="154">
        <v>25685496</v>
      </c>
      <c r="U441" s="154">
        <v>0</v>
      </c>
      <c r="V441" s="154">
        <v>25685496</v>
      </c>
      <c r="W441" s="154">
        <v>0</v>
      </c>
      <c r="X441" s="154">
        <v>25685496</v>
      </c>
      <c r="Y441" s="154">
        <v>25685496</v>
      </c>
      <c r="Z441" s="154">
        <v>25685496</v>
      </c>
      <c r="AA441" s="154">
        <v>25685496</v>
      </c>
    </row>
    <row r="442" spans="1:27" ht="15" customHeight="1" x14ac:dyDescent="0.2">
      <c r="A442" s="151" t="s">
        <v>224</v>
      </c>
      <c r="B442" s="152" t="s">
        <v>225</v>
      </c>
      <c r="C442" s="153" t="s">
        <v>201</v>
      </c>
      <c r="D442" s="151" t="s">
        <v>61</v>
      </c>
      <c r="E442" s="151" t="s">
        <v>82</v>
      </c>
      <c r="F442" s="151" t="s">
        <v>63</v>
      </c>
      <c r="G442" s="151" t="s">
        <v>86</v>
      </c>
      <c r="H442" s="151" t="s">
        <v>151</v>
      </c>
      <c r="I442" s="151" t="s">
        <v>162</v>
      </c>
      <c r="J442" s="151" t="s">
        <v>42</v>
      </c>
      <c r="K442" s="151"/>
      <c r="L442" s="151"/>
      <c r="M442" s="151" t="s">
        <v>37</v>
      </c>
      <c r="N442" s="151" t="s">
        <v>38</v>
      </c>
      <c r="O442" s="151" t="s">
        <v>39</v>
      </c>
      <c r="P442" s="152" t="s">
        <v>163</v>
      </c>
      <c r="Q442" s="154">
        <v>0</v>
      </c>
      <c r="R442" s="154">
        <v>2365341</v>
      </c>
      <c r="S442" s="154">
        <v>0</v>
      </c>
      <c r="T442" s="154">
        <v>2365341</v>
      </c>
      <c r="U442" s="154">
        <v>0</v>
      </c>
      <c r="V442" s="154">
        <v>2365341</v>
      </c>
      <c r="W442" s="154">
        <v>0</v>
      </c>
      <c r="X442" s="154">
        <v>2365341</v>
      </c>
      <c r="Y442" s="154">
        <v>2365341</v>
      </c>
      <c r="Z442" s="154">
        <v>2365341</v>
      </c>
      <c r="AA442" s="154">
        <v>2365341</v>
      </c>
    </row>
    <row r="443" spans="1:27" ht="15" customHeight="1" x14ac:dyDescent="0.2">
      <c r="A443" s="151" t="s">
        <v>224</v>
      </c>
      <c r="B443" s="152" t="s">
        <v>225</v>
      </c>
      <c r="C443" s="153" t="s">
        <v>200</v>
      </c>
      <c r="D443" s="151" t="s">
        <v>61</v>
      </c>
      <c r="E443" s="151" t="s">
        <v>82</v>
      </c>
      <c r="F443" s="151" t="s">
        <v>63</v>
      </c>
      <c r="G443" s="151" t="s">
        <v>86</v>
      </c>
      <c r="H443" s="151" t="s">
        <v>151</v>
      </c>
      <c r="I443" s="151" t="s">
        <v>160</v>
      </c>
      <c r="J443" s="151" t="s">
        <v>42</v>
      </c>
      <c r="K443" s="151"/>
      <c r="L443" s="151"/>
      <c r="M443" s="151" t="s">
        <v>37</v>
      </c>
      <c r="N443" s="151" t="s">
        <v>38</v>
      </c>
      <c r="O443" s="151" t="s">
        <v>39</v>
      </c>
      <c r="P443" s="152" t="s">
        <v>161</v>
      </c>
      <c r="Q443" s="154">
        <v>0</v>
      </c>
      <c r="R443" s="154">
        <v>7849000</v>
      </c>
      <c r="S443" s="154">
        <v>110000</v>
      </c>
      <c r="T443" s="154">
        <v>7739000</v>
      </c>
      <c r="U443" s="154">
        <v>0</v>
      </c>
      <c r="V443" s="154">
        <v>5890000</v>
      </c>
      <c r="W443" s="154">
        <v>1849000</v>
      </c>
      <c r="X443" s="154">
        <v>5890000</v>
      </c>
      <c r="Y443" s="154">
        <v>5890000</v>
      </c>
      <c r="Z443" s="154">
        <v>5890000</v>
      </c>
      <c r="AA443" s="154">
        <v>5890000</v>
      </c>
    </row>
    <row r="444" spans="1:27" ht="15" customHeight="1" x14ac:dyDescent="0.2">
      <c r="A444" s="151" t="s">
        <v>224</v>
      </c>
      <c r="B444" s="152" t="s">
        <v>225</v>
      </c>
      <c r="C444" s="153" t="s">
        <v>450</v>
      </c>
      <c r="D444" s="151" t="s">
        <v>61</v>
      </c>
      <c r="E444" s="151" t="s">
        <v>82</v>
      </c>
      <c r="F444" s="151" t="s">
        <v>63</v>
      </c>
      <c r="G444" s="151" t="s">
        <v>64</v>
      </c>
      <c r="H444" s="151" t="s">
        <v>151</v>
      </c>
      <c r="I444" s="151" t="s">
        <v>451</v>
      </c>
      <c r="J444" s="151" t="s">
        <v>42</v>
      </c>
      <c r="K444" s="151"/>
      <c r="L444" s="151"/>
      <c r="M444" s="151" t="s">
        <v>37</v>
      </c>
      <c r="N444" s="151" t="s">
        <v>38</v>
      </c>
      <c r="O444" s="151" t="s">
        <v>39</v>
      </c>
      <c r="P444" s="152" t="s">
        <v>509</v>
      </c>
      <c r="Q444" s="154">
        <v>0</v>
      </c>
      <c r="R444" s="154">
        <v>16107883</v>
      </c>
      <c r="S444" s="154">
        <v>16107883</v>
      </c>
      <c r="T444" s="154">
        <v>0</v>
      </c>
      <c r="U444" s="154">
        <v>0</v>
      </c>
      <c r="V444" s="154">
        <v>0</v>
      </c>
      <c r="W444" s="154">
        <v>0</v>
      </c>
      <c r="X444" s="154">
        <v>0</v>
      </c>
      <c r="Y444" s="154">
        <v>0</v>
      </c>
      <c r="Z444" s="154">
        <v>0</v>
      </c>
      <c r="AA444" s="154">
        <v>0</v>
      </c>
    </row>
    <row r="445" spans="1:27" ht="15" customHeight="1" x14ac:dyDescent="0.2">
      <c r="A445" s="151" t="s">
        <v>226</v>
      </c>
      <c r="B445" s="152" t="s">
        <v>227</v>
      </c>
      <c r="C445" s="153" t="s">
        <v>164</v>
      </c>
      <c r="D445" s="151" t="s">
        <v>36</v>
      </c>
      <c r="E445" s="151" t="s">
        <v>478</v>
      </c>
      <c r="F445" s="151" t="s">
        <v>478</v>
      </c>
      <c r="G445" s="151" t="s">
        <v>478</v>
      </c>
      <c r="H445" s="151" t="s">
        <v>549</v>
      </c>
      <c r="I445" s="151" t="s">
        <v>549</v>
      </c>
      <c r="J445" s="151"/>
      <c r="K445" s="151"/>
      <c r="L445" s="151"/>
      <c r="M445" s="151" t="s">
        <v>37</v>
      </c>
      <c r="N445" s="151" t="s">
        <v>38</v>
      </c>
      <c r="O445" s="151" t="s">
        <v>39</v>
      </c>
      <c r="P445" s="152" t="s">
        <v>118</v>
      </c>
      <c r="Q445" s="154">
        <v>556738000</v>
      </c>
      <c r="R445" s="154">
        <v>70680684.219999999</v>
      </c>
      <c r="S445" s="154">
        <v>897.22</v>
      </c>
      <c r="T445" s="154">
        <v>627417787</v>
      </c>
      <c r="U445" s="154">
        <v>0</v>
      </c>
      <c r="V445" s="154">
        <v>627417787</v>
      </c>
      <c r="W445" s="154">
        <v>0</v>
      </c>
      <c r="X445" s="154">
        <v>627417787</v>
      </c>
      <c r="Y445" s="154">
        <v>627417787</v>
      </c>
      <c r="Z445" s="154">
        <v>627417787</v>
      </c>
      <c r="AA445" s="154">
        <v>627417787</v>
      </c>
    </row>
    <row r="446" spans="1:27" ht="15" customHeight="1" x14ac:dyDescent="0.2">
      <c r="A446" s="151" t="s">
        <v>226</v>
      </c>
      <c r="B446" s="152" t="s">
        <v>227</v>
      </c>
      <c r="C446" s="153" t="s">
        <v>166</v>
      </c>
      <c r="D446" s="151" t="s">
        <v>36</v>
      </c>
      <c r="E446" s="151" t="s">
        <v>478</v>
      </c>
      <c r="F446" s="151" t="s">
        <v>478</v>
      </c>
      <c r="G446" s="151" t="s">
        <v>478</v>
      </c>
      <c r="H446" s="151" t="s">
        <v>549</v>
      </c>
      <c r="I446" s="151" t="s">
        <v>552</v>
      </c>
      <c r="J446" s="151"/>
      <c r="K446" s="151"/>
      <c r="L446" s="151"/>
      <c r="M446" s="151" t="s">
        <v>37</v>
      </c>
      <c r="N446" s="151" t="s">
        <v>38</v>
      </c>
      <c r="O446" s="151" t="s">
        <v>39</v>
      </c>
      <c r="P446" s="152" t="s">
        <v>120</v>
      </c>
      <c r="Q446" s="154">
        <v>8645000</v>
      </c>
      <c r="R446" s="154">
        <v>1894736.11</v>
      </c>
      <c r="S446" s="154">
        <v>1513.11</v>
      </c>
      <c r="T446" s="154">
        <v>10538223</v>
      </c>
      <c r="U446" s="154">
        <v>0</v>
      </c>
      <c r="V446" s="154">
        <v>10538223</v>
      </c>
      <c r="W446" s="154">
        <v>0</v>
      </c>
      <c r="X446" s="154">
        <v>10538223</v>
      </c>
      <c r="Y446" s="154">
        <v>10538223</v>
      </c>
      <c r="Z446" s="154">
        <v>10538223</v>
      </c>
      <c r="AA446" s="154">
        <v>10538223</v>
      </c>
    </row>
    <row r="447" spans="1:27" ht="15" customHeight="1" x14ac:dyDescent="0.2">
      <c r="A447" s="151" t="s">
        <v>226</v>
      </c>
      <c r="B447" s="152" t="s">
        <v>227</v>
      </c>
      <c r="C447" s="153" t="s">
        <v>167</v>
      </c>
      <c r="D447" s="151" t="s">
        <v>36</v>
      </c>
      <c r="E447" s="151" t="s">
        <v>478</v>
      </c>
      <c r="F447" s="151" t="s">
        <v>478</v>
      </c>
      <c r="G447" s="151" t="s">
        <v>478</v>
      </c>
      <c r="H447" s="151" t="s">
        <v>549</v>
      </c>
      <c r="I447" s="151" t="s">
        <v>553</v>
      </c>
      <c r="J447" s="151"/>
      <c r="K447" s="151"/>
      <c r="L447" s="151"/>
      <c r="M447" s="151" t="s">
        <v>37</v>
      </c>
      <c r="N447" s="151" t="s">
        <v>38</v>
      </c>
      <c r="O447" s="151" t="s">
        <v>39</v>
      </c>
      <c r="P447" s="152" t="s">
        <v>121</v>
      </c>
      <c r="Q447" s="154">
        <v>11133000</v>
      </c>
      <c r="R447" s="154">
        <v>0</v>
      </c>
      <c r="S447" s="154">
        <v>4317209</v>
      </c>
      <c r="T447" s="154">
        <v>6815791</v>
      </c>
      <c r="U447" s="154">
        <v>0</v>
      </c>
      <c r="V447" s="154">
        <v>6815791</v>
      </c>
      <c r="W447" s="154">
        <v>0</v>
      </c>
      <c r="X447" s="154">
        <v>6815791</v>
      </c>
      <c r="Y447" s="154">
        <v>6815791</v>
      </c>
      <c r="Z447" s="154">
        <v>6815791</v>
      </c>
      <c r="AA447" s="154">
        <v>6815791</v>
      </c>
    </row>
    <row r="448" spans="1:27" ht="15" customHeight="1" x14ac:dyDescent="0.2">
      <c r="A448" s="151" t="s">
        <v>226</v>
      </c>
      <c r="B448" s="152" t="s">
        <v>227</v>
      </c>
      <c r="C448" s="153" t="s">
        <v>168</v>
      </c>
      <c r="D448" s="151" t="s">
        <v>36</v>
      </c>
      <c r="E448" s="151" t="s">
        <v>478</v>
      </c>
      <c r="F448" s="151" t="s">
        <v>478</v>
      </c>
      <c r="G448" s="151" t="s">
        <v>478</v>
      </c>
      <c r="H448" s="151" t="s">
        <v>549</v>
      </c>
      <c r="I448" s="151" t="s">
        <v>490</v>
      </c>
      <c r="J448" s="151"/>
      <c r="K448" s="151"/>
      <c r="L448" s="151"/>
      <c r="M448" s="151" t="s">
        <v>37</v>
      </c>
      <c r="N448" s="151" t="s">
        <v>38</v>
      </c>
      <c r="O448" s="151" t="s">
        <v>39</v>
      </c>
      <c r="P448" s="152" t="s">
        <v>122</v>
      </c>
      <c r="Q448" s="154">
        <v>51977000</v>
      </c>
      <c r="R448" s="154">
        <v>18246735</v>
      </c>
      <c r="S448" s="154">
        <v>10740950</v>
      </c>
      <c r="T448" s="154">
        <v>59482785</v>
      </c>
      <c r="U448" s="154">
        <v>0</v>
      </c>
      <c r="V448" s="154">
        <v>59482785</v>
      </c>
      <c r="W448" s="154">
        <v>0</v>
      </c>
      <c r="X448" s="154">
        <v>59482785</v>
      </c>
      <c r="Y448" s="154">
        <v>59482785</v>
      </c>
      <c r="Z448" s="154">
        <v>59482785</v>
      </c>
      <c r="AA448" s="154">
        <v>59482785</v>
      </c>
    </row>
    <row r="449" spans="1:27" ht="15" customHeight="1" x14ac:dyDescent="0.2">
      <c r="A449" s="151" t="s">
        <v>226</v>
      </c>
      <c r="B449" s="152" t="s">
        <v>227</v>
      </c>
      <c r="C449" s="153" t="s">
        <v>169</v>
      </c>
      <c r="D449" s="151" t="s">
        <v>36</v>
      </c>
      <c r="E449" s="151" t="s">
        <v>478</v>
      </c>
      <c r="F449" s="151" t="s">
        <v>478</v>
      </c>
      <c r="G449" s="151" t="s">
        <v>478</v>
      </c>
      <c r="H449" s="151" t="s">
        <v>549</v>
      </c>
      <c r="I449" s="151" t="s">
        <v>500</v>
      </c>
      <c r="J449" s="151"/>
      <c r="K449" s="151"/>
      <c r="L449" s="151"/>
      <c r="M449" s="151" t="s">
        <v>37</v>
      </c>
      <c r="N449" s="151" t="s">
        <v>38</v>
      </c>
      <c r="O449" s="151" t="s">
        <v>39</v>
      </c>
      <c r="P449" s="152" t="s">
        <v>123</v>
      </c>
      <c r="Q449" s="154">
        <v>18937000</v>
      </c>
      <c r="R449" s="154">
        <v>4042134</v>
      </c>
      <c r="S449" s="154">
        <v>6344</v>
      </c>
      <c r="T449" s="154">
        <v>22972790</v>
      </c>
      <c r="U449" s="154">
        <v>0</v>
      </c>
      <c r="V449" s="154">
        <v>22972790</v>
      </c>
      <c r="W449" s="154">
        <v>0</v>
      </c>
      <c r="X449" s="154">
        <v>22972790</v>
      </c>
      <c r="Y449" s="154">
        <v>22972790</v>
      </c>
      <c r="Z449" s="154">
        <v>22972790</v>
      </c>
      <c r="AA449" s="154">
        <v>22972790</v>
      </c>
    </row>
    <row r="450" spans="1:27" ht="15" customHeight="1" x14ac:dyDescent="0.2">
      <c r="A450" s="151" t="s">
        <v>226</v>
      </c>
      <c r="B450" s="152" t="s">
        <v>227</v>
      </c>
      <c r="C450" s="153" t="s">
        <v>170</v>
      </c>
      <c r="D450" s="151" t="s">
        <v>36</v>
      </c>
      <c r="E450" s="151" t="s">
        <v>478</v>
      </c>
      <c r="F450" s="151" t="s">
        <v>478</v>
      </c>
      <c r="G450" s="151" t="s">
        <v>478</v>
      </c>
      <c r="H450" s="151" t="s">
        <v>549</v>
      </c>
      <c r="I450" s="151" t="s">
        <v>554</v>
      </c>
      <c r="J450" s="151"/>
      <c r="K450" s="151"/>
      <c r="L450" s="151"/>
      <c r="M450" s="151" t="s">
        <v>37</v>
      </c>
      <c r="N450" s="151" t="s">
        <v>38</v>
      </c>
      <c r="O450" s="151" t="s">
        <v>39</v>
      </c>
      <c r="P450" s="152" t="s">
        <v>124</v>
      </c>
      <c r="Q450" s="154">
        <v>67620000</v>
      </c>
      <c r="R450" s="154">
        <v>9640261</v>
      </c>
      <c r="S450" s="154">
        <v>0</v>
      </c>
      <c r="T450" s="154">
        <v>77260261</v>
      </c>
      <c r="U450" s="154">
        <v>0</v>
      </c>
      <c r="V450" s="154">
        <v>77260261</v>
      </c>
      <c r="W450" s="154">
        <v>0</v>
      </c>
      <c r="X450" s="154">
        <v>77260261</v>
      </c>
      <c r="Y450" s="154">
        <v>77260261</v>
      </c>
      <c r="Z450" s="154">
        <v>77260261</v>
      </c>
      <c r="AA450" s="154">
        <v>77260261</v>
      </c>
    </row>
    <row r="451" spans="1:27" ht="15" customHeight="1" x14ac:dyDescent="0.2">
      <c r="A451" s="151" t="s">
        <v>226</v>
      </c>
      <c r="B451" s="152" t="s">
        <v>227</v>
      </c>
      <c r="C451" s="153" t="s">
        <v>171</v>
      </c>
      <c r="D451" s="151" t="s">
        <v>36</v>
      </c>
      <c r="E451" s="151" t="s">
        <v>478</v>
      </c>
      <c r="F451" s="151" t="s">
        <v>478</v>
      </c>
      <c r="G451" s="151" t="s">
        <v>478</v>
      </c>
      <c r="H451" s="151" t="s">
        <v>549</v>
      </c>
      <c r="I451" s="151" t="s">
        <v>555</v>
      </c>
      <c r="J451" s="151"/>
      <c r="K451" s="151"/>
      <c r="L451" s="151"/>
      <c r="M451" s="151" t="s">
        <v>37</v>
      </c>
      <c r="N451" s="151" t="s">
        <v>38</v>
      </c>
      <c r="O451" s="151" t="s">
        <v>39</v>
      </c>
      <c r="P451" s="152" t="s">
        <v>125</v>
      </c>
      <c r="Q451" s="154">
        <v>26408000</v>
      </c>
      <c r="R451" s="154">
        <v>10760368</v>
      </c>
      <c r="S451" s="154">
        <v>1150</v>
      </c>
      <c r="T451" s="154">
        <v>37167218</v>
      </c>
      <c r="U451" s="154">
        <v>0</v>
      </c>
      <c r="V451" s="154">
        <v>37167218</v>
      </c>
      <c r="W451" s="154">
        <v>0</v>
      </c>
      <c r="X451" s="154">
        <v>37167218</v>
      </c>
      <c r="Y451" s="154">
        <v>37167218</v>
      </c>
      <c r="Z451" s="154">
        <v>37167218</v>
      </c>
      <c r="AA451" s="154">
        <v>37167218</v>
      </c>
    </row>
    <row r="452" spans="1:27" ht="15" customHeight="1" x14ac:dyDescent="0.2">
      <c r="A452" s="151" t="s">
        <v>226</v>
      </c>
      <c r="B452" s="152" t="s">
        <v>227</v>
      </c>
      <c r="C452" s="153" t="s">
        <v>557</v>
      </c>
      <c r="D452" s="151" t="s">
        <v>36</v>
      </c>
      <c r="E452" s="151" t="s">
        <v>478</v>
      </c>
      <c r="F452" s="151" t="s">
        <v>478</v>
      </c>
      <c r="G452" s="151" t="s">
        <v>478</v>
      </c>
      <c r="H452" s="151" t="s">
        <v>549</v>
      </c>
      <c r="I452" s="151" t="s">
        <v>548</v>
      </c>
      <c r="J452" s="151"/>
      <c r="K452" s="151"/>
      <c r="L452" s="151"/>
      <c r="M452" s="151" t="s">
        <v>37</v>
      </c>
      <c r="N452" s="151" t="s">
        <v>38</v>
      </c>
      <c r="O452" s="151" t="s">
        <v>39</v>
      </c>
      <c r="P452" s="152" t="s">
        <v>558</v>
      </c>
      <c r="Q452" s="154">
        <v>4317208</v>
      </c>
      <c r="R452" s="154">
        <v>2946607.2</v>
      </c>
      <c r="S452" s="154">
        <v>5752.2</v>
      </c>
      <c r="T452" s="154">
        <v>7258063</v>
      </c>
      <c r="U452" s="154">
        <v>0</v>
      </c>
      <c r="V452" s="154">
        <v>7258063</v>
      </c>
      <c r="W452" s="154">
        <v>0</v>
      </c>
      <c r="X452" s="154">
        <v>7258063</v>
      </c>
      <c r="Y452" s="154">
        <v>7258063</v>
      </c>
      <c r="Z452" s="154">
        <v>7258063</v>
      </c>
      <c r="AA452" s="154">
        <v>7258063</v>
      </c>
    </row>
    <row r="453" spans="1:27" ht="15" customHeight="1" x14ac:dyDescent="0.2">
      <c r="A453" s="151" t="s">
        <v>226</v>
      </c>
      <c r="B453" s="152" t="s">
        <v>227</v>
      </c>
      <c r="C453" s="153" t="s">
        <v>172</v>
      </c>
      <c r="D453" s="151" t="s">
        <v>36</v>
      </c>
      <c r="E453" s="151" t="s">
        <v>478</v>
      </c>
      <c r="F453" s="151" t="s">
        <v>478</v>
      </c>
      <c r="G453" s="151" t="s">
        <v>42</v>
      </c>
      <c r="H453" s="151" t="s">
        <v>549</v>
      </c>
      <c r="I453" s="151"/>
      <c r="J453" s="151"/>
      <c r="K453" s="151"/>
      <c r="L453" s="151"/>
      <c r="M453" s="151" t="s">
        <v>37</v>
      </c>
      <c r="N453" s="151" t="s">
        <v>38</v>
      </c>
      <c r="O453" s="151" t="s">
        <v>39</v>
      </c>
      <c r="P453" s="152" t="s">
        <v>126</v>
      </c>
      <c r="Q453" s="154">
        <v>72347000</v>
      </c>
      <c r="R453" s="154">
        <v>12796500</v>
      </c>
      <c r="S453" s="154">
        <v>2057800</v>
      </c>
      <c r="T453" s="154">
        <v>83085700</v>
      </c>
      <c r="U453" s="154">
        <v>0</v>
      </c>
      <c r="V453" s="154">
        <v>83085700</v>
      </c>
      <c r="W453" s="154">
        <v>0</v>
      </c>
      <c r="X453" s="154">
        <v>83085700</v>
      </c>
      <c r="Y453" s="154">
        <v>83085700</v>
      </c>
      <c r="Z453" s="154">
        <v>83085700</v>
      </c>
      <c r="AA453" s="154">
        <v>83085700</v>
      </c>
    </row>
    <row r="454" spans="1:27" ht="15" customHeight="1" x14ac:dyDescent="0.2">
      <c r="A454" s="151" t="s">
        <v>226</v>
      </c>
      <c r="B454" s="152" t="s">
        <v>227</v>
      </c>
      <c r="C454" s="153" t="s">
        <v>173</v>
      </c>
      <c r="D454" s="151" t="s">
        <v>36</v>
      </c>
      <c r="E454" s="151" t="s">
        <v>478</v>
      </c>
      <c r="F454" s="151" t="s">
        <v>478</v>
      </c>
      <c r="G454" s="151" t="s">
        <v>42</v>
      </c>
      <c r="H454" s="151" t="s">
        <v>550</v>
      </c>
      <c r="I454" s="151"/>
      <c r="J454" s="151"/>
      <c r="K454" s="151"/>
      <c r="L454" s="151"/>
      <c r="M454" s="151" t="s">
        <v>37</v>
      </c>
      <c r="N454" s="151" t="s">
        <v>38</v>
      </c>
      <c r="O454" s="151" t="s">
        <v>39</v>
      </c>
      <c r="P454" s="152" t="s">
        <v>127</v>
      </c>
      <c r="Q454" s="154">
        <v>51248000</v>
      </c>
      <c r="R454" s="154">
        <v>8771500.2200000007</v>
      </c>
      <c r="S454" s="154">
        <v>1354900.22</v>
      </c>
      <c r="T454" s="154">
        <v>58664600</v>
      </c>
      <c r="U454" s="154">
        <v>0</v>
      </c>
      <c r="V454" s="154">
        <v>58664600</v>
      </c>
      <c r="W454" s="154">
        <v>0</v>
      </c>
      <c r="X454" s="154">
        <v>58664600</v>
      </c>
      <c r="Y454" s="154">
        <v>58664600</v>
      </c>
      <c r="Z454" s="154">
        <v>58664600</v>
      </c>
      <c r="AA454" s="154">
        <v>58664600</v>
      </c>
    </row>
    <row r="455" spans="1:27" ht="15" customHeight="1" x14ac:dyDescent="0.2">
      <c r="A455" s="151" t="s">
        <v>226</v>
      </c>
      <c r="B455" s="152" t="s">
        <v>227</v>
      </c>
      <c r="C455" s="153" t="s">
        <v>174</v>
      </c>
      <c r="D455" s="151" t="s">
        <v>36</v>
      </c>
      <c r="E455" s="151" t="s">
        <v>478</v>
      </c>
      <c r="F455" s="151" t="s">
        <v>478</v>
      </c>
      <c r="G455" s="151" t="s">
        <v>42</v>
      </c>
      <c r="H455" s="151" t="s">
        <v>552</v>
      </c>
      <c r="I455" s="151"/>
      <c r="J455" s="151"/>
      <c r="K455" s="151"/>
      <c r="L455" s="151"/>
      <c r="M455" s="151" t="s">
        <v>37</v>
      </c>
      <c r="N455" s="151" t="s">
        <v>38</v>
      </c>
      <c r="O455" s="151" t="s">
        <v>39</v>
      </c>
      <c r="P455" s="152" t="s">
        <v>128</v>
      </c>
      <c r="Q455" s="154">
        <v>35456000</v>
      </c>
      <c r="R455" s="154">
        <v>5451400</v>
      </c>
      <c r="S455" s="154">
        <v>778000</v>
      </c>
      <c r="T455" s="154">
        <v>40129400</v>
      </c>
      <c r="U455" s="154">
        <v>0</v>
      </c>
      <c r="V455" s="154">
        <v>40129400</v>
      </c>
      <c r="W455" s="154">
        <v>0</v>
      </c>
      <c r="X455" s="154">
        <v>40129400</v>
      </c>
      <c r="Y455" s="154">
        <v>40129400</v>
      </c>
      <c r="Z455" s="154">
        <v>40129400</v>
      </c>
      <c r="AA455" s="154">
        <v>40129400</v>
      </c>
    </row>
    <row r="456" spans="1:27" ht="15" customHeight="1" x14ac:dyDescent="0.2">
      <c r="A456" s="151" t="s">
        <v>226</v>
      </c>
      <c r="B456" s="152" t="s">
        <v>227</v>
      </c>
      <c r="C456" s="153" t="s">
        <v>175</v>
      </c>
      <c r="D456" s="151" t="s">
        <v>36</v>
      </c>
      <c r="E456" s="151" t="s">
        <v>478</v>
      </c>
      <c r="F456" s="151" t="s">
        <v>478</v>
      </c>
      <c r="G456" s="151" t="s">
        <v>42</v>
      </c>
      <c r="H456" s="151" t="s">
        <v>553</v>
      </c>
      <c r="I456" s="151"/>
      <c r="J456" s="151"/>
      <c r="K456" s="151"/>
      <c r="L456" s="151"/>
      <c r="M456" s="151" t="s">
        <v>37</v>
      </c>
      <c r="N456" s="151" t="s">
        <v>38</v>
      </c>
      <c r="O456" s="151" t="s">
        <v>39</v>
      </c>
      <c r="P456" s="152" t="s">
        <v>129</v>
      </c>
      <c r="Q456" s="154">
        <v>7483000</v>
      </c>
      <c r="R456" s="154">
        <v>5319500.78</v>
      </c>
      <c r="S456" s="154">
        <v>4489700.78</v>
      </c>
      <c r="T456" s="154">
        <v>8312800</v>
      </c>
      <c r="U456" s="154">
        <v>0</v>
      </c>
      <c r="V456" s="154">
        <v>8312800</v>
      </c>
      <c r="W456" s="154">
        <v>0</v>
      </c>
      <c r="X456" s="154">
        <v>8312800</v>
      </c>
      <c r="Y456" s="154">
        <v>8312800</v>
      </c>
      <c r="Z456" s="154">
        <v>8312800</v>
      </c>
      <c r="AA456" s="154">
        <v>8312800</v>
      </c>
    </row>
    <row r="457" spans="1:27" ht="15" customHeight="1" x14ac:dyDescent="0.2">
      <c r="A457" s="151" t="s">
        <v>226</v>
      </c>
      <c r="B457" s="152" t="s">
        <v>227</v>
      </c>
      <c r="C457" s="153" t="s">
        <v>176</v>
      </c>
      <c r="D457" s="151" t="s">
        <v>36</v>
      </c>
      <c r="E457" s="151" t="s">
        <v>478</v>
      </c>
      <c r="F457" s="151" t="s">
        <v>478</v>
      </c>
      <c r="G457" s="151" t="s">
        <v>42</v>
      </c>
      <c r="H457" s="151" t="s">
        <v>490</v>
      </c>
      <c r="I457" s="151"/>
      <c r="J457" s="151"/>
      <c r="K457" s="151"/>
      <c r="L457" s="151"/>
      <c r="M457" s="151" t="s">
        <v>37</v>
      </c>
      <c r="N457" s="151" t="s">
        <v>38</v>
      </c>
      <c r="O457" s="151" t="s">
        <v>39</v>
      </c>
      <c r="P457" s="152" t="s">
        <v>130</v>
      </c>
      <c r="Q457" s="154">
        <v>26595000</v>
      </c>
      <c r="R457" s="154">
        <v>3507500</v>
      </c>
      <c r="S457" s="154">
        <v>0</v>
      </c>
      <c r="T457" s="154">
        <v>30102500</v>
      </c>
      <c r="U457" s="154">
        <v>0</v>
      </c>
      <c r="V457" s="154">
        <v>30102500</v>
      </c>
      <c r="W457" s="154">
        <v>0</v>
      </c>
      <c r="X457" s="154">
        <v>30102500</v>
      </c>
      <c r="Y457" s="154">
        <v>30102500</v>
      </c>
      <c r="Z457" s="154">
        <v>30102500</v>
      </c>
      <c r="AA457" s="154">
        <v>30102500</v>
      </c>
    </row>
    <row r="458" spans="1:27" ht="15" customHeight="1" x14ac:dyDescent="0.2">
      <c r="A458" s="151" t="s">
        <v>226</v>
      </c>
      <c r="B458" s="152" t="s">
        <v>227</v>
      </c>
      <c r="C458" s="153" t="s">
        <v>177</v>
      </c>
      <c r="D458" s="151" t="s">
        <v>36</v>
      </c>
      <c r="E458" s="151" t="s">
        <v>478</v>
      </c>
      <c r="F458" s="151" t="s">
        <v>478</v>
      </c>
      <c r="G458" s="151" t="s">
        <v>42</v>
      </c>
      <c r="H458" s="151" t="s">
        <v>500</v>
      </c>
      <c r="I458" s="151"/>
      <c r="J458" s="151"/>
      <c r="K458" s="151"/>
      <c r="L458" s="151"/>
      <c r="M458" s="151" t="s">
        <v>37</v>
      </c>
      <c r="N458" s="151" t="s">
        <v>38</v>
      </c>
      <c r="O458" s="151" t="s">
        <v>39</v>
      </c>
      <c r="P458" s="152" t="s">
        <v>131</v>
      </c>
      <c r="Q458" s="154">
        <v>17734000</v>
      </c>
      <c r="R458" s="154">
        <v>2337800</v>
      </c>
      <c r="S458" s="154">
        <v>0</v>
      </c>
      <c r="T458" s="154">
        <v>20071800</v>
      </c>
      <c r="U458" s="154">
        <v>0</v>
      </c>
      <c r="V458" s="154">
        <v>20071800</v>
      </c>
      <c r="W458" s="154">
        <v>0</v>
      </c>
      <c r="X458" s="154">
        <v>20071800</v>
      </c>
      <c r="Y458" s="154">
        <v>20071800</v>
      </c>
      <c r="Z458" s="154">
        <v>20071800</v>
      </c>
      <c r="AA458" s="154">
        <v>20071800</v>
      </c>
    </row>
    <row r="459" spans="1:27" ht="15" customHeight="1" x14ac:dyDescent="0.2">
      <c r="A459" s="151" t="s">
        <v>226</v>
      </c>
      <c r="B459" s="152" t="s">
        <v>227</v>
      </c>
      <c r="C459" s="153" t="s">
        <v>178</v>
      </c>
      <c r="D459" s="151" t="s">
        <v>36</v>
      </c>
      <c r="E459" s="151" t="s">
        <v>478</v>
      </c>
      <c r="F459" s="151" t="s">
        <v>478</v>
      </c>
      <c r="G459" s="151" t="s">
        <v>546</v>
      </c>
      <c r="H459" s="151" t="s">
        <v>549</v>
      </c>
      <c r="I459" s="151" t="s">
        <v>549</v>
      </c>
      <c r="J459" s="151"/>
      <c r="K459" s="151"/>
      <c r="L459" s="151"/>
      <c r="M459" s="151" t="s">
        <v>37</v>
      </c>
      <c r="N459" s="151" t="s">
        <v>38</v>
      </c>
      <c r="O459" s="151" t="s">
        <v>39</v>
      </c>
      <c r="P459" s="152" t="s">
        <v>132</v>
      </c>
      <c r="Q459" s="154">
        <v>17133480</v>
      </c>
      <c r="R459" s="154">
        <v>14187931</v>
      </c>
      <c r="S459" s="154">
        <v>304</v>
      </c>
      <c r="T459" s="154">
        <v>31321107</v>
      </c>
      <c r="U459" s="154">
        <v>0</v>
      </c>
      <c r="V459" s="154">
        <v>31321107</v>
      </c>
      <c r="W459" s="154">
        <v>0</v>
      </c>
      <c r="X459" s="154">
        <v>31321107</v>
      </c>
      <c r="Y459" s="154">
        <v>31321107</v>
      </c>
      <c r="Z459" s="154">
        <v>31321107</v>
      </c>
      <c r="AA459" s="154">
        <v>31321107</v>
      </c>
    </row>
    <row r="460" spans="1:27" ht="15" customHeight="1" x14ac:dyDescent="0.2">
      <c r="A460" s="151" t="s">
        <v>226</v>
      </c>
      <c r="B460" s="152" t="s">
        <v>227</v>
      </c>
      <c r="C460" s="153" t="s">
        <v>179</v>
      </c>
      <c r="D460" s="151" t="s">
        <v>36</v>
      </c>
      <c r="E460" s="151" t="s">
        <v>478</v>
      </c>
      <c r="F460" s="151" t="s">
        <v>478</v>
      </c>
      <c r="G460" s="151" t="s">
        <v>546</v>
      </c>
      <c r="H460" s="151" t="s">
        <v>549</v>
      </c>
      <c r="I460" s="151" t="s">
        <v>550</v>
      </c>
      <c r="J460" s="151"/>
      <c r="K460" s="151"/>
      <c r="L460" s="151"/>
      <c r="M460" s="151" t="s">
        <v>37</v>
      </c>
      <c r="N460" s="151" t="s">
        <v>38</v>
      </c>
      <c r="O460" s="151" t="s">
        <v>39</v>
      </c>
      <c r="P460" s="152" t="s">
        <v>133</v>
      </c>
      <c r="Q460" s="154">
        <v>5674474</v>
      </c>
      <c r="R460" s="154">
        <v>2003354</v>
      </c>
      <c r="S460" s="154">
        <v>0</v>
      </c>
      <c r="T460" s="154">
        <v>7677828</v>
      </c>
      <c r="U460" s="154">
        <v>0</v>
      </c>
      <c r="V460" s="154">
        <v>7677828</v>
      </c>
      <c r="W460" s="154">
        <v>0</v>
      </c>
      <c r="X460" s="154">
        <v>7677828</v>
      </c>
      <c r="Y460" s="154">
        <v>7677828</v>
      </c>
      <c r="Z460" s="154">
        <v>7677828</v>
      </c>
      <c r="AA460" s="154">
        <v>7677828</v>
      </c>
    </row>
    <row r="461" spans="1:27" ht="15" customHeight="1" x14ac:dyDescent="0.2">
      <c r="A461" s="151" t="s">
        <v>226</v>
      </c>
      <c r="B461" s="152" t="s">
        <v>227</v>
      </c>
      <c r="C461" s="153" t="s">
        <v>180</v>
      </c>
      <c r="D461" s="151" t="s">
        <v>36</v>
      </c>
      <c r="E461" s="151" t="s">
        <v>478</v>
      </c>
      <c r="F461" s="151" t="s">
        <v>478</v>
      </c>
      <c r="G461" s="151" t="s">
        <v>546</v>
      </c>
      <c r="H461" s="151" t="s">
        <v>549</v>
      </c>
      <c r="I461" s="151" t="s">
        <v>479</v>
      </c>
      <c r="J461" s="151"/>
      <c r="K461" s="151"/>
      <c r="L461" s="151"/>
      <c r="M461" s="151" t="s">
        <v>37</v>
      </c>
      <c r="N461" s="151" t="s">
        <v>38</v>
      </c>
      <c r="O461" s="151" t="s">
        <v>39</v>
      </c>
      <c r="P461" s="152" t="s">
        <v>134</v>
      </c>
      <c r="Q461" s="154">
        <v>1376550</v>
      </c>
      <c r="R461" s="154">
        <v>1717507</v>
      </c>
      <c r="S461" s="154">
        <v>28198</v>
      </c>
      <c r="T461" s="154">
        <v>3065859</v>
      </c>
      <c r="U461" s="154">
        <v>0</v>
      </c>
      <c r="V461" s="154">
        <v>3065859</v>
      </c>
      <c r="W461" s="154">
        <v>0</v>
      </c>
      <c r="X461" s="154">
        <v>3065859</v>
      </c>
      <c r="Y461" s="154">
        <v>3065859</v>
      </c>
      <c r="Z461" s="154">
        <v>3065859</v>
      </c>
      <c r="AA461" s="154">
        <v>3065859</v>
      </c>
    </row>
    <row r="462" spans="1:27" ht="15" customHeight="1" x14ac:dyDescent="0.2">
      <c r="A462" s="151" t="s">
        <v>226</v>
      </c>
      <c r="B462" s="152" t="s">
        <v>227</v>
      </c>
      <c r="C462" s="153" t="s">
        <v>181</v>
      </c>
      <c r="D462" s="151" t="s">
        <v>36</v>
      </c>
      <c r="E462" s="151" t="s">
        <v>478</v>
      </c>
      <c r="F462" s="151" t="s">
        <v>478</v>
      </c>
      <c r="G462" s="151" t="s">
        <v>546</v>
      </c>
      <c r="H462" s="151" t="s">
        <v>550</v>
      </c>
      <c r="I462" s="151"/>
      <c r="J462" s="151"/>
      <c r="K462" s="151"/>
      <c r="L462" s="151"/>
      <c r="M462" s="151" t="s">
        <v>37</v>
      </c>
      <c r="N462" s="151" t="s">
        <v>38</v>
      </c>
      <c r="O462" s="151" t="s">
        <v>39</v>
      </c>
      <c r="P462" s="152" t="s">
        <v>135</v>
      </c>
      <c r="Q462" s="154">
        <v>16936290</v>
      </c>
      <c r="R462" s="154">
        <v>11323314</v>
      </c>
      <c r="S462" s="154">
        <v>0</v>
      </c>
      <c r="T462" s="154">
        <v>28259604</v>
      </c>
      <c r="U462" s="154">
        <v>0</v>
      </c>
      <c r="V462" s="154">
        <v>28259604</v>
      </c>
      <c r="W462" s="154">
        <v>0</v>
      </c>
      <c r="X462" s="154">
        <v>28259604</v>
      </c>
      <c r="Y462" s="154">
        <v>28259604</v>
      </c>
      <c r="Z462" s="154">
        <v>28259604</v>
      </c>
      <c r="AA462" s="154">
        <v>28259604</v>
      </c>
    </row>
    <row r="463" spans="1:27" ht="15" customHeight="1" x14ac:dyDescent="0.2">
      <c r="A463" s="151" t="s">
        <v>226</v>
      </c>
      <c r="B463" s="152" t="s">
        <v>227</v>
      </c>
      <c r="C463" s="153" t="s">
        <v>185</v>
      </c>
      <c r="D463" s="151" t="s">
        <v>36</v>
      </c>
      <c r="E463" s="151" t="s">
        <v>42</v>
      </c>
      <c r="F463" s="151" t="s">
        <v>42</v>
      </c>
      <c r="G463" s="151" t="s">
        <v>42</v>
      </c>
      <c r="H463" s="151" t="s">
        <v>490</v>
      </c>
      <c r="I463" s="151" t="s">
        <v>552</v>
      </c>
      <c r="J463" s="151"/>
      <c r="K463" s="151"/>
      <c r="L463" s="151"/>
      <c r="M463" s="151" t="s">
        <v>37</v>
      </c>
      <c r="N463" s="151" t="s">
        <v>38</v>
      </c>
      <c r="O463" s="151" t="s">
        <v>39</v>
      </c>
      <c r="P463" s="152" t="s">
        <v>139</v>
      </c>
      <c r="Q463" s="154">
        <v>0</v>
      </c>
      <c r="R463" s="154">
        <v>2144500</v>
      </c>
      <c r="S463" s="154">
        <v>0</v>
      </c>
      <c r="T463" s="154">
        <v>2144500</v>
      </c>
      <c r="U463" s="154">
        <v>0</v>
      </c>
      <c r="V463" s="154">
        <v>2144500</v>
      </c>
      <c r="W463" s="154">
        <v>0</v>
      </c>
      <c r="X463" s="154">
        <v>2144500</v>
      </c>
      <c r="Y463" s="154">
        <v>2144500</v>
      </c>
      <c r="Z463" s="154">
        <v>2144500</v>
      </c>
      <c r="AA463" s="154">
        <v>2144500</v>
      </c>
    </row>
    <row r="464" spans="1:27" ht="15" customHeight="1" x14ac:dyDescent="0.2">
      <c r="A464" s="151" t="s">
        <v>226</v>
      </c>
      <c r="B464" s="152" t="s">
        <v>227</v>
      </c>
      <c r="C464" s="153" t="s">
        <v>185</v>
      </c>
      <c r="D464" s="151" t="s">
        <v>36</v>
      </c>
      <c r="E464" s="151" t="s">
        <v>42</v>
      </c>
      <c r="F464" s="151" t="s">
        <v>42</v>
      </c>
      <c r="G464" s="151" t="s">
        <v>42</v>
      </c>
      <c r="H464" s="151" t="s">
        <v>490</v>
      </c>
      <c r="I464" s="151" t="s">
        <v>552</v>
      </c>
      <c r="J464" s="151"/>
      <c r="K464" s="151"/>
      <c r="L464" s="151"/>
      <c r="M464" s="151" t="s">
        <v>48</v>
      </c>
      <c r="N464" s="151" t="s">
        <v>49</v>
      </c>
      <c r="O464" s="151" t="s">
        <v>39</v>
      </c>
      <c r="P464" s="152" t="s">
        <v>139</v>
      </c>
      <c r="Q464" s="154">
        <v>0</v>
      </c>
      <c r="R464" s="154">
        <v>150000</v>
      </c>
      <c r="S464" s="154">
        <v>60000</v>
      </c>
      <c r="T464" s="154">
        <v>90000</v>
      </c>
      <c r="U464" s="154">
        <v>0</v>
      </c>
      <c r="V464" s="154">
        <v>85000</v>
      </c>
      <c r="W464" s="154">
        <v>5000</v>
      </c>
      <c r="X464" s="154">
        <v>85000</v>
      </c>
      <c r="Y464" s="154">
        <v>85000</v>
      </c>
      <c r="Z464" s="154">
        <v>85000</v>
      </c>
      <c r="AA464" s="154">
        <v>85000</v>
      </c>
    </row>
    <row r="465" spans="1:27" ht="15" customHeight="1" x14ac:dyDescent="0.2">
      <c r="A465" s="151" t="s">
        <v>226</v>
      </c>
      <c r="B465" s="152" t="s">
        <v>227</v>
      </c>
      <c r="C465" s="153" t="s">
        <v>186</v>
      </c>
      <c r="D465" s="151" t="s">
        <v>36</v>
      </c>
      <c r="E465" s="151" t="s">
        <v>42</v>
      </c>
      <c r="F465" s="151" t="s">
        <v>42</v>
      </c>
      <c r="G465" s="151" t="s">
        <v>42</v>
      </c>
      <c r="H465" s="151" t="s">
        <v>490</v>
      </c>
      <c r="I465" s="151" t="s">
        <v>554</v>
      </c>
      <c r="J465" s="151"/>
      <c r="K465" s="151"/>
      <c r="L465" s="151"/>
      <c r="M465" s="151" t="s">
        <v>37</v>
      </c>
      <c r="N465" s="151" t="s">
        <v>38</v>
      </c>
      <c r="O465" s="151" t="s">
        <v>39</v>
      </c>
      <c r="P465" s="152" t="s">
        <v>140</v>
      </c>
      <c r="Q465" s="154">
        <v>45000000</v>
      </c>
      <c r="R465" s="154">
        <v>0</v>
      </c>
      <c r="S465" s="154">
        <v>0</v>
      </c>
      <c r="T465" s="154">
        <v>45000000</v>
      </c>
      <c r="U465" s="154">
        <v>0</v>
      </c>
      <c r="V465" s="154">
        <v>40667993</v>
      </c>
      <c r="W465" s="154">
        <v>4332007</v>
      </c>
      <c r="X465" s="154">
        <v>40667993</v>
      </c>
      <c r="Y465" s="154">
        <v>40667993</v>
      </c>
      <c r="Z465" s="154">
        <v>40667993</v>
      </c>
      <c r="AA465" s="154">
        <v>40667993</v>
      </c>
    </row>
    <row r="466" spans="1:27" ht="15" customHeight="1" x14ac:dyDescent="0.2">
      <c r="A466" s="151" t="s">
        <v>226</v>
      </c>
      <c r="B466" s="152" t="s">
        <v>227</v>
      </c>
      <c r="C466" s="153" t="s">
        <v>187</v>
      </c>
      <c r="D466" s="151" t="s">
        <v>36</v>
      </c>
      <c r="E466" s="151" t="s">
        <v>42</v>
      </c>
      <c r="F466" s="151" t="s">
        <v>42</v>
      </c>
      <c r="G466" s="151" t="s">
        <v>42</v>
      </c>
      <c r="H466" s="151" t="s">
        <v>500</v>
      </c>
      <c r="I466" s="151" t="s">
        <v>549</v>
      </c>
      <c r="J466" s="151"/>
      <c r="K466" s="151"/>
      <c r="L466" s="151"/>
      <c r="M466" s="151" t="s">
        <v>37</v>
      </c>
      <c r="N466" s="151" t="s">
        <v>38</v>
      </c>
      <c r="O466" s="151" t="s">
        <v>39</v>
      </c>
      <c r="P466" s="152" t="s">
        <v>141</v>
      </c>
      <c r="Q466" s="154">
        <v>22975584</v>
      </c>
      <c r="R466" s="154">
        <v>0</v>
      </c>
      <c r="S466" s="154">
        <v>22975584</v>
      </c>
      <c r="T466" s="154">
        <v>0</v>
      </c>
      <c r="U466" s="154">
        <v>0</v>
      </c>
      <c r="V466" s="154">
        <v>0</v>
      </c>
      <c r="W466" s="154">
        <v>0</v>
      </c>
      <c r="X466" s="154">
        <v>0</v>
      </c>
      <c r="Y466" s="154">
        <v>0</v>
      </c>
      <c r="Z466" s="154">
        <v>0</v>
      </c>
      <c r="AA466" s="154">
        <v>0</v>
      </c>
    </row>
    <row r="467" spans="1:27" ht="15" customHeight="1" x14ac:dyDescent="0.2">
      <c r="A467" s="151" t="s">
        <v>226</v>
      </c>
      <c r="B467" s="152" t="s">
        <v>227</v>
      </c>
      <c r="C467" s="153" t="s">
        <v>101</v>
      </c>
      <c r="D467" s="151" t="s">
        <v>36</v>
      </c>
      <c r="E467" s="151" t="s">
        <v>42</v>
      </c>
      <c r="F467" s="151" t="s">
        <v>42</v>
      </c>
      <c r="G467" s="151" t="s">
        <v>42</v>
      </c>
      <c r="H467" s="151" t="s">
        <v>500</v>
      </c>
      <c r="I467" s="151" t="s">
        <v>550</v>
      </c>
      <c r="J467" s="151"/>
      <c r="K467" s="151"/>
      <c r="L467" s="151"/>
      <c r="M467" s="151" t="s">
        <v>37</v>
      </c>
      <c r="N467" s="151" t="s">
        <v>38</v>
      </c>
      <c r="O467" s="151" t="s">
        <v>39</v>
      </c>
      <c r="P467" s="152" t="s">
        <v>142</v>
      </c>
      <c r="Q467" s="154">
        <v>22975584</v>
      </c>
      <c r="R467" s="154">
        <v>0</v>
      </c>
      <c r="S467" s="154">
        <v>0</v>
      </c>
      <c r="T467" s="154">
        <v>22975584</v>
      </c>
      <c r="U467" s="154">
        <v>0</v>
      </c>
      <c r="V467" s="154">
        <v>22975584</v>
      </c>
      <c r="W467" s="154">
        <v>0</v>
      </c>
      <c r="X467" s="154">
        <v>22975584</v>
      </c>
      <c r="Y467" s="154">
        <v>22975584</v>
      </c>
      <c r="Z467" s="154">
        <v>22975584</v>
      </c>
      <c r="AA467" s="154">
        <v>22975584</v>
      </c>
    </row>
    <row r="468" spans="1:27" ht="15" customHeight="1" x14ac:dyDescent="0.2">
      <c r="A468" s="151" t="s">
        <v>226</v>
      </c>
      <c r="B468" s="152" t="s">
        <v>227</v>
      </c>
      <c r="C468" s="153" t="s">
        <v>189</v>
      </c>
      <c r="D468" s="151" t="s">
        <v>36</v>
      </c>
      <c r="E468" s="151" t="s">
        <v>42</v>
      </c>
      <c r="F468" s="151" t="s">
        <v>42</v>
      </c>
      <c r="G468" s="151" t="s">
        <v>42</v>
      </c>
      <c r="H468" s="151" t="s">
        <v>485</v>
      </c>
      <c r="I468" s="151" t="s">
        <v>552</v>
      </c>
      <c r="J468" s="151"/>
      <c r="K468" s="151"/>
      <c r="L468" s="151"/>
      <c r="M468" s="151" t="s">
        <v>37</v>
      </c>
      <c r="N468" s="151" t="s">
        <v>38</v>
      </c>
      <c r="O468" s="151" t="s">
        <v>39</v>
      </c>
      <c r="P468" s="152" t="s">
        <v>144</v>
      </c>
      <c r="Q468" s="154">
        <v>1900000</v>
      </c>
      <c r="R468" s="154">
        <v>487192</v>
      </c>
      <c r="S468" s="154">
        <v>0</v>
      </c>
      <c r="T468" s="154">
        <v>2387192</v>
      </c>
      <c r="U468" s="154">
        <v>0</v>
      </c>
      <c r="V468" s="154">
        <v>2377045</v>
      </c>
      <c r="W468" s="154">
        <v>10147</v>
      </c>
      <c r="X468" s="154">
        <v>2377045</v>
      </c>
      <c r="Y468" s="154">
        <v>2377045</v>
      </c>
      <c r="Z468" s="154">
        <v>2377045</v>
      </c>
      <c r="AA468" s="154">
        <v>2377045</v>
      </c>
    </row>
    <row r="469" spans="1:27" ht="15" customHeight="1" x14ac:dyDescent="0.2">
      <c r="A469" s="151" t="s">
        <v>226</v>
      </c>
      <c r="B469" s="152" t="s">
        <v>227</v>
      </c>
      <c r="C469" s="153" t="s">
        <v>190</v>
      </c>
      <c r="D469" s="151" t="s">
        <v>36</v>
      </c>
      <c r="E469" s="151" t="s">
        <v>42</v>
      </c>
      <c r="F469" s="151" t="s">
        <v>42</v>
      </c>
      <c r="G469" s="151" t="s">
        <v>42</v>
      </c>
      <c r="H469" s="151" t="s">
        <v>554</v>
      </c>
      <c r="I469" s="151" t="s">
        <v>552</v>
      </c>
      <c r="J469" s="151"/>
      <c r="K469" s="151"/>
      <c r="L469" s="151"/>
      <c r="M469" s="151" t="s">
        <v>37</v>
      </c>
      <c r="N469" s="151" t="s">
        <v>38</v>
      </c>
      <c r="O469" s="151" t="s">
        <v>39</v>
      </c>
      <c r="P469" s="152" t="s">
        <v>145</v>
      </c>
      <c r="Q469" s="154">
        <v>4200000</v>
      </c>
      <c r="R469" s="154">
        <v>1100000</v>
      </c>
      <c r="S469" s="154">
        <v>0</v>
      </c>
      <c r="T469" s="154">
        <v>5300000</v>
      </c>
      <c r="U469" s="154">
        <v>0</v>
      </c>
      <c r="V469" s="154">
        <v>5174433</v>
      </c>
      <c r="W469" s="154">
        <v>125567</v>
      </c>
      <c r="X469" s="154">
        <v>5174433</v>
      </c>
      <c r="Y469" s="154">
        <v>5174433</v>
      </c>
      <c r="Z469" s="154">
        <v>5174433</v>
      </c>
      <c r="AA469" s="154">
        <v>5174433</v>
      </c>
    </row>
    <row r="470" spans="1:27" ht="15" customHeight="1" x14ac:dyDescent="0.2">
      <c r="A470" s="151" t="s">
        <v>226</v>
      </c>
      <c r="B470" s="152" t="s">
        <v>227</v>
      </c>
      <c r="C470" s="153" t="s">
        <v>191</v>
      </c>
      <c r="D470" s="151" t="s">
        <v>36</v>
      </c>
      <c r="E470" s="151" t="s">
        <v>42</v>
      </c>
      <c r="F470" s="151" t="s">
        <v>42</v>
      </c>
      <c r="G470" s="151" t="s">
        <v>42</v>
      </c>
      <c r="H470" s="151" t="s">
        <v>555</v>
      </c>
      <c r="I470" s="151"/>
      <c r="J470" s="151"/>
      <c r="K470" s="151"/>
      <c r="L470" s="151"/>
      <c r="M470" s="151" t="s">
        <v>37</v>
      </c>
      <c r="N470" s="151" t="s">
        <v>38</v>
      </c>
      <c r="O470" s="151" t="s">
        <v>39</v>
      </c>
      <c r="P470" s="152" t="s">
        <v>146</v>
      </c>
      <c r="Q470" s="154">
        <v>0</v>
      </c>
      <c r="R470" s="154">
        <v>258320</v>
      </c>
      <c r="S470" s="154">
        <v>0</v>
      </c>
      <c r="T470" s="154">
        <v>258320</v>
      </c>
      <c r="U470" s="154">
        <v>0</v>
      </c>
      <c r="V470" s="154">
        <v>258320</v>
      </c>
      <c r="W470" s="154">
        <v>0</v>
      </c>
      <c r="X470" s="154">
        <v>258320</v>
      </c>
      <c r="Y470" s="154">
        <v>258320</v>
      </c>
      <c r="Z470" s="154">
        <v>258320</v>
      </c>
      <c r="AA470" s="154">
        <v>258320</v>
      </c>
    </row>
    <row r="471" spans="1:27" ht="15" customHeight="1" x14ac:dyDescent="0.2">
      <c r="A471" s="151" t="s">
        <v>226</v>
      </c>
      <c r="B471" s="152" t="s">
        <v>227</v>
      </c>
      <c r="C471" s="153" t="s">
        <v>191</v>
      </c>
      <c r="D471" s="151" t="s">
        <v>36</v>
      </c>
      <c r="E471" s="151" t="s">
        <v>42</v>
      </c>
      <c r="F471" s="151" t="s">
        <v>42</v>
      </c>
      <c r="G471" s="151" t="s">
        <v>42</v>
      </c>
      <c r="H471" s="151" t="s">
        <v>555</v>
      </c>
      <c r="I471" s="151"/>
      <c r="J471" s="151"/>
      <c r="K471" s="151"/>
      <c r="L471" s="151"/>
      <c r="M471" s="151" t="s">
        <v>48</v>
      </c>
      <c r="N471" s="151" t="s">
        <v>49</v>
      </c>
      <c r="O471" s="151" t="s">
        <v>39</v>
      </c>
      <c r="P471" s="152" t="s">
        <v>146</v>
      </c>
      <c r="Q471" s="154">
        <v>0</v>
      </c>
      <c r="R471" s="154">
        <v>271546</v>
      </c>
      <c r="S471" s="154">
        <v>0</v>
      </c>
      <c r="T471" s="154">
        <v>271546</v>
      </c>
      <c r="U471" s="154">
        <v>0</v>
      </c>
      <c r="V471" s="154">
        <v>271546</v>
      </c>
      <c r="W471" s="154">
        <v>0</v>
      </c>
      <c r="X471" s="154">
        <v>271546</v>
      </c>
      <c r="Y471" s="154">
        <v>271546</v>
      </c>
      <c r="Z471" s="154">
        <v>271546</v>
      </c>
      <c r="AA471" s="154">
        <v>271546</v>
      </c>
    </row>
    <row r="472" spans="1:27" ht="15" customHeight="1" x14ac:dyDescent="0.2">
      <c r="A472" s="151" t="s">
        <v>226</v>
      </c>
      <c r="B472" s="152" t="s">
        <v>227</v>
      </c>
      <c r="C472" s="153" t="s">
        <v>194</v>
      </c>
      <c r="D472" s="151" t="s">
        <v>36</v>
      </c>
      <c r="E472" s="151" t="s">
        <v>551</v>
      </c>
      <c r="F472" s="151" t="s">
        <v>478</v>
      </c>
      <c r="G472" s="151" t="s">
        <v>42</v>
      </c>
      <c r="H472" s="151" t="s">
        <v>549</v>
      </c>
      <c r="I472" s="151"/>
      <c r="J472" s="151"/>
      <c r="K472" s="151"/>
      <c r="L472" s="151"/>
      <c r="M472" s="151" t="s">
        <v>37</v>
      </c>
      <c r="N472" s="151" t="s">
        <v>38</v>
      </c>
      <c r="O472" s="151" t="s">
        <v>39</v>
      </c>
      <c r="P472" s="152" t="s">
        <v>149</v>
      </c>
      <c r="Q472" s="154">
        <v>0</v>
      </c>
      <c r="R472" s="154">
        <v>7473663</v>
      </c>
      <c r="S472" s="154">
        <v>0</v>
      </c>
      <c r="T472" s="154">
        <v>7473663</v>
      </c>
      <c r="U472" s="154">
        <v>0</v>
      </c>
      <c r="V472" s="154">
        <v>7473663</v>
      </c>
      <c r="W472" s="154">
        <v>0</v>
      </c>
      <c r="X472" s="154">
        <v>7473663</v>
      </c>
      <c r="Y472" s="154">
        <v>7473663</v>
      </c>
      <c r="Z472" s="154">
        <v>7473663</v>
      </c>
      <c r="AA472" s="154">
        <v>7473663</v>
      </c>
    </row>
    <row r="473" spans="1:27" ht="15" customHeight="1" x14ac:dyDescent="0.2">
      <c r="A473" s="151" t="s">
        <v>226</v>
      </c>
      <c r="B473" s="152" t="s">
        <v>227</v>
      </c>
      <c r="C473" s="153" t="s">
        <v>195</v>
      </c>
      <c r="D473" s="151" t="s">
        <v>36</v>
      </c>
      <c r="E473" s="151" t="s">
        <v>551</v>
      </c>
      <c r="F473" s="151" t="s">
        <v>478</v>
      </c>
      <c r="G473" s="151" t="s">
        <v>42</v>
      </c>
      <c r="H473" s="151" t="s">
        <v>479</v>
      </c>
      <c r="I473" s="151"/>
      <c r="J473" s="151"/>
      <c r="K473" s="151"/>
      <c r="L473" s="151"/>
      <c r="M473" s="151" t="s">
        <v>48</v>
      </c>
      <c r="N473" s="151" t="s">
        <v>49</v>
      </c>
      <c r="O473" s="151" t="s">
        <v>39</v>
      </c>
      <c r="P473" s="152" t="s">
        <v>150</v>
      </c>
      <c r="Q473" s="154">
        <v>0</v>
      </c>
      <c r="R473" s="154">
        <v>14705000</v>
      </c>
      <c r="S473" s="154">
        <v>0</v>
      </c>
      <c r="T473" s="154">
        <v>14705000</v>
      </c>
      <c r="U473" s="154">
        <v>0</v>
      </c>
      <c r="V473" s="154">
        <v>14705000</v>
      </c>
      <c r="W473" s="154">
        <v>0</v>
      </c>
      <c r="X473" s="154">
        <v>14705000</v>
      </c>
      <c r="Y473" s="154">
        <v>14705000</v>
      </c>
      <c r="Z473" s="154">
        <v>14705000</v>
      </c>
      <c r="AA473" s="154">
        <v>14705000</v>
      </c>
    </row>
    <row r="474" spans="1:27" ht="15" customHeight="1" x14ac:dyDescent="0.2">
      <c r="A474" s="151" t="s">
        <v>226</v>
      </c>
      <c r="B474" s="152" t="s">
        <v>227</v>
      </c>
      <c r="C474" s="153" t="s">
        <v>197</v>
      </c>
      <c r="D474" s="151" t="s">
        <v>61</v>
      </c>
      <c r="E474" s="151" t="s">
        <v>74</v>
      </c>
      <c r="F474" s="151" t="s">
        <v>63</v>
      </c>
      <c r="G474" s="151" t="s">
        <v>71</v>
      </c>
      <c r="H474" s="151" t="s">
        <v>151</v>
      </c>
      <c r="I474" s="151" t="s">
        <v>154</v>
      </c>
      <c r="J474" s="151" t="s">
        <v>42</v>
      </c>
      <c r="K474" s="151"/>
      <c r="L474" s="151"/>
      <c r="M474" s="151" t="s">
        <v>37</v>
      </c>
      <c r="N474" s="151" t="s">
        <v>38</v>
      </c>
      <c r="O474" s="151" t="s">
        <v>39</v>
      </c>
      <c r="P474" s="152" t="s">
        <v>155</v>
      </c>
      <c r="Q474" s="154">
        <v>0</v>
      </c>
      <c r="R474" s="154">
        <v>252618370</v>
      </c>
      <c r="S474" s="154">
        <v>0</v>
      </c>
      <c r="T474" s="154">
        <v>252618370</v>
      </c>
      <c r="U474" s="154">
        <v>0</v>
      </c>
      <c r="V474" s="154">
        <v>252031730</v>
      </c>
      <c r="W474" s="154">
        <v>586640</v>
      </c>
      <c r="X474" s="154">
        <v>252031730</v>
      </c>
      <c r="Y474" s="154">
        <v>249609248</v>
      </c>
      <c r="Z474" s="154">
        <v>249609248</v>
      </c>
      <c r="AA474" s="154">
        <v>249609248</v>
      </c>
    </row>
    <row r="475" spans="1:27" ht="15" customHeight="1" x14ac:dyDescent="0.2">
      <c r="A475" s="151" t="s">
        <v>226</v>
      </c>
      <c r="B475" s="152" t="s">
        <v>227</v>
      </c>
      <c r="C475" s="153" t="s">
        <v>197</v>
      </c>
      <c r="D475" s="151" t="s">
        <v>61</v>
      </c>
      <c r="E475" s="151" t="s">
        <v>74</v>
      </c>
      <c r="F475" s="151" t="s">
        <v>63</v>
      </c>
      <c r="G475" s="151" t="s">
        <v>71</v>
      </c>
      <c r="H475" s="151" t="s">
        <v>151</v>
      </c>
      <c r="I475" s="151" t="s">
        <v>154</v>
      </c>
      <c r="J475" s="151" t="s">
        <v>42</v>
      </c>
      <c r="K475" s="151"/>
      <c r="L475" s="151"/>
      <c r="M475" s="151" t="s">
        <v>37</v>
      </c>
      <c r="N475" s="151" t="s">
        <v>76</v>
      </c>
      <c r="O475" s="151" t="s">
        <v>39</v>
      </c>
      <c r="P475" s="152" t="s">
        <v>155</v>
      </c>
      <c r="Q475" s="154">
        <v>0</v>
      </c>
      <c r="R475" s="154">
        <v>1693631766</v>
      </c>
      <c r="S475" s="154">
        <v>0</v>
      </c>
      <c r="T475" s="154">
        <v>1693631766</v>
      </c>
      <c r="U475" s="154">
        <v>0</v>
      </c>
      <c r="V475" s="154">
        <v>1647978081</v>
      </c>
      <c r="W475" s="154">
        <v>45653685</v>
      </c>
      <c r="X475" s="154">
        <v>1647978081</v>
      </c>
      <c r="Y475" s="154">
        <v>1447211568</v>
      </c>
      <c r="Z475" s="154">
        <v>1443710535</v>
      </c>
      <c r="AA475" s="154">
        <v>1443710535</v>
      </c>
    </row>
    <row r="476" spans="1:27" ht="15" customHeight="1" x14ac:dyDescent="0.2">
      <c r="A476" s="151" t="s">
        <v>226</v>
      </c>
      <c r="B476" s="152" t="s">
        <v>227</v>
      </c>
      <c r="C476" s="153" t="s">
        <v>198</v>
      </c>
      <c r="D476" s="151" t="s">
        <v>61</v>
      </c>
      <c r="E476" s="151" t="s">
        <v>74</v>
      </c>
      <c r="F476" s="151" t="s">
        <v>63</v>
      </c>
      <c r="G476" s="151" t="s">
        <v>71</v>
      </c>
      <c r="H476" s="151" t="s">
        <v>151</v>
      </c>
      <c r="I476" s="151" t="s">
        <v>156</v>
      </c>
      <c r="J476" s="151" t="s">
        <v>42</v>
      </c>
      <c r="K476" s="151"/>
      <c r="L476" s="151"/>
      <c r="M476" s="151" t="s">
        <v>37</v>
      </c>
      <c r="N476" s="151" t="s">
        <v>76</v>
      </c>
      <c r="O476" s="151" t="s">
        <v>39</v>
      </c>
      <c r="P476" s="152" t="s">
        <v>157</v>
      </c>
      <c r="Q476" s="154">
        <v>0</v>
      </c>
      <c r="R476" s="154">
        <v>940246</v>
      </c>
      <c r="S476" s="154">
        <v>0</v>
      </c>
      <c r="T476" s="154">
        <v>940246</v>
      </c>
      <c r="U476" s="154">
        <v>0</v>
      </c>
      <c r="V476" s="154">
        <v>810243</v>
      </c>
      <c r="W476" s="154">
        <v>130003</v>
      </c>
      <c r="X476" s="154">
        <v>810243</v>
      </c>
      <c r="Y476" s="154">
        <v>810243</v>
      </c>
      <c r="Z476" s="154">
        <v>810243</v>
      </c>
      <c r="AA476" s="154">
        <v>810243</v>
      </c>
    </row>
    <row r="477" spans="1:27" ht="15" customHeight="1" x14ac:dyDescent="0.2">
      <c r="A477" s="151" t="s">
        <v>226</v>
      </c>
      <c r="B477" s="152" t="s">
        <v>227</v>
      </c>
      <c r="C477" s="153" t="s">
        <v>197</v>
      </c>
      <c r="D477" s="151" t="s">
        <v>61</v>
      </c>
      <c r="E477" s="151" t="s">
        <v>74</v>
      </c>
      <c r="F477" s="151" t="s">
        <v>63</v>
      </c>
      <c r="G477" s="151" t="s">
        <v>71</v>
      </c>
      <c r="H477" s="151" t="s">
        <v>151</v>
      </c>
      <c r="I477" s="151" t="s">
        <v>154</v>
      </c>
      <c r="J477" s="151" t="s">
        <v>42</v>
      </c>
      <c r="K477" s="151"/>
      <c r="L477" s="151"/>
      <c r="M477" s="151" t="s">
        <v>48</v>
      </c>
      <c r="N477" s="151" t="s">
        <v>49</v>
      </c>
      <c r="O477" s="151" t="s">
        <v>39</v>
      </c>
      <c r="P477" s="152" t="s">
        <v>155</v>
      </c>
      <c r="Q477" s="154">
        <v>0</v>
      </c>
      <c r="R477" s="154">
        <v>477417672</v>
      </c>
      <c r="S477" s="154">
        <v>8675520</v>
      </c>
      <c r="T477" s="154">
        <v>468742152</v>
      </c>
      <c r="U477" s="154">
        <v>0</v>
      </c>
      <c r="V477" s="154">
        <v>437029800</v>
      </c>
      <c r="W477" s="154">
        <v>31712352</v>
      </c>
      <c r="X477" s="154">
        <v>437029800</v>
      </c>
      <c r="Y477" s="154">
        <v>349528566</v>
      </c>
      <c r="Z477" s="154">
        <v>340236990</v>
      </c>
      <c r="AA477" s="154">
        <v>340236990</v>
      </c>
    </row>
    <row r="478" spans="1:27" ht="15" customHeight="1" x14ac:dyDescent="0.2">
      <c r="A478" s="151" t="s">
        <v>226</v>
      </c>
      <c r="B478" s="152" t="s">
        <v>227</v>
      </c>
      <c r="C478" s="153" t="s">
        <v>198</v>
      </c>
      <c r="D478" s="151" t="s">
        <v>61</v>
      </c>
      <c r="E478" s="151" t="s">
        <v>74</v>
      </c>
      <c r="F478" s="151" t="s">
        <v>63</v>
      </c>
      <c r="G478" s="151" t="s">
        <v>71</v>
      </c>
      <c r="H478" s="151" t="s">
        <v>151</v>
      </c>
      <c r="I478" s="151" t="s">
        <v>156</v>
      </c>
      <c r="J478" s="151" t="s">
        <v>42</v>
      </c>
      <c r="K478" s="151"/>
      <c r="L478" s="151"/>
      <c r="M478" s="151" t="s">
        <v>48</v>
      </c>
      <c r="N478" s="151" t="s">
        <v>49</v>
      </c>
      <c r="O478" s="151" t="s">
        <v>39</v>
      </c>
      <c r="P478" s="152" t="s">
        <v>157</v>
      </c>
      <c r="Q478" s="154">
        <v>0</v>
      </c>
      <c r="R478" s="154">
        <v>39430346</v>
      </c>
      <c r="S478" s="154">
        <v>3534210</v>
      </c>
      <c r="T478" s="154">
        <v>35896136</v>
      </c>
      <c r="U478" s="154">
        <v>0</v>
      </c>
      <c r="V478" s="154">
        <v>35896135.5</v>
      </c>
      <c r="W478" s="154">
        <v>0.5</v>
      </c>
      <c r="X478" s="154">
        <v>35896135.5</v>
      </c>
      <c r="Y478" s="154">
        <v>28827715.5</v>
      </c>
      <c r="Z478" s="154">
        <v>28827715.5</v>
      </c>
      <c r="AA478" s="154">
        <v>28827715.5</v>
      </c>
    </row>
    <row r="479" spans="1:27" ht="15" customHeight="1" x14ac:dyDescent="0.2">
      <c r="A479" s="151" t="s">
        <v>226</v>
      </c>
      <c r="B479" s="152" t="s">
        <v>227</v>
      </c>
      <c r="C479" s="153" t="s">
        <v>199</v>
      </c>
      <c r="D479" s="151" t="s">
        <v>61</v>
      </c>
      <c r="E479" s="151" t="s">
        <v>82</v>
      </c>
      <c r="F479" s="151" t="s">
        <v>63</v>
      </c>
      <c r="G479" s="151" t="s">
        <v>83</v>
      </c>
      <c r="H479" s="151" t="s">
        <v>151</v>
      </c>
      <c r="I479" s="151" t="s">
        <v>158</v>
      </c>
      <c r="J479" s="151" t="s">
        <v>42</v>
      </c>
      <c r="K479" s="151"/>
      <c r="L479" s="151"/>
      <c r="M479" s="151" t="s">
        <v>48</v>
      </c>
      <c r="N479" s="151" t="s">
        <v>49</v>
      </c>
      <c r="O479" s="151" t="s">
        <v>39</v>
      </c>
      <c r="P479" s="152" t="s">
        <v>159</v>
      </c>
      <c r="Q479" s="154">
        <v>0</v>
      </c>
      <c r="R479" s="154">
        <v>24269760</v>
      </c>
      <c r="S479" s="154">
        <v>3033720</v>
      </c>
      <c r="T479" s="154">
        <v>21236040</v>
      </c>
      <c r="U479" s="154">
        <v>0</v>
      </c>
      <c r="V479" s="154">
        <v>21236040</v>
      </c>
      <c r="W479" s="154">
        <v>0</v>
      </c>
      <c r="X479" s="154">
        <v>21236040</v>
      </c>
      <c r="Y479" s="154">
        <v>21236040</v>
      </c>
      <c r="Z479" s="154">
        <v>21236040</v>
      </c>
      <c r="AA479" s="154">
        <v>21236040</v>
      </c>
    </row>
    <row r="480" spans="1:27" ht="15" customHeight="1" x14ac:dyDescent="0.2">
      <c r="A480" s="151" t="s">
        <v>226</v>
      </c>
      <c r="B480" s="152" t="s">
        <v>227</v>
      </c>
      <c r="C480" s="153" t="s">
        <v>201</v>
      </c>
      <c r="D480" s="151" t="s">
        <v>61</v>
      </c>
      <c r="E480" s="151" t="s">
        <v>82</v>
      </c>
      <c r="F480" s="151" t="s">
        <v>63</v>
      </c>
      <c r="G480" s="151" t="s">
        <v>86</v>
      </c>
      <c r="H480" s="151" t="s">
        <v>151</v>
      </c>
      <c r="I480" s="151" t="s">
        <v>162</v>
      </c>
      <c r="J480" s="151" t="s">
        <v>42</v>
      </c>
      <c r="K480" s="151"/>
      <c r="L480" s="151"/>
      <c r="M480" s="151" t="s">
        <v>37</v>
      </c>
      <c r="N480" s="151" t="s">
        <v>38</v>
      </c>
      <c r="O480" s="151" t="s">
        <v>39</v>
      </c>
      <c r="P480" s="152" t="s">
        <v>163</v>
      </c>
      <c r="Q480" s="154">
        <v>0</v>
      </c>
      <c r="R480" s="154">
        <v>75525966</v>
      </c>
      <c r="S480" s="154">
        <v>0</v>
      </c>
      <c r="T480" s="154">
        <v>75525966</v>
      </c>
      <c r="U480" s="154">
        <v>0</v>
      </c>
      <c r="V480" s="154">
        <v>75525966</v>
      </c>
      <c r="W480" s="154">
        <v>0</v>
      </c>
      <c r="X480" s="154">
        <v>75525966</v>
      </c>
      <c r="Y480" s="154">
        <v>75525966</v>
      </c>
      <c r="Z480" s="154">
        <v>75525966</v>
      </c>
      <c r="AA480" s="154">
        <v>75525966</v>
      </c>
    </row>
    <row r="481" spans="1:27" ht="15" customHeight="1" x14ac:dyDescent="0.2">
      <c r="A481" s="151" t="s">
        <v>228</v>
      </c>
      <c r="B481" s="152" t="s">
        <v>229</v>
      </c>
      <c r="C481" s="153" t="s">
        <v>164</v>
      </c>
      <c r="D481" s="151" t="s">
        <v>36</v>
      </c>
      <c r="E481" s="151" t="s">
        <v>478</v>
      </c>
      <c r="F481" s="151" t="s">
        <v>478</v>
      </c>
      <c r="G481" s="151" t="s">
        <v>478</v>
      </c>
      <c r="H481" s="151" t="s">
        <v>549</v>
      </c>
      <c r="I481" s="151" t="s">
        <v>549</v>
      </c>
      <c r="J481" s="151"/>
      <c r="K481" s="151"/>
      <c r="L481" s="151"/>
      <c r="M481" s="151" t="s">
        <v>37</v>
      </c>
      <c r="N481" s="151" t="s">
        <v>38</v>
      </c>
      <c r="O481" s="151" t="s">
        <v>39</v>
      </c>
      <c r="P481" s="152" t="s">
        <v>118</v>
      </c>
      <c r="Q481" s="154">
        <v>620093000</v>
      </c>
      <c r="R481" s="154">
        <v>63000000</v>
      </c>
      <c r="S481" s="154">
        <v>39637165</v>
      </c>
      <c r="T481" s="154">
        <v>643455835</v>
      </c>
      <c r="U481" s="154">
        <v>0</v>
      </c>
      <c r="V481" s="154">
        <v>643455835</v>
      </c>
      <c r="W481" s="154">
        <v>0</v>
      </c>
      <c r="X481" s="154">
        <v>643455835</v>
      </c>
      <c r="Y481" s="154">
        <v>643309535</v>
      </c>
      <c r="Z481" s="154">
        <v>643309535</v>
      </c>
      <c r="AA481" s="154">
        <v>643309535</v>
      </c>
    </row>
    <row r="482" spans="1:27" ht="15" customHeight="1" x14ac:dyDescent="0.2">
      <c r="A482" s="151" t="s">
        <v>228</v>
      </c>
      <c r="B482" s="152" t="s">
        <v>229</v>
      </c>
      <c r="C482" s="153" t="s">
        <v>166</v>
      </c>
      <c r="D482" s="151" t="s">
        <v>36</v>
      </c>
      <c r="E482" s="151" t="s">
        <v>478</v>
      </c>
      <c r="F482" s="151" t="s">
        <v>478</v>
      </c>
      <c r="G482" s="151" t="s">
        <v>478</v>
      </c>
      <c r="H482" s="151" t="s">
        <v>549</v>
      </c>
      <c r="I482" s="151" t="s">
        <v>552</v>
      </c>
      <c r="J482" s="151"/>
      <c r="K482" s="151"/>
      <c r="L482" s="151"/>
      <c r="M482" s="151" t="s">
        <v>37</v>
      </c>
      <c r="N482" s="151" t="s">
        <v>38</v>
      </c>
      <c r="O482" s="151" t="s">
        <v>39</v>
      </c>
      <c r="P482" s="152" t="s">
        <v>120</v>
      </c>
      <c r="Q482" s="154">
        <v>14875000</v>
      </c>
      <c r="R482" s="154">
        <v>1796661.67</v>
      </c>
      <c r="S482" s="154">
        <v>290056.67</v>
      </c>
      <c r="T482" s="154">
        <v>16381605</v>
      </c>
      <c r="U482" s="154">
        <v>0</v>
      </c>
      <c r="V482" s="154">
        <v>16381605</v>
      </c>
      <c r="W482" s="154">
        <v>0</v>
      </c>
      <c r="X482" s="154">
        <v>16381605</v>
      </c>
      <c r="Y482" s="154">
        <v>16381605</v>
      </c>
      <c r="Z482" s="154">
        <v>16381605</v>
      </c>
      <c r="AA482" s="154">
        <v>16381605</v>
      </c>
    </row>
    <row r="483" spans="1:27" ht="15" customHeight="1" x14ac:dyDescent="0.2">
      <c r="A483" s="151" t="s">
        <v>228</v>
      </c>
      <c r="B483" s="152" t="s">
        <v>229</v>
      </c>
      <c r="C483" s="153" t="s">
        <v>167</v>
      </c>
      <c r="D483" s="151" t="s">
        <v>36</v>
      </c>
      <c r="E483" s="151" t="s">
        <v>478</v>
      </c>
      <c r="F483" s="151" t="s">
        <v>478</v>
      </c>
      <c r="G483" s="151" t="s">
        <v>478</v>
      </c>
      <c r="H483" s="151" t="s">
        <v>549</v>
      </c>
      <c r="I483" s="151" t="s">
        <v>553</v>
      </c>
      <c r="J483" s="151"/>
      <c r="K483" s="151"/>
      <c r="L483" s="151"/>
      <c r="M483" s="151" t="s">
        <v>37</v>
      </c>
      <c r="N483" s="151" t="s">
        <v>38</v>
      </c>
      <c r="O483" s="151" t="s">
        <v>39</v>
      </c>
      <c r="P483" s="152" t="s">
        <v>121</v>
      </c>
      <c r="Q483" s="154">
        <v>20622000</v>
      </c>
      <c r="R483" s="154">
        <v>0</v>
      </c>
      <c r="S483" s="154">
        <v>8317234</v>
      </c>
      <c r="T483" s="154">
        <v>12304766</v>
      </c>
      <c r="U483" s="154">
        <v>0</v>
      </c>
      <c r="V483" s="154">
        <v>12304766</v>
      </c>
      <c r="W483" s="154">
        <v>0</v>
      </c>
      <c r="X483" s="154">
        <v>12304766</v>
      </c>
      <c r="Y483" s="154">
        <v>12304766</v>
      </c>
      <c r="Z483" s="154">
        <v>12304766</v>
      </c>
      <c r="AA483" s="154">
        <v>12304766</v>
      </c>
    </row>
    <row r="484" spans="1:27" ht="15" customHeight="1" x14ac:dyDescent="0.2">
      <c r="A484" s="151" t="s">
        <v>228</v>
      </c>
      <c r="B484" s="152" t="s">
        <v>229</v>
      </c>
      <c r="C484" s="153" t="s">
        <v>168</v>
      </c>
      <c r="D484" s="151" t="s">
        <v>36</v>
      </c>
      <c r="E484" s="151" t="s">
        <v>478</v>
      </c>
      <c r="F484" s="151" t="s">
        <v>478</v>
      </c>
      <c r="G484" s="151" t="s">
        <v>478</v>
      </c>
      <c r="H484" s="151" t="s">
        <v>549</v>
      </c>
      <c r="I484" s="151" t="s">
        <v>490</v>
      </c>
      <c r="J484" s="151"/>
      <c r="K484" s="151"/>
      <c r="L484" s="151"/>
      <c r="M484" s="151" t="s">
        <v>37</v>
      </c>
      <c r="N484" s="151" t="s">
        <v>38</v>
      </c>
      <c r="O484" s="151" t="s">
        <v>39</v>
      </c>
      <c r="P484" s="152" t="s">
        <v>122</v>
      </c>
      <c r="Q484" s="154">
        <v>57556000</v>
      </c>
      <c r="R484" s="154">
        <v>6014603</v>
      </c>
      <c r="S484" s="154">
        <v>0</v>
      </c>
      <c r="T484" s="154">
        <v>63570603</v>
      </c>
      <c r="U484" s="154">
        <v>0</v>
      </c>
      <c r="V484" s="154">
        <v>63570603</v>
      </c>
      <c r="W484" s="154">
        <v>0</v>
      </c>
      <c r="X484" s="154">
        <v>63570603</v>
      </c>
      <c r="Y484" s="154">
        <v>63570603</v>
      </c>
      <c r="Z484" s="154">
        <v>63570603</v>
      </c>
      <c r="AA484" s="154">
        <v>63570603</v>
      </c>
    </row>
    <row r="485" spans="1:27" ht="15" customHeight="1" x14ac:dyDescent="0.2">
      <c r="A485" s="151" t="s">
        <v>228</v>
      </c>
      <c r="B485" s="152" t="s">
        <v>229</v>
      </c>
      <c r="C485" s="153" t="s">
        <v>169</v>
      </c>
      <c r="D485" s="151" t="s">
        <v>36</v>
      </c>
      <c r="E485" s="151" t="s">
        <v>478</v>
      </c>
      <c r="F485" s="151" t="s">
        <v>478</v>
      </c>
      <c r="G485" s="151" t="s">
        <v>478</v>
      </c>
      <c r="H485" s="151" t="s">
        <v>549</v>
      </c>
      <c r="I485" s="151" t="s">
        <v>500</v>
      </c>
      <c r="J485" s="151"/>
      <c r="K485" s="151"/>
      <c r="L485" s="151"/>
      <c r="M485" s="151" t="s">
        <v>37</v>
      </c>
      <c r="N485" s="151" t="s">
        <v>38</v>
      </c>
      <c r="O485" s="151" t="s">
        <v>39</v>
      </c>
      <c r="P485" s="152" t="s">
        <v>123</v>
      </c>
      <c r="Q485" s="154">
        <v>22118000</v>
      </c>
      <c r="R485" s="154">
        <v>2480000</v>
      </c>
      <c r="S485" s="154">
        <v>123163</v>
      </c>
      <c r="T485" s="154">
        <v>24474837</v>
      </c>
      <c r="U485" s="154">
        <v>0</v>
      </c>
      <c r="V485" s="154">
        <v>24474837</v>
      </c>
      <c r="W485" s="154">
        <v>0</v>
      </c>
      <c r="X485" s="154">
        <v>24474837</v>
      </c>
      <c r="Y485" s="154">
        <v>24474837</v>
      </c>
      <c r="Z485" s="154">
        <v>24474837</v>
      </c>
      <c r="AA485" s="154">
        <v>24474837</v>
      </c>
    </row>
    <row r="486" spans="1:27" ht="15" customHeight="1" x14ac:dyDescent="0.2">
      <c r="A486" s="151" t="s">
        <v>228</v>
      </c>
      <c r="B486" s="152" t="s">
        <v>229</v>
      </c>
      <c r="C486" s="153" t="s">
        <v>170</v>
      </c>
      <c r="D486" s="151" t="s">
        <v>36</v>
      </c>
      <c r="E486" s="151" t="s">
        <v>478</v>
      </c>
      <c r="F486" s="151" t="s">
        <v>478</v>
      </c>
      <c r="G486" s="151" t="s">
        <v>478</v>
      </c>
      <c r="H486" s="151" t="s">
        <v>549</v>
      </c>
      <c r="I486" s="151" t="s">
        <v>554</v>
      </c>
      <c r="J486" s="151"/>
      <c r="K486" s="151"/>
      <c r="L486" s="151"/>
      <c r="M486" s="151" t="s">
        <v>37</v>
      </c>
      <c r="N486" s="151" t="s">
        <v>38</v>
      </c>
      <c r="O486" s="151" t="s">
        <v>39</v>
      </c>
      <c r="P486" s="152" t="s">
        <v>124</v>
      </c>
      <c r="Q486" s="154">
        <v>77639000</v>
      </c>
      <c r="R486" s="154">
        <v>5107455</v>
      </c>
      <c r="S486" s="154">
        <v>0</v>
      </c>
      <c r="T486" s="154">
        <v>82746455</v>
      </c>
      <c r="U486" s="154">
        <v>0</v>
      </c>
      <c r="V486" s="154">
        <v>82746455</v>
      </c>
      <c r="W486" s="154">
        <v>0</v>
      </c>
      <c r="X486" s="154">
        <v>82746455</v>
      </c>
      <c r="Y486" s="154">
        <v>82746455</v>
      </c>
      <c r="Z486" s="154">
        <v>82746455</v>
      </c>
      <c r="AA486" s="154">
        <v>82746455</v>
      </c>
    </row>
    <row r="487" spans="1:27" ht="15" customHeight="1" x14ac:dyDescent="0.2">
      <c r="A487" s="151" t="s">
        <v>228</v>
      </c>
      <c r="B487" s="152" t="s">
        <v>229</v>
      </c>
      <c r="C487" s="153" t="s">
        <v>171</v>
      </c>
      <c r="D487" s="151" t="s">
        <v>36</v>
      </c>
      <c r="E487" s="151" t="s">
        <v>478</v>
      </c>
      <c r="F487" s="151" t="s">
        <v>478</v>
      </c>
      <c r="G487" s="151" t="s">
        <v>478</v>
      </c>
      <c r="H487" s="151" t="s">
        <v>549</v>
      </c>
      <c r="I487" s="151" t="s">
        <v>555</v>
      </c>
      <c r="J487" s="151"/>
      <c r="K487" s="151"/>
      <c r="L487" s="151"/>
      <c r="M487" s="151" t="s">
        <v>37</v>
      </c>
      <c r="N487" s="151" t="s">
        <v>38</v>
      </c>
      <c r="O487" s="151" t="s">
        <v>39</v>
      </c>
      <c r="P487" s="152" t="s">
        <v>125</v>
      </c>
      <c r="Q487" s="154">
        <v>35416000</v>
      </c>
      <c r="R487" s="154">
        <v>12097086.439999999</v>
      </c>
      <c r="S487" s="154">
        <v>3411.44</v>
      </c>
      <c r="T487" s="154">
        <v>47509675</v>
      </c>
      <c r="U487" s="154">
        <v>0</v>
      </c>
      <c r="V487" s="154">
        <v>47509675</v>
      </c>
      <c r="W487" s="154">
        <v>0</v>
      </c>
      <c r="X487" s="154">
        <v>47509675</v>
      </c>
      <c r="Y487" s="154">
        <v>47509675</v>
      </c>
      <c r="Z487" s="154">
        <v>47509675</v>
      </c>
      <c r="AA487" s="154">
        <v>47509675</v>
      </c>
    </row>
    <row r="488" spans="1:27" ht="15" customHeight="1" x14ac:dyDescent="0.2">
      <c r="A488" s="151" t="s">
        <v>228</v>
      </c>
      <c r="B488" s="152" t="s">
        <v>229</v>
      </c>
      <c r="C488" s="153" t="s">
        <v>557</v>
      </c>
      <c r="D488" s="151" t="s">
        <v>36</v>
      </c>
      <c r="E488" s="151" t="s">
        <v>478</v>
      </c>
      <c r="F488" s="151" t="s">
        <v>478</v>
      </c>
      <c r="G488" s="151" t="s">
        <v>478</v>
      </c>
      <c r="H488" s="151" t="s">
        <v>549</v>
      </c>
      <c r="I488" s="151" t="s">
        <v>548</v>
      </c>
      <c r="J488" s="151"/>
      <c r="K488" s="151"/>
      <c r="L488" s="151"/>
      <c r="M488" s="151" t="s">
        <v>37</v>
      </c>
      <c r="N488" s="151" t="s">
        <v>38</v>
      </c>
      <c r="O488" s="151" t="s">
        <v>39</v>
      </c>
      <c r="P488" s="152" t="s">
        <v>558</v>
      </c>
      <c r="Q488" s="154">
        <v>8317234</v>
      </c>
      <c r="R488" s="154">
        <v>3950000</v>
      </c>
      <c r="S488" s="154">
        <v>240174</v>
      </c>
      <c r="T488" s="154">
        <v>12027060</v>
      </c>
      <c r="U488" s="154">
        <v>0</v>
      </c>
      <c r="V488" s="154">
        <v>12027060</v>
      </c>
      <c r="W488" s="154">
        <v>0</v>
      </c>
      <c r="X488" s="154">
        <v>12027060</v>
      </c>
      <c r="Y488" s="154">
        <v>12027060</v>
      </c>
      <c r="Z488" s="154">
        <v>12027060</v>
      </c>
      <c r="AA488" s="154">
        <v>12027060</v>
      </c>
    </row>
    <row r="489" spans="1:27" ht="15" customHeight="1" x14ac:dyDescent="0.2">
      <c r="A489" s="151" t="s">
        <v>228</v>
      </c>
      <c r="B489" s="152" t="s">
        <v>229</v>
      </c>
      <c r="C489" s="153" t="s">
        <v>172</v>
      </c>
      <c r="D489" s="151" t="s">
        <v>36</v>
      </c>
      <c r="E489" s="151" t="s">
        <v>478</v>
      </c>
      <c r="F489" s="151" t="s">
        <v>478</v>
      </c>
      <c r="G489" s="151" t="s">
        <v>42</v>
      </c>
      <c r="H489" s="151" t="s">
        <v>549</v>
      </c>
      <c r="I489" s="151"/>
      <c r="J489" s="151"/>
      <c r="K489" s="151"/>
      <c r="L489" s="151"/>
      <c r="M489" s="151" t="s">
        <v>37</v>
      </c>
      <c r="N489" s="151" t="s">
        <v>38</v>
      </c>
      <c r="O489" s="151" t="s">
        <v>39</v>
      </c>
      <c r="P489" s="152" t="s">
        <v>126</v>
      </c>
      <c r="Q489" s="154">
        <v>80399000</v>
      </c>
      <c r="R489" s="154">
        <v>9086000</v>
      </c>
      <c r="S489" s="154">
        <v>4286100</v>
      </c>
      <c r="T489" s="154">
        <v>85198900</v>
      </c>
      <c r="U489" s="154">
        <v>0</v>
      </c>
      <c r="V489" s="154">
        <v>85198900</v>
      </c>
      <c r="W489" s="154">
        <v>0</v>
      </c>
      <c r="X489" s="154">
        <v>85198900</v>
      </c>
      <c r="Y489" s="154">
        <v>85198900</v>
      </c>
      <c r="Z489" s="154">
        <v>85198900</v>
      </c>
      <c r="AA489" s="154">
        <v>85198900</v>
      </c>
    </row>
    <row r="490" spans="1:27" ht="15" customHeight="1" x14ac:dyDescent="0.2">
      <c r="A490" s="151" t="s">
        <v>228</v>
      </c>
      <c r="B490" s="152" t="s">
        <v>229</v>
      </c>
      <c r="C490" s="153" t="s">
        <v>173</v>
      </c>
      <c r="D490" s="151" t="s">
        <v>36</v>
      </c>
      <c r="E490" s="151" t="s">
        <v>478</v>
      </c>
      <c r="F490" s="151" t="s">
        <v>478</v>
      </c>
      <c r="G490" s="151" t="s">
        <v>42</v>
      </c>
      <c r="H490" s="151" t="s">
        <v>550</v>
      </c>
      <c r="I490" s="151"/>
      <c r="J490" s="151"/>
      <c r="K490" s="151"/>
      <c r="L490" s="151"/>
      <c r="M490" s="151" t="s">
        <v>37</v>
      </c>
      <c r="N490" s="151" t="s">
        <v>38</v>
      </c>
      <c r="O490" s="151" t="s">
        <v>39</v>
      </c>
      <c r="P490" s="152" t="s">
        <v>127</v>
      </c>
      <c r="Q490" s="154">
        <v>56953000</v>
      </c>
      <c r="R490" s="154">
        <v>6929700</v>
      </c>
      <c r="S490" s="154">
        <v>3630800</v>
      </c>
      <c r="T490" s="154">
        <v>60251900</v>
      </c>
      <c r="U490" s="154">
        <v>0</v>
      </c>
      <c r="V490" s="154">
        <v>60251900</v>
      </c>
      <c r="W490" s="154">
        <v>0</v>
      </c>
      <c r="X490" s="154">
        <v>60251900</v>
      </c>
      <c r="Y490" s="154">
        <v>60251900</v>
      </c>
      <c r="Z490" s="154">
        <v>60251900</v>
      </c>
      <c r="AA490" s="154">
        <v>60251900</v>
      </c>
    </row>
    <row r="491" spans="1:27" ht="15" customHeight="1" x14ac:dyDescent="0.2">
      <c r="A491" s="151" t="s">
        <v>228</v>
      </c>
      <c r="B491" s="152" t="s">
        <v>229</v>
      </c>
      <c r="C491" s="153" t="s">
        <v>174</v>
      </c>
      <c r="D491" s="151" t="s">
        <v>36</v>
      </c>
      <c r="E491" s="151" t="s">
        <v>478</v>
      </c>
      <c r="F491" s="151" t="s">
        <v>478</v>
      </c>
      <c r="G491" s="151" t="s">
        <v>42</v>
      </c>
      <c r="H491" s="151" t="s">
        <v>552</v>
      </c>
      <c r="I491" s="151"/>
      <c r="J491" s="151"/>
      <c r="K491" s="151"/>
      <c r="L491" s="151"/>
      <c r="M491" s="151" t="s">
        <v>37</v>
      </c>
      <c r="N491" s="151" t="s">
        <v>38</v>
      </c>
      <c r="O491" s="151" t="s">
        <v>39</v>
      </c>
      <c r="P491" s="152" t="s">
        <v>128</v>
      </c>
      <c r="Q491" s="154">
        <v>35700000</v>
      </c>
      <c r="R491" s="154">
        <v>278000</v>
      </c>
      <c r="S491" s="154">
        <v>772800</v>
      </c>
      <c r="T491" s="154">
        <v>35205200</v>
      </c>
      <c r="U491" s="154">
        <v>0</v>
      </c>
      <c r="V491" s="154">
        <v>35205200</v>
      </c>
      <c r="W491" s="154">
        <v>0</v>
      </c>
      <c r="X491" s="154">
        <v>35205200</v>
      </c>
      <c r="Y491" s="154">
        <v>35205200</v>
      </c>
      <c r="Z491" s="154">
        <v>35205200</v>
      </c>
      <c r="AA491" s="154">
        <v>35205200</v>
      </c>
    </row>
    <row r="492" spans="1:27" ht="15" customHeight="1" x14ac:dyDescent="0.2">
      <c r="A492" s="151" t="s">
        <v>228</v>
      </c>
      <c r="B492" s="152" t="s">
        <v>229</v>
      </c>
      <c r="C492" s="153" t="s">
        <v>175</v>
      </c>
      <c r="D492" s="151" t="s">
        <v>36</v>
      </c>
      <c r="E492" s="151" t="s">
        <v>478</v>
      </c>
      <c r="F492" s="151" t="s">
        <v>478</v>
      </c>
      <c r="G492" s="151" t="s">
        <v>42</v>
      </c>
      <c r="H492" s="151" t="s">
        <v>553</v>
      </c>
      <c r="I492" s="151"/>
      <c r="J492" s="151"/>
      <c r="K492" s="151"/>
      <c r="L492" s="151"/>
      <c r="M492" s="151" t="s">
        <v>37</v>
      </c>
      <c r="N492" s="151" t="s">
        <v>38</v>
      </c>
      <c r="O492" s="151" t="s">
        <v>39</v>
      </c>
      <c r="P492" s="152" t="s">
        <v>129</v>
      </c>
      <c r="Q492" s="154">
        <v>9192000</v>
      </c>
      <c r="R492" s="154">
        <v>1439077.78</v>
      </c>
      <c r="S492" s="154">
        <v>342577.78</v>
      </c>
      <c r="T492" s="154">
        <v>10288500</v>
      </c>
      <c r="U492" s="154">
        <v>0</v>
      </c>
      <c r="V492" s="154">
        <v>10288500</v>
      </c>
      <c r="W492" s="154">
        <v>0</v>
      </c>
      <c r="X492" s="154">
        <v>10288500</v>
      </c>
      <c r="Y492" s="154">
        <v>10288500</v>
      </c>
      <c r="Z492" s="154">
        <v>10288500</v>
      </c>
      <c r="AA492" s="154">
        <v>10288500</v>
      </c>
    </row>
    <row r="493" spans="1:27" ht="15" customHeight="1" x14ac:dyDescent="0.2">
      <c r="A493" s="151" t="s">
        <v>228</v>
      </c>
      <c r="B493" s="152" t="s">
        <v>229</v>
      </c>
      <c r="C493" s="153" t="s">
        <v>176</v>
      </c>
      <c r="D493" s="151" t="s">
        <v>36</v>
      </c>
      <c r="E493" s="151" t="s">
        <v>478</v>
      </c>
      <c r="F493" s="151" t="s">
        <v>478</v>
      </c>
      <c r="G493" s="151" t="s">
        <v>42</v>
      </c>
      <c r="H493" s="151" t="s">
        <v>490</v>
      </c>
      <c r="I493" s="151"/>
      <c r="J493" s="151"/>
      <c r="K493" s="151"/>
      <c r="L493" s="151"/>
      <c r="M493" s="151" t="s">
        <v>37</v>
      </c>
      <c r="N493" s="151" t="s">
        <v>38</v>
      </c>
      <c r="O493" s="151" t="s">
        <v>39</v>
      </c>
      <c r="P493" s="152" t="s">
        <v>130</v>
      </c>
      <c r="Q493" s="154">
        <v>26780000</v>
      </c>
      <c r="R493" s="154">
        <v>208000</v>
      </c>
      <c r="S493" s="154">
        <v>575900</v>
      </c>
      <c r="T493" s="154">
        <v>26412100</v>
      </c>
      <c r="U493" s="154">
        <v>0</v>
      </c>
      <c r="V493" s="154">
        <v>26412100</v>
      </c>
      <c r="W493" s="154">
        <v>0</v>
      </c>
      <c r="X493" s="154">
        <v>26412100</v>
      </c>
      <c r="Y493" s="154">
        <v>26412100</v>
      </c>
      <c r="Z493" s="154">
        <v>26412100</v>
      </c>
      <c r="AA493" s="154">
        <v>26412100</v>
      </c>
    </row>
    <row r="494" spans="1:27" ht="15" customHeight="1" x14ac:dyDescent="0.2">
      <c r="A494" s="151" t="s">
        <v>228</v>
      </c>
      <c r="B494" s="152" t="s">
        <v>229</v>
      </c>
      <c r="C494" s="153" t="s">
        <v>177</v>
      </c>
      <c r="D494" s="151" t="s">
        <v>36</v>
      </c>
      <c r="E494" s="151" t="s">
        <v>478</v>
      </c>
      <c r="F494" s="151" t="s">
        <v>478</v>
      </c>
      <c r="G494" s="151" t="s">
        <v>42</v>
      </c>
      <c r="H494" s="151" t="s">
        <v>500</v>
      </c>
      <c r="I494" s="151"/>
      <c r="J494" s="151"/>
      <c r="K494" s="151"/>
      <c r="L494" s="151"/>
      <c r="M494" s="151" t="s">
        <v>37</v>
      </c>
      <c r="N494" s="151" t="s">
        <v>38</v>
      </c>
      <c r="O494" s="151" t="s">
        <v>39</v>
      </c>
      <c r="P494" s="152" t="s">
        <v>131</v>
      </c>
      <c r="Q494" s="154">
        <v>17857000</v>
      </c>
      <c r="R494" s="154">
        <v>347000</v>
      </c>
      <c r="S494" s="154">
        <v>593000</v>
      </c>
      <c r="T494" s="154">
        <v>17611000</v>
      </c>
      <c r="U494" s="154">
        <v>0</v>
      </c>
      <c r="V494" s="154">
        <v>17611000</v>
      </c>
      <c r="W494" s="154">
        <v>0</v>
      </c>
      <c r="X494" s="154">
        <v>17611000</v>
      </c>
      <c r="Y494" s="154">
        <v>17611000</v>
      </c>
      <c r="Z494" s="154">
        <v>17611000</v>
      </c>
      <c r="AA494" s="154">
        <v>17611000</v>
      </c>
    </row>
    <row r="495" spans="1:27" ht="15" customHeight="1" x14ac:dyDescent="0.2">
      <c r="A495" s="151" t="s">
        <v>228</v>
      </c>
      <c r="B495" s="152" t="s">
        <v>229</v>
      </c>
      <c r="C495" s="153" t="s">
        <v>178</v>
      </c>
      <c r="D495" s="151" t="s">
        <v>36</v>
      </c>
      <c r="E495" s="151" t="s">
        <v>478</v>
      </c>
      <c r="F495" s="151" t="s">
        <v>478</v>
      </c>
      <c r="G495" s="151" t="s">
        <v>546</v>
      </c>
      <c r="H495" s="151" t="s">
        <v>549</v>
      </c>
      <c r="I495" s="151" t="s">
        <v>549</v>
      </c>
      <c r="J495" s="151"/>
      <c r="K495" s="151"/>
      <c r="L495" s="151"/>
      <c r="M495" s="151" t="s">
        <v>37</v>
      </c>
      <c r="N495" s="151" t="s">
        <v>38</v>
      </c>
      <c r="O495" s="151" t="s">
        <v>39</v>
      </c>
      <c r="P495" s="152" t="s">
        <v>132</v>
      </c>
      <c r="Q495" s="154">
        <v>22646610</v>
      </c>
      <c r="R495" s="154">
        <v>24200000</v>
      </c>
      <c r="S495" s="154">
        <v>236293</v>
      </c>
      <c r="T495" s="154">
        <v>46610317</v>
      </c>
      <c r="U495" s="154">
        <v>0</v>
      </c>
      <c r="V495" s="154">
        <v>46610317</v>
      </c>
      <c r="W495" s="154">
        <v>0</v>
      </c>
      <c r="X495" s="154">
        <v>46610317</v>
      </c>
      <c r="Y495" s="154">
        <v>46610317</v>
      </c>
      <c r="Z495" s="154">
        <v>46610317</v>
      </c>
      <c r="AA495" s="154">
        <v>46610317</v>
      </c>
    </row>
    <row r="496" spans="1:27" ht="15" customHeight="1" x14ac:dyDescent="0.2">
      <c r="A496" s="151" t="s">
        <v>228</v>
      </c>
      <c r="B496" s="152" t="s">
        <v>229</v>
      </c>
      <c r="C496" s="153" t="s">
        <v>179</v>
      </c>
      <c r="D496" s="151" t="s">
        <v>36</v>
      </c>
      <c r="E496" s="151" t="s">
        <v>478</v>
      </c>
      <c r="F496" s="151" t="s">
        <v>478</v>
      </c>
      <c r="G496" s="151" t="s">
        <v>546</v>
      </c>
      <c r="H496" s="151" t="s">
        <v>549</v>
      </c>
      <c r="I496" s="151" t="s">
        <v>550</v>
      </c>
      <c r="J496" s="151"/>
      <c r="K496" s="151"/>
      <c r="L496" s="151"/>
      <c r="M496" s="151" t="s">
        <v>37</v>
      </c>
      <c r="N496" s="151" t="s">
        <v>38</v>
      </c>
      <c r="O496" s="151" t="s">
        <v>39</v>
      </c>
      <c r="P496" s="152" t="s">
        <v>133</v>
      </c>
      <c r="Q496" s="154">
        <v>0</v>
      </c>
      <c r="R496" s="154">
        <v>10775192</v>
      </c>
      <c r="S496" s="154">
        <v>2449396</v>
      </c>
      <c r="T496" s="154">
        <v>8325796</v>
      </c>
      <c r="U496" s="154">
        <v>0</v>
      </c>
      <c r="V496" s="154">
        <v>8325796</v>
      </c>
      <c r="W496" s="154">
        <v>0</v>
      </c>
      <c r="X496" s="154">
        <v>8325796</v>
      </c>
      <c r="Y496" s="154">
        <v>8325796</v>
      </c>
      <c r="Z496" s="154">
        <v>8325796</v>
      </c>
      <c r="AA496" s="154">
        <v>8325796</v>
      </c>
    </row>
    <row r="497" spans="1:27" ht="15" customHeight="1" x14ac:dyDescent="0.2">
      <c r="A497" s="151" t="s">
        <v>228</v>
      </c>
      <c r="B497" s="152" t="s">
        <v>229</v>
      </c>
      <c r="C497" s="153" t="s">
        <v>180</v>
      </c>
      <c r="D497" s="151" t="s">
        <v>36</v>
      </c>
      <c r="E497" s="151" t="s">
        <v>478</v>
      </c>
      <c r="F497" s="151" t="s">
        <v>478</v>
      </c>
      <c r="G497" s="151" t="s">
        <v>546</v>
      </c>
      <c r="H497" s="151" t="s">
        <v>549</v>
      </c>
      <c r="I497" s="151" t="s">
        <v>479</v>
      </c>
      <c r="J497" s="151"/>
      <c r="K497" s="151"/>
      <c r="L497" s="151"/>
      <c r="M497" s="151" t="s">
        <v>37</v>
      </c>
      <c r="N497" s="151" t="s">
        <v>38</v>
      </c>
      <c r="O497" s="151" t="s">
        <v>39</v>
      </c>
      <c r="P497" s="152" t="s">
        <v>134</v>
      </c>
      <c r="Q497" s="154">
        <v>1823850</v>
      </c>
      <c r="R497" s="154">
        <v>2498156.11</v>
      </c>
      <c r="S497" s="154">
        <v>214003.11</v>
      </c>
      <c r="T497" s="154">
        <v>4108003</v>
      </c>
      <c r="U497" s="154">
        <v>0</v>
      </c>
      <c r="V497" s="154">
        <v>4108003</v>
      </c>
      <c r="W497" s="154">
        <v>0</v>
      </c>
      <c r="X497" s="154">
        <v>4108003</v>
      </c>
      <c r="Y497" s="154">
        <v>4108003</v>
      </c>
      <c r="Z497" s="154">
        <v>4108003</v>
      </c>
      <c r="AA497" s="154">
        <v>4108003</v>
      </c>
    </row>
    <row r="498" spans="1:27" ht="15" customHeight="1" x14ac:dyDescent="0.2">
      <c r="A498" s="151" t="s">
        <v>228</v>
      </c>
      <c r="B498" s="152" t="s">
        <v>229</v>
      </c>
      <c r="C498" s="153" t="s">
        <v>181</v>
      </c>
      <c r="D498" s="151" t="s">
        <v>36</v>
      </c>
      <c r="E498" s="151" t="s">
        <v>478</v>
      </c>
      <c r="F498" s="151" t="s">
        <v>478</v>
      </c>
      <c r="G498" s="151" t="s">
        <v>546</v>
      </c>
      <c r="H498" s="151" t="s">
        <v>550</v>
      </c>
      <c r="I498" s="151"/>
      <c r="J498" s="151"/>
      <c r="K498" s="151"/>
      <c r="L498" s="151"/>
      <c r="M498" s="151" t="s">
        <v>37</v>
      </c>
      <c r="N498" s="151" t="s">
        <v>38</v>
      </c>
      <c r="O498" s="151" t="s">
        <v>39</v>
      </c>
      <c r="P498" s="152" t="s">
        <v>135</v>
      </c>
      <c r="Q498" s="154">
        <v>16936290</v>
      </c>
      <c r="R498" s="154">
        <v>13678281</v>
      </c>
      <c r="S498" s="154">
        <v>2354967</v>
      </c>
      <c r="T498" s="154">
        <v>28259604</v>
      </c>
      <c r="U498" s="154">
        <v>0</v>
      </c>
      <c r="V498" s="154">
        <v>28259604</v>
      </c>
      <c r="W498" s="154">
        <v>0</v>
      </c>
      <c r="X498" s="154">
        <v>28259604</v>
      </c>
      <c r="Y498" s="154">
        <v>28259604</v>
      </c>
      <c r="Z498" s="154">
        <v>28259604</v>
      </c>
      <c r="AA498" s="154">
        <v>28259604</v>
      </c>
    </row>
    <row r="499" spans="1:27" ht="15" customHeight="1" x14ac:dyDescent="0.2">
      <c r="A499" s="151" t="s">
        <v>228</v>
      </c>
      <c r="B499" s="152" t="s">
        <v>229</v>
      </c>
      <c r="C499" s="153" t="s">
        <v>559</v>
      </c>
      <c r="D499" s="151" t="s">
        <v>36</v>
      </c>
      <c r="E499" s="151" t="s">
        <v>478</v>
      </c>
      <c r="F499" s="151" t="s">
        <v>478</v>
      </c>
      <c r="G499" s="151" t="s">
        <v>546</v>
      </c>
      <c r="H499" s="151" t="s">
        <v>560</v>
      </c>
      <c r="I499" s="151"/>
      <c r="J499" s="151"/>
      <c r="K499" s="151"/>
      <c r="L499" s="151"/>
      <c r="M499" s="151" t="s">
        <v>37</v>
      </c>
      <c r="N499" s="151" t="s">
        <v>38</v>
      </c>
      <c r="O499" s="151" t="s">
        <v>39</v>
      </c>
      <c r="P499" s="152" t="s">
        <v>561</v>
      </c>
      <c r="Q499" s="154">
        <v>0</v>
      </c>
      <c r="R499" s="154">
        <v>1400000</v>
      </c>
      <c r="S499" s="154">
        <v>1400000</v>
      </c>
      <c r="T499" s="154">
        <v>0</v>
      </c>
      <c r="U499" s="154">
        <v>0</v>
      </c>
      <c r="V499" s="154">
        <v>0</v>
      </c>
      <c r="W499" s="154">
        <v>0</v>
      </c>
      <c r="X499" s="154">
        <v>0</v>
      </c>
      <c r="Y499" s="154">
        <v>0</v>
      </c>
      <c r="Z499" s="154">
        <v>0</v>
      </c>
      <c r="AA499" s="154">
        <v>0</v>
      </c>
    </row>
    <row r="500" spans="1:27" ht="15" customHeight="1" x14ac:dyDescent="0.2">
      <c r="A500" s="151" t="s">
        <v>228</v>
      </c>
      <c r="B500" s="152" t="s">
        <v>229</v>
      </c>
      <c r="C500" s="153" t="s">
        <v>184</v>
      </c>
      <c r="D500" s="151" t="s">
        <v>36</v>
      </c>
      <c r="E500" s="151" t="s">
        <v>42</v>
      </c>
      <c r="F500" s="151" t="s">
        <v>42</v>
      </c>
      <c r="G500" s="151" t="s">
        <v>478</v>
      </c>
      <c r="H500" s="151" t="s">
        <v>479</v>
      </c>
      <c r="I500" s="151" t="s">
        <v>479</v>
      </c>
      <c r="J500" s="151"/>
      <c r="K500" s="151"/>
      <c r="L500" s="151"/>
      <c r="M500" s="151" t="s">
        <v>37</v>
      </c>
      <c r="N500" s="151" t="s">
        <v>38</v>
      </c>
      <c r="O500" s="151" t="s">
        <v>39</v>
      </c>
      <c r="P500" s="152" t="s">
        <v>138</v>
      </c>
      <c r="Q500" s="154">
        <v>0</v>
      </c>
      <c r="R500" s="154">
        <v>900000</v>
      </c>
      <c r="S500" s="154">
        <v>0</v>
      </c>
      <c r="T500" s="154">
        <v>900000</v>
      </c>
      <c r="U500" s="154">
        <v>0</v>
      </c>
      <c r="V500" s="154">
        <v>0</v>
      </c>
      <c r="W500" s="154">
        <v>900000</v>
      </c>
      <c r="X500" s="154">
        <v>0</v>
      </c>
      <c r="Y500" s="154">
        <v>0</v>
      </c>
      <c r="Z500" s="154">
        <v>0</v>
      </c>
      <c r="AA500" s="154">
        <v>0</v>
      </c>
    </row>
    <row r="501" spans="1:27" ht="15" customHeight="1" x14ac:dyDescent="0.2">
      <c r="A501" s="151" t="s">
        <v>228</v>
      </c>
      <c r="B501" s="152" t="s">
        <v>229</v>
      </c>
      <c r="C501" s="153" t="s">
        <v>185</v>
      </c>
      <c r="D501" s="151" t="s">
        <v>36</v>
      </c>
      <c r="E501" s="151" t="s">
        <v>42</v>
      </c>
      <c r="F501" s="151" t="s">
        <v>42</v>
      </c>
      <c r="G501" s="151" t="s">
        <v>42</v>
      </c>
      <c r="H501" s="151" t="s">
        <v>490</v>
      </c>
      <c r="I501" s="151" t="s">
        <v>552</v>
      </c>
      <c r="J501" s="151"/>
      <c r="K501" s="151"/>
      <c r="L501" s="151"/>
      <c r="M501" s="151" t="s">
        <v>37</v>
      </c>
      <c r="N501" s="151" t="s">
        <v>38</v>
      </c>
      <c r="O501" s="151" t="s">
        <v>39</v>
      </c>
      <c r="P501" s="152" t="s">
        <v>139</v>
      </c>
      <c r="Q501" s="154">
        <v>0</v>
      </c>
      <c r="R501" s="154">
        <v>3798400</v>
      </c>
      <c r="S501" s="154">
        <v>0</v>
      </c>
      <c r="T501" s="154">
        <v>3798400</v>
      </c>
      <c r="U501" s="154">
        <v>0</v>
      </c>
      <c r="V501" s="154">
        <v>3798400</v>
      </c>
      <c r="W501" s="154">
        <v>0</v>
      </c>
      <c r="X501" s="154">
        <v>3798400</v>
      </c>
      <c r="Y501" s="154">
        <v>3798400</v>
      </c>
      <c r="Z501" s="154">
        <v>3798400</v>
      </c>
      <c r="AA501" s="154">
        <v>3798400</v>
      </c>
    </row>
    <row r="502" spans="1:27" ht="15" customHeight="1" x14ac:dyDescent="0.2">
      <c r="A502" s="151" t="s">
        <v>228</v>
      </c>
      <c r="B502" s="152" t="s">
        <v>229</v>
      </c>
      <c r="C502" s="153" t="s">
        <v>185</v>
      </c>
      <c r="D502" s="151" t="s">
        <v>36</v>
      </c>
      <c r="E502" s="151" t="s">
        <v>42</v>
      </c>
      <c r="F502" s="151" t="s">
        <v>42</v>
      </c>
      <c r="G502" s="151" t="s">
        <v>42</v>
      </c>
      <c r="H502" s="151" t="s">
        <v>490</v>
      </c>
      <c r="I502" s="151" t="s">
        <v>552</v>
      </c>
      <c r="J502" s="151"/>
      <c r="K502" s="151"/>
      <c r="L502" s="151"/>
      <c r="M502" s="151" t="s">
        <v>48</v>
      </c>
      <c r="N502" s="151" t="s">
        <v>49</v>
      </c>
      <c r="O502" s="151" t="s">
        <v>39</v>
      </c>
      <c r="P502" s="152" t="s">
        <v>139</v>
      </c>
      <c r="Q502" s="154">
        <v>0</v>
      </c>
      <c r="R502" s="154">
        <v>60000</v>
      </c>
      <c r="S502" s="154">
        <v>0</v>
      </c>
      <c r="T502" s="154">
        <v>60000</v>
      </c>
      <c r="U502" s="154">
        <v>0</v>
      </c>
      <c r="V502" s="154">
        <v>60000</v>
      </c>
      <c r="W502" s="154">
        <v>0</v>
      </c>
      <c r="X502" s="154">
        <v>60000</v>
      </c>
      <c r="Y502" s="154">
        <v>60000</v>
      </c>
      <c r="Z502" s="154">
        <v>60000</v>
      </c>
      <c r="AA502" s="154">
        <v>60000</v>
      </c>
    </row>
    <row r="503" spans="1:27" ht="15" customHeight="1" x14ac:dyDescent="0.2">
      <c r="A503" s="151" t="s">
        <v>228</v>
      </c>
      <c r="B503" s="152" t="s">
        <v>229</v>
      </c>
      <c r="C503" s="153" t="s">
        <v>186</v>
      </c>
      <c r="D503" s="151" t="s">
        <v>36</v>
      </c>
      <c r="E503" s="151" t="s">
        <v>42</v>
      </c>
      <c r="F503" s="151" t="s">
        <v>42</v>
      </c>
      <c r="G503" s="151" t="s">
        <v>42</v>
      </c>
      <c r="H503" s="151" t="s">
        <v>490</v>
      </c>
      <c r="I503" s="151" t="s">
        <v>554</v>
      </c>
      <c r="J503" s="151"/>
      <c r="K503" s="151"/>
      <c r="L503" s="151"/>
      <c r="M503" s="151" t="s">
        <v>37</v>
      </c>
      <c r="N503" s="151" t="s">
        <v>38</v>
      </c>
      <c r="O503" s="151" t="s">
        <v>39</v>
      </c>
      <c r="P503" s="152" t="s">
        <v>140</v>
      </c>
      <c r="Q503" s="154">
        <v>28000000</v>
      </c>
      <c r="R503" s="154">
        <v>6131620</v>
      </c>
      <c r="S503" s="154">
        <v>37598</v>
      </c>
      <c r="T503" s="154">
        <v>34094022</v>
      </c>
      <c r="U503" s="154">
        <v>0</v>
      </c>
      <c r="V503" s="154">
        <v>33143202</v>
      </c>
      <c r="W503" s="154">
        <v>950820</v>
      </c>
      <c r="X503" s="154">
        <v>33143202</v>
      </c>
      <c r="Y503" s="154">
        <v>33143202</v>
      </c>
      <c r="Z503" s="154">
        <v>33143202</v>
      </c>
      <c r="AA503" s="154">
        <v>33143202</v>
      </c>
    </row>
    <row r="504" spans="1:27" ht="15" customHeight="1" x14ac:dyDescent="0.2">
      <c r="A504" s="151" t="s">
        <v>228</v>
      </c>
      <c r="B504" s="152" t="s">
        <v>229</v>
      </c>
      <c r="C504" s="153" t="s">
        <v>187</v>
      </c>
      <c r="D504" s="151" t="s">
        <v>36</v>
      </c>
      <c r="E504" s="151" t="s">
        <v>42</v>
      </c>
      <c r="F504" s="151" t="s">
        <v>42</v>
      </c>
      <c r="G504" s="151" t="s">
        <v>42</v>
      </c>
      <c r="H504" s="151" t="s">
        <v>500</v>
      </c>
      <c r="I504" s="151" t="s">
        <v>549</v>
      </c>
      <c r="J504" s="151"/>
      <c r="K504" s="151"/>
      <c r="L504" s="151"/>
      <c r="M504" s="151" t="s">
        <v>37</v>
      </c>
      <c r="N504" s="151" t="s">
        <v>38</v>
      </c>
      <c r="O504" s="151" t="s">
        <v>39</v>
      </c>
      <c r="P504" s="152" t="s">
        <v>141</v>
      </c>
      <c r="Q504" s="154">
        <v>28716096</v>
      </c>
      <c r="R504" s="154">
        <v>0</v>
      </c>
      <c r="S504" s="154">
        <v>28716096</v>
      </c>
      <c r="T504" s="154">
        <v>0</v>
      </c>
      <c r="U504" s="154">
        <v>0</v>
      </c>
      <c r="V504" s="154">
        <v>0</v>
      </c>
      <c r="W504" s="154">
        <v>0</v>
      </c>
      <c r="X504" s="154">
        <v>0</v>
      </c>
      <c r="Y504" s="154">
        <v>0</v>
      </c>
      <c r="Z504" s="154">
        <v>0</v>
      </c>
      <c r="AA504" s="154">
        <v>0</v>
      </c>
    </row>
    <row r="505" spans="1:27" ht="15" customHeight="1" x14ac:dyDescent="0.2">
      <c r="A505" s="151" t="s">
        <v>228</v>
      </c>
      <c r="B505" s="152" t="s">
        <v>229</v>
      </c>
      <c r="C505" s="153" t="s">
        <v>101</v>
      </c>
      <c r="D505" s="151" t="s">
        <v>36</v>
      </c>
      <c r="E505" s="151" t="s">
        <v>42</v>
      </c>
      <c r="F505" s="151" t="s">
        <v>42</v>
      </c>
      <c r="G505" s="151" t="s">
        <v>42</v>
      </c>
      <c r="H505" s="151" t="s">
        <v>500</v>
      </c>
      <c r="I505" s="151" t="s">
        <v>550</v>
      </c>
      <c r="J505" s="151"/>
      <c r="K505" s="151"/>
      <c r="L505" s="151"/>
      <c r="M505" s="151" t="s">
        <v>37</v>
      </c>
      <c r="N505" s="151" t="s">
        <v>38</v>
      </c>
      <c r="O505" s="151" t="s">
        <v>39</v>
      </c>
      <c r="P505" s="152" t="s">
        <v>142</v>
      </c>
      <c r="Q505" s="154">
        <v>0</v>
      </c>
      <c r="R505" s="154">
        <v>34869056</v>
      </c>
      <c r="S505" s="154">
        <v>0</v>
      </c>
      <c r="T505" s="154">
        <v>34869056</v>
      </c>
      <c r="U505" s="154">
        <v>0</v>
      </c>
      <c r="V505" s="154">
        <v>33929056</v>
      </c>
      <c r="W505" s="154">
        <v>940000</v>
      </c>
      <c r="X505" s="154">
        <v>33929056</v>
      </c>
      <c r="Y505" s="154">
        <v>33549056</v>
      </c>
      <c r="Z505" s="154">
        <v>33549056</v>
      </c>
      <c r="AA505" s="154">
        <v>33549056</v>
      </c>
    </row>
    <row r="506" spans="1:27" ht="15" customHeight="1" x14ac:dyDescent="0.2">
      <c r="A506" s="151" t="s">
        <v>228</v>
      </c>
      <c r="B506" s="152" t="s">
        <v>229</v>
      </c>
      <c r="C506" s="153" t="s">
        <v>101</v>
      </c>
      <c r="D506" s="151" t="s">
        <v>36</v>
      </c>
      <c r="E506" s="151" t="s">
        <v>42</v>
      </c>
      <c r="F506" s="151" t="s">
        <v>42</v>
      </c>
      <c r="G506" s="151" t="s">
        <v>42</v>
      </c>
      <c r="H506" s="151" t="s">
        <v>500</v>
      </c>
      <c r="I506" s="151" t="s">
        <v>550</v>
      </c>
      <c r="J506" s="151"/>
      <c r="K506" s="151"/>
      <c r="L506" s="151"/>
      <c r="M506" s="151" t="s">
        <v>48</v>
      </c>
      <c r="N506" s="151" t="s">
        <v>49</v>
      </c>
      <c r="O506" s="151" t="s">
        <v>39</v>
      </c>
      <c r="P506" s="152" t="s">
        <v>142</v>
      </c>
      <c r="Q506" s="154">
        <v>0</v>
      </c>
      <c r="R506" s="154">
        <v>54000000</v>
      </c>
      <c r="S506" s="154">
        <v>6000000</v>
      </c>
      <c r="T506" s="154">
        <v>48000000</v>
      </c>
      <c r="U506" s="154">
        <v>0</v>
      </c>
      <c r="V506" s="154">
        <v>48000000</v>
      </c>
      <c r="W506" s="154">
        <v>0</v>
      </c>
      <c r="X506" s="154">
        <v>48000000</v>
      </c>
      <c r="Y506" s="154">
        <v>48000000</v>
      </c>
      <c r="Z506" s="154">
        <v>48000000</v>
      </c>
      <c r="AA506" s="154">
        <v>48000000</v>
      </c>
    </row>
    <row r="507" spans="1:27" ht="15" customHeight="1" x14ac:dyDescent="0.2">
      <c r="A507" s="151" t="s">
        <v>228</v>
      </c>
      <c r="B507" s="152" t="s">
        <v>229</v>
      </c>
      <c r="C507" s="153" t="s">
        <v>189</v>
      </c>
      <c r="D507" s="151" t="s">
        <v>36</v>
      </c>
      <c r="E507" s="151" t="s">
        <v>42</v>
      </c>
      <c r="F507" s="151" t="s">
        <v>42</v>
      </c>
      <c r="G507" s="151" t="s">
        <v>42</v>
      </c>
      <c r="H507" s="151" t="s">
        <v>485</v>
      </c>
      <c r="I507" s="151" t="s">
        <v>552</v>
      </c>
      <c r="J507" s="151"/>
      <c r="K507" s="151"/>
      <c r="L507" s="151"/>
      <c r="M507" s="151" t="s">
        <v>37</v>
      </c>
      <c r="N507" s="151" t="s">
        <v>38</v>
      </c>
      <c r="O507" s="151" t="s">
        <v>39</v>
      </c>
      <c r="P507" s="152" t="s">
        <v>144</v>
      </c>
      <c r="Q507" s="154">
        <v>3200000</v>
      </c>
      <c r="R507" s="154">
        <v>977678</v>
      </c>
      <c r="S507" s="154">
        <v>0</v>
      </c>
      <c r="T507" s="154">
        <v>4177678</v>
      </c>
      <c r="U507" s="154">
        <v>0</v>
      </c>
      <c r="V507" s="154">
        <v>3981042</v>
      </c>
      <c r="W507" s="154">
        <v>196636</v>
      </c>
      <c r="X507" s="154">
        <v>3981042</v>
      </c>
      <c r="Y507" s="154">
        <v>3981042</v>
      </c>
      <c r="Z507" s="154">
        <v>3981042</v>
      </c>
      <c r="AA507" s="154">
        <v>3981042</v>
      </c>
    </row>
    <row r="508" spans="1:27" ht="15" customHeight="1" x14ac:dyDescent="0.2">
      <c r="A508" s="151" t="s">
        <v>228</v>
      </c>
      <c r="B508" s="152" t="s">
        <v>229</v>
      </c>
      <c r="C508" s="153" t="s">
        <v>190</v>
      </c>
      <c r="D508" s="151" t="s">
        <v>36</v>
      </c>
      <c r="E508" s="151" t="s">
        <v>42</v>
      </c>
      <c r="F508" s="151" t="s">
        <v>42</v>
      </c>
      <c r="G508" s="151" t="s">
        <v>42</v>
      </c>
      <c r="H508" s="151" t="s">
        <v>554</v>
      </c>
      <c r="I508" s="151" t="s">
        <v>552</v>
      </c>
      <c r="J508" s="151"/>
      <c r="K508" s="151"/>
      <c r="L508" s="151"/>
      <c r="M508" s="151" t="s">
        <v>37</v>
      </c>
      <c r="N508" s="151" t="s">
        <v>38</v>
      </c>
      <c r="O508" s="151" t="s">
        <v>39</v>
      </c>
      <c r="P508" s="152" t="s">
        <v>145</v>
      </c>
      <c r="Q508" s="154">
        <v>2500000</v>
      </c>
      <c r="R508" s="154">
        <v>0</v>
      </c>
      <c r="S508" s="154">
        <v>0</v>
      </c>
      <c r="T508" s="154">
        <v>2500000</v>
      </c>
      <c r="U508" s="154">
        <v>0</v>
      </c>
      <c r="V508" s="154">
        <v>1926741</v>
      </c>
      <c r="W508" s="154">
        <v>573259</v>
      </c>
      <c r="X508" s="154">
        <v>1926741</v>
      </c>
      <c r="Y508" s="154">
        <v>1926741</v>
      </c>
      <c r="Z508" s="154">
        <v>1926741</v>
      </c>
      <c r="AA508" s="154">
        <v>1926741</v>
      </c>
    </row>
    <row r="509" spans="1:27" ht="15" customHeight="1" x14ac:dyDescent="0.2">
      <c r="A509" s="151" t="s">
        <v>228</v>
      </c>
      <c r="B509" s="152" t="s">
        <v>229</v>
      </c>
      <c r="C509" s="153" t="s">
        <v>191</v>
      </c>
      <c r="D509" s="151" t="s">
        <v>36</v>
      </c>
      <c r="E509" s="151" t="s">
        <v>42</v>
      </c>
      <c r="F509" s="151" t="s">
        <v>42</v>
      </c>
      <c r="G509" s="151" t="s">
        <v>42</v>
      </c>
      <c r="H509" s="151" t="s">
        <v>555</v>
      </c>
      <c r="I509" s="151"/>
      <c r="J509" s="151"/>
      <c r="K509" s="151"/>
      <c r="L509" s="151"/>
      <c r="M509" s="151" t="s">
        <v>37</v>
      </c>
      <c r="N509" s="151" t="s">
        <v>38</v>
      </c>
      <c r="O509" s="151" t="s">
        <v>39</v>
      </c>
      <c r="P509" s="152" t="s">
        <v>146</v>
      </c>
      <c r="Q509" s="154">
        <v>0</v>
      </c>
      <c r="R509" s="154">
        <v>387480</v>
      </c>
      <c r="S509" s="154">
        <v>0</v>
      </c>
      <c r="T509" s="154">
        <v>387480</v>
      </c>
      <c r="U509" s="154">
        <v>0</v>
      </c>
      <c r="V509" s="154">
        <v>387480</v>
      </c>
      <c r="W509" s="154">
        <v>0</v>
      </c>
      <c r="X509" s="154">
        <v>387480</v>
      </c>
      <c r="Y509" s="154">
        <v>387480</v>
      </c>
      <c r="Z509" s="154">
        <v>387480</v>
      </c>
      <c r="AA509" s="154">
        <v>387480</v>
      </c>
    </row>
    <row r="510" spans="1:27" ht="15" customHeight="1" x14ac:dyDescent="0.2">
      <c r="A510" s="151" t="s">
        <v>228</v>
      </c>
      <c r="B510" s="152" t="s">
        <v>229</v>
      </c>
      <c r="C510" s="153" t="s">
        <v>191</v>
      </c>
      <c r="D510" s="151" t="s">
        <v>36</v>
      </c>
      <c r="E510" s="151" t="s">
        <v>42</v>
      </c>
      <c r="F510" s="151" t="s">
        <v>42</v>
      </c>
      <c r="G510" s="151" t="s">
        <v>42</v>
      </c>
      <c r="H510" s="151" t="s">
        <v>555</v>
      </c>
      <c r="I510" s="151"/>
      <c r="J510" s="151"/>
      <c r="K510" s="151"/>
      <c r="L510" s="151"/>
      <c r="M510" s="151" t="s">
        <v>48</v>
      </c>
      <c r="N510" s="151" t="s">
        <v>49</v>
      </c>
      <c r="O510" s="151" t="s">
        <v>39</v>
      </c>
      <c r="P510" s="152" t="s">
        <v>146</v>
      </c>
      <c r="Q510" s="154">
        <v>0</v>
      </c>
      <c r="R510" s="154">
        <v>543092</v>
      </c>
      <c r="S510" s="154">
        <v>0</v>
      </c>
      <c r="T510" s="154">
        <v>543092</v>
      </c>
      <c r="U510" s="154">
        <v>0</v>
      </c>
      <c r="V510" s="154">
        <v>543092</v>
      </c>
      <c r="W510" s="154">
        <v>0</v>
      </c>
      <c r="X510" s="154">
        <v>543092</v>
      </c>
      <c r="Y510" s="154">
        <v>543092</v>
      </c>
      <c r="Z510" s="154">
        <v>543092</v>
      </c>
      <c r="AA510" s="154">
        <v>543092</v>
      </c>
    </row>
    <row r="511" spans="1:27" ht="15" customHeight="1" x14ac:dyDescent="0.2">
      <c r="A511" s="151" t="s">
        <v>228</v>
      </c>
      <c r="B511" s="152" t="s">
        <v>229</v>
      </c>
      <c r="C511" s="153" t="s">
        <v>192</v>
      </c>
      <c r="D511" s="151" t="s">
        <v>36</v>
      </c>
      <c r="E511" s="151" t="s">
        <v>546</v>
      </c>
      <c r="F511" s="151" t="s">
        <v>547</v>
      </c>
      <c r="G511" s="151" t="s">
        <v>42</v>
      </c>
      <c r="H511" s="151" t="s">
        <v>548</v>
      </c>
      <c r="I511" s="151" t="s">
        <v>549</v>
      </c>
      <c r="J511" s="151"/>
      <c r="K511" s="151"/>
      <c r="L511" s="151"/>
      <c r="M511" s="151" t="s">
        <v>37</v>
      </c>
      <c r="N511" s="151" t="s">
        <v>38</v>
      </c>
      <c r="O511" s="151" t="s">
        <v>39</v>
      </c>
      <c r="P511" s="152" t="s">
        <v>147</v>
      </c>
      <c r="Q511" s="154">
        <v>0</v>
      </c>
      <c r="R511" s="154">
        <v>952746</v>
      </c>
      <c r="S511" s="154">
        <v>952746</v>
      </c>
      <c r="T511" s="154">
        <v>0</v>
      </c>
      <c r="U511" s="154">
        <v>0</v>
      </c>
      <c r="V511" s="154">
        <v>0</v>
      </c>
      <c r="W511" s="154">
        <v>0</v>
      </c>
      <c r="X511" s="154">
        <v>0</v>
      </c>
      <c r="Y511" s="154">
        <v>0</v>
      </c>
      <c r="Z511" s="154">
        <v>0</v>
      </c>
      <c r="AA511" s="154">
        <v>0</v>
      </c>
    </row>
    <row r="512" spans="1:27" ht="15" customHeight="1" x14ac:dyDescent="0.2">
      <c r="A512" s="151" t="s">
        <v>228</v>
      </c>
      <c r="B512" s="152" t="s">
        <v>229</v>
      </c>
      <c r="C512" s="153" t="s">
        <v>194</v>
      </c>
      <c r="D512" s="151" t="s">
        <v>36</v>
      </c>
      <c r="E512" s="151" t="s">
        <v>551</v>
      </c>
      <c r="F512" s="151" t="s">
        <v>478</v>
      </c>
      <c r="G512" s="151" t="s">
        <v>42</v>
      </c>
      <c r="H512" s="151" t="s">
        <v>549</v>
      </c>
      <c r="I512" s="151"/>
      <c r="J512" s="151"/>
      <c r="K512" s="151"/>
      <c r="L512" s="151"/>
      <c r="M512" s="151" t="s">
        <v>37</v>
      </c>
      <c r="N512" s="151" t="s">
        <v>38</v>
      </c>
      <c r="O512" s="151" t="s">
        <v>39</v>
      </c>
      <c r="P512" s="152" t="s">
        <v>149</v>
      </c>
      <c r="Q512" s="154">
        <v>0</v>
      </c>
      <c r="R512" s="154">
        <v>9927077</v>
      </c>
      <c r="S512" s="154">
        <v>0</v>
      </c>
      <c r="T512" s="154">
        <v>9927077</v>
      </c>
      <c r="U512" s="154">
        <v>0</v>
      </c>
      <c r="V512" s="154">
        <v>9927077</v>
      </c>
      <c r="W512" s="154">
        <v>0</v>
      </c>
      <c r="X512" s="154">
        <v>9927077</v>
      </c>
      <c r="Y512" s="154">
        <v>9927077</v>
      </c>
      <c r="Z512" s="154">
        <v>9927077</v>
      </c>
      <c r="AA512" s="154">
        <v>9927077</v>
      </c>
    </row>
    <row r="513" spans="1:27" ht="15" customHeight="1" x14ac:dyDescent="0.2">
      <c r="A513" s="151" t="s">
        <v>228</v>
      </c>
      <c r="B513" s="152" t="s">
        <v>229</v>
      </c>
      <c r="C513" s="153" t="s">
        <v>197</v>
      </c>
      <c r="D513" s="151" t="s">
        <v>61</v>
      </c>
      <c r="E513" s="151" t="s">
        <v>74</v>
      </c>
      <c r="F513" s="151" t="s">
        <v>63</v>
      </c>
      <c r="G513" s="151" t="s">
        <v>71</v>
      </c>
      <c r="H513" s="151" t="s">
        <v>151</v>
      </c>
      <c r="I513" s="151" t="s">
        <v>154</v>
      </c>
      <c r="J513" s="151" t="s">
        <v>42</v>
      </c>
      <c r="K513" s="151"/>
      <c r="L513" s="151"/>
      <c r="M513" s="151" t="s">
        <v>37</v>
      </c>
      <c r="N513" s="151" t="s">
        <v>38</v>
      </c>
      <c r="O513" s="151" t="s">
        <v>39</v>
      </c>
      <c r="P513" s="152" t="s">
        <v>155</v>
      </c>
      <c r="Q513" s="154">
        <v>0</v>
      </c>
      <c r="R513" s="154">
        <v>326932750</v>
      </c>
      <c r="S513" s="154">
        <v>0</v>
      </c>
      <c r="T513" s="154">
        <v>326932750</v>
      </c>
      <c r="U513" s="154">
        <v>0</v>
      </c>
      <c r="V513" s="154">
        <v>319333005</v>
      </c>
      <c r="W513" s="154">
        <v>7599745</v>
      </c>
      <c r="X513" s="154">
        <v>319333005</v>
      </c>
      <c r="Y513" s="154">
        <v>319333005</v>
      </c>
      <c r="Z513" s="154">
        <v>319333005</v>
      </c>
      <c r="AA513" s="154">
        <v>319333005</v>
      </c>
    </row>
    <row r="514" spans="1:27" ht="15" customHeight="1" x14ac:dyDescent="0.2">
      <c r="A514" s="151" t="s">
        <v>228</v>
      </c>
      <c r="B514" s="152" t="s">
        <v>229</v>
      </c>
      <c r="C514" s="153" t="s">
        <v>197</v>
      </c>
      <c r="D514" s="151" t="s">
        <v>61</v>
      </c>
      <c r="E514" s="151" t="s">
        <v>74</v>
      </c>
      <c r="F514" s="151" t="s">
        <v>63</v>
      </c>
      <c r="G514" s="151" t="s">
        <v>71</v>
      </c>
      <c r="H514" s="151" t="s">
        <v>151</v>
      </c>
      <c r="I514" s="151" t="s">
        <v>154</v>
      </c>
      <c r="J514" s="151" t="s">
        <v>42</v>
      </c>
      <c r="K514" s="151"/>
      <c r="L514" s="151"/>
      <c r="M514" s="151" t="s">
        <v>37</v>
      </c>
      <c r="N514" s="151" t="s">
        <v>76</v>
      </c>
      <c r="O514" s="151" t="s">
        <v>39</v>
      </c>
      <c r="P514" s="152" t="s">
        <v>155</v>
      </c>
      <c r="Q514" s="154">
        <v>0</v>
      </c>
      <c r="R514" s="154">
        <v>198111513</v>
      </c>
      <c r="S514" s="154">
        <v>24812663</v>
      </c>
      <c r="T514" s="154">
        <v>173298850</v>
      </c>
      <c r="U514" s="154">
        <v>0</v>
      </c>
      <c r="V514" s="154">
        <v>146595705</v>
      </c>
      <c r="W514" s="154">
        <v>26703145</v>
      </c>
      <c r="X514" s="154">
        <v>146595705</v>
      </c>
      <c r="Y514" s="154">
        <v>146595705</v>
      </c>
      <c r="Z514" s="154">
        <v>146595705</v>
      </c>
      <c r="AA514" s="154">
        <v>146595705</v>
      </c>
    </row>
    <row r="515" spans="1:27" ht="15" customHeight="1" x14ac:dyDescent="0.2">
      <c r="A515" s="151" t="s">
        <v>228</v>
      </c>
      <c r="B515" s="152" t="s">
        <v>229</v>
      </c>
      <c r="C515" s="153" t="s">
        <v>198</v>
      </c>
      <c r="D515" s="151" t="s">
        <v>61</v>
      </c>
      <c r="E515" s="151" t="s">
        <v>74</v>
      </c>
      <c r="F515" s="151" t="s">
        <v>63</v>
      </c>
      <c r="G515" s="151" t="s">
        <v>71</v>
      </c>
      <c r="H515" s="151" t="s">
        <v>151</v>
      </c>
      <c r="I515" s="151" t="s">
        <v>156</v>
      </c>
      <c r="J515" s="151" t="s">
        <v>42</v>
      </c>
      <c r="K515" s="151"/>
      <c r="L515" s="151"/>
      <c r="M515" s="151" t="s">
        <v>48</v>
      </c>
      <c r="N515" s="151" t="s">
        <v>49</v>
      </c>
      <c r="O515" s="151" t="s">
        <v>39</v>
      </c>
      <c r="P515" s="152" t="s">
        <v>157</v>
      </c>
      <c r="Q515" s="154">
        <v>0</v>
      </c>
      <c r="R515" s="154">
        <v>104807890</v>
      </c>
      <c r="S515" s="154">
        <v>14002170</v>
      </c>
      <c r="T515" s="154">
        <v>90805720</v>
      </c>
      <c r="U515" s="154">
        <v>0</v>
      </c>
      <c r="V515" s="154">
        <v>58559518</v>
      </c>
      <c r="W515" s="154">
        <v>32246202</v>
      </c>
      <c r="X515" s="154">
        <v>58559518</v>
      </c>
      <c r="Y515" s="154">
        <v>58559518</v>
      </c>
      <c r="Z515" s="154">
        <v>58559518</v>
      </c>
      <c r="AA515" s="154">
        <v>58559518</v>
      </c>
    </row>
    <row r="516" spans="1:27" ht="15" customHeight="1" x14ac:dyDescent="0.2">
      <c r="A516" s="151" t="s">
        <v>228</v>
      </c>
      <c r="B516" s="152" t="s">
        <v>229</v>
      </c>
      <c r="C516" s="153" t="s">
        <v>197</v>
      </c>
      <c r="D516" s="151" t="s">
        <v>61</v>
      </c>
      <c r="E516" s="151" t="s">
        <v>74</v>
      </c>
      <c r="F516" s="151" t="s">
        <v>63</v>
      </c>
      <c r="G516" s="151" t="s">
        <v>71</v>
      </c>
      <c r="H516" s="151" t="s">
        <v>151</v>
      </c>
      <c r="I516" s="151" t="s">
        <v>154</v>
      </c>
      <c r="J516" s="151" t="s">
        <v>42</v>
      </c>
      <c r="K516" s="151"/>
      <c r="L516" s="151"/>
      <c r="M516" s="151" t="s">
        <v>48</v>
      </c>
      <c r="N516" s="151" t="s">
        <v>49</v>
      </c>
      <c r="O516" s="151" t="s">
        <v>39</v>
      </c>
      <c r="P516" s="152" t="s">
        <v>155</v>
      </c>
      <c r="Q516" s="154">
        <v>0</v>
      </c>
      <c r="R516" s="154">
        <v>100620486</v>
      </c>
      <c r="S516" s="154">
        <v>0</v>
      </c>
      <c r="T516" s="154">
        <v>100620486</v>
      </c>
      <c r="U516" s="154">
        <v>0</v>
      </c>
      <c r="V516" s="154">
        <v>96231877</v>
      </c>
      <c r="W516" s="154">
        <v>4388609</v>
      </c>
      <c r="X516" s="154">
        <v>96231877</v>
      </c>
      <c r="Y516" s="154">
        <v>67448977</v>
      </c>
      <c r="Z516" s="154">
        <v>67448977</v>
      </c>
      <c r="AA516" s="154">
        <v>67448977</v>
      </c>
    </row>
    <row r="517" spans="1:27" ht="15" customHeight="1" x14ac:dyDescent="0.2">
      <c r="A517" s="151" t="s">
        <v>228</v>
      </c>
      <c r="B517" s="152" t="s">
        <v>229</v>
      </c>
      <c r="C517" s="153" t="s">
        <v>199</v>
      </c>
      <c r="D517" s="151" t="s">
        <v>61</v>
      </c>
      <c r="E517" s="151" t="s">
        <v>82</v>
      </c>
      <c r="F517" s="151" t="s">
        <v>63</v>
      </c>
      <c r="G517" s="151" t="s">
        <v>83</v>
      </c>
      <c r="H517" s="151" t="s">
        <v>151</v>
      </c>
      <c r="I517" s="151" t="s">
        <v>158</v>
      </c>
      <c r="J517" s="151" t="s">
        <v>42</v>
      </c>
      <c r="K517" s="151"/>
      <c r="L517" s="151"/>
      <c r="M517" s="151" t="s">
        <v>48</v>
      </c>
      <c r="N517" s="151" t="s">
        <v>49</v>
      </c>
      <c r="O517" s="151" t="s">
        <v>39</v>
      </c>
      <c r="P517" s="152" t="s">
        <v>159</v>
      </c>
      <c r="Q517" s="154">
        <v>0</v>
      </c>
      <c r="R517" s="154">
        <v>24269760</v>
      </c>
      <c r="S517" s="154">
        <v>0</v>
      </c>
      <c r="T517" s="154">
        <v>24269760</v>
      </c>
      <c r="U517" s="154">
        <v>0</v>
      </c>
      <c r="V517" s="154">
        <v>23157396</v>
      </c>
      <c r="W517" s="154">
        <v>1112364</v>
      </c>
      <c r="X517" s="154">
        <v>23157396</v>
      </c>
      <c r="Y517" s="154">
        <v>23157396</v>
      </c>
      <c r="Z517" s="154">
        <v>23157396</v>
      </c>
      <c r="AA517" s="154">
        <v>23157396</v>
      </c>
    </row>
    <row r="518" spans="1:27" ht="15" customHeight="1" x14ac:dyDescent="0.2">
      <c r="A518" s="151" t="s">
        <v>228</v>
      </c>
      <c r="B518" s="152" t="s">
        <v>229</v>
      </c>
      <c r="C518" s="153" t="s">
        <v>201</v>
      </c>
      <c r="D518" s="151" t="s">
        <v>61</v>
      </c>
      <c r="E518" s="151" t="s">
        <v>82</v>
      </c>
      <c r="F518" s="151" t="s">
        <v>63</v>
      </c>
      <c r="G518" s="151" t="s">
        <v>86</v>
      </c>
      <c r="H518" s="151" t="s">
        <v>151</v>
      </c>
      <c r="I518" s="151" t="s">
        <v>162</v>
      </c>
      <c r="J518" s="151" t="s">
        <v>42</v>
      </c>
      <c r="K518" s="151"/>
      <c r="L518" s="151"/>
      <c r="M518" s="151" t="s">
        <v>37</v>
      </c>
      <c r="N518" s="151" t="s">
        <v>38</v>
      </c>
      <c r="O518" s="151" t="s">
        <v>39</v>
      </c>
      <c r="P518" s="152" t="s">
        <v>163</v>
      </c>
      <c r="Q518" s="154">
        <v>0</v>
      </c>
      <c r="R518" s="154">
        <v>10925342</v>
      </c>
      <c r="S518" s="154">
        <v>0</v>
      </c>
      <c r="T518" s="154">
        <v>10925342</v>
      </c>
      <c r="U518" s="154">
        <v>0</v>
      </c>
      <c r="V518" s="154">
        <v>10865621</v>
      </c>
      <c r="W518" s="154">
        <v>59721</v>
      </c>
      <c r="X518" s="154">
        <v>10865621</v>
      </c>
      <c r="Y518" s="154">
        <v>10865621</v>
      </c>
      <c r="Z518" s="154">
        <v>10865621</v>
      </c>
      <c r="AA518" s="154">
        <v>10865621</v>
      </c>
    </row>
    <row r="519" spans="1:27" ht="15" customHeight="1" x14ac:dyDescent="0.2">
      <c r="A519" s="151" t="s">
        <v>228</v>
      </c>
      <c r="B519" s="152" t="s">
        <v>229</v>
      </c>
      <c r="C519" s="153" t="s">
        <v>200</v>
      </c>
      <c r="D519" s="151" t="s">
        <v>61</v>
      </c>
      <c r="E519" s="151" t="s">
        <v>82</v>
      </c>
      <c r="F519" s="151" t="s">
        <v>63</v>
      </c>
      <c r="G519" s="151" t="s">
        <v>86</v>
      </c>
      <c r="H519" s="151" t="s">
        <v>151</v>
      </c>
      <c r="I519" s="151" t="s">
        <v>160</v>
      </c>
      <c r="J519" s="151" t="s">
        <v>42</v>
      </c>
      <c r="K519" s="151"/>
      <c r="L519" s="151"/>
      <c r="M519" s="151" t="s">
        <v>37</v>
      </c>
      <c r="N519" s="151" t="s">
        <v>38</v>
      </c>
      <c r="O519" s="151" t="s">
        <v>39</v>
      </c>
      <c r="P519" s="152" t="s">
        <v>161</v>
      </c>
      <c r="Q519" s="154">
        <v>0</v>
      </c>
      <c r="R519" s="154">
        <v>9197042</v>
      </c>
      <c r="S519" s="154">
        <v>147042</v>
      </c>
      <c r="T519" s="154">
        <v>9050000</v>
      </c>
      <c r="U519" s="154">
        <v>0</v>
      </c>
      <c r="V519" s="154">
        <v>9050000</v>
      </c>
      <c r="W519" s="154">
        <v>0</v>
      </c>
      <c r="X519" s="154">
        <v>9050000</v>
      </c>
      <c r="Y519" s="154">
        <v>9050000</v>
      </c>
      <c r="Z519" s="154">
        <v>9050000</v>
      </c>
      <c r="AA519" s="154">
        <v>9050000</v>
      </c>
    </row>
    <row r="520" spans="1:27" ht="15" customHeight="1" x14ac:dyDescent="0.2">
      <c r="A520" s="151" t="s">
        <v>228</v>
      </c>
      <c r="B520" s="152" t="s">
        <v>229</v>
      </c>
      <c r="C520" s="153" t="s">
        <v>450</v>
      </c>
      <c r="D520" s="151" t="s">
        <v>61</v>
      </c>
      <c r="E520" s="151" t="s">
        <v>82</v>
      </c>
      <c r="F520" s="151" t="s">
        <v>63</v>
      </c>
      <c r="G520" s="151" t="s">
        <v>64</v>
      </c>
      <c r="H520" s="151" t="s">
        <v>151</v>
      </c>
      <c r="I520" s="151" t="s">
        <v>451</v>
      </c>
      <c r="J520" s="151" t="s">
        <v>42</v>
      </c>
      <c r="K520" s="151"/>
      <c r="L520" s="151"/>
      <c r="M520" s="151" t="s">
        <v>37</v>
      </c>
      <c r="N520" s="151" t="s">
        <v>38</v>
      </c>
      <c r="O520" s="151" t="s">
        <v>39</v>
      </c>
      <c r="P520" s="152" t="s">
        <v>509</v>
      </c>
      <c r="Q520" s="154">
        <v>0</v>
      </c>
      <c r="R520" s="154">
        <v>8661330</v>
      </c>
      <c r="S520" s="154">
        <v>1668108</v>
      </c>
      <c r="T520" s="154">
        <v>6993222</v>
      </c>
      <c r="U520" s="154">
        <v>0</v>
      </c>
      <c r="V520" s="154">
        <v>6993222</v>
      </c>
      <c r="W520" s="154">
        <v>0</v>
      </c>
      <c r="X520" s="154">
        <v>6993222</v>
      </c>
      <c r="Y520" s="154">
        <v>6993222</v>
      </c>
      <c r="Z520" s="154">
        <v>6993222</v>
      </c>
      <c r="AA520" s="154">
        <v>6993222</v>
      </c>
    </row>
    <row r="521" spans="1:27" ht="15" customHeight="1" x14ac:dyDescent="0.2">
      <c r="A521" s="151" t="s">
        <v>230</v>
      </c>
      <c r="B521" s="152" t="s">
        <v>231</v>
      </c>
      <c r="C521" s="153" t="s">
        <v>164</v>
      </c>
      <c r="D521" s="151" t="s">
        <v>36</v>
      </c>
      <c r="E521" s="151" t="s">
        <v>478</v>
      </c>
      <c r="F521" s="151" t="s">
        <v>478</v>
      </c>
      <c r="G521" s="151" t="s">
        <v>478</v>
      </c>
      <c r="H521" s="151" t="s">
        <v>549</v>
      </c>
      <c r="I521" s="151" t="s">
        <v>549</v>
      </c>
      <c r="J521" s="151"/>
      <c r="K521" s="151"/>
      <c r="L521" s="151"/>
      <c r="M521" s="151" t="s">
        <v>37</v>
      </c>
      <c r="N521" s="151" t="s">
        <v>38</v>
      </c>
      <c r="O521" s="151" t="s">
        <v>39</v>
      </c>
      <c r="P521" s="152" t="s">
        <v>118</v>
      </c>
      <c r="Q521" s="154">
        <v>558421000</v>
      </c>
      <c r="R521" s="154">
        <v>26225861</v>
      </c>
      <c r="S521" s="154">
        <v>2363951</v>
      </c>
      <c r="T521" s="154">
        <v>582282910</v>
      </c>
      <c r="U521" s="154">
        <v>0</v>
      </c>
      <c r="V521" s="154">
        <v>582282910</v>
      </c>
      <c r="W521" s="154">
        <v>0</v>
      </c>
      <c r="X521" s="154">
        <v>582282910</v>
      </c>
      <c r="Y521" s="154">
        <v>581748723</v>
      </c>
      <c r="Z521" s="154">
        <v>581748723</v>
      </c>
      <c r="AA521" s="154">
        <v>581748723</v>
      </c>
    </row>
    <row r="522" spans="1:27" ht="15" customHeight="1" x14ac:dyDescent="0.2">
      <c r="A522" s="151" t="s">
        <v>230</v>
      </c>
      <c r="B522" s="152" t="s">
        <v>231</v>
      </c>
      <c r="C522" s="153" t="s">
        <v>165</v>
      </c>
      <c r="D522" s="151" t="s">
        <v>36</v>
      </c>
      <c r="E522" s="151" t="s">
        <v>478</v>
      </c>
      <c r="F522" s="151" t="s">
        <v>478</v>
      </c>
      <c r="G522" s="151" t="s">
        <v>478</v>
      </c>
      <c r="H522" s="151" t="s">
        <v>549</v>
      </c>
      <c r="I522" s="151" t="s">
        <v>479</v>
      </c>
      <c r="J522" s="151"/>
      <c r="K522" s="151"/>
      <c r="L522" s="151"/>
      <c r="M522" s="151" t="s">
        <v>37</v>
      </c>
      <c r="N522" s="151" t="s">
        <v>38</v>
      </c>
      <c r="O522" s="151" t="s">
        <v>39</v>
      </c>
      <c r="P522" s="152" t="s">
        <v>119</v>
      </c>
      <c r="Q522" s="154">
        <v>0</v>
      </c>
      <c r="R522" s="154">
        <v>21194703</v>
      </c>
      <c r="S522" s="154">
        <v>21194703</v>
      </c>
      <c r="T522" s="154">
        <v>0</v>
      </c>
      <c r="U522" s="154">
        <v>0</v>
      </c>
      <c r="V522" s="154">
        <v>0</v>
      </c>
      <c r="W522" s="154">
        <v>0</v>
      </c>
      <c r="X522" s="154">
        <v>0</v>
      </c>
      <c r="Y522" s="154">
        <v>0</v>
      </c>
      <c r="Z522" s="154">
        <v>0</v>
      </c>
      <c r="AA522" s="154">
        <v>0</v>
      </c>
    </row>
    <row r="523" spans="1:27" ht="15" customHeight="1" x14ac:dyDescent="0.2">
      <c r="A523" s="151" t="s">
        <v>230</v>
      </c>
      <c r="B523" s="152" t="s">
        <v>231</v>
      </c>
      <c r="C523" s="153" t="s">
        <v>166</v>
      </c>
      <c r="D523" s="151" t="s">
        <v>36</v>
      </c>
      <c r="E523" s="151" t="s">
        <v>478</v>
      </c>
      <c r="F523" s="151" t="s">
        <v>478</v>
      </c>
      <c r="G523" s="151" t="s">
        <v>478</v>
      </c>
      <c r="H523" s="151" t="s">
        <v>549</v>
      </c>
      <c r="I523" s="151" t="s">
        <v>552</v>
      </c>
      <c r="J523" s="151"/>
      <c r="K523" s="151"/>
      <c r="L523" s="151"/>
      <c r="M523" s="151" t="s">
        <v>37</v>
      </c>
      <c r="N523" s="151" t="s">
        <v>38</v>
      </c>
      <c r="O523" s="151" t="s">
        <v>39</v>
      </c>
      <c r="P523" s="152" t="s">
        <v>120</v>
      </c>
      <c r="Q523" s="154">
        <v>11899000</v>
      </c>
      <c r="R523" s="154">
        <v>0</v>
      </c>
      <c r="S523" s="154">
        <v>230393</v>
      </c>
      <c r="T523" s="154">
        <v>11668607</v>
      </c>
      <c r="U523" s="154">
        <v>0</v>
      </c>
      <c r="V523" s="154">
        <v>11668607</v>
      </c>
      <c r="W523" s="154">
        <v>0</v>
      </c>
      <c r="X523" s="154">
        <v>11668607</v>
      </c>
      <c r="Y523" s="154">
        <v>11668607</v>
      </c>
      <c r="Z523" s="154">
        <v>11668607</v>
      </c>
      <c r="AA523" s="154">
        <v>11668607</v>
      </c>
    </row>
    <row r="524" spans="1:27" ht="15" customHeight="1" x14ac:dyDescent="0.2">
      <c r="A524" s="151" t="s">
        <v>230</v>
      </c>
      <c r="B524" s="152" t="s">
        <v>231</v>
      </c>
      <c r="C524" s="153" t="s">
        <v>167</v>
      </c>
      <c r="D524" s="151" t="s">
        <v>36</v>
      </c>
      <c r="E524" s="151" t="s">
        <v>478</v>
      </c>
      <c r="F524" s="151" t="s">
        <v>478</v>
      </c>
      <c r="G524" s="151" t="s">
        <v>478</v>
      </c>
      <c r="H524" s="151" t="s">
        <v>549</v>
      </c>
      <c r="I524" s="151" t="s">
        <v>553</v>
      </c>
      <c r="J524" s="151"/>
      <c r="K524" s="151"/>
      <c r="L524" s="151"/>
      <c r="M524" s="151" t="s">
        <v>37</v>
      </c>
      <c r="N524" s="151" t="s">
        <v>38</v>
      </c>
      <c r="O524" s="151" t="s">
        <v>39</v>
      </c>
      <c r="P524" s="152" t="s">
        <v>121</v>
      </c>
      <c r="Q524" s="154">
        <v>17265000</v>
      </c>
      <c r="R524" s="154">
        <v>0</v>
      </c>
      <c r="S524" s="154">
        <v>8107564</v>
      </c>
      <c r="T524" s="154">
        <v>9157436</v>
      </c>
      <c r="U524" s="154">
        <v>0</v>
      </c>
      <c r="V524" s="154">
        <v>9157436</v>
      </c>
      <c r="W524" s="154">
        <v>0</v>
      </c>
      <c r="X524" s="154">
        <v>9157436</v>
      </c>
      <c r="Y524" s="154">
        <v>9157436</v>
      </c>
      <c r="Z524" s="154">
        <v>9157436</v>
      </c>
      <c r="AA524" s="154">
        <v>9157436</v>
      </c>
    </row>
    <row r="525" spans="1:27" ht="15" customHeight="1" x14ac:dyDescent="0.2">
      <c r="A525" s="151" t="s">
        <v>230</v>
      </c>
      <c r="B525" s="152" t="s">
        <v>231</v>
      </c>
      <c r="C525" s="153" t="s">
        <v>168</v>
      </c>
      <c r="D525" s="151" t="s">
        <v>36</v>
      </c>
      <c r="E525" s="151" t="s">
        <v>478</v>
      </c>
      <c r="F525" s="151" t="s">
        <v>478</v>
      </c>
      <c r="G525" s="151" t="s">
        <v>478</v>
      </c>
      <c r="H525" s="151" t="s">
        <v>549</v>
      </c>
      <c r="I525" s="151" t="s">
        <v>490</v>
      </c>
      <c r="J525" s="151"/>
      <c r="K525" s="151"/>
      <c r="L525" s="151"/>
      <c r="M525" s="151" t="s">
        <v>37</v>
      </c>
      <c r="N525" s="151" t="s">
        <v>38</v>
      </c>
      <c r="O525" s="151" t="s">
        <v>39</v>
      </c>
      <c r="P525" s="152" t="s">
        <v>122</v>
      </c>
      <c r="Q525" s="154">
        <v>49363000</v>
      </c>
      <c r="R525" s="154">
        <v>8105472</v>
      </c>
      <c r="S525" s="154">
        <v>0</v>
      </c>
      <c r="T525" s="154">
        <v>57468472</v>
      </c>
      <c r="U525" s="154">
        <v>0</v>
      </c>
      <c r="V525" s="154">
        <v>57468472</v>
      </c>
      <c r="W525" s="154">
        <v>0</v>
      </c>
      <c r="X525" s="154">
        <v>57468472</v>
      </c>
      <c r="Y525" s="154">
        <v>57468472</v>
      </c>
      <c r="Z525" s="154">
        <v>57468472</v>
      </c>
      <c r="AA525" s="154">
        <v>57468472</v>
      </c>
    </row>
    <row r="526" spans="1:27" ht="15" customHeight="1" x14ac:dyDescent="0.2">
      <c r="A526" s="151" t="s">
        <v>230</v>
      </c>
      <c r="B526" s="152" t="s">
        <v>231</v>
      </c>
      <c r="C526" s="153" t="s">
        <v>169</v>
      </c>
      <c r="D526" s="151" t="s">
        <v>36</v>
      </c>
      <c r="E526" s="151" t="s">
        <v>478</v>
      </c>
      <c r="F526" s="151" t="s">
        <v>478</v>
      </c>
      <c r="G526" s="151" t="s">
        <v>478</v>
      </c>
      <c r="H526" s="151" t="s">
        <v>549</v>
      </c>
      <c r="I526" s="151" t="s">
        <v>500</v>
      </c>
      <c r="J526" s="151"/>
      <c r="K526" s="151"/>
      <c r="L526" s="151"/>
      <c r="M526" s="151" t="s">
        <v>37</v>
      </c>
      <c r="N526" s="151" t="s">
        <v>38</v>
      </c>
      <c r="O526" s="151" t="s">
        <v>39</v>
      </c>
      <c r="P526" s="152" t="s">
        <v>123</v>
      </c>
      <c r="Q526" s="154">
        <v>19777000</v>
      </c>
      <c r="R526" s="154">
        <v>879482</v>
      </c>
      <c r="S526" s="154">
        <v>0</v>
      </c>
      <c r="T526" s="154">
        <v>20656482</v>
      </c>
      <c r="U526" s="154">
        <v>0</v>
      </c>
      <c r="V526" s="154">
        <v>20656482</v>
      </c>
      <c r="W526" s="154">
        <v>0</v>
      </c>
      <c r="X526" s="154">
        <v>20656482</v>
      </c>
      <c r="Y526" s="154">
        <v>20656482</v>
      </c>
      <c r="Z526" s="154">
        <v>20656482</v>
      </c>
      <c r="AA526" s="154">
        <v>20656482</v>
      </c>
    </row>
    <row r="527" spans="1:27" ht="15" customHeight="1" x14ac:dyDescent="0.2">
      <c r="A527" s="151" t="s">
        <v>230</v>
      </c>
      <c r="B527" s="152" t="s">
        <v>231</v>
      </c>
      <c r="C527" s="153" t="s">
        <v>170</v>
      </c>
      <c r="D527" s="151" t="s">
        <v>36</v>
      </c>
      <c r="E527" s="151" t="s">
        <v>478</v>
      </c>
      <c r="F527" s="151" t="s">
        <v>478</v>
      </c>
      <c r="G527" s="151" t="s">
        <v>478</v>
      </c>
      <c r="H527" s="151" t="s">
        <v>549</v>
      </c>
      <c r="I527" s="151" t="s">
        <v>554</v>
      </c>
      <c r="J527" s="151"/>
      <c r="K527" s="151"/>
      <c r="L527" s="151"/>
      <c r="M527" s="151" t="s">
        <v>37</v>
      </c>
      <c r="N527" s="151" t="s">
        <v>38</v>
      </c>
      <c r="O527" s="151" t="s">
        <v>39</v>
      </c>
      <c r="P527" s="152" t="s">
        <v>124</v>
      </c>
      <c r="Q527" s="154">
        <v>64568000</v>
      </c>
      <c r="R527" s="154">
        <v>8894532</v>
      </c>
      <c r="S527" s="154">
        <v>0</v>
      </c>
      <c r="T527" s="154">
        <v>73462532</v>
      </c>
      <c r="U527" s="154">
        <v>0</v>
      </c>
      <c r="V527" s="154">
        <v>73462532</v>
      </c>
      <c r="W527" s="154">
        <v>0</v>
      </c>
      <c r="X527" s="154">
        <v>73462532</v>
      </c>
      <c r="Y527" s="154">
        <v>73462532</v>
      </c>
      <c r="Z527" s="154">
        <v>73462532</v>
      </c>
      <c r="AA527" s="154">
        <v>73462532</v>
      </c>
    </row>
    <row r="528" spans="1:27" ht="15" customHeight="1" x14ac:dyDescent="0.2">
      <c r="A528" s="151" t="s">
        <v>230</v>
      </c>
      <c r="B528" s="152" t="s">
        <v>231</v>
      </c>
      <c r="C528" s="153" t="s">
        <v>171</v>
      </c>
      <c r="D528" s="151" t="s">
        <v>36</v>
      </c>
      <c r="E528" s="151" t="s">
        <v>478</v>
      </c>
      <c r="F528" s="151" t="s">
        <v>478</v>
      </c>
      <c r="G528" s="151" t="s">
        <v>478</v>
      </c>
      <c r="H528" s="151" t="s">
        <v>549</v>
      </c>
      <c r="I528" s="151" t="s">
        <v>555</v>
      </c>
      <c r="J528" s="151"/>
      <c r="K528" s="151"/>
      <c r="L528" s="151"/>
      <c r="M528" s="151" t="s">
        <v>37</v>
      </c>
      <c r="N528" s="151" t="s">
        <v>38</v>
      </c>
      <c r="O528" s="151" t="s">
        <v>39</v>
      </c>
      <c r="P528" s="152" t="s">
        <v>125</v>
      </c>
      <c r="Q528" s="154">
        <v>29428000</v>
      </c>
      <c r="R528" s="154">
        <v>6133940.3300000001</v>
      </c>
      <c r="S528" s="154">
        <v>3547367.33</v>
      </c>
      <c r="T528" s="154">
        <v>32014573</v>
      </c>
      <c r="U528" s="154">
        <v>0</v>
      </c>
      <c r="V528" s="154">
        <v>32014573</v>
      </c>
      <c r="W528" s="154">
        <v>0</v>
      </c>
      <c r="X528" s="154">
        <v>32014573</v>
      </c>
      <c r="Y528" s="154">
        <v>32014573</v>
      </c>
      <c r="Z528" s="154">
        <v>32014573</v>
      </c>
      <c r="AA528" s="154">
        <v>32014573</v>
      </c>
    </row>
    <row r="529" spans="1:27" ht="15" customHeight="1" x14ac:dyDescent="0.2">
      <c r="A529" s="151" t="s">
        <v>230</v>
      </c>
      <c r="B529" s="152" t="s">
        <v>231</v>
      </c>
      <c r="C529" s="153" t="s">
        <v>557</v>
      </c>
      <c r="D529" s="151" t="s">
        <v>36</v>
      </c>
      <c r="E529" s="151" t="s">
        <v>478</v>
      </c>
      <c r="F529" s="151" t="s">
        <v>478</v>
      </c>
      <c r="G529" s="151" t="s">
        <v>478</v>
      </c>
      <c r="H529" s="151" t="s">
        <v>549</v>
      </c>
      <c r="I529" s="151" t="s">
        <v>548</v>
      </c>
      <c r="J529" s="151"/>
      <c r="K529" s="151"/>
      <c r="L529" s="151"/>
      <c r="M529" s="151" t="s">
        <v>37</v>
      </c>
      <c r="N529" s="151" t="s">
        <v>38</v>
      </c>
      <c r="O529" s="151" t="s">
        <v>39</v>
      </c>
      <c r="P529" s="152" t="s">
        <v>558</v>
      </c>
      <c r="Q529" s="154">
        <v>8107564</v>
      </c>
      <c r="R529" s="154">
        <v>943589</v>
      </c>
      <c r="S529" s="154">
        <v>51427</v>
      </c>
      <c r="T529" s="154">
        <v>8999726</v>
      </c>
      <c r="U529" s="154">
        <v>0</v>
      </c>
      <c r="V529" s="154">
        <v>8999726</v>
      </c>
      <c r="W529" s="154">
        <v>0</v>
      </c>
      <c r="X529" s="154">
        <v>8999726</v>
      </c>
      <c r="Y529" s="154">
        <v>8999726</v>
      </c>
      <c r="Z529" s="154">
        <v>8999726</v>
      </c>
      <c r="AA529" s="154">
        <v>8999726</v>
      </c>
    </row>
    <row r="530" spans="1:27" ht="15" customHeight="1" x14ac:dyDescent="0.2">
      <c r="A530" s="151" t="s">
        <v>230</v>
      </c>
      <c r="B530" s="152" t="s">
        <v>231</v>
      </c>
      <c r="C530" s="153" t="s">
        <v>172</v>
      </c>
      <c r="D530" s="151" t="s">
        <v>36</v>
      </c>
      <c r="E530" s="151" t="s">
        <v>478</v>
      </c>
      <c r="F530" s="151" t="s">
        <v>478</v>
      </c>
      <c r="G530" s="151" t="s">
        <v>42</v>
      </c>
      <c r="H530" s="151" t="s">
        <v>549</v>
      </c>
      <c r="I530" s="151"/>
      <c r="J530" s="151"/>
      <c r="K530" s="151"/>
      <c r="L530" s="151"/>
      <c r="M530" s="151" t="s">
        <v>37</v>
      </c>
      <c r="N530" s="151" t="s">
        <v>38</v>
      </c>
      <c r="O530" s="151" t="s">
        <v>39</v>
      </c>
      <c r="P530" s="152" t="s">
        <v>126</v>
      </c>
      <c r="Q530" s="154">
        <v>73339000</v>
      </c>
      <c r="R530" s="154">
        <v>11915000</v>
      </c>
      <c r="S530" s="154">
        <v>7679629</v>
      </c>
      <c r="T530" s="154">
        <v>77574371</v>
      </c>
      <c r="U530" s="154">
        <v>0</v>
      </c>
      <c r="V530" s="154">
        <v>77574371</v>
      </c>
      <c r="W530" s="154">
        <v>0</v>
      </c>
      <c r="X530" s="154">
        <v>77574371</v>
      </c>
      <c r="Y530" s="154">
        <v>77574371</v>
      </c>
      <c r="Z530" s="154">
        <v>77574371</v>
      </c>
      <c r="AA530" s="154">
        <v>77574371</v>
      </c>
    </row>
    <row r="531" spans="1:27" ht="15" customHeight="1" x14ac:dyDescent="0.2">
      <c r="A531" s="151" t="s">
        <v>230</v>
      </c>
      <c r="B531" s="152" t="s">
        <v>231</v>
      </c>
      <c r="C531" s="153" t="s">
        <v>173</v>
      </c>
      <c r="D531" s="151" t="s">
        <v>36</v>
      </c>
      <c r="E531" s="151" t="s">
        <v>478</v>
      </c>
      <c r="F531" s="151" t="s">
        <v>478</v>
      </c>
      <c r="G531" s="151" t="s">
        <v>42</v>
      </c>
      <c r="H531" s="151" t="s">
        <v>550</v>
      </c>
      <c r="I531" s="151"/>
      <c r="J531" s="151"/>
      <c r="K531" s="151"/>
      <c r="L531" s="151"/>
      <c r="M531" s="151" t="s">
        <v>37</v>
      </c>
      <c r="N531" s="151" t="s">
        <v>38</v>
      </c>
      <c r="O531" s="151" t="s">
        <v>39</v>
      </c>
      <c r="P531" s="152" t="s">
        <v>127</v>
      </c>
      <c r="Q531" s="154">
        <v>51948000</v>
      </c>
      <c r="R531" s="154">
        <v>3386065</v>
      </c>
      <c r="S531" s="154">
        <v>453736</v>
      </c>
      <c r="T531" s="154">
        <v>54880329</v>
      </c>
      <c r="U531" s="154">
        <v>0</v>
      </c>
      <c r="V531" s="154">
        <v>54880329</v>
      </c>
      <c r="W531" s="154">
        <v>0</v>
      </c>
      <c r="X531" s="154">
        <v>54880329</v>
      </c>
      <c r="Y531" s="154">
        <v>54880329</v>
      </c>
      <c r="Z531" s="154">
        <v>54880329</v>
      </c>
      <c r="AA531" s="154">
        <v>54880329</v>
      </c>
    </row>
    <row r="532" spans="1:27" ht="15" customHeight="1" x14ac:dyDescent="0.2">
      <c r="A532" s="151" t="s">
        <v>230</v>
      </c>
      <c r="B532" s="152" t="s">
        <v>231</v>
      </c>
      <c r="C532" s="153" t="s">
        <v>174</v>
      </c>
      <c r="D532" s="151" t="s">
        <v>36</v>
      </c>
      <c r="E532" s="151" t="s">
        <v>478</v>
      </c>
      <c r="F532" s="151" t="s">
        <v>478</v>
      </c>
      <c r="G532" s="151" t="s">
        <v>42</v>
      </c>
      <c r="H532" s="151" t="s">
        <v>552</v>
      </c>
      <c r="I532" s="151"/>
      <c r="J532" s="151"/>
      <c r="K532" s="151"/>
      <c r="L532" s="151"/>
      <c r="M532" s="151" t="s">
        <v>37</v>
      </c>
      <c r="N532" s="151" t="s">
        <v>38</v>
      </c>
      <c r="O532" s="151" t="s">
        <v>39</v>
      </c>
      <c r="P532" s="152" t="s">
        <v>128</v>
      </c>
      <c r="Q532" s="154">
        <v>30804000</v>
      </c>
      <c r="R532" s="154">
        <v>127400</v>
      </c>
      <c r="S532" s="154">
        <v>201500</v>
      </c>
      <c r="T532" s="154">
        <v>30729900</v>
      </c>
      <c r="U532" s="154">
        <v>0</v>
      </c>
      <c r="V532" s="154">
        <v>30729900</v>
      </c>
      <c r="W532" s="154">
        <v>0</v>
      </c>
      <c r="X532" s="154">
        <v>30729900</v>
      </c>
      <c r="Y532" s="154">
        <v>30729900</v>
      </c>
      <c r="Z532" s="154">
        <v>30729900</v>
      </c>
      <c r="AA532" s="154">
        <v>30729900</v>
      </c>
    </row>
    <row r="533" spans="1:27" ht="15" customHeight="1" x14ac:dyDescent="0.2">
      <c r="A533" s="151" t="s">
        <v>230</v>
      </c>
      <c r="B533" s="152" t="s">
        <v>231</v>
      </c>
      <c r="C533" s="153" t="s">
        <v>175</v>
      </c>
      <c r="D533" s="151" t="s">
        <v>36</v>
      </c>
      <c r="E533" s="151" t="s">
        <v>478</v>
      </c>
      <c r="F533" s="151" t="s">
        <v>478</v>
      </c>
      <c r="G533" s="151" t="s">
        <v>42</v>
      </c>
      <c r="H533" s="151" t="s">
        <v>553</v>
      </c>
      <c r="I533" s="151"/>
      <c r="J533" s="151"/>
      <c r="K533" s="151"/>
      <c r="L533" s="151"/>
      <c r="M533" s="151" t="s">
        <v>37</v>
      </c>
      <c r="N533" s="151" t="s">
        <v>38</v>
      </c>
      <c r="O533" s="151" t="s">
        <v>39</v>
      </c>
      <c r="P533" s="152" t="s">
        <v>129</v>
      </c>
      <c r="Q533" s="154">
        <v>6725000</v>
      </c>
      <c r="R533" s="154">
        <v>192900</v>
      </c>
      <c r="S533" s="154">
        <v>8500</v>
      </c>
      <c r="T533" s="154">
        <v>6909400</v>
      </c>
      <c r="U533" s="154">
        <v>0</v>
      </c>
      <c r="V533" s="154">
        <v>6909400</v>
      </c>
      <c r="W533" s="154">
        <v>0</v>
      </c>
      <c r="X533" s="154">
        <v>6909400</v>
      </c>
      <c r="Y533" s="154">
        <v>6909400</v>
      </c>
      <c r="Z533" s="154">
        <v>6909400</v>
      </c>
      <c r="AA533" s="154">
        <v>6909400</v>
      </c>
    </row>
    <row r="534" spans="1:27" ht="15" customHeight="1" x14ac:dyDescent="0.2">
      <c r="A534" s="151" t="s">
        <v>230</v>
      </c>
      <c r="B534" s="152" t="s">
        <v>231</v>
      </c>
      <c r="C534" s="153" t="s">
        <v>176</v>
      </c>
      <c r="D534" s="151" t="s">
        <v>36</v>
      </c>
      <c r="E534" s="151" t="s">
        <v>478</v>
      </c>
      <c r="F534" s="151" t="s">
        <v>478</v>
      </c>
      <c r="G534" s="151" t="s">
        <v>42</v>
      </c>
      <c r="H534" s="151" t="s">
        <v>490</v>
      </c>
      <c r="I534" s="151"/>
      <c r="J534" s="151"/>
      <c r="K534" s="151"/>
      <c r="L534" s="151"/>
      <c r="M534" s="151" t="s">
        <v>37</v>
      </c>
      <c r="N534" s="151" t="s">
        <v>38</v>
      </c>
      <c r="O534" s="151" t="s">
        <v>39</v>
      </c>
      <c r="P534" s="152" t="s">
        <v>130</v>
      </c>
      <c r="Q534" s="154">
        <v>23107000</v>
      </c>
      <c r="R534" s="154">
        <v>95600</v>
      </c>
      <c r="S534" s="154">
        <v>147900</v>
      </c>
      <c r="T534" s="154">
        <v>23054700</v>
      </c>
      <c r="U534" s="154">
        <v>0</v>
      </c>
      <c r="V534" s="154">
        <v>23054700</v>
      </c>
      <c r="W534" s="154">
        <v>0</v>
      </c>
      <c r="X534" s="154">
        <v>23054700</v>
      </c>
      <c r="Y534" s="154">
        <v>23054700</v>
      </c>
      <c r="Z534" s="154">
        <v>23054700</v>
      </c>
      <c r="AA534" s="154">
        <v>23054700</v>
      </c>
    </row>
    <row r="535" spans="1:27" ht="15" customHeight="1" x14ac:dyDescent="0.2">
      <c r="A535" s="151" t="s">
        <v>230</v>
      </c>
      <c r="B535" s="152" t="s">
        <v>231</v>
      </c>
      <c r="C535" s="153" t="s">
        <v>177</v>
      </c>
      <c r="D535" s="151" t="s">
        <v>36</v>
      </c>
      <c r="E535" s="151" t="s">
        <v>478</v>
      </c>
      <c r="F535" s="151" t="s">
        <v>478</v>
      </c>
      <c r="G535" s="151" t="s">
        <v>42</v>
      </c>
      <c r="H535" s="151" t="s">
        <v>500</v>
      </c>
      <c r="I535" s="151"/>
      <c r="J535" s="151"/>
      <c r="K535" s="151"/>
      <c r="L535" s="151"/>
      <c r="M535" s="151" t="s">
        <v>37</v>
      </c>
      <c r="N535" s="151" t="s">
        <v>38</v>
      </c>
      <c r="O535" s="151" t="s">
        <v>39</v>
      </c>
      <c r="P535" s="152" t="s">
        <v>131</v>
      </c>
      <c r="Q535" s="154">
        <v>15408000</v>
      </c>
      <c r="R535" s="154">
        <v>63700</v>
      </c>
      <c r="S535" s="154">
        <v>99900</v>
      </c>
      <c r="T535" s="154">
        <v>15371800</v>
      </c>
      <c r="U535" s="154">
        <v>0</v>
      </c>
      <c r="V535" s="154">
        <v>15371800</v>
      </c>
      <c r="W535" s="154">
        <v>0</v>
      </c>
      <c r="X535" s="154">
        <v>15371800</v>
      </c>
      <c r="Y535" s="154">
        <v>15371800</v>
      </c>
      <c r="Z535" s="154">
        <v>15371800</v>
      </c>
      <c r="AA535" s="154">
        <v>15371800</v>
      </c>
    </row>
    <row r="536" spans="1:27" ht="15" customHeight="1" x14ac:dyDescent="0.2">
      <c r="A536" s="151" t="s">
        <v>230</v>
      </c>
      <c r="B536" s="152" t="s">
        <v>231</v>
      </c>
      <c r="C536" s="153" t="s">
        <v>178</v>
      </c>
      <c r="D536" s="151" t="s">
        <v>36</v>
      </c>
      <c r="E536" s="151" t="s">
        <v>478</v>
      </c>
      <c r="F536" s="151" t="s">
        <v>478</v>
      </c>
      <c r="G536" s="151" t="s">
        <v>546</v>
      </c>
      <c r="H536" s="151" t="s">
        <v>549</v>
      </c>
      <c r="I536" s="151" t="s">
        <v>549</v>
      </c>
      <c r="J536" s="151"/>
      <c r="K536" s="151"/>
      <c r="L536" s="151"/>
      <c r="M536" s="151" t="s">
        <v>37</v>
      </c>
      <c r="N536" s="151" t="s">
        <v>38</v>
      </c>
      <c r="O536" s="151" t="s">
        <v>39</v>
      </c>
      <c r="P536" s="152" t="s">
        <v>132</v>
      </c>
      <c r="Q536" s="154">
        <v>3702510</v>
      </c>
      <c r="R536" s="154">
        <v>32125161</v>
      </c>
      <c r="S536" s="154">
        <v>566397</v>
      </c>
      <c r="T536" s="154">
        <v>35261274</v>
      </c>
      <c r="U536" s="154">
        <v>0</v>
      </c>
      <c r="V536" s="154">
        <v>35261274</v>
      </c>
      <c r="W536" s="154">
        <v>0</v>
      </c>
      <c r="X536" s="154">
        <v>35261274</v>
      </c>
      <c r="Y536" s="154">
        <v>35261274</v>
      </c>
      <c r="Z536" s="154">
        <v>35261274</v>
      </c>
      <c r="AA536" s="154">
        <v>35261274</v>
      </c>
    </row>
    <row r="537" spans="1:27" ht="15" customHeight="1" x14ac:dyDescent="0.2">
      <c r="A537" s="151" t="s">
        <v>230</v>
      </c>
      <c r="B537" s="152" t="s">
        <v>231</v>
      </c>
      <c r="C537" s="153" t="s">
        <v>179</v>
      </c>
      <c r="D537" s="151" t="s">
        <v>36</v>
      </c>
      <c r="E537" s="151" t="s">
        <v>478</v>
      </c>
      <c r="F537" s="151" t="s">
        <v>478</v>
      </c>
      <c r="G537" s="151" t="s">
        <v>546</v>
      </c>
      <c r="H537" s="151" t="s">
        <v>549</v>
      </c>
      <c r="I537" s="151" t="s">
        <v>550</v>
      </c>
      <c r="J537" s="151"/>
      <c r="K537" s="151"/>
      <c r="L537" s="151"/>
      <c r="M537" s="151" t="s">
        <v>37</v>
      </c>
      <c r="N537" s="151" t="s">
        <v>38</v>
      </c>
      <c r="O537" s="151" t="s">
        <v>39</v>
      </c>
      <c r="P537" s="152" t="s">
        <v>133</v>
      </c>
      <c r="Q537" s="154">
        <v>0</v>
      </c>
      <c r="R537" s="154">
        <v>1200000</v>
      </c>
      <c r="S537" s="154">
        <v>689573</v>
      </c>
      <c r="T537" s="154">
        <v>510427</v>
      </c>
      <c r="U537" s="154">
        <v>0</v>
      </c>
      <c r="V537" s="154">
        <v>510427</v>
      </c>
      <c r="W537" s="154">
        <v>0</v>
      </c>
      <c r="X537" s="154">
        <v>510427</v>
      </c>
      <c r="Y537" s="154">
        <v>510427</v>
      </c>
      <c r="Z537" s="154">
        <v>510427</v>
      </c>
      <c r="AA537" s="154">
        <v>510427</v>
      </c>
    </row>
    <row r="538" spans="1:27" ht="15" customHeight="1" x14ac:dyDescent="0.2">
      <c r="A538" s="151" t="s">
        <v>230</v>
      </c>
      <c r="B538" s="152" t="s">
        <v>231</v>
      </c>
      <c r="C538" s="153" t="s">
        <v>180</v>
      </c>
      <c r="D538" s="151" t="s">
        <v>36</v>
      </c>
      <c r="E538" s="151" t="s">
        <v>478</v>
      </c>
      <c r="F538" s="151" t="s">
        <v>478</v>
      </c>
      <c r="G538" s="151" t="s">
        <v>546</v>
      </c>
      <c r="H538" s="151" t="s">
        <v>549</v>
      </c>
      <c r="I538" s="151" t="s">
        <v>479</v>
      </c>
      <c r="J538" s="151"/>
      <c r="K538" s="151"/>
      <c r="L538" s="151"/>
      <c r="M538" s="151" t="s">
        <v>37</v>
      </c>
      <c r="N538" s="151" t="s">
        <v>38</v>
      </c>
      <c r="O538" s="151" t="s">
        <v>39</v>
      </c>
      <c r="P538" s="152" t="s">
        <v>134</v>
      </c>
      <c r="Q538" s="154">
        <v>1641150</v>
      </c>
      <c r="R538" s="154">
        <v>1671967.11</v>
      </c>
      <c r="S538" s="154">
        <v>554055.11</v>
      </c>
      <c r="T538" s="154">
        <v>2759062</v>
      </c>
      <c r="U538" s="154">
        <v>0</v>
      </c>
      <c r="V538" s="154">
        <v>2759062</v>
      </c>
      <c r="W538" s="154">
        <v>0</v>
      </c>
      <c r="X538" s="154">
        <v>2759062</v>
      </c>
      <c r="Y538" s="154">
        <v>2759062</v>
      </c>
      <c r="Z538" s="154">
        <v>2759062</v>
      </c>
      <c r="AA538" s="154">
        <v>2759062</v>
      </c>
    </row>
    <row r="539" spans="1:27" ht="15" customHeight="1" x14ac:dyDescent="0.2">
      <c r="A539" s="151" t="s">
        <v>230</v>
      </c>
      <c r="B539" s="152" t="s">
        <v>231</v>
      </c>
      <c r="C539" s="153" t="s">
        <v>181</v>
      </c>
      <c r="D539" s="151" t="s">
        <v>36</v>
      </c>
      <c r="E539" s="151" t="s">
        <v>478</v>
      </c>
      <c r="F539" s="151" t="s">
        <v>478</v>
      </c>
      <c r="G539" s="151" t="s">
        <v>546</v>
      </c>
      <c r="H539" s="151" t="s">
        <v>550</v>
      </c>
      <c r="I539" s="151"/>
      <c r="J539" s="151"/>
      <c r="K539" s="151"/>
      <c r="L539" s="151"/>
      <c r="M539" s="151" t="s">
        <v>37</v>
      </c>
      <c r="N539" s="151" t="s">
        <v>38</v>
      </c>
      <c r="O539" s="151" t="s">
        <v>39</v>
      </c>
      <c r="P539" s="152" t="s">
        <v>135</v>
      </c>
      <c r="Q539" s="154">
        <v>0</v>
      </c>
      <c r="R539" s="154">
        <v>31952101</v>
      </c>
      <c r="S539" s="154">
        <v>7303446</v>
      </c>
      <c r="T539" s="154">
        <v>24648655</v>
      </c>
      <c r="U539" s="154">
        <v>0</v>
      </c>
      <c r="V539" s="154">
        <v>24648655</v>
      </c>
      <c r="W539" s="154">
        <v>0</v>
      </c>
      <c r="X539" s="154">
        <v>24648655</v>
      </c>
      <c r="Y539" s="154">
        <v>24648655</v>
      </c>
      <c r="Z539" s="154">
        <v>24648655</v>
      </c>
      <c r="AA539" s="154">
        <v>24648655</v>
      </c>
    </row>
    <row r="540" spans="1:27" ht="15" customHeight="1" x14ac:dyDescent="0.2">
      <c r="A540" s="151" t="s">
        <v>230</v>
      </c>
      <c r="B540" s="152" t="s">
        <v>231</v>
      </c>
      <c r="C540" s="153" t="s">
        <v>559</v>
      </c>
      <c r="D540" s="151" t="s">
        <v>36</v>
      </c>
      <c r="E540" s="151" t="s">
        <v>478</v>
      </c>
      <c r="F540" s="151" t="s">
        <v>478</v>
      </c>
      <c r="G540" s="151" t="s">
        <v>546</v>
      </c>
      <c r="H540" s="151" t="s">
        <v>560</v>
      </c>
      <c r="I540" s="151"/>
      <c r="J540" s="151"/>
      <c r="K540" s="151"/>
      <c r="L540" s="151"/>
      <c r="M540" s="151" t="s">
        <v>37</v>
      </c>
      <c r="N540" s="151" t="s">
        <v>38</v>
      </c>
      <c r="O540" s="151" t="s">
        <v>39</v>
      </c>
      <c r="P540" s="152" t="s">
        <v>561</v>
      </c>
      <c r="Q540" s="154">
        <v>0</v>
      </c>
      <c r="R540" s="154">
        <v>181978</v>
      </c>
      <c r="S540" s="154">
        <v>181978</v>
      </c>
      <c r="T540" s="154">
        <v>0</v>
      </c>
      <c r="U540" s="154">
        <v>0</v>
      </c>
      <c r="V540" s="154">
        <v>0</v>
      </c>
      <c r="W540" s="154">
        <v>0</v>
      </c>
      <c r="X540" s="154">
        <v>0</v>
      </c>
      <c r="Y540" s="154">
        <v>0</v>
      </c>
      <c r="Z540" s="154">
        <v>0</v>
      </c>
      <c r="AA540" s="154">
        <v>0</v>
      </c>
    </row>
    <row r="541" spans="1:27" ht="15" customHeight="1" x14ac:dyDescent="0.2">
      <c r="A541" s="151" t="s">
        <v>230</v>
      </c>
      <c r="B541" s="152" t="s">
        <v>231</v>
      </c>
      <c r="C541" s="153" t="s">
        <v>184</v>
      </c>
      <c r="D541" s="151" t="s">
        <v>36</v>
      </c>
      <c r="E541" s="151" t="s">
        <v>42</v>
      </c>
      <c r="F541" s="151" t="s">
        <v>42</v>
      </c>
      <c r="G541" s="151" t="s">
        <v>478</v>
      </c>
      <c r="H541" s="151" t="s">
        <v>479</v>
      </c>
      <c r="I541" s="151" t="s">
        <v>479</v>
      </c>
      <c r="J541" s="151"/>
      <c r="K541" s="151"/>
      <c r="L541" s="151"/>
      <c r="M541" s="151" t="s">
        <v>37</v>
      </c>
      <c r="N541" s="151" t="s">
        <v>38</v>
      </c>
      <c r="O541" s="151" t="s">
        <v>39</v>
      </c>
      <c r="P541" s="152" t="s">
        <v>138</v>
      </c>
      <c r="Q541" s="154">
        <v>0</v>
      </c>
      <c r="R541" s="154">
        <v>900000</v>
      </c>
      <c r="S541" s="154">
        <v>623502</v>
      </c>
      <c r="T541" s="154">
        <v>276498</v>
      </c>
      <c r="U541" s="154">
        <v>0</v>
      </c>
      <c r="V541" s="154">
        <v>276498</v>
      </c>
      <c r="W541" s="154">
        <v>0</v>
      </c>
      <c r="X541" s="154">
        <v>276498</v>
      </c>
      <c r="Y541" s="154">
        <v>276498</v>
      </c>
      <c r="Z541" s="154">
        <v>0</v>
      </c>
      <c r="AA541" s="154">
        <v>0</v>
      </c>
    </row>
    <row r="542" spans="1:27" ht="15" customHeight="1" x14ac:dyDescent="0.2">
      <c r="A542" s="151" t="s">
        <v>230</v>
      </c>
      <c r="B542" s="152" t="s">
        <v>231</v>
      </c>
      <c r="C542" s="153" t="s">
        <v>185</v>
      </c>
      <c r="D542" s="151" t="s">
        <v>36</v>
      </c>
      <c r="E542" s="151" t="s">
        <v>42</v>
      </c>
      <c r="F542" s="151" t="s">
        <v>42</v>
      </c>
      <c r="G542" s="151" t="s">
        <v>42</v>
      </c>
      <c r="H542" s="151" t="s">
        <v>490</v>
      </c>
      <c r="I542" s="151" t="s">
        <v>552</v>
      </c>
      <c r="J542" s="151"/>
      <c r="K542" s="151"/>
      <c r="L542" s="151"/>
      <c r="M542" s="151" t="s">
        <v>37</v>
      </c>
      <c r="N542" s="151" t="s">
        <v>38</v>
      </c>
      <c r="O542" s="151" t="s">
        <v>39</v>
      </c>
      <c r="P542" s="152" t="s">
        <v>139</v>
      </c>
      <c r="Q542" s="154">
        <v>0</v>
      </c>
      <c r="R542" s="154">
        <v>3003600</v>
      </c>
      <c r="S542" s="154">
        <v>0</v>
      </c>
      <c r="T542" s="154">
        <v>3003600</v>
      </c>
      <c r="U542" s="154">
        <v>0</v>
      </c>
      <c r="V542" s="154">
        <v>2146400</v>
      </c>
      <c r="W542" s="154">
        <v>857200</v>
      </c>
      <c r="X542" s="154">
        <v>2146400</v>
      </c>
      <c r="Y542" s="154">
        <v>2146400</v>
      </c>
      <c r="Z542" s="154">
        <v>2146400</v>
      </c>
      <c r="AA542" s="154">
        <v>2146400</v>
      </c>
    </row>
    <row r="543" spans="1:27" ht="15" customHeight="1" x14ac:dyDescent="0.2">
      <c r="A543" s="151" t="s">
        <v>230</v>
      </c>
      <c r="B543" s="152" t="s">
        <v>231</v>
      </c>
      <c r="C543" s="153" t="s">
        <v>186</v>
      </c>
      <c r="D543" s="151" t="s">
        <v>36</v>
      </c>
      <c r="E543" s="151" t="s">
        <v>42</v>
      </c>
      <c r="F543" s="151" t="s">
        <v>42</v>
      </c>
      <c r="G543" s="151" t="s">
        <v>42</v>
      </c>
      <c r="H543" s="151" t="s">
        <v>490</v>
      </c>
      <c r="I543" s="151" t="s">
        <v>554</v>
      </c>
      <c r="J543" s="151"/>
      <c r="K543" s="151"/>
      <c r="L543" s="151"/>
      <c r="M543" s="151" t="s">
        <v>37</v>
      </c>
      <c r="N543" s="151" t="s">
        <v>38</v>
      </c>
      <c r="O543" s="151" t="s">
        <v>39</v>
      </c>
      <c r="P543" s="152" t="s">
        <v>140</v>
      </c>
      <c r="Q543" s="154">
        <v>75000000</v>
      </c>
      <c r="R543" s="154">
        <v>0</v>
      </c>
      <c r="S543" s="154">
        <v>4678640</v>
      </c>
      <c r="T543" s="154">
        <v>70321360</v>
      </c>
      <c r="U543" s="154">
        <v>0</v>
      </c>
      <c r="V543" s="154">
        <v>70321360</v>
      </c>
      <c r="W543" s="154">
        <v>0</v>
      </c>
      <c r="X543" s="154">
        <v>70321360</v>
      </c>
      <c r="Y543" s="154">
        <v>70321360</v>
      </c>
      <c r="Z543" s="154">
        <v>70321360</v>
      </c>
      <c r="AA543" s="154">
        <v>70321360</v>
      </c>
    </row>
    <row r="544" spans="1:27" ht="15" customHeight="1" x14ac:dyDescent="0.2">
      <c r="A544" s="151" t="s">
        <v>230</v>
      </c>
      <c r="B544" s="152" t="s">
        <v>231</v>
      </c>
      <c r="C544" s="153" t="s">
        <v>187</v>
      </c>
      <c r="D544" s="151" t="s">
        <v>36</v>
      </c>
      <c r="E544" s="151" t="s">
        <v>42</v>
      </c>
      <c r="F544" s="151" t="s">
        <v>42</v>
      </c>
      <c r="G544" s="151" t="s">
        <v>42</v>
      </c>
      <c r="H544" s="151" t="s">
        <v>500</v>
      </c>
      <c r="I544" s="151" t="s">
        <v>549</v>
      </c>
      <c r="J544" s="151"/>
      <c r="K544" s="151"/>
      <c r="L544" s="151"/>
      <c r="M544" s="151" t="s">
        <v>37</v>
      </c>
      <c r="N544" s="151" t="s">
        <v>38</v>
      </c>
      <c r="O544" s="151" t="s">
        <v>39</v>
      </c>
      <c r="P544" s="152" t="s">
        <v>141</v>
      </c>
      <c r="Q544" s="154">
        <v>63971850</v>
      </c>
      <c r="R544" s="154">
        <v>0</v>
      </c>
      <c r="S544" s="154">
        <v>63971850</v>
      </c>
      <c r="T544" s="154">
        <v>0</v>
      </c>
      <c r="U544" s="154">
        <v>0</v>
      </c>
      <c r="V544" s="154">
        <v>0</v>
      </c>
      <c r="W544" s="154">
        <v>0</v>
      </c>
      <c r="X544" s="154">
        <v>0</v>
      </c>
      <c r="Y544" s="154">
        <v>0</v>
      </c>
      <c r="Z544" s="154">
        <v>0</v>
      </c>
      <c r="AA544" s="154">
        <v>0</v>
      </c>
    </row>
    <row r="545" spans="1:27" ht="15" customHeight="1" x14ac:dyDescent="0.2">
      <c r="A545" s="151" t="s">
        <v>230</v>
      </c>
      <c r="B545" s="152" t="s">
        <v>231</v>
      </c>
      <c r="C545" s="153" t="s">
        <v>101</v>
      </c>
      <c r="D545" s="151" t="s">
        <v>36</v>
      </c>
      <c r="E545" s="151" t="s">
        <v>42</v>
      </c>
      <c r="F545" s="151" t="s">
        <v>42</v>
      </c>
      <c r="G545" s="151" t="s">
        <v>42</v>
      </c>
      <c r="H545" s="151" t="s">
        <v>500</v>
      </c>
      <c r="I545" s="151" t="s">
        <v>550</v>
      </c>
      <c r="J545" s="151"/>
      <c r="K545" s="151"/>
      <c r="L545" s="151"/>
      <c r="M545" s="151" t="s">
        <v>37</v>
      </c>
      <c r="N545" s="151" t="s">
        <v>38</v>
      </c>
      <c r="O545" s="151" t="s">
        <v>39</v>
      </c>
      <c r="P545" s="152" t="s">
        <v>142</v>
      </c>
      <c r="Q545" s="154">
        <v>63971850</v>
      </c>
      <c r="R545" s="154">
        <v>3505545</v>
      </c>
      <c r="S545" s="154">
        <v>3030293</v>
      </c>
      <c r="T545" s="154">
        <v>64447102</v>
      </c>
      <c r="U545" s="154">
        <v>0</v>
      </c>
      <c r="V545" s="154">
        <v>64447102</v>
      </c>
      <c r="W545" s="154">
        <v>0</v>
      </c>
      <c r="X545" s="154">
        <v>64447102</v>
      </c>
      <c r="Y545" s="154">
        <v>60941557</v>
      </c>
      <c r="Z545" s="154">
        <v>60941557</v>
      </c>
      <c r="AA545" s="154">
        <v>60941557</v>
      </c>
    </row>
    <row r="546" spans="1:27" ht="15" customHeight="1" x14ac:dyDescent="0.2">
      <c r="A546" s="151" t="s">
        <v>230</v>
      </c>
      <c r="B546" s="152" t="s">
        <v>231</v>
      </c>
      <c r="C546" s="153" t="s">
        <v>189</v>
      </c>
      <c r="D546" s="151" t="s">
        <v>36</v>
      </c>
      <c r="E546" s="151" t="s">
        <v>42</v>
      </c>
      <c r="F546" s="151" t="s">
        <v>42</v>
      </c>
      <c r="G546" s="151" t="s">
        <v>42</v>
      </c>
      <c r="H546" s="151" t="s">
        <v>485</v>
      </c>
      <c r="I546" s="151" t="s">
        <v>552</v>
      </c>
      <c r="J546" s="151"/>
      <c r="K546" s="151"/>
      <c r="L546" s="151"/>
      <c r="M546" s="151" t="s">
        <v>37</v>
      </c>
      <c r="N546" s="151" t="s">
        <v>38</v>
      </c>
      <c r="O546" s="151" t="s">
        <v>39</v>
      </c>
      <c r="P546" s="152" t="s">
        <v>144</v>
      </c>
      <c r="Q546" s="154">
        <v>3200000</v>
      </c>
      <c r="R546" s="154">
        <v>0</v>
      </c>
      <c r="S546" s="154">
        <v>1923226</v>
      </c>
      <c r="T546" s="154">
        <v>1276774</v>
      </c>
      <c r="U546" s="154">
        <v>0</v>
      </c>
      <c r="V546" s="154">
        <v>1276774</v>
      </c>
      <c r="W546" s="154">
        <v>0</v>
      </c>
      <c r="X546" s="154">
        <v>1276774</v>
      </c>
      <c r="Y546" s="154">
        <v>1276774</v>
      </c>
      <c r="Z546" s="154">
        <v>1276774</v>
      </c>
      <c r="AA546" s="154">
        <v>1276774</v>
      </c>
    </row>
    <row r="547" spans="1:27" ht="15" customHeight="1" x14ac:dyDescent="0.2">
      <c r="A547" s="151" t="s">
        <v>230</v>
      </c>
      <c r="B547" s="152" t="s">
        <v>231</v>
      </c>
      <c r="C547" s="153" t="s">
        <v>190</v>
      </c>
      <c r="D547" s="151" t="s">
        <v>36</v>
      </c>
      <c r="E547" s="151" t="s">
        <v>42</v>
      </c>
      <c r="F547" s="151" t="s">
        <v>42</v>
      </c>
      <c r="G547" s="151" t="s">
        <v>42</v>
      </c>
      <c r="H547" s="151" t="s">
        <v>554</v>
      </c>
      <c r="I547" s="151" t="s">
        <v>552</v>
      </c>
      <c r="J547" s="151"/>
      <c r="K547" s="151"/>
      <c r="L547" s="151"/>
      <c r="M547" s="151" t="s">
        <v>37</v>
      </c>
      <c r="N547" s="151" t="s">
        <v>38</v>
      </c>
      <c r="O547" s="151" t="s">
        <v>39</v>
      </c>
      <c r="P547" s="152" t="s">
        <v>145</v>
      </c>
      <c r="Q547" s="154">
        <v>200000</v>
      </c>
      <c r="R547" s="154">
        <v>0</v>
      </c>
      <c r="S547" s="154">
        <v>200000</v>
      </c>
      <c r="T547" s="154">
        <v>0</v>
      </c>
      <c r="U547" s="154">
        <v>0</v>
      </c>
      <c r="V547" s="154">
        <v>0</v>
      </c>
      <c r="W547" s="154">
        <v>0</v>
      </c>
      <c r="X547" s="154">
        <v>0</v>
      </c>
      <c r="Y547" s="154">
        <v>0</v>
      </c>
      <c r="Z547" s="154">
        <v>0</v>
      </c>
      <c r="AA547" s="154">
        <v>0</v>
      </c>
    </row>
    <row r="548" spans="1:27" ht="15" customHeight="1" x14ac:dyDescent="0.2">
      <c r="A548" s="151" t="s">
        <v>230</v>
      </c>
      <c r="B548" s="152" t="s">
        <v>231</v>
      </c>
      <c r="C548" s="153" t="s">
        <v>191</v>
      </c>
      <c r="D548" s="151" t="s">
        <v>36</v>
      </c>
      <c r="E548" s="151" t="s">
        <v>42</v>
      </c>
      <c r="F548" s="151" t="s">
        <v>42</v>
      </c>
      <c r="G548" s="151" t="s">
        <v>42</v>
      </c>
      <c r="H548" s="151" t="s">
        <v>555</v>
      </c>
      <c r="I548" s="151"/>
      <c r="J548" s="151"/>
      <c r="K548" s="151"/>
      <c r="L548" s="151"/>
      <c r="M548" s="151" t="s">
        <v>37</v>
      </c>
      <c r="N548" s="151" t="s">
        <v>38</v>
      </c>
      <c r="O548" s="151" t="s">
        <v>39</v>
      </c>
      <c r="P548" s="152" t="s">
        <v>146</v>
      </c>
      <c r="Q548" s="154">
        <v>0</v>
      </c>
      <c r="R548" s="154">
        <v>258320</v>
      </c>
      <c r="S548" s="154">
        <v>0</v>
      </c>
      <c r="T548" s="154">
        <v>258320</v>
      </c>
      <c r="U548" s="154">
        <v>0</v>
      </c>
      <c r="V548" s="154">
        <v>258320</v>
      </c>
      <c r="W548" s="154">
        <v>0</v>
      </c>
      <c r="X548" s="154">
        <v>258320</v>
      </c>
      <c r="Y548" s="154">
        <v>258320</v>
      </c>
      <c r="Z548" s="154">
        <v>258320</v>
      </c>
      <c r="AA548" s="154">
        <v>258320</v>
      </c>
    </row>
    <row r="549" spans="1:27" ht="15" customHeight="1" x14ac:dyDescent="0.2">
      <c r="A549" s="151" t="s">
        <v>230</v>
      </c>
      <c r="B549" s="152" t="s">
        <v>231</v>
      </c>
      <c r="C549" s="153" t="s">
        <v>192</v>
      </c>
      <c r="D549" s="151" t="s">
        <v>36</v>
      </c>
      <c r="E549" s="151" t="s">
        <v>546</v>
      </c>
      <c r="F549" s="151" t="s">
        <v>547</v>
      </c>
      <c r="G549" s="151" t="s">
        <v>42</v>
      </c>
      <c r="H549" s="151" t="s">
        <v>548</v>
      </c>
      <c r="I549" s="151" t="s">
        <v>549</v>
      </c>
      <c r="J549" s="151"/>
      <c r="K549" s="151"/>
      <c r="L549" s="151"/>
      <c r="M549" s="151" t="s">
        <v>37</v>
      </c>
      <c r="N549" s="151" t="s">
        <v>38</v>
      </c>
      <c r="O549" s="151" t="s">
        <v>39</v>
      </c>
      <c r="P549" s="152" t="s">
        <v>147</v>
      </c>
      <c r="Q549" s="154">
        <v>0</v>
      </c>
      <c r="R549" s="154">
        <v>5290787</v>
      </c>
      <c r="S549" s="154">
        <v>1639246</v>
      </c>
      <c r="T549" s="154">
        <v>3651541</v>
      </c>
      <c r="U549" s="154">
        <v>0</v>
      </c>
      <c r="V549" s="154">
        <v>3651541</v>
      </c>
      <c r="W549" s="154">
        <v>0</v>
      </c>
      <c r="X549" s="154">
        <v>3651541</v>
      </c>
      <c r="Y549" s="154">
        <v>1744071</v>
      </c>
      <c r="Z549" s="154">
        <v>1744071</v>
      </c>
      <c r="AA549" s="154">
        <v>1744071</v>
      </c>
    </row>
    <row r="550" spans="1:27" ht="15" customHeight="1" x14ac:dyDescent="0.2">
      <c r="A550" s="151" t="s">
        <v>230</v>
      </c>
      <c r="B550" s="152" t="s">
        <v>231</v>
      </c>
      <c r="C550" s="153" t="s">
        <v>194</v>
      </c>
      <c r="D550" s="151" t="s">
        <v>36</v>
      </c>
      <c r="E550" s="151" t="s">
        <v>551</v>
      </c>
      <c r="F550" s="151" t="s">
        <v>478</v>
      </c>
      <c r="G550" s="151" t="s">
        <v>42</v>
      </c>
      <c r="H550" s="151" t="s">
        <v>549</v>
      </c>
      <c r="I550" s="151"/>
      <c r="J550" s="151"/>
      <c r="K550" s="151"/>
      <c r="L550" s="151"/>
      <c r="M550" s="151" t="s">
        <v>37</v>
      </c>
      <c r="N550" s="151" t="s">
        <v>38</v>
      </c>
      <c r="O550" s="151" t="s">
        <v>39</v>
      </c>
      <c r="P550" s="152" t="s">
        <v>149</v>
      </c>
      <c r="Q550" s="154">
        <v>0</v>
      </c>
      <c r="R550" s="154">
        <v>24198400</v>
      </c>
      <c r="S550" s="154">
        <v>0</v>
      </c>
      <c r="T550" s="154">
        <v>24198400</v>
      </c>
      <c r="U550" s="154">
        <v>0</v>
      </c>
      <c r="V550" s="154">
        <v>24198400</v>
      </c>
      <c r="W550" s="154">
        <v>0</v>
      </c>
      <c r="X550" s="154">
        <v>24198400</v>
      </c>
      <c r="Y550" s="154">
        <v>24198400</v>
      </c>
      <c r="Z550" s="154">
        <v>24198400</v>
      </c>
      <c r="AA550" s="154">
        <v>24198400</v>
      </c>
    </row>
    <row r="551" spans="1:27" ht="15" customHeight="1" x14ac:dyDescent="0.2">
      <c r="A551" s="151" t="s">
        <v>230</v>
      </c>
      <c r="B551" s="152" t="s">
        <v>231</v>
      </c>
      <c r="C551" s="153" t="s">
        <v>197</v>
      </c>
      <c r="D551" s="151" t="s">
        <v>61</v>
      </c>
      <c r="E551" s="151" t="s">
        <v>74</v>
      </c>
      <c r="F551" s="151" t="s">
        <v>63</v>
      </c>
      <c r="G551" s="151" t="s">
        <v>71</v>
      </c>
      <c r="H551" s="151" t="s">
        <v>151</v>
      </c>
      <c r="I551" s="151" t="s">
        <v>154</v>
      </c>
      <c r="J551" s="151" t="s">
        <v>42</v>
      </c>
      <c r="K551" s="151"/>
      <c r="L551" s="151"/>
      <c r="M551" s="151" t="s">
        <v>37</v>
      </c>
      <c r="N551" s="151" t="s">
        <v>38</v>
      </c>
      <c r="O551" s="151" t="s">
        <v>39</v>
      </c>
      <c r="P551" s="152" t="s">
        <v>155</v>
      </c>
      <c r="Q551" s="154">
        <v>0</v>
      </c>
      <c r="R551" s="154">
        <v>339142750</v>
      </c>
      <c r="S551" s="154">
        <v>5425331</v>
      </c>
      <c r="T551" s="154">
        <v>333717419</v>
      </c>
      <c r="U551" s="154">
        <v>0</v>
      </c>
      <c r="V551" s="154">
        <v>333717419</v>
      </c>
      <c r="W551" s="154">
        <v>0</v>
      </c>
      <c r="X551" s="154">
        <v>333717419</v>
      </c>
      <c r="Y551" s="154">
        <v>333717419</v>
      </c>
      <c r="Z551" s="154">
        <v>332807303</v>
      </c>
      <c r="AA551" s="154">
        <v>332807303</v>
      </c>
    </row>
    <row r="552" spans="1:27" ht="15" customHeight="1" x14ac:dyDescent="0.2">
      <c r="A552" s="151" t="s">
        <v>230</v>
      </c>
      <c r="B552" s="152" t="s">
        <v>231</v>
      </c>
      <c r="C552" s="153" t="s">
        <v>197</v>
      </c>
      <c r="D552" s="151" t="s">
        <v>61</v>
      </c>
      <c r="E552" s="151" t="s">
        <v>74</v>
      </c>
      <c r="F552" s="151" t="s">
        <v>63</v>
      </c>
      <c r="G552" s="151" t="s">
        <v>71</v>
      </c>
      <c r="H552" s="151" t="s">
        <v>151</v>
      </c>
      <c r="I552" s="151" t="s">
        <v>154</v>
      </c>
      <c r="J552" s="151" t="s">
        <v>42</v>
      </c>
      <c r="K552" s="151"/>
      <c r="L552" s="151"/>
      <c r="M552" s="151" t="s">
        <v>37</v>
      </c>
      <c r="N552" s="151" t="s">
        <v>76</v>
      </c>
      <c r="O552" s="151" t="s">
        <v>39</v>
      </c>
      <c r="P552" s="152" t="s">
        <v>155</v>
      </c>
      <c r="Q552" s="154">
        <v>0</v>
      </c>
      <c r="R552" s="154">
        <v>60810121</v>
      </c>
      <c r="S552" s="154">
        <v>33386936</v>
      </c>
      <c r="T552" s="154">
        <v>27423185</v>
      </c>
      <c r="U552" s="154">
        <v>0</v>
      </c>
      <c r="V552" s="154">
        <v>27423185</v>
      </c>
      <c r="W552" s="154">
        <v>0</v>
      </c>
      <c r="X552" s="154">
        <v>27423185</v>
      </c>
      <c r="Y552" s="154">
        <v>27423185</v>
      </c>
      <c r="Z552" s="154">
        <v>27423185</v>
      </c>
      <c r="AA552" s="154">
        <v>27423185</v>
      </c>
    </row>
    <row r="553" spans="1:27" ht="15" customHeight="1" x14ac:dyDescent="0.2">
      <c r="A553" s="151" t="s">
        <v>230</v>
      </c>
      <c r="B553" s="152" t="s">
        <v>231</v>
      </c>
      <c r="C553" s="153" t="s">
        <v>197</v>
      </c>
      <c r="D553" s="151" t="s">
        <v>61</v>
      </c>
      <c r="E553" s="151" t="s">
        <v>74</v>
      </c>
      <c r="F553" s="151" t="s">
        <v>63</v>
      </c>
      <c r="G553" s="151" t="s">
        <v>71</v>
      </c>
      <c r="H553" s="151" t="s">
        <v>151</v>
      </c>
      <c r="I553" s="151" t="s">
        <v>154</v>
      </c>
      <c r="J553" s="151" t="s">
        <v>42</v>
      </c>
      <c r="K553" s="151"/>
      <c r="L553" s="151"/>
      <c r="M553" s="151" t="s">
        <v>48</v>
      </c>
      <c r="N553" s="151" t="s">
        <v>49</v>
      </c>
      <c r="O553" s="151" t="s">
        <v>39</v>
      </c>
      <c r="P553" s="152" t="s">
        <v>155</v>
      </c>
      <c r="Q553" s="154">
        <v>0</v>
      </c>
      <c r="R553" s="154">
        <v>55016195</v>
      </c>
      <c r="S553" s="154">
        <v>11201723</v>
      </c>
      <c r="T553" s="154">
        <v>43814472</v>
      </c>
      <c r="U553" s="154">
        <v>0</v>
      </c>
      <c r="V553" s="154">
        <v>43814472</v>
      </c>
      <c r="W553" s="154">
        <v>0</v>
      </c>
      <c r="X553" s="154">
        <v>43814472</v>
      </c>
      <c r="Y553" s="154">
        <v>43814472</v>
      </c>
      <c r="Z553" s="154">
        <v>43814472</v>
      </c>
      <c r="AA553" s="154">
        <v>43814472</v>
      </c>
    </row>
    <row r="554" spans="1:27" ht="15" customHeight="1" x14ac:dyDescent="0.2">
      <c r="A554" s="151" t="s">
        <v>230</v>
      </c>
      <c r="B554" s="152" t="s">
        <v>231</v>
      </c>
      <c r="C554" s="153" t="s">
        <v>198</v>
      </c>
      <c r="D554" s="151" t="s">
        <v>61</v>
      </c>
      <c r="E554" s="151" t="s">
        <v>74</v>
      </c>
      <c r="F554" s="151" t="s">
        <v>63</v>
      </c>
      <c r="G554" s="151" t="s">
        <v>71</v>
      </c>
      <c r="H554" s="151" t="s">
        <v>151</v>
      </c>
      <c r="I554" s="151" t="s">
        <v>156</v>
      </c>
      <c r="J554" s="151" t="s">
        <v>42</v>
      </c>
      <c r="K554" s="151"/>
      <c r="L554" s="151"/>
      <c r="M554" s="151" t="s">
        <v>48</v>
      </c>
      <c r="N554" s="151" t="s">
        <v>49</v>
      </c>
      <c r="O554" s="151" t="s">
        <v>39</v>
      </c>
      <c r="P554" s="152" t="s">
        <v>157</v>
      </c>
      <c r="Q554" s="154">
        <v>0</v>
      </c>
      <c r="R554" s="154">
        <v>34807890</v>
      </c>
      <c r="S554" s="154">
        <v>11759909</v>
      </c>
      <c r="T554" s="154">
        <v>23047981</v>
      </c>
      <c r="U554" s="154">
        <v>0</v>
      </c>
      <c r="V554" s="154">
        <v>23047981</v>
      </c>
      <c r="W554" s="154">
        <v>0</v>
      </c>
      <c r="X554" s="154">
        <v>23047981</v>
      </c>
      <c r="Y554" s="154">
        <v>23047981</v>
      </c>
      <c r="Z554" s="154">
        <v>23047981</v>
      </c>
      <c r="AA554" s="154">
        <v>23047981</v>
      </c>
    </row>
    <row r="555" spans="1:27" ht="15" customHeight="1" x14ac:dyDescent="0.2">
      <c r="A555" s="151" t="s">
        <v>230</v>
      </c>
      <c r="B555" s="152" t="s">
        <v>231</v>
      </c>
      <c r="C555" s="153" t="s">
        <v>199</v>
      </c>
      <c r="D555" s="151" t="s">
        <v>61</v>
      </c>
      <c r="E555" s="151" t="s">
        <v>82</v>
      </c>
      <c r="F555" s="151" t="s">
        <v>63</v>
      </c>
      <c r="G555" s="151" t="s">
        <v>83</v>
      </c>
      <c r="H555" s="151" t="s">
        <v>151</v>
      </c>
      <c r="I555" s="151" t="s">
        <v>158</v>
      </c>
      <c r="J555" s="151" t="s">
        <v>42</v>
      </c>
      <c r="K555" s="151"/>
      <c r="L555" s="151"/>
      <c r="M555" s="151" t="s">
        <v>48</v>
      </c>
      <c r="N555" s="151" t="s">
        <v>49</v>
      </c>
      <c r="O555" s="151" t="s">
        <v>39</v>
      </c>
      <c r="P555" s="152" t="s">
        <v>159</v>
      </c>
      <c r="Q555" s="154">
        <v>0</v>
      </c>
      <c r="R555" s="154">
        <v>24269760</v>
      </c>
      <c r="S555" s="154">
        <v>1516860</v>
      </c>
      <c r="T555" s="154">
        <v>22752900</v>
      </c>
      <c r="U555" s="154">
        <v>0</v>
      </c>
      <c r="V555" s="154">
        <v>22752900</v>
      </c>
      <c r="W555" s="154">
        <v>0</v>
      </c>
      <c r="X555" s="154">
        <v>22752900</v>
      </c>
      <c r="Y555" s="154">
        <v>22752900</v>
      </c>
      <c r="Z555" s="154">
        <v>22752900</v>
      </c>
      <c r="AA555" s="154">
        <v>22752900</v>
      </c>
    </row>
    <row r="556" spans="1:27" ht="15" customHeight="1" x14ac:dyDescent="0.2">
      <c r="A556" s="151" t="s">
        <v>230</v>
      </c>
      <c r="B556" s="152" t="s">
        <v>231</v>
      </c>
      <c r="C556" s="153" t="s">
        <v>200</v>
      </c>
      <c r="D556" s="151" t="s">
        <v>61</v>
      </c>
      <c r="E556" s="151" t="s">
        <v>82</v>
      </c>
      <c r="F556" s="151" t="s">
        <v>63</v>
      </c>
      <c r="G556" s="151" t="s">
        <v>86</v>
      </c>
      <c r="H556" s="151" t="s">
        <v>151</v>
      </c>
      <c r="I556" s="151" t="s">
        <v>160</v>
      </c>
      <c r="J556" s="151" t="s">
        <v>42</v>
      </c>
      <c r="K556" s="151"/>
      <c r="L556" s="151"/>
      <c r="M556" s="151" t="s">
        <v>37</v>
      </c>
      <c r="N556" s="151" t="s">
        <v>38</v>
      </c>
      <c r="O556" s="151" t="s">
        <v>39</v>
      </c>
      <c r="P556" s="152" t="s">
        <v>161</v>
      </c>
      <c r="Q556" s="154">
        <v>0</v>
      </c>
      <c r="R556" s="154">
        <v>3578330</v>
      </c>
      <c r="S556" s="154">
        <v>91666</v>
      </c>
      <c r="T556" s="154">
        <v>3486664</v>
      </c>
      <c r="U556" s="154">
        <v>0</v>
      </c>
      <c r="V556" s="154">
        <v>3486664</v>
      </c>
      <c r="W556" s="154">
        <v>0</v>
      </c>
      <c r="X556" s="154">
        <v>3486664</v>
      </c>
      <c r="Y556" s="154">
        <v>3486664</v>
      </c>
      <c r="Z556" s="154">
        <v>3486664</v>
      </c>
      <c r="AA556" s="154">
        <v>3486664</v>
      </c>
    </row>
    <row r="557" spans="1:27" ht="15" customHeight="1" x14ac:dyDescent="0.2">
      <c r="A557" s="151" t="s">
        <v>230</v>
      </c>
      <c r="B557" s="152" t="s">
        <v>231</v>
      </c>
      <c r="C557" s="153" t="s">
        <v>450</v>
      </c>
      <c r="D557" s="151" t="s">
        <v>61</v>
      </c>
      <c r="E557" s="151" t="s">
        <v>82</v>
      </c>
      <c r="F557" s="151" t="s">
        <v>63</v>
      </c>
      <c r="G557" s="151" t="s">
        <v>64</v>
      </c>
      <c r="H557" s="151" t="s">
        <v>151</v>
      </c>
      <c r="I557" s="151" t="s">
        <v>451</v>
      </c>
      <c r="J557" s="151" t="s">
        <v>42</v>
      </c>
      <c r="K557" s="151"/>
      <c r="L557" s="151"/>
      <c r="M557" s="151" t="s">
        <v>37</v>
      </c>
      <c r="N557" s="151" t="s">
        <v>38</v>
      </c>
      <c r="O557" s="151" t="s">
        <v>39</v>
      </c>
      <c r="P557" s="152" t="s">
        <v>509</v>
      </c>
      <c r="Q557" s="154">
        <v>0</v>
      </c>
      <c r="R557" s="154">
        <v>16107883</v>
      </c>
      <c r="S557" s="154">
        <v>16107883</v>
      </c>
      <c r="T557" s="154">
        <v>0</v>
      </c>
      <c r="U557" s="154">
        <v>0</v>
      </c>
      <c r="V557" s="154">
        <v>0</v>
      </c>
      <c r="W557" s="154">
        <v>0</v>
      </c>
      <c r="X557" s="154">
        <v>0</v>
      </c>
      <c r="Y557" s="154">
        <v>0</v>
      </c>
      <c r="Z557" s="154">
        <v>0</v>
      </c>
      <c r="AA557" s="154">
        <v>0</v>
      </c>
    </row>
    <row r="558" spans="1:27" ht="15" customHeight="1" x14ac:dyDescent="0.2">
      <c r="A558" s="151" t="s">
        <v>232</v>
      </c>
      <c r="B558" s="152" t="s">
        <v>233</v>
      </c>
      <c r="C558" s="153" t="s">
        <v>164</v>
      </c>
      <c r="D558" s="151" t="s">
        <v>36</v>
      </c>
      <c r="E558" s="151" t="s">
        <v>478</v>
      </c>
      <c r="F558" s="151" t="s">
        <v>478</v>
      </c>
      <c r="G558" s="151" t="s">
        <v>478</v>
      </c>
      <c r="H558" s="151" t="s">
        <v>549</v>
      </c>
      <c r="I558" s="151" t="s">
        <v>549</v>
      </c>
      <c r="J558" s="151"/>
      <c r="K558" s="151"/>
      <c r="L558" s="151"/>
      <c r="M558" s="151" t="s">
        <v>37</v>
      </c>
      <c r="N558" s="151" t="s">
        <v>38</v>
      </c>
      <c r="O558" s="151" t="s">
        <v>39</v>
      </c>
      <c r="P558" s="152" t="s">
        <v>118</v>
      </c>
      <c r="Q558" s="154">
        <v>424702000</v>
      </c>
      <c r="R558" s="154">
        <v>512959</v>
      </c>
      <c r="S558" s="154">
        <v>0</v>
      </c>
      <c r="T558" s="154">
        <v>425214959</v>
      </c>
      <c r="U558" s="154">
        <v>0</v>
      </c>
      <c r="V558" s="154">
        <v>425214959</v>
      </c>
      <c r="W558" s="154">
        <v>0</v>
      </c>
      <c r="X558" s="154">
        <v>425214959</v>
      </c>
      <c r="Y558" s="154">
        <v>425214959</v>
      </c>
      <c r="Z558" s="154">
        <v>425214959</v>
      </c>
      <c r="AA558" s="154">
        <v>425214959</v>
      </c>
    </row>
    <row r="559" spans="1:27" ht="15" customHeight="1" x14ac:dyDescent="0.2">
      <c r="A559" s="151" t="s">
        <v>232</v>
      </c>
      <c r="B559" s="152" t="s">
        <v>233</v>
      </c>
      <c r="C559" s="153" t="s">
        <v>166</v>
      </c>
      <c r="D559" s="151" t="s">
        <v>36</v>
      </c>
      <c r="E559" s="151" t="s">
        <v>478</v>
      </c>
      <c r="F559" s="151" t="s">
        <v>478</v>
      </c>
      <c r="G559" s="151" t="s">
        <v>478</v>
      </c>
      <c r="H559" s="151" t="s">
        <v>549</v>
      </c>
      <c r="I559" s="151" t="s">
        <v>552</v>
      </c>
      <c r="J559" s="151"/>
      <c r="K559" s="151"/>
      <c r="L559" s="151"/>
      <c r="M559" s="151" t="s">
        <v>37</v>
      </c>
      <c r="N559" s="151" t="s">
        <v>38</v>
      </c>
      <c r="O559" s="151" t="s">
        <v>39</v>
      </c>
      <c r="P559" s="152" t="s">
        <v>120</v>
      </c>
      <c r="Q559" s="154">
        <v>7966000</v>
      </c>
      <c r="R559" s="154">
        <v>0</v>
      </c>
      <c r="S559" s="154">
        <v>654866</v>
      </c>
      <c r="T559" s="154">
        <v>7311134</v>
      </c>
      <c r="U559" s="154">
        <v>0</v>
      </c>
      <c r="V559" s="154">
        <v>7311134</v>
      </c>
      <c r="W559" s="154">
        <v>0</v>
      </c>
      <c r="X559" s="154">
        <v>7311134</v>
      </c>
      <c r="Y559" s="154">
        <v>7311134</v>
      </c>
      <c r="Z559" s="154">
        <v>7311134</v>
      </c>
      <c r="AA559" s="154">
        <v>7311134</v>
      </c>
    </row>
    <row r="560" spans="1:27" ht="15" customHeight="1" x14ac:dyDescent="0.2">
      <c r="A560" s="151" t="s">
        <v>232</v>
      </c>
      <c r="B560" s="152" t="s">
        <v>233</v>
      </c>
      <c r="C560" s="153" t="s">
        <v>167</v>
      </c>
      <c r="D560" s="151" t="s">
        <v>36</v>
      </c>
      <c r="E560" s="151" t="s">
        <v>478</v>
      </c>
      <c r="F560" s="151" t="s">
        <v>478</v>
      </c>
      <c r="G560" s="151" t="s">
        <v>478</v>
      </c>
      <c r="H560" s="151" t="s">
        <v>549</v>
      </c>
      <c r="I560" s="151" t="s">
        <v>553</v>
      </c>
      <c r="J560" s="151"/>
      <c r="K560" s="151"/>
      <c r="L560" s="151"/>
      <c r="M560" s="151" t="s">
        <v>37</v>
      </c>
      <c r="N560" s="151" t="s">
        <v>38</v>
      </c>
      <c r="O560" s="151" t="s">
        <v>39</v>
      </c>
      <c r="P560" s="152" t="s">
        <v>121</v>
      </c>
      <c r="Q560" s="154">
        <v>8150000</v>
      </c>
      <c r="R560" s="154">
        <v>0</v>
      </c>
      <c r="S560" s="154">
        <v>3470143</v>
      </c>
      <c r="T560" s="154">
        <v>4679857</v>
      </c>
      <c r="U560" s="154">
        <v>0</v>
      </c>
      <c r="V560" s="154">
        <v>4679857</v>
      </c>
      <c r="W560" s="154">
        <v>0</v>
      </c>
      <c r="X560" s="154">
        <v>4679857</v>
      </c>
      <c r="Y560" s="154">
        <v>4679857</v>
      </c>
      <c r="Z560" s="154">
        <v>4679857</v>
      </c>
      <c r="AA560" s="154">
        <v>4679857</v>
      </c>
    </row>
    <row r="561" spans="1:27" ht="15" customHeight="1" x14ac:dyDescent="0.2">
      <c r="A561" s="151" t="s">
        <v>232</v>
      </c>
      <c r="B561" s="152" t="s">
        <v>233</v>
      </c>
      <c r="C561" s="153" t="s">
        <v>168</v>
      </c>
      <c r="D561" s="151" t="s">
        <v>36</v>
      </c>
      <c r="E561" s="151" t="s">
        <v>478</v>
      </c>
      <c r="F561" s="151" t="s">
        <v>478</v>
      </c>
      <c r="G561" s="151" t="s">
        <v>478</v>
      </c>
      <c r="H561" s="151" t="s">
        <v>549</v>
      </c>
      <c r="I561" s="151" t="s">
        <v>490</v>
      </c>
      <c r="J561" s="151"/>
      <c r="K561" s="151"/>
      <c r="L561" s="151"/>
      <c r="M561" s="151" t="s">
        <v>37</v>
      </c>
      <c r="N561" s="151" t="s">
        <v>38</v>
      </c>
      <c r="O561" s="151" t="s">
        <v>39</v>
      </c>
      <c r="P561" s="152" t="s">
        <v>122</v>
      </c>
      <c r="Q561" s="154">
        <v>43048000</v>
      </c>
      <c r="R561" s="154">
        <v>7762418</v>
      </c>
      <c r="S561" s="154">
        <v>9761077</v>
      </c>
      <c r="T561" s="154">
        <v>41049341</v>
      </c>
      <c r="U561" s="154">
        <v>0</v>
      </c>
      <c r="V561" s="154">
        <v>41049341</v>
      </c>
      <c r="W561" s="154">
        <v>0</v>
      </c>
      <c r="X561" s="154">
        <v>41049341</v>
      </c>
      <c r="Y561" s="154">
        <v>41049341</v>
      </c>
      <c r="Z561" s="154">
        <v>41049341</v>
      </c>
      <c r="AA561" s="154">
        <v>41049341</v>
      </c>
    </row>
    <row r="562" spans="1:27" ht="15" customHeight="1" x14ac:dyDescent="0.2">
      <c r="A562" s="151" t="s">
        <v>232</v>
      </c>
      <c r="B562" s="152" t="s">
        <v>233</v>
      </c>
      <c r="C562" s="153" t="s">
        <v>169</v>
      </c>
      <c r="D562" s="151" t="s">
        <v>36</v>
      </c>
      <c r="E562" s="151" t="s">
        <v>478</v>
      </c>
      <c r="F562" s="151" t="s">
        <v>478</v>
      </c>
      <c r="G562" s="151" t="s">
        <v>478</v>
      </c>
      <c r="H562" s="151" t="s">
        <v>549</v>
      </c>
      <c r="I562" s="151" t="s">
        <v>500</v>
      </c>
      <c r="J562" s="151"/>
      <c r="K562" s="151"/>
      <c r="L562" s="151"/>
      <c r="M562" s="151" t="s">
        <v>37</v>
      </c>
      <c r="N562" s="151" t="s">
        <v>38</v>
      </c>
      <c r="O562" s="151" t="s">
        <v>39</v>
      </c>
      <c r="P562" s="152" t="s">
        <v>123</v>
      </c>
      <c r="Q562" s="154">
        <v>16018000</v>
      </c>
      <c r="R562" s="154">
        <v>34034</v>
      </c>
      <c r="S562" s="154">
        <v>0</v>
      </c>
      <c r="T562" s="154">
        <v>16052034</v>
      </c>
      <c r="U562" s="154">
        <v>0</v>
      </c>
      <c r="V562" s="154">
        <v>16052034</v>
      </c>
      <c r="W562" s="154">
        <v>0</v>
      </c>
      <c r="X562" s="154">
        <v>16052034</v>
      </c>
      <c r="Y562" s="154">
        <v>16052034</v>
      </c>
      <c r="Z562" s="154">
        <v>16052034</v>
      </c>
      <c r="AA562" s="154">
        <v>16052034</v>
      </c>
    </row>
    <row r="563" spans="1:27" ht="15" customHeight="1" x14ac:dyDescent="0.2">
      <c r="A563" s="151" t="s">
        <v>232</v>
      </c>
      <c r="B563" s="152" t="s">
        <v>233</v>
      </c>
      <c r="C563" s="153" t="s">
        <v>170</v>
      </c>
      <c r="D563" s="151" t="s">
        <v>36</v>
      </c>
      <c r="E563" s="151" t="s">
        <v>478</v>
      </c>
      <c r="F563" s="151" t="s">
        <v>478</v>
      </c>
      <c r="G563" s="151" t="s">
        <v>478</v>
      </c>
      <c r="H563" s="151" t="s">
        <v>549</v>
      </c>
      <c r="I563" s="151" t="s">
        <v>554</v>
      </c>
      <c r="J563" s="151"/>
      <c r="K563" s="151"/>
      <c r="L563" s="151"/>
      <c r="M563" s="151" t="s">
        <v>37</v>
      </c>
      <c r="N563" s="151" t="s">
        <v>38</v>
      </c>
      <c r="O563" s="151" t="s">
        <v>39</v>
      </c>
      <c r="P563" s="152" t="s">
        <v>124</v>
      </c>
      <c r="Q563" s="154">
        <v>49888000</v>
      </c>
      <c r="R563" s="154">
        <v>4534676</v>
      </c>
      <c r="S563" s="154">
        <v>7853</v>
      </c>
      <c r="T563" s="154">
        <v>54414823</v>
      </c>
      <c r="U563" s="154">
        <v>0</v>
      </c>
      <c r="V563" s="154">
        <v>54414823</v>
      </c>
      <c r="W563" s="154">
        <v>0</v>
      </c>
      <c r="X563" s="154">
        <v>54414823</v>
      </c>
      <c r="Y563" s="154">
        <v>54414823</v>
      </c>
      <c r="Z563" s="154">
        <v>54414823</v>
      </c>
      <c r="AA563" s="154">
        <v>54414823</v>
      </c>
    </row>
    <row r="564" spans="1:27" ht="15" customHeight="1" x14ac:dyDescent="0.2">
      <c r="A564" s="151" t="s">
        <v>232</v>
      </c>
      <c r="B564" s="152" t="s">
        <v>233</v>
      </c>
      <c r="C564" s="153" t="s">
        <v>171</v>
      </c>
      <c r="D564" s="151" t="s">
        <v>36</v>
      </c>
      <c r="E564" s="151" t="s">
        <v>478</v>
      </c>
      <c r="F564" s="151" t="s">
        <v>478</v>
      </c>
      <c r="G564" s="151" t="s">
        <v>478</v>
      </c>
      <c r="H564" s="151" t="s">
        <v>549</v>
      </c>
      <c r="I564" s="151" t="s">
        <v>555</v>
      </c>
      <c r="J564" s="151"/>
      <c r="K564" s="151"/>
      <c r="L564" s="151"/>
      <c r="M564" s="151" t="s">
        <v>37</v>
      </c>
      <c r="N564" s="151" t="s">
        <v>38</v>
      </c>
      <c r="O564" s="151" t="s">
        <v>39</v>
      </c>
      <c r="P564" s="152" t="s">
        <v>125</v>
      </c>
      <c r="Q564" s="154">
        <v>29439000</v>
      </c>
      <c r="R564" s="154">
        <v>8002841</v>
      </c>
      <c r="S564" s="154">
        <v>3947023</v>
      </c>
      <c r="T564" s="154">
        <v>33494818</v>
      </c>
      <c r="U564" s="154">
        <v>0</v>
      </c>
      <c r="V564" s="154">
        <v>33494818</v>
      </c>
      <c r="W564" s="154">
        <v>0</v>
      </c>
      <c r="X564" s="154">
        <v>33494818</v>
      </c>
      <c r="Y564" s="154">
        <v>33494818</v>
      </c>
      <c r="Z564" s="154">
        <v>33494818</v>
      </c>
      <c r="AA564" s="154">
        <v>33494818</v>
      </c>
    </row>
    <row r="565" spans="1:27" ht="15" customHeight="1" x14ac:dyDescent="0.2">
      <c r="A565" s="151" t="s">
        <v>232</v>
      </c>
      <c r="B565" s="152" t="s">
        <v>233</v>
      </c>
      <c r="C565" s="153" t="s">
        <v>557</v>
      </c>
      <c r="D565" s="151" t="s">
        <v>36</v>
      </c>
      <c r="E565" s="151" t="s">
        <v>478</v>
      </c>
      <c r="F565" s="151" t="s">
        <v>478</v>
      </c>
      <c r="G565" s="151" t="s">
        <v>478</v>
      </c>
      <c r="H565" s="151" t="s">
        <v>549</v>
      </c>
      <c r="I565" s="151" t="s">
        <v>548</v>
      </c>
      <c r="J565" s="151"/>
      <c r="K565" s="151"/>
      <c r="L565" s="151"/>
      <c r="M565" s="151" t="s">
        <v>37</v>
      </c>
      <c r="N565" s="151" t="s">
        <v>38</v>
      </c>
      <c r="O565" s="151" t="s">
        <v>39</v>
      </c>
      <c r="P565" s="152" t="s">
        <v>558</v>
      </c>
      <c r="Q565" s="154">
        <v>3470143</v>
      </c>
      <c r="R565" s="154">
        <v>932009</v>
      </c>
      <c r="S565" s="154">
        <v>0</v>
      </c>
      <c r="T565" s="154">
        <v>4402152</v>
      </c>
      <c r="U565" s="154">
        <v>0</v>
      </c>
      <c r="V565" s="154">
        <v>4402152</v>
      </c>
      <c r="W565" s="154">
        <v>0</v>
      </c>
      <c r="X565" s="154">
        <v>4402152</v>
      </c>
      <c r="Y565" s="154">
        <v>4402152</v>
      </c>
      <c r="Z565" s="154">
        <v>4402152</v>
      </c>
      <c r="AA565" s="154">
        <v>4402152</v>
      </c>
    </row>
    <row r="566" spans="1:27" ht="15" customHeight="1" x14ac:dyDescent="0.2">
      <c r="A566" s="151" t="s">
        <v>232</v>
      </c>
      <c r="B566" s="152" t="s">
        <v>233</v>
      </c>
      <c r="C566" s="153" t="s">
        <v>172</v>
      </c>
      <c r="D566" s="151" t="s">
        <v>36</v>
      </c>
      <c r="E566" s="151" t="s">
        <v>478</v>
      </c>
      <c r="F566" s="151" t="s">
        <v>478</v>
      </c>
      <c r="G566" s="151" t="s">
        <v>42</v>
      </c>
      <c r="H566" s="151" t="s">
        <v>549</v>
      </c>
      <c r="I566" s="151"/>
      <c r="J566" s="151"/>
      <c r="K566" s="151"/>
      <c r="L566" s="151"/>
      <c r="M566" s="151" t="s">
        <v>37</v>
      </c>
      <c r="N566" s="151" t="s">
        <v>38</v>
      </c>
      <c r="O566" s="151" t="s">
        <v>39</v>
      </c>
      <c r="P566" s="152" t="s">
        <v>126</v>
      </c>
      <c r="Q566" s="154">
        <v>56829000</v>
      </c>
      <c r="R566" s="154">
        <v>5191800</v>
      </c>
      <c r="S566" s="154">
        <v>5025600</v>
      </c>
      <c r="T566" s="154">
        <v>56995200</v>
      </c>
      <c r="U566" s="154">
        <v>0</v>
      </c>
      <c r="V566" s="154">
        <v>56995200</v>
      </c>
      <c r="W566" s="154">
        <v>0</v>
      </c>
      <c r="X566" s="154">
        <v>56995200</v>
      </c>
      <c r="Y566" s="154">
        <v>56995200</v>
      </c>
      <c r="Z566" s="154">
        <v>56995200</v>
      </c>
      <c r="AA566" s="154">
        <v>56995200</v>
      </c>
    </row>
    <row r="567" spans="1:27" ht="15" customHeight="1" x14ac:dyDescent="0.2">
      <c r="A567" s="151" t="s">
        <v>232</v>
      </c>
      <c r="B567" s="152" t="s">
        <v>233</v>
      </c>
      <c r="C567" s="153" t="s">
        <v>173</v>
      </c>
      <c r="D567" s="151" t="s">
        <v>36</v>
      </c>
      <c r="E567" s="151" t="s">
        <v>478</v>
      </c>
      <c r="F567" s="151" t="s">
        <v>478</v>
      </c>
      <c r="G567" s="151" t="s">
        <v>42</v>
      </c>
      <c r="H567" s="151" t="s">
        <v>550</v>
      </c>
      <c r="I567" s="151"/>
      <c r="J567" s="151"/>
      <c r="K567" s="151"/>
      <c r="L567" s="151"/>
      <c r="M567" s="151" t="s">
        <v>37</v>
      </c>
      <c r="N567" s="151" t="s">
        <v>38</v>
      </c>
      <c r="O567" s="151" t="s">
        <v>39</v>
      </c>
      <c r="P567" s="152" t="s">
        <v>127</v>
      </c>
      <c r="Q567" s="154">
        <v>40254000</v>
      </c>
      <c r="R567" s="154">
        <v>120500</v>
      </c>
      <c r="S567" s="154">
        <v>0</v>
      </c>
      <c r="T567" s="154">
        <v>40374500</v>
      </c>
      <c r="U567" s="154">
        <v>0</v>
      </c>
      <c r="V567" s="154">
        <v>40374500</v>
      </c>
      <c r="W567" s="154">
        <v>0</v>
      </c>
      <c r="X567" s="154">
        <v>40374500</v>
      </c>
      <c r="Y567" s="154">
        <v>40374500</v>
      </c>
      <c r="Z567" s="154">
        <v>40374500</v>
      </c>
      <c r="AA567" s="154">
        <v>40374500</v>
      </c>
    </row>
    <row r="568" spans="1:27" ht="15" customHeight="1" x14ac:dyDescent="0.2">
      <c r="A568" s="151" t="s">
        <v>232</v>
      </c>
      <c r="B568" s="152" t="s">
        <v>233</v>
      </c>
      <c r="C568" s="153" t="s">
        <v>174</v>
      </c>
      <c r="D568" s="151" t="s">
        <v>36</v>
      </c>
      <c r="E568" s="151" t="s">
        <v>478</v>
      </c>
      <c r="F568" s="151" t="s">
        <v>478</v>
      </c>
      <c r="G568" s="151" t="s">
        <v>42</v>
      </c>
      <c r="H568" s="151" t="s">
        <v>552</v>
      </c>
      <c r="I568" s="151"/>
      <c r="J568" s="151"/>
      <c r="K568" s="151"/>
      <c r="L568" s="151"/>
      <c r="M568" s="151" t="s">
        <v>37</v>
      </c>
      <c r="N568" s="151" t="s">
        <v>38</v>
      </c>
      <c r="O568" s="151" t="s">
        <v>39</v>
      </c>
      <c r="P568" s="152" t="s">
        <v>128</v>
      </c>
      <c r="Q568" s="154">
        <v>24058000</v>
      </c>
      <c r="R568" s="154">
        <v>131900</v>
      </c>
      <c r="S568" s="154">
        <v>1786700</v>
      </c>
      <c r="T568" s="154">
        <v>22403200</v>
      </c>
      <c r="U568" s="154">
        <v>0</v>
      </c>
      <c r="V568" s="154">
        <v>22403200</v>
      </c>
      <c r="W568" s="154">
        <v>0</v>
      </c>
      <c r="X568" s="154">
        <v>22403200</v>
      </c>
      <c r="Y568" s="154">
        <v>22403200</v>
      </c>
      <c r="Z568" s="154">
        <v>22403200</v>
      </c>
      <c r="AA568" s="154">
        <v>22403200</v>
      </c>
    </row>
    <row r="569" spans="1:27" ht="15" customHeight="1" x14ac:dyDescent="0.2">
      <c r="A569" s="151" t="s">
        <v>232</v>
      </c>
      <c r="B569" s="152" t="s">
        <v>233</v>
      </c>
      <c r="C569" s="153" t="s">
        <v>175</v>
      </c>
      <c r="D569" s="151" t="s">
        <v>36</v>
      </c>
      <c r="E569" s="151" t="s">
        <v>478</v>
      </c>
      <c r="F569" s="151" t="s">
        <v>478</v>
      </c>
      <c r="G569" s="151" t="s">
        <v>42</v>
      </c>
      <c r="H569" s="151" t="s">
        <v>553</v>
      </c>
      <c r="I569" s="151"/>
      <c r="J569" s="151"/>
      <c r="K569" s="151"/>
      <c r="L569" s="151"/>
      <c r="M569" s="151" t="s">
        <v>37</v>
      </c>
      <c r="N569" s="151" t="s">
        <v>38</v>
      </c>
      <c r="O569" s="151" t="s">
        <v>39</v>
      </c>
      <c r="P569" s="152" t="s">
        <v>129</v>
      </c>
      <c r="Q569" s="154">
        <v>5367000</v>
      </c>
      <c r="R569" s="154">
        <v>424800</v>
      </c>
      <c r="S569" s="154">
        <v>0</v>
      </c>
      <c r="T569" s="154">
        <v>5791800</v>
      </c>
      <c r="U569" s="154">
        <v>0</v>
      </c>
      <c r="V569" s="154">
        <v>5791800</v>
      </c>
      <c r="W569" s="154">
        <v>0</v>
      </c>
      <c r="X569" s="154">
        <v>5791800</v>
      </c>
      <c r="Y569" s="154">
        <v>5791800</v>
      </c>
      <c r="Z569" s="154">
        <v>5791800</v>
      </c>
      <c r="AA569" s="154">
        <v>5791800</v>
      </c>
    </row>
    <row r="570" spans="1:27" ht="15" customHeight="1" x14ac:dyDescent="0.2">
      <c r="A570" s="151" t="s">
        <v>232</v>
      </c>
      <c r="B570" s="152" t="s">
        <v>233</v>
      </c>
      <c r="C570" s="153" t="s">
        <v>176</v>
      </c>
      <c r="D570" s="151" t="s">
        <v>36</v>
      </c>
      <c r="E570" s="151" t="s">
        <v>478</v>
      </c>
      <c r="F570" s="151" t="s">
        <v>478</v>
      </c>
      <c r="G570" s="151" t="s">
        <v>42</v>
      </c>
      <c r="H570" s="151" t="s">
        <v>490</v>
      </c>
      <c r="I570" s="151"/>
      <c r="J570" s="151"/>
      <c r="K570" s="151"/>
      <c r="L570" s="151"/>
      <c r="M570" s="151" t="s">
        <v>37</v>
      </c>
      <c r="N570" s="151" t="s">
        <v>38</v>
      </c>
      <c r="O570" s="151" t="s">
        <v>39</v>
      </c>
      <c r="P570" s="152" t="s">
        <v>130</v>
      </c>
      <c r="Q570" s="154">
        <v>18047000</v>
      </c>
      <c r="R570" s="154">
        <v>98600</v>
      </c>
      <c r="S570" s="154">
        <v>1340600</v>
      </c>
      <c r="T570" s="154">
        <v>16805000</v>
      </c>
      <c r="U570" s="154">
        <v>0</v>
      </c>
      <c r="V570" s="154">
        <v>16805000</v>
      </c>
      <c r="W570" s="154">
        <v>0</v>
      </c>
      <c r="X570" s="154">
        <v>16805000</v>
      </c>
      <c r="Y570" s="154">
        <v>16805000</v>
      </c>
      <c r="Z570" s="154">
        <v>16805000</v>
      </c>
      <c r="AA570" s="154">
        <v>16805000</v>
      </c>
    </row>
    <row r="571" spans="1:27" ht="15" customHeight="1" x14ac:dyDescent="0.2">
      <c r="A571" s="151" t="s">
        <v>232</v>
      </c>
      <c r="B571" s="152" t="s">
        <v>233</v>
      </c>
      <c r="C571" s="153" t="s">
        <v>177</v>
      </c>
      <c r="D571" s="151" t="s">
        <v>36</v>
      </c>
      <c r="E571" s="151" t="s">
        <v>478</v>
      </c>
      <c r="F571" s="151" t="s">
        <v>478</v>
      </c>
      <c r="G571" s="151" t="s">
        <v>42</v>
      </c>
      <c r="H571" s="151" t="s">
        <v>500</v>
      </c>
      <c r="I571" s="151"/>
      <c r="J571" s="151"/>
      <c r="K571" s="151"/>
      <c r="L571" s="151"/>
      <c r="M571" s="151" t="s">
        <v>37</v>
      </c>
      <c r="N571" s="151" t="s">
        <v>38</v>
      </c>
      <c r="O571" s="151" t="s">
        <v>39</v>
      </c>
      <c r="P571" s="152" t="s">
        <v>131</v>
      </c>
      <c r="Q571" s="154">
        <v>12034000</v>
      </c>
      <c r="R571" s="154">
        <v>66000</v>
      </c>
      <c r="S571" s="154">
        <v>892200</v>
      </c>
      <c r="T571" s="154">
        <v>11207800</v>
      </c>
      <c r="U571" s="154">
        <v>0</v>
      </c>
      <c r="V571" s="154">
        <v>11207800</v>
      </c>
      <c r="W571" s="154">
        <v>0</v>
      </c>
      <c r="X571" s="154">
        <v>11207800</v>
      </c>
      <c r="Y571" s="154">
        <v>11207800</v>
      </c>
      <c r="Z571" s="154">
        <v>11207800</v>
      </c>
      <c r="AA571" s="154">
        <v>11207800</v>
      </c>
    </row>
    <row r="572" spans="1:27" ht="15" customHeight="1" x14ac:dyDescent="0.2">
      <c r="A572" s="151" t="s">
        <v>232</v>
      </c>
      <c r="B572" s="152" t="s">
        <v>233</v>
      </c>
      <c r="C572" s="153" t="s">
        <v>178</v>
      </c>
      <c r="D572" s="151" t="s">
        <v>36</v>
      </c>
      <c r="E572" s="151" t="s">
        <v>478</v>
      </c>
      <c r="F572" s="151" t="s">
        <v>478</v>
      </c>
      <c r="G572" s="151" t="s">
        <v>546</v>
      </c>
      <c r="H572" s="151" t="s">
        <v>549</v>
      </c>
      <c r="I572" s="151" t="s">
        <v>549</v>
      </c>
      <c r="J572" s="151"/>
      <c r="K572" s="151"/>
      <c r="L572" s="151"/>
      <c r="M572" s="151" t="s">
        <v>37</v>
      </c>
      <c r="N572" s="151" t="s">
        <v>38</v>
      </c>
      <c r="O572" s="151" t="s">
        <v>39</v>
      </c>
      <c r="P572" s="152" t="s">
        <v>132</v>
      </c>
      <c r="Q572" s="154">
        <v>19760580</v>
      </c>
      <c r="R572" s="154">
        <v>15051721</v>
      </c>
      <c r="S572" s="154">
        <v>5385581</v>
      </c>
      <c r="T572" s="154">
        <v>29426720</v>
      </c>
      <c r="U572" s="154">
        <v>0</v>
      </c>
      <c r="V572" s="154">
        <v>29426720</v>
      </c>
      <c r="W572" s="154">
        <v>0</v>
      </c>
      <c r="X572" s="154">
        <v>29426720</v>
      </c>
      <c r="Y572" s="154">
        <v>29426720</v>
      </c>
      <c r="Z572" s="154">
        <v>29426720</v>
      </c>
      <c r="AA572" s="154">
        <v>29426720</v>
      </c>
    </row>
    <row r="573" spans="1:27" ht="15" customHeight="1" x14ac:dyDescent="0.2">
      <c r="A573" s="151" t="s">
        <v>232</v>
      </c>
      <c r="B573" s="152" t="s">
        <v>233</v>
      </c>
      <c r="C573" s="153" t="s">
        <v>179</v>
      </c>
      <c r="D573" s="151" t="s">
        <v>36</v>
      </c>
      <c r="E573" s="151" t="s">
        <v>478</v>
      </c>
      <c r="F573" s="151" t="s">
        <v>478</v>
      </c>
      <c r="G573" s="151" t="s">
        <v>546</v>
      </c>
      <c r="H573" s="151" t="s">
        <v>549</v>
      </c>
      <c r="I573" s="151" t="s">
        <v>550</v>
      </c>
      <c r="J573" s="151"/>
      <c r="K573" s="151"/>
      <c r="L573" s="151"/>
      <c r="M573" s="151" t="s">
        <v>37</v>
      </c>
      <c r="N573" s="151" t="s">
        <v>38</v>
      </c>
      <c r="O573" s="151" t="s">
        <v>39</v>
      </c>
      <c r="P573" s="152" t="s">
        <v>133</v>
      </c>
      <c r="Q573" s="154">
        <v>0</v>
      </c>
      <c r="R573" s="154">
        <v>7691000</v>
      </c>
      <c r="S573" s="154">
        <v>1592870</v>
      </c>
      <c r="T573" s="154">
        <v>6098130</v>
      </c>
      <c r="U573" s="154">
        <v>0</v>
      </c>
      <c r="V573" s="154">
        <v>6098130</v>
      </c>
      <c r="W573" s="154">
        <v>0</v>
      </c>
      <c r="X573" s="154">
        <v>6098130</v>
      </c>
      <c r="Y573" s="154">
        <v>6098130</v>
      </c>
      <c r="Z573" s="154">
        <v>6098130</v>
      </c>
      <c r="AA573" s="154">
        <v>6098130</v>
      </c>
    </row>
    <row r="574" spans="1:27" ht="15" customHeight="1" x14ac:dyDescent="0.2">
      <c r="A574" s="151" t="s">
        <v>232</v>
      </c>
      <c r="B574" s="152" t="s">
        <v>233</v>
      </c>
      <c r="C574" s="153" t="s">
        <v>180</v>
      </c>
      <c r="D574" s="151" t="s">
        <v>36</v>
      </c>
      <c r="E574" s="151" t="s">
        <v>478</v>
      </c>
      <c r="F574" s="151" t="s">
        <v>478</v>
      </c>
      <c r="G574" s="151" t="s">
        <v>546</v>
      </c>
      <c r="H574" s="151" t="s">
        <v>549</v>
      </c>
      <c r="I574" s="151" t="s">
        <v>479</v>
      </c>
      <c r="J574" s="151"/>
      <c r="K574" s="151"/>
      <c r="L574" s="151"/>
      <c r="M574" s="151" t="s">
        <v>37</v>
      </c>
      <c r="N574" s="151" t="s">
        <v>38</v>
      </c>
      <c r="O574" s="151" t="s">
        <v>39</v>
      </c>
      <c r="P574" s="152" t="s">
        <v>134</v>
      </c>
      <c r="Q574" s="154">
        <v>1495620</v>
      </c>
      <c r="R574" s="154">
        <v>1560762</v>
      </c>
      <c r="S574" s="154">
        <v>313996</v>
      </c>
      <c r="T574" s="154">
        <v>2742386</v>
      </c>
      <c r="U574" s="154">
        <v>0</v>
      </c>
      <c r="V574" s="154">
        <v>2742386</v>
      </c>
      <c r="W574" s="154">
        <v>0</v>
      </c>
      <c r="X574" s="154">
        <v>2742386</v>
      </c>
      <c r="Y574" s="154">
        <v>2742386</v>
      </c>
      <c r="Z574" s="154">
        <v>2742386</v>
      </c>
      <c r="AA574" s="154">
        <v>2742386</v>
      </c>
    </row>
    <row r="575" spans="1:27" ht="15" customHeight="1" x14ac:dyDescent="0.2">
      <c r="A575" s="151" t="s">
        <v>232</v>
      </c>
      <c r="B575" s="152" t="s">
        <v>233</v>
      </c>
      <c r="C575" s="153" t="s">
        <v>181</v>
      </c>
      <c r="D575" s="151" t="s">
        <v>36</v>
      </c>
      <c r="E575" s="151" t="s">
        <v>478</v>
      </c>
      <c r="F575" s="151" t="s">
        <v>478</v>
      </c>
      <c r="G575" s="151" t="s">
        <v>546</v>
      </c>
      <c r="H575" s="151" t="s">
        <v>550</v>
      </c>
      <c r="I575" s="151"/>
      <c r="J575" s="151"/>
      <c r="K575" s="151"/>
      <c r="L575" s="151"/>
      <c r="M575" s="151" t="s">
        <v>37</v>
      </c>
      <c r="N575" s="151" t="s">
        <v>38</v>
      </c>
      <c r="O575" s="151" t="s">
        <v>39</v>
      </c>
      <c r="P575" s="152" t="s">
        <v>135</v>
      </c>
      <c r="Q575" s="154">
        <v>16936290</v>
      </c>
      <c r="R575" s="154">
        <v>11323314</v>
      </c>
      <c r="S575" s="154">
        <v>0</v>
      </c>
      <c r="T575" s="154">
        <v>28259604</v>
      </c>
      <c r="U575" s="154">
        <v>0</v>
      </c>
      <c r="V575" s="154">
        <v>28259604</v>
      </c>
      <c r="W575" s="154">
        <v>0</v>
      </c>
      <c r="X575" s="154">
        <v>28259604</v>
      </c>
      <c r="Y575" s="154">
        <v>28259604</v>
      </c>
      <c r="Z575" s="154">
        <v>28259604</v>
      </c>
      <c r="AA575" s="154">
        <v>28259604</v>
      </c>
    </row>
    <row r="576" spans="1:27" ht="15" customHeight="1" x14ac:dyDescent="0.2">
      <c r="A576" s="151" t="s">
        <v>232</v>
      </c>
      <c r="B576" s="152" t="s">
        <v>233</v>
      </c>
      <c r="C576" s="153" t="s">
        <v>182</v>
      </c>
      <c r="D576" s="151" t="s">
        <v>36</v>
      </c>
      <c r="E576" s="151" t="s">
        <v>478</v>
      </c>
      <c r="F576" s="151" t="s">
        <v>478</v>
      </c>
      <c r="G576" s="151" t="s">
        <v>546</v>
      </c>
      <c r="H576" s="151" t="s">
        <v>556</v>
      </c>
      <c r="I576" s="151"/>
      <c r="J576" s="151"/>
      <c r="K576" s="151"/>
      <c r="L576" s="151"/>
      <c r="M576" s="151" t="s">
        <v>37</v>
      </c>
      <c r="N576" s="151" t="s">
        <v>38</v>
      </c>
      <c r="O576" s="151" t="s">
        <v>39</v>
      </c>
      <c r="P576" s="152" t="s">
        <v>136</v>
      </c>
      <c r="Q576" s="154">
        <v>2740500</v>
      </c>
      <c r="R576" s="154">
        <v>0</v>
      </c>
      <c r="S576" s="154">
        <v>2740500</v>
      </c>
      <c r="T576" s="154">
        <v>0</v>
      </c>
      <c r="U576" s="154">
        <v>0</v>
      </c>
      <c r="V576" s="154">
        <v>0</v>
      </c>
      <c r="W576" s="154">
        <v>0</v>
      </c>
      <c r="X576" s="154">
        <v>0</v>
      </c>
      <c r="Y576" s="154">
        <v>0</v>
      </c>
      <c r="Z576" s="154">
        <v>0</v>
      </c>
      <c r="AA576" s="154">
        <v>0</v>
      </c>
    </row>
    <row r="577" spans="1:27" ht="15" customHeight="1" x14ac:dyDescent="0.2">
      <c r="A577" s="151" t="s">
        <v>232</v>
      </c>
      <c r="B577" s="152" t="s">
        <v>233</v>
      </c>
      <c r="C577" s="153" t="s">
        <v>185</v>
      </c>
      <c r="D577" s="151" t="s">
        <v>36</v>
      </c>
      <c r="E577" s="151" t="s">
        <v>42</v>
      </c>
      <c r="F577" s="151" t="s">
        <v>42</v>
      </c>
      <c r="G577" s="151" t="s">
        <v>42</v>
      </c>
      <c r="H577" s="151" t="s">
        <v>490</v>
      </c>
      <c r="I577" s="151" t="s">
        <v>552</v>
      </c>
      <c r="J577" s="151"/>
      <c r="K577" s="151"/>
      <c r="L577" s="151"/>
      <c r="M577" s="151" t="s">
        <v>37</v>
      </c>
      <c r="N577" s="151" t="s">
        <v>38</v>
      </c>
      <c r="O577" s="151" t="s">
        <v>39</v>
      </c>
      <c r="P577" s="152" t="s">
        <v>139</v>
      </c>
      <c r="Q577" s="154">
        <v>0</v>
      </c>
      <c r="R577" s="154">
        <v>78400</v>
      </c>
      <c r="S577" s="154">
        <v>0</v>
      </c>
      <c r="T577" s="154">
        <v>78400</v>
      </c>
      <c r="U577" s="154">
        <v>0</v>
      </c>
      <c r="V577" s="154">
        <v>78400</v>
      </c>
      <c r="W577" s="154">
        <v>0</v>
      </c>
      <c r="X577" s="154">
        <v>78400</v>
      </c>
      <c r="Y577" s="154">
        <v>78400</v>
      </c>
      <c r="Z577" s="154">
        <v>78400</v>
      </c>
      <c r="AA577" s="154">
        <v>78400</v>
      </c>
    </row>
    <row r="578" spans="1:27" ht="15" customHeight="1" x14ac:dyDescent="0.2">
      <c r="A578" s="151" t="s">
        <v>232</v>
      </c>
      <c r="B578" s="152" t="s">
        <v>233</v>
      </c>
      <c r="C578" s="153" t="s">
        <v>185</v>
      </c>
      <c r="D578" s="151" t="s">
        <v>36</v>
      </c>
      <c r="E578" s="151" t="s">
        <v>42</v>
      </c>
      <c r="F578" s="151" t="s">
        <v>42</v>
      </c>
      <c r="G578" s="151" t="s">
        <v>42</v>
      </c>
      <c r="H578" s="151" t="s">
        <v>490</v>
      </c>
      <c r="I578" s="151" t="s">
        <v>552</v>
      </c>
      <c r="J578" s="151"/>
      <c r="K578" s="151"/>
      <c r="L578" s="151"/>
      <c r="M578" s="151" t="s">
        <v>48</v>
      </c>
      <c r="N578" s="151" t="s">
        <v>49</v>
      </c>
      <c r="O578" s="151" t="s">
        <v>39</v>
      </c>
      <c r="P578" s="152" t="s">
        <v>139</v>
      </c>
      <c r="Q578" s="154">
        <v>0</v>
      </c>
      <c r="R578" s="154">
        <v>30000</v>
      </c>
      <c r="S578" s="154">
        <v>0</v>
      </c>
      <c r="T578" s="154">
        <v>30000</v>
      </c>
      <c r="U578" s="154">
        <v>0</v>
      </c>
      <c r="V578" s="154">
        <v>30000</v>
      </c>
      <c r="W578" s="154">
        <v>0</v>
      </c>
      <c r="X578" s="154">
        <v>30000</v>
      </c>
      <c r="Y578" s="154">
        <v>30000</v>
      </c>
      <c r="Z578" s="154">
        <v>30000</v>
      </c>
      <c r="AA578" s="154">
        <v>30000</v>
      </c>
    </row>
    <row r="579" spans="1:27" ht="15" customHeight="1" x14ac:dyDescent="0.2">
      <c r="A579" s="151" t="s">
        <v>232</v>
      </c>
      <c r="B579" s="152" t="s">
        <v>233</v>
      </c>
      <c r="C579" s="153" t="s">
        <v>186</v>
      </c>
      <c r="D579" s="151" t="s">
        <v>36</v>
      </c>
      <c r="E579" s="151" t="s">
        <v>42</v>
      </c>
      <c r="F579" s="151" t="s">
        <v>42</v>
      </c>
      <c r="G579" s="151" t="s">
        <v>42</v>
      </c>
      <c r="H579" s="151" t="s">
        <v>490</v>
      </c>
      <c r="I579" s="151" t="s">
        <v>554</v>
      </c>
      <c r="J579" s="151"/>
      <c r="K579" s="151"/>
      <c r="L579" s="151"/>
      <c r="M579" s="151" t="s">
        <v>37</v>
      </c>
      <c r="N579" s="151" t="s">
        <v>38</v>
      </c>
      <c r="O579" s="151" t="s">
        <v>39</v>
      </c>
      <c r="P579" s="152" t="s">
        <v>140</v>
      </c>
      <c r="Q579" s="154">
        <v>20000000</v>
      </c>
      <c r="R579" s="154">
        <v>0</v>
      </c>
      <c r="S579" s="154">
        <v>223429</v>
      </c>
      <c r="T579" s="154">
        <v>19776571</v>
      </c>
      <c r="U579" s="154">
        <v>0</v>
      </c>
      <c r="V579" s="154">
        <v>19776571</v>
      </c>
      <c r="W579" s="154">
        <v>0</v>
      </c>
      <c r="X579" s="154">
        <v>19776571</v>
      </c>
      <c r="Y579" s="154">
        <v>19776571</v>
      </c>
      <c r="Z579" s="154">
        <v>19776571</v>
      </c>
      <c r="AA579" s="154">
        <v>19776571</v>
      </c>
    </row>
    <row r="580" spans="1:27" ht="15" customHeight="1" x14ac:dyDescent="0.2">
      <c r="A580" s="151" t="s">
        <v>232</v>
      </c>
      <c r="B580" s="152" t="s">
        <v>233</v>
      </c>
      <c r="C580" s="153" t="s">
        <v>187</v>
      </c>
      <c r="D580" s="151" t="s">
        <v>36</v>
      </c>
      <c r="E580" s="151" t="s">
        <v>42</v>
      </c>
      <c r="F580" s="151" t="s">
        <v>42</v>
      </c>
      <c r="G580" s="151" t="s">
        <v>42</v>
      </c>
      <c r="H580" s="151" t="s">
        <v>500</v>
      </c>
      <c r="I580" s="151" t="s">
        <v>549</v>
      </c>
      <c r="J580" s="151"/>
      <c r="K580" s="151"/>
      <c r="L580" s="151"/>
      <c r="M580" s="151" t="s">
        <v>37</v>
      </c>
      <c r="N580" s="151" t="s">
        <v>38</v>
      </c>
      <c r="O580" s="151" t="s">
        <v>39</v>
      </c>
      <c r="P580" s="152" t="s">
        <v>141</v>
      </c>
      <c r="Q580" s="154">
        <v>11520000</v>
      </c>
      <c r="R580" s="154">
        <v>0</v>
      </c>
      <c r="S580" s="154">
        <v>11520000</v>
      </c>
      <c r="T580" s="154">
        <v>0</v>
      </c>
      <c r="U580" s="154">
        <v>0</v>
      </c>
      <c r="V580" s="154">
        <v>0</v>
      </c>
      <c r="W580" s="154">
        <v>0</v>
      </c>
      <c r="X580" s="154">
        <v>0</v>
      </c>
      <c r="Y580" s="154">
        <v>0</v>
      </c>
      <c r="Z580" s="154">
        <v>0</v>
      </c>
      <c r="AA580" s="154">
        <v>0</v>
      </c>
    </row>
    <row r="581" spans="1:27" ht="15" customHeight="1" x14ac:dyDescent="0.2">
      <c r="A581" s="151" t="s">
        <v>232</v>
      </c>
      <c r="B581" s="152" t="s">
        <v>233</v>
      </c>
      <c r="C581" s="153" t="s">
        <v>101</v>
      </c>
      <c r="D581" s="151" t="s">
        <v>36</v>
      </c>
      <c r="E581" s="151" t="s">
        <v>42</v>
      </c>
      <c r="F581" s="151" t="s">
        <v>42</v>
      </c>
      <c r="G581" s="151" t="s">
        <v>42</v>
      </c>
      <c r="H581" s="151" t="s">
        <v>500</v>
      </c>
      <c r="I581" s="151" t="s">
        <v>550</v>
      </c>
      <c r="J581" s="151"/>
      <c r="K581" s="151"/>
      <c r="L581" s="151"/>
      <c r="M581" s="151" t="s">
        <v>37</v>
      </c>
      <c r="N581" s="151" t="s">
        <v>38</v>
      </c>
      <c r="O581" s="151" t="s">
        <v>39</v>
      </c>
      <c r="P581" s="152" t="s">
        <v>142</v>
      </c>
      <c r="Q581" s="154">
        <v>11520000</v>
      </c>
      <c r="R581" s="154">
        <v>384000</v>
      </c>
      <c r="S581" s="154">
        <v>2000</v>
      </c>
      <c r="T581" s="154">
        <v>11902000</v>
      </c>
      <c r="U581" s="154">
        <v>0</v>
      </c>
      <c r="V581" s="154">
        <v>11902000</v>
      </c>
      <c r="W581" s="154">
        <v>0</v>
      </c>
      <c r="X581" s="154">
        <v>11902000</v>
      </c>
      <c r="Y581" s="154">
        <v>11902000</v>
      </c>
      <c r="Z581" s="154">
        <v>11902000</v>
      </c>
      <c r="AA581" s="154">
        <v>11902000</v>
      </c>
    </row>
    <row r="582" spans="1:27" ht="15" customHeight="1" x14ac:dyDescent="0.2">
      <c r="A582" s="151" t="s">
        <v>232</v>
      </c>
      <c r="B582" s="152" t="s">
        <v>233</v>
      </c>
      <c r="C582" s="153" t="s">
        <v>189</v>
      </c>
      <c r="D582" s="151" t="s">
        <v>36</v>
      </c>
      <c r="E582" s="151" t="s">
        <v>42</v>
      </c>
      <c r="F582" s="151" t="s">
        <v>42</v>
      </c>
      <c r="G582" s="151" t="s">
        <v>42</v>
      </c>
      <c r="H582" s="151" t="s">
        <v>485</v>
      </c>
      <c r="I582" s="151" t="s">
        <v>552</v>
      </c>
      <c r="J582" s="151"/>
      <c r="K582" s="151"/>
      <c r="L582" s="151"/>
      <c r="M582" s="151" t="s">
        <v>37</v>
      </c>
      <c r="N582" s="151" t="s">
        <v>38</v>
      </c>
      <c r="O582" s="151" t="s">
        <v>39</v>
      </c>
      <c r="P582" s="152" t="s">
        <v>144</v>
      </c>
      <c r="Q582" s="154">
        <v>900000</v>
      </c>
      <c r="R582" s="154">
        <v>29070</v>
      </c>
      <c r="S582" s="154">
        <v>0</v>
      </c>
      <c r="T582" s="154">
        <v>929070</v>
      </c>
      <c r="U582" s="154">
        <v>0</v>
      </c>
      <c r="V582" s="154">
        <v>929070</v>
      </c>
      <c r="W582" s="154">
        <v>0</v>
      </c>
      <c r="X582" s="154">
        <v>929070</v>
      </c>
      <c r="Y582" s="154">
        <v>929070</v>
      </c>
      <c r="Z582" s="154">
        <v>929070</v>
      </c>
      <c r="AA582" s="154">
        <v>929070</v>
      </c>
    </row>
    <row r="583" spans="1:27" ht="15" customHeight="1" x14ac:dyDescent="0.2">
      <c r="A583" s="151" t="s">
        <v>232</v>
      </c>
      <c r="B583" s="152" t="s">
        <v>233</v>
      </c>
      <c r="C583" s="153" t="s">
        <v>190</v>
      </c>
      <c r="D583" s="151" t="s">
        <v>36</v>
      </c>
      <c r="E583" s="151" t="s">
        <v>42</v>
      </c>
      <c r="F583" s="151" t="s">
        <v>42</v>
      </c>
      <c r="G583" s="151" t="s">
        <v>42</v>
      </c>
      <c r="H583" s="151" t="s">
        <v>554</v>
      </c>
      <c r="I583" s="151" t="s">
        <v>552</v>
      </c>
      <c r="J583" s="151"/>
      <c r="K583" s="151"/>
      <c r="L583" s="151"/>
      <c r="M583" s="151" t="s">
        <v>37</v>
      </c>
      <c r="N583" s="151" t="s">
        <v>38</v>
      </c>
      <c r="O583" s="151" t="s">
        <v>39</v>
      </c>
      <c r="P583" s="152" t="s">
        <v>145</v>
      </c>
      <c r="Q583" s="154">
        <v>1700000</v>
      </c>
      <c r="R583" s="154">
        <v>338664</v>
      </c>
      <c r="S583" s="154">
        <v>171443</v>
      </c>
      <c r="T583" s="154">
        <v>1867221</v>
      </c>
      <c r="U583" s="154">
        <v>0</v>
      </c>
      <c r="V583" s="154">
        <v>1867221</v>
      </c>
      <c r="W583" s="154">
        <v>0</v>
      </c>
      <c r="X583" s="154">
        <v>1867221</v>
      </c>
      <c r="Y583" s="154">
        <v>1867221</v>
      </c>
      <c r="Z583" s="154">
        <v>1867221</v>
      </c>
      <c r="AA583" s="154">
        <v>1867221</v>
      </c>
    </row>
    <row r="584" spans="1:27" ht="15" customHeight="1" x14ac:dyDescent="0.2">
      <c r="A584" s="151" t="s">
        <v>232</v>
      </c>
      <c r="B584" s="152" t="s">
        <v>233</v>
      </c>
      <c r="C584" s="153" t="s">
        <v>191</v>
      </c>
      <c r="D584" s="151" t="s">
        <v>36</v>
      </c>
      <c r="E584" s="151" t="s">
        <v>42</v>
      </c>
      <c r="F584" s="151" t="s">
        <v>42</v>
      </c>
      <c r="G584" s="151" t="s">
        <v>42</v>
      </c>
      <c r="H584" s="151" t="s">
        <v>555</v>
      </c>
      <c r="I584" s="151"/>
      <c r="J584" s="151"/>
      <c r="K584" s="151"/>
      <c r="L584" s="151"/>
      <c r="M584" s="151" t="s">
        <v>37</v>
      </c>
      <c r="N584" s="151" t="s">
        <v>38</v>
      </c>
      <c r="O584" s="151" t="s">
        <v>39</v>
      </c>
      <c r="P584" s="152" t="s">
        <v>146</v>
      </c>
      <c r="Q584" s="154">
        <v>0</v>
      </c>
      <c r="R584" s="154">
        <v>258320</v>
      </c>
      <c r="S584" s="154">
        <v>0</v>
      </c>
      <c r="T584" s="154">
        <v>258320</v>
      </c>
      <c r="U584" s="154">
        <v>0</v>
      </c>
      <c r="V584" s="154">
        <v>258320</v>
      </c>
      <c r="W584" s="154">
        <v>0</v>
      </c>
      <c r="X584" s="154">
        <v>258320</v>
      </c>
      <c r="Y584" s="154">
        <v>258320</v>
      </c>
      <c r="Z584" s="154">
        <v>258320</v>
      </c>
      <c r="AA584" s="154">
        <v>258320</v>
      </c>
    </row>
    <row r="585" spans="1:27" ht="15" customHeight="1" x14ac:dyDescent="0.2">
      <c r="A585" s="151" t="s">
        <v>232</v>
      </c>
      <c r="B585" s="152" t="s">
        <v>233</v>
      </c>
      <c r="C585" s="153" t="s">
        <v>191</v>
      </c>
      <c r="D585" s="151" t="s">
        <v>36</v>
      </c>
      <c r="E585" s="151" t="s">
        <v>42</v>
      </c>
      <c r="F585" s="151" t="s">
        <v>42</v>
      </c>
      <c r="G585" s="151" t="s">
        <v>42</v>
      </c>
      <c r="H585" s="151" t="s">
        <v>555</v>
      </c>
      <c r="I585" s="151"/>
      <c r="J585" s="151"/>
      <c r="K585" s="151"/>
      <c r="L585" s="151"/>
      <c r="M585" s="151" t="s">
        <v>48</v>
      </c>
      <c r="N585" s="151" t="s">
        <v>49</v>
      </c>
      <c r="O585" s="151" t="s">
        <v>39</v>
      </c>
      <c r="P585" s="152" t="s">
        <v>146</v>
      </c>
      <c r="Q585" s="154">
        <v>0</v>
      </c>
      <c r="R585" s="154">
        <v>407319</v>
      </c>
      <c r="S585" s="154">
        <v>0</v>
      </c>
      <c r="T585" s="154">
        <v>407319</v>
      </c>
      <c r="U585" s="154">
        <v>0</v>
      </c>
      <c r="V585" s="154">
        <v>407319</v>
      </c>
      <c r="W585" s="154">
        <v>0</v>
      </c>
      <c r="X585" s="154">
        <v>407319</v>
      </c>
      <c r="Y585" s="154">
        <v>407319</v>
      </c>
      <c r="Z585" s="154">
        <v>407319</v>
      </c>
      <c r="AA585" s="154">
        <v>407319</v>
      </c>
    </row>
    <row r="586" spans="1:27" ht="15" customHeight="1" x14ac:dyDescent="0.2">
      <c r="A586" s="151" t="s">
        <v>232</v>
      </c>
      <c r="B586" s="152" t="s">
        <v>233</v>
      </c>
      <c r="C586" s="153" t="s">
        <v>192</v>
      </c>
      <c r="D586" s="151" t="s">
        <v>36</v>
      </c>
      <c r="E586" s="151" t="s">
        <v>546</v>
      </c>
      <c r="F586" s="151" t="s">
        <v>547</v>
      </c>
      <c r="G586" s="151" t="s">
        <v>42</v>
      </c>
      <c r="H586" s="151" t="s">
        <v>548</v>
      </c>
      <c r="I586" s="151" t="s">
        <v>549</v>
      </c>
      <c r="J586" s="151"/>
      <c r="K586" s="151"/>
      <c r="L586" s="151"/>
      <c r="M586" s="151" t="s">
        <v>37</v>
      </c>
      <c r="N586" s="151" t="s">
        <v>38</v>
      </c>
      <c r="O586" s="151" t="s">
        <v>39</v>
      </c>
      <c r="P586" s="152" t="s">
        <v>147</v>
      </c>
      <c r="Q586" s="154">
        <v>0</v>
      </c>
      <c r="R586" s="154">
        <v>6636394.6699999999</v>
      </c>
      <c r="S586" s="154">
        <v>55695</v>
      </c>
      <c r="T586" s="154">
        <v>6580699.6699999999</v>
      </c>
      <c r="U586" s="154">
        <v>0</v>
      </c>
      <c r="V586" s="154">
        <v>6580699.6699999999</v>
      </c>
      <c r="W586" s="154">
        <v>0</v>
      </c>
      <c r="X586" s="154">
        <v>6580699.6699999999</v>
      </c>
      <c r="Y586" s="154">
        <v>6580699.6699999999</v>
      </c>
      <c r="Z586" s="154">
        <v>6580699.6699999999</v>
      </c>
      <c r="AA586" s="154">
        <v>6580699.6699999999</v>
      </c>
    </row>
    <row r="587" spans="1:27" ht="15" customHeight="1" x14ac:dyDescent="0.2">
      <c r="A587" s="151" t="s">
        <v>232</v>
      </c>
      <c r="B587" s="152" t="s">
        <v>233</v>
      </c>
      <c r="C587" s="153" t="s">
        <v>194</v>
      </c>
      <c r="D587" s="151" t="s">
        <v>36</v>
      </c>
      <c r="E587" s="151" t="s">
        <v>551</v>
      </c>
      <c r="F587" s="151" t="s">
        <v>478</v>
      </c>
      <c r="G587" s="151" t="s">
        <v>42</v>
      </c>
      <c r="H587" s="151" t="s">
        <v>549</v>
      </c>
      <c r="I587" s="151"/>
      <c r="J587" s="151"/>
      <c r="K587" s="151"/>
      <c r="L587" s="151"/>
      <c r="M587" s="151" t="s">
        <v>37</v>
      </c>
      <c r="N587" s="151" t="s">
        <v>38</v>
      </c>
      <c r="O587" s="151" t="s">
        <v>39</v>
      </c>
      <c r="P587" s="152" t="s">
        <v>149</v>
      </c>
      <c r="Q587" s="154">
        <v>0</v>
      </c>
      <c r="R587" s="154">
        <v>7213000</v>
      </c>
      <c r="S587" s="154">
        <v>146</v>
      </c>
      <c r="T587" s="154">
        <v>7212854</v>
      </c>
      <c r="U587" s="154">
        <v>0</v>
      </c>
      <c r="V587" s="154">
        <v>7212854</v>
      </c>
      <c r="W587" s="154">
        <v>0</v>
      </c>
      <c r="X587" s="154">
        <v>7212854</v>
      </c>
      <c r="Y587" s="154">
        <v>7212854</v>
      </c>
      <c r="Z587" s="154">
        <v>7212854</v>
      </c>
      <c r="AA587" s="154">
        <v>7212854</v>
      </c>
    </row>
    <row r="588" spans="1:27" ht="15" customHeight="1" x14ac:dyDescent="0.2">
      <c r="A588" s="151" t="s">
        <v>232</v>
      </c>
      <c r="B588" s="152" t="s">
        <v>233</v>
      </c>
      <c r="C588" s="153" t="s">
        <v>195</v>
      </c>
      <c r="D588" s="151" t="s">
        <v>36</v>
      </c>
      <c r="E588" s="151" t="s">
        <v>551</v>
      </c>
      <c r="F588" s="151" t="s">
        <v>478</v>
      </c>
      <c r="G588" s="151" t="s">
        <v>42</v>
      </c>
      <c r="H588" s="151" t="s">
        <v>479</v>
      </c>
      <c r="I588" s="151"/>
      <c r="J588" s="151"/>
      <c r="K588" s="151"/>
      <c r="L588" s="151"/>
      <c r="M588" s="151" t="s">
        <v>48</v>
      </c>
      <c r="N588" s="151" t="s">
        <v>49</v>
      </c>
      <c r="O588" s="151" t="s">
        <v>39</v>
      </c>
      <c r="P588" s="152" t="s">
        <v>150</v>
      </c>
      <c r="Q588" s="154">
        <v>0</v>
      </c>
      <c r="R588" s="154">
        <v>3500000</v>
      </c>
      <c r="S588" s="154">
        <v>383721</v>
      </c>
      <c r="T588" s="154">
        <v>3116279</v>
      </c>
      <c r="U588" s="154">
        <v>0</v>
      </c>
      <c r="V588" s="154">
        <v>3116279</v>
      </c>
      <c r="W588" s="154">
        <v>0</v>
      </c>
      <c r="X588" s="154">
        <v>3116279</v>
      </c>
      <c r="Y588" s="154">
        <v>3116279</v>
      </c>
      <c r="Z588" s="154">
        <v>3116279</v>
      </c>
      <c r="AA588" s="154">
        <v>3116279</v>
      </c>
    </row>
    <row r="589" spans="1:27" ht="15" customHeight="1" x14ac:dyDescent="0.2">
      <c r="A589" s="151" t="s">
        <v>232</v>
      </c>
      <c r="B589" s="152" t="s">
        <v>233</v>
      </c>
      <c r="C589" s="153" t="s">
        <v>197</v>
      </c>
      <c r="D589" s="151" t="s">
        <v>61</v>
      </c>
      <c r="E589" s="151" t="s">
        <v>74</v>
      </c>
      <c r="F589" s="151" t="s">
        <v>63</v>
      </c>
      <c r="G589" s="151" t="s">
        <v>71</v>
      </c>
      <c r="H589" s="151" t="s">
        <v>151</v>
      </c>
      <c r="I589" s="151" t="s">
        <v>154</v>
      </c>
      <c r="J589" s="151" t="s">
        <v>42</v>
      </c>
      <c r="K589" s="151"/>
      <c r="L589" s="151"/>
      <c r="M589" s="151" t="s">
        <v>37</v>
      </c>
      <c r="N589" s="151" t="s">
        <v>38</v>
      </c>
      <c r="O589" s="151" t="s">
        <v>39</v>
      </c>
      <c r="P589" s="152" t="s">
        <v>155</v>
      </c>
      <c r="Q589" s="154">
        <v>0</v>
      </c>
      <c r="R589" s="154">
        <v>132202128</v>
      </c>
      <c r="S589" s="154">
        <v>195580</v>
      </c>
      <c r="T589" s="154">
        <v>132006548</v>
      </c>
      <c r="U589" s="154">
        <v>0</v>
      </c>
      <c r="V589" s="154">
        <v>132006548</v>
      </c>
      <c r="W589" s="154">
        <v>0</v>
      </c>
      <c r="X589" s="154">
        <v>132006548</v>
      </c>
      <c r="Y589" s="154">
        <v>126225627</v>
      </c>
      <c r="Z589" s="154">
        <v>126225627</v>
      </c>
      <c r="AA589" s="154">
        <v>126225627</v>
      </c>
    </row>
    <row r="590" spans="1:27" ht="15" customHeight="1" x14ac:dyDescent="0.2">
      <c r="A590" s="151" t="s">
        <v>232</v>
      </c>
      <c r="B590" s="152" t="s">
        <v>233</v>
      </c>
      <c r="C590" s="153" t="s">
        <v>197</v>
      </c>
      <c r="D590" s="151" t="s">
        <v>61</v>
      </c>
      <c r="E590" s="151" t="s">
        <v>74</v>
      </c>
      <c r="F590" s="151" t="s">
        <v>63</v>
      </c>
      <c r="G590" s="151" t="s">
        <v>71</v>
      </c>
      <c r="H590" s="151" t="s">
        <v>151</v>
      </c>
      <c r="I590" s="151" t="s">
        <v>154</v>
      </c>
      <c r="J590" s="151" t="s">
        <v>42</v>
      </c>
      <c r="K590" s="151"/>
      <c r="L590" s="151"/>
      <c r="M590" s="151" t="s">
        <v>37</v>
      </c>
      <c r="N590" s="151" t="s">
        <v>76</v>
      </c>
      <c r="O590" s="151" t="s">
        <v>39</v>
      </c>
      <c r="P590" s="152" t="s">
        <v>155</v>
      </c>
      <c r="Q590" s="154">
        <v>0</v>
      </c>
      <c r="R590" s="154">
        <v>14487877</v>
      </c>
      <c r="S590" s="154">
        <v>821124</v>
      </c>
      <c r="T590" s="154">
        <v>13666753</v>
      </c>
      <c r="U590" s="154">
        <v>0</v>
      </c>
      <c r="V590" s="154">
        <v>13666753</v>
      </c>
      <c r="W590" s="154">
        <v>0</v>
      </c>
      <c r="X590" s="154">
        <v>13666753</v>
      </c>
      <c r="Y590" s="154">
        <v>13666753</v>
      </c>
      <c r="Z590" s="154">
        <v>13666753</v>
      </c>
      <c r="AA590" s="154">
        <v>13666753</v>
      </c>
    </row>
    <row r="591" spans="1:27" ht="15" customHeight="1" x14ac:dyDescent="0.2">
      <c r="A591" s="151" t="s">
        <v>232</v>
      </c>
      <c r="B591" s="152" t="s">
        <v>233</v>
      </c>
      <c r="C591" s="153" t="s">
        <v>197</v>
      </c>
      <c r="D591" s="151" t="s">
        <v>61</v>
      </c>
      <c r="E591" s="151" t="s">
        <v>74</v>
      </c>
      <c r="F591" s="151" t="s">
        <v>63</v>
      </c>
      <c r="G591" s="151" t="s">
        <v>71</v>
      </c>
      <c r="H591" s="151" t="s">
        <v>151</v>
      </c>
      <c r="I591" s="151" t="s">
        <v>154</v>
      </c>
      <c r="J591" s="151" t="s">
        <v>42</v>
      </c>
      <c r="K591" s="151"/>
      <c r="L591" s="151"/>
      <c r="M591" s="151" t="s">
        <v>48</v>
      </c>
      <c r="N591" s="151" t="s">
        <v>49</v>
      </c>
      <c r="O591" s="151" t="s">
        <v>39</v>
      </c>
      <c r="P591" s="152" t="s">
        <v>155</v>
      </c>
      <c r="Q591" s="154">
        <v>0</v>
      </c>
      <c r="R591" s="154">
        <v>25782013</v>
      </c>
      <c r="S591" s="154">
        <v>0</v>
      </c>
      <c r="T591" s="154">
        <v>25782013</v>
      </c>
      <c r="U591" s="154">
        <v>0</v>
      </c>
      <c r="V591" s="154">
        <v>19938090</v>
      </c>
      <c r="W591" s="154">
        <v>5843923</v>
      </c>
      <c r="X591" s="154">
        <v>19938090</v>
      </c>
      <c r="Y591" s="154">
        <v>19938090</v>
      </c>
      <c r="Z591" s="154">
        <v>19938090</v>
      </c>
      <c r="AA591" s="154">
        <v>19938090</v>
      </c>
    </row>
    <row r="592" spans="1:27" ht="15" customHeight="1" x14ac:dyDescent="0.2">
      <c r="A592" s="151" t="s">
        <v>232</v>
      </c>
      <c r="B592" s="152" t="s">
        <v>233</v>
      </c>
      <c r="C592" s="153" t="s">
        <v>198</v>
      </c>
      <c r="D592" s="151" t="s">
        <v>61</v>
      </c>
      <c r="E592" s="151" t="s">
        <v>74</v>
      </c>
      <c r="F592" s="151" t="s">
        <v>63</v>
      </c>
      <c r="G592" s="151" t="s">
        <v>71</v>
      </c>
      <c r="H592" s="151" t="s">
        <v>151</v>
      </c>
      <c r="I592" s="151" t="s">
        <v>156</v>
      </c>
      <c r="J592" s="151" t="s">
        <v>42</v>
      </c>
      <c r="K592" s="151"/>
      <c r="L592" s="151"/>
      <c r="M592" s="151" t="s">
        <v>48</v>
      </c>
      <c r="N592" s="151" t="s">
        <v>49</v>
      </c>
      <c r="O592" s="151" t="s">
        <v>39</v>
      </c>
      <c r="P592" s="152" t="s">
        <v>157</v>
      </c>
      <c r="Q592" s="154">
        <v>0</v>
      </c>
      <c r="R592" s="154">
        <v>2000000</v>
      </c>
      <c r="S592" s="154">
        <v>1159838</v>
      </c>
      <c r="T592" s="154">
        <v>840162</v>
      </c>
      <c r="U592" s="154">
        <v>0</v>
      </c>
      <c r="V592" s="154">
        <v>840162</v>
      </c>
      <c r="W592" s="154">
        <v>0</v>
      </c>
      <c r="X592" s="154">
        <v>840162</v>
      </c>
      <c r="Y592" s="154">
        <v>840162</v>
      </c>
      <c r="Z592" s="154">
        <v>840162</v>
      </c>
      <c r="AA592" s="154">
        <v>840162</v>
      </c>
    </row>
    <row r="593" spans="1:27" ht="15" customHeight="1" x14ac:dyDescent="0.2">
      <c r="A593" s="151" t="s">
        <v>232</v>
      </c>
      <c r="B593" s="152" t="s">
        <v>233</v>
      </c>
      <c r="C593" s="153" t="s">
        <v>199</v>
      </c>
      <c r="D593" s="151" t="s">
        <v>61</v>
      </c>
      <c r="E593" s="151" t="s">
        <v>82</v>
      </c>
      <c r="F593" s="151" t="s">
        <v>63</v>
      </c>
      <c r="G593" s="151" t="s">
        <v>83</v>
      </c>
      <c r="H593" s="151" t="s">
        <v>151</v>
      </c>
      <c r="I593" s="151" t="s">
        <v>158</v>
      </c>
      <c r="J593" s="151" t="s">
        <v>42</v>
      </c>
      <c r="K593" s="151"/>
      <c r="L593" s="151"/>
      <c r="M593" s="151" t="s">
        <v>48</v>
      </c>
      <c r="N593" s="151" t="s">
        <v>49</v>
      </c>
      <c r="O593" s="151" t="s">
        <v>39</v>
      </c>
      <c r="P593" s="152" t="s">
        <v>159</v>
      </c>
      <c r="Q593" s="154">
        <v>0</v>
      </c>
      <c r="R593" s="154">
        <v>24269760</v>
      </c>
      <c r="S593" s="154">
        <v>1112364</v>
      </c>
      <c r="T593" s="154">
        <v>23157396</v>
      </c>
      <c r="U593" s="154">
        <v>0</v>
      </c>
      <c r="V593" s="154">
        <v>23157396</v>
      </c>
      <c r="W593" s="154">
        <v>0</v>
      </c>
      <c r="X593" s="154">
        <v>23157396</v>
      </c>
      <c r="Y593" s="154">
        <v>23157396</v>
      </c>
      <c r="Z593" s="154">
        <v>23157396</v>
      </c>
      <c r="AA593" s="154">
        <v>23157396</v>
      </c>
    </row>
    <row r="594" spans="1:27" ht="15" customHeight="1" x14ac:dyDescent="0.2">
      <c r="A594" s="151" t="s">
        <v>234</v>
      </c>
      <c r="B594" s="152" t="s">
        <v>235</v>
      </c>
      <c r="C594" s="153" t="s">
        <v>164</v>
      </c>
      <c r="D594" s="151" t="s">
        <v>36</v>
      </c>
      <c r="E594" s="151" t="s">
        <v>478</v>
      </c>
      <c r="F594" s="151" t="s">
        <v>478</v>
      </c>
      <c r="G594" s="151" t="s">
        <v>478</v>
      </c>
      <c r="H594" s="151" t="s">
        <v>549</v>
      </c>
      <c r="I594" s="151" t="s">
        <v>549</v>
      </c>
      <c r="J594" s="151"/>
      <c r="K594" s="151"/>
      <c r="L594" s="151"/>
      <c r="M594" s="151" t="s">
        <v>37</v>
      </c>
      <c r="N594" s="151" t="s">
        <v>38</v>
      </c>
      <c r="O594" s="151" t="s">
        <v>39</v>
      </c>
      <c r="P594" s="152" t="s">
        <v>118</v>
      </c>
      <c r="Q594" s="154">
        <v>568197000</v>
      </c>
      <c r="R594" s="154">
        <v>25530263</v>
      </c>
      <c r="S594" s="154">
        <v>0</v>
      </c>
      <c r="T594" s="154">
        <v>593727263</v>
      </c>
      <c r="U594" s="154">
        <v>0</v>
      </c>
      <c r="V594" s="154">
        <v>593727263</v>
      </c>
      <c r="W594" s="154">
        <v>0</v>
      </c>
      <c r="X594" s="154">
        <v>593727263</v>
      </c>
      <c r="Y594" s="154">
        <v>593727263</v>
      </c>
      <c r="Z594" s="154">
        <v>593727263</v>
      </c>
      <c r="AA594" s="154">
        <v>593727263</v>
      </c>
    </row>
    <row r="595" spans="1:27" ht="15" customHeight="1" x14ac:dyDescent="0.2">
      <c r="A595" s="151" t="s">
        <v>234</v>
      </c>
      <c r="B595" s="152" t="s">
        <v>235</v>
      </c>
      <c r="C595" s="153" t="s">
        <v>166</v>
      </c>
      <c r="D595" s="151" t="s">
        <v>36</v>
      </c>
      <c r="E595" s="151" t="s">
        <v>478</v>
      </c>
      <c r="F595" s="151" t="s">
        <v>478</v>
      </c>
      <c r="G595" s="151" t="s">
        <v>478</v>
      </c>
      <c r="H595" s="151" t="s">
        <v>549</v>
      </c>
      <c r="I595" s="151" t="s">
        <v>552</v>
      </c>
      <c r="J595" s="151"/>
      <c r="K595" s="151"/>
      <c r="L595" s="151"/>
      <c r="M595" s="151" t="s">
        <v>37</v>
      </c>
      <c r="N595" s="151" t="s">
        <v>38</v>
      </c>
      <c r="O595" s="151" t="s">
        <v>39</v>
      </c>
      <c r="P595" s="152" t="s">
        <v>120</v>
      </c>
      <c r="Q595" s="154">
        <v>12551000</v>
      </c>
      <c r="R595" s="154">
        <v>179583</v>
      </c>
      <c r="S595" s="154">
        <v>0</v>
      </c>
      <c r="T595" s="154">
        <v>12730583</v>
      </c>
      <c r="U595" s="154">
        <v>0</v>
      </c>
      <c r="V595" s="154">
        <v>12730583</v>
      </c>
      <c r="W595" s="154">
        <v>0</v>
      </c>
      <c r="X595" s="154">
        <v>12730583</v>
      </c>
      <c r="Y595" s="154">
        <v>12730583</v>
      </c>
      <c r="Z595" s="154">
        <v>12730583</v>
      </c>
      <c r="AA595" s="154">
        <v>12730583</v>
      </c>
    </row>
    <row r="596" spans="1:27" ht="15" customHeight="1" x14ac:dyDescent="0.2">
      <c r="A596" s="151" t="s">
        <v>234</v>
      </c>
      <c r="B596" s="152" t="s">
        <v>235</v>
      </c>
      <c r="C596" s="153" t="s">
        <v>167</v>
      </c>
      <c r="D596" s="151" t="s">
        <v>36</v>
      </c>
      <c r="E596" s="151" t="s">
        <v>478</v>
      </c>
      <c r="F596" s="151" t="s">
        <v>478</v>
      </c>
      <c r="G596" s="151" t="s">
        <v>478</v>
      </c>
      <c r="H596" s="151" t="s">
        <v>549</v>
      </c>
      <c r="I596" s="151" t="s">
        <v>553</v>
      </c>
      <c r="J596" s="151"/>
      <c r="K596" s="151"/>
      <c r="L596" s="151"/>
      <c r="M596" s="151" t="s">
        <v>37</v>
      </c>
      <c r="N596" s="151" t="s">
        <v>38</v>
      </c>
      <c r="O596" s="151" t="s">
        <v>39</v>
      </c>
      <c r="P596" s="152" t="s">
        <v>121</v>
      </c>
      <c r="Q596" s="154">
        <v>16078000</v>
      </c>
      <c r="R596" s="154">
        <v>0</v>
      </c>
      <c r="S596" s="154">
        <v>6018878</v>
      </c>
      <c r="T596" s="154">
        <v>10059122</v>
      </c>
      <c r="U596" s="154">
        <v>0</v>
      </c>
      <c r="V596" s="154">
        <v>10059122</v>
      </c>
      <c r="W596" s="154">
        <v>0</v>
      </c>
      <c r="X596" s="154">
        <v>10059122</v>
      </c>
      <c r="Y596" s="154">
        <v>10059122</v>
      </c>
      <c r="Z596" s="154">
        <v>10059122</v>
      </c>
      <c r="AA596" s="154">
        <v>10059122</v>
      </c>
    </row>
    <row r="597" spans="1:27" ht="15" customHeight="1" x14ac:dyDescent="0.2">
      <c r="A597" s="151" t="s">
        <v>234</v>
      </c>
      <c r="B597" s="152" t="s">
        <v>235</v>
      </c>
      <c r="C597" s="153" t="s">
        <v>168</v>
      </c>
      <c r="D597" s="151" t="s">
        <v>36</v>
      </c>
      <c r="E597" s="151" t="s">
        <v>478</v>
      </c>
      <c r="F597" s="151" t="s">
        <v>478</v>
      </c>
      <c r="G597" s="151" t="s">
        <v>478</v>
      </c>
      <c r="H597" s="151" t="s">
        <v>549</v>
      </c>
      <c r="I597" s="151" t="s">
        <v>490</v>
      </c>
      <c r="J597" s="151"/>
      <c r="K597" s="151"/>
      <c r="L597" s="151"/>
      <c r="M597" s="151" t="s">
        <v>37</v>
      </c>
      <c r="N597" s="151" t="s">
        <v>38</v>
      </c>
      <c r="O597" s="151" t="s">
        <v>39</v>
      </c>
      <c r="P597" s="152" t="s">
        <v>122</v>
      </c>
      <c r="Q597" s="154">
        <v>56480000</v>
      </c>
      <c r="R597" s="154">
        <v>1503715</v>
      </c>
      <c r="S597" s="154">
        <v>0</v>
      </c>
      <c r="T597" s="154">
        <v>57983715</v>
      </c>
      <c r="U597" s="154">
        <v>0</v>
      </c>
      <c r="V597" s="154">
        <v>57983715</v>
      </c>
      <c r="W597" s="154">
        <v>0</v>
      </c>
      <c r="X597" s="154">
        <v>57983715</v>
      </c>
      <c r="Y597" s="154">
        <v>57983715</v>
      </c>
      <c r="Z597" s="154">
        <v>57983715</v>
      </c>
      <c r="AA597" s="154">
        <v>57983715</v>
      </c>
    </row>
    <row r="598" spans="1:27" ht="15" customHeight="1" x14ac:dyDescent="0.2">
      <c r="A598" s="151" t="s">
        <v>234</v>
      </c>
      <c r="B598" s="152" t="s">
        <v>235</v>
      </c>
      <c r="C598" s="153" t="s">
        <v>169</v>
      </c>
      <c r="D598" s="151" t="s">
        <v>36</v>
      </c>
      <c r="E598" s="151" t="s">
        <v>478</v>
      </c>
      <c r="F598" s="151" t="s">
        <v>478</v>
      </c>
      <c r="G598" s="151" t="s">
        <v>478</v>
      </c>
      <c r="H598" s="151" t="s">
        <v>549</v>
      </c>
      <c r="I598" s="151" t="s">
        <v>500</v>
      </c>
      <c r="J598" s="151"/>
      <c r="K598" s="151"/>
      <c r="L598" s="151"/>
      <c r="M598" s="151" t="s">
        <v>37</v>
      </c>
      <c r="N598" s="151" t="s">
        <v>38</v>
      </c>
      <c r="O598" s="151" t="s">
        <v>39</v>
      </c>
      <c r="P598" s="152" t="s">
        <v>123</v>
      </c>
      <c r="Q598" s="154">
        <v>22427000</v>
      </c>
      <c r="R598" s="154">
        <v>23291</v>
      </c>
      <c r="S598" s="154">
        <v>0</v>
      </c>
      <c r="T598" s="154">
        <v>22450291</v>
      </c>
      <c r="U598" s="154">
        <v>0</v>
      </c>
      <c r="V598" s="154">
        <v>22450291</v>
      </c>
      <c r="W598" s="154">
        <v>0</v>
      </c>
      <c r="X598" s="154">
        <v>22450291</v>
      </c>
      <c r="Y598" s="154">
        <v>22450291</v>
      </c>
      <c r="Z598" s="154">
        <v>22450291</v>
      </c>
      <c r="AA598" s="154">
        <v>22450291</v>
      </c>
    </row>
    <row r="599" spans="1:27" ht="15" customHeight="1" x14ac:dyDescent="0.2">
      <c r="A599" s="151" t="s">
        <v>234</v>
      </c>
      <c r="B599" s="152" t="s">
        <v>235</v>
      </c>
      <c r="C599" s="153" t="s">
        <v>170</v>
      </c>
      <c r="D599" s="151" t="s">
        <v>36</v>
      </c>
      <c r="E599" s="151" t="s">
        <v>478</v>
      </c>
      <c r="F599" s="151" t="s">
        <v>478</v>
      </c>
      <c r="G599" s="151" t="s">
        <v>478</v>
      </c>
      <c r="H599" s="151" t="s">
        <v>549</v>
      </c>
      <c r="I599" s="151" t="s">
        <v>554</v>
      </c>
      <c r="J599" s="151"/>
      <c r="K599" s="151"/>
      <c r="L599" s="151"/>
      <c r="M599" s="151" t="s">
        <v>37</v>
      </c>
      <c r="N599" s="151" t="s">
        <v>38</v>
      </c>
      <c r="O599" s="151" t="s">
        <v>39</v>
      </c>
      <c r="P599" s="152" t="s">
        <v>124</v>
      </c>
      <c r="Q599" s="154">
        <v>73922000</v>
      </c>
      <c r="R599" s="154">
        <v>1886743</v>
      </c>
      <c r="S599" s="154">
        <v>602373</v>
      </c>
      <c r="T599" s="154">
        <v>75206370</v>
      </c>
      <c r="U599" s="154">
        <v>0</v>
      </c>
      <c r="V599" s="154">
        <v>75206370</v>
      </c>
      <c r="W599" s="154">
        <v>0</v>
      </c>
      <c r="X599" s="154">
        <v>75206370</v>
      </c>
      <c r="Y599" s="154">
        <v>75206370</v>
      </c>
      <c r="Z599" s="154">
        <v>75206370</v>
      </c>
      <c r="AA599" s="154">
        <v>75206370</v>
      </c>
    </row>
    <row r="600" spans="1:27" ht="15" customHeight="1" x14ac:dyDescent="0.2">
      <c r="A600" s="151" t="s">
        <v>234</v>
      </c>
      <c r="B600" s="152" t="s">
        <v>235</v>
      </c>
      <c r="C600" s="153" t="s">
        <v>171</v>
      </c>
      <c r="D600" s="151" t="s">
        <v>36</v>
      </c>
      <c r="E600" s="151" t="s">
        <v>478</v>
      </c>
      <c r="F600" s="151" t="s">
        <v>478</v>
      </c>
      <c r="G600" s="151" t="s">
        <v>478</v>
      </c>
      <c r="H600" s="151" t="s">
        <v>549</v>
      </c>
      <c r="I600" s="151" t="s">
        <v>555</v>
      </c>
      <c r="J600" s="151"/>
      <c r="K600" s="151"/>
      <c r="L600" s="151"/>
      <c r="M600" s="151" t="s">
        <v>37</v>
      </c>
      <c r="N600" s="151" t="s">
        <v>38</v>
      </c>
      <c r="O600" s="151" t="s">
        <v>39</v>
      </c>
      <c r="P600" s="152" t="s">
        <v>125</v>
      </c>
      <c r="Q600" s="154">
        <v>50491000</v>
      </c>
      <c r="R600" s="154">
        <v>0</v>
      </c>
      <c r="S600" s="154">
        <v>14549027</v>
      </c>
      <c r="T600" s="154">
        <v>35941973</v>
      </c>
      <c r="U600" s="154">
        <v>0</v>
      </c>
      <c r="V600" s="154">
        <v>35941973</v>
      </c>
      <c r="W600" s="154">
        <v>0</v>
      </c>
      <c r="X600" s="154">
        <v>35941973</v>
      </c>
      <c r="Y600" s="154">
        <v>35941973</v>
      </c>
      <c r="Z600" s="154">
        <v>35941973</v>
      </c>
      <c r="AA600" s="154">
        <v>35941973</v>
      </c>
    </row>
    <row r="601" spans="1:27" ht="15" customHeight="1" x14ac:dyDescent="0.2">
      <c r="A601" s="151" t="s">
        <v>234</v>
      </c>
      <c r="B601" s="152" t="s">
        <v>235</v>
      </c>
      <c r="C601" s="153" t="s">
        <v>557</v>
      </c>
      <c r="D601" s="151" t="s">
        <v>36</v>
      </c>
      <c r="E601" s="151" t="s">
        <v>478</v>
      </c>
      <c r="F601" s="151" t="s">
        <v>478</v>
      </c>
      <c r="G601" s="151" t="s">
        <v>478</v>
      </c>
      <c r="H601" s="151" t="s">
        <v>549</v>
      </c>
      <c r="I601" s="151" t="s">
        <v>548</v>
      </c>
      <c r="J601" s="151"/>
      <c r="K601" s="151"/>
      <c r="L601" s="151"/>
      <c r="M601" s="151" t="s">
        <v>37</v>
      </c>
      <c r="N601" s="151" t="s">
        <v>38</v>
      </c>
      <c r="O601" s="151" t="s">
        <v>39</v>
      </c>
      <c r="P601" s="152" t="s">
        <v>558</v>
      </c>
      <c r="Q601" s="154">
        <v>6018878</v>
      </c>
      <c r="R601" s="154">
        <v>1427753</v>
      </c>
      <c r="S601" s="154">
        <v>0</v>
      </c>
      <c r="T601" s="154">
        <v>7446631</v>
      </c>
      <c r="U601" s="154">
        <v>0</v>
      </c>
      <c r="V601" s="154">
        <v>7446631</v>
      </c>
      <c r="W601" s="154">
        <v>0</v>
      </c>
      <c r="X601" s="154">
        <v>7446631</v>
      </c>
      <c r="Y601" s="154">
        <v>7446631</v>
      </c>
      <c r="Z601" s="154">
        <v>7446631</v>
      </c>
      <c r="AA601" s="154">
        <v>7446631</v>
      </c>
    </row>
    <row r="602" spans="1:27" ht="15" customHeight="1" x14ac:dyDescent="0.2">
      <c r="A602" s="151" t="s">
        <v>234</v>
      </c>
      <c r="B602" s="152" t="s">
        <v>235</v>
      </c>
      <c r="C602" s="153" t="s">
        <v>172</v>
      </c>
      <c r="D602" s="151" t="s">
        <v>36</v>
      </c>
      <c r="E602" s="151" t="s">
        <v>478</v>
      </c>
      <c r="F602" s="151" t="s">
        <v>478</v>
      </c>
      <c r="G602" s="151" t="s">
        <v>42</v>
      </c>
      <c r="H602" s="151" t="s">
        <v>549</v>
      </c>
      <c r="I602" s="151"/>
      <c r="J602" s="151"/>
      <c r="K602" s="151"/>
      <c r="L602" s="151"/>
      <c r="M602" s="151" t="s">
        <v>37</v>
      </c>
      <c r="N602" s="151" t="s">
        <v>38</v>
      </c>
      <c r="O602" s="151" t="s">
        <v>39</v>
      </c>
      <c r="P602" s="152" t="s">
        <v>126</v>
      </c>
      <c r="Q602" s="154">
        <v>76157000</v>
      </c>
      <c r="R602" s="154">
        <v>5324300</v>
      </c>
      <c r="S602" s="154">
        <v>2868400</v>
      </c>
      <c r="T602" s="154">
        <v>78612900</v>
      </c>
      <c r="U602" s="154">
        <v>0</v>
      </c>
      <c r="V602" s="154">
        <v>78612900</v>
      </c>
      <c r="W602" s="154">
        <v>0</v>
      </c>
      <c r="X602" s="154">
        <v>78612900</v>
      </c>
      <c r="Y602" s="154">
        <v>78612900</v>
      </c>
      <c r="Z602" s="154">
        <v>78612900</v>
      </c>
      <c r="AA602" s="154">
        <v>78612900</v>
      </c>
    </row>
    <row r="603" spans="1:27" ht="15" customHeight="1" x14ac:dyDescent="0.2">
      <c r="A603" s="151" t="s">
        <v>234</v>
      </c>
      <c r="B603" s="152" t="s">
        <v>235</v>
      </c>
      <c r="C603" s="153" t="s">
        <v>173</v>
      </c>
      <c r="D603" s="151" t="s">
        <v>36</v>
      </c>
      <c r="E603" s="151" t="s">
        <v>478</v>
      </c>
      <c r="F603" s="151" t="s">
        <v>478</v>
      </c>
      <c r="G603" s="151" t="s">
        <v>42</v>
      </c>
      <c r="H603" s="151" t="s">
        <v>550</v>
      </c>
      <c r="I603" s="151"/>
      <c r="J603" s="151"/>
      <c r="K603" s="151"/>
      <c r="L603" s="151"/>
      <c r="M603" s="151" t="s">
        <v>37</v>
      </c>
      <c r="N603" s="151" t="s">
        <v>38</v>
      </c>
      <c r="O603" s="151" t="s">
        <v>39</v>
      </c>
      <c r="P603" s="152" t="s">
        <v>127</v>
      </c>
      <c r="Q603" s="154">
        <v>53945000</v>
      </c>
      <c r="R603" s="154">
        <v>1757400</v>
      </c>
      <c r="S603" s="154">
        <v>400</v>
      </c>
      <c r="T603" s="154">
        <v>55702000</v>
      </c>
      <c r="U603" s="154">
        <v>0</v>
      </c>
      <c r="V603" s="154">
        <v>55702000</v>
      </c>
      <c r="W603" s="154">
        <v>0</v>
      </c>
      <c r="X603" s="154">
        <v>55702000</v>
      </c>
      <c r="Y603" s="154">
        <v>55702000</v>
      </c>
      <c r="Z603" s="154">
        <v>55702000</v>
      </c>
      <c r="AA603" s="154">
        <v>55702000</v>
      </c>
    </row>
    <row r="604" spans="1:27" ht="15" customHeight="1" x14ac:dyDescent="0.2">
      <c r="A604" s="151" t="s">
        <v>234</v>
      </c>
      <c r="B604" s="152" t="s">
        <v>235</v>
      </c>
      <c r="C604" s="153" t="s">
        <v>174</v>
      </c>
      <c r="D604" s="151" t="s">
        <v>36</v>
      </c>
      <c r="E604" s="151" t="s">
        <v>478</v>
      </c>
      <c r="F604" s="151" t="s">
        <v>478</v>
      </c>
      <c r="G604" s="151" t="s">
        <v>42</v>
      </c>
      <c r="H604" s="151" t="s">
        <v>552</v>
      </c>
      <c r="I604" s="151"/>
      <c r="J604" s="151"/>
      <c r="K604" s="151"/>
      <c r="L604" s="151"/>
      <c r="M604" s="151" t="s">
        <v>37</v>
      </c>
      <c r="N604" s="151" t="s">
        <v>38</v>
      </c>
      <c r="O604" s="151" t="s">
        <v>39</v>
      </c>
      <c r="P604" s="152" t="s">
        <v>128</v>
      </c>
      <c r="Q604" s="154">
        <v>33902000</v>
      </c>
      <c r="R604" s="154">
        <v>1508600</v>
      </c>
      <c r="S604" s="154">
        <v>958000</v>
      </c>
      <c r="T604" s="154">
        <v>34452600</v>
      </c>
      <c r="U604" s="154">
        <v>0</v>
      </c>
      <c r="V604" s="154">
        <v>34452600</v>
      </c>
      <c r="W604" s="154">
        <v>0</v>
      </c>
      <c r="X604" s="154">
        <v>34452600</v>
      </c>
      <c r="Y604" s="154">
        <v>34452600</v>
      </c>
      <c r="Z604" s="154">
        <v>34452600</v>
      </c>
      <c r="AA604" s="154">
        <v>34452600</v>
      </c>
    </row>
    <row r="605" spans="1:27" ht="15" customHeight="1" x14ac:dyDescent="0.2">
      <c r="A605" s="151" t="s">
        <v>234</v>
      </c>
      <c r="B605" s="152" t="s">
        <v>235</v>
      </c>
      <c r="C605" s="153" t="s">
        <v>175</v>
      </c>
      <c r="D605" s="151" t="s">
        <v>36</v>
      </c>
      <c r="E605" s="151" t="s">
        <v>478</v>
      </c>
      <c r="F605" s="151" t="s">
        <v>478</v>
      </c>
      <c r="G605" s="151" t="s">
        <v>42</v>
      </c>
      <c r="H605" s="151" t="s">
        <v>553</v>
      </c>
      <c r="I605" s="151"/>
      <c r="J605" s="151"/>
      <c r="K605" s="151"/>
      <c r="L605" s="151"/>
      <c r="M605" s="151" t="s">
        <v>37</v>
      </c>
      <c r="N605" s="151" t="s">
        <v>38</v>
      </c>
      <c r="O605" s="151" t="s">
        <v>39</v>
      </c>
      <c r="P605" s="152" t="s">
        <v>129</v>
      </c>
      <c r="Q605" s="154">
        <v>7753000</v>
      </c>
      <c r="R605" s="154">
        <v>507300</v>
      </c>
      <c r="S605" s="154">
        <v>22300</v>
      </c>
      <c r="T605" s="154">
        <v>8238000</v>
      </c>
      <c r="U605" s="154">
        <v>0</v>
      </c>
      <c r="V605" s="154">
        <v>8238000</v>
      </c>
      <c r="W605" s="154">
        <v>0</v>
      </c>
      <c r="X605" s="154">
        <v>8238000</v>
      </c>
      <c r="Y605" s="154">
        <v>8238000</v>
      </c>
      <c r="Z605" s="154">
        <v>8238000</v>
      </c>
      <c r="AA605" s="154">
        <v>8238000</v>
      </c>
    </row>
    <row r="606" spans="1:27" ht="15" customHeight="1" x14ac:dyDescent="0.2">
      <c r="A606" s="151" t="s">
        <v>234</v>
      </c>
      <c r="B606" s="152" t="s">
        <v>235</v>
      </c>
      <c r="C606" s="153" t="s">
        <v>176</v>
      </c>
      <c r="D606" s="151" t="s">
        <v>36</v>
      </c>
      <c r="E606" s="151" t="s">
        <v>478</v>
      </c>
      <c r="F606" s="151" t="s">
        <v>478</v>
      </c>
      <c r="G606" s="151" t="s">
        <v>42</v>
      </c>
      <c r="H606" s="151" t="s">
        <v>490</v>
      </c>
      <c r="I606" s="151"/>
      <c r="J606" s="151"/>
      <c r="K606" s="151"/>
      <c r="L606" s="151"/>
      <c r="M606" s="151" t="s">
        <v>37</v>
      </c>
      <c r="N606" s="151" t="s">
        <v>38</v>
      </c>
      <c r="O606" s="151" t="s">
        <v>39</v>
      </c>
      <c r="P606" s="152" t="s">
        <v>130</v>
      </c>
      <c r="Q606" s="154">
        <v>25432000</v>
      </c>
      <c r="R606" s="154">
        <v>1131700</v>
      </c>
      <c r="S606" s="154">
        <v>718600</v>
      </c>
      <c r="T606" s="154">
        <v>25845100</v>
      </c>
      <c r="U606" s="154">
        <v>0</v>
      </c>
      <c r="V606" s="154">
        <v>25845100</v>
      </c>
      <c r="W606" s="154">
        <v>0</v>
      </c>
      <c r="X606" s="154">
        <v>25845100</v>
      </c>
      <c r="Y606" s="154">
        <v>25845100</v>
      </c>
      <c r="Z606" s="154">
        <v>25845100</v>
      </c>
      <c r="AA606" s="154">
        <v>25845100</v>
      </c>
    </row>
    <row r="607" spans="1:27" ht="15" customHeight="1" x14ac:dyDescent="0.2">
      <c r="A607" s="151" t="s">
        <v>234</v>
      </c>
      <c r="B607" s="152" t="s">
        <v>235</v>
      </c>
      <c r="C607" s="153" t="s">
        <v>177</v>
      </c>
      <c r="D607" s="151" t="s">
        <v>36</v>
      </c>
      <c r="E607" s="151" t="s">
        <v>478</v>
      </c>
      <c r="F607" s="151" t="s">
        <v>478</v>
      </c>
      <c r="G607" s="151" t="s">
        <v>42</v>
      </c>
      <c r="H607" s="151" t="s">
        <v>500</v>
      </c>
      <c r="I607" s="151"/>
      <c r="J607" s="151"/>
      <c r="K607" s="151"/>
      <c r="L607" s="151"/>
      <c r="M607" s="151" t="s">
        <v>37</v>
      </c>
      <c r="N607" s="151" t="s">
        <v>38</v>
      </c>
      <c r="O607" s="151" t="s">
        <v>39</v>
      </c>
      <c r="P607" s="152" t="s">
        <v>131</v>
      </c>
      <c r="Q607" s="154">
        <v>16959000</v>
      </c>
      <c r="R607" s="154">
        <v>754400</v>
      </c>
      <c r="S607" s="154">
        <v>478500</v>
      </c>
      <c r="T607" s="154">
        <v>17234900</v>
      </c>
      <c r="U607" s="154">
        <v>0</v>
      </c>
      <c r="V607" s="154">
        <v>17234900</v>
      </c>
      <c r="W607" s="154">
        <v>0</v>
      </c>
      <c r="X607" s="154">
        <v>17234900</v>
      </c>
      <c r="Y607" s="154">
        <v>17234900</v>
      </c>
      <c r="Z607" s="154">
        <v>17234900</v>
      </c>
      <c r="AA607" s="154">
        <v>17234900</v>
      </c>
    </row>
    <row r="608" spans="1:27" ht="15" customHeight="1" x14ac:dyDescent="0.2">
      <c r="A608" s="151" t="s">
        <v>234</v>
      </c>
      <c r="B608" s="152" t="s">
        <v>235</v>
      </c>
      <c r="C608" s="153" t="s">
        <v>178</v>
      </c>
      <c r="D608" s="151" t="s">
        <v>36</v>
      </c>
      <c r="E608" s="151" t="s">
        <v>478</v>
      </c>
      <c r="F608" s="151" t="s">
        <v>478</v>
      </c>
      <c r="G608" s="151" t="s">
        <v>546</v>
      </c>
      <c r="H608" s="151" t="s">
        <v>549</v>
      </c>
      <c r="I608" s="151" t="s">
        <v>549</v>
      </c>
      <c r="J608" s="151"/>
      <c r="K608" s="151"/>
      <c r="L608" s="151"/>
      <c r="M608" s="151" t="s">
        <v>37</v>
      </c>
      <c r="N608" s="151" t="s">
        <v>38</v>
      </c>
      <c r="O608" s="151" t="s">
        <v>39</v>
      </c>
      <c r="P608" s="152" t="s">
        <v>132</v>
      </c>
      <c r="Q608" s="154">
        <v>33528600</v>
      </c>
      <c r="R608" s="154">
        <v>5504574</v>
      </c>
      <c r="S608" s="154">
        <v>0</v>
      </c>
      <c r="T608" s="154">
        <v>39033174</v>
      </c>
      <c r="U608" s="154">
        <v>0</v>
      </c>
      <c r="V608" s="154">
        <v>39033174</v>
      </c>
      <c r="W608" s="154">
        <v>0</v>
      </c>
      <c r="X608" s="154">
        <v>39033174</v>
      </c>
      <c r="Y608" s="154">
        <v>39033174</v>
      </c>
      <c r="Z608" s="154">
        <v>39033174</v>
      </c>
      <c r="AA608" s="154">
        <v>39033174</v>
      </c>
    </row>
    <row r="609" spans="1:27" ht="15" customHeight="1" x14ac:dyDescent="0.2">
      <c r="A609" s="151" t="s">
        <v>234</v>
      </c>
      <c r="B609" s="152" t="s">
        <v>235</v>
      </c>
      <c r="C609" s="153" t="s">
        <v>179</v>
      </c>
      <c r="D609" s="151" t="s">
        <v>36</v>
      </c>
      <c r="E609" s="151" t="s">
        <v>478</v>
      </c>
      <c r="F609" s="151" t="s">
        <v>478</v>
      </c>
      <c r="G609" s="151" t="s">
        <v>546</v>
      </c>
      <c r="H609" s="151" t="s">
        <v>549</v>
      </c>
      <c r="I609" s="151" t="s">
        <v>550</v>
      </c>
      <c r="J609" s="151"/>
      <c r="K609" s="151"/>
      <c r="L609" s="151"/>
      <c r="M609" s="151" t="s">
        <v>37</v>
      </c>
      <c r="N609" s="151" t="s">
        <v>38</v>
      </c>
      <c r="O609" s="151" t="s">
        <v>39</v>
      </c>
      <c r="P609" s="152" t="s">
        <v>133</v>
      </c>
      <c r="Q609" s="154">
        <v>0</v>
      </c>
      <c r="R609" s="154">
        <v>628904</v>
      </c>
      <c r="S609" s="154">
        <v>0</v>
      </c>
      <c r="T609" s="154">
        <v>628904</v>
      </c>
      <c r="U609" s="154">
        <v>0</v>
      </c>
      <c r="V609" s="154">
        <v>628904</v>
      </c>
      <c r="W609" s="154">
        <v>0</v>
      </c>
      <c r="X609" s="154">
        <v>628904</v>
      </c>
      <c r="Y609" s="154">
        <v>628904</v>
      </c>
      <c r="Z609" s="154">
        <v>628904</v>
      </c>
      <c r="AA609" s="154">
        <v>628904</v>
      </c>
    </row>
    <row r="610" spans="1:27" ht="15" customHeight="1" x14ac:dyDescent="0.2">
      <c r="A610" s="151" t="s">
        <v>234</v>
      </c>
      <c r="B610" s="152" t="s">
        <v>235</v>
      </c>
      <c r="C610" s="153" t="s">
        <v>180</v>
      </c>
      <c r="D610" s="151" t="s">
        <v>36</v>
      </c>
      <c r="E610" s="151" t="s">
        <v>478</v>
      </c>
      <c r="F610" s="151" t="s">
        <v>478</v>
      </c>
      <c r="G610" s="151" t="s">
        <v>546</v>
      </c>
      <c r="H610" s="151" t="s">
        <v>549</v>
      </c>
      <c r="I610" s="151" t="s">
        <v>479</v>
      </c>
      <c r="J610" s="151"/>
      <c r="K610" s="151"/>
      <c r="L610" s="151"/>
      <c r="M610" s="151" t="s">
        <v>37</v>
      </c>
      <c r="N610" s="151" t="s">
        <v>38</v>
      </c>
      <c r="O610" s="151" t="s">
        <v>39</v>
      </c>
      <c r="P610" s="152" t="s">
        <v>134</v>
      </c>
      <c r="Q610" s="154">
        <v>2564730</v>
      </c>
      <c r="R610" s="154">
        <v>182293</v>
      </c>
      <c r="S610" s="154">
        <v>0</v>
      </c>
      <c r="T610" s="154">
        <v>2747023</v>
      </c>
      <c r="U610" s="154">
        <v>0</v>
      </c>
      <c r="V610" s="154">
        <v>2747023</v>
      </c>
      <c r="W610" s="154">
        <v>0</v>
      </c>
      <c r="X610" s="154">
        <v>2747023</v>
      </c>
      <c r="Y610" s="154">
        <v>2747023</v>
      </c>
      <c r="Z610" s="154">
        <v>2747023</v>
      </c>
      <c r="AA610" s="154">
        <v>2747023</v>
      </c>
    </row>
    <row r="611" spans="1:27" ht="15" customHeight="1" x14ac:dyDescent="0.2">
      <c r="A611" s="151" t="s">
        <v>234</v>
      </c>
      <c r="B611" s="152" t="s">
        <v>235</v>
      </c>
      <c r="C611" s="153" t="s">
        <v>181</v>
      </c>
      <c r="D611" s="151" t="s">
        <v>36</v>
      </c>
      <c r="E611" s="151" t="s">
        <v>478</v>
      </c>
      <c r="F611" s="151" t="s">
        <v>478</v>
      </c>
      <c r="G611" s="151" t="s">
        <v>546</v>
      </c>
      <c r="H611" s="151" t="s">
        <v>550</v>
      </c>
      <c r="I611" s="151"/>
      <c r="J611" s="151"/>
      <c r="K611" s="151"/>
      <c r="L611" s="151"/>
      <c r="M611" s="151" t="s">
        <v>37</v>
      </c>
      <c r="N611" s="151" t="s">
        <v>38</v>
      </c>
      <c r="O611" s="151" t="s">
        <v>39</v>
      </c>
      <c r="P611" s="152" t="s">
        <v>135</v>
      </c>
      <c r="Q611" s="154">
        <v>16936290</v>
      </c>
      <c r="R611" s="154">
        <v>11323314</v>
      </c>
      <c r="S611" s="154">
        <v>0</v>
      </c>
      <c r="T611" s="154">
        <v>28259604</v>
      </c>
      <c r="U611" s="154">
        <v>0</v>
      </c>
      <c r="V611" s="154">
        <v>28259604</v>
      </c>
      <c r="W611" s="154">
        <v>0</v>
      </c>
      <c r="X611" s="154">
        <v>28259604</v>
      </c>
      <c r="Y611" s="154">
        <v>28259604</v>
      </c>
      <c r="Z611" s="154">
        <v>28259604</v>
      </c>
      <c r="AA611" s="154">
        <v>28259604</v>
      </c>
    </row>
    <row r="612" spans="1:27" ht="15" customHeight="1" x14ac:dyDescent="0.2">
      <c r="A612" s="151" t="s">
        <v>234</v>
      </c>
      <c r="B612" s="152" t="s">
        <v>235</v>
      </c>
      <c r="C612" s="153" t="s">
        <v>182</v>
      </c>
      <c r="D612" s="151" t="s">
        <v>36</v>
      </c>
      <c r="E612" s="151" t="s">
        <v>478</v>
      </c>
      <c r="F612" s="151" t="s">
        <v>478</v>
      </c>
      <c r="G612" s="151" t="s">
        <v>546</v>
      </c>
      <c r="H612" s="151" t="s">
        <v>556</v>
      </c>
      <c r="I612" s="151"/>
      <c r="J612" s="151"/>
      <c r="K612" s="151"/>
      <c r="L612" s="151"/>
      <c r="M612" s="151" t="s">
        <v>37</v>
      </c>
      <c r="N612" s="151" t="s">
        <v>38</v>
      </c>
      <c r="O612" s="151" t="s">
        <v>39</v>
      </c>
      <c r="P612" s="152" t="s">
        <v>136</v>
      </c>
      <c r="Q612" s="154">
        <v>2664270</v>
      </c>
      <c r="R612" s="154">
        <v>0</v>
      </c>
      <c r="S612" s="154">
        <v>2664270</v>
      </c>
      <c r="T612" s="154">
        <v>0</v>
      </c>
      <c r="U612" s="154">
        <v>0</v>
      </c>
      <c r="V612" s="154">
        <v>0</v>
      </c>
      <c r="W612" s="154">
        <v>0</v>
      </c>
      <c r="X612" s="154">
        <v>0</v>
      </c>
      <c r="Y612" s="154">
        <v>0</v>
      </c>
      <c r="Z612" s="154">
        <v>0</v>
      </c>
      <c r="AA612" s="154">
        <v>0</v>
      </c>
    </row>
    <row r="613" spans="1:27" ht="15" customHeight="1" x14ac:dyDescent="0.2">
      <c r="A613" s="151" t="s">
        <v>234</v>
      </c>
      <c r="B613" s="152" t="s">
        <v>235</v>
      </c>
      <c r="C613" s="153" t="s">
        <v>185</v>
      </c>
      <c r="D613" s="151" t="s">
        <v>36</v>
      </c>
      <c r="E613" s="151" t="s">
        <v>42</v>
      </c>
      <c r="F613" s="151" t="s">
        <v>42</v>
      </c>
      <c r="G613" s="151" t="s">
        <v>42</v>
      </c>
      <c r="H613" s="151" t="s">
        <v>490</v>
      </c>
      <c r="I613" s="151" t="s">
        <v>552</v>
      </c>
      <c r="J613" s="151"/>
      <c r="K613" s="151"/>
      <c r="L613" s="151"/>
      <c r="M613" s="151" t="s">
        <v>37</v>
      </c>
      <c r="N613" s="151" t="s">
        <v>38</v>
      </c>
      <c r="O613" s="151" t="s">
        <v>39</v>
      </c>
      <c r="P613" s="152" t="s">
        <v>139</v>
      </c>
      <c r="Q613" s="154">
        <v>0</v>
      </c>
      <c r="R613" s="154">
        <v>4035900</v>
      </c>
      <c r="S613" s="154">
        <v>0</v>
      </c>
      <c r="T613" s="154">
        <v>4035900</v>
      </c>
      <c r="U613" s="154">
        <v>0</v>
      </c>
      <c r="V613" s="154">
        <v>2035900</v>
      </c>
      <c r="W613" s="154">
        <v>2000000</v>
      </c>
      <c r="X613" s="154">
        <v>2035900</v>
      </c>
      <c r="Y613" s="154">
        <v>2035900</v>
      </c>
      <c r="Z613" s="154">
        <v>2035900</v>
      </c>
      <c r="AA613" s="154">
        <v>2035900</v>
      </c>
    </row>
    <row r="614" spans="1:27" ht="15" customHeight="1" x14ac:dyDescent="0.2">
      <c r="A614" s="151" t="s">
        <v>234</v>
      </c>
      <c r="B614" s="152" t="s">
        <v>235</v>
      </c>
      <c r="C614" s="153" t="s">
        <v>186</v>
      </c>
      <c r="D614" s="151" t="s">
        <v>36</v>
      </c>
      <c r="E614" s="151" t="s">
        <v>42</v>
      </c>
      <c r="F614" s="151" t="s">
        <v>42</v>
      </c>
      <c r="G614" s="151" t="s">
        <v>42</v>
      </c>
      <c r="H614" s="151" t="s">
        <v>490</v>
      </c>
      <c r="I614" s="151" t="s">
        <v>554</v>
      </c>
      <c r="J614" s="151"/>
      <c r="K614" s="151"/>
      <c r="L614" s="151"/>
      <c r="M614" s="151" t="s">
        <v>37</v>
      </c>
      <c r="N614" s="151" t="s">
        <v>38</v>
      </c>
      <c r="O614" s="151" t="s">
        <v>39</v>
      </c>
      <c r="P614" s="152" t="s">
        <v>140</v>
      </c>
      <c r="Q614" s="154">
        <v>22000000</v>
      </c>
      <c r="R614" s="154">
        <v>2391911</v>
      </c>
      <c r="S614" s="154">
        <v>90329</v>
      </c>
      <c r="T614" s="154">
        <v>24301582</v>
      </c>
      <c r="U614" s="154">
        <v>0</v>
      </c>
      <c r="V614" s="154">
        <v>24301582</v>
      </c>
      <c r="W614" s="154">
        <v>0</v>
      </c>
      <c r="X614" s="154">
        <v>24301582</v>
      </c>
      <c r="Y614" s="154">
        <v>24301582</v>
      </c>
      <c r="Z614" s="154">
        <v>24301582</v>
      </c>
      <c r="AA614" s="154">
        <v>24301582</v>
      </c>
    </row>
    <row r="615" spans="1:27" ht="15" customHeight="1" x14ac:dyDescent="0.2">
      <c r="A615" s="151" t="s">
        <v>234</v>
      </c>
      <c r="B615" s="152" t="s">
        <v>235</v>
      </c>
      <c r="C615" s="153" t="s">
        <v>187</v>
      </c>
      <c r="D615" s="151" t="s">
        <v>36</v>
      </c>
      <c r="E615" s="151" t="s">
        <v>42</v>
      </c>
      <c r="F615" s="151" t="s">
        <v>42</v>
      </c>
      <c r="G615" s="151" t="s">
        <v>42</v>
      </c>
      <c r="H615" s="151" t="s">
        <v>500</v>
      </c>
      <c r="I615" s="151" t="s">
        <v>549</v>
      </c>
      <c r="J615" s="151"/>
      <c r="K615" s="151"/>
      <c r="L615" s="151"/>
      <c r="M615" s="151" t="s">
        <v>37</v>
      </c>
      <c r="N615" s="151" t="s">
        <v>38</v>
      </c>
      <c r="O615" s="151" t="s">
        <v>39</v>
      </c>
      <c r="P615" s="152" t="s">
        <v>141</v>
      </c>
      <c r="Q615" s="154">
        <v>50078400</v>
      </c>
      <c r="R615" s="154">
        <v>0</v>
      </c>
      <c r="S615" s="154">
        <v>50078400</v>
      </c>
      <c r="T615" s="154">
        <v>0</v>
      </c>
      <c r="U615" s="154">
        <v>0</v>
      </c>
      <c r="V615" s="154">
        <v>0</v>
      </c>
      <c r="W615" s="154">
        <v>0</v>
      </c>
      <c r="X615" s="154">
        <v>0</v>
      </c>
      <c r="Y615" s="154">
        <v>0</v>
      </c>
      <c r="Z615" s="154">
        <v>0</v>
      </c>
      <c r="AA615" s="154">
        <v>0</v>
      </c>
    </row>
    <row r="616" spans="1:27" ht="15" customHeight="1" x14ac:dyDescent="0.2">
      <c r="A616" s="151" t="s">
        <v>234</v>
      </c>
      <c r="B616" s="152" t="s">
        <v>235</v>
      </c>
      <c r="C616" s="153" t="s">
        <v>101</v>
      </c>
      <c r="D616" s="151" t="s">
        <v>36</v>
      </c>
      <c r="E616" s="151" t="s">
        <v>42</v>
      </c>
      <c r="F616" s="151" t="s">
        <v>42</v>
      </c>
      <c r="G616" s="151" t="s">
        <v>42</v>
      </c>
      <c r="H616" s="151" t="s">
        <v>500</v>
      </c>
      <c r="I616" s="151" t="s">
        <v>550</v>
      </c>
      <c r="J616" s="151"/>
      <c r="K616" s="151"/>
      <c r="L616" s="151"/>
      <c r="M616" s="151" t="s">
        <v>37</v>
      </c>
      <c r="N616" s="151" t="s">
        <v>38</v>
      </c>
      <c r="O616" s="151" t="s">
        <v>39</v>
      </c>
      <c r="P616" s="152" t="s">
        <v>142</v>
      </c>
      <c r="Q616" s="154">
        <v>50078400</v>
      </c>
      <c r="R616" s="154">
        <v>0</v>
      </c>
      <c r="S616" s="154">
        <v>2973300</v>
      </c>
      <c r="T616" s="154">
        <v>47105100</v>
      </c>
      <c r="U616" s="154">
        <v>0</v>
      </c>
      <c r="V616" s="154">
        <v>47105100</v>
      </c>
      <c r="W616" s="154">
        <v>0</v>
      </c>
      <c r="X616" s="154">
        <v>47105100</v>
      </c>
      <c r="Y616" s="154">
        <v>47105100</v>
      </c>
      <c r="Z616" s="154">
        <v>47105100</v>
      </c>
      <c r="AA616" s="154">
        <v>47105100</v>
      </c>
    </row>
    <row r="617" spans="1:27" ht="15" customHeight="1" x14ac:dyDescent="0.2">
      <c r="A617" s="151" t="s">
        <v>234</v>
      </c>
      <c r="B617" s="152" t="s">
        <v>235</v>
      </c>
      <c r="C617" s="153" t="s">
        <v>101</v>
      </c>
      <c r="D617" s="151" t="s">
        <v>36</v>
      </c>
      <c r="E617" s="151" t="s">
        <v>42</v>
      </c>
      <c r="F617" s="151" t="s">
        <v>42</v>
      </c>
      <c r="G617" s="151" t="s">
        <v>42</v>
      </c>
      <c r="H617" s="151" t="s">
        <v>500</v>
      </c>
      <c r="I617" s="151" t="s">
        <v>550</v>
      </c>
      <c r="J617" s="151"/>
      <c r="K617" s="151"/>
      <c r="L617" s="151"/>
      <c r="M617" s="151" t="s">
        <v>48</v>
      </c>
      <c r="N617" s="151" t="s">
        <v>49</v>
      </c>
      <c r="O617" s="151" t="s">
        <v>39</v>
      </c>
      <c r="P617" s="152" t="s">
        <v>142</v>
      </c>
      <c r="Q617" s="154">
        <v>0</v>
      </c>
      <c r="R617" s="154">
        <v>51646570</v>
      </c>
      <c r="S617" s="154">
        <v>0</v>
      </c>
      <c r="T617" s="154">
        <v>51646570</v>
      </c>
      <c r="U617" s="154">
        <v>0</v>
      </c>
      <c r="V617" s="154">
        <v>51646570</v>
      </c>
      <c r="W617" s="154">
        <v>0</v>
      </c>
      <c r="X617" s="154">
        <v>51646570</v>
      </c>
      <c r="Y617" s="154">
        <v>51646570</v>
      </c>
      <c r="Z617" s="154">
        <v>51646570</v>
      </c>
      <c r="AA617" s="154">
        <v>51646570</v>
      </c>
    </row>
    <row r="618" spans="1:27" ht="15" customHeight="1" x14ac:dyDescent="0.2">
      <c r="A618" s="151" t="s">
        <v>234</v>
      </c>
      <c r="B618" s="152" t="s">
        <v>235</v>
      </c>
      <c r="C618" s="153" t="s">
        <v>188</v>
      </c>
      <c r="D618" s="151" t="s">
        <v>36</v>
      </c>
      <c r="E618" s="151" t="s">
        <v>42</v>
      </c>
      <c r="F618" s="151" t="s">
        <v>42</v>
      </c>
      <c r="G618" s="151" t="s">
        <v>42</v>
      </c>
      <c r="H618" s="151" t="s">
        <v>485</v>
      </c>
      <c r="I618" s="151" t="s">
        <v>479</v>
      </c>
      <c r="J618" s="151"/>
      <c r="K618" s="151"/>
      <c r="L618" s="151"/>
      <c r="M618" s="151" t="s">
        <v>37</v>
      </c>
      <c r="N618" s="151" t="s">
        <v>38</v>
      </c>
      <c r="O618" s="151" t="s">
        <v>39</v>
      </c>
      <c r="P618" s="152" t="s">
        <v>143</v>
      </c>
      <c r="Q618" s="154">
        <v>0</v>
      </c>
      <c r="R618" s="154">
        <v>420000</v>
      </c>
      <c r="S618" s="154">
        <v>262</v>
      </c>
      <c r="T618" s="154">
        <v>419738</v>
      </c>
      <c r="U618" s="154">
        <v>0</v>
      </c>
      <c r="V618" s="154">
        <v>419738</v>
      </c>
      <c r="W618" s="154">
        <v>0</v>
      </c>
      <c r="X618" s="154">
        <v>419738</v>
      </c>
      <c r="Y618" s="154">
        <v>419738</v>
      </c>
      <c r="Z618" s="154">
        <v>419738</v>
      </c>
      <c r="AA618" s="154">
        <v>419738</v>
      </c>
    </row>
    <row r="619" spans="1:27" ht="15" customHeight="1" x14ac:dyDescent="0.2">
      <c r="A619" s="151" t="s">
        <v>234</v>
      </c>
      <c r="B619" s="152" t="s">
        <v>235</v>
      </c>
      <c r="C619" s="153" t="s">
        <v>189</v>
      </c>
      <c r="D619" s="151" t="s">
        <v>36</v>
      </c>
      <c r="E619" s="151" t="s">
        <v>42</v>
      </c>
      <c r="F619" s="151" t="s">
        <v>42</v>
      </c>
      <c r="G619" s="151" t="s">
        <v>42</v>
      </c>
      <c r="H619" s="151" t="s">
        <v>485</v>
      </c>
      <c r="I619" s="151" t="s">
        <v>552</v>
      </c>
      <c r="J619" s="151"/>
      <c r="K619" s="151"/>
      <c r="L619" s="151"/>
      <c r="M619" s="151" t="s">
        <v>37</v>
      </c>
      <c r="N619" s="151" t="s">
        <v>38</v>
      </c>
      <c r="O619" s="151" t="s">
        <v>39</v>
      </c>
      <c r="P619" s="152" t="s">
        <v>144</v>
      </c>
      <c r="Q619" s="154">
        <v>4000000</v>
      </c>
      <c r="R619" s="154">
        <v>788363</v>
      </c>
      <c r="S619" s="154">
        <v>0</v>
      </c>
      <c r="T619" s="154">
        <v>4788363</v>
      </c>
      <c r="U619" s="154">
        <v>0</v>
      </c>
      <c r="V619" s="154">
        <v>4763850</v>
      </c>
      <c r="W619" s="154">
        <v>24513</v>
      </c>
      <c r="X619" s="154">
        <v>4763850</v>
      </c>
      <c r="Y619" s="154">
        <v>4763850</v>
      </c>
      <c r="Z619" s="154">
        <v>4763850</v>
      </c>
      <c r="AA619" s="154">
        <v>4763850</v>
      </c>
    </row>
    <row r="620" spans="1:27" ht="15" customHeight="1" x14ac:dyDescent="0.2">
      <c r="A620" s="151" t="s">
        <v>234</v>
      </c>
      <c r="B620" s="152" t="s">
        <v>235</v>
      </c>
      <c r="C620" s="153" t="s">
        <v>190</v>
      </c>
      <c r="D620" s="151" t="s">
        <v>36</v>
      </c>
      <c r="E620" s="151" t="s">
        <v>42</v>
      </c>
      <c r="F620" s="151" t="s">
        <v>42</v>
      </c>
      <c r="G620" s="151" t="s">
        <v>42</v>
      </c>
      <c r="H620" s="151" t="s">
        <v>554</v>
      </c>
      <c r="I620" s="151" t="s">
        <v>552</v>
      </c>
      <c r="J620" s="151"/>
      <c r="K620" s="151"/>
      <c r="L620" s="151"/>
      <c r="M620" s="151" t="s">
        <v>37</v>
      </c>
      <c r="N620" s="151" t="s">
        <v>38</v>
      </c>
      <c r="O620" s="151" t="s">
        <v>39</v>
      </c>
      <c r="P620" s="152" t="s">
        <v>145</v>
      </c>
      <c r="Q620" s="154">
        <v>1800000</v>
      </c>
      <c r="R620" s="154">
        <v>0</v>
      </c>
      <c r="S620" s="154">
        <v>275856</v>
      </c>
      <c r="T620" s="154">
        <v>1524144</v>
      </c>
      <c r="U620" s="154">
        <v>0</v>
      </c>
      <c r="V620" s="154">
        <v>1524144</v>
      </c>
      <c r="W620" s="154">
        <v>0</v>
      </c>
      <c r="X620" s="154">
        <v>1524144</v>
      </c>
      <c r="Y620" s="154">
        <v>1524144</v>
      </c>
      <c r="Z620" s="154">
        <v>1524144</v>
      </c>
      <c r="AA620" s="154">
        <v>1524144</v>
      </c>
    </row>
    <row r="621" spans="1:27" ht="15" customHeight="1" x14ac:dyDescent="0.2">
      <c r="A621" s="151" t="s">
        <v>234</v>
      </c>
      <c r="B621" s="152" t="s">
        <v>235</v>
      </c>
      <c r="C621" s="153" t="s">
        <v>191</v>
      </c>
      <c r="D621" s="151" t="s">
        <v>36</v>
      </c>
      <c r="E621" s="151" t="s">
        <v>42</v>
      </c>
      <c r="F621" s="151" t="s">
        <v>42</v>
      </c>
      <c r="G621" s="151" t="s">
        <v>42</v>
      </c>
      <c r="H621" s="151" t="s">
        <v>555</v>
      </c>
      <c r="I621" s="151"/>
      <c r="J621" s="151"/>
      <c r="K621" s="151"/>
      <c r="L621" s="151"/>
      <c r="M621" s="151" t="s">
        <v>37</v>
      </c>
      <c r="N621" s="151" t="s">
        <v>38</v>
      </c>
      <c r="O621" s="151" t="s">
        <v>39</v>
      </c>
      <c r="P621" s="152" t="s">
        <v>146</v>
      </c>
      <c r="Q621" s="154">
        <v>0</v>
      </c>
      <c r="R621" s="154">
        <v>258320</v>
      </c>
      <c r="S621" s="154">
        <v>0</v>
      </c>
      <c r="T621" s="154">
        <v>258320</v>
      </c>
      <c r="U621" s="154">
        <v>0</v>
      </c>
      <c r="V621" s="154">
        <v>258320</v>
      </c>
      <c r="W621" s="154">
        <v>0</v>
      </c>
      <c r="X621" s="154">
        <v>258320</v>
      </c>
      <c r="Y621" s="154">
        <v>258320</v>
      </c>
      <c r="Z621" s="154">
        <v>258320</v>
      </c>
      <c r="AA621" s="154">
        <v>258320</v>
      </c>
    </row>
    <row r="622" spans="1:27" ht="15" customHeight="1" x14ac:dyDescent="0.2">
      <c r="A622" s="151" t="s">
        <v>234</v>
      </c>
      <c r="B622" s="152" t="s">
        <v>235</v>
      </c>
      <c r="C622" s="153" t="s">
        <v>191</v>
      </c>
      <c r="D622" s="151" t="s">
        <v>36</v>
      </c>
      <c r="E622" s="151" t="s">
        <v>42</v>
      </c>
      <c r="F622" s="151" t="s">
        <v>42</v>
      </c>
      <c r="G622" s="151" t="s">
        <v>42</v>
      </c>
      <c r="H622" s="151" t="s">
        <v>555</v>
      </c>
      <c r="I622" s="151"/>
      <c r="J622" s="151"/>
      <c r="K622" s="151"/>
      <c r="L622" s="151"/>
      <c r="M622" s="151" t="s">
        <v>48</v>
      </c>
      <c r="N622" s="151" t="s">
        <v>49</v>
      </c>
      <c r="O622" s="151" t="s">
        <v>39</v>
      </c>
      <c r="P622" s="152" t="s">
        <v>146</v>
      </c>
      <c r="Q622" s="154">
        <v>0</v>
      </c>
      <c r="R622" s="154">
        <v>271546</v>
      </c>
      <c r="S622" s="154">
        <v>0</v>
      </c>
      <c r="T622" s="154">
        <v>271546</v>
      </c>
      <c r="U622" s="154">
        <v>0</v>
      </c>
      <c r="V622" s="154">
        <v>271546</v>
      </c>
      <c r="W622" s="154">
        <v>0</v>
      </c>
      <c r="X622" s="154">
        <v>271546</v>
      </c>
      <c r="Y622" s="154">
        <v>271546</v>
      </c>
      <c r="Z622" s="154">
        <v>271546</v>
      </c>
      <c r="AA622" s="154">
        <v>271546</v>
      </c>
    </row>
    <row r="623" spans="1:27" ht="15" customHeight="1" x14ac:dyDescent="0.2">
      <c r="A623" s="151" t="s">
        <v>234</v>
      </c>
      <c r="B623" s="152" t="s">
        <v>235</v>
      </c>
      <c r="C623" s="153" t="s">
        <v>192</v>
      </c>
      <c r="D623" s="151" t="s">
        <v>36</v>
      </c>
      <c r="E623" s="151" t="s">
        <v>546</v>
      </c>
      <c r="F623" s="151" t="s">
        <v>547</v>
      </c>
      <c r="G623" s="151" t="s">
        <v>42</v>
      </c>
      <c r="H623" s="151" t="s">
        <v>548</v>
      </c>
      <c r="I623" s="151" t="s">
        <v>549</v>
      </c>
      <c r="J623" s="151"/>
      <c r="K623" s="151"/>
      <c r="L623" s="151"/>
      <c r="M623" s="151" t="s">
        <v>37</v>
      </c>
      <c r="N623" s="151" t="s">
        <v>38</v>
      </c>
      <c r="O623" s="151" t="s">
        <v>39</v>
      </c>
      <c r="P623" s="152" t="s">
        <v>147</v>
      </c>
      <c r="Q623" s="154">
        <v>0</v>
      </c>
      <c r="R623" s="154">
        <v>39061</v>
      </c>
      <c r="S623" s="154">
        <v>0</v>
      </c>
      <c r="T623" s="154">
        <v>39061</v>
      </c>
      <c r="U623" s="154">
        <v>0</v>
      </c>
      <c r="V623" s="154">
        <v>39061</v>
      </c>
      <c r="W623" s="154">
        <v>0</v>
      </c>
      <c r="X623" s="154">
        <v>39061</v>
      </c>
      <c r="Y623" s="154">
        <v>39061</v>
      </c>
      <c r="Z623" s="154">
        <v>39061</v>
      </c>
      <c r="AA623" s="154">
        <v>39061</v>
      </c>
    </row>
    <row r="624" spans="1:27" ht="15" customHeight="1" x14ac:dyDescent="0.2">
      <c r="A624" s="151" t="s">
        <v>234</v>
      </c>
      <c r="B624" s="152" t="s">
        <v>235</v>
      </c>
      <c r="C624" s="153" t="s">
        <v>194</v>
      </c>
      <c r="D624" s="151" t="s">
        <v>36</v>
      </c>
      <c r="E624" s="151" t="s">
        <v>551</v>
      </c>
      <c r="F624" s="151" t="s">
        <v>478</v>
      </c>
      <c r="G624" s="151" t="s">
        <v>42</v>
      </c>
      <c r="H624" s="151" t="s">
        <v>549</v>
      </c>
      <c r="I624" s="151"/>
      <c r="J624" s="151"/>
      <c r="K624" s="151"/>
      <c r="L624" s="151"/>
      <c r="M624" s="151" t="s">
        <v>37</v>
      </c>
      <c r="N624" s="151" t="s">
        <v>38</v>
      </c>
      <c r="O624" s="151" t="s">
        <v>39</v>
      </c>
      <c r="P624" s="152" t="s">
        <v>149</v>
      </c>
      <c r="Q624" s="154">
        <v>0</v>
      </c>
      <c r="R624" s="154">
        <v>16730044</v>
      </c>
      <c r="S624" s="154">
        <v>0</v>
      </c>
      <c r="T624" s="154">
        <v>16730044</v>
      </c>
      <c r="U624" s="154">
        <v>0</v>
      </c>
      <c r="V624" s="154">
        <v>16730044</v>
      </c>
      <c r="W624" s="154">
        <v>0</v>
      </c>
      <c r="X624" s="154">
        <v>16730044</v>
      </c>
      <c r="Y624" s="154">
        <v>16730044</v>
      </c>
      <c r="Z624" s="154">
        <v>16730044</v>
      </c>
      <c r="AA624" s="154">
        <v>16730044</v>
      </c>
    </row>
    <row r="625" spans="1:27" ht="15" customHeight="1" x14ac:dyDescent="0.2">
      <c r="A625" s="151" t="s">
        <v>234</v>
      </c>
      <c r="B625" s="152" t="s">
        <v>235</v>
      </c>
      <c r="C625" s="153" t="s">
        <v>195</v>
      </c>
      <c r="D625" s="151" t="s">
        <v>36</v>
      </c>
      <c r="E625" s="151" t="s">
        <v>551</v>
      </c>
      <c r="F625" s="151" t="s">
        <v>478</v>
      </c>
      <c r="G625" s="151" t="s">
        <v>42</v>
      </c>
      <c r="H625" s="151" t="s">
        <v>479</v>
      </c>
      <c r="I625" s="151"/>
      <c r="J625" s="151"/>
      <c r="K625" s="151"/>
      <c r="L625" s="151"/>
      <c r="M625" s="151" t="s">
        <v>48</v>
      </c>
      <c r="N625" s="151" t="s">
        <v>49</v>
      </c>
      <c r="O625" s="151" t="s">
        <v>39</v>
      </c>
      <c r="P625" s="152" t="s">
        <v>150</v>
      </c>
      <c r="Q625" s="154">
        <v>0</v>
      </c>
      <c r="R625" s="154">
        <v>28463700</v>
      </c>
      <c r="S625" s="154">
        <v>9311.3700000000008</v>
      </c>
      <c r="T625" s="154">
        <v>28454388.629999999</v>
      </c>
      <c r="U625" s="154">
        <v>0</v>
      </c>
      <c r="V625" s="154">
        <v>28454388.629999999</v>
      </c>
      <c r="W625" s="154">
        <v>0</v>
      </c>
      <c r="X625" s="154">
        <v>28454388.629999999</v>
      </c>
      <c r="Y625" s="154">
        <v>28454388.629999999</v>
      </c>
      <c r="Z625" s="154">
        <v>28454388.629999999</v>
      </c>
      <c r="AA625" s="154">
        <v>28454388.629999999</v>
      </c>
    </row>
    <row r="626" spans="1:27" ht="15" customHeight="1" x14ac:dyDescent="0.2">
      <c r="A626" s="151" t="s">
        <v>234</v>
      </c>
      <c r="B626" s="152" t="s">
        <v>235</v>
      </c>
      <c r="C626" s="153" t="s">
        <v>197</v>
      </c>
      <c r="D626" s="151" t="s">
        <v>61</v>
      </c>
      <c r="E626" s="151" t="s">
        <v>74</v>
      </c>
      <c r="F626" s="151" t="s">
        <v>63</v>
      </c>
      <c r="G626" s="151" t="s">
        <v>71</v>
      </c>
      <c r="H626" s="151" t="s">
        <v>151</v>
      </c>
      <c r="I626" s="151" t="s">
        <v>154</v>
      </c>
      <c r="J626" s="151" t="s">
        <v>42</v>
      </c>
      <c r="K626" s="151"/>
      <c r="L626" s="151"/>
      <c r="M626" s="151" t="s">
        <v>37</v>
      </c>
      <c r="N626" s="151" t="s">
        <v>38</v>
      </c>
      <c r="O626" s="151" t="s">
        <v>39</v>
      </c>
      <c r="P626" s="152" t="s">
        <v>155</v>
      </c>
      <c r="Q626" s="154">
        <v>0</v>
      </c>
      <c r="R626" s="154">
        <v>78847200</v>
      </c>
      <c r="S626" s="154">
        <v>22166</v>
      </c>
      <c r="T626" s="154">
        <v>78825034</v>
      </c>
      <c r="U626" s="154">
        <v>0</v>
      </c>
      <c r="V626" s="154">
        <v>78825034</v>
      </c>
      <c r="W626" s="154">
        <v>0</v>
      </c>
      <c r="X626" s="154">
        <v>78825034</v>
      </c>
      <c r="Y626" s="154">
        <v>78825034</v>
      </c>
      <c r="Z626" s="154">
        <v>78825034</v>
      </c>
      <c r="AA626" s="154">
        <v>78825034</v>
      </c>
    </row>
    <row r="627" spans="1:27" ht="15" customHeight="1" x14ac:dyDescent="0.2">
      <c r="A627" s="151" t="s">
        <v>234</v>
      </c>
      <c r="B627" s="152" t="s">
        <v>235</v>
      </c>
      <c r="C627" s="153" t="s">
        <v>198</v>
      </c>
      <c r="D627" s="151" t="s">
        <v>61</v>
      </c>
      <c r="E627" s="151" t="s">
        <v>74</v>
      </c>
      <c r="F627" s="151" t="s">
        <v>63</v>
      </c>
      <c r="G627" s="151" t="s">
        <v>71</v>
      </c>
      <c r="H627" s="151" t="s">
        <v>151</v>
      </c>
      <c r="I627" s="151" t="s">
        <v>156</v>
      </c>
      <c r="J627" s="151" t="s">
        <v>42</v>
      </c>
      <c r="K627" s="151"/>
      <c r="L627" s="151"/>
      <c r="M627" s="151" t="s">
        <v>37</v>
      </c>
      <c r="N627" s="151" t="s">
        <v>76</v>
      </c>
      <c r="O627" s="151" t="s">
        <v>39</v>
      </c>
      <c r="P627" s="152" t="s">
        <v>157</v>
      </c>
      <c r="Q627" s="154">
        <v>0</v>
      </c>
      <c r="R627" s="154">
        <v>6200919</v>
      </c>
      <c r="S627" s="154">
        <v>0</v>
      </c>
      <c r="T627" s="154">
        <v>6200919</v>
      </c>
      <c r="U627" s="154">
        <v>0</v>
      </c>
      <c r="V627" s="154">
        <v>3750000</v>
      </c>
      <c r="W627" s="154">
        <v>2450919</v>
      </c>
      <c r="X627" s="154">
        <v>3750000</v>
      </c>
      <c r="Y627" s="154">
        <v>3750000</v>
      </c>
      <c r="Z627" s="154">
        <v>3750000</v>
      </c>
      <c r="AA627" s="154">
        <v>3750000</v>
      </c>
    </row>
    <row r="628" spans="1:27" ht="15" customHeight="1" x14ac:dyDescent="0.2">
      <c r="A628" s="151" t="s">
        <v>234</v>
      </c>
      <c r="B628" s="152" t="s">
        <v>235</v>
      </c>
      <c r="C628" s="153" t="s">
        <v>197</v>
      </c>
      <c r="D628" s="151" t="s">
        <v>61</v>
      </c>
      <c r="E628" s="151" t="s">
        <v>74</v>
      </c>
      <c r="F628" s="151" t="s">
        <v>63</v>
      </c>
      <c r="G628" s="151" t="s">
        <v>71</v>
      </c>
      <c r="H628" s="151" t="s">
        <v>151</v>
      </c>
      <c r="I628" s="151" t="s">
        <v>154</v>
      </c>
      <c r="J628" s="151" t="s">
        <v>42</v>
      </c>
      <c r="K628" s="151"/>
      <c r="L628" s="151"/>
      <c r="M628" s="151" t="s">
        <v>37</v>
      </c>
      <c r="N628" s="151" t="s">
        <v>76</v>
      </c>
      <c r="O628" s="151" t="s">
        <v>39</v>
      </c>
      <c r="P628" s="152" t="s">
        <v>155</v>
      </c>
      <c r="Q628" s="154">
        <v>0</v>
      </c>
      <c r="R628" s="154">
        <v>116312598</v>
      </c>
      <c r="S628" s="154">
        <v>10116244</v>
      </c>
      <c r="T628" s="154">
        <v>106196354</v>
      </c>
      <c r="U628" s="154">
        <v>0</v>
      </c>
      <c r="V628" s="154">
        <v>80324924</v>
      </c>
      <c r="W628" s="154">
        <v>25871430</v>
      </c>
      <c r="X628" s="154">
        <v>80324924</v>
      </c>
      <c r="Y628" s="154">
        <v>80324924</v>
      </c>
      <c r="Z628" s="154">
        <v>80324924</v>
      </c>
      <c r="AA628" s="154">
        <v>80324924</v>
      </c>
    </row>
    <row r="629" spans="1:27" ht="15" customHeight="1" x14ac:dyDescent="0.2">
      <c r="A629" s="151" t="s">
        <v>234</v>
      </c>
      <c r="B629" s="152" t="s">
        <v>235</v>
      </c>
      <c r="C629" s="153" t="s">
        <v>198</v>
      </c>
      <c r="D629" s="151" t="s">
        <v>61</v>
      </c>
      <c r="E629" s="151" t="s">
        <v>74</v>
      </c>
      <c r="F629" s="151" t="s">
        <v>63</v>
      </c>
      <c r="G629" s="151" t="s">
        <v>71</v>
      </c>
      <c r="H629" s="151" t="s">
        <v>151</v>
      </c>
      <c r="I629" s="151" t="s">
        <v>156</v>
      </c>
      <c r="J629" s="151" t="s">
        <v>42</v>
      </c>
      <c r="K629" s="151"/>
      <c r="L629" s="151"/>
      <c r="M629" s="151" t="s">
        <v>48</v>
      </c>
      <c r="N629" s="151" t="s">
        <v>49</v>
      </c>
      <c r="O629" s="151" t="s">
        <v>39</v>
      </c>
      <c r="P629" s="152" t="s">
        <v>157</v>
      </c>
      <c r="Q629" s="154">
        <v>0</v>
      </c>
      <c r="R629" s="154">
        <v>17000000</v>
      </c>
      <c r="S629" s="154">
        <v>2000000</v>
      </c>
      <c r="T629" s="154">
        <v>15000000</v>
      </c>
      <c r="U629" s="154">
        <v>0</v>
      </c>
      <c r="V629" s="154">
        <v>13657279</v>
      </c>
      <c r="W629" s="154">
        <v>1342721</v>
      </c>
      <c r="X629" s="154">
        <v>13657279</v>
      </c>
      <c r="Y629" s="154">
        <v>13657279</v>
      </c>
      <c r="Z629" s="154">
        <v>13657279</v>
      </c>
      <c r="AA629" s="154">
        <v>13657279</v>
      </c>
    </row>
    <row r="630" spans="1:27" ht="15" customHeight="1" x14ac:dyDescent="0.2">
      <c r="A630" s="151" t="s">
        <v>234</v>
      </c>
      <c r="B630" s="152" t="s">
        <v>235</v>
      </c>
      <c r="C630" s="153" t="s">
        <v>197</v>
      </c>
      <c r="D630" s="151" t="s">
        <v>61</v>
      </c>
      <c r="E630" s="151" t="s">
        <v>74</v>
      </c>
      <c r="F630" s="151" t="s">
        <v>63</v>
      </c>
      <c r="G630" s="151" t="s">
        <v>71</v>
      </c>
      <c r="H630" s="151" t="s">
        <v>151</v>
      </c>
      <c r="I630" s="151" t="s">
        <v>154</v>
      </c>
      <c r="J630" s="151" t="s">
        <v>42</v>
      </c>
      <c r="K630" s="151"/>
      <c r="L630" s="151"/>
      <c r="M630" s="151" t="s">
        <v>48</v>
      </c>
      <c r="N630" s="151" t="s">
        <v>49</v>
      </c>
      <c r="O630" s="151" t="s">
        <v>39</v>
      </c>
      <c r="P630" s="152" t="s">
        <v>155</v>
      </c>
      <c r="Q630" s="154">
        <v>0</v>
      </c>
      <c r="R630" s="154">
        <v>952782158</v>
      </c>
      <c r="S630" s="154">
        <v>6895</v>
      </c>
      <c r="T630" s="154">
        <v>952775263</v>
      </c>
      <c r="U630" s="154">
        <v>0</v>
      </c>
      <c r="V630" s="154">
        <v>935049870.26999998</v>
      </c>
      <c r="W630" s="154">
        <v>17725392.73</v>
      </c>
      <c r="X630" s="154">
        <v>935049870.26999998</v>
      </c>
      <c r="Y630" s="154">
        <v>924628300.26999998</v>
      </c>
      <c r="Z630" s="154">
        <v>924628300.26999998</v>
      </c>
      <c r="AA630" s="154">
        <v>924628300.26999998</v>
      </c>
    </row>
    <row r="631" spans="1:27" ht="15" customHeight="1" x14ac:dyDescent="0.2">
      <c r="A631" s="151" t="s">
        <v>234</v>
      </c>
      <c r="B631" s="152" t="s">
        <v>235</v>
      </c>
      <c r="C631" s="153" t="s">
        <v>199</v>
      </c>
      <c r="D631" s="151" t="s">
        <v>61</v>
      </c>
      <c r="E631" s="151" t="s">
        <v>82</v>
      </c>
      <c r="F631" s="151" t="s">
        <v>63</v>
      </c>
      <c r="G631" s="151" t="s">
        <v>83</v>
      </c>
      <c r="H631" s="151" t="s">
        <v>151</v>
      </c>
      <c r="I631" s="151" t="s">
        <v>158</v>
      </c>
      <c r="J631" s="151" t="s">
        <v>42</v>
      </c>
      <c r="K631" s="151"/>
      <c r="L631" s="151"/>
      <c r="M631" s="151" t="s">
        <v>48</v>
      </c>
      <c r="N631" s="151" t="s">
        <v>49</v>
      </c>
      <c r="O631" s="151" t="s">
        <v>39</v>
      </c>
      <c r="P631" s="152" t="s">
        <v>159</v>
      </c>
      <c r="Q631" s="154">
        <v>0</v>
      </c>
      <c r="R631" s="154">
        <v>24269760</v>
      </c>
      <c r="S631" s="154">
        <v>0</v>
      </c>
      <c r="T631" s="154">
        <v>24269760</v>
      </c>
      <c r="U631" s="154">
        <v>0</v>
      </c>
      <c r="V631" s="154">
        <v>18530410</v>
      </c>
      <c r="W631" s="154">
        <v>5739350</v>
      </c>
      <c r="X631" s="154">
        <v>18530410</v>
      </c>
      <c r="Y631" s="154">
        <v>18530410</v>
      </c>
      <c r="Z631" s="154">
        <v>18530410</v>
      </c>
      <c r="AA631" s="154">
        <v>18530410</v>
      </c>
    </row>
    <row r="632" spans="1:27" ht="15" customHeight="1" x14ac:dyDescent="0.2">
      <c r="A632" s="151" t="s">
        <v>236</v>
      </c>
      <c r="B632" s="152" t="s">
        <v>237</v>
      </c>
      <c r="C632" s="153" t="s">
        <v>164</v>
      </c>
      <c r="D632" s="151" t="s">
        <v>36</v>
      </c>
      <c r="E632" s="151" t="s">
        <v>478</v>
      </c>
      <c r="F632" s="151" t="s">
        <v>478</v>
      </c>
      <c r="G632" s="151" t="s">
        <v>478</v>
      </c>
      <c r="H632" s="151" t="s">
        <v>549</v>
      </c>
      <c r="I632" s="151" t="s">
        <v>549</v>
      </c>
      <c r="J632" s="151"/>
      <c r="K632" s="151"/>
      <c r="L632" s="151"/>
      <c r="M632" s="151" t="s">
        <v>37</v>
      </c>
      <c r="N632" s="151" t="s">
        <v>38</v>
      </c>
      <c r="O632" s="151" t="s">
        <v>39</v>
      </c>
      <c r="P632" s="152" t="s">
        <v>118</v>
      </c>
      <c r="Q632" s="154">
        <v>832799000</v>
      </c>
      <c r="R632" s="154">
        <v>31976881</v>
      </c>
      <c r="S632" s="154">
        <v>3099217</v>
      </c>
      <c r="T632" s="154">
        <v>861676664</v>
      </c>
      <c r="U632" s="154">
        <v>0</v>
      </c>
      <c r="V632" s="154">
        <v>861676664</v>
      </c>
      <c r="W632" s="154">
        <v>0</v>
      </c>
      <c r="X632" s="154">
        <v>861676664</v>
      </c>
      <c r="Y632" s="154">
        <v>861676664</v>
      </c>
      <c r="Z632" s="154">
        <v>861676664</v>
      </c>
      <c r="AA632" s="154">
        <v>861676664</v>
      </c>
    </row>
    <row r="633" spans="1:27" ht="15" customHeight="1" x14ac:dyDescent="0.2">
      <c r="A633" s="151" t="s">
        <v>236</v>
      </c>
      <c r="B633" s="152" t="s">
        <v>237</v>
      </c>
      <c r="C633" s="153" t="s">
        <v>166</v>
      </c>
      <c r="D633" s="151" t="s">
        <v>36</v>
      </c>
      <c r="E633" s="151" t="s">
        <v>478</v>
      </c>
      <c r="F633" s="151" t="s">
        <v>478</v>
      </c>
      <c r="G633" s="151" t="s">
        <v>478</v>
      </c>
      <c r="H633" s="151" t="s">
        <v>549</v>
      </c>
      <c r="I633" s="151" t="s">
        <v>552</v>
      </c>
      <c r="J633" s="151"/>
      <c r="K633" s="151"/>
      <c r="L633" s="151"/>
      <c r="M633" s="151" t="s">
        <v>37</v>
      </c>
      <c r="N633" s="151" t="s">
        <v>38</v>
      </c>
      <c r="O633" s="151" t="s">
        <v>39</v>
      </c>
      <c r="P633" s="152" t="s">
        <v>120</v>
      </c>
      <c r="Q633" s="154">
        <v>21425000</v>
      </c>
      <c r="R633" s="154">
        <v>1423033</v>
      </c>
      <c r="S633" s="154">
        <v>138807</v>
      </c>
      <c r="T633" s="154">
        <v>22709226</v>
      </c>
      <c r="U633" s="154">
        <v>0</v>
      </c>
      <c r="V633" s="154">
        <v>22709226</v>
      </c>
      <c r="W633" s="154">
        <v>0</v>
      </c>
      <c r="X633" s="154">
        <v>22709226</v>
      </c>
      <c r="Y633" s="154">
        <v>22709226</v>
      </c>
      <c r="Z633" s="154">
        <v>22709226</v>
      </c>
      <c r="AA633" s="154">
        <v>22709226</v>
      </c>
    </row>
    <row r="634" spans="1:27" ht="15" customHeight="1" x14ac:dyDescent="0.2">
      <c r="A634" s="151" t="s">
        <v>236</v>
      </c>
      <c r="B634" s="152" t="s">
        <v>237</v>
      </c>
      <c r="C634" s="153" t="s">
        <v>167</v>
      </c>
      <c r="D634" s="151" t="s">
        <v>36</v>
      </c>
      <c r="E634" s="151" t="s">
        <v>478</v>
      </c>
      <c r="F634" s="151" t="s">
        <v>478</v>
      </c>
      <c r="G634" s="151" t="s">
        <v>478</v>
      </c>
      <c r="H634" s="151" t="s">
        <v>549</v>
      </c>
      <c r="I634" s="151" t="s">
        <v>553</v>
      </c>
      <c r="J634" s="151"/>
      <c r="K634" s="151"/>
      <c r="L634" s="151"/>
      <c r="M634" s="151" t="s">
        <v>37</v>
      </c>
      <c r="N634" s="151" t="s">
        <v>38</v>
      </c>
      <c r="O634" s="151" t="s">
        <v>39</v>
      </c>
      <c r="P634" s="152" t="s">
        <v>121</v>
      </c>
      <c r="Q634" s="154">
        <v>28825000</v>
      </c>
      <c r="R634" s="154">
        <v>0</v>
      </c>
      <c r="S634" s="154">
        <v>13430342</v>
      </c>
      <c r="T634" s="154">
        <v>15394658</v>
      </c>
      <c r="U634" s="154">
        <v>0</v>
      </c>
      <c r="V634" s="154">
        <v>15394658</v>
      </c>
      <c r="W634" s="154">
        <v>0</v>
      </c>
      <c r="X634" s="154">
        <v>15394658</v>
      </c>
      <c r="Y634" s="154">
        <v>15394658</v>
      </c>
      <c r="Z634" s="154">
        <v>15394658</v>
      </c>
      <c r="AA634" s="154">
        <v>15394658</v>
      </c>
    </row>
    <row r="635" spans="1:27" ht="15" customHeight="1" x14ac:dyDescent="0.2">
      <c r="A635" s="151" t="s">
        <v>236</v>
      </c>
      <c r="B635" s="152" t="s">
        <v>237</v>
      </c>
      <c r="C635" s="153" t="s">
        <v>168</v>
      </c>
      <c r="D635" s="151" t="s">
        <v>36</v>
      </c>
      <c r="E635" s="151" t="s">
        <v>478</v>
      </c>
      <c r="F635" s="151" t="s">
        <v>478</v>
      </c>
      <c r="G635" s="151" t="s">
        <v>478</v>
      </c>
      <c r="H635" s="151" t="s">
        <v>549</v>
      </c>
      <c r="I635" s="151" t="s">
        <v>490</v>
      </c>
      <c r="J635" s="151"/>
      <c r="K635" s="151"/>
      <c r="L635" s="151"/>
      <c r="M635" s="151" t="s">
        <v>37</v>
      </c>
      <c r="N635" s="151" t="s">
        <v>38</v>
      </c>
      <c r="O635" s="151" t="s">
        <v>39</v>
      </c>
      <c r="P635" s="152" t="s">
        <v>122</v>
      </c>
      <c r="Q635" s="154">
        <v>81678000</v>
      </c>
      <c r="R635" s="154">
        <v>4000000</v>
      </c>
      <c r="S635" s="154">
        <v>455150</v>
      </c>
      <c r="T635" s="154">
        <v>85222850</v>
      </c>
      <c r="U635" s="154">
        <v>0</v>
      </c>
      <c r="V635" s="154">
        <v>85222850</v>
      </c>
      <c r="W635" s="154">
        <v>0</v>
      </c>
      <c r="X635" s="154">
        <v>85222850</v>
      </c>
      <c r="Y635" s="154">
        <v>85222850</v>
      </c>
      <c r="Z635" s="154">
        <v>85222850</v>
      </c>
      <c r="AA635" s="154">
        <v>85222850</v>
      </c>
    </row>
    <row r="636" spans="1:27" ht="15" customHeight="1" x14ac:dyDescent="0.2">
      <c r="A636" s="151" t="s">
        <v>236</v>
      </c>
      <c r="B636" s="152" t="s">
        <v>237</v>
      </c>
      <c r="C636" s="153" t="s">
        <v>169</v>
      </c>
      <c r="D636" s="151" t="s">
        <v>36</v>
      </c>
      <c r="E636" s="151" t="s">
        <v>478</v>
      </c>
      <c r="F636" s="151" t="s">
        <v>478</v>
      </c>
      <c r="G636" s="151" t="s">
        <v>478</v>
      </c>
      <c r="H636" s="151" t="s">
        <v>549</v>
      </c>
      <c r="I636" s="151" t="s">
        <v>500</v>
      </c>
      <c r="J636" s="151"/>
      <c r="K636" s="151"/>
      <c r="L636" s="151"/>
      <c r="M636" s="151" t="s">
        <v>37</v>
      </c>
      <c r="N636" s="151" t="s">
        <v>38</v>
      </c>
      <c r="O636" s="151" t="s">
        <v>39</v>
      </c>
      <c r="P636" s="152" t="s">
        <v>123</v>
      </c>
      <c r="Q636" s="154">
        <v>32714000</v>
      </c>
      <c r="R636" s="154">
        <v>616507</v>
      </c>
      <c r="S636" s="154">
        <v>0</v>
      </c>
      <c r="T636" s="154">
        <v>33330507</v>
      </c>
      <c r="U636" s="154">
        <v>0</v>
      </c>
      <c r="V636" s="154">
        <v>33330507</v>
      </c>
      <c r="W636" s="154">
        <v>0</v>
      </c>
      <c r="X636" s="154">
        <v>33330507</v>
      </c>
      <c r="Y636" s="154">
        <v>33330507</v>
      </c>
      <c r="Z636" s="154">
        <v>33330507</v>
      </c>
      <c r="AA636" s="154">
        <v>33330507</v>
      </c>
    </row>
    <row r="637" spans="1:27" ht="15" customHeight="1" x14ac:dyDescent="0.2">
      <c r="A637" s="151" t="s">
        <v>236</v>
      </c>
      <c r="B637" s="152" t="s">
        <v>237</v>
      </c>
      <c r="C637" s="153" t="s">
        <v>805</v>
      </c>
      <c r="D637" s="151" t="s">
        <v>36</v>
      </c>
      <c r="E637" s="151" t="s">
        <v>478</v>
      </c>
      <c r="F637" s="151" t="s">
        <v>478</v>
      </c>
      <c r="G637" s="151" t="s">
        <v>478</v>
      </c>
      <c r="H637" s="151" t="s">
        <v>549</v>
      </c>
      <c r="I637" s="151" t="s">
        <v>485</v>
      </c>
      <c r="J637" s="151"/>
      <c r="K637" s="151"/>
      <c r="L637" s="151"/>
      <c r="M637" s="151" t="s">
        <v>37</v>
      </c>
      <c r="N637" s="151" t="s">
        <v>38</v>
      </c>
      <c r="O637" s="151" t="s">
        <v>39</v>
      </c>
      <c r="P637" s="152" t="s">
        <v>806</v>
      </c>
      <c r="Q637" s="154">
        <v>0</v>
      </c>
      <c r="R637" s="154">
        <v>1125994</v>
      </c>
      <c r="S637" s="154">
        <v>0</v>
      </c>
      <c r="T637" s="154">
        <v>1125994</v>
      </c>
      <c r="U637" s="154">
        <v>0</v>
      </c>
      <c r="V637" s="154">
        <v>1125994</v>
      </c>
      <c r="W637" s="154">
        <v>0</v>
      </c>
      <c r="X637" s="154">
        <v>1125994</v>
      </c>
      <c r="Y637" s="154">
        <v>1125994</v>
      </c>
      <c r="Z637" s="154">
        <v>1125994</v>
      </c>
      <c r="AA637" s="154">
        <v>1125994</v>
      </c>
    </row>
    <row r="638" spans="1:27" ht="15" customHeight="1" x14ac:dyDescent="0.2">
      <c r="A638" s="151" t="s">
        <v>236</v>
      </c>
      <c r="B638" s="152" t="s">
        <v>237</v>
      </c>
      <c r="C638" s="153" t="s">
        <v>170</v>
      </c>
      <c r="D638" s="151" t="s">
        <v>36</v>
      </c>
      <c r="E638" s="151" t="s">
        <v>478</v>
      </c>
      <c r="F638" s="151" t="s">
        <v>478</v>
      </c>
      <c r="G638" s="151" t="s">
        <v>478</v>
      </c>
      <c r="H638" s="151" t="s">
        <v>549</v>
      </c>
      <c r="I638" s="151" t="s">
        <v>554</v>
      </c>
      <c r="J638" s="151"/>
      <c r="K638" s="151"/>
      <c r="L638" s="151"/>
      <c r="M638" s="151" t="s">
        <v>37</v>
      </c>
      <c r="N638" s="151" t="s">
        <v>38</v>
      </c>
      <c r="O638" s="151" t="s">
        <v>39</v>
      </c>
      <c r="P638" s="152" t="s">
        <v>124</v>
      </c>
      <c r="Q638" s="154">
        <v>103930000</v>
      </c>
      <c r="R638" s="154">
        <v>9470000</v>
      </c>
      <c r="S638" s="154">
        <v>27653</v>
      </c>
      <c r="T638" s="154">
        <v>113372347</v>
      </c>
      <c r="U638" s="154">
        <v>0</v>
      </c>
      <c r="V638" s="154">
        <v>113372347</v>
      </c>
      <c r="W638" s="154">
        <v>0</v>
      </c>
      <c r="X638" s="154">
        <v>113372347</v>
      </c>
      <c r="Y638" s="154">
        <v>113372347</v>
      </c>
      <c r="Z638" s="154">
        <v>113372347</v>
      </c>
      <c r="AA638" s="154">
        <v>113372347</v>
      </c>
    </row>
    <row r="639" spans="1:27" ht="15" customHeight="1" x14ac:dyDescent="0.2">
      <c r="A639" s="151" t="s">
        <v>236</v>
      </c>
      <c r="B639" s="152" t="s">
        <v>237</v>
      </c>
      <c r="C639" s="153" t="s">
        <v>171</v>
      </c>
      <c r="D639" s="151" t="s">
        <v>36</v>
      </c>
      <c r="E639" s="151" t="s">
        <v>478</v>
      </c>
      <c r="F639" s="151" t="s">
        <v>478</v>
      </c>
      <c r="G639" s="151" t="s">
        <v>478</v>
      </c>
      <c r="H639" s="151" t="s">
        <v>549</v>
      </c>
      <c r="I639" s="151" t="s">
        <v>555</v>
      </c>
      <c r="J639" s="151"/>
      <c r="K639" s="151"/>
      <c r="L639" s="151"/>
      <c r="M639" s="151" t="s">
        <v>37</v>
      </c>
      <c r="N639" s="151" t="s">
        <v>38</v>
      </c>
      <c r="O639" s="151" t="s">
        <v>39</v>
      </c>
      <c r="P639" s="152" t="s">
        <v>125</v>
      </c>
      <c r="Q639" s="154">
        <v>48953000</v>
      </c>
      <c r="R639" s="154">
        <v>5511572.5599999996</v>
      </c>
      <c r="S639" s="154">
        <v>4838194.5599999996</v>
      </c>
      <c r="T639" s="154">
        <v>49626378</v>
      </c>
      <c r="U639" s="154">
        <v>0</v>
      </c>
      <c r="V639" s="154">
        <v>49626378</v>
      </c>
      <c r="W639" s="154">
        <v>0</v>
      </c>
      <c r="X639" s="154">
        <v>49626378</v>
      </c>
      <c r="Y639" s="154">
        <v>49626378</v>
      </c>
      <c r="Z639" s="154">
        <v>49626378</v>
      </c>
      <c r="AA639" s="154">
        <v>49626378</v>
      </c>
    </row>
    <row r="640" spans="1:27" ht="15" customHeight="1" x14ac:dyDescent="0.2">
      <c r="A640" s="151" t="s">
        <v>236</v>
      </c>
      <c r="B640" s="152" t="s">
        <v>237</v>
      </c>
      <c r="C640" s="153" t="s">
        <v>557</v>
      </c>
      <c r="D640" s="151" t="s">
        <v>36</v>
      </c>
      <c r="E640" s="151" t="s">
        <v>478</v>
      </c>
      <c r="F640" s="151" t="s">
        <v>478</v>
      </c>
      <c r="G640" s="151" t="s">
        <v>478</v>
      </c>
      <c r="H640" s="151" t="s">
        <v>549</v>
      </c>
      <c r="I640" s="151" t="s">
        <v>548</v>
      </c>
      <c r="J640" s="151"/>
      <c r="K640" s="151"/>
      <c r="L640" s="151"/>
      <c r="M640" s="151" t="s">
        <v>37</v>
      </c>
      <c r="N640" s="151" t="s">
        <v>38</v>
      </c>
      <c r="O640" s="151" t="s">
        <v>39</v>
      </c>
      <c r="P640" s="152" t="s">
        <v>558</v>
      </c>
      <c r="Q640" s="154">
        <v>13430342</v>
      </c>
      <c r="R640" s="154">
        <v>3166864</v>
      </c>
      <c r="S640" s="154">
        <v>157710</v>
      </c>
      <c r="T640" s="154">
        <v>16439496</v>
      </c>
      <c r="U640" s="154">
        <v>0</v>
      </c>
      <c r="V640" s="154">
        <v>16439496</v>
      </c>
      <c r="W640" s="154">
        <v>0</v>
      </c>
      <c r="X640" s="154">
        <v>16439496</v>
      </c>
      <c r="Y640" s="154">
        <v>16439496</v>
      </c>
      <c r="Z640" s="154">
        <v>16439496</v>
      </c>
      <c r="AA640" s="154">
        <v>16439496</v>
      </c>
    </row>
    <row r="641" spans="1:27" ht="15" customHeight="1" x14ac:dyDescent="0.2">
      <c r="A641" s="151" t="s">
        <v>236</v>
      </c>
      <c r="B641" s="152" t="s">
        <v>237</v>
      </c>
      <c r="C641" s="153" t="s">
        <v>172</v>
      </c>
      <c r="D641" s="151" t="s">
        <v>36</v>
      </c>
      <c r="E641" s="151" t="s">
        <v>478</v>
      </c>
      <c r="F641" s="151" t="s">
        <v>478</v>
      </c>
      <c r="G641" s="151" t="s">
        <v>42</v>
      </c>
      <c r="H641" s="151" t="s">
        <v>549</v>
      </c>
      <c r="I641" s="151"/>
      <c r="J641" s="151"/>
      <c r="K641" s="151"/>
      <c r="L641" s="151"/>
      <c r="M641" s="151" t="s">
        <v>37</v>
      </c>
      <c r="N641" s="151" t="s">
        <v>38</v>
      </c>
      <c r="O641" s="151" t="s">
        <v>39</v>
      </c>
      <c r="P641" s="152" t="s">
        <v>126</v>
      </c>
      <c r="Q641" s="154">
        <v>109007000</v>
      </c>
      <c r="R641" s="154">
        <v>7734375</v>
      </c>
      <c r="S641" s="154">
        <v>1507900</v>
      </c>
      <c r="T641" s="154">
        <v>115233475</v>
      </c>
      <c r="U641" s="154">
        <v>0</v>
      </c>
      <c r="V641" s="154">
        <v>115233475</v>
      </c>
      <c r="W641" s="154">
        <v>0</v>
      </c>
      <c r="X641" s="154">
        <v>115233475</v>
      </c>
      <c r="Y641" s="154">
        <v>115233475</v>
      </c>
      <c r="Z641" s="154">
        <v>115233475</v>
      </c>
      <c r="AA641" s="154">
        <v>115233475</v>
      </c>
    </row>
    <row r="642" spans="1:27" ht="15" customHeight="1" x14ac:dyDescent="0.2">
      <c r="A642" s="151" t="s">
        <v>236</v>
      </c>
      <c r="B642" s="152" t="s">
        <v>237</v>
      </c>
      <c r="C642" s="153" t="s">
        <v>173</v>
      </c>
      <c r="D642" s="151" t="s">
        <v>36</v>
      </c>
      <c r="E642" s="151" t="s">
        <v>478</v>
      </c>
      <c r="F642" s="151" t="s">
        <v>478</v>
      </c>
      <c r="G642" s="151" t="s">
        <v>42</v>
      </c>
      <c r="H642" s="151" t="s">
        <v>550</v>
      </c>
      <c r="I642" s="151"/>
      <c r="J642" s="151"/>
      <c r="K642" s="151"/>
      <c r="L642" s="151"/>
      <c r="M642" s="151" t="s">
        <v>37</v>
      </c>
      <c r="N642" s="151" t="s">
        <v>38</v>
      </c>
      <c r="O642" s="151" t="s">
        <v>39</v>
      </c>
      <c r="P642" s="152" t="s">
        <v>127</v>
      </c>
      <c r="Q642" s="154">
        <v>76175000</v>
      </c>
      <c r="R642" s="154">
        <v>5525500</v>
      </c>
      <c r="S642" s="154">
        <v>0</v>
      </c>
      <c r="T642" s="154">
        <v>81700500</v>
      </c>
      <c r="U642" s="154">
        <v>0</v>
      </c>
      <c r="V642" s="154">
        <v>81700500</v>
      </c>
      <c r="W642" s="154">
        <v>0</v>
      </c>
      <c r="X642" s="154">
        <v>81700500</v>
      </c>
      <c r="Y642" s="154">
        <v>81700500</v>
      </c>
      <c r="Z642" s="154">
        <v>81700500</v>
      </c>
      <c r="AA642" s="154">
        <v>81700500</v>
      </c>
    </row>
    <row r="643" spans="1:27" ht="15" customHeight="1" x14ac:dyDescent="0.2">
      <c r="A643" s="151" t="s">
        <v>236</v>
      </c>
      <c r="B643" s="152" t="s">
        <v>237</v>
      </c>
      <c r="C643" s="153" t="s">
        <v>174</v>
      </c>
      <c r="D643" s="151" t="s">
        <v>36</v>
      </c>
      <c r="E643" s="151" t="s">
        <v>478</v>
      </c>
      <c r="F643" s="151" t="s">
        <v>478</v>
      </c>
      <c r="G643" s="151" t="s">
        <v>42</v>
      </c>
      <c r="H643" s="151" t="s">
        <v>552</v>
      </c>
      <c r="I643" s="151"/>
      <c r="J643" s="151"/>
      <c r="K643" s="151"/>
      <c r="L643" s="151"/>
      <c r="M643" s="151" t="s">
        <v>37</v>
      </c>
      <c r="N643" s="151" t="s">
        <v>38</v>
      </c>
      <c r="O643" s="151" t="s">
        <v>39</v>
      </c>
      <c r="P643" s="152" t="s">
        <v>128</v>
      </c>
      <c r="Q643" s="154">
        <v>46325000</v>
      </c>
      <c r="R643" s="154">
        <v>1496400</v>
      </c>
      <c r="S643" s="154">
        <v>201700</v>
      </c>
      <c r="T643" s="154">
        <v>47619700</v>
      </c>
      <c r="U643" s="154">
        <v>0</v>
      </c>
      <c r="V643" s="154">
        <v>47619700</v>
      </c>
      <c r="W643" s="154">
        <v>0</v>
      </c>
      <c r="X643" s="154">
        <v>47619700</v>
      </c>
      <c r="Y643" s="154">
        <v>47619700</v>
      </c>
      <c r="Z643" s="154">
        <v>47619700</v>
      </c>
      <c r="AA643" s="154">
        <v>47619700</v>
      </c>
    </row>
    <row r="644" spans="1:27" ht="15" customHeight="1" x14ac:dyDescent="0.2">
      <c r="A644" s="151" t="s">
        <v>236</v>
      </c>
      <c r="B644" s="152" t="s">
        <v>237</v>
      </c>
      <c r="C644" s="153" t="s">
        <v>175</v>
      </c>
      <c r="D644" s="151" t="s">
        <v>36</v>
      </c>
      <c r="E644" s="151" t="s">
        <v>478</v>
      </c>
      <c r="F644" s="151" t="s">
        <v>478</v>
      </c>
      <c r="G644" s="151" t="s">
        <v>42</v>
      </c>
      <c r="H644" s="151" t="s">
        <v>553</v>
      </c>
      <c r="I644" s="151"/>
      <c r="J644" s="151"/>
      <c r="K644" s="151"/>
      <c r="L644" s="151"/>
      <c r="M644" s="151" t="s">
        <v>37</v>
      </c>
      <c r="N644" s="151" t="s">
        <v>38</v>
      </c>
      <c r="O644" s="151" t="s">
        <v>39</v>
      </c>
      <c r="P644" s="152" t="s">
        <v>129</v>
      </c>
      <c r="Q644" s="154">
        <v>14536000</v>
      </c>
      <c r="R644" s="154">
        <v>1092900</v>
      </c>
      <c r="S644" s="154">
        <v>9800</v>
      </c>
      <c r="T644" s="154">
        <v>15619100</v>
      </c>
      <c r="U644" s="154">
        <v>0</v>
      </c>
      <c r="V644" s="154">
        <v>15619100</v>
      </c>
      <c r="W644" s="154">
        <v>0</v>
      </c>
      <c r="X644" s="154">
        <v>15619100</v>
      </c>
      <c r="Y644" s="154">
        <v>15619100</v>
      </c>
      <c r="Z644" s="154">
        <v>15619100</v>
      </c>
      <c r="AA644" s="154">
        <v>15619100</v>
      </c>
    </row>
    <row r="645" spans="1:27" ht="15" customHeight="1" x14ac:dyDescent="0.2">
      <c r="A645" s="151" t="s">
        <v>236</v>
      </c>
      <c r="B645" s="152" t="s">
        <v>237</v>
      </c>
      <c r="C645" s="153" t="s">
        <v>176</v>
      </c>
      <c r="D645" s="151" t="s">
        <v>36</v>
      </c>
      <c r="E645" s="151" t="s">
        <v>478</v>
      </c>
      <c r="F645" s="151" t="s">
        <v>478</v>
      </c>
      <c r="G645" s="151" t="s">
        <v>42</v>
      </c>
      <c r="H645" s="151" t="s">
        <v>490</v>
      </c>
      <c r="I645" s="151"/>
      <c r="J645" s="151"/>
      <c r="K645" s="151"/>
      <c r="L645" s="151"/>
      <c r="M645" s="151" t="s">
        <v>37</v>
      </c>
      <c r="N645" s="151" t="s">
        <v>38</v>
      </c>
      <c r="O645" s="151" t="s">
        <v>39</v>
      </c>
      <c r="P645" s="152" t="s">
        <v>130</v>
      </c>
      <c r="Q645" s="154">
        <v>34752000</v>
      </c>
      <c r="R645" s="154">
        <v>1123500</v>
      </c>
      <c r="S645" s="154">
        <v>150100</v>
      </c>
      <c r="T645" s="154">
        <v>35725400</v>
      </c>
      <c r="U645" s="154">
        <v>0</v>
      </c>
      <c r="V645" s="154">
        <v>35725400</v>
      </c>
      <c r="W645" s="154">
        <v>0</v>
      </c>
      <c r="X645" s="154">
        <v>35725400</v>
      </c>
      <c r="Y645" s="154">
        <v>35725400</v>
      </c>
      <c r="Z645" s="154">
        <v>35725400</v>
      </c>
      <c r="AA645" s="154">
        <v>35725400</v>
      </c>
    </row>
    <row r="646" spans="1:27" ht="15" customHeight="1" x14ac:dyDescent="0.2">
      <c r="A646" s="151" t="s">
        <v>236</v>
      </c>
      <c r="B646" s="152" t="s">
        <v>237</v>
      </c>
      <c r="C646" s="153" t="s">
        <v>177</v>
      </c>
      <c r="D646" s="151" t="s">
        <v>36</v>
      </c>
      <c r="E646" s="151" t="s">
        <v>478</v>
      </c>
      <c r="F646" s="151" t="s">
        <v>478</v>
      </c>
      <c r="G646" s="151" t="s">
        <v>42</v>
      </c>
      <c r="H646" s="151" t="s">
        <v>500</v>
      </c>
      <c r="I646" s="151"/>
      <c r="J646" s="151"/>
      <c r="K646" s="151"/>
      <c r="L646" s="151"/>
      <c r="M646" s="151" t="s">
        <v>37</v>
      </c>
      <c r="N646" s="151" t="s">
        <v>38</v>
      </c>
      <c r="O646" s="151" t="s">
        <v>39</v>
      </c>
      <c r="P646" s="152" t="s">
        <v>131</v>
      </c>
      <c r="Q646" s="154">
        <v>23176000</v>
      </c>
      <c r="R646" s="154">
        <v>744100</v>
      </c>
      <c r="S646" s="154">
        <v>100500</v>
      </c>
      <c r="T646" s="154">
        <v>23819600</v>
      </c>
      <c r="U646" s="154">
        <v>0</v>
      </c>
      <c r="V646" s="154">
        <v>23819600</v>
      </c>
      <c r="W646" s="154">
        <v>0</v>
      </c>
      <c r="X646" s="154">
        <v>23819600</v>
      </c>
      <c r="Y646" s="154">
        <v>23819600</v>
      </c>
      <c r="Z646" s="154">
        <v>23819600</v>
      </c>
      <c r="AA646" s="154">
        <v>23819600</v>
      </c>
    </row>
    <row r="647" spans="1:27" ht="15" customHeight="1" x14ac:dyDescent="0.2">
      <c r="A647" s="151" t="s">
        <v>236</v>
      </c>
      <c r="B647" s="152" t="s">
        <v>237</v>
      </c>
      <c r="C647" s="153" t="s">
        <v>178</v>
      </c>
      <c r="D647" s="151" t="s">
        <v>36</v>
      </c>
      <c r="E647" s="151" t="s">
        <v>478</v>
      </c>
      <c r="F647" s="151" t="s">
        <v>478</v>
      </c>
      <c r="G647" s="151" t="s">
        <v>546</v>
      </c>
      <c r="H647" s="151" t="s">
        <v>549</v>
      </c>
      <c r="I647" s="151" t="s">
        <v>549</v>
      </c>
      <c r="J647" s="151"/>
      <c r="K647" s="151"/>
      <c r="L647" s="151"/>
      <c r="M647" s="151" t="s">
        <v>37</v>
      </c>
      <c r="N647" s="151" t="s">
        <v>38</v>
      </c>
      <c r="O647" s="151" t="s">
        <v>39</v>
      </c>
      <c r="P647" s="152" t="s">
        <v>132</v>
      </c>
      <c r="Q647" s="154">
        <v>27212220</v>
      </c>
      <c r="R647" s="154">
        <v>27323958</v>
      </c>
      <c r="S647" s="154">
        <v>61755</v>
      </c>
      <c r="T647" s="154">
        <v>54474423</v>
      </c>
      <c r="U647" s="154">
        <v>0</v>
      </c>
      <c r="V647" s="154">
        <v>54474423</v>
      </c>
      <c r="W647" s="154">
        <v>0</v>
      </c>
      <c r="X647" s="154">
        <v>54474423</v>
      </c>
      <c r="Y647" s="154">
        <v>54474423</v>
      </c>
      <c r="Z647" s="154">
        <v>54474423</v>
      </c>
      <c r="AA647" s="154">
        <v>54474423</v>
      </c>
    </row>
    <row r="648" spans="1:27" ht="15" customHeight="1" x14ac:dyDescent="0.2">
      <c r="A648" s="151" t="s">
        <v>236</v>
      </c>
      <c r="B648" s="152" t="s">
        <v>237</v>
      </c>
      <c r="C648" s="153" t="s">
        <v>179</v>
      </c>
      <c r="D648" s="151" t="s">
        <v>36</v>
      </c>
      <c r="E648" s="151" t="s">
        <v>478</v>
      </c>
      <c r="F648" s="151" t="s">
        <v>478</v>
      </c>
      <c r="G648" s="151" t="s">
        <v>546</v>
      </c>
      <c r="H648" s="151" t="s">
        <v>549</v>
      </c>
      <c r="I648" s="151" t="s">
        <v>550</v>
      </c>
      <c r="J648" s="151"/>
      <c r="K648" s="151"/>
      <c r="L648" s="151"/>
      <c r="M648" s="151" t="s">
        <v>37</v>
      </c>
      <c r="N648" s="151" t="s">
        <v>38</v>
      </c>
      <c r="O648" s="151" t="s">
        <v>39</v>
      </c>
      <c r="P648" s="152" t="s">
        <v>133</v>
      </c>
      <c r="Q648" s="154">
        <v>0</v>
      </c>
      <c r="R648" s="154">
        <v>302881</v>
      </c>
      <c r="S648" s="154">
        <v>0</v>
      </c>
      <c r="T648" s="154">
        <v>302881</v>
      </c>
      <c r="U648" s="154">
        <v>0</v>
      </c>
      <c r="V648" s="154">
        <v>302881</v>
      </c>
      <c r="W648" s="154">
        <v>0</v>
      </c>
      <c r="X648" s="154">
        <v>302881</v>
      </c>
      <c r="Y648" s="154">
        <v>302881</v>
      </c>
      <c r="Z648" s="154">
        <v>302881</v>
      </c>
      <c r="AA648" s="154">
        <v>302881</v>
      </c>
    </row>
    <row r="649" spans="1:27" ht="15" customHeight="1" x14ac:dyDescent="0.2">
      <c r="A649" s="151" t="s">
        <v>236</v>
      </c>
      <c r="B649" s="152" t="s">
        <v>237</v>
      </c>
      <c r="C649" s="153" t="s">
        <v>180</v>
      </c>
      <c r="D649" s="151" t="s">
        <v>36</v>
      </c>
      <c r="E649" s="151" t="s">
        <v>478</v>
      </c>
      <c r="F649" s="151" t="s">
        <v>478</v>
      </c>
      <c r="G649" s="151" t="s">
        <v>546</v>
      </c>
      <c r="H649" s="151" t="s">
        <v>549</v>
      </c>
      <c r="I649" s="151" t="s">
        <v>479</v>
      </c>
      <c r="J649" s="151"/>
      <c r="K649" s="151"/>
      <c r="L649" s="151"/>
      <c r="M649" s="151" t="s">
        <v>37</v>
      </c>
      <c r="N649" s="151" t="s">
        <v>38</v>
      </c>
      <c r="O649" s="151" t="s">
        <v>39</v>
      </c>
      <c r="P649" s="152" t="s">
        <v>134</v>
      </c>
      <c r="Q649" s="154">
        <v>2592450</v>
      </c>
      <c r="R649" s="154">
        <v>2029811.11</v>
      </c>
      <c r="S649" s="154">
        <v>436937.11</v>
      </c>
      <c r="T649" s="154">
        <v>4185324</v>
      </c>
      <c r="U649" s="154">
        <v>0</v>
      </c>
      <c r="V649" s="154">
        <v>4185324</v>
      </c>
      <c r="W649" s="154">
        <v>0</v>
      </c>
      <c r="X649" s="154">
        <v>4185324</v>
      </c>
      <c r="Y649" s="154">
        <v>4185324</v>
      </c>
      <c r="Z649" s="154">
        <v>4185324</v>
      </c>
      <c r="AA649" s="154">
        <v>4185324</v>
      </c>
    </row>
    <row r="650" spans="1:27" ht="15" customHeight="1" x14ac:dyDescent="0.2">
      <c r="A650" s="151" t="s">
        <v>236</v>
      </c>
      <c r="B650" s="152" t="s">
        <v>237</v>
      </c>
      <c r="C650" s="153" t="s">
        <v>181</v>
      </c>
      <c r="D650" s="151" t="s">
        <v>36</v>
      </c>
      <c r="E650" s="151" t="s">
        <v>478</v>
      </c>
      <c r="F650" s="151" t="s">
        <v>478</v>
      </c>
      <c r="G650" s="151" t="s">
        <v>546</v>
      </c>
      <c r="H650" s="151" t="s">
        <v>550</v>
      </c>
      <c r="I650" s="151"/>
      <c r="J650" s="151"/>
      <c r="K650" s="151"/>
      <c r="L650" s="151"/>
      <c r="M650" s="151" t="s">
        <v>37</v>
      </c>
      <c r="N650" s="151" t="s">
        <v>38</v>
      </c>
      <c r="O650" s="151" t="s">
        <v>39</v>
      </c>
      <c r="P650" s="152" t="s">
        <v>135</v>
      </c>
      <c r="Q650" s="154">
        <v>16936290</v>
      </c>
      <c r="R650" s="154">
        <v>11323314</v>
      </c>
      <c r="S650" s="154">
        <v>0</v>
      </c>
      <c r="T650" s="154">
        <v>28259604</v>
      </c>
      <c r="U650" s="154">
        <v>0</v>
      </c>
      <c r="V650" s="154">
        <v>28259604</v>
      </c>
      <c r="W650" s="154">
        <v>0</v>
      </c>
      <c r="X650" s="154">
        <v>28259604</v>
      </c>
      <c r="Y650" s="154">
        <v>28259604</v>
      </c>
      <c r="Z650" s="154">
        <v>28259604</v>
      </c>
      <c r="AA650" s="154">
        <v>28259604</v>
      </c>
    </row>
    <row r="651" spans="1:27" ht="15" customHeight="1" x14ac:dyDescent="0.2">
      <c r="A651" s="151" t="s">
        <v>236</v>
      </c>
      <c r="B651" s="152" t="s">
        <v>237</v>
      </c>
      <c r="C651" s="153" t="s">
        <v>559</v>
      </c>
      <c r="D651" s="151" t="s">
        <v>36</v>
      </c>
      <c r="E651" s="151" t="s">
        <v>478</v>
      </c>
      <c r="F651" s="151" t="s">
        <v>478</v>
      </c>
      <c r="G651" s="151" t="s">
        <v>546</v>
      </c>
      <c r="H651" s="151" t="s">
        <v>560</v>
      </c>
      <c r="I651" s="151"/>
      <c r="J651" s="151"/>
      <c r="K651" s="151"/>
      <c r="L651" s="151"/>
      <c r="M651" s="151" t="s">
        <v>37</v>
      </c>
      <c r="N651" s="151" t="s">
        <v>38</v>
      </c>
      <c r="O651" s="151" t="s">
        <v>39</v>
      </c>
      <c r="P651" s="152" t="s">
        <v>561</v>
      </c>
      <c r="Q651" s="154">
        <v>0</v>
      </c>
      <c r="R651" s="154">
        <v>200000</v>
      </c>
      <c r="S651" s="154">
        <v>200000</v>
      </c>
      <c r="T651" s="154">
        <v>0</v>
      </c>
      <c r="U651" s="154">
        <v>0</v>
      </c>
      <c r="V651" s="154">
        <v>0</v>
      </c>
      <c r="W651" s="154">
        <v>0</v>
      </c>
      <c r="X651" s="154">
        <v>0</v>
      </c>
      <c r="Y651" s="154">
        <v>0</v>
      </c>
      <c r="Z651" s="154">
        <v>0</v>
      </c>
      <c r="AA651" s="154">
        <v>0</v>
      </c>
    </row>
    <row r="652" spans="1:27" ht="15" customHeight="1" x14ac:dyDescent="0.2">
      <c r="A652" s="151" t="s">
        <v>236</v>
      </c>
      <c r="B652" s="152" t="s">
        <v>237</v>
      </c>
      <c r="C652" s="153" t="s">
        <v>184</v>
      </c>
      <c r="D652" s="151" t="s">
        <v>36</v>
      </c>
      <c r="E652" s="151" t="s">
        <v>42</v>
      </c>
      <c r="F652" s="151" t="s">
        <v>42</v>
      </c>
      <c r="G652" s="151" t="s">
        <v>478</v>
      </c>
      <c r="H652" s="151" t="s">
        <v>479</v>
      </c>
      <c r="I652" s="151" t="s">
        <v>479</v>
      </c>
      <c r="J652" s="151"/>
      <c r="K652" s="151"/>
      <c r="L652" s="151"/>
      <c r="M652" s="151" t="s">
        <v>37</v>
      </c>
      <c r="N652" s="151" t="s">
        <v>38</v>
      </c>
      <c r="O652" s="151" t="s">
        <v>39</v>
      </c>
      <c r="P652" s="152" t="s">
        <v>138</v>
      </c>
      <c r="Q652" s="154">
        <v>0</v>
      </c>
      <c r="R652" s="154">
        <v>900000</v>
      </c>
      <c r="S652" s="154">
        <v>900000</v>
      </c>
      <c r="T652" s="154">
        <v>0</v>
      </c>
      <c r="U652" s="154">
        <v>0</v>
      </c>
      <c r="V652" s="154">
        <v>0</v>
      </c>
      <c r="W652" s="154">
        <v>0</v>
      </c>
      <c r="X652" s="154">
        <v>0</v>
      </c>
      <c r="Y652" s="154">
        <v>0</v>
      </c>
      <c r="Z652" s="154">
        <v>0</v>
      </c>
      <c r="AA652" s="154">
        <v>0</v>
      </c>
    </row>
    <row r="653" spans="1:27" ht="15" customHeight="1" x14ac:dyDescent="0.2">
      <c r="A653" s="151" t="s">
        <v>236</v>
      </c>
      <c r="B653" s="152" t="s">
        <v>237</v>
      </c>
      <c r="C653" s="153" t="s">
        <v>185</v>
      </c>
      <c r="D653" s="151" t="s">
        <v>36</v>
      </c>
      <c r="E653" s="151" t="s">
        <v>42</v>
      </c>
      <c r="F653" s="151" t="s">
        <v>42</v>
      </c>
      <c r="G653" s="151" t="s">
        <v>42</v>
      </c>
      <c r="H653" s="151" t="s">
        <v>490</v>
      </c>
      <c r="I653" s="151" t="s">
        <v>552</v>
      </c>
      <c r="J653" s="151"/>
      <c r="K653" s="151"/>
      <c r="L653" s="151"/>
      <c r="M653" s="151" t="s">
        <v>37</v>
      </c>
      <c r="N653" s="151" t="s">
        <v>38</v>
      </c>
      <c r="O653" s="151" t="s">
        <v>39</v>
      </c>
      <c r="P653" s="152" t="s">
        <v>139</v>
      </c>
      <c r="Q653" s="154">
        <v>0</v>
      </c>
      <c r="R653" s="154">
        <v>10324400</v>
      </c>
      <c r="S653" s="154">
        <v>738550</v>
      </c>
      <c r="T653" s="154">
        <v>9585850</v>
      </c>
      <c r="U653" s="154">
        <v>0</v>
      </c>
      <c r="V653" s="154">
        <v>8178400</v>
      </c>
      <c r="W653" s="154">
        <v>1407450</v>
      </c>
      <c r="X653" s="154">
        <v>8178400</v>
      </c>
      <c r="Y653" s="154">
        <v>8178400</v>
      </c>
      <c r="Z653" s="154">
        <v>8178400</v>
      </c>
      <c r="AA653" s="154">
        <v>8178400</v>
      </c>
    </row>
    <row r="654" spans="1:27" ht="15" customHeight="1" x14ac:dyDescent="0.2">
      <c r="A654" s="151" t="s">
        <v>236</v>
      </c>
      <c r="B654" s="152" t="s">
        <v>237</v>
      </c>
      <c r="C654" s="153" t="s">
        <v>185</v>
      </c>
      <c r="D654" s="151" t="s">
        <v>36</v>
      </c>
      <c r="E654" s="151" t="s">
        <v>42</v>
      </c>
      <c r="F654" s="151" t="s">
        <v>42</v>
      </c>
      <c r="G654" s="151" t="s">
        <v>42</v>
      </c>
      <c r="H654" s="151" t="s">
        <v>490</v>
      </c>
      <c r="I654" s="151" t="s">
        <v>552</v>
      </c>
      <c r="J654" s="151"/>
      <c r="K654" s="151"/>
      <c r="L654" s="151"/>
      <c r="M654" s="151" t="s">
        <v>48</v>
      </c>
      <c r="N654" s="151" t="s">
        <v>49</v>
      </c>
      <c r="O654" s="151" t="s">
        <v>39</v>
      </c>
      <c r="P654" s="152" t="s">
        <v>139</v>
      </c>
      <c r="Q654" s="154">
        <v>0</v>
      </c>
      <c r="R654" s="154">
        <v>548600</v>
      </c>
      <c r="S654" s="154">
        <v>313600</v>
      </c>
      <c r="T654" s="154">
        <v>235000</v>
      </c>
      <c r="U654" s="154">
        <v>0</v>
      </c>
      <c r="V654" s="154">
        <v>235000</v>
      </c>
      <c r="W654" s="154">
        <v>0</v>
      </c>
      <c r="X654" s="154">
        <v>235000</v>
      </c>
      <c r="Y654" s="154">
        <v>235000</v>
      </c>
      <c r="Z654" s="154">
        <v>235000</v>
      </c>
      <c r="AA654" s="154">
        <v>235000</v>
      </c>
    </row>
    <row r="655" spans="1:27" ht="15" customHeight="1" x14ac:dyDescent="0.2">
      <c r="A655" s="151" t="s">
        <v>236</v>
      </c>
      <c r="B655" s="152" t="s">
        <v>237</v>
      </c>
      <c r="C655" s="153" t="s">
        <v>186</v>
      </c>
      <c r="D655" s="151" t="s">
        <v>36</v>
      </c>
      <c r="E655" s="151" t="s">
        <v>42</v>
      </c>
      <c r="F655" s="151" t="s">
        <v>42</v>
      </c>
      <c r="G655" s="151" t="s">
        <v>42</v>
      </c>
      <c r="H655" s="151" t="s">
        <v>490</v>
      </c>
      <c r="I655" s="151" t="s">
        <v>554</v>
      </c>
      <c r="J655" s="151"/>
      <c r="K655" s="151"/>
      <c r="L655" s="151"/>
      <c r="M655" s="151" t="s">
        <v>37</v>
      </c>
      <c r="N655" s="151" t="s">
        <v>38</v>
      </c>
      <c r="O655" s="151" t="s">
        <v>39</v>
      </c>
      <c r="P655" s="152" t="s">
        <v>140</v>
      </c>
      <c r="Q655" s="154">
        <v>45000000</v>
      </c>
      <c r="R655" s="154">
        <v>14923808</v>
      </c>
      <c r="S655" s="154">
        <v>1205512</v>
      </c>
      <c r="T655" s="154">
        <v>58718296</v>
      </c>
      <c r="U655" s="154">
        <v>0</v>
      </c>
      <c r="V655" s="154">
        <v>58718296</v>
      </c>
      <c r="W655" s="154">
        <v>0</v>
      </c>
      <c r="X655" s="154">
        <v>58718296</v>
      </c>
      <c r="Y655" s="154">
        <v>58718296</v>
      </c>
      <c r="Z655" s="154">
        <v>58718296</v>
      </c>
      <c r="AA655" s="154">
        <v>58718296</v>
      </c>
    </row>
    <row r="656" spans="1:27" ht="15" customHeight="1" x14ac:dyDescent="0.2">
      <c r="A656" s="151" t="s">
        <v>236</v>
      </c>
      <c r="B656" s="152" t="s">
        <v>237</v>
      </c>
      <c r="C656" s="153" t="s">
        <v>187</v>
      </c>
      <c r="D656" s="151" t="s">
        <v>36</v>
      </c>
      <c r="E656" s="151" t="s">
        <v>42</v>
      </c>
      <c r="F656" s="151" t="s">
        <v>42</v>
      </c>
      <c r="G656" s="151" t="s">
        <v>42</v>
      </c>
      <c r="H656" s="151" t="s">
        <v>500</v>
      </c>
      <c r="I656" s="151" t="s">
        <v>549</v>
      </c>
      <c r="J656" s="151"/>
      <c r="K656" s="151"/>
      <c r="L656" s="151"/>
      <c r="M656" s="151" t="s">
        <v>37</v>
      </c>
      <c r="N656" s="151" t="s">
        <v>38</v>
      </c>
      <c r="O656" s="151" t="s">
        <v>39</v>
      </c>
      <c r="P656" s="152" t="s">
        <v>141</v>
      </c>
      <c r="Q656" s="154">
        <v>29314800</v>
      </c>
      <c r="R656" s="154">
        <v>0</v>
      </c>
      <c r="S656" s="154">
        <v>29314800</v>
      </c>
      <c r="T656" s="154">
        <v>0</v>
      </c>
      <c r="U656" s="154">
        <v>0</v>
      </c>
      <c r="V656" s="154">
        <v>0</v>
      </c>
      <c r="W656" s="154">
        <v>0</v>
      </c>
      <c r="X656" s="154">
        <v>0</v>
      </c>
      <c r="Y656" s="154">
        <v>0</v>
      </c>
      <c r="Z656" s="154">
        <v>0</v>
      </c>
      <c r="AA656" s="154">
        <v>0</v>
      </c>
    </row>
    <row r="657" spans="1:27" ht="15" customHeight="1" x14ac:dyDescent="0.2">
      <c r="A657" s="151" t="s">
        <v>236</v>
      </c>
      <c r="B657" s="152" t="s">
        <v>237</v>
      </c>
      <c r="C657" s="153" t="s">
        <v>101</v>
      </c>
      <c r="D657" s="151" t="s">
        <v>36</v>
      </c>
      <c r="E657" s="151" t="s">
        <v>42</v>
      </c>
      <c r="F657" s="151" t="s">
        <v>42</v>
      </c>
      <c r="G657" s="151" t="s">
        <v>42</v>
      </c>
      <c r="H657" s="151" t="s">
        <v>500</v>
      </c>
      <c r="I657" s="151" t="s">
        <v>550</v>
      </c>
      <c r="J657" s="151"/>
      <c r="K657" s="151"/>
      <c r="L657" s="151"/>
      <c r="M657" s="151" t="s">
        <v>37</v>
      </c>
      <c r="N657" s="151" t="s">
        <v>38</v>
      </c>
      <c r="O657" s="151" t="s">
        <v>39</v>
      </c>
      <c r="P657" s="152" t="s">
        <v>142</v>
      </c>
      <c r="Q657" s="154">
        <v>29314800</v>
      </c>
      <c r="R657" s="154">
        <v>1205512</v>
      </c>
      <c r="S657" s="154">
        <v>2903776</v>
      </c>
      <c r="T657" s="154">
        <v>27616536</v>
      </c>
      <c r="U657" s="154">
        <v>0</v>
      </c>
      <c r="V657" s="154">
        <v>27616536</v>
      </c>
      <c r="W657" s="154">
        <v>0</v>
      </c>
      <c r="X657" s="154">
        <v>27616536</v>
      </c>
      <c r="Y657" s="154">
        <v>27616536</v>
      </c>
      <c r="Z657" s="154">
        <v>27616536</v>
      </c>
      <c r="AA657" s="154">
        <v>27616536</v>
      </c>
    </row>
    <row r="658" spans="1:27" ht="15" customHeight="1" x14ac:dyDescent="0.2">
      <c r="A658" s="151" t="s">
        <v>236</v>
      </c>
      <c r="B658" s="152" t="s">
        <v>237</v>
      </c>
      <c r="C658" s="153" t="s">
        <v>188</v>
      </c>
      <c r="D658" s="151" t="s">
        <v>36</v>
      </c>
      <c r="E658" s="151" t="s">
        <v>42</v>
      </c>
      <c r="F658" s="151" t="s">
        <v>42</v>
      </c>
      <c r="G658" s="151" t="s">
        <v>42</v>
      </c>
      <c r="H658" s="151" t="s">
        <v>485</v>
      </c>
      <c r="I658" s="151" t="s">
        <v>479</v>
      </c>
      <c r="J658" s="151"/>
      <c r="K658" s="151"/>
      <c r="L658" s="151"/>
      <c r="M658" s="151" t="s">
        <v>37</v>
      </c>
      <c r="N658" s="151" t="s">
        <v>38</v>
      </c>
      <c r="O658" s="151" t="s">
        <v>39</v>
      </c>
      <c r="P658" s="152" t="s">
        <v>143</v>
      </c>
      <c r="Q658" s="154">
        <v>0</v>
      </c>
      <c r="R658" s="154">
        <v>420490</v>
      </c>
      <c r="S658" s="154">
        <v>0</v>
      </c>
      <c r="T658" s="154">
        <v>420490</v>
      </c>
      <c r="U658" s="154">
        <v>0</v>
      </c>
      <c r="V658" s="154">
        <v>420490</v>
      </c>
      <c r="W658" s="154">
        <v>0</v>
      </c>
      <c r="X658" s="154">
        <v>420490</v>
      </c>
      <c r="Y658" s="154">
        <v>420490</v>
      </c>
      <c r="Z658" s="154">
        <v>420490</v>
      </c>
      <c r="AA658" s="154">
        <v>420490</v>
      </c>
    </row>
    <row r="659" spans="1:27" ht="15" customHeight="1" x14ac:dyDescent="0.2">
      <c r="A659" s="151" t="s">
        <v>236</v>
      </c>
      <c r="B659" s="152" t="s">
        <v>237</v>
      </c>
      <c r="C659" s="153" t="s">
        <v>189</v>
      </c>
      <c r="D659" s="151" t="s">
        <v>36</v>
      </c>
      <c r="E659" s="151" t="s">
        <v>42</v>
      </c>
      <c r="F659" s="151" t="s">
        <v>42</v>
      </c>
      <c r="G659" s="151" t="s">
        <v>42</v>
      </c>
      <c r="H659" s="151" t="s">
        <v>485</v>
      </c>
      <c r="I659" s="151" t="s">
        <v>552</v>
      </c>
      <c r="J659" s="151"/>
      <c r="K659" s="151"/>
      <c r="L659" s="151"/>
      <c r="M659" s="151" t="s">
        <v>37</v>
      </c>
      <c r="N659" s="151" t="s">
        <v>38</v>
      </c>
      <c r="O659" s="151" t="s">
        <v>39</v>
      </c>
      <c r="P659" s="152" t="s">
        <v>144</v>
      </c>
      <c r="Q659" s="154">
        <v>7800000</v>
      </c>
      <c r="R659" s="154">
        <v>532710</v>
      </c>
      <c r="S659" s="154">
        <v>3646928</v>
      </c>
      <c r="T659" s="154">
        <v>4685782</v>
      </c>
      <c r="U659" s="154">
        <v>0</v>
      </c>
      <c r="V659" s="154">
        <v>4685782</v>
      </c>
      <c r="W659" s="154">
        <v>0</v>
      </c>
      <c r="X659" s="154">
        <v>4685782</v>
      </c>
      <c r="Y659" s="154">
        <v>4685782</v>
      </c>
      <c r="Z659" s="154">
        <v>4685782</v>
      </c>
      <c r="AA659" s="154">
        <v>4685782</v>
      </c>
    </row>
    <row r="660" spans="1:27" ht="15" customHeight="1" x14ac:dyDescent="0.2">
      <c r="A660" s="151" t="s">
        <v>236</v>
      </c>
      <c r="B660" s="152" t="s">
        <v>237</v>
      </c>
      <c r="C660" s="153" t="s">
        <v>190</v>
      </c>
      <c r="D660" s="151" t="s">
        <v>36</v>
      </c>
      <c r="E660" s="151" t="s">
        <v>42</v>
      </c>
      <c r="F660" s="151" t="s">
        <v>42</v>
      </c>
      <c r="G660" s="151" t="s">
        <v>42</v>
      </c>
      <c r="H660" s="151" t="s">
        <v>554</v>
      </c>
      <c r="I660" s="151" t="s">
        <v>552</v>
      </c>
      <c r="J660" s="151"/>
      <c r="K660" s="151"/>
      <c r="L660" s="151"/>
      <c r="M660" s="151" t="s">
        <v>37</v>
      </c>
      <c r="N660" s="151" t="s">
        <v>38</v>
      </c>
      <c r="O660" s="151" t="s">
        <v>39</v>
      </c>
      <c r="P660" s="152" t="s">
        <v>145</v>
      </c>
      <c r="Q660" s="154">
        <v>3000000</v>
      </c>
      <c r="R660" s="154">
        <v>750917</v>
      </c>
      <c r="S660" s="154">
        <v>190158</v>
      </c>
      <c r="T660" s="154">
        <v>3560759</v>
      </c>
      <c r="U660" s="154">
        <v>0</v>
      </c>
      <c r="V660" s="154">
        <v>3560759</v>
      </c>
      <c r="W660" s="154">
        <v>0</v>
      </c>
      <c r="X660" s="154">
        <v>3560759</v>
      </c>
      <c r="Y660" s="154">
        <v>3560759</v>
      </c>
      <c r="Z660" s="154">
        <v>3560759</v>
      </c>
      <c r="AA660" s="154">
        <v>3560759</v>
      </c>
    </row>
    <row r="661" spans="1:27" ht="15" customHeight="1" x14ac:dyDescent="0.2">
      <c r="A661" s="151" t="s">
        <v>236</v>
      </c>
      <c r="B661" s="152" t="s">
        <v>237</v>
      </c>
      <c r="C661" s="153" t="s">
        <v>191</v>
      </c>
      <c r="D661" s="151" t="s">
        <v>36</v>
      </c>
      <c r="E661" s="151" t="s">
        <v>42</v>
      </c>
      <c r="F661" s="151" t="s">
        <v>42</v>
      </c>
      <c r="G661" s="151" t="s">
        <v>42</v>
      </c>
      <c r="H661" s="151" t="s">
        <v>555</v>
      </c>
      <c r="I661" s="151"/>
      <c r="J661" s="151"/>
      <c r="K661" s="151"/>
      <c r="L661" s="151"/>
      <c r="M661" s="151" t="s">
        <v>37</v>
      </c>
      <c r="N661" s="151" t="s">
        <v>38</v>
      </c>
      <c r="O661" s="151" t="s">
        <v>39</v>
      </c>
      <c r="P661" s="152" t="s">
        <v>146</v>
      </c>
      <c r="Q661" s="154">
        <v>0</v>
      </c>
      <c r="R661" s="154">
        <v>258320</v>
      </c>
      <c r="S661" s="154">
        <v>0</v>
      </c>
      <c r="T661" s="154">
        <v>258320</v>
      </c>
      <c r="U661" s="154">
        <v>0</v>
      </c>
      <c r="V661" s="154">
        <v>258320</v>
      </c>
      <c r="W661" s="154">
        <v>0</v>
      </c>
      <c r="X661" s="154">
        <v>258320</v>
      </c>
      <c r="Y661" s="154">
        <v>258320</v>
      </c>
      <c r="Z661" s="154">
        <v>258320</v>
      </c>
      <c r="AA661" s="154">
        <v>258320</v>
      </c>
    </row>
    <row r="662" spans="1:27" ht="15" customHeight="1" x14ac:dyDescent="0.2">
      <c r="A662" s="151" t="s">
        <v>236</v>
      </c>
      <c r="B662" s="152" t="s">
        <v>237</v>
      </c>
      <c r="C662" s="153" t="s">
        <v>191</v>
      </c>
      <c r="D662" s="151" t="s">
        <v>36</v>
      </c>
      <c r="E662" s="151" t="s">
        <v>42</v>
      </c>
      <c r="F662" s="151" t="s">
        <v>42</v>
      </c>
      <c r="G662" s="151" t="s">
        <v>42</v>
      </c>
      <c r="H662" s="151" t="s">
        <v>555</v>
      </c>
      <c r="I662" s="151"/>
      <c r="J662" s="151"/>
      <c r="K662" s="151"/>
      <c r="L662" s="151"/>
      <c r="M662" s="151" t="s">
        <v>48</v>
      </c>
      <c r="N662" s="151" t="s">
        <v>49</v>
      </c>
      <c r="O662" s="151" t="s">
        <v>39</v>
      </c>
      <c r="P662" s="152" t="s">
        <v>146</v>
      </c>
      <c r="Q662" s="154">
        <v>0</v>
      </c>
      <c r="R662" s="154">
        <v>6366579</v>
      </c>
      <c r="S662" s="154">
        <v>4201626</v>
      </c>
      <c r="T662" s="154">
        <v>2164953</v>
      </c>
      <c r="U662" s="154">
        <v>0</v>
      </c>
      <c r="V662" s="154">
        <v>2164953</v>
      </c>
      <c r="W662" s="154">
        <v>0</v>
      </c>
      <c r="X662" s="154">
        <v>2164953</v>
      </c>
      <c r="Y662" s="154">
        <v>2164953</v>
      </c>
      <c r="Z662" s="154">
        <v>2164953</v>
      </c>
      <c r="AA662" s="154">
        <v>2164953</v>
      </c>
    </row>
    <row r="663" spans="1:27" ht="15" customHeight="1" x14ac:dyDescent="0.2">
      <c r="A663" s="151" t="s">
        <v>236</v>
      </c>
      <c r="B663" s="152" t="s">
        <v>237</v>
      </c>
      <c r="C663" s="153" t="s">
        <v>192</v>
      </c>
      <c r="D663" s="151" t="s">
        <v>36</v>
      </c>
      <c r="E663" s="151" t="s">
        <v>546</v>
      </c>
      <c r="F663" s="151" t="s">
        <v>547</v>
      </c>
      <c r="G663" s="151" t="s">
        <v>42</v>
      </c>
      <c r="H663" s="151" t="s">
        <v>548</v>
      </c>
      <c r="I663" s="151" t="s">
        <v>549</v>
      </c>
      <c r="J663" s="151"/>
      <c r="K663" s="151"/>
      <c r="L663" s="151"/>
      <c r="M663" s="151" t="s">
        <v>37</v>
      </c>
      <c r="N663" s="151" t="s">
        <v>38</v>
      </c>
      <c r="O663" s="151" t="s">
        <v>39</v>
      </c>
      <c r="P663" s="152" t="s">
        <v>147</v>
      </c>
      <c r="Q663" s="154">
        <v>0</v>
      </c>
      <c r="R663" s="154">
        <v>3034986</v>
      </c>
      <c r="S663" s="154">
        <v>1940185</v>
      </c>
      <c r="T663" s="154">
        <v>1094801</v>
      </c>
      <c r="U663" s="154">
        <v>0</v>
      </c>
      <c r="V663" s="154">
        <v>1094801</v>
      </c>
      <c r="W663" s="154">
        <v>0</v>
      </c>
      <c r="X663" s="154">
        <v>1094801</v>
      </c>
      <c r="Y663" s="154">
        <v>1094801</v>
      </c>
      <c r="Z663" s="154">
        <v>1094801</v>
      </c>
      <c r="AA663" s="154">
        <v>1094801</v>
      </c>
    </row>
    <row r="664" spans="1:27" ht="15" customHeight="1" x14ac:dyDescent="0.2">
      <c r="A664" s="151" t="s">
        <v>236</v>
      </c>
      <c r="B664" s="152" t="s">
        <v>237</v>
      </c>
      <c r="C664" s="153" t="s">
        <v>193</v>
      </c>
      <c r="D664" s="151" t="s">
        <v>36</v>
      </c>
      <c r="E664" s="151" t="s">
        <v>546</v>
      </c>
      <c r="F664" s="151" t="s">
        <v>547</v>
      </c>
      <c r="G664" s="151" t="s">
        <v>42</v>
      </c>
      <c r="H664" s="151" t="s">
        <v>548</v>
      </c>
      <c r="I664" s="151" t="s">
        <v>550</v>
      </c>
      <c r="J664" s="151"/>
      <c r="K664" s="151"/>
      <c r="L664" s="151"/>
      <c r="M664" s="151" t="s">
        <v>37</v>
      </c>
      <c r="N664" s="151" t="s">
        <v>38</v>
      </c>
      <c r="O664" s="151" t="s">
        <v>39</v>
      </c>
      <c r="P664" s="152" t="s">
        <v>148</v>
      </c>
      <c r="Q664" s="154">
        <v>0</v>
      </c>
      <c r="R664" s="154">
        <v>12976236</v>
      </c>
      <c r="S664" s="154">
        <v>3823974</v>
      </c>
      <c r="T664" s="154">
        <v>9152262</v>
      </c>
      <c r="U664" s="154">
        <v>0</v>
      </c>
      <c r="V664" s="154">
        <v>9152262</v>
      </c>
      <c r="W664" s="154">
        <v>0</v>
      </c>
      <c r="X664" s="154">
        <v>9152262</v>
      </c>
      <c r="Y664" s="154">
        <v>9152262</v>
      </c>
      <c r="Z664" s="154">
        <v>9152262</v>
      </c>
      <c r="AA664" s="154">
        <v>9152262</v>
      </c>
    </row>
    <row r="665" spans="1:27" ht="15" customHeight="1" x14ac:dyDescent="0.2">
      <c r="A665" s="151" t="s">
        <v>236</v>
      </c>
      <c r="B665" s="152" t="s">
        <v>237</v>
      </c>
      <c r="C665" s="153" t="s">
        <v>194</v>
      </c>
      <c r="D665" s="151" t="s">
        <v>36</v>
      </c>
      <c r="E665" s="151" t="s">
        <v>551</v>
      </c>
      <c r="F665" s="151" t="s">
        <v>478</v>
      </c>
      <c r="G665" s="151" t="s">
        <v>42</v>
      </c>
      <c r="H665" s="151" t="s">
        <v>549</v>
      </c>
      <c r="I665" s="151"/>
      <c r="J665" s="151"/>
      <c r="K665" s="151"/>
      <c r="L665" s="151"/>
      <c r="M665" s="151" t="s">
        <v>37</v>
      </c>
      <c r="N665" s="151" t="s">
        <v>38</v>
      </c>
      <c r="O665" s="151" t="s">
        <v>39</v>
      </c>
      <c r="P665" s="152" t="s">
        <v>149</v>
      </c>
      <c r="Q665" s="154">
        <v>0</v>
      </c>
      <c r="R665" s="154">
        <v>27770000</v>
      </c>
      <c r="S665" s="154">
        <v>0</v>
      </c>
      <c r="T665" s="154">
        <v>27770000</v>
      </c>
      <c r="U665" s="154">
        <v>0</v>
      </c>
      <c r="V665" s="154">
        <v>27770000</v>
      </c>
      <c r="W665" s="154">
        <v>0</v>
      </c>
      <c r="X665" s="154">
        <v>27770000</v>
      </c>
      <c r="Y665" s="154">
        <v>27770000</v>
      </c>
      <c r="Z665" s="154">
        <v>27770000</v>
      </c>
      <c r="AA665" s="154">
        <v>27770000</v>
      </c>
    </row>
    <row r="666" spans="1:27" ht="15" customHeight="1" x14ac:dyDescent="0.2">
      <c r="A666" s="151" t="s">
        <v>236</v>
      </c>
      <c r="B666" s="152" t="s">
        <v>237</v>
      </c>
      <c r="C666" s="153" t="s">
        <v>195</v>
      </c>
      <c r="D666" s="151" t="s">
        <v>36</v>
      </c>
      <c r="E666" s="151" t="s">
        <v>551</v>
      </c>
      <c r="F666" s="151" t="s">
        <v>478</v>
      </c>
      <c r="G666" s="151" t="s">
        <v>42</v>
      </c>
      <c r="H666" s="151" t="s">
        <v>479</v>
      </c>
      <c r="I666" s="151"/>
      <c r="J666" s="151"/>
      <c r="K666" s="151"/>
      <c r="L666" s="151"/>
      <c r="M666" s="151" t="s">
        <v>48</v>
      </c>
      <c r="N666" s="151" t="s">
        <v>49</v>
      </c>
      <c r="O666" s="151" t="s">
        <v>39</v>
      </c>
      <c r="P666" s="152" t="s">
        <v>150</v>
      </c>
      <c r="Q666" s="154">
        <v>0</v>
      </c>
      <c r="R666" s="154">
        <v>33923000</v>
      </c>
      <c r="S666" s="154">
        <v>0</v>
      </c>
      <c r="T666" s="154">
        <v>33923000</v>
      </c>
      <c r="U666" s="154">
        <v>0</v>
      </c>
      <c r="V666" s="154">
        <v>33923000</v>
      </c>
      <c r="W666" s="154">
        <v>0</v>
      </c>
      <c r="X666" s="154">
        <v>33923000</v>
      </c>
      <c r="Y666" s="154">
        <v>33923000</v>
      </c>
      <c r="Z666" s="154">
        <v>33923000</v>
      </c>
      <c r="AA666" s="154">
        <v>33923000</v>
      </c>
    </row>
    <row r="667" spans="1:27" ht="15" customHeight="1" x14ac:dyDescent="0.2">
      <c r="A667" s="151" t="s">
        <v>236</v>
      </c>
      <c r="B667" s="152" t="s">
        <v>237</v>
      </c>
      <c r="C667" s="153" t="s">
        <v>376</v>
      </c>
      <c r="D667" s="151" t="s">
        <v>61</v>
      </c>
      <c r="E667" s="151" t="s">
        <v>62</v>
      </c>
      <c r="F667" s="151" t="s">
        <v>63</v>
      </c>
      <c r="G667" s="151" t="s">
        <v>64</v>
      </c>
      <c r="H667" s="151" t="s">
        <v>151</v>
      </c>
      <c r="I667" s="151" t="s">
        <v>377</v>
      </c>
      <c r="J667" s="151" t="s">
        <v>42</v>
      </c>
      <c r="K667" s="151"/>
      <c r="L667" s="151"/>
      <c r="M667" s="151" t="s">
        <v>37</v>
      </c>
      <c r="N667" s="151" t="s">
        <v>38</v>
      </c>
      <c r="O667" s="151" t="s">
        <v>39</v>
      </c>
      <c r="P667" s="152" t="s">
        <v>495</v>
      </c>
      <c r="Q667" s="154">
        <v>0</v>
      </c>
      <c r="R667" s="154">
        <v>4875289</v>
      </c>
      <c r="S667" s="154">
        <v>491600</v>
      </c>
      <c r="T667" s="154">
        <v>4383689</v>
      </c>
      <c r="U667" s="154">
        <v>0</v>
      </c>
      <c r="V667" s="154">
        <v>4383689</v>
      </c>
      <c r="W667" s="154">
        <v>0</v>
      </c>
      <c r="X667" s="154">
        <v>4383689</v>
      </c>
      <c r="Y667" s="154">
        <v>4383689</v>
      </c>
      <c r="Z667" s="154">
        <v>4383689</v>
      </c>
      <c r="AA667" s="154">
        <v>4383689</v>
      </c>
    </row>
    <row r="668" spans="1:27" ht="15" customHeight="1" x14ac:dyDescent="0.2">
      <c r="A668" s="151" t="s">
        <v>236</v>
      </c>
      <c r="B668" s="152" t="s">
        <v>237</v>
      </c>
      <c r="C668" s="153" t="s">
        <v>391</v>
      </c>
      <c r="D668" s="151" t="s">
        <v>61</v>
      </c>
      <c r="E668" s="151" t="s">
        <v>62</v>
      </c>
      <c r="F668" s="151" t="s">
        <v>63</v>
      </c>
      <c r="G668" s="151" t="s">
        <v>67</v>
      </c>
      <c r="H668" s="151" t="s">
        <v>151</v>
      </c>
      <c r="I668" s="151" t="s">
        <v>392</v>
      </c>
      <c r="J668" s="151" t="s">
        <v>42</v>
      </c>
      <c r="K668" s="151"/>
      <c r="L668" s="151"/>
      <c r="M668" s="151" t="s">
        <v>37</v>
      </c>
      <c r="N668" s="151" t="s">
        <v>38</v>
      </c>
      <c r="O668" s="151" t="s">
        <v>39</v>
      </c>
      <c r="P668" s="152" t="s">
        <v>511</v>
      </c>
      <c r="Q668" s="154">
        <v>0</v>
      </c>
      <c r="R668" s="154">
        <v>4513771</v>
      </c>
      <c r="S668" s="154">
        <v>344375</v>
      </c>
      <c r="T668" s="154">
        <v>4169396</v>
      </c>
      <c r="U668" s="154">
        <v>0</v>
      </c>
      <c r="V668" s="154">
        <v>4169396</v>
      </c>
      <c r="W668" s="154">
        <v>0</v>
      </c>
      <c r="X668" s="154">
        <v>4169396</v>
      </c>
      <c r="Y668" s="154">
        <v>4169396</v>
      </c>
      <c r="Z668" s="154">
        <v>4169396</v>
      </c>
      <c r="AA668" s="154">
        <v>4169396</v>
      </c>
    </row>
    <row r="669" spans="1:27" ht="15" customHeight="1" x14ac:dyDescent="0.2">
      <c r="A669" s="151" t="s">
        <v>236</v>
      </c>
      <c r="B669" s="152" t="s">
        <v>237</v>
      </c>
      <c r="C669" s="153" t="s">
        <v>196</v>
      </c>
      <c r="D669" s="151" t="s">
        <v>61</v>
      </c>
      <c r="E669" s="151" t="s">
        <v>62</v>
      </c>
      <c r="F669" s="151" t="s">
        <v>63</v>
      </c>
      <c r="G669" s="151" t="s">
        <v>67</v>
      </c>
      <c r="H669" s="151" t="s">
        <v>151</v>
      </c>
      <c r="I669" s="151" t="s">
        <v>152</v>
      </c>
      <c r="J669" s="151" t="s">
        <v>42</v>
      </c>
      <c r="K669" s="151"/>
      <c r="L669" s="151"/>
      <c r="M669" s="151" t="s">
        <v>37</v>
      </c>
      <c r="N669" s="151" t="s">
        <v>38</v>
      </c>
      <c r="O669" s="151" t="s">
        <v>39</v>
      </c>
      <c r="P669" s="152" t="s">
        <v>153</v>
      </c>
      <c r="Q669" s="154">
        <v>0</v>
      </c>
      <c r="R669" s="154">
        <v>5842077</v>
      </c>
      <c r="S669" s="154">
        <v>200000</v>
      </c>
      <c r="T669" s="154">
        <v>5642077</v>
      </c>
      <c r="U669" s="154">
        <v>0</v>
      </c>
      <c r="V669" s="154">
        <v>4794484</v>
      </c>
      <c r="W669" s="154">
        <v>847593</v>
      </c>
      <c r="X669" s="154">
        <v>4794484</v>
      </c>
      <c r="Y669" s="154">
        <v>4794484</v>
      </c>
      <c r="Z669" s="154">
        <v>4794484</v>
      </c>
      <c r="AA669" s="154">
        <v>4794484</v>
      </c>
    </row>
    <row r="670" spans="1:27" ht="15" customHeight="1" x14ac:dyDescent="0.2">
      <c r="A670" s="151" t="s">
        <v>236</v>
      </c>
      <c r="B670" s="152" t="s">
        <v>237</v>
      </c>
      <c r="C670" s="153" t="s">
        <v>198</v>
      </c>
      <c r="D670" s="151" t="s">
        <v>61</v>
      </c>
      <c r="E670" s="151" t="s">
        <v>74</v>
      </c>
      <c r="F670" s="151" t="s">
        <v>63</v>
      </c>
      <c r="G670" s="151" t="s">
        <v>71</v>
      </c>
      <c r="H670" s="151" t="s">
        <v>151</v>
      </c>
      <c r="I670" s="151" t="s">
        <v>156</v>
      </c>
      <c r="J670" s="151" t="s">
        <v>42</v>
      </c>
      <c r="K670" s="151"/>
      <c r="L670" s="151"/>
      <c r="M670" s="151" t="s">
        <v>37</v>
      </c>
      <c r="N670" s="151" t="s">
        <v>38</v>
      </c>
      <c r="O670" s="151" t="s">
        <v>39</v>
      </c>
      <c r="P670" s="152" t="s">
        <v>157</v>
      </c>
      <c r="Q670" s="154">
        <v>1876280</v>
      </c>
      <c r="R670" s="154">
        <v>0</v>
      </c>
      <c r="S670" s="154">
        <v>220000</v>
      </c>
      <c r="T670" s="154">
        <v>1656280</v>
      </c>
      <c r="U670" s="154">
        <v>0</v>
      </c>
      <c r="V670" s="154">
        <v>569182</v>
      </c>
      <c r="W670" s="154">
        <v>1087098</v>
      </c>
      <c r="X670" s="154">
        <v>569182</v>
      </c>
      <c r="Y670" s="154">
        <v>569182</v>
      </c>
      <c r="Z670" s="154">
        <v>569182</v>
      </c>
      <c r="AA670" s="154">
        <v>569182</v>
      </c>
    </row>
    <row r="671" spans="1:27" ht="15" customHeight="1" x14ac:dyDescent="0.2">
      <c r="A671" s="151" t="s">
        <v>236</v>
      </c>
      <c r="B671" s="152" t="s">
        <v>237</v>
      </c>
      <c r="C671" s="153" t="s">
        <v>197</v>
      </c>
      <c r="D671" s="151" t="s">
        <v>61</v>
      </c>
      <c r="E671" s="151" t="s">
        <v>74</v>
      </c>
      <c r="F671" s="151" t="s">
        <v>63</v>
      </c>
      <c r="G671" s="151" t="s">
        <v>71</v>
      </c>
      <c r="H671" s="151" t="s">
        <v>151</v>
      </c>
      <c r="I671" s="151" t="s">
        <v>154</v>
      </c>
      <c r="J671" s="151" t="s">
        <v>42</v>
      </c>
      <c r="K671" s="151"/>
      <c r="L671" s="151"/>
      <c r="M671" s="151" t="s">
        <v>37</v>
      </c>
      <c r="N671" s="151" t="s">
        <v>38</v>
      </c>
      <c r="O671" s="151" t="s">
        <v>39</v>
      </c>
      <c r="P671" s="152" t="s">
        <v>155</v>
      </c>
      <c r="Q671" s="154">
        <v>0</v>
      </c>
      <c r="R671" s="154">
        <v>558640511</v>
      </c>
      <c r="S671" s="154">
        <v>1876280</v>
      </c>
      <c r="T671" s="154">
        <v>556764231</v>
      </c>
      <c r="U671" s="154">
        <v>0</v>
      </c>
      <c r="V671" s="154">
        <v>556686549</v>
      </c>
      <c r="W671" s="154">
        <v>77682</v>
      </c>
      <c r="X671" s="154">
        <v>556686549</v>
      </c>
      <c r="Y671" s="154">
        <v>527433213</v>
      </c>
      <c r="Z671" s="154">
        <v>527433213</v>
      </c>
      <c r="AA671" s="154">
        <v>527433213</v>
      </c>
    </row>
    <row r="672" spans="1:27" ht="15" customHeight="1" x14ac:dyDescent="0.2">
      <c r="A672" s="151" t="s">
        <v>236</v>
      </c>
      <c r="B672" s="152" t="s">
        <v>237</v>
      </c>
      <c r="C672" s="153" t="s">
        <v>197</v>
      </c>
      <c r="D672" s="151" t="s">
        <v>61</v>
      </c>
      <c r="E672" s="151" t="s">
        <v>74</v>
      </c>
      <c r="F672" s="151" t="s">
        <v>63</v>
      </c>
      <c r="G672" s="151" t="s">
        <v>71</v>
      </c>
      <c r="H672" s="151" t="s">
        <v>151</v>
      </c>
      <c r="I672" s="151" t="s">
        <v>154</v>
      </c>
      <c r="J672" s="151" t="s">
        <v>42</v>
      </c>
      <c r="K672" s="151"/>
      <c r="L672" s="151"/>
      <c r="M672" s="151" t="s">
        <v>37</v>
      </c>
      <c r="N672" s="151" t="s">
        <v>76</v>
      </c>
      <c r="O672" s="151" t="s">
        <v>39</v>
      </c>
      <c r="P672" s="152" t="s">
        <v>155</v>
      </c>
      <c r="Q672" s="154">
        <v>0</v>
      </c>
      <c r="R672" s="154">
        <v>86671565</v>
      </c>
      <c r="S672" s="154">
        <v>10993109</v>
      </c>
      <c r="T672" s="154">
        <v>75678456</v>
      </c>
      <c r="U672" s="154">
        <v>0</v>
      </c>
      <c r="V672" s="154">
        <v>74858541</v>
      </c>
      <c r="W672" s="154">
        <v>819915</v>
      </c>
      <c r="X672" s="154">
        <v>74858541</v>
      </c>
      <c r="Y672" s="154">
        <v>74772086</v>
      </c>
      <c r="Z672" s="154">
        <v>74772086</v>
      </c>
      <c r="AA672" s="154">
        <v>74772086</v>
      </c>
    </row>
    <row r="673" spans="1:27" ht="15" customHeight="1" x14ac:dyDescent="0.2">
      <c r="A673" s="151" t="s">
        <v>236</v>
      </c>
      <c r="B673" s="152" t="s">
        <v>237</v>
      </c>
      <c r="C673" s="153" t="s">
        <v>197</v>
      </c>
      <c r="D673" s="151" t="s">
        <v>61</v>
      </c>
      <c r="E673" s="151" t="s">
        <v>74</v>
      </c>
      <c r="F673" s="151" t="s">
        <v>63</v>
      </c>
      <c r="G673" s="151" t="s">
        <v>71</v>
      </c>
      <c r="H673" s="151" t="s">
        <v>151</v>
      </c>
      <c r="I673" s="151" t="s">
        <v>154</v>
      </c>
      <c r="J673" s="151" t="s">
        <v>42</v>
      </c>
      <c r="K673" s="151"/>
      <c r="L673" s="151"/>
      <c r="M673" s="151" t="s">
        <v>48</v>
      </c>
      <c r="N673" s="151" t="s">
        <v>49</v>
      </c>
      <c r="O673" s="151" t="s">
        <v>39</v>
      </c>
      <c r="P673" s="152" t="s">
        <v>155</v>
      </c>
      <c r="Q673" s="154">
        <v>0</v>
      </c>
      <c r="R673" s="154">
        <v>32665450</v>
      </c>
      <c r="S673" s="154">
        <v>10000000</v>
      </c>
      <c r="T673" s="154">
        <v>22665450</v>
      </c>
      <c r="U673" s="154">
        <v>0</v>
      </c>
      <c r="V673" s="154">
        <v>19020000</v>
      </c>
      <c r="W673" s="154">
        <v>3645450</v>
      </c>
      <c r="X673" s="154">
        <v>19020000</v>
      </c>
      <c r="Y673" s="154">
        <v>19020000</v>
      </c>
      <c r="Z673" s="154">
        <v>19020000</v>
      </c>
      <c r="AA673" s="154">
        <v>19020000</v>
      </c>
    </row>
    <row r="674" spans="1:27" ht="15" customHeight="1" x14ac:dyDescent="0.2">
      <c r="A674" s="151" t="s">
        <v>236</v>
      </c>
      <c r="B674" s="152" t="s">
        <v>237</v>
      </c>
      <c r="C674" s="153" t="s">
        <v>198</v>
      </c>
      <c r="D674" s="151" t="s">
        <v>61</v>
      </c>
      <c r="E674" s="151" t="s">
        <v>74</v>
      </c>
      <c r="F674" s="151" t="s">
        <v>63</v>
      </c>
      <c r="G674" s="151" t="s">
        <v>71</v>
      </c>
      <c r="H674" s="151" t="s">
        <v>151</v>
      </c>
      <c r="I674" s="151" t="s">
        <v>156</v>
      </c>
      <c r="J674" s="151" t="s">
        <v>42</v>
      </c>
      <c r="K674" s="151"/>
      <c r="L674" s="151"/>
      <c r="M674" s="151" t="s">
        <v>48</v>
      </c>
      <c r="N674" s="151" t="s">
        <v>49</v>
      </c>
      <c r="O674" s="151" t="s">
        <v>39</v>
      </c>
      <c r="P674" s="152" t="s">
        <v>157</v>
      </c>
      <c r="Q674" s="154">
        <v>0</v>
      </c>
      <c r="R674" s="154">
        <v>34807890</v>
      </c>
      <c r="S674" s="154">
        <v>15550524</v>
      </c>
      <c r="T674" s="154">
        <v>19257366</v>
      </c>
      <c r="U674" s="154">
        <v>0</v>
      </c>
      <c r="V674" s="154">
        <v>19057597</v>
      </c>
      <c r="W674" s="154">
        <v>199769</v>
      </c>
      <c r="X674" s="154">
        <v>19057597</v>
      </c>
      <c r="Y674" s="154">
        <v>19057597</v>
      </c>
      <c r="Z674" s="154">
        <v>19057597</v>
      </c>
      <c r="AA674" s="154">
        <v>19057597</v>
      </c>
    </row>
    <row r="675" spans="1:27" ht="15" customHeight="1" x14ac:dyDescent="0.2">
      <c r="A675" s="151" t="s">
        <v>236</v>
      </c>
      <c r="B675" s="152" t="s">
        <v>237</v>
      </c>
      <c r="C675" s="153" t="s">
        <v>199</v>
      </c>
      <c r="D675" s="151" t="s">
        <v>61</v>
      </c>
      <c r="E675" s="151" t="s">
        <v>82</v>
      </c>
      <c r="F675" s="151" t="s">
        <v>63</v>
      </c>
      <c r="G675" s="151" t="s">
        <v>83</v>
      </c>
      <c r="H675" s="151" t="s">
        <v>151</v>
      </c>
      <c r="I675" s="151" t="s">
        <v>158</v>
      </c>
      <c r="J675" s="151" t="s">
        <v>42</v>
      </c>
      <c r="K675" s="151"/>
      <c r="L675" s="151"/>
      <c r="M675" s="151" t="s">
        <v>48</v>
      </c>
      <c r="N675" s="151" t="s">
        <v>49</v>
      </c>
      <c r="O675" s="151" t="s">
        <v>39</v>
      </c>
      <c r="P675" s="152" t="s">
        <v>159</v>
      </c>
      <c r="Q675" s="154">
        <v>0</v>
      </c>
      <c r="R675" s="154">
        <v>24269760</v>
      </c>
      <c r="S675" s="154">
        <v>6067440</v>
      </c>
      <c r="T675" s="154">
        <v>18202320</v>
      </c>
      <c r="U675" s="154">
        <v>0</v>
      </c>
      <c r="V675" s="154">
        <v>18202320</v>
      </c>
      <c r="W675" s="154">
        <v>0</v>
      </c>
      <c r="X675" s="154">
        <v>18202320</v>
      </c>
      <c r="Y675" s="154">
        <v>18202320</v>
      </c>
      <c r="Z675" s="154">
        <v>18202320</v>
      </c>
      <c r="AA675" s="154">
        <v>18202320</v>
      </c>
    </row>
    <row r="676" spans="1:27" ht="15" customHeight="1" x14ac:dyDescent="0.2">
      <c r="A676" s="151" t="s">
        <v>236</v>
      </c>
      <c r="B676" s="152" t="s">
        <v>237</v>
      </c>
      <c r="C676" s="153" t="s">
        <v>201</v>
      </c>
      <c r="D676" s="151" t="s">
        <v>61</v>
      </c>
      <c r="E676" s="151" t="s">
        <v>82</v>
      </c>
      <c r="F676" s="151" t="s">
        <v>63</v>
      </c>
      <c r="G676" s="151" t="s">
        <v>86</v>
      </c>
      <c r="H676" s="151" t="s">
        <v>151</v>
      </c>
      <c r="I676" s="151" t="s">
        <v>162</v>
      </c>
      <c r="J676" s="151" t="s">
        <v>42</v>
      </c>
      <c r="K676" s="151"/>
      <c r="L676" s="151"/>
      <c r="M676" s="151" t="s">
        <v>37</v>
      </c>
      <c r="N676" s="151" t="s">
        <v>38</v>
      </c>
      <c r="O676" s="151" t="s">
        <v>39</v>
      </c>
      <c r="P676" s="152" t="s">
        <v>163</v>
      </c>
      <c r="Q676" s="154">
        <v>0</v>
      </c>
      <c r="R676" s="154">
        <v>9042236</v>
      </c>
      <c r="S676" s="154">
        <v>0</v>
      </c>
      <c r="T676" s="154">
        <v>9042236</v>
      </c>
      <c r="U676" s="154">
        <v>0</v>
      </c>
      <c r="V676" s="154">
        <v>0</v>
      </c>
      <c r="W676" s="154">
        <v>9042236</v>
      </c>
      <c r="X676" s="154">
        <v>0</v>
      </c>
      <c r="Y676" s="154">
        <v>0</v>
      </c>
      <c r="Z676" s="154">
        <v>0</v>
      </c>
      <c r="AA676" s="154">
        <v>0</v>
      </c>
    </row>
    <row r="677" spans="1:27" ht="15" customHeight="1" x14ac:dyDescent="0.2">
      <c r="A677" s="151" t="s">
        <v>236</v>
      </c>
      <c r="B677" s="152" t="s">
        <v>237</v>
      </c>
      <c r="C677" s="153" t="s">
        <v>200</v>
      </c>
      <c r="D677" s="151" t="s">
        <v>61</v>
      </c>
      <c r="E677" s="151" t="s">
        <v>82</v>
      </c>
      <c r="F677" s="151" t="s">
        <v>63</v>
      </c>
      <c r="G677" s="151" t="s">
        <v>86</v>
      </c>
      <c r="H677" s="151" t="s">
        <v>151</v>
      </c>
      <c r="I677" s="151" t="s">
        <v>160</v>
      </c>
      <c r="J677" s="151" t="s">
        <v>42</v>
      </c>
      <c r="K677" s="151"/>
      <c r="L677" s="151"/>
      <c r="M677" s="151" t="s">
        <v>37</v>
      </c>
      <c r="N677" s="151" t="s">
        <v>38</v>
      </c>
      <c r="O677" s="151" t="s">
        <v>39</v>
      </c>
      <c r="P677" s="152" t="s">
        <v>161</v>
      </c>
      <c r="Q677" s="154">
        <v>0</v>
      </c>
      <c r="R677" s="154">
        <v>7542329</v>
      </c>
      <c r="S677" s="154">
        <v>527989</v>
      </c>
      <c r="T677" s="154">
        <v>7014340</v>
      </c>
      <c r="U677" s="154">
        <v>0</v>
      </c>
      <c r="V677" s="154">
        <v>7014340</v>
      </c>
      <c r="W677" s="154">
        <v>0</v>
      </c>
      <c r="X677" s="154">
        <v>7014340</v>
      </c>
      <c r="Y677" s="154">
        <v>7014340</v>
      </c>
      <c r="Z677" s="154">
        <v>7014340</v>
      </c>
      <c r="AA677" s="154">
        <v>7014340</v>
      </c>
    </row>
    <row r="678" spans="1:27" ht="15" customHeight="1" x14ac:dyDescent="0.2">
      <c r="A678" s="151" t="s">
        <v>238</v>
      </c>
      <c r="B678" s="152" t="s">
        <v>239</v>
      </c>
      <c r="C678" s="153" t="s">
        <v>164</v>
      </c>
      <c r="D678" s="151" t="s">
        <v>36</v>
      </c>
      <c r="E678" s="151" t="s">
        <v>478</v>
      </c>
      <c r="F678" s="151" t="s">
        <v>478</v>
      </c>
      <c r="G678" s="151" t="s">
        <v>478</v>
      </c>
      <c r="H678" s="151" t="s">
        <v>549</v>
      </c>
      <c r="I678" s="151" t="s">
        <v>549</v>
      </c>
      <c r="J678" s="151"/>
      <c r="K678" s="151"/>
      <c r="L678" s="151"/>
      <c r="M678" s="151" t="s">
        <v>37</v>
      </c>
      <c r="N678" s="151" t="s">
        <v>38</v>
      </c>
      <c r="O678" s="151" t="s">
        <v>39</v>
      </c>
      <c r="P678" s="152" t="s">
        <v>118</v>
      </c>
      <c r="Q678" s="154">
        <v>441394000</v>
      </c>
      <c r="R678" s="154">
        <v>0</v>
      </c>
      <c r="S678" s="154">
        <v>13190688</v>
      </c>
      <c r="T678" s="154">
        <v>428203312</v>
      </c>
      <c r="U678" s="154">
        <v>0</v>
      </c>
      <c r="V678" s="154">
        <v>428203312</v>
      </c>
      <c r="W678" s="154">
        <v>0</v>
      </c>
      <c r="X678" s="154">
        <v>428203312</v>
      </c>
      <c r="Y678" s="154">
        <v>428203312</v>
      </c>
      <c r="Z678" s="154">
        <v>428203312</v>
      </c>
      <c r="AA678" s="154">
        <v>428203312</v>
      </c>
    </row>
    <row r="679" spans="1:27" ht="15" customHeight="1" x14ac:dyDescent="0.2">
      <c r="A679" s="151" t="s">
        <v>238</v>
      </c>
      <c r="B679" s="152" t="s">
        <v>239</v>
      </c>
      <c r="C679" s="153" t="s">
        <v>166</v>
      </c>
      <c r="D679" s="151" t="s">
        <v>36</v>
      </c>
      <c r="E679" s="151" t="s">
        <v>478</v>
      </c>
      <c r="F679" s="151" t="s">
        <v>478</v>
      </c>
      <c r="G679" s="151" t="s">
        <v>478</v>
      </c>
      <c r="H679" s="151" t="s">
        <v>549</v>
      </c>
      <c r="I679" s="151" t="s">
        <v>552</v>
      </c>
      <c r="J679" s="151"/>
      <c r="K679" s="151"/>
      <c r="L679" s="151"/>
      <c r="M679" s="151" t="s">
        <v>37</v>
      </c>
      <c r="N679" s="151" t="s">
        <v>38</v>
      </c>
      <c r="O679" s="151" t="s">
        <v>39</v>
      </c>
      <c r="P679" s="152" t="s">
        <v>120</v>
      </c>
      <c r="Q679" s="154">
        <v>8650000</v>
      </c>
      <c r="R679" s="154">
        <v>0</v>
      </c>
      <c r="S679" s="154">
        <v>830286</v>
      </c>
      <c r="T679" s="154">
        <v>7819714</v>
      </c>
      <c r="U679" s="154">
        <v>0</v>
      </c>
      <c r="V679" s="154">
        <v>7819714</v>
      </c>
      <c r="W679" s="154">
        <v>0</v>
      </c>
      <c r="X679" s="154">
        <v>7819714</v>
      </c>
      <c r="Y679" s="154">
        <v>7819714</v>
      </c>
      <c r="Z679" s="154">
        <v>7819714</v>
      </c>
      <c r="AA679" s="154">
        <v>7819714</v>
      </c>
    </row>
    <row r="680" spans="1:27" ht="15" customHeight="1" x14ac:dyDescent="0.2">
      <c r="A680" s="151" t="s">
        <v>238</v>
      </c>
      <c r="B680" s="152" t="s">
        <v>239</v>
      </c>
      <c r="C680" s="153" t="s">
        <v>167</v>
      </c>
      <c r="D680" s="151" t="s">
        <v>36</v>
      </c>
      <c r="E680" s="151" t="s">
        <v>478</v>
      </c>
      <c r="F680" s="151" t="s">
        <v>478</v>
      </c>
      <c r="G680" s="151" t="s">
        <v>478</v>
      </c>
      <c r="H680" s="151" t="s">
        <v>549</v>
      </c>
      <c r="I680" s="151" t="s">
        <v>553</v>
      </c>
      <c r="J680" s="151"/>
      <c r="K680" s="151"/>
      <c r="L680" s="151"/>
      <c r="M680" s="151" t="s">
        <v>37</v>
      </c>
      <c r="N680" s="151" t="s">
        <v>38</v>
      </c>
      <c r="O680" s="151" t="s">
        <v>39</v>
      </c>
      <c r="P680" s="152" t="s">
        <v>121</v>
      </c>
      <c r="Q680" s="154">
        <v>10997000</v>
      </c>
      <c r="R680" s="154">
        <v>0</v>
      </c>
      <c r="S680" s="154">
        <v>5127465</v>
      </c>
      <c r="T680" s="154">
        <v>5869535</v>
      </c>
      <c r="U680" s="154">
        <v>0</v>
      </c>
      <c r="V680" s="154">
        <v>5869535</v>
      </c>
      <c r="W680" s="154">
        <v>0</v>
      </c>
      <c r="X680" s="154">
        <v>5869535</v>
      </c>
      <c r="Y680" s="154">
        <v>5869535</v>
      </c>
      <c r="Z680" s="154">
        <v>5869535</v>
      </c>
      <c r="AA680" s="154">
        <v>5869535</v>
      </c>
    </row>
    <row r="681" spans="1:27" ht="15" customHeight="1" x14ac:dyDescent="0.2">
      <c r="A681" s="151" t="s">
        <v>238</v>
      </c>
      <c r="B681" s="152" t="s">
        <v>239</v>
      </c>
      <c r="C681" s="153" t="s">
        <v>168</v>
      </c>
      <c r="D681" s="151" t="s">
        <v>36</v>
      </c>
      <c r="E681" s="151" t="s">
        <v>478</v>
      </c>
      <c r="F681" s="151" t="s">
        <v>478</v>
      </c>
      <c r="G681" s="151" t="s">
        <v>478</v>
      </c>
      <c r="H681" s="151" t="s">
        <v>549</v>
      </c>
      <c r="I681" s="151" t="s">
        <v>490</v>
      </c>
      <c r="J681" s="151"/>
      <c r="K681" s="151"/>
      <c r="L681" s="151"/>
      <c r="M681" s="151" t="s">
        <v>37</v>
      </c>
      <c r="N681" s="151" t="s">
        <v>38</v>
      </c>
      <c r="O681" s="151" t="s">
        <v>39</v>
      </c>
      <c r="P681" s="152" t="s">
        <v>122</v>
      </c>
      <c r="Q681" s="154">
        <v>42289000</v>
      </c>
      <c r="R681" s="154">
        <v>0</v>
      </c>
      <c r="S681" s="154">
        <v>790472</v>
      </c>
      <c r="T681" s="154">
        <v>41498528</v>
      </c>
      <c r="U681" s="154">
        <v>0</v>
      </c>
      <c r="V681" s="154">
        <v>41498528</v>
      </c>
      <c r="W681" s="154">
        <v>0</v>
      </c>
      <c r="X681" s="154">
        <v>41498528</v>
      </c>
      <c r="Y681" s="154">
        <v>41498528</v>
      </c>
      <c r="Z681" s="154">
        <v>41498528</v>
      </c>
      <c r="AA681" s="154">
        <v>41498528</v>
      </c>
    </row>
    <row r="682" spans="1:27" ht="15" customHeight="1" x14ac:dyDescent="0.2">
      <c r="A682" s="151" t="s">
        <v>238</v>
      </c>
      <c r="B682" s="152" t="s">
        <v>239</v>
      </c>
      <c r="C682" s="153" t="s">
        <v>169</v>
      </c>
      <c r="D682" s="151" t="s">
        <v>36</v>
      </c>
      <c r="E682" s="151" t="s">
        <v>478</v>
      </c>
      <c r="F682" s="151" t="s">
        <v>478</v>
      </c>
      <c r="G682" s="151" t="s">
        <v>478</v>
      </c>
      <c r="H682" s="151" t="s">
        <v>549</v>
      </c>
      <c r="I682" s="151" t="s">
        <v>500</v>
      </c>
      <c r="J682" s="151"/>
      <c r="K682" s="151"/>
      <c r="L682" s="151"/>
      <c r="M682" s="151" t="s">
        <v>37</v>
      </c>
      <c r="N682" s="151" t="s">
        <v>38</v>
      </c>
      <c r="O682" s="151" t="s">
        <v>39</v>
      </c>
      <c r="P682" s="152" t="s">
        <v>123</v>
      </c>
      <c r="Q682" s="154">
        <v>16093000</v>
      </c>
      <c r="R682" s="154">
        <v>1100000</v>
      </c>
      <c r="S682" s="154">
        <v>1663227</v>
      </c>
      <c r="T682" s="154">
        <v>15529773</v>
      </c>
      <c r="U682" s="154">
        <v>0</v>
      </c>
      <c r="V682" s="154">
        <v>15529773</v>
      </c>
      <c r="W682" s="154">
        <v>0</v>
      </c>
      <c r="X682" s="154">
        <v>15529773</v>
      </c>
      <c r="Y682" s="154">
        <v>15529773</v>
      </c>
      <c r="Z682" s="154">
        <v>15529773</v>
      </c>
      <c r="AA682" s="154">
        <v>15529773</v>
      </c>
    </row>
    <row r="683" spans="1:27" ht="15" customHeight="1" x14ac:dyDescent="0.2">
      <c r="A683" s="151" t="s">
        <v>238</v>
      </c>
      <c r="B683" s="152" t="s">
        <v>239</v>
      </c>
      <c r="C683" s="153" t="s">
        <v>170</v>
      </c>
      <c r="D683" s="151" t="s">
        <v>36</v>
      </c>
      <c r="E683" s="151" t="s">
        <v>478</v>
      </c>
      <c r="F683" s="151" t="s">
        <v>478</v>
      </c>
      <c r="G683" s="151" t="s">
        <v>478</v>
      </c>
      <c r="H683" s="151" t="s">
        <v>549</v>
      </c>
      <c r="I683" s="151" t="s">
        <v>554</v>
      </c>
      <c r="J683" s="151"/>
      <c r="K683" s="151"/>
      <c r="L683" s="151"/>
      <c r="M683" s="151" t="s">
        <v>37</v>
      </c>
      <c r="N683" s="151" t="s">
        <v>38</v>
      </c>
      <c r="O683" s="151" t="s">
        <v>39</v>
      </c>
      <c r="P683" s="152" t="s">
        <v>124</v>
      </c>
      <c r="Q683" s="154">
        <v>53961000</v>
      </c>
      <c r="R683" s="154">
        <v>0</v>
      </c>
      <c r="S683" s="154">
        <v>2897827</v>
      </c>
      <c r="T683" s="154">
        <v>51063173</v>
      </c>
      <c r="U683" s="154">
        <v>0</v>
      </c>
      <c r="V683" s="154">
        <v>51063173</v>
      </c>
      <c r="W683" s="154">
        <v>0</v>
      </c>
      <c r="X683" s="154">
        <v>51063173</v>
      </c>
      <c r="Y683" s="154">
        <v>51063173</v>
      </c>
      <c r="Z683" s="154">
        <v>51063173</v>
      </c>
      <c r="AA683" s="154">
        <v>51063173</v>
      </c>
    </row>
    <row r="684" spans="1:27" ht="15" customHeight="1" x14ac:dyDescent="0.2">
      <c r="A684" s="151" t="s">
        <v>238</v>
      </c>
      <c r="B684" s="152" t="s">
        <v>239</v>
      </c>
      <c r="C684" s="153" t="s">
        <v>171</v>
      </c>
      <c r="D684" s="151" t="s">
        <v>36</v>
      </c>
      <c r="E684" s="151" t="s">
        <v>478</v>
      </c>
      <c r="F684" s="151" t="s">
        <v>478</v>
      </c>
      <c r="G684" s="151" t="s">
        <v>478</v>
      </c>
      <c r="H684" s="151" t="s">
        <v>549</v>
      </c>
      <c r="I684" s="151" t="s">
        <v>555</v>
      </c>
      <c r="J684" s="151"/>
      <c r="K684" s="151"/>
      <c r="L684" s="151"/>
      <c r="M684" s="151" t="s">
        <v>37</v>
      </c>
      <c r="N684" s="151" t="s">
        <v>38</v>
      </c>
      <c r="O684" s="151" t="s">
        <v>39</v>
      </c>
      <c r="P684" s="152" t="s">
        <v>125</v>
      </c>
      <c r="Q684" s="154">
        <v>25540000</v>
      </c>
      <c r="R684" s="154">
        <v>6790000</v>
      </c>
      <c r="S684" s="154">
        <v>3204</v>
      </c>
      <c r="T684" s="154">
        <v>32326796</v>
      </c>
      <c r="U684" s="154">
        <v>0</v>
      </c>
      <c r="V684" s="154">
        <v>32326796</v>
      </c>
      <c r="W684" s="154">
        <v>0</v>
      </c>
      <c r="X684" s="154">
        <v>32326796</v>
      </c>
      <c r="Y684" s="154">
        <v>32326796</v>
      </c>
      <c r="Z684" s="154">
        <v>32326796</v>
      </c>
      <c r="AA684" s="154">
        <v>32326796</v>
      </c>
    </row>
    <row r="685" spans="1:27" ht="15" customHeight="1" x14ac:dyDescent="0.2">
      <c r="A685" s="151" t="s">
        <v>238</v>
      </c>
      <c r="B685" s="152" t="s">
        <v>239</v>
      </c>
      <c r="C685" s="153" t="s">
        <v>557</v>
      </c>
      <c r="D685" s="151" t="s">
        <v>36</v>
      </c>
      <c r="E685" s="151" t="s">
        <v>478</v>
      </c>
      <c r="F685" s="151" t="s">
        <v>478</v>
      </c>
      <c r="G685" s="151" t="s">
        <v>478</v>
      </c>
      <c r="H685" s="151" t="s">
        <v>549</v>
      </c>
      <c r="I685" s="151" t="s">
        <v>548</v>
      </c>
      <c r="J685" s="151"/>
      <c r="K685" s="151"/>
      <c r="L685" s="151"/>
      <c r="M685" s="151" t="s">
        <v>37</v>
      </c>
      <c r="N685" s="151" t="s">
        <v>38</v>
      </c>
      <c r="O685" s="151" t="s">
        <v>39</v>
      </c>
      <c r="P685" s="152" t="s">
        <v>558</v>
      </c>
      <c r="Q685" s="154">
        <v>5127465</v>
      </c>
      <c r="R685" s="154">
        <v>376000</v>
      </c>
      <c r="S685" s="154">
        <v>774</v>
      </c>
      <c r="T685" s="154">
        <v>5502691</v>
      </c>
      <c r="U685" s="154">
        <v>0</v>
      </c>
      <c r="V685" s="154">
        <v>5502691</v>
      </c>
      <c r="W685" s="154">
        <v>0</v>
      </c>
      <c r="X685" s="154">
        <v>5502691</v>
      </c>
      <c r="Y685" s="154">
        <v>5502691</v>
      </c>
      <c r="Z685" s="154">
        <v>5502691</v>
      </c>
      <c r="AA685" s="154">
        <v>5502691</v>
      </c>
    </row>
    <row r="686" spans="1:27" ht="15" customHeight="1" x14ac:dyDescent="0.2">
      <c r="A686" s="151" t="s">
        <v>238</v>
      </c>
      <c r="B686" s="152" t="s">
        <v>239</v>
      </c>
      <c r="C686" s="153" t="s">
        <v>172</v>
      </c>
      <c r="D686" s="151" t="s">
        <v>36</v>
      </c>
      <c r="E686" s="151" t="s">
        <v>478</v>
      </c>
      <c r="F686" s="151" t="s">
        <v>478</v>
      </c>
      <c r="G686" s="151" t="s">
        <v>42</v>
      </c>
      <c r="H686" s="151" t="s">
        <v>549</v>
      </c>
      <c r="I686" s="151"/>
      <c r="J686" s="151"/>
      <c r="K686" s="151"/>
      <c r="L686" s="151"/>
      <c r="M686" s="151" t="s">
        <v>37</v>
      </c>
      <c r="N686" s="151" t="s">
        <v>38</v>
      </c>
      <c r="O686" s="151" t="s">
        <v>39</v>
      </c>
      <c r="P686" s="152" t="s">
        <v>126</v>
      </c>
      <c r="Q686" s="154">
        <v>57542000</v>
      </c>
      <c r="R686" s="154">
        <v>4062800</v>
      </c>
      <c r="S686" s="154">
        <v>4795900</v>
      </c>
      <c r="T686" s="154">
        <v>56808900</v>
      </c>
      <c r="U686" s="154">
        <v>0</v>
      </c>
      <c r="V686" s="154">
        <v>56808900</v>
      </c>
      <c r="W686" s="154">
        <v>0</v>
      </c>
      <c r="X686" s="154">
        <v>56808900</v>
      </c>
      <c r="Y686" s="154">
        <v>56808900</v>
      </c>
      <c r="Z686" s="154">
        <v>56808900</v>
      </c>
      <c r="AA686" s="154">
        <v>56808900</v>
      </c>
    </row>
    <row r="687" spans="1:27" ht="15" customHeight="1" x14ac:dyDescent="0.2">
      <c r="A687" s="151" t="s">
        <v>238</v>
      </c>
      <c r="B687" s="152" t="s">
        <v>239</v>
      </c>
      <c r="C687" s="153" t="s">
        <v>173</v>
      </c>
      <c r="D687" s="151" t="s">
        <v>36</v>
      </c>
      <c r="E687" s="151" t="s">
        <v>478</v>
      </c>
      <c r="F687" s="151" t="s">
        <v>478</v>
      </c>
      <c r="G687" s="151" t="s">
        <v>42</v>
      </c>
      <c r="H687" s="151" t="s">
        <v>550</v>
      </c>
      <c r="I687" s="151"/>
      <c r="J687" s="151"/>
      <c r="K687" s="151"/>
      <c r="L687" s="151"/>
      <c r="M687" s="151" t="s">
        <v>37</v>
      </c>
      <c r="N687" s="151" t="s">
        <v>38</v>
      </c>
      <c r="O687" s="151" t="s">
        <v>39</v>
      </c>
      <c r="P687" s="152" t="s">
        <v>127</v>
      </c>
      <c r="Q687" s="154">
        <v>40674000</v>
      </c>
      <c r="R687" s="154">
        <v>0</v>
      </c>
      <c r="S687" s="154">
        <v>587700</v>
      </c>
      <c r="T687" s="154">
        <v>40086300</v>
      </c>
      <c r="U687" s="154">
        <v>0</v>
      </c>
      <c r="V687" s="154">
        <v>40086300</v>
      </c>
      <c r="W687" s="154">
        <v>0</v>
      </c>
      <c r="X687" s="154">
        <v>40086300</v>
      </c>
      <c r="Y687" s="154">
        <v>40086300</v>
      </c>
      <c r="Z687" s="154">
        <v>40086300</v>
      </c>
      <c r="AA687" s="154">
        <v>40086300</v>
      </c>
    </row>
    <row r="688" spans="1:27" ht="15" customHeight="1" x14ac:dyDescent="0.2">
      <c r="A688" s="151" t="s">
        <v>238</v>
      </c>
      <c r="B688" s="152" t="s">
        <v>239</v>
      </c>
      <c r="C688" s="153" t="s">
        <v>174</v>
      </c>
      <c r="D688" s="151" t="s">
        <v>36</v>
      </c>
      <c r="E688" s="151" t="s">
        <v>478</v>
      </c>
      <c r="F688" s="151" t="s">
        <v>478</v>
      </c>
      <c r="G688" s="151" t="s">
        <v>42</v>
      </c>
      <c r="H688" s="151" t="s">
        <v>552</v>
      </c>
      <c r="I688" s="151"/>
      <c r="J688" s="151"/>
      <c r="K688" s="151"/>
      <c r="L688" s="151"/>
      <c r="M688" s="151" t="s">
        <v>37</v>
      </c>
      <c r="N688" s="151" t="s">
        <v>38</v>
      </c>
      <c r="O688" s="151" t="s">
        <v>39</v>
      </c>
      <c r="P688" s="152" t="s">
        <v>128</v>
      </c>
      <c r="Q688" s="154">
        <v>23570000</v>
      </c>
      <c r="R688" s="154">
        <v>305000</v>
      </c>
      <c r="S688" s="154">
        <v>1330500</v>
      </c>
      <c r="T688" s="154">
        <v>22544500</v>
      </c>
      <c r="U688" s="154">
        <v>0</v>
      </c>
      <c r="V688" s="154">
        <v>22544500</v>
      </c>
      <c r="W688" s="154">
        <v>0</v>
      </c>
      <c r="X688" s="154">
        <v>22544500</v>
      </c>
      <c r="Y688" s="154">
        <v>22544500</v>
      </c>
      <c r="Z688" s="154">
        <v>22544500</v>
      </c>
      <c r="AA688" s="154">
        <v>22544500</v>
      </c>
    </row>
    <row r="689" spans="1:27" ht="15" customHeight="1" x14ac:dyDescent="0.2">
      <c r="A689" s="151" t="s">
        <v>238</v>
      </c>
      <c r="B689" s="152" t="s">
        <v>239</v>
      </c>
      <c r="C689" s="153" t="s">
        <v>175</v>
      </c>
      <c r="D689" s="151" t="s">
        <v>36</v>
      </c>
      <c r="E689" s="151" t="s">
        <v>478</v>
      </c>
      <c r="F689" s="151" t="s">
        <v>478</v>
      </c>
      <c r="G689" s="151" t="s">
        <v>42</v>
      </c>
      <c r="H689" s="151" t="s">
        <v>553</v>
      </c>
      <c r="I689" s="151"/>
      <c r="J689" s="151"/>
      <c r="K689" s="151"/>
      <c r="L689" s="151"/>
      <c r="M689" s="151" t="s">
        <v>37</v>
      </c>
      <c r="N689" s="151" t="s">
        <v>38</v>
      </c>
      <c r="O689" s="151" t="s">
        <v>39</v>
      </c>
      <c r="P689" s="152" t="s">
        <v>129</v>
      </c>
      <c r="Q689" s="154">
        <v>5139000</v>
      </c>
      <c r="R689" s="154">
        <v>6000</v>
      </c>
      <c r="S689" s="154">
        <v>20700</v>
      </c>
      <c r="T689" s="154">
        <v>5124300</v>
      </c>
      <c r="U689" s="154">
        <v>0</v>
      </c>
      <c r="V689" s="154">
        <v>5124300</v>
      </c>
      <c r="W689" s="154">
        <v>0</v>
      </c>
      <c r="X689" s="154">
        <v>5124300</v>
      </c>
      <c r="Y689" s="154">
        <v>5124300</v>
      </c>
      <c r="Z689" s="154">
        <v>5124300</v>
      </c>
      <c r="AA689" s="154">
        <v>5124300</v>
      </c>
    </row>
    <row r="690" spans="1:27" ht="15" customHeight="1" x14ac:dyDescent="0.2">
      <c r="A690" s="151" t="s">
        <v>238</v>
      </c>
      <c r="B690" s="152" t="s">
        <v>239</v>
      </c>
      <c r="C690" s="153" t="s">
        <v>176</v>
      </c>
      <c r="D690" s="151" t="s">
        <v>36</v>
      </c>
      <c r="E690" s="151" t="s">
        <v>478</v>
      </c>
      <c r="F690" s="151" t="s">
        <v>478</v>
      </c>
      <c r="G690" s="151" t="s">
        <v>42</v>
      </c>
      <c r="H690" s="151" t="s">
        <v>490</v>
      </c>
      <c r="I690" s="151"/>
      <c r="J690" s="151"/>
      <c r="K690" s="151"/>
      <c r="L690" s="151"/>
      <c r="M690" s="151" t="s">
        <v>37</v>
      </c>
      <c r="N690" s="151" t="s">
        <v>38</v>
      </c>
      <c r="O690" s="151" t="s">
        <v>39</v>
      </c>
      <c r="P690" s="152" t="s">
        <v>130</v>
      </c>
      <c r="Q690" s="154">
        <v>17681000</v>
      </c>
      <c r="R690" s="154">
        <v>229000</v>
      </c>
      <c r="S690" s="154">
        <v>997600</v>
      </c>
      <c r="T690" s="154">
        <v>16912400</v>
      </c>
      <c r="U690" s="154">
        <v>0</v>
      </c>
      <c r="V690" s="154">
        <v>16912400</v>
      </c>
      <c r="W690" s="154">
        <v>0</v>
      </c>
      <c r="X690" s="154">
        <v>16912400</v>
      </c>
      <c r="Y690" s="154">
        <v>16912400</v>
      </c>
      <c r="Z690" s="154">
        <v>16912400</v>
      </c>
      <c r="AA690" s="154">
        <v>16912400</v>
      </c>
    </row>
    <row r="691" spans="1:27" ht="15" customHeight="1" x14ac:dyDescent="0.2">
      <c r="A691" s="151" t="s">
        <v>238</v>
      </c>
      <c r="B691" s="152" t="s">
        <v>239</v>
      </c>
      <c r="C691" s="153" t="s">
        <v>177</v>
      </c>
      <c r="D691" s="151" t="s">
        <v>36</v>
      </c>
      <c r="E691" s="151" t="s">
        <v>478</v>
      </c>
      <c r="F691" s="151" t="s">
        <v>478</v>
      </c>
      <c r="G691" s="151" t="s">
        <v>42</v>
      </c>
      <c r="H691" s="151" t="s">
        <v>500</v>
      </c>
      <c r="I691" s="151"/>
      <c r="J691" s="151"/>
      <c r="K691" s="151"/>
      <c r="L691" s="151"/>
      <c r="M691" s="151" t="s">
        <v>37</v>
      </c>
      <c r="N691" s="151" t="s">
        <v>38</v>
      </c>
      <c r="O691" s="151" t="s">
        <v>39</v>
      </c>
      <c r="P691" s="152" t="s">
        <v>131</v>
      </c>
      <c r="Q691" s="154">
        <v>11790000</v>
      </c>
      <c r="R691" s="154">
        <v>153000</v>
      </c>
      <c r="S691" s="154">
        <v>665300</v>
      </c>
      <c r="T691" s="154">
        <v>11277700</v>
      </c>
      <c r="U691" s="154">
        <v>0</v>
      </c>
      <c r="V691" s="154">
        <v>11277700</v>
      </c>
      <c r="W691" s="154">
        <v>0</v>
      </c>
      <c r="X691" s="154">
        <v>11277700</v>
      </c>
      <c r="Y691" s="154">
        <v>11277700</v>
      </c>
      <c r="Z691" s="154">
        <v>11277700</v>
      </c>
      <c r="AA691" s="154">
        <v>11277700</v>
      </c>
    </row>
    <row r="692" spans="1:27" ht="15" customHeight="1" x14ac:dyDescent="0.2">
      <c r="A692" s="151" t="s">
        <v>238</v>
      </c>
      <c r="B692" s="152" t="s">
        <v>239</v>
      </c>
      <c r="C692" s="153" t="s">
        <v>178</v>
      </c>
      <c r="D692" s="151" t="s">
        <v>36</v>
      </c>
      <c r="E692" s="151" t="s">
        <v>478</v>
      </c>
      <c r="F692" s="151" t="s">
        <v>478</v>
      </c>
      <c r="G692" s="151" t="s">
        <v>546</v>
      </c>
      <c r="H692" s="151" t="s">
        <v>549</v>
      </c>
      <c r="I692" s="151" t="s">
        <v>549</v>
      </c>
      <c r="J692" s="151"/>
      <c r="K692" s="151"/>
      <c r="L692" s="151"/>
      <c r="M692" s="151" t="s">
        <v>37</v>
      </c>
      <c r="N692" s="151" t="s">
        <v>38</v>
      </c>
      <c r="O692" s="151" t="s">
        <v>39</v>
      </c>
      <c r="P692" s="152" t="s">
        <v>132</v>
      </c>
      <c r="Q692" s="154">
        <v>16352910</v>
      </c>
      <c r="R692" s="154">
        <v>16390369</v>
      </c>
      <c r="S692" s="154">
        <v>22986</v>
      </c>
      <c r="T692" s="154">
        <v>32720293</v>
      </c>
      <c r="U692" s="154">
        <v>0</v>
      </c>
      <c r="V692" s="154">
        <v>32720293</v>
      </c>
      <c r="W692" s="154">
        <v>0</v>
      </c>
      <c r="X692" s="154">
        <v>32720293</v>
      </c>
      <c r="Y692" s="154">
        <v>32720293</v>
      </c>
      <c r="Z692" s="154">
        <v>32720293</v>
      </c>
      <c r="AA692" s="154">
        <v>32720293</v>
      </c>
    </row>
    <row r="693" spans="1:27" ht="15" customHeight="1" x14ac:dyDescent="0.2">
      <c r="A693" s="151" t="s">
        <v>238</v>
      </c>
      <c r="B693" s="152" t="s">
        <v>239</v>
      </c>
      <c r="C693" s="153" t="s">
        <v>179</v>
      </c>
      <c r="D693" s="151" t="s">
        <v>36</v>
      </c>
      <c r="E693" s="151" t="s">
        <v>478</v>
      </c>
      <c r="F693" s="151" t="s">
        <v>478</v>
      </c>
      <c r="G693" s="151" t="s">
        <v>546</v>
      </c>
      <c r="H693" s="151" t="s">
        <v>549</v>
      </c>
      <c r="I693" s="151" t="s">
        <v>550</v>
      </c>
      <c r="J693" s="151"/>
      <c r="K693" s="151"/>
      <c r="L693" s="151"/>
      <c r="M693" s="151" t="s">
        <v>37</v>
      </c>
      <c r="N693" s="151" t="s">
        <v>38</v>
      </c>
      <c r="O693" s="151" t="s">
        <v>39</v>
      </c>
      <c r="P693" s="152" t="s">
        <v>133</v>
      </c>
      <c r="Q693" s="154">
        <v>0</v>
      </c>
      <c r="R693" s="154">
        <v>1349625</v>
      </c>
      <c r="S693" s="154">
        <v>0</v>
      </c>
      <c r="T693" s="154">
        <v>1349625</v>
      </c>
      <c r="U693" s="154">
        <v>0</v>
      </c>
      <c r="V693" s="154">
        <v>1349625</v>
      </c>
      <c r="W693" s="154">
        <v>0</v>
      </c>
      <c r="X693" s="154">
        <v>1349625</v>
      </c>
      <c r="Y693" s="154">
        <v>1349625</v>
      </c>
      <c r="Z693" s="154">
        <v>1349625</v>
      </c>
      <c r="AA693" s="154">
        <v>1349625</v>
      </c>
    </row>
    <row r="694" spans="1:27" ht="15" customHeight="1" x14ac:dyDescent="0.2">
      <c r="A694" s="151" t="s">
        <v>238</v>
      </c>
      <c r="B694" s="152" t="s">
        <v>239</v>
      </c>
      <c r="C694" s="153" t="s">
        <v>180</v>
      </c>
      <c r="D694" s="151" t="s">
        <v>36</v>
      </c>
      <c r="E694" s="151" t="s">
        <v>478</v>
      </c>
      <c r="F694" s="151" t="s">
        <v>478</v>
      </c>
      <c r="G694" s="151" t="s">
        <v>546</v>
      </c>
      <c r="H694" s="151" t="s">
        <v>549</v>
      </c>
      <c r="I694" s="151" t="s">
        <v>479</v>
      </c>
      <c r="J694" s="151"/>
      <c r="K694" s="151"/>
      <c r="L694" s="151"/>
      <c r="M694" s="151" t="s">
        <v>37</v>
      </c>
      <c r="N694" s="151" t="s">
        <v>38</v>
      </c>
      <c r="O694" s="151" t="s">
        <v>39</v>
      </c>
      <c r="P694" s="152" t="s">
        <v>134</v>
      </c>
      <c r="Q694" s="154">
        <v>1380330</v>
      </c>
      <c r="R694" s="154">
        <v>1276000</v>
      </c>
      <c r="S694" s="154">
        <v>125</v>
      </c>
      <c r="T694" s="154">
        <v>2656205</v>
      </c>
      <c r="U694" s="154">
        <v>0</v>
      </c>
      <c r="V694" s="154">
        <v>2656205</v>
      </c>
      <c r="W694" s="154">
        <v>0</v>
      </c>
      <c r="X694" s="154">
        <v>2656205</v>
      </c>
      <c r="Y694" s="154">
        <v>2656205</v>
      </c>
      <c r="Z694" s="154">
        <v>2656205</v>
      </c>
      <c r="AA694" s="154">
        <v>2656205</v>
      </c>
    </row>
    <row r="695" spans="1:27" ht="15" customHeight="1" x14ac:dyDescent="0.2">
      <c r="A695" s="151" t="s">
        <v>238</v>
      </c>
      <c r="B695" s="152" t="s">
        <v>239</v>
      </c>
      <c r="C695" s="153" t="s">
        <v>181</v>
      </c>
      <c r="D695" s="151" t="s">
        <v>36</v>
      </c>
      <c r="E695" s="151" t="s">
        <v>478</v>
      </c>
      <c r="F695" s="151" t="s">
        <v>478</v>
      </c>
      <c r="G695" s="151" t="s">
        <v>546</v>
      </c>
      <c r="H695" s="151" t="s">
        <v>550</v>
      </c>
      <c r="I695" s="151"/>
      <c r="J695" s="151"/>
      <c r="K695" s="151"/>
      <c r="L695" s="151"/>
      <c r="M695" s="151" t="s">
        <v>37</v>
      </c>
      <c r="N695" s="151" t="s">
        <v>38</v>
      </c>
      <c r="O695" s="151" t="s">
        <v>39</v>
      </c>
      <c r="P695" s="152" t="s">
        <v>135</v>
      </c>
      <c r="Q695" s="154">
        <v>16936290</v>
      </c>
      <c r="R695" s="154">
        <v>11323314</v>
      </c>
      <c r="S695" s="154">
        <v>0</v>
      </c>
      <c r="T695" s="154">
        <v>28259604</v>
      </c>
      <c r="U695" s="154">
        <v>0</v>
      </c>
      <c r="V695" s="154">
        <v>28259604</v>
      </c>
      <c r="W695" s="154">
        <v>0</v>
      </c>
      <c r="X695" s="154">
        <v>28259604</v>
      </c>
      <c r="Y695" s="154">
        <v>28259604</v>
      </c>
      <c r="Z695" s="154">
        <v>28259604</v>
      </c>
      <c r="AA695" s="154">
        <v>28259604</v>
      </c>
    </row>
    <row r="696" spans="1:27" ht="15" customHeight="1" x14ac:dyDescent="0.2">
      <c r="A696" s="151" t="s">
        <v>238</v>
      </c>
      <c r="B696" s="152" t="s">
        <v>239</v>
      </c>
      <c r="C696" s="153" t="s">
        <v>185</v>
      </c>
      <c r="D696" s="151" t="s">
        <v>36</v>
      </c>
      <c r="E696" s="151" t="s">
        <v>42</v>
      </c>
      <c r="F696" s="151" t="s">
        <v>42</v>
      </c>
      <c r="G696" s="151" t="s">
        <v>42</v>
      </c>
      <c r="H696" s="151" t="s">
        <v>490</v>
      </c>
      <c r="I696" s="151" t="s">
        <v>552</v>
      </c>
      <c r="J696" s="151"/>
      <c r="K696" s="151"/>
      <c r="L696" s="151"/>
      <c r="M696" s="151" t="s">
        <v>37</v>
      </c>
      <c r="N696" s="151" t="s">
        <v>38</v>
      </c>
      <c r="O696" s="151" t="s">
        <v>39</v>
      </c>
      <c r="P696" s="152" t="s">
        <v>139</v>
      </c>
      <c r="Q696" s="154">
        <v>0</v>
      </c>
      <c r="R696" s="154">
        <v>1593400</v>
      </c>
      <c r="S696" s="154">
        <v>0</v>
      </c>
      <c r="T696" s="154">
        <v>1593400</v>
      </c>
      <c r="U696" s="154">
        <v>0</v>
      </c>
      <c r="V696" s="154">
        <v>1593400</v>
      </c>
      <c r="W696" s="154">
        <v>0</v>
      </c>
      <c r="X696" s="154">
        <v>1593400</v>
      </c>
      <c r="Y696" s="154">
        <v>1593400</v>
      </c>
      <c r="Z696" s="154">
        <v>1593400</v>
      </c>
      <c r="AA696" s="154">
        <v>1593400</v>
      </c>
    </row>
    <row r="697" spans="1:27" ht="15" customHeight="1" x14ac:dyDescent="0.2">
      <c r="A697" s="151" t="s">
        <v>238</v>
      </c>
      <c r="B697" s="152" t="s">
        <v>239</v>
      </c>
      <c r="C697" s="153" t="s">
        <v>185</v>
      </c>
      <c r="D697" s="151" t="s">
        <v>36</v>
      </c>
      <c r="E697" s="151" t="s">
        <v>42</v>
      </c>
      <c r="F697" s="151" t="s">
        <v>42</v>
      </c>
      <c r="G697" s="151" t="s">
        <v>42</v>
      </c>
      <c r="H697" s="151" t="s">
        <v>490</v>
      </c>
      <c r="I697" s="151" t="s">
        <v>552</v>
      </c>
      <c r="J697" s="151"/>
      <c r="K697" s="151"/>
      <c r="L697" s="151"/>
      <c r="M697" s="151" t="s">
        <v>48</v>
      </c>
      <c r="N697" s="151" t="s">
        <v>49</v>
      </c>
      <c r="O697" s="151" t="s">
        <v>39</v>
      </c>
      <c r="P697" s="152" t="s">
        <v>139</v>
      </c>
      <c r="Q697" s="154">
        <v>0</v>
      </c>
      <c r="R697" s="154">
        <v>100000</v>
      </c>
      <c r="S697" s="154">
        <v>0</v>
      </c>
      <c r="T697" s="154">
        <v>100000</v>
      </c>
      <c r="U697" s="154">
        <v>0</v>
      </c>
      <c r="V697" s="154">
        <v>100000</v>
      </c>
      <c r="W697" s="154">
        <v>0</v>
      </c>
      <c r="X697" s="154">
        <v>100000</v>
      </c>
      <c r="Y697" s="154">
        <v>100000</v>
      </c>
      <c r="Z697" s="154">
        <v>100000</v>
      </c>
      <c r="AA697" s="154">
        <v>100000</v>
      </c>
    </row>
    <row r="698" spans="1:27" ht="15" customHeight="1" x14ac:dyDescent="0.2">
      <c r="A698" s="151" t="s">
        <v>238</v>
      </c>
      <c r="B698" s="152" t="s">
        <v>239</v>
      </c>
      <c r="C698" s="153" t="s">
        <v>186</v>
      </c>
      <c r="D698" s="151" t="s">
        <v>36</v>
      </c>
      <c r="E698" s="151" t="s">
        <v>42</v>
      </c>
      <c r="F698" s="151" t="s">
        <v>42</v>
      </c>
      <c r="G698" s="151" t="s">
        <v>42</v>
      </c>
      <c r="H698" s="151" t="s">
        <v>490</v>
      </c>
      <c r="I698" s="151" t="s">
        <v>554</v>
      </c>
      <c r="J698" s="151"/>
      <c r="K698" s="151"/>
      <c r="L698" s="151"/>
      <c r="M698" s="151" t="s">
        <v>37</v>
      </c>
      <c r="N698" s="151" t="s">
        <v>38</v>
      </c>
      <c r="O698" s="151" t="s">
        <v>39</v>
      </c>
      <c r="P698" s="152" t="s">
        <v>140</v>
      </c>
      <c r="Q698" s="154">
        <v>37000000</v>
      </c>
      <c r="R698" s="154">
        <v>0</v>
      </c>
      <c r="S698" s="154">
        <v>1515000</v>
      </c>
      <c r="T698" s="154">
        <v>35485000</v>
      </c>
      <c r="U698" s="154">
        <v>0</v>
      </c>
      <c r="V698" s="154">
        <v>31997252</v>
      </c>
      <c r="W698" s="154">
        <v>3487748</v>
      </c>
      <c r="X698" s="154">
        <v>31997252</v>
      </c>
      <c r="Y698" s="154">
        <v>31997252</v>
      </c>
      <c r="Z698" s="154">
        <v>31997252</v>
      </c>
      <c r="AA698" s="154">
        <v>31997252</v>
      </c>
    </row>
    <row r="699" spans="1:27" ht="15" customHeight="1" x14ac:dyDescent="0.2">
      <c r="A699" s="151" t="s">
        <v>238</v>
      </c>
      <c r="B699" s="152" t="s">
        <v>239</v>
      </c>
      <c r="C699" s="153" t="s">
        <v>187</v>
      </c>
      <c r="D699" s="151" t="s">
        <v>36</v>
      </c>
      <c r="E699" s="151" t="s">
        <v>42</v>
      </c>
      <c r="F699" s="151" t="s">
        <v>42</v>
      </c>
      <c r="G699" s="151" t="s">
        <v>42</v>
      </c>
      <c r="H699" s="151" t="s">
        <v>500</v>
      </c>
      <c r="I699" s="151" t="s">
        <v>549</v>
      </c>
      <c r="J699" s="151"/>
      <c r="K699" s="151"/>
      <c r="L699" s="151"/>
      <c r="M699" s="151" t="s">
        <v>37</v>
      </c>
      <c r="N699" s="151" t="s">
        <v>38</v>
      </c>
      <c r="O699" s="151" t="s">
        <v>39</v>
      </c>
      <c r="P699" s="152" t="s">
        <v>141</v>
      </c>
      <c r="Q699" s="154">
        <v>28240000</v>
      </c>
      <c r="R699" s="154">
        <v>0</v>
      </c>
      <c r="S699" s="154">
        <v>28240000</v>
      </c>
      <c r="T699" s="154">
        <v>0</v>
      </c>
      <c r="U699" s="154">
        <v>0</v>
      </c>
      <c r="V699" s="154">
        <v>0</v>
      </c>
      <c r="W699" s="154">
        <v>0</v>
      </c>
      <c r="X699" s="154">
        <v>0</v>
      </c>
      <c r="Y699" s="154">
        <v>0</v>
      </c>
      <c r="Z699" s="154">
        <v>0</v>
      </c>
      <c r="AA699" s="154">
        <v>0</v>
      </c>
    </row>
    <row r="700" spans="1:27" ht="15" customHeight="1" x14ac:dyDescent="0.2">
      <c r="A700" s="151" t="s">
        <v>238</v>
      </c>
      <c r="B700" s="152" t="s">
        <v>239</v>
      </c>
      <c r="C700" s="153" t="s">
        <v>101</v>
      </c>
      <c r="D700" s="151" t="s">
        <v>36</v>
      </c>
      <c r="E700" s="151" t="s">
        <v>42</v>
      </c>
      <c r="F700" s="151" t="s">
        <v>42</v>
      </c>
      <c r="G700" s="151" t="s">
        <v>42</v>
      </c>
      <c r="H700" s="151" t="s">
        <v>500</v>
      </c>
      <c r="I700" s="151" t="s">
        <v>550</v>
      </c>
      <c r="J700" s="151"/>
      <c r="K700" s="151"/>
      <c r="L700" s="151"/>
      <c r="M700" s="151" t="s">
        <v>37</v>
      </c>
      <c r="N700" s="151" t="s">
        <v>38</v>
      </c>
      <c r="O700" s="151" t="s">
        <v>39</v>
      </c>
      <c r="P700" s="152" t="s">
        <v>142</v>
      </c>
      <c r="Q700" s="154">
        <v>28240000</v>
      </c>
      <c r="R700" s="154">
        <v>2190000</v>
      </c>
      <c r="S700" s="154">
        <v>0</v>
      </c>
      <c r="T700" s="154">
        <v>30430000</v>
      </c>
      <c r="U700" s="154">
        <v>0</v>
      </c>
      <c r="V700" s="154">
        <v>28638667</v>
      </c>
      <c r="W700" s="154">
        <v>1791333</v>
      </c>
      <c r="X700" s="154">
        <v>28638667</v>
      </c>
      <c r="Y700" s="154">
        <v>28238667</v>
      </c>
      <c r="Z700" s="154">
        <v>28238667</v>
      </c>
      <c r="AA700" s="154">
        <v>28238667</v>
      </c>
    </row>
    <row r="701" spans="1:27" ht="15" customHeight="1" x14ac:dyDescent="0.2">
      <c r="A701" s="151" t="s">
        <v>238</v>
      </c>
      <c r="B701" s="152" t="s">
        <v>239</v>
      </c>
      <c r="C701" s="153" t="s">
        <v>189</v>
      </c>
      <c r="D701" s="151" t="s">
        <v>36</v>
      </c>
      <c r="E701" s="151" t="s">
        <v>42</v>
      </c>
      <c r="F701" s="151" t="s">
        <v>42</v>
      </c>
      <c r="G701" s="151" t="s">
        <v>42</v>
      </c>
      <c r="H701" s="151" t="s">
        <v>485</v>
      </c>
      <c r="I701" s="151" t="s">
        <v>552</v>
      </c>
      <c r="J701" s="151"/>
      <c r="K701" s="151"/>
      <c r="L701" s="151"/>
      <c r="M701" s="151" t="s">
        <v>37</v>
      </c>
      <c r="N701" s="151" t="s">
        <v>38</v>
      </c>
      <c r="O701" s="151" t="s">
        <v>39</v>
      </c>
      <c r="P701" s="152" t="s">
        <v>144</v>
      </c>
      <c r="Q701" s="154">
        <v>350000</v>
      </c>
      <c r="R701" s="154">
        <v>4000</v>
      </c>
      <c r="S701" s="154">
        <v>0</v>
      </c>
      <c r="T701" s="154">
        <v>354000</v>
      </c>
      <c r="U701" s="154">
        <v>0</v>
      </c>
      <c r="V701" s="154">
        <v>352943</v>
      </c>
      <c r="W701" s="154">
        <v>1057</v>
      </c>
      <c r="X701" s="154">
        <v>352943</v>
      </c>
      <c r="Y701" s="154">
        <v>352943</v>
      </c>
      <c r="Z701" s="154">
        <v>352943</v>
      </c>
      <c r="AA701" s="154">
        <v>352943</v>
      </c>
    </row>
    <row r="702" spans="1:27" ht="15" customHeight="1" x14ac:dyDescent="0.2">
      <c r="A702" s="151" t="s">
        <v>238</v>
      </c>
      <c r="B702" s="152" t="s">
        <v>239</v>
      </c>
      <c r="C702" s="153" t="s">
        <v>190</v>
      </c>
      <c r="D702" s="151" t="s">
        <v>36</v>
      </c>
      <c r="E702" s="151" t="s">
        <v>42</v>
      </c>
      <c r="F702" s="151" t="s">
        <v>42</v>
      </c>
      <c r="G702" s="151" t="s">
        <v>42</v>
      </c>
      <c r="H702" s="151" t="s">
        <v>554</v>
      </c>
      <c r="I702" s="151" t="s">
        <v>552</v>
      </c>
      <c r="J702" s="151"/>
      <c r="K702" s="151"/>
      <c r="L702" s="151"/>
      <c r="M702" s="151" t="s">
        <v>37</v>
      </c>
      <c r="N702" s="151" t="s">
        <v>38</v>
      </c>
      <c r="O702" s="151" t="s">
        <v>39</v>
      </c>
      <c r="P702" s="152" t="s">
        <v>145</v>
      </c>
      <c r="Q702" s="154">
        <v>1100000</v>
      </c>
      <c r="R702" s="154">
        <v>441480</v>
      </c>
      <c r="S702" s="154">
        <v>0</v>
      </c>
      <c r="T702" s="154">
        <v>1541480</v>
      </c>
      <c r="U702" s="154">
        <v>0</v>
      </c>
      <c r="V702" s="154">
        <v>1378067</v>
      </c>
      <c r="W702" s="154">
        <v>163413</v>
      </c>
      <c r="X702" s="154">
        <v>1378067</v>
      </c>
      <c r="Y702" s="154">
        <v>1378067</v>
      </c>
      <c r="Z702" s="154">
        <v>1378067</v>
      </c>
      <c r="AA702" s="154">
        <v>1378067</v>
      </c>
    </row>
    <row r="703" spans="1:27" ht="15" customHeight="1" x14ac:dyDescent="0.2">
      <c r="A703" s="151" t="s">
        <v>238</v>
      </c>
      <c r="B703" s="152" t="s">
        <v>239</v>
      </c>
      <c r="C703" s="153" t="s">
        <v>191</v>
      </c>
      <c r="D703" s="151" t="s">
        <v>36</v>
      </c>
      <c r="E703" s="151" t="s">
        <v>42</v>
      </c>
      <c r="F703" s="151" t="s">
        <v>42</v>
      </c>
      <c r="G703" s="151" t="s">
        <v>42</v>
      </c>
      <c r="H703" s="151" t="s">
        <v>555</v>
      </c>
      <c r="I703" s="151"/>
      <c r="J703" s="151"/>
      <c r="K703" s="151"/>
      <c r="L703" s="151"/>
      <c r="M703" s="151" t="s">
        <v>37</v>
      </c>
      <c r="N703" s="151" t="s">
        <v>38</v>
      </c>
      <c r="O703" s="151" t="s">
        <v>39</v>
      </c>
      <c r="P703" s="152" t="s">
        <v>146</v>
      </c>
      <c r="Q703" s="154">
        <v>0</v>
      </c>
      <c r="R703" s="154">
        <v>543092</v>
      </c>
      <c r="S703" s="154">
        <v>0</v>
      </c>
      <c r="T703" s="154">
        <v>543092</v>
      </c>
      <c r="U703" s="154">
        <v>0</v>
      </c>
      <c r="V703" s="154">
        <v>543092</v>
      </c>
      <c r="W703" s="154">
        <v>0</v>
      </c>
      <c r="X703" s="154">
        <v>543092</v>
      </c>
      <c r="Y703" s="154">
        <v>543092</v>
      </c>
      <c r="Z703" s="154">
        <v>543092</v>
      </c>
      <c r="AA703" s="154">
        <v>543092</v>
      </c>
    </row>
    <row r="704" spans="1:27" ht="15" customHeight="1" x14ac:dyDescent="0.2">
      <c r="A704" s="151" t="s">
        <v>238</v>
      </c>
      <c r="B704" s="152" t="s">
        <v>239</v>
      </c>
      <c r="C704" s="153" t="s">
        <v>191</v>
      </c>
      <c r="D704" s="151" t="s">
        <v>36</v>
      </c>
      <c r="E704" s="151" t="s">
        <v>42</v>
      </c>
      <c r="F704" s="151" t="s">
        <v>42</v>
      </c>
      <c r="G704" s="151" t="s">
        <v>42</v>
      </c>
      <c r="H704" s="151" t="s">
        <v>555</v>
      </c>
      <c r="I704" s="151"/>
      <c r="J704" s="151"/>
      <c r="K704" s="151"/>
      <c r="L704" s="151"/>
      <c r="M704" s="151" t="s">
        <v>48</v>
      </c>
      <c r="N704" s="151" t="s">
        <v>49</v>
      </c>
      <c r="O704" s="151" t="s">
        <v>39</v>
      </c>
      <c r="P704" s="152" t="s">
        <v>146</v>
      </c>
      <c r="Q704" s="154">
        <v>0</v>
      </c>
      <c r="R704" s="154">
        <v>271546</v>
      </c>
      <c r="S704" s="154">
        <v>0</v>
      </c>
      <c r="T704" s="154">
        <v>271546</v>
      </c>
      <c r="U704" s="154">
        <v>0</v>
      </c>
      <c r="V704" s="154">
        <v>271546</v>
      </c>
      <c r="W704" s="154">
        <v>0</v>
      </c>
      <c r="X704" s="154">
        <v>271546</v>
      </c>
      <c r="Y704" s="154">
        <v>271546</v>
      </c>
      <c r="Z704" s="154">
        <v>271546</v>
      </c>
      <c r="AA704" s="154">
        <v>271546</v>
      </c>
    </row>
    <row r="705" spans="1:27" ht="15" customHeight="1" x14ac:dyDescent="0.2">
      <c r="A705" s="151" t="s">
        <v>238</v>
      </c>
      <c r="B705" s="152" t="s">
        <v>239</v>
      </c>
      <c r="C705" s="153" t="s">
        <v>192</v>
      </c>
      <c r="D705" s="151" t="s">
        <v>36</v>
      </c>
      <c r="E705" s="151" t="s">
        <v>546</v>
      </c>
      <c r="F705" s="151" t="s">
        <v>547</v>
      </c>
      <c r="G705" s="151" t="s">
        <v>42</v>
      </c>
      <c r="H705" s="151" t="s">
        <v>548</v>
      </c>
      <c r="I705" s="151" t="s">
        <v>549</v>
      </c>
      <c r="J705" s="151"/>
      <c r="K705" s="151"/>
      <c r="L705" s="151"/>
      <c r="M705" s="151" t="s">
        <v>37</v>
      </c>
      <c r="N705" s="151" t="s">
        <v>38</v>
      </c>
      <c r="O705" s="151" t="s">
        <v>39</v>
      </c>
      <c r="P705" s="152" t="s">
        <v>147</v>
      </c>
      <c r="Q705" s="154">
        <v>0</v>
      </c>
      <c r="R705" s="154">
        <v>1949505</v>
      </c>
      <c r="S705" s="154">
        <v>87780</v>
      </c>
      <c r="T705" s="154">
        <v>1861725</v>
      </c>
      <c r="U705" s="154">
        <v>0</v>
      </c>
      <c r="V705" s="154">
        <v>1861725</v>
      </c>
      <c r="W705" s="154">
        <v>0</v>
      </c>
      <c r="X705" s="154">
        <v>1861725</v>
      </c>
      <c r="Y705" s="154">
        <v>1861725</v>
      </c>
      <c r="Z705" s="154">
        <v>1861725</v>
      </c>
      <c r="AA705" s="154">
        <v>1861725</v>
      </c>
    </row>
    <row r="706" spans="1:27" ht="15" customHeight="1" x14ac:dyDescent="0.2">
      <c r="A706" s="151" t="s">
        <v>238</v>
      </c>
      <c r="B706" s="152" t="s">
        <v>239</v>
      </c>
      <c r="C706" s="153" t="s">
        <v>194</v>
      </c>
      <c r="D706" s="151" t="s">
        <v>36</v>
      </c>
      <c r="E706" s="151" t="s">
        <v>551</v>
      </c>
      <c r="F706" s="151" t="s">
        <v>478</v>
      </c>
      <c r="G706" s="151" t="s">
        <v>42</v>
      </c>
      <c r="H706" s="151" t="s">
        <v>549</v>
      </c>
      <c r="I706" s="151"/>
      <c r="J706" s="151"/>
      <c r="K706" s="151"/>
      <c r="L706" s="151"/>
      <c r="M706" s="151" t="s">
        <v>37</v>
      </c>
      <c r="N706" s="151" t="s">
        <v>38</v>
      </c>
      <c r="O706" s="151" t="s">
        <v>39</v>
      </c>
      <c r="P706" s="152" t="s">
        <v>149</v>
      </c>
      <c r="Q706" s="154">
        <v>0</v>
      </c>
      <c r="R706" s="154">
        <v>6769999</v>
      </c>
      <c r="S706" s="154">
        <v>443934</v>
      </c>
      <c r="T706" s="154">
        <v>6326065</v>
      </c>
      <c r="U706" s="154">
        <v>0</v>
      </c>
      <c r="V706" s="154">
        <v>6326065</v>
      </c>
      <c r="W706" s="154">
        <v>0</v>
      </c>
      <c r="X706" s="154">
        <v>6326065</v>
      </c>
      <c r="Y706" s="154">
        <v>6326065</v>
      </c>
      <c r="Z706" s="154">
        <v>6326065</v>
      </c>
      <c r="AA706" s="154">
        <v>6326065</v>
      </c>
    </row>
    <row r="707" spans="1:27" ht="15" customHeight="1" x14ac:dyDescent="0.2">
      <c r="A707" s="151" t="s">
        <v>238</v>
      </c>
      <c r="B707" s="152" t="s">
        <v>239</v>
      </c>
      <c r="C707" s="153" t="s">
        <v>197</v>
      </c>
      <c r="D707" s="151" t="s">
        <v>61</v>
      </c>
      <c r="E707" s="151" t="s">
        <v>74</v>
      </c>
      <c r="F707" s="151" t="s">
        <v>63</v>
      </c>
      <c r="G707" s="151" t="s">
        <v>71</v>
      </c>
      <c r="H707" s="151" t="s">
        <v>151</v>
      </c>
      <c r="I707" s="151" t="s">
        <v>154</v>
      </c>
      <c r="J707" s="151" t="s">
        <v>42</v>
      </c>
      <c r="K707" s="151"/>
      <c r="L707" s="151"/>
      <c r="M707" s="151" t="s">
        <v>37</v>
      </c>
      <c r="N707" s="151" t="s">
        <v>38</v>
      </c>
      <c r="O707" s="151" t="s">
        <v>39</v>
      </c>
      <c r="P707" s="152" t="s">
        <v>155</v>
      </c>
      <c r="Q707" s="154">
        <v>0</v>
      </c>
      <c r="R707" s="154">
        <v>128027550</v>
      </c>
      <c r="S707" s="154">
        <v>0</v>
      </c>
      <c r="T707" s="154">
        <v>128027550</v>
      </c>
      <c r="U707" s="154">
        <v>0</v>
      </c>
      <c r="V707" s="154">
        <v>127668772</v>
      </c>
      <c r="W707" s="154">
        <v>358778</v>
      </c>
      <c r="X707" s="154">
        <v>127668772</v>
      </c>
      <c r="Y707" s="154">
        <v>125949664</v>
      </c>
      <c r="Z707" s="154">
        <v>125949664</v>
      </c>
      <c r="AA707" s="154">
        <v>125949664</v>
      </c>
    </row>
    <row r="708" spans="1:27" ht="15" customHeight="1" x14ac:dyDescent="0.2">
      <c r="A708" s="151" t="s">
        <v>238</v>
      </c>
      <c r="B708" s="152" t="s">
        <v>239</v>
      </c>
      <c r="C708" s="153" t="s">
        <v>197</v>
      </c>
      <c r="D708" s="151" t="s">
        <v>61</v>
      </c>
      <c r="E708" s="151" t="s">
        <v>74</v>
      </c>
      <c r="F708" s="151" t="s">
        <v>63</v>
      </c>
      <c r="G708" s="151" t="s">
        <v>71</v>
      </c>
      <c r="H708" s="151" t="s">
        <v>151</v>
      </c>
      <c r="I708" s="151" t="s">
        <v>154</v>
      </c>
      <c r="J708" s="151" t="s">
        <v>42</v>
      </c>
      <c r="K708" s="151"/>
      <c r="L708" s="151"/>
      <c r="M708" s="151" t="s">
        <v>37</v>
      </c>
      <c r="N708" s="151" t="s">
        <v>76</v>
      </c>
      <c r="O708" s="151" t="s">
        <v>39</v>
      </c>
      <c r="P708" s="152" t="s">
        <v>155</v>
      </c>
      <c r="Q708" s="154">
        <v>0</v>
      </c>
      <c r="R708" s="154">
        <v>46904302</v>
      </c>
      <c r="S708" s="154">
        <v>10000000</v>
      </c>
      <c r="T708" s="154">
        <v>36904302</v>
      </c>
      <c r="U708" s="154">
        <v>0</v>
      </c>
      <c r="V708" s="154">
        <v>35232990</v>
      </c>
      <c r="W708" s="154">
        <v>1671312</v>
      </c>
      <c r="X708" s="154">
        <v>35232990</v>
      </c>
      <c r="Y708" s="154">
        <v>35232990</v>
      </c>
      <c r="Z708" s="154">
        <v>35232990</v>
      </c>
      <c r="AA708" s="154">
        <v>35232990</v>
      </c>
    </row>
    <row r="709" spans="1:27" ht="15" customHeight="1" x14ac:dyDescent="0.2">
      <c r="A709" s="151" t="s">
        <v>238</v>
      </c>
      <c r="B709" s="152" t="s">
        <v>239</v>
      </c>
      <c r="C709" s="153" t="s">
        <v>198</v>
      </c>
      <c r="D709" s="151" t="s">
        <v>61</v>
      </c>
      <c r="E709" s="151" t="s">
        <v>74</v>
      </c>
      <c r="F709" s="151" t="s">
        <v>63</v>
      </c>
      <c r="G709" s="151" t="s">
        <v>71</v>
      </c>
      <c r="H709" s="151" t="s">
        <v>151</v>
      </c>
      <c r="I709" s="151" t="s">
        <v>156</v>
      </c>
      <c r="J709" s="151" t="s">
        <v>42</v>
      </c>
      <c r="K709" s="151"/>
      <c r="L709" s="151"/>
      <c r="M709" s="151" t="s">
        <v>37</v>
      </c>
      <c r="N709" s="151" t="s">
        <v>76</v>
      </c>
      <c r="O709" s="151" t="s">
        <v>39</v>
      </c>
      <c r="P709" s="152" t="s">
        <v>157</v>
      </c>
      <c r="Q709" s="154">
        <v>0</v>
      </c>
      <c r="R709" s="154">
        <v>10000000</v>
      </c>
      <c r="S709" s="154">
        <v>0</v>
      </c>
      <c r="T709" s="154">
        <v>10000000</v>
      </c>
      <c r="U709" s="154">
        <v>0</v>
      </c>
      <c r="V709" s="154">
        <v>10000000</v>
      </c>
      <c r="W709" s="154">
        <v>0</v>
      </c>
      <c r="X709" s="154">
        <v>10000000</v>
      </c>
      <c r="Y709" s="154">
        <v>10000000</v>
      </c>
      <c r="Z709" s="154">
        <v>10000000</v>
      </c>
      <c r="AA709" s="154">
        <v>10000000</v>
      </c>
    </row>
    <row r="710" spans="1:27" ht="15" customHeight="1" x14ac:dyDescent="0.2">
      <c r="A710" s="151" t="s">
        <v>238</v>
      </c>
      <c r="B710" s="152" t="s">
        <v>239</v>
      </c>
      <c r="C710" s="153" t="s">
        <v>198</v>
      </c>
      <c r="D710" s="151" t="s">
        <v>61</v>
      </c>
      <c r="E710" s="151" t="s">
        <v>74</v>
      </c>
      <c r="F710" s="151" t="s">
        <v>63</v>
      </c>
      <c r="G710" s="151" t="s">
        <v>71</v>
      </c>
      <c r="H710" s="151" t="s">
        <v>151</v>
      </c>
      <c r="I710" s="151" t="s">
        <v>156</v>
      </c>
      <c r="J710" s="151" t="s">
        <v>42</v>
      </c>
      <c r="K710" s="151"/>
      <c r="L710" s="151"/>
      <c r="M710" s="151" t="s">
        <v>48</v>
      </c>
      <c r="N710" s="151" t="s">
        <v>49</v>
      </c>
      <c r="O710" s="151" t="s">
        <v>39</v>
      </c>
      <c r="P710" s="152" t="s">
        <v>157</v>
      </c>
      <c r="Q710" s="154">
        <v>0</v>
      </c>
      <c r="R710" s="154">
        <v>54807890</v>
      </c>
      <c r="S710" s="154">
        <v>0</v>
      </c>
      <c r="T710" s="154">
        <v>54807890</v>
      </c>
      <c r="U710" s="154">
        <v>0</v>
      </c>
      <c r="V710" s="154">
        <v>50359460</v>
      </c>
      <c r="W710" s="154">
        <v>4448430</v>
      </c>
      <c r="X710" s="154">
        <v>50359460</v>
      </c>
      <c r="Y710" s="154">
        <v>50359460</v>
      </c>
      <c r="Z710" s="154">
        <v>50359460</v>
      </c>
      <c r="AA710" s="154">
        <v>50359460</v>
      </c>
    </row>
    <row r="711" spans="1:27" ht="15" customHeight="1" x14ac:dyDescent="0.2">
      <c r="A711" s="151" t="s">
        <v>238</v>
      </c>
      <c r="B711" s="152" t="s">
        <v>239</v>
      </c>
      <c r="C711" s="153" t="s">
        <v>197</v>
      </c>
      <c r="D711" s="151" t="s">
        <v>61</v>
      </c>
      <c r="E711" s="151" t="s">
        <v>74</v>
      </c>
      <c r="F711" s="151" t="s">
        <v>63</v>
      </c>
      <c r="G711" s="151" t="s">
        <v>71</v>
      </c>
      <c r="H711" s="151" t="s">
        <v>151</v>
      </c>
      <c r="I711" s="151" t="s">
        <v>154</v>
      </c>
      <c r="J711" s="151" t="s">
        <v>42</v>
      </c>
      <c r="K711" s="151"/>
      <c r="L711" s="151"/>
      <c r="M711" s="151" t="s">
        <v>48</v>
      </c>
      <c r="N711" s="151" t="s">
        <v>49</v>
      </c>
      <c r="O711" s="151" t="s">
        <v>39</v>
      </c>
      <c r="P711" s="152" t="s">
        <v>155</v>
      </c>
      <c r="Q711" s="154">
        <v>0</v>
      </c>
      <c r="R711" s="154">
        <v>125865929</v>
      </c>
      <c r="S711" s="154">
        <v>1553332.5</v>
      </c>
      <c r="T711" s="154">
        <v>124312596.5</v>
      </c>
      <c r="U711" s="154">
        <v>0</v>
      </c>
      <c r="V711" s="154">
        <v>105144935</v>
      </c>
      <c r="W711" s="154">
        <v>19167661.5</v>
      </c>
      <c r="X711" s="154">
        <v>105144935</v>
      </c>
      <c r="Y711" s="154">
        <v>105144935</v>
      </c>
      <c r="Z711" s="154">
        <v>105144935</v>
      </c>
      <c r="AA711" s="154">
        <v>105144935</v>
      </c>
    </row>
    <row r="712" spans="1:27" ht="15" customHeight="1" x14ac:dyDescent="0.2">
      <c r="A712" s="151" t="s">
        <v>238</v>
      </c>
      <c r="B712" s="152" t="s">
        <v>239</v>
      </c>
      <c r="C712" s="153" t="s">
        <v>199</v>
      </c>
      <c r="D712" s="151" t="s">
        <v>61</v>
      </c>
      <c r="E712" s="151" t="s">
        <v>82</v>
      </c>
      <c r="F712" s="151" t="s">
        <v>63</v>
      </c>
      <c r="G712" s="151" t="s">
        <v>83</v>
      </c>
      <c r="H712" s="151" t="s">
        <v>151</v>
      </c>
      <c r="I712" s="151" t="s">
        <v>158</v>
      </c>
      <c r="J712" s="151" t="s">
        <v>42</v>
      </c>
      <c r="K712" s="151"/>
      <c r="L712" s="151"/>
      <c r="M712" s="151" t="s">
        <v>48</v>
      </c>
      <c r="N712" s="151" t="s">
        <v>49</v>
      </c>
      <c r="O712" s="151" t="s">
        <v>39</v>
      </c>
      <c r="P712" s="152" t="s">
        <v>159</v>
      </c>
      <c r="Q712" s="154">
        <v>0</v>
      </c>
      <c r="R712" s="154">
        <v>24269760</v>
      </c>
      <c r="S712" s="154">
        <v>0</v>
      </c>
      <c r="T712" s="154">
        <v>24269760</v>
      </c>
      <c r="U712" s="154">
        <v>0</v>
      </c>
      <c r="V712" s="154">
        <v>24269760</v>
      </c>
      <c r="W712" s="154">
        <v>0</v>
      </c>
      <c r="X712" s="154">
        <v>24269760</v>
      </c>
      <c r="Y712" s="154">
        <v>24269760</v>
      </c>
      <c r="Z712" s="154">
        <v>24269760</v>
      </c>
      <c r="AA712" s="154">
        <v>24269760</v>
      </c>
    </row>
    <row r="713" spans="1:27" ht="15" customHeight="1" x14ac:dyDescent="0.2">
      <c r="A713" s="151" t="s">
        <v>240</v>
      </c>
      <c r="B713" s="152" t="s">
        <v>241</v>
      </c>
      <c r="C713" s="153" t="s">
        <v>164</v>
      </c>
      <c r="D713" s="151" t="s">
        <v>36</v>
      </c>
      <c r="E713" s="151" t="s">
        <v>478</v>
      </c>
      <c r="F713" s="151" t="s">
        <v>478</v>
      </c>
      <c r="G713" s="151" t="s">
        <v>478</v>
      </c>
      <c r="H713" s="151" t="s">
        <v>549</v>
      </c>
      <c r="I713" s="151" t="s">
        <v>549</v>
      </c>
      <c r="J713" s="151"/>
      <c r="K713" s="151"/>
      <c r="L713" s="151"/>
      <c r="M713" s="151" t="s">
        <v>37</v>
      </c>
      <c r="N713" s="151" t="s">
        <v>38</v>
      </c>
      <c r="O713" s="151" t="s">
        <v>39</v>
      </c>
      <c r="P713" s="152" t="s">
        <v>118</v>
      </c>
      <c r="Q713" s="154">
        <v>511341000</v>
      </c>
      <c r="R713" s="154">
        <v>75410626.329999998</v>
      </c>
      <c r="S713" s="154">
        <v>0.33</v>
      </c>
      <c r="T713" s="154">
        <v>586751626</v>
      </c>
      <c r="U713" s="154">
        <v>0</v>
      </c>
      <c r="V713" s="154">
        <v>586751626</v>
      </c>
      <c r="W713" s="154">
        <v>0</v>
      </c>
      <c r="X713" s="154">
        <v>586751626</v>
      </c>
      <c r="Y713" s="154">
        <v>586751626</v>
      </c>
      <c r="Z713" s="154">
        <v>586751626</v>
      </c>
      <c r="AA713" s="154">
        <v>586751626</v>
      </c>
    </row>
    <row r="714" spans="1:27" ht="15" customHeight="1" x14ac:dyDescent="0.2">
      <c r="A714" s="151" t="s">
        <v>240</v>
      </c>
      <c r="B714" s="152" t="s">
        <v>241</v>
      </c>
      <c r="C714" s="153" t="s">
        <v>166</v>
      </c>
      <c r="D714" s="151" t="s">
        <v>36</v>
      </c>
      <c r="E714" s="151" t="s">
        <v>478</v>
      </c>
      <c r="F714" s="151" t="s">
        <v>478</v>
      </c>
      <c r="G714" s="151" t="s">
        <v>478</v>
      </c>
      <c r="H714" s="151" t="s">
        <v>549</v>
      </c>
      <c r="I714" s="151" t="s">
        <v>552</v>
      </c>
      <c r="J714" s="151"/>
      <c r="K714" s="151"/>
      <c r="L714" s="151"/>
      <c r="M714" s="151" t="s">
        <v>37</v>
      </c>
      <c r="N714" s="151" t="s">
        <v>38</v>
      </c>
      <c r="O714" s="151" t="s">
        <v>39</v>
      </c>
      <c r="P714" s="152" t="s">
        <v>120</v>
      </c>
      <c r="Q714" s="154">
        <v>11592000</v>
      </c>
      <c r="R714" s="154">
        <v>2815265</v>
      </c>
      <c r="S714" s="154">
        <v>0</v>
      </c>
      <c r="T714" s="154">
        <v>14407265</v>
      </c>
      <c r="U714" s="154">
        <v>0</v>
      </c>
      <c r="V714" s="154">
        <v>14407265</v>
      </c>
      <c r="W714" s="154">
        <v>0</v>
      </c>
      <c r="X714" s="154">
        <v>14407265</v>
      </c>
      <c r="Y714" s="154">
        <v>14407265</v>
      </c>
      <c r="Z714" s="154">
        <v>14407265</v>
      </c>
      <c r="AA714" s="154">
        <v>14407265</v>
      </c>
    </row>
    <row r="715" spans="1:27" ht="15" customHeight="1" x14ac:dyDescent="0.2">
      <c r="A715" s="151" t="s">
        <v>240</v>
      </c>
      <c r="B715" s="152" t="s">
        <v>241</v>
      </c>
      <c r="C715" s="153" t="s">
        <v>167</v>
      </c>
      <c r="D715" s="151" t="s">
        <v>36</v>
      </c>
      <c r="E715" s="151" t="s">
        <v>478</v>
      </c>
      <c r="F715" s="151" t="s">
        <v>478</v>
      </c>
      <c r="G715" s="151" t="s">
        <v>478</v>
      </c>
      <c r="H715" s="151" t="s">
        <v>549</v>
      </c>
      <c r="I715" s="151" t="s">
        <v>553</v>
      </c>
      <c r="J715" s="151"/>
      <c r="K715" s="151"/>
      <c r="L715" s="151"/>
      <c r="M715" s="151" t="s">
        <v>37</v>
      </c>
      <c r="N715" s="151" t="s">
        <v>38</v>
      </c>
      <c r="O715" s="151" t="s">
        <v>39</v>
      </c>
      <c r="P715" s="152" t="s">
        <v>121</v>
      </c>
      <c r="Q715" s="154">
        <v>14794000</v>
      </c>
      <c r="R715" s="154">
        <v>0</v>
      </c>
      <c r="S715" s="154">
        <v>4707451</v>
      </c>
      <c r="T715" s="154">
        <v>10086549</v>
      </c>
      <c r="U715" s="154">
        <v>0</v>
      </c>
      <c r="V715" s="154">
        <v>10086549</v>
      </c>
      <c r="W715" s="154">
        <v>0</v>
      </c>
      <c r="X715" s="154">
        <v>10086549</v>
      </c>
      <c r="Y715" s="154">
        <v>10086549</v>
      </c>
      <c r="Z715" s="154">
        <v>10086549</v>
      </c>
      <c r="AA715" s="154">
        <v>10086549</v>
      </c>
    </row>
    <row r="716" spans="1:27" ht="15" customHeight="1" x14ac:dyDescent="0.2">
      <c r="A716" s="151" t="s">
        <v>240</v>
      </c>
      <c r="B716" s="152" t="s">
        <v>241</v>
      </c>
      <c r="C716" s="153" t="s">
        <v>168</v>
      </c>
      <c r="D716" s="151" t="s">
        <v>36</v>
      </c>
      <c r="E716" s="151" t="s">
        <v>478</v>
      </c>
      <c r="F716" s="151" t="s">
        <v>478</v>
      </c>
      <c r="G716" s="151" t="s">
        <v>478</v>
      </c>
      <c r="H716" s="151" t="s">
        <v>549</v>
      </c>
      <c r="I716" s="151" t="s">
        <v>490</v>
      </c>
      <c r="J716" s="151"/>
      <c r="K716" s="151"/>
      <c r="L716" s="151"/>
      <c r="M716" s="151" t="s">
        <v>37</v>
      </c>
      <c r="N716" s="151" t="s">
        <v>38</v>
      </c>
      <c r="O716" s="151" t="s">
        <v>39</v>
      </c>
      <c r="P716" s="152" t="s">
        <v>122</v>
      </c>
      <c r="Q716" s="154">
        <v>45545000</v>
      </c>
      <c r="R716" s="154">
        <v>10061236</v>
      </c>
      <c r="S716" s="154">
        <v>0</v>
      </c>
      <c r="T716" s="154">
        <v>55606236</v>
      </c>
      <c r="U716" s="154">
        <v>0</v>
      </c>
      <c r="V716" s="154">
        <v>55606236</v>
      </c>
      <c r="W716" s="154">
        <v>0</v>
      </c>
      <c r="X716" s="154">
        <v>55606236</v>
      </c>
      <c r="Y716" s="154">
        <v>55606236</v>
      </c>
      <c r="Z716" s="154">
        <v>55606236</v>
      </c>
      <c r="AA716" s="154">
        <v>55606236</v>
      </c>
    </row>
    <row r="717" spans="1:27" ht="15" customHeight="1" x14ac:dyDescent="0.2">
      <c r="A717" s="151" t="s">
        <v>240</v>
      </c>
      <c r="B717" s="152" t="s">
        <v>241</v>
      </c>
      <c r="C717" s="153" t="s">
        <v>169</v>
      </c>
      <c r="D717" s="151" t="s">
        <v>36</v>
      </c>
      <c r="E717" s="151" t="s">
        <v>478</v>
      </c>
      <c r="F717" s="151" t="s">
        <v>478</v>
      </c>
      <c r="G717" s="151" t="s">
        <v>478</v>
      </c>
      <c r="H717" s="151" t="s">
        <v>549</v>
      </c>
      <c r="I717" s="151" t="s">
        <v>500</v>
      </c>
      <c r="J717" s="151"/>
      <c r="K717" s="151"/>
      <c r="L717" s="151"/>
      <c r="M717" s="151" t="s">
        <v>37</v>
      </c>
      <c r="N717" s="151" t="s">
        <v>38</v>
      </c>
      <c r="O717" s="151" t="s">
        <v>39</v>
      </c>
      <c r="P717" s="152" t="s">
        <v>123</v>
      </c>
      <c r="Q717" s="154">
        <v>17712000</v>
      </c>
      <c r="R717" s="154">
        <v>5123120</v>
      </c>
      <c r="S717" s="154">
        <v>0</v>
      </c>
      <c r="T717" s="154">
        <v>22835120</v>
      </c>
      <c r="U717" s="154">
        <v>0</v>
      </c>
      <c r="V717" s="154">
        <v>22835120</v>
      </c>
      <c r="W717" s="154">
        <v>0</v>
      </c>
      <c r="X717" s="154">
        <v>22835120</v>
      </c>
      <c r="Y717" s="154">
        <v>22835120</v>
      </c>
      <c r="Z717" s="154">
        <v>22835120</v>
      </c>
      <c r="AA717" s="154">
        <v>22835120</v>
      </c>
    </row>
    <row r="718" spans="1:27" ht="15" customHeight="1" x14ac:dyDescent="0.2">
      <c r="A718" s="151" t="s">
        <v>240</v>
      </c>
      <c r="B718" s="152" t="s">
        <v>241</v>
      </c>
      <c r="C718" s="153" t="s">
        <v>170</v>
      </c>
      <c r="D718" s="151" t="s">
        <v>36</v>
      </c>
      <c r="E718" s="151" t="s">
        <v>478</v>
      </c>
      <c r="F718" s="151" t="s">
        <v>478</v>
      </c>
      <c r="G718" s="151" t="s">
        <v>478</v>
      </c>
      <c r="H718" s="151" t="s">
        <v>549</v>
      </c>
      <c r="I718" s="151" t="s">
        <v>554</v>
      </c>
      <c r="J718" s="151"/>
      <c r="K718" s="151"/>
      <c r="L718" s="151"/>
      <c r="M718" s="151" t="s">
        <v>37</v>
      </c>
      <c r="N718" s="151" t="s">
        <v>38</v>
      </c>
      <c r="O718" s="151" t="s">
        <v>39</v>
      </c>
      <c r="P718" s="152" t="s">
        <v>124</v>
      </c>
      <c r="Q718" s="154">
        <v>62796000</v>
      </c>
      <c r="R718" s="154">
        <v>10385627</v>
      </c>
      <c r="S718" s="154">
        <v>0</v>
      </c>
      <c r="T718" s="154">
        <v>73181627</v>
      </c>
      <c r="U718" s="154">
        <v>0</v>
      </c>
      <c r="V718" s="154">
        <v>73181627</v>
      </c>
      <c r="W718" s="154">
        <v>0</v>
      </c>
      <c r="X718" s="154">
        <v>73181627</v>
      </c>
      <c r="Y718" s="154">
        <v>73181627</v>
      </c>
      <c r="Z718" s="154">
        <v>73181627</v>
      </c>
      <c r="AA718" s="154">
        <v>73181627</v>
      </c>
    </row>
    <row r="719" spans="1:27" ht="15" customHeight="1" x14ac:dyDescent="0.2">
      <c r="A719" s="151" t="s">
        <v>240</v>
      </c>
      <c r="B719" s="152" t="s">
        <v>241</v>
      </c>
      <c r="C719" s="153" t="s">
        <v>171</v>
      </c>
      <c r="D719" s="151" t="s">
        <v>36</v>
      </c>
      <c r="E719" s="151" t="s">
        <v>478</v>
      </c>
      <c r="F719" s="151" t="s">
        <v>478</v>
      </c>
      <c r="G719" s="151" t="s">
        <v>478</v>
      </c>
      <c r="H719" s="151" t="s">
        <v>549</v>
      </c>
      <c r="I719" s="151" t="s">
        <v>555</v>
      </c>
      <c r="J719" s="151"/>
      <c r="K719" s="151"/>
      <c r="L719" s="151"/>
      <c r="M719" s="151" t="s">
        <v>37</v>
      </c>
      <c r="N719" s="151" t="s">
        <v>38</v>
      </c>
      <c r="O719" s="151" t="s">
        <v>39</v>
      </c>
      <c r="P719" s="152" t="s">
        <v>125</v>
      </c>
      <c r="Q719" s="154">
        <v>31970000</v>
      </c>
      <c r="R719" s="154">
        <v>575987</v>
      </c>
      <c r="S719" s="154">
        <v>0</v>
      </c>
      <c r="T719" s="154">
        <v>32545987</v>
      </c>
      <c r="U719" s="154">
        <v>0</v>
      </c>
      <c r="V719" s="154">
        <v>32545987</v>
      </c>
      <c r="W719" s="154">
        <v>0</v>
      </c>
      <c r="X719" s="154">
        <v>32545987</v>
      </c>
      <c r="Y719" s="154">
        <v>32545987</v>
      </c>
      <c r="Z719" s="154">
        <v>32545987</v>
      </c>
      <c r="AA719" s="154">
        <v>32545987</v>
      </c>
    </row>
    <row r="720" spans="1:27" ht="15" customHeight="1" x14ac:dyDescent="0.2">
      <c r="A720" s="151" t="s">
        <v>240</v>
      </c>
      <c r="B720" s="152" t="s">
        <v>241</v>
      </c>
      <c r="C720" s="153" t="s">
        <v>557</v>
      </c>
      <c r="D720" s="151" t="s">
        <v>36</v>
      </c>
      <c r="E720" s="151" t="s">
        <v>478</v>
      </c>
      <c r="F720" s="151" t="s">
        <v>478</v>
      </c>
      <c r="G720" s="151" t="s">
        <v>478</v>
      </c>
      <c r="H720" s="151" t="s">
        <v>549</v>
      </c>
      <c r="I720" s="151" t="s">
        <v>548</v>
      </c>
      <c r="J720" s="151"/>
      <c r="K720" s="151"/>
      <c r="L720" s="151"/>
      <c r="M720" s="151" t="s">
        <v>37</v>
      </c>
      <c r="N720" s="151" t="s">
        <v>38</v>
      </c>
      <c r="O720" s="151" t="s">
        <v>39</v>
      </c>
      <c r="P720" s="152" t="s">
        <v>558</v>
      </c>
      <c r="Q720" s="154">
        <v>4707451</v>
      </c>
      <c r="R720" s="154">
        <v>5296816.88</v>
      </c>
      <c r="S720" s="154">
        <v>0.88</v>
      </c>
      <c r="T720" s="154">
        <v>10004267</v>
      </c>
      <c r="U720" s="154">
        <v>0</v>
      </c>
      <c r="V720" s="154">
        <v>10004267</v>
      </c>
      <c r="W720" s="154">
        <v>0</v>
      </c>
      <c r="X720" s="154">
        <v>10004267</v>
      </c>
      <c r="Y720" s="154">
        <v>10004267</v>
      </c>
      <c r="Z720" s="154">
        <v>10004267</v>
      </c>
      <c r="AA720" s="154">
        <v>10004267</v>
      </c>
    </row>
    <row r="721" spans="1:27" ht="15" customHeight="1" x14ac:dyDescent="0.2">
      <c r="A721" s="151" t="s">
        <v>240</v>
      </c>
      <c r="B721" s="152" t="s">
        <v>241</v>
      </c>
      <c r="C721" s="153" t="s">
        <v>172</v>
      </c>
      <c r="D721" s="151" t="s">
        <v>36</v>
      </c>
      <c r="E721" s="151" t="s">
        <v>478</v>
      </c>
      <c r="F721" s="151" t="s">
        <v>478</v>
      </c>
      <c r="G721" s="151" t="s">
        <v>42</v>
      </c>
      <c r="H721" s="151" t="s">
        <v>549</v>
      </c>
      <c r="I721" s="151"/>
      <c r="J721" s="151"/>
      <c r="K721" s="151"/>
      <c r="L721" s="151"/>
      <c r="M721" s="151" t="s">
        <v>37</v>
      </c>
      <c r="N721" s="151" t="s">
        <v>38</v>
      </c>
      <c r="O721" s="151" t="s">
        <v>39</v>
      </c>
      <c r="P721" s="152" t="s">
        <v>126</v>
      </c>
      <c r="Q721" s="154">
        <v>66898000</v>
      </c>
      <c r="R721" s="154">
        <v>10911000</v>
      </c>
      <c r="S721" s="154">
        <v>0</v>
      </c>
      <c r="T721" s="154">
        <v>77809000</v>
      </c>
      <c r="U721" s="154">
        <v>0</v>
      </c>
      <c r="V721" s="154">
        <v>77809000</v>
      </c>
      <c r="W721" s="154">
        <v>0</v>
      </c>
      <c r="X721" s="154">
        <v>77809000</v>
      </c>
      <c r="Y721" s="154">
        <v>77809000</v>
      </c>
      <c r="Z721" s="154">
        <v>77809000</v>
      </c>
      <c r="AA721" s="154">
        <v>77809000</v>
      </c>
    </row>
    <row r="722" spans="1:27" ht="15" customHeight="1" x14ac:dyDescent="0.2">
      <c r="A722" s="151" t="s">
        <v>240</v>
      </c>
      <c r="B722" s="152" t="s">
        <v>241</v>
      </c>
      <c r="C722" s="153" t="s">
        <v>173</v>
      </c>
      <c r="D722" s="151" t="s">
        <v>36</v>
      </c>
      <c r="E722" s="151" t="s">
        <v>478</v>
      </c>
      <c r="F722" s="151" t="s">
        <v>478</v>
      </c>
      <c r="G722" s="151" t="s">
        <v>42</v>
      </c>
      <c r="H722" s="151" t="s">
        <v>550</v>
      </c>
      <c r="I722" s="151"/>
      <c r="J722" s="151"/>
      <c r="K722" s="151"/>
      <c r="L722" s="151"/>
      <c r="M722" s="151" t="s">
        <v>37</v>
      </c>
      <c r="N722" s="151" t="s">
        <v>38</v>
      </c>
      <c r="O722" s="151" t="s">
        <v>39</v>
      </c>
      <c r="P722" s="152" t="s">
        <v>127</v>
      </c>
      <c r="Q722" s="154">
        <v>45853000</v>
      </c>
      <c r="R722" s="154">
        <v>9186300.2200000007</v>
      </c>
      <c r="S722" s="154">
        <v>0.22</v>
      </c>
      <c r="T722" s="154">
        <v>55039300</v>
      </c>
      <c r="U722" s="154">
        <v>0</v>
      </c>
      <c r="V722" s="154">
        <v>55039300</v>
      </c>
      <c r="W722" s="154">
        <v>0</v>
      </c>
      <c r="X722" s="154">
        <v>55039300</v>
      </c>
      <c r="Y722" s="154">
        <v>55039300</v>
      </c>
      <c r="Z722" s="154">
        <v>55039300</v>
      </c>
      <c r="AA722" s="154">
        <v>55039300</v>
      </c>
    </row>
    <row r="723" spans="1:27" ht="15" customHeight="1" x14ac:dyDescent="0.2">
      <c r="A723" s="151" t="s">
        <v>240</v>
      </c>
      <c r="B723" s="152" t="s">
        <v>241</v>
      </c>
      <c r="C723" s="153" t="s">
        <v>174</v>
      </c>
      <c r="D723" s="151" t="s">
        <v>36</v>
      </c>
      <c r="E723" s="151" t="s">
        <v>478</v>
      </c>
      <c r="F723" s="151" t="s">
        <v>478</v>
      </c>
      <c r="G723" s="151" t="s">
        <v>42</v>
      </c>
      <c r="H723" s="151" t="s">
        <v>552</v>
      </c>
      <c r="I723" s="151"/>
      <c r="J723" s="151"/>
      <c r="K723" s="151"/>
      <c r="L723" s="151"/>
      <c r="M723" s="151" t="s">
        <v>37</v>
      </c>
      <c r="N723" s="151" t="s">
        <v>38</v>
      </c>
      <c r="O723" s="151" t="s">
        <v>39</v>
      </c>
      <c r="P723" s="152" t="s">
        <v>128</v>
      </c>
      <c r="Q723" s="154">
        <v>29369000</v>
      </c>
      <c r="R723" s="154">
        <v>2622800</v>
      </c>
      <c r="S723" s="154">
        <v>0</v>
      </c>
      <c r="T723" s="154">
        <v>31991800</v>
      </c>
      <c r="U723" s="154">
        <v>0</v>
      </c>
      <c r="V723" s="154">
        <v>31991800</v>
      </c>
      <c r="W723" s="154">
        <v>0</v>
      </c>
      <c r="X723" s="154">
        <v>31991800</v>
      </c>
      <c r="Y723" s="154">
        <v>31991800</v>
      </c>
      <c r="Z723" s="154">
        <v>31991800</v>
      </c>
      <c r="AA723" s="154">
        <v>31991800</v>
      </c>
    </row>
    <row r="724" spans="1:27" ht="15" customHeight="1" x14ac:dyDescent="0.2">
      <c r="A724" s="151" t="s">
        <v>240</v>
      </c>
      <c r="B724" s="152" t="s">
        <v>241</v>
      </c>
      <c r="C724" s="153" t="s">
        <v>175</v>
      </c>
      <c r="D724" s="151" t="s">
        <v>36</v>
      </c>
      <c r="E724" s="151" t="s">
        <v>478</v>
      </c>
      <c r="F724" s="151" t="s">
        <v>478</v>
      </c>
      <c r="G724" s="151" t="s">
        <v>42</v>
      </c>
      <c r="H724" s="151" t="s">
        <v>553</v>
      </c>
      <c r="I724" s="151"/>
      <c r="J724" s="151"/>
      <c r="K724" s="151"/>
      <c r="L724" s="151"/>
      <c r="M724" s="151" t="s">
        <v>37</v>
      </c>
      <c r="N724" s="151" t="s">
        <v>38</v>
      </c>
      <c r="O724" s="151" t="s">
        <v>39</v>
      </c>
      <c r="P724" s="152" t="s">
        <v>129</v>
      </c>
      <c r="Q724" s="154">
        <v>5798000</v>
      </c>
      <c r="R724" s="154">
        <v>2751000.22</v>
      </c>
      <c r="S724" s="154">
        <v>0.22</v>
      </c>
      <c r="T724" s="154">
        <v>8549000</v>
      </c>
      <c r="U724" s="154">
        <v>0</v>
      </c>
      <c r="V724" s="154">
        <v>8549000</v>
      </c>
      <c r="W724" s="154">
        <v>0</v>
      </c>
      <c r="X724" s="154">
        <v>8549000</v>
      </c>
      <c r="Y724" s="154">
        <v>8549000</v>
      </c>
      <c r="Z724" s="154">
        <v>8549000</v>
      </c>
      <c r="AA724" s="154">
        <v>8549000</v>
      </c>
    </row>
    <row r="725" spans="1:27" ht="15" customHeight="1" x14ac:dyDescent="0.2">
      <c r="A725" s="151" t="s">
        <v>240</v>
      </c>
      <c r="B725" s="152" t="s">
        <v>241</v>
      </c>
      <c r="C725" s="153" t="s">
        <v>176</v>
      </c>
      <c r="D725" s="151" t="s">
        <v>36</v>
      </c>
      <c r="E725" s="151" t="s">
        <v>478</v>
      </c>
      <c r="F725" s="151" t="s">
        <v>478</v>
      </c>
      <c r="G725" s="151" t="s">
        <v>42</v>
      </c>
      <c r="H725" s="151" t="s">
        <v>490</v>
      </c>
      <c r="I725" s="151"/>
      <c r="J725" s="151"/>
      <c r="K725" s="151"/>
      <c r="L725" s="151"/>
      <c r="M725" s="151" t="s">
        <v>37</v>
      </c>
      <c r="N725" s="151" t="s">
        <v>38</v>
      </c>
      <c r="O725" s="151" t="s">
        <v>39</v>
      </c>
      <c r="P725" s="152" t="s">
        <v>130</v>
      </c>
      <c r="Q725" s="154">
        <v>22032000</v>
      </c>
      <c r="R725" s="154">
        <v>1969200</v>
      </c>
      <c r="S725" s="154">
        <v>0</v>
      </c>
      <c r="T725" s="154">
        <v>24001200</v>
      </c>
      <c r="U725" s="154">
        <v>0</v>
      </c>
      <c r="V725" s="154">
        <v>24001200</v>
      </c>
      <c r="W725" s="154">
        <v>0</v>
      </c>
      <c r="X725" s="154">
        <v>24001200</v>
      </c>
      <c r="Y725" s="154">
        <v>24001200</v>
      </c>
      <c r="Z725" s="154">
        <v>24001200</v>
      </c>
      <c r="AA725" s="154">
        <v>24001200</v>
      </c>
    </row>
    <row r="726" spans="1:27" ht="15" customHeight="1" x14ac:dyDescent="0.2">
      <c r="A726" s="151" t="s">
        <v>240</v>
      </c>
      <c r="B726" s="152" t="s">
        <v>241</v>
      </c>
      <c r="C726" s="153" t="s">
        <v>177</v>
      </c>
      <c r="D726" s="151" t="s">
        <v>36</v>
      </c>
      <c r="E726" s="151" t="s">
        <v>478</v>
      </c>
      <c r="F726" s="151" t="s">
        <v>478</v>
      </c>
      <c r="G726" s="151" t="s">
        <v>42</v>
      </c>
      <c r="H726" s="151" t="s">
        <v>500</v>
      </c>
      <c r="I726" s="151"/>
      <c r="J726" s="151"/>
      <c r="K726" s="151"/>
      <c r="L726" s="151"/>
      <c r="M726" s="151" t="s">
        <v>37</v>
      </c>
      <c r="N726" s="151" t="s">
        <v>38</v>
      </c>
      <c r="O726" s="151" t="s">
        <v>39</v>
      </c>
      <c r="P726" s="152" t="s">
        <v>131</v>
      </c>
      <c r="Q726" s="154">
        <v>14691000</v>
      </c>
      <c r="R726" s="154">
        <v>1311500</v>
      </c>
      <c r="S726" s="154">
        <v>0</v>
      </c>
      <c r="T726" s="154">
        <v>16002500</v>
      </c>
      <c r="U726" s="154">
        <v>0</v>
      </c>
      <c r="V726" s="154">
        <v>16002500</v>
      </c>
      <c r="W726" s="154">
        <v>0</v>
      </c>
      <c r="X726" s="154">
        <v>16002500</v>
      </c>
      <c r="Y726" s="154">
        <v>16002500</v>
      </c>
      <c r="Z726" s="154">
        <v>16002500</v>
      </c>
      <c r="AA726" s="154">
        <v>16002500</v>
      </c>
    </row>
    <row r="727" spans="1:27" ht="15" customHeight="1" x14ac:dyDescent="0.2">
      <c r="A727" s="151" t="s">
        <v>240</v>
      </c>
      <c r="B727" s="152" t="s">
        <v>241</v>
      </c>
      <c r="C727" s="153" t="s">
        <v>178</v>
      </c>
      <c r="D727" s="151" t="s">
        <v>36</v>
      </c>
      <c r="E727" s="151" t="s">
        <v>478</v>
      </c>
      <c r="F727" s="151" t="s">
        <v>478</v>
      </c>
      <c r="G727" s="151" t="s">
        <v>546</v>
      </c>
      <c r="H727" s="151" t="s">
        <v>549</v>
      </c>
      <c r="I727" s="151" t="s">
        <v>549</v>
      </c>
      <c r="J727" s="151"/>
      <c r="K727" s="151"/>
      <c r="L727" s="151"/>
      <c r="M727" s="151" t="s">
        <v>37</v>
      </c>
      <c r="N727" s="151" t="s">
        <v>38</v>
      </c>
      <c r="O727" s="151" t="s">
        <v>39</v>
      </c>
      <c r="P727" s="152" t="s">
        <v>132</v>
      </c>
      <c r="Q727" s="154">
        <v>18122580</v>
      </c>
      <c r="R727" s="154">
        <v>9347049</v>
      </c>
      <c r="S727" s="154">
        <v>0</v>
      </c>
      <c r="T727" s="154">
        <v>27469629</v>
      </c>
      <c r="U727" s="154">
        <v>0</v>
      </c>
      <c r="V727" s="154">
        <v>27469629</v>
      </c>
      <c r="W727" s="154">
        <v>0</v>
      </c>
      <c r="X727" s="154">
        <v>27469629</v>
      </c>
      <c r="Y727" s="154">
        <v>27469629</v>
      </c>
      <c r="Z727" s="154">
        <v>27469629</v>
      </c>
      <c r="AA727" s="154">
        <v>27469629</v>
      </c>
    </row>
    <row r="728" spans="1:27" ht="15" customHeight="1" x14ac:dyDescent="0.2">
      <c r="A728" s="151" t="s">
        <v>240</v>
      </c>
      <c r="B728" s="152" t="s">
        <v>241</v>
      </c>
      <c r="C728" s="153" t="s">
        <v>179</v>
      </c>
      <c r="D728" s="151" t="s">
        <v>36</v>
      </c>
      <c r="E728" s="151" t="s">
        <v>478</v>
      </c>
      <c r="F728" s="151" t="s">
        <v>478</v>
      </c>
      <c r="G728" s="151" t="s">
        <v>546</v>
      </c>
      <c r="H728" s="151" t="s">
        <v>549</v>
      </c>
      <c r="I728" s="151" t="s">
        <v>550</v>
      </c>
      <c r="J728" s="151"/>
      <c r="K728" s="151"/>
      <c r="L728" s="151"/>
      <c r="M728" s="151" t="s">
        <v>37</v>
      </c>
      <c r="N728" s="151" t="s">
        <v>38</v>
      </c>
      <c r="O728" s="151" t="s">
        <v>39</v>
      </c>
      <c r="P728" s="152" t="s">
        <v>133</v>
      </c>
      <c r="Q728" s="154">
        <v>0</v>
      </c>
      <c r="R728" s="154">
        <v>9134183</v>
      </c>
      <c r="S728" s="154">
        <v>0</v>
      </c>
      <c r="T728" s="154">
        <v>9134183</v>
      </c>
      <c r="U728" s="154">
        <v>0</v>
      </c>
      <c r="V728" s="154">
        <v>9134183</v>
      </c>
      <c r="W728" s="154">
        <v>0</v>
      </c>
      <c r="X728" s="154">
        <v>9134183</v>
      </c>
      <c r="Y728" s="154">
        <v>9134183</v>
      </c>
      <c r="Z728" s="154">
        <v>9134183</v>
      </c>
      <c r="AA728" s="154">
        <v>9134183</v>
      </c>
    </row>
    <row r="729" spans="1:27" ht="15" customHeight="1" x14ac:dyDescent="0.2">
      <c r="A729" s="151" t="s">
        <v>240</v>
      </c>
      <c r="B729" s="152" t="s">
        <v>241</v>
      </c>
      <c r="C729" s="153" t="s">
        <v>180</v>
      </c>
      <c r="D729" s="151" t="s">
        <v>36</v>
      </c>
      <c r="E729" s="151" t="s">
        <v>478</v>
      </c>
      <c r="F729" s="151" t="s">
        <v>478</v>
      </c>
      <c r="G729" s="151" t="s">
        <v>546</v>
      </c>
      <c r="H729" s="151" t="s">
        <v>549</v>
      </c>
      <c r="I729" s="151" t="s">
        <v>479</v>
      </c>
      <c r="J729" s="151"/>
      <c r="K729" s="151"/>
      <c r="L729" s="151"/>
      <c r="M729" s="151" t="s">
        <v>37</v>
      </c>
      <c r="N729" s="151" t="s">
        <v>38</v>
      </c>
      <c r="O729" s="151" t="s">
        <v>39</v>
      </c>
      <c r="P729" s="152" t="s">
        <v>134</v>
      </c>
      <c r="Q729" s="154">
        <v>1685880</v>
      </c>
      <c r="R729" s="154">
        <v>1168959</v>
      </c>
      <c r="S729" s="154">
        <v>0</v>
      </c>
      <c r="T729" s="154">
        <v>2854839</v>
      </c>
      <c r="U729" s="154">
        <v>0</v>
      </c>
      <c r="V729" s="154">
        <v>2854839</v>
      </c>
      <c r="W729" s="154">
        <v>0</v>
      </c>
      <c r="X729" s="154">
        <v>2854839</v>
      </c>
      <c r="Y729" s="154">
        <v>2854839</v>
      </c>
      <c r="Z729" s="154">
        <v>2854839</v>
      </c>
      <c r="AA729" s="154">
        <v>2854839</v>
      </c>
    </row>
    <row r="730" spans="1:27" ht="15" customHeight="1" x14ac:dyDescent="0.2">
      <c r="A730" s="151" t="s">
        <v>240</v>
      </c>
      <c r="B730" s="152" t="s">
        <v>241</v>
      </c>
      <c r="C730" s="153" t="s">
        <v>181</v>
      </c>
      <c r="D730" s="151" t="s">
        <v>36</v>
      </c>
      <c r="E730" s="151" t="s">
        <v>478</v>
      </c>
      <c r="F730" s="151" t="s">
        <v>478</v>
      </c>
      <c r="G730" s="151" t="s">
        <v>546</v>
      </c>
      <c r="H730" s="151" t="s">
        <v>550</v>
      </c>
      <c r="I730" s="151"/>
      <c r="J730" s="151"/>
      <c r="K730" s="151"/>
      <c r="L730" s="151"/>
      <c r="M730" s="151" t="s">
        <v>37</v>
      </c>
      <c r="N730" s="151" t="s">
        <v>38</v>
      </c>
      <c r="O730" s="151" t="s">
        <v>39</v>
      </c>
      <c r="P730" s="152" t="s">
        <v>135</v>
      </c>
      <c r="Q730" s="154">
        <v>16936290</v>
      </c>
      <c r="R730" s="154">
        <v>11323314</v>
      </c>
      <c r="S730" s="154">
        <v>0</v>
      </c>
      <c r="T730" s="154">
        <v>28259604</v>
      </c>
      <c r="U730" s="154">
        <v>0</v>
      </c>
      <c r="V730" s="154">
        <v>28259604</v>
      </c>
      <c r="W730" s="154">
        <v>0</v>
      </c>
      <c r="X730" s="154">
        <v>28259604</v>
      </c>
      <c r="Y730" s="154">
        <v>28259604</v>
      </c>
      <c r="Z730" s="154">
        <v>28259604</v>
      </c>
      <c r="AA730" s="154">
        <v>28259604</v>
      </c>
    </row>
    <row r="731" spans="1:27" ht="24" x14ac:dyDescent="0.2">
      <c r="A731" s="151" t="s">
        <v>240</v>
      </c>
      <c r="B731" s="152" t="s">
        <v>241</v>
      </c>
      <c r="C731" s="153" t="s">
        <v>185</v>
      </c>
      <c r="D731" s="151" t="s">
        <v>36</v>
      </c>
      <c r="E731" s="151" t="s">
        <v>42</v>
      </c>
      <c r="F731" s="151" t="s">
        <v>42</v>
      </c>
      <c r="G731" s="151" t="s">
        <v>42</v>
      </c>
      <c r="H731" s="151" t="s">
        <v>490</v>
      </c>
      <c r="I731" s="151" t="s">
        <v>552</v>
      </c>
      <c r="J731" s="151"/>
      <c r="K731" s="151"/>
      <c r="L731" s="151"/>
      <c r="M731" s="151" t="s">
        <v>37</v>
      </c>
      <c r="N731" s="151" t="s">
        <v>38</v>
      </c>
      <c r="O731" s="151" t="s">
        <v>39</v>
      </c>
      <c r="P731" s="152" t="s">
        <v>139</v>
      </c>
      <c r="Q731" s="154">
        <v>0</v>
      </c>
      <c r="R731" s="154">
        <v>4528000</v>
      </c>
      <c r="S731" s="154">
        <v>70000</v>
      </c>
      <c r="T731" s="154">
        <v>4458000</v>
      </c>
      <c r="U731" s="154">
        <v>0</v>
      </c>
      <c r="V731" s="154">
        <v>3600000</v>
      </c>
      <c r="W731" s="154">
        <v>858000</v>
      </c>
      <c r="X731" s="154">
        <v>3600000</v>
      </c>
      <c r="Y731" s="154">
        <v>3600000</v>
      </c>
      <c r="Z731" s="154">
        <v>3600000</v>
      </c>
      <c r="AA731" s="154">
        <v>3600000</v>
      </c>
    </row>
    <row r="732" spans="1:27" ht="24" x14ac:dyDescent="0.2">
      <c r="A732" s="151" t="s">
        <v>240</v>
      </c>
      <c r="B732" s="152" t="s">
        <v>241</v>
      </c>
      <c r="C732" s="153" t="s">
        <v>185</v>
      </c>
      <c r="D732" s="151" t="s">
        <v>36</v>
      </c>
      <c r="E732" s="151" t="s">
        <v>42</v>
      </c>
      <c r="F732" s="151" t="s">
        <v>42</v>
      </c>
      <c r="G732" s="151" t="s">
        <v>42</v>
      </c>
      <c r="H732" s="151" t="s">
        <v>490</v>
      </c>
      <c r="I732" s="151" t="s">
        <v>552</v>
      </c>
      <c r="J732" s="151"/>
      <c r="K732" s="151"/>
      <c r="L732" s="151"/>
      <c r="M732" s="151" t="s">
        <v>48</v>
      </c>
      <c r="N732" s="151" t="s">
        <v>49</v>
      </c>
      <c r="O732" s="151" t="s">
        <v>39</v>
      </c>
      <c r="P732" s="152" t="s">
        <v>139</v>
      </c>
      <c r="Q732" s="154">
        <v>0</v>
      </c>
      <c r="R732" s="154">
        <v>90000</v>
      </c>
      <c r="S732" s="154">
        <v>0</v>
      </c>
      <c r="T732" s="154">
        <v>90000</v>
      </c>
      <c r="U732" s="154">
        <v>0</v>
      </c>
      <c r="V732" s="154">
        <v>0</v>
      </c>
      <c r="W732" s="154">
        <v>90000</v>
      </c>
      <c r="X732" s="154">
        <v>0</v>
      </c>
      <c r="Y732" s="154">
        <v>0</v>
      </c>
      <c r="Z732" s="154">
        <v>0</v>
      </c>
      <c r="AA732" s="154">
        <v>0</v>
      </c>
    </row>
    <row r="733" spans="1:27" ht="36" x14ac:dyDescent="0.2">
      <c r="A733" s="151" t="s">
        <v>240</v>
      </c>
      <c r="B733" s="152" t="s">
        <v>241</v>
      </c>
      <c r="C733" s="153" t="s">
        <v>186</v>
      </c>
      <c r="D733" s="151" t="s">
        <v>36</v>
      </c>
      <c r="E733" s="151" t="s">
        <v>42</v>
      </c>
      <c r="F733" s="151" t="s">
        <v>42</v>
      </c>
      <c r="G733" s="151" t="s">
        <v>42</v>
      </c>
      <c r="H733" s="151" t="s">
        <v>490</v>
      </c>
      <c r="I733" s="151" t="s">
        <v>554</v>
      </c>
      <c r="J733" s="151"/>
      <c r="K733" s="151"/>
      <c r="L733" s="151"/>
      <c r="M733" s="151" t="s">
        <v>37</v>
      </c>
      <c r="N733" s="151" t="s">
        <v>38</v>
      </c>
      <c r="O733" s="151" t="s">
        <v>39</v>
      </c>
      <c r="P733" s="152" t="s">
        <v>140</v>
      </c>
      <c r="Q733" s="154">
        <v>21000000</v>
      </c>
      <c r="R733" s="154">
        <v>0</v>
      </c>
      <c r="S733" s="154">
        <v>0</v>
      </c>
      <c r="T733" s="154">
        <v>21000000</v>
      </c>
      <c r="U733" s="154">
        <v>0</v>
      </c>
      <c r="V733" s="154">
        <v>16994739</v>
      </c>
      <c r="W733" s="154">
        <v>4005261</v>
      </c>
      <c r="X733" s="154">
        <v>16994739</v>
      </c>
      <c r="Y733" s="154">
        <v>16994739</v>
      </c>
      <c r="Z733" s="154">
        <v>16994739</v>
      </c>
      <c r="AA733" s="154">
        <v>16994739</v>
      </c>
    </row>
    <row r="734" spans="1:27" ht="24" x14ac:dyDescent="0.2">
      <c r="A734" s="151" t="s">
        <v>240</v>
      </c>
      <c r="B734" s="152" t="s">
        <v>241</v>
      </c>
      <c r="C734" s="153" t="s">
        <v>187</v>
      </c>
      <c r="D734" s="151" t="s">
        <v>36</v>
      </c>
      <c r="E734" s="151" t="s">
        <v>42</v>
      </c>
      <c r="F734" s="151" t="s">
        <v>42</v>
      </c>
      <c r="G734" s="151" t="s">
        <v>42</v>
      </c>
      <c r="H734" s="151" t="s">
        <v>500</v>
      </c>
      <c r="I734" s="151" t="s">
        <v>549</v>
      </c>
      <c r="J734" s="151"/>
      <c r="K734" s="151"/>
      <c r="L734" s="151"/>
      <c r="M734" s="151" t="s">
        <v>37</v>
      </c>
      <c r="N734" s="151" t="s">
        <v>38</v>
      </c>
      <c r="O734" s="151" t="s">
        <v>39</v>
      </c>
      <c r="P734" s="152" t="s">
        <v>141</v>
      </c>
      <c r="Q734" s="154">
        <v>2100000</v>
      </c>
      <c r="R734" s="154">
        <v>6808.78</v>
      </c>
      <c r="S734" s="154">
        <v>2100000</v>
      </c>
      <c r="T734" s="154">
        <v>6808.78</v>
      </c>
      <c r="U734" s="154">
        <v>0</v>
      </c>
      <c r="V734" s="154">
        <v>6808.02</v>
      </c>
      <c r="W734" s="154">
        <v>0.76</v>
      </c>
      <c r="X734" s="154">
        <v>6808.02</v>
      </c>
      <c r="Y734" s="154">
        <v>6808.02</v>
      </c>
      <c r="Z734" s="154">
        <v>6808.02</v>
      </c>
      <c r="AA734" s="154">
        <v>6808.02</v>
      </c>
    </row>
    <row r="735" spans="1:27" x14ac:dyDescent="0.2">
      <c r="A735" s="151" t="s">
        <v>240</v>
      </c>
      <c r="B735" s="152" t="s">
        <v>241</v>
      </c>
      <c r="C735" s="153" t="s">
        <v>101</v>
      </c>
      <c r="D735" s="151" t="s">
        <v>36</v>
      </c>
      <c r="E735" s="151" t="s">
        <v>42</v>
      </c>
      <c r="F735" s="151" t="s">
        <v>42</v>
      </c>
      <c r="G735" s="151" t="s">
        <v>42</v>
      </c>
      <c r="H735" s="151" t="s">
        <v>500</v>
      </c>
      <c r="I735" s="151" t="s">
        <v>550</v>
      </c>
      <c r="J735" s="151"/>
      <c r="K735" s="151"/>
      <c r="L735" s="151"/>
      <c r="M735" s="151" t="s">
        <v>37</v>
      </c>
      <c r="N735" s="151" t="s">
        <v>38</v>
      </c>
      <c r="O735" s="151" t="s">
        <v>39</v>
      </c>
      <c r="P735" s="152" t="s">
        <v>142</v>
      </c>
      <c r="Q735" s="154">
        <v>0</v>
      </c>
      <c r="R735" s="154">
        <v>2366666</v>
      </c>
      <c r="S735" s="154">
        <v>0</v>
      </c>
      <c r="T735" s="154">
        <v>2366666</v>
      </c>
      <c r="U735" s="154">
        <v>0</v>
      </c>
      <c r="V735" s="154">
        <v>2124439</v>
      </c>
      <c r="W735" s="154">
        <v>242227</v>
      </c>
      <c r="X735" s="154">
        <v>2124439</v>
      </c>
      <c r="Y735" s="154">
        <v>1857773</v>
      </c>
      <c r="Z735" s="154">
        <v>1857773</v>
      </c>
      <c r="AA735" s="154">
        <v>1857773</v>
      </c>
    </row>
    <row r="736" spans="1:27" ht="24" x14ac:dyDescent="0.2">
      <c r="A736" s="151" t="s">
        <v>240</v>
      </c>
      <c r="B736" s="152" t="s">
        <v>241</v>
      </c>
      <c r="C736" s="153" t="s">
        <v>188</v>
      </c>
      <c r="D736" s="151" t="s">
        <v>36</v>
      </c>
      <c r="E736" s="151" t="s">
        <v>42</v>
      </c>
      <c r="F736" s="151" t="s">
        <v>42</v>
      </c>
      <c r="G736" s="151" t="s">
        <v>42</v>
      </c>
      <c r="H736" s="151" t="s">
        <v>485</v>
      </c>
      <c r="I736" s="151" t="s">
        <v>479</v>
      </c>
      <c r="J736" s="151"/>
      <c r="K736" s="151"/>
      <c r="L736" s="151"/>
      <c r="M736" s="151" t="s">
        <v>37</v>
      </c>
      <c r="N736" s="151" t="s">
        <v>38</v>
      </c>
      <c r="O736" s="151" t="s">
        <v>39</v>
      </c>
      <c r="P736" s="152" t="s">
        <v>143</v>
      </c>
      <c r="Q736" s="154">
        <v>0</v>
      </c>
      <c r="R736" s="154">
        <v>210405</v>
      </c>
      <c r="S736" s="154">
        <v>0</v>
      </c>
      <c r="T736" s="154">
        <v>210405</v>
      </c>
      <c r="U736" s="154">
        <v>0</v>
      </c>
      <c r="V736" s="154">
        <v>0</v>
      </c>
      <c r="W736" s="154">
        <v>210405</v>
      </c>
      <c r="X736" s="154">
        <v>0</v>
      </c>
      <c r="Y736" s="154">
        <v>0</v>
      </c>
      <c r="Z736" s="154">
        <v>0</v>
      </c>
      <c r="AA736" s="154">
        <v>0</v>
      </c>
    </row>
    <row r="737" spans="1:27" ht="48" x14ac:dyDescent="0.2">
      <c r="A737" s="151" t="s">
        <v>240</v>
      </c>
      <c r="B737" s="152" t="s">
        <v>241</v>
      </c>
      <c r="C737" s="153" t="s">
        <v>189</v>
      </c>
      <c r="D737" s="151" t="s">
        <v>36</v>
      </c>
      <c r="E737" s="151" t="s">
        <v>42</v>
      </c>
      <c r="F737" s="151" t="s">
        <v>42</v>
      </c>
      <c r="G737" s="151" t="s">
        <v>42</v>
      </c>
      <c r="H737" s="151" t="s">
        <v>485</v>
      </c>
      <c r="I737" s="151" t="s">
        <v>552</v>
      </c>
      <c r="J737" s="151"/>
      <c r="K737" s="151"/>
      <c r="L737" s="151"/>
      <c r="M737" s="151" t="s">
        <v>37</v>
      </c>
      <c r="N737" s="151" t="s">
        <v>38</v>
      </c>
      <c r="O737" s="151" t="s">
        <v>39</v>
      </c>
      <c r="P737" s="152" t="s">
        <v>144</v>
      </c>
      <c r="Q737" s="154">
        <v>2000000</v>
      </c>
      <c r="R737" s="154">
        <v>0</v>
      </c>
      <c r="S737" s="154">
        <v>0</v>
      </c>
      <c r="T737" s="154">
        <v>2000000</v>
      </c>
      <c r="U737" s="154">
        <v>0</v>
      </c>
      <c r="V737" s="154">
        <v>1547000</v>
      </c>
      <c r="W737" s="154">
        <v>453000</v>
      </c>
      <c r="X737" s="154">
        <v>1547000</v>
      </c>
      <c r="Y737" s="154">
        <v>1547000</v>
      </c>
      <c r="Z737" s="154">
        <v>1547000</v>
      </c>
      <c r="AA737" s="154">
        <v>1547000</v>
      </c>
    </row>
    <row r="738" spans="1:27" ht="60" x14ac:dyDescent="0.2">
      <c r="A738" s="151" t="s">
        <v>240</v>
      </c>
      <c r="B738" s="152" t="s">
        <v>241</v>
      </c>
      <c r="C738" s="153" t="s">
        <v>190</v>
      </c>
      <c r="D738" s="151" t="s">
        <v>36</v>
      </c>
      <c r="E738" s="151" t="s">
        <v>42</v>
      </c>
      <c r="F738" s="151" t="s">
        <v>42</v>
      </c>
      <c r="G738" s="151" t="s">
        <v>42</v>
      </c>
      <c r="H738" s="151" t="s">
        <v>554</v>
      </c>
      <c r="I738" s="151" t="s">
        <v>552</v>
      </c>
      <c r="J738" s="151"/>
      <c r="K738" s="151"/>
      <c r="L738" s="151"/>
      <c r="M738" s="151" t="s">
        <v>37</v>
      </c>
      <c r="N738" s="151" t="s">
        <v>38</v>
      </c>
      <c r="O738" s="151" t="s">
        <v>39</v>
      </c>
      <c r="P738" s="152" t="s">
        <v>145</v>
      </c>
      <c r="Q738" s="154">
        <v>800000</v>
      </c>
      <c r="R738" s="154">
        <v>0</v>
      </c>
      <c r="S738" s="154">
        <v>0</v>
      </c>
      <c r="T738" s="154">
        <v>800000</v>
      </c>
      <c r="U738" s="154">
        <v>0</v>
      </c>
      <c r="V738" s="154">
        <v>759418</v>
      </c>
      <c r="W738" s="154">
        <v>40582</v>
      </c>
      <c r="X738" s="154">
        <v>759418</v>
      </c>
      <c r="Y738" s="154">
        <v>759418</v>
      </c>
      <c r="Z738" s="154">
        <v>759418</v>
      </c>
      <c r="AA738" s="154">
        <v>759418</v>
      </c>
    </row>
    <row r="739" spans="1:27" ht="24" x14ac:dyDescent="0.2">
      <c r="A739" s="151" t="s">
        <v>240</v>
      </c>
      <c r="B739" s="152" t="s">
        <v>241</v>
      </c>
      <c r="C739" s="153" t="s">
        <v>191</v>
      </c>
      <c r="D739" s="151" t="s">
        <v>36</v>
      </c>
      <c r="E739" s="151" t="s">
        <v>42</v>
      </c>
      <c r="F739" s="151" t="s">
        <v>42</v>
      </c>
      <c r="G739" s="151" t="s">
        <v>42</v>
      </c>
      <c r="H739" s="151" t="s">
        <v>555</v>
      </c>
      <c r="I739" s="151"/>
      <c r="J739" s="151"/>
      <c r="K739" s="151"/>
      <c r="L739" s="151"/>
      <c r="M739" s="151" t="s">
        <v>37</v>
      </c>
      <c r="N739" s="151" t="s">
        <v>38</v>
      </c>
      <c r="O739" s="151" t="s">
        <v>39</v>
      </c>
      <c r="P739" s="152" t="s">
        <v>146</v>
      </c>
      <c r="Q739" s="154">
        <v>0</v>
      </c>
      <c r="R739" s="154">
        <v>258320</v>
      </c>
      <c r="S739" s="154">
        <v>0</v>
      </c>
      <c r="T739" s="154">
        <v>258320</v>
      </c>
      <c r="U739" s="154">
        <v>0</v>
      </c>
      <c r="V739" s="154">
        <v>258320</v>
      </c>
      <c r="W739" s="154">
        <v>0</v>
      </c>
      <c r="X739" s="154">
        <v>258320</v>
      </c>
      <c r="Y739" s="154">
        <v>258320</v>
      </c>
      <c r="Z739" s="154">
        <v>258320</v>
      </c>
      <c r="AA739" s="154">
        <v>258320</v>
      </c>
    </row>
    <row r="740" spans="1:27" ht="24" x14ac:dyDescent="0.2">
      <c r="A740" s="151" t="s">
        <v>240</v>
      </c>
      <c r="B740" s="152" t="s">
        <v>241</v>
      </c>
      <c r="C740" s="153" t="s">
        <v>191</v>
      </c>
      <c r="D740" s="151" t="s">
        <v>36</v>
      </c>
      <c r="E740" s="151" t="s">
        <v>42</v>
      </c>
      <c r="F740" s="151" t="s">
        <v>42</v>
      </c>
      <c r="G740" s="151" t="s">
        <v>42</v>
      </c>
      <c r="H740" s="151" t="s">
        <v>555</v>
      </c>
      <c r="I740" s="151"/>
      <c r="J740" s="151"/>
      <c r="K740" s="151"/>
      <c r="L740" s="151"/>
      <c r="M740" s="151" t="s">
        <v>48</v>
      </c>
      <c r="N740" s="151" t="s">
        <v>49</v>
      </c>
      <c r="O740" s="151" t="s">
        <v>39</v>
      </c>
      <c r="P740" s="152" t="s">
        <v>146</v>
      </c>
      <c r="Q740" s="154">
        <v>0</v>
      </c>
      <c r="R740" s="154">
        <v>271546</v>
      </c>
      <c r="S740" s="154">
        <v>0</v>
      </c>
      <c r="T740" s="154">
        <v>271546</v>
      </c>
      <c r="U740" s="154">
        <v>0</v>
      </c>
      <c r="V740" s="154">
        <v>271546</v>
      </c>
      <c r="W740" s="154">
        <v>0</v>
      </c>
      <c r="X740" s="154">
        <v>271546</v>
      </c>
      <c r="Y740" s="154">
        <v>271546</v>
      </c>
      <c r="Z740" s="154">
        <v>271546</v>
      </c>
      <c r="AA740" s="154">
        <v>271546</v>
      </c>
    </row>
    <row r="741" spans="1:27" ht="24" x14ac:dyDescent="0.2">
      <c r="A741" s="151" t="s">
        <v>240</v>
      </c>
      <c r="B741" s="152" t="s">
        <v>241</v>
      </c>
      <c r="C741" s="153" t="s">
        <v>192</v>
      </c>
      <c r="D741" s="151" t="s">
        <v>36</v>
      </c>
      <c r="E741" s="151" t="s">
        <v>546</v>
      </c>
      <c r="F741" s="151" t="s">
        <v>547</v>
      </c>
      <c r="G741" s="151" t="s">
        <v>42</v>
      </c>
      <c r="H741" s="151" t="s">
        <v>548</v>
      </c>
      <c r="I741" s="151" t="s">
        <v>549</v>
      </c>
      <c r="J741" s="151"/>
      <c r="K741" s="151"/>
      <c r="L741" s="151"/>
      <c r="M741" s="151" t="s">
        <v>37</v>
      </c>
      <c r="N741" s="151" t="s">
        <v>38</v>
      </c>
      <c r="O741" s="151" t="s">
        <v>39</v>
      </c>
      <c r="P741" s="152" t="s">
        <v>147</v>
      </c>
      <c r="Q741" s="154">
        <v>0</v>
      </c>
      <c r="R741" s="154">
        <v>2332442</v>
      </c>
      <c r="S741" s="154">
        <v>0</v>
      </c>
      <c r="T741" s="154">
        <v>2332442</v>
      </c>
      <c r="U741" s="154">
        <v>0</v>
      </c>
      <c r="V741" s="154">
        <v>2332442</v>
      </c>
      <c r="W741" s="154">
        <v>0</v>
      </c>
      <c r="X741" s="154">
        <v>2332442</v>
      </c>
      <c r="Y741" s="154">
        <v>2332442</v>
      </c>
      <c r="Z741" s="154">
        <v>2332442</v>
      </c>
      <c r="AA741" s="154">
        <v>2332442</v>
      </c>
    </row>
    <row r="742" spans="1:27" ht="24" x14ac:dyDescent="0.2">
      <c r="A742" s="151" t="s">
        <v>240</v>
      </c>
      <c r="B742" s="152" t="s">
        <v>241</v>
      </c>
      <c r="C742" s="153" t="s">
        <v>194</v>
      </c>
      <c r="D742" s="151" t="s">
        <v>36</v>
      </c>
      <c r="E742" s="151" t="s">
        <v>551</v>
      </c>
      <c r="F742" s="151" t="s">
        <v>478</v>
      </c>
      <c r="G742" s="151" t="s">
        <v>42</v>
      </c>
      <c r="H742" s="151" t="s">
        <v>549</v>
      </c>
      <c r="I742" s="151"/>
      <c r="J742" s="151"/>
      <c r="K742" s="151"/>
      <c r="L742" s="151"/>
      <c r="M742" s="151" t="s">
        <v>37</v>
      </c>
      <c r="N742" s="151" t="s">
        <v>38</v>
      </c>
      <c r="O742" s="151" t="s">
        <v>39</v>
      </c>
      <c r="P742" s="152" t="s">
        <v>149</v>
      </c>
      <c r="Q742" s="154">
        <v>0</v>
      </c>
      <c r="R742" s="154">
        <v>11829000</v>
      </c>
      <c r="S742" s="154">
        <v>0</v>
      </c>
      <c r="T742" s="154">
        <v>11829000</v>
      </c>
      <c r="U742" s="154">
        <v>0</v>
      </c>
      <c r="V742" s="154">
        <v>11829000</v>
      </c>
      <c r="W742" s="154">
        <v>0</v>
      </c>
      <c r="X742" s="154">
        <v>11829000</v>
      </c>
      <c r="Y742" s="154">
        <v>11829000</v>
      </c>
      <c r="Z742" s="154">
        <v>11829000</v>
      </c>
      <c r="AA742" s="154">
        <v>11829000</v>
      </c>
    </row>
    <row r="743" spans="1:27" ht="24" x14ac:dyDescent="0.2">
      <c r="A743" s="151" t="s">
        <v>240</v>
      </c>
      <c r="B743" s="152" t="s">
        <v>241</v>
      </c>
      <c r="C743" s="153" t="s">
        <v>195</v>
      </c>
      <c r="D743" s="151" t="s">
        <v>36</v>
      </c>
      <c r="E743" s="151" t="s">
        <v>551</v>
      </c>
      <c r="F743" s="151" t="s">
        <v>478</v>
      </c>
      <c r="G743" s="151" t="s">
        <v>42</v>
      </c>
      <c r="H743" s="151" t="s">
        <v>479</v>
      </c>
      <c r="I743" s="151"/>
      <c r="J743" s="151"/>
      <c r="K743" s="151"/>
      <c r="L743" s="151"/>
      <c r="M743" s="151" t="s">
        <v>48</v>
      </c>
      <c r="N743" s="151" t="s">
        <v>49</v>
      </c>
      <c r="O743" s="151" t="s">
        <v>39</v>
      </c>
      <c r="P743" s="152" t="s">
        <v>150</v>
      </c>
      <c r="Q743" s="154">
        <v>0</v>
      </c>
      <c r="R743" s="154">
        <v>1676000</v>
      </c>
      <c r="S743" s="154">
        <v>44000</v>
      </c>
      <c r="T743" s="154">
        <v>1632000</v>
      </c>
      <c r="U743" s="154">
        <v>0</v>
      </c>
      <c r="V743" s="154">
        <v>1632000</v>
      </c>
      <c r="W743" s="154">
        <v>0</v>
      </c>
      <c r="X743" s="154">
        <v>1632000</v>
      </c>
      <c r="Y743" s="154">
        <v>1632000</v>
      </c>
      <c r="Z743" s="154">
        <v>1632000</v>
      </c>
      <c r="AA743" s="154">
        <v>1632000</v>
      </c>
    </row>
    <row r="744" spans="1:27" ht="60" x14ac:dyDescent="0.2">
      <c r="A744" s="151" t="s">
        <v>240</v>
      </c>
      <c r="B744" s="152" t="s">
        <v>241</v>
      </c>
      <c r="C744" s="153" t="s">
        <v>197</v>
      </c>
      <c r="D744" s="151" t="s">
        <v>61</v>
      </c>
      <c r="E744" s="151" t="s">
        <v>74</v>
      </c>
      <c r="F744" s="151" t="s">
        <v>63</v>
      </c>
      <c r="G744" s="151" t="s">
        <v>71</v>
      </c>
      <c r="H744" s="151" t="s">
        <v>151</v>
      </c>
      <c r="I744" s="151" t="s">
        <v>154</v>
      </c>
      <c r="J744" s="151" t="s">
        <v>42</v>
      </c>
      <c r="K744" s="151"/>
      <c r="L744" s="151"/>
      <c r="M744" s="151" t="s">
        <v>37</v>
      </c>
      <c r="N744" s="151" t="s">
        <v>38</v>
      </c>
      <c r="O744" s="151" t="s">
        <v>39</v>
      </c>
      <c r="P744" s="152" t="s">
        <v>155</v>
      </c>
      <c r="Q744" s="154">
        <v>0</v>
      </c>
      <c r="R744" s="154">
        <v>387607150</v>
      </c>
      <c r="S744" s="154">
        <v>2312773</v>
      </c>
      <c r="T744" s="154">
        <v>385294377</v>
      </c>
      <c r="U744" s="154">
        <v>0</v>
      </c>
      <c r="V744" s="154">
        <v>362938341</v>
      </c>
      <c r="W744" s="154">
        <v>22356036</v>
      </c>
      <c r="X744" s="154">
        <v>362938341</v>
      </c>
      <c r="Y744" s="154">
        <v>360131525</v>
      </c>
      <c r="Z744" s="154">
        <v>360131525</v>
      </c>
      <c r="AA744" s="154">
        <v>360131525</v>
      </c>
    </row>
    <row r="745" spans="1:27" ht="60" x14ac:dyDescent="0.2">
      <c r="A745" s="151" t="s">
        <v>240</v>
      </c>
      <c r="B745" s="152" t="s">
        <v>241</v>
      </c>
      <c r="C745" s="153" t="s">
        <v>197</v>
      </c>
      <c r="D745" s="151" t="s">
        <v>61</v>
      </c>
      <c r="E745" s="151" t="s">
        <v>74</v>
      </c>
      <c r="F745" s="151" t="s">
        <v>63</v>
      </c>
      <c r="G745" s="151" t="s">
        <v>71</v>
      </c>
      <c r="H745" s="151" t="s">
        <v>151</v>
      </c>
      <c r="I745" s="151" t="s">
        <v>154</v>
      </c>
      <c r="J745" s="151" t="s">
        <v>42</v>
      </c>
      <c r="K745" s="151"/>
      <c r="L745" s="151"/>
      <c r="M745" s="151" t="s">
        <v>37</v>
      </c>
      <c r="N745" s="151" t="s">
        <v>76</v>
      </c>
      <c r="O745" s="151" t="s">
        <v>39</v>
      </c>
      <c r="P745" s="152" t="s">
        <v>155</v>
      </c>
      <c r="Q745" s="154">
        <v>0</v>
      </c>
      <c r="R745" s="154">
        <v>91888910</v>
      </c>
      <c r="S745" s="154">
        <v>19750000</v>
      </c>
      <c r="T745" s="154">
        <v>72138910</v>
      </c>
      <c r="U745" s="154">
        <v>0</v>
      </c>
      <c r="V745" s="154">
        <v>47364833</v>
      </c>
      <c r="W745" s="154">
        <v>24774077</v>
      </c>
      <c r="X745" s="154">
        <v>47364833</v>
      </c>
      <c r="Y745" s="154">
        <v>44077057</v>
      </c>
      <c r="Z745" s="154">
        <v>44077057</v>
      </c>
      <c r="AA745" s="154">
        <v>44077057</v>
      </c>
    </row>
    <row r="746" spans="1:27" ht="48" x14ac:dyDescent="0.2">
      <c r="A746" s="151" t="s">
        <v>240</v>
      </c>
      <c r="B746" s="152" t="s">
        <v>241</v>
      </c>
      <c r="C746" s="153" t="s">
        <v>198</v>
      </c>
      <c r="D746" s="151" t="s">
        <v>61</v>
      </c>
      <c r="E746" s="151" t="s">
        <v>74</v>
      </c>
      <c r="F746" s="151" t="s">
        <v>63</v>
      </c>
      <c r="G746" s="151" t="s">
        <v>71</v>
      </c>
      <c r="H746" s="151" t="s">
        <v>151</v>
      </c>
      <c r="I746" s="151" t="s">
        <v>156</v>
      </c>
      <c r="J746" s="151" t="s">
        <v>42</v>
      </c>
      <c r="K746" s="151"/>
      <c r="L746" s="151"/>
      <c r="M746" s="151" t="s">
        <v>48</v>
      </c>
      <c r="N746" s="151" t="s">
        <v>49</v>
      </c>
      <c r="O746" s="151" t="s">
        <v>39</v>
      </c>
      <c r="P746" s="152" t="s">
        <v>157</v>
      </c>
      <c r="Q746" s="154">
        <v>0</v>
      </c>
      <c r="R746" s="154">
        <v>34807890</v>
      </c>
      <c r="S746" s="154">
        <v>0</v>
      </c>
      <c r="T746" s="154">
        <v>34807890</v>
      </c>
      <c r="U746" s="154">
        <v>0</v>
      </c>
      <c r="V746" s="154">
        <v>17588877</v>
      </c>
      <c r="W746" s="154">
        <v>17219013</v>
      </c>
      <c r="X746" s="154">
        <v>17588877</v>
      </c>
      <c r="Y746" s="154">
        <v>17588877</v>
      </c>
      <c r="Z746" s="154">
        <v>17588877</v>
      </c>
      <c r="AA746" s="154">
        <v>17588877</v>
      </c>
    </row>
    <row r="747" spans="1:27" ht="60" x14ac:dyDescent="0.2">
      <c r="A747" s="151" t="s">
        <v>240</v>
      </c>
      <c r="B747" s="152" t="s">
        <v>241</v>
      </c>
      <c r="C747" s="153" t="s">
        <v>197</v>
      </c>
      <c r="D747" s="151" t="s">
        <v>61</v>
      </c>
      <c r="E747" s="151" t="s">
        <v>74</v>
      </c>
      <c r="F747" s="151" t="s">
        <v>63</v>
      </c>
      <c r="G747" s="151" t="s">
        <v>71</v>
      </c>
      <c r="H747" s="151" t="s">
        <v>151</v>
      </c>
      <c r="I747" s="151" t="s">
        <v>154</v>
      </c>
      <c r="J747" s="151" t="s">
        <v>42</v>
      </c>
      <c r="K747" s="151"/>
      <c r="L747" s="151"/>
      <c r="M747" s="151" t="s">
        <v>48</v>
      </c>
      <c r="N747" s="151" t="s">
        <v>49</v>
      </c>
      <c r="O747" s="151" t="s">
        <v>39</v>
      </c>
      <c r="P747" s="152" t="s">
        <v>155</v>
      </c>
      <c r="Q747" s="154">
        <v>0</v>
      </c>
      <c r="R747" s="154">
        <v>80263197</v>
      </c>
      <c r="S747" s="154">
        <v>8258460</v>
      </c>
      <c r="T747" s="154">
        <v>72004737</v>
      </c>
      <c r="U747" s="154">
        <v>0</v>
      </c>
      <c r="V747" s="154">
        <v>47352722</v>
      </c>
      <c r="W747" s="154">
        <v>24652015</v>
      </c>
      <c r="X747" s="154">
        <v>47352722</v>
      </c>
      <c r="Y747" s="154">
        <v>47352722</v>
      </c>
      <c r="Z747" s="154">
        <v>47352722</v>
      </c>
      <c r="AA747" s="154">
        <v>47352722</v>
      </c>
    </row>
    <row r="748" spans="1:27" ht="72" x14ac:dyDescent="0.2">
      <c r="A748" s="151" t="s">
        <v>240</v>
      </c>
      <c r="B748" s="152" t="s">
        <v>241</v>
      </c>
      <c r="C748" s="153" t="s">
        <v>199</v>
      </c>
      <c r="D748" s="151" t="s">
        <v>61</v>
      </c>
      <c r="E748" s="151" t="s">
        <v>82</v>
      </c>
      <c r="F748" s="151" t="s">
        <v>63</v>
      </c>
      <c r="G748" s="151" t="s">
        <v>83</v>
      </c>
      <c r="H748" s="151" t="s">
        <v>151</v>
      </c>
      <c r="I748" s="151" t="s">
        <v>158</v>
      </c>
      <c r="J748" s="151" t="s">
        <v>42</v>
      </c>
      <c r="K748" s="151"/>
      <c r="L748" s="151"/>
      <c r="M748" s="151" t="s">
        <v>37</v>
      </c>
      <c r="N748" s="151" t="s">
        <v>38</v>
      </c>
      <c r="O748" s="151" t="s">
        <v>39</v>
      </c>
      <c r="P748" s="152" t="s">
        <v>159</v>
      </c>
      <c r="Q748" s="154">
        <v>0</v>
      </c>
      <c r="R748" s="154">
        <v>2320500</v>
      </c>
      <c r="S748" s="154">
        <v>2320500</v>
      </c>
      <c r="T748" s="154">
        <v>0</v>
      </c>
      <c r="U748" s="154">
        <v>0</v>
      </c>
      <c r="V748" s="154">
        <v>0</v>
      </c>
      <c r="W748" s="154">
        <v>0</v>
      </c>
      <c r="X748" s="154">
        <v>0</v>
      </c>
      <c r="Y748" s="154">
        <v>0</v>
      </c>
      <c r="Z748" s="154">
        <v>0</v>
      </c>
      <c r="AA748" s="154">
        <v>0</v>
      </c>
    </row>
    <row r="749" spans="1:27" ht="72" x14ac:dyDescent="0.2">
      <c r="A749" s="151" t="s">
        <v>240</v>
      </c>
      <c r="B749" s="152" t="s">
        <v>241</v>
      </c>
      <c r="C749" s="153" t="s">
        <v>199</v>
      </c>
      <c r="D749" s="151" t="s">
        <v>61</v>
      </c>
      <c r="E749" s="151" t="s">
        <v>82</v>
      </c>
      <c r="F749" s="151" t="s">
        <v>63</v>
      </c>
      <c r="G749" s="151" t="s">
        <v>83</v>
      </c>
      <c r="H749" s="151" t="s">
        <v>151</v>
      </c>
      <c r="I749" s="151" t="s">
        <v>158</v>
      </c>
      <c r="J749" s="151" t="s">
        <v>42</v>
      </c>
      <c r="K749" s="151"/>
      <c r="L749" s="151"/>
      <c r="M749" s="151" t="s">
        <v>48</v>
      </c>
      <c r="N749" s="151" t="s">
        <v>49</v>
      </c>
      <c r="O749" s="151" t="s">
        <v>39</v>
      </c>
      <c r="P749" s="152" t="s">
        <v>159</v>
      </c>
      <c r="Q749" s="154">
        <v>0</v>
      </c>
      <c r="R749" s="154">
        <v>24269760</v>
      </c>
      <c r="S749" s="154">
        <v>0</v>
      </c>
      <c r="T749" s="154">
        <v>24269760</v>
      </c>
      <c r="U749" s="154">
        <v>0</v>
      </c>
      <c r="V749" s="154">
        <v>16253684</v>
      </c>
      <c r="W749" s="154">
        <v>8016076</v>
      </c>
      <c r="X749" s="154">
        <v>16253684</v>
      </c>
      <c r="Y749" s="154">
        <v>16253684</v>
      </c>
      <c r="Z749" s="154">
        <v>16253684</v>
      </c>
      <c r="AA749" s="154">
        <v>16253684</v>
      </c>
    </row>
    <row r="750" spans="1:27" ht="60" x14ac:dyDescent="0.2">
      <c r="A750" s="151" t="s">
        <v>240</v>
      </c>
      <c r="B750" s="152" t="s">
        <v>241</v>
      </c>
      <c r="C750" s="153" t="s">
        <v>200</v>
      </c>
      <c r="D750" s="151" t="s">
        <v>61</v>
      </c>
      <c r="E750" s="151" t="s">
        <v>82</v>
      </c>
      <c r="F750" s="151" t="s">
        <v>63</v>
      </c>
      <c r="G750" s="151" t="s">
        <v>86</v>
      </c>
      <c r="H750" s="151" t="s">
        <v>151</v>
      </c>
      <c r="I750" s="151" t="s">
        <v>160</v>
      </c>
      <c r="J750" s="151" t="s">
        <v>42</v>
      </c>
      <c r="K750" s="151"/>
      <c r="L750" s="151"/>
      <c r="M750" s="151" t="s">
        <v>37</v>
      </c>
      <c r="N750" s="151" t="s">
        <v>38</v>
      </c>
      <c r="O750" s="151" t="s">
        <v>39</v>
      </c>
      <c r="P750" s="152" t="s">
        <v>161</v>
      </c>
      <c r="Q750" s="154">
        <v>0</v>
      </c>
      <c r="R750" s="154">
        <v>42315310</v>
      </c>
      <c r="S750" s="154">
        <v>40165310</v>
      </c>
      <c r="T750" s="154">
        <v>2150000</v>
      </c>
      <c r="U750" s="154">
        <v>0</v>
      </c>
      <c r="V750" s="154">
        <v>2150000</v>
      </c>
      <c r="W750" s="154">
        <v>0</v>
      </c>
      <c r="X750" s="154">
        <v>2150000</v>
      </c>
      <c r="Y750" s="154">
        <v>2150000</v>
      </c>
      <c r="Z750" s="154">
        <v>2150000</v>
      </c>
      <c r="AA750" s="154">
        <v>2150000</v>
      </c>
    </row>
    <row r="751" spans="1:27" ht="60" x14ac:dyDescent="0.2">
      <c r="A751" s="151" t="s">
        <v>240</v>
      </c>
      <c r="B751" s="152" t="s">
        <v>241</v>
      </c>
      <c r="C751" s="153" t="s">
        <v>201</v>
      </c>
      <c r="D751" s="151" t="s">
        <v>61</v>
      </c>
      <c r="E751" s="151" t="s">
        <v>82</v>
      </c>
      <c r="F751" s="151" t="s">
        <v>63</v>
      </c>
      <c r="G751" s="151" t="s">
        <v>86</v>
      </c>
      <c r="H751" s="151" t="s">
        <v>151</v>
      </c>
      <c r="I751" s="151" t="s">
        <v>162</v>
      </c>
      <c r="J751" s="151" t="s">
        <v>42</v>
      </c>
      <c r="K751" s="151"/>
      <c r="L751" s="151"/>
      <c r="M751" s="151" t="s">
        <v>37</v>
      </c>
      <c r="N751" s="151" t="s">
        <v>38</v>
      </c>
      <c r="O751" s="151" t="s">
        <v>39</v>
      </c>
      <c r="P751" s="152" t="s">
        <v>163</v>
      </c>
      <c r="Q751" s="154">
        <v>0</v>
      </c>
      <c r="R751" s="154">
        <v>6014224</v>
      </c>
      <c r="S751" s="154">
        <v>0</v>
      </c>
      <c r="T751" s="154">
        <v>6014224</v>
      </c>
      <c r="U751" s="154">
        <v>0</v>
      </c>
      <c r="V751" s="154">
        <v>6014224</v>
      </c>
      <c r="W751" s="154">
        <v>0</v>
      </c>
      <c r="X751" s="154">
        <v>6014224</v>
      </c>
      <c r="Y751" s="154">
        <v>6014224</v>
      </c>
      <c r="Z751" s="154">
        <v>6014224</v>
      </c>
      <c r="AA751" s="154">
        <v>6014224</v>
      </c>
    </row>
    <row r="752" spans="1:27" x14ac:dyDescent="0.2">
      <c r="A752" s="151" t="s">
        <v>242</v>
      </c>
      <c r="B752" s="152" t="s">
        <v>243</v>
      </c>
      <c r="C752" s="153" t="s">
        <v>164</v>
      </c>
      <c r="D752" s="151" t="s">
        <v>36</v>
      </c>
      <c r="E752" s="151" t="s">
        <v>478</v>
      </c>
      <c r="F752" s="151" t="s">
        <v>478</v>
      </c>
      <c r="G752" s="151" t="s">
        <v>478</v>
      </c>
      <c r="H752" s="151" t="s">
        <v>549</v>
      </c>
      <c r="I752" s="151" t="s">
        <v>549</v>
      </c>
      <c r="J752" s="151"/>
      <c r="K752" s="151"/>
      <c r="L752" s="151"/>
      <c r="M752" s="151" t="s">
        <v>37</v>
      </c>
      <c r="N752" s="151" t="s">
        <v>38</v>
      </c>
      <c r="O752" s="151" t="s">
        <v>39</v>
      </c>
      <c r="P752" s="152" t="s">
        <v>118</v>
      </c>
      <c r="Q752" s="154">
        <v>907874000</v>
      </c>
      <c r="R752" s="154">
        <v>28975000</v>
      </c>
      <c r="S752" s="154">
        <v>637</v>
      </c>
      <c r="T752" s="154">
        <v>936848363</v>
      </c>
      <c r="U752" s="154">
        <v>0</v>
      </c>
      <c r="V752" s="154">
        <v>936848363</v>
      </c>
      <c r="W752" s="154">
        <v>0</v>
      </c>
      <c r="X752" s="154">
        <v>936848363</v>
      </c>
      <c r="Y752" s="154">
        <v>936848363</v>
      </c>
      <c r="Z752" s="154">
        <v>936848363</v>
      </c>
      <c r="AA752" s="154">
        <v>936848363</v>
      </c>
    </row>
    <row r="753" spans="1:27" x14ac:dyDescent="0.2">
      <c r="A753" s="151" t="s">
        <v>242</v>
      </c>
      <c r="B753" s="152" t="s">
        <v>243</v>
      </c>
      <c r="C753" s="153" t="s">
        <v>166</v>
      </c>
      <c r="D753" s="151" t="s">
        <v>36</v>
      </c>
      <c r="E753" s="151" t="s">
        <v>478</v>
      </c>
      <c r="F753" s="151" t="s">
        <v>478</v>
      </c>
      <c r="G753" s="151" t="s">
        <v>478</v>
      </c>
      <c r="H753" s="151" t="s">
        <v>549</v>
      </c>
      <c r="I753" s="151" t="s">
        <v>552</v>
      </c>
      <c r="J753" s="151"/>
      <c r="K753" s="151"/>
      <c r="L753" s="151"/>
      <c r="M753" s="151" t="s">
        <v>37</v>
      </c>
      <c r="N753" s="151" t="s">
        <v>38</v>
      </c>
      <c r="O753" s="151" t="s">
        <v>39</v>
      </c>
      <c r="P753" s="152" t="s">
        <v>120</v>
      </c>
      <c r="Q753" s="154">
        <v>23345000</v>
      </c>
      <c r="R753" s="154">
        <v>2437810.5499999998</v>
      </c>
      <c r="S753" s="154">
        <v>509.55</v>
      </c>
      <c r="T753" s="154">
        <v>25782301</v>
      </c>
      <c r="U753" s="154">
        <v>0</v>
      </c>
      <c r="V753" s="154">
        <v>25782301</v>
      </c>
      <c r="W753" s="154">
        <v>0</v>
      </c>
      <c r="X753" s="154">
        <v>25782301</v>
      </c>
      <c r="Y753" s="154">
        <v>25782301</v>
      </c>
      <c r="Z753" s="154">
        <v>25782301</v>
      </c>
      <c r="AA753" s="154">
        <v>25782301</v>
      </c>
    </row>
    <row r="754" spans="1:27" x14ac:dyDescent="0.2">
      <c r="A754" s="151" t="s">
        <v>242</v>
      </c>
      <c r="B754" s="152" t="s">
        <v>243</v>
      </c>
      <c r="C754" s="153" t="s">
        <v>167</v>
      </c>
      <c r="D754" s="151" t="s">
        <v>36</v>
      </c>
      <c r="E754" s="151" t="s">
        <v>478</v>
      </c>
      <c r="F754" s="151" t="s">
        <v>478</v>
      </c>
      <c r="G754" s="151" t="s">
        <v>478</v>
      </c>
      <c r="H754" s="151" t="s">
        <v>549</v>
      </c>
      <c r="I754" s="151" t="s">
        <v>553</v>
      </c>
      <c r="J754" s="151"/>
      <c r="K754" s="151"/>
      <c r="L754" s="151"/>
      <c r="M754" s="151" t="s">
        <v>37</v>
      </c>
      <c r="N754" s="151" t="s">
        <v>38</v>
      </c>
      <c r="O754" s="151" t="s">
        <v>39</v>
      </c>
      <c r="P754" s="152" t="s">
        <v>121</v>
      </c>
      <c r="Q754" s="154">
        <v>33136000</v>
      </c>
      <c r="R754" s="154">
        <v>2500000</v>
      </c>
      <c r="S754" s="154">
        <v>16646305</v>
      </c>
      <c r="T754" s="154">
        <v>18989695</v>
      </c>
      <c r="U754" s="154">
        <v>0</v>
      </c>
      <c r="V754" s="154">
        <v>18989695</v>
      </c>
      <c r="W754" s="154">
        <v>0</v>
      </c>
      <c r="X754" s="154">
        <v>18989695</v>
      </c>
      <c r="Y754" s="154">
        <v>18989695</v>
      </c>
      <c r="Z754" s="154">
        <v>18989695</v>
      </c>
      <c r="AA754" s="154">
        <v>18989695</v>
      </c>
    </row>
    <row r="755" spans="1:27" x14ac:dyDescent="0.2">
      <c r="A755" s="151" t="s">
        <v>242</v>
      </c>
      <c r="B755" s="152" t="s">
        <v>243</v>
      </c>
      <c r="C755" s="153" t="s">
        <v>168</v>
      </c>
      <c r="D755" s="151" t="s">
        <v>36</v>
      </c>
      <c r="E755" s="151" t="s">
        <v>478</v>
      </c>
      <c r="F755" s="151" t="s">
        <v>478</v>
      </c>
      <c r="G755" s="151" t="s">
        <v>478</v>
      </c>
      <c r="H755" s="151" t="s">
        <v>549</v>
      </c>
      <c r="I755" s="151" t="s">
        <v>490</v>
      </c>
      <c r="J755" s="151"/>
      <c r="K755" s="151"/>
      <c r="L755" s="151"/>
      <c r="M755" s="151" t="s">
        <v>37</v>
      </c>
      <c r="N755" s="151" t="s">
        <v>38</v>
      </c>
      <c r="O755" s="151" t="s">
        <v>39</v>
      </c>
      <c r="P755" s="152" t="s">
        <v>122</v>
      </c>
      <c r="Q755" s="154">
        <v>89026000</v>
      </c>
      <c r="R755" s="154">
        <v>6502001</v>
      </c>
      <c r="S755" s="154">
        <v>1100000</v>
      </c>
      <c r="T755" s="154">
        <v>94428001</v>
      </c>
      <c r="U755" s="154">
        <v>0</v>
      </c>
      <c r="V755" s="154">
        <v>94428001</v>
      </c>
      <c r="W755" s="154">
        <v>0</v>
      </c>
      <c r="X755" s="154">
        <v>94428001</v>
      </c>
      <c r="Y755" s="154">
        <v>94428001</v>
      </c>
      <c r="Z755" s="154">
        <v>94428001</v>
      </c>
      <c r="AA755" s="154">
        <v>94428001</v>
      </c>
    </row>
    <row r="756" spans="1:27" ht="24" x14ac:dyDescent="0.2">
      <c r="A756" s="151" t="s">
        <v>242</v>
      </c>
      <c r="B756" s="152" t="s">
        <v>243</v>
      </c>
      <c r="C756" s="153" t="s">
        <v>169</v>
      </c>
      <c r="D756" s="151" t="s">
        <v>36</v>
      </c>
      <c r="E756" s="151" t="s">
        <v>478</v>
      </c>
      <c r="F756" s="151" t="s">
        <v>478</v>
      </c>
      <c r="G756" s="151" t="s">
        <v>478</v>
      </c>
      <c r="H756" s="151" t="s">
        <v>549</v>
      </c>
      <c r="I756" s="151" t="s">
        <v>500</v>
      </c>
      <c r="J756" s="151"/>
      <c r="K756" s="151"/>
      <c r="L756" s="151"/>
      <c r="M756" s="151" t="s">
        <v>37</v>
      </c>
      <c r="N756" s="151" t="s">
        <v>38</v>
      </c>
      <c r="O756" s="151" t="s">
        <v>39</v>
      </c>
      <c r="P756" s="152" t="s">
        <v>123</v>
      </c>
      <c r="Q756" s="154">
        <v>32810000</v>
      </c>
      <c r="R756" s="154">
        <v>4676000</v>
      </c>
      <c r="S756" s="154">
        <v>109</v>
      </c>
      <c r="T756" s="154">
        <v>37485891</v>
      </c>
      <c r="U756" s="154">
        <v>0</v>
      </c>
      <c r="V756" s="154">
        <v>37485891</v>
      </c>
      <c r="W756" s="154">
        <v>0</v>
      </c>
      <c r="X756" s="154">
        <v>37485891</v>
      </c>
      <c r="Y756" s="154">
        <v>37485891</v>
      </c>
      <c r="Z756" s="154">
        <v>37485891</v>
      </c>
      <c r="AA756" s="154">
        <v>37485891</v>
      </c>
    </row>
    <row r="757" spans="1:27" ht="24" x14ac:dyDescent="0.2">
      <c r="A757" s="151" t="s">
        <v>242</v>
      </c>
      <c r="B757" s="152" t="s">
        <v>243</v>
      </c>
      <c r="C757" s="153" t="s">
        <v>805</v>
      </c>
      <c r="D757" s="151" t="s">
        <v>36</v>
      </c>
      <c r="E757" s="151" t="s">
        <v>478</v>
      </c>
      <c r="F757" s="151" t="s">
        <v>478</v>
      </c>
      <c r="G757" s="151" t="s">
        <v>478</v>
      </c>
      <c r="H757" s="151" t="s">
        <v>549</v>
      </c>
      <c r="I757" s="151" t="s">
        <v>485</v>
      </c>
      <c r="J757" s="151"/>
      <c r="K757" s="151"/>
      <c r="L757" s="151"/>
      <c r="M757" s="151" t="s">
        <v>37</v>
      </c>
      <c r="N757" s="151" t="s">
        <v>38</v>
      </c>
      <c r="O757" s="151" t="s">
        <v>39</v>
      </c>
      <c r="P757" s="152" t="s">
        <v>806</v>
      </c>
      <c r="Q757" s="154">
        <v>0</v>
      </c>
      <c r="R757" s="154">
        <v>147857</v>
      </c>
      <c r="S757" s="154">
        <v>0</v>
      </c>
      <c r="T757" s="154">
        <v>147857</v>
      </c>
      <c r="U757" s="154">
        <v>0</v>
      </c>
      <c r="V757" s="154">
        <v>147857</v>
      </c>
      <c r="W757" s="154">
        <v>0</v>
      </c>
      <c r="X757" s="154">
        <v>147857</v>
      </c>
      <c r="Y757" s="154">
        <v>147857</v>
      </c>
      <c r="Z757" s="154">
        <v>147857</v>
      </c>
      <c r="AA757" s="154">
        <v>147857</v>
      </c>
    </row>
    <row r="758" spans="1:27" x14ac:dyDescent="0.2">
      <c r="A758" s="151" t="s">
        <v>242</v>
      </c>
      <c r="B758" s="152" t="s">
        <v>243</v>
      </c>
      <c r="C758" s="153" t="s">
        <v>170</v>
      </c>
      <c r="D758" s="151" t="s">
        <v>36</v>
      </c>
      <c r="E758" s="151" t="s">
        <v>478</v>
      </c>
      <c r="F758" s="151" t="s">
        <v>478</v>
      </c>
      <c r="G758" s="151" t="s">
        <v>478</v>
      </c>
      <c r="H758" s="151" t="s">
        <v>549</v>
      </c>
      <c r="I758" s="151" t="s">
        <v>554</v>
      </c>
      <c r="J758" s="151"/>
      <c r="K758" s="151"/>
      <c r="L758" s="151"/>
      <c r="M758" s="151" t="s">
        <v>37</v>
      </c>
      <c r="N758" s="151" t="s">
        <v>38</v>
      </c>
      <c r="O758" s="151" t="s">
        <v>39</v>
      </c>
      <c r="P758" s="152" t="s">
        <v>124</v>
      </c>
      <c r="Q758" s="154">
        <v>116976000</v>
      </c>
      <c r="R758" s="154">
        <v>2800000</v>
      </c>
      <c r="S758" s="154">
        <v>224852</v>
      </c>
      <c r="T758" s="154">
        <v>119551148</v>
      </c>
      <c r="U758" s="154">
        <v>0</v>
      </c>
      <c r="V758" s="154">
        <v>119551148</v>
      </c>
      <c r="W758" s="154">
        <v>0</v>
      </c>
      <c r="X758" s="154">
        <v>119551148</v>
      </c>
      <c r="Y758" s="154">
        <v>119551148</v>
      </c>
      <c r="Z758" s="154">
        <v>119551148</v>
      </c>
      <c r="AA758" s="154">
        <v>119551148</v>
      </c>
    </row>
    <row r="759" spans="1:27" x14ac:dyDescent="0.2">
      <c r="A759" s="151" t="s">
        <v>242</v>
      </c>
      <c r="B759" s="152" t="s">
        <v>243</v>
      </c>
      <c r="C759" s="153" t="s">
        <v>171</v>
      </c>
      <c r="D759" s="151" t="s">
        <v>36</v>
      </c>
      <c r="E759" s="151" t="s">
        <v>478</v>
      </c>
      <c r="F759" s="151" t="s">
        <v>478</v>
      </c>
      <c r="G759" s="151" t="s">
        <v>478</v>
      </c>
      <c r="H759" s="151" t="s">
        <v>549</v>
      </c>
      <c r="I759" s="151" t="s">
        <v>555</v>
      </c>
      <c r="J759" s="151"/>
      <c r="K759" s="151"/>
      <c r="L759" s="151"/>
      <c r="M759" s="151" t="s">
        <v>37</v>
      </c>
      <c r="N759" s="151" t="s">
        <v>38</v>
      </c>
      <c r="O759" s="151" t="s">
        <v>39</v>
      </c>
      <c r="P759" s="152" t="s">
        <v>125</v>
      </c>
      <c r="Q759" s="154">
        <v>67970000</v>
      </c>
      <c r="R759" s="154">
        <v>3119500</v>
      </c>
      <c r="S759" s="154">
        <v>299</v>
      </c>
      <c r="T759" s="154">
        <v>71089201</v>
      </c>
      <c r="U759" s="154">
        <v>0</v>
      </c>
      <c r="V759" s="154">
        <v>71089201</v>
      </c>
      <c r="W759" s="154">
        <v>0</v>
      </c>
      <c r="X759" s="154">
        <v>71089201</v>
      </c>
      <c r="Y759" s="154">
        <v>71089201</v>
      </c>
      <c r="Z759" s="154">
        <v>71089201</v>
      </c>
      <c r="AA759" s="154">
        <v>71089201</v>
      </c>
    </row>
    <row r="760" spans="1:27" ht="24" x14ac:dyDescent="0.2">
      <c r="A760" s="151" t="s">
        <v>242</v>
      </c>
      <c r="B760" s="152" t="s">
        <v>243</v>
      </c>
      <c r="C760" s="153" t="s">
        <v>557</v>
      </c>
      <c r="D760" s="151" t="s">
        <v>36</v>
      </c>
      <c r="E760" s="151" t="s">
        <v>478</v>
      </c>
      <c r="F760" s="151" t="s">
        <v>478</v>
      </c>
      <c r="G760" s="151" t="s">
        <v>478</v>
      </c>
      <c r="H760" s="151" t="s">
        <v>549</v>
      </c>
      <c r="I760" s="151" t="s">
        <v>548</v>
      </c>
      <c r="J760" s="151"/>
      <c r="K760" s="151"/>
      <c r="L760" s="151"/>
      <c r="M760" s="151" t="s">
        <v>37</v>
      </c>
      <c r="N760" s="151" t="s">
        <v>38</v>
      </c>
      <c r="O760" s="151" t="s">
        <v>39</v>
      </c>
      <c r="P760" s="152" t="s">
        <v>558</v>
      </c>
      <c r="Q760" s="154">
        <v>14146306</v>
      </c>
      <c r="R760" s="154">
        <v>5483779</v>
      </c>
      <c r="S760" s="154">
        <v>399814</v>
      </c>
      <c r="T760" s="154">
        <v>19230271</v>
      </c>
      <c r="U760" s="154">
        <v>0</v>
      </c>
      <c r="V760" s="154">
        <v>19230271</v>
      </c>
      <c r="W760" s="154">
        <v>0</v>
      </c>
      <c r="X760" s="154">
        <v>19230271</v>
      </c>
      <c r="Y760" s="154">
        <v>19230271</v>
      </c>
      <c r="Z760" s="154">
        <v>19230271</v>
      </c>
      <c r="AA760" s="154">
        <v>19230271</v>
      </c>
    </row>
    <row r="761" spans="1:27" x14ac:dyDescent="0.2">
      <c r="A761" s="151" t="s">
        <v>242</v>
      </c>
      <c r="B761" s="152" t="s">
        <v>243</v>
      </c>
      <c r="C761" s="153" t="s">
        <v>172</v>
      </c>
      <c r="D761" s="151" t="s">
        <v>36</v>
      </c>
      <c r="E761" s="151" t="s">
        <v>478</v>
      </c>
      <c r="F761" s="151" t="s">
        <v>478</v>
      </c>
      <c r="G761" s="151" t="s">
        <v>42</v>
      </c>
      <c r="H761" s="151" t="s">
        <v>549</v>
      </c>
      <c r="I761" s="151"/>
      <c r="J761" s="151"/>
      <c r="K761" s="151"/>
      <c r="L761" s="151"/>
      <c r="M761" s="151" t="s">
        <v>37</v>
      </c>
      <c r="N761" s="151" t="s">
        <v>38</v>
      </c>
      <c r="O761" s="151" t="s">
        <v>39</v>
      </c>
      <c r="P761" s="152" t="s">
        <v>126</v>
      </c>
      <c r="Q761" s="154">
        <v>120336000</v>
      </c>
      <c r="R761" s="154">
        <v>11015000</v>
      </c>
      <c r="S761" s="154">
        <v>4422600</v>
      </c>
      <c r="T761" s="154">
        <v>126928400</v>
      </c>
      <c r="U761" s="154">
        <v>0</v>
      </c>
      <c r="V761" s="154">
        <v>126928400</v>
      </c>
      <c r="W761" s="154">
        <v>0</v>
      </c>
      <c r="X761" s="154">
        <v>126928400</v>
      </c>
      <c r="Y761" s="154">
        <v>126928400</v>
      </c>
      <c r="Z761" s="154">
        <v>126928400</v>
      </c>
      <c r="AA761" s="154">
        <v>126928400</v>
      </c>
    </row>
    <row r="762" spans="1:27" x14ac:dyDescent="0.2">
      <c r="A762" s="151" t="s">
        <v>242</v>
      </c>
      <c r="B762" s="152" t="s">
        <v>243</v>
      </c>
      <c r="C762" s="153" t="s">
        <v>173</v>
      </c>
      <c r="D762" s="151" t="s">
        <v>36</v>
      </c>
      <c r="E762" s="151" t="s">
        <v>478</v>
      </c>
      <c r="F762" s="151" t="s">
        <v>478</v>
      </c>
      <c r="G762" s="151" t="s">
        <v>42</v>
      </c>
      <c r="H762" s="151" t="s">
        <v>550</v>
      </c>
      <c r="I762" s="151"/>
      <c r="J762" s="151"/>
      <c r="K762" s="151"/>
      <c r="L762" s="151"/>
      <c r="M762" s="151" t="s">
        <v>37</v>
      </c>
      <c r="N762" s="151" t="s">
        <v>38</v>
      </c>
      <c r="O762" s="151" t="s">
        <v>39</v>
      </c>
      <c r="P762" s="152" t="s">
        <v>127</v>
      </c>
      <c r="Q762" s="154">
        <v>83380000</v>
      </c>
      <c r="R762" s="154">
        <v>4641000</v>
      </c>
      <c r="S762" s="154">
        <v>200</v>
      </c>
      <c r="T762" s="154">
        <v>88020800</v>
      </c>
      <c r="U762" s="154">
        <v>0</v>
      </c>
      <c r="V762" s="154">
        <v>88020800</v>
      </c>
      <c r="W762" s="154">
        <v>0</v>
      </c>
      <c r="X762" s="154">
        <v>88020800</v>
      </c>
      <c r="Y762" s="154">
        <v>88020800</v>
      </c>
      <c r="Z762" s="154">
        <v>88020800</v>
      </c>
      <c r="AA762" s="154">
        <v>88020800</v>
      </c>
    </row>
    <row r="763" spans="1:27" ht="24" x14ac:dyDescent="0.2">
      <c r="A763" s="151" t="s">
        <v>242</v>
      </c>
      <c r="B763" s="152" t="s">
        <v>243</v>
      </c>
      <c r="C763" s="153" t="s">
        <v>174</v>
      </c>
      <c r="D763" s="151" t="s">
        <v>36</v>
      </c>
      <c r="E763" s="151" t="s">
        <v>478</v>
      </c>
      <c r="F763" s="151" t="s">
        <v>478</v>
      </c>
      <c r="G763" s="151" t="s">
        <v>42</v>
      </c>
      <c r="H763" s="151" t="s">
        <v>552</v>
      </c>
      <c r="I763" s="151"/>
      <c r="J763" s="151"/>
      <c r="K763" s="151"/>
      <c r="L763" s="151"/>
      <c r="M763" s="151" t="s">
        <v>37</v>
      </c>
      <c r="N763" s="151" t="s">
        <v>38</v>
      </c>
      <c r="O763" s="151" t="s">
        <v>39</v>
      </c>
      <c r="P763" s="152" t="s">
        <v>128</v>
      </c>
      <c r="Q763" s="154">
        <v>50549000</v>
      </c>
      <c r="R763" s="154">
        <v>4412000</v>
      </c>
      <c r="S763" s="154">
        <v>800</v>
      </c>
      <c r="T763" s="154">
        <v>54960200</v>
      </c>
      <c r="U763" s="154">
        <v>0</v>
      </c>
      <c r="V763" s="154">
        <v>54960200</v>
      </c>
      <c r="W763" s="154">
        <v>0</v>
      </c>
      <c r="X763" s="154">
        <v>54960200</v>
      </c>
      <c r="Y763" s="154">
        <v>54960200</v>
      </c>
      <c r="Z763" s="154">
        <v>54960200</v>
      </c>
      <c r="AA763" s="154">
        <v>54960200</v>
      </c>
    </row>
    <row r="764" spans="1:27" ht="24" x14ac:dyDescent="0.2">
      <c r="A764" s="151" t="s">
        <v>242</v>
      </c>
      <c r="B764" s="152" t="s">
        <v>243</v>
      </c>
      <c r="C764" s="153" t="s">
        <v>175</v>
      </c>
      <c r="D764" s="151" t="s">
        <v>36</v>
      </c>
      <c r="E764" s="151" t="s">
        <v>478</v>
      </c>
      <c r="F764" s="151" t="s">
        <v>478</v>
      </c>
      <c r="G764" s="151" t="s">
        <v>42</v>
      </c>
      <c r="H764" s="151" t="s">
        <v>553</v>
      </c>
      <c r="I764" s="151"/>
      <c r="J764" s="151"/>
      <c r="K764" s="151"/>
      <c r="L764" s="151"/>
      <c r="M764" s="151" t="s">
        <v>37</v>
      </c>
      <c r="N764" s="151" t="s">
        <v>38</v>
      </c>
      <c r="O764" s="151" t="s">
        <v>39</v>
      </c>
      <c r="P764" s="152" t="s">
        <v>129</v>
      </c>
      <c r="Q764" s="154">
        <v>14170000</v>
      </c>
      <c r="R764" s="154">
        <v>898000</v>
      </c>
      <c r="S764" s="154">
        <v>100</v>
      </c>
      <c r="T764" s="154">
        <v>15067900</v>
      </c>
      <c r="U764" s="154">
        <v>0</v>
      </c>
      <c r="V764" s="154">
        <v>15067900</v>
      </c>
      <c r="W764" s="154">
        <v>0</v>
      </c>
      <c r="X764" s="154">
        <v>15067900</v>
      </c>
      <c r="Y764" s="154">
        <v>15067900</v>
      </c>
      <c r="Z764" s="154">
        <v>15067900</v>
      </c>
      <c r="AA764" s="154">
        <v>15067900</v>
      </c>
    </row>
    <row r="765" spans="1:27" x14ac:dyDescent="0.2">
      <c r="A765" s="151" t="s">
        <v>242</v>
      </c>
      <c r="B765" s="152" t="s">
        <v>243</v>
      </c>
      <c r="C765" s="153" t="s">
        <v>176</v>
      </c>
      <c r="D765" s="151" t="s">
        <v>36</v>
      </c>
      <c r="E765" s="151" t="s">
        <v>478</v>
      </c>
      <c r="F765" s="151" t="s">
        <v>478</v>
      </c>
      <c r="G765" s="151" t="s">
        <v>42</v>
      </c>
      <c r="H765" s="151" t="s">
        <v>490</v>
      </c>
      <c r="I765" s="151"/>
      <c r="J765" s="151"/>
      <c r="K765" s="151"/>
      <c r="L765" s="151"/>
      <c r="M765" s="151" t="s">
        <v>37</v>
      </c>
      <c r="N765" s="151" t="s">
        <v>38</v>
      </c>
      <c r="O765" s="151" t="s">
        <v>39</v>
      </c>
      <c r="P765" s="152" t="s">
        <v>130</v>
      </c>
      <c r="Q765" s="154">
        <v>37920000</v>
      </c>
      <c r="R765" s="154">
        <v>3314000</v>
      </c>
      <c r="S765" s="154">
        <v>800</v>
      </c>
      <c r="T765" s="154">
        <v>41233200</v>
      </c>
      <c r="U765" s="154">
        <v>0</v>
      </c>
      <c r="V765" s="154">
        <v>41233200</v>
      </c>
      <c r="W765" s="154">
        <v>0</v>
      </c>
      <c r="X765" s="154">
        <v>41233200</v>
      </c>
      <c r="Y765" s="154">
        <v>41233200</v>
      </c>
      <c r="Z765" s="154">
        <v>41233200</v>
      </c>
      <c r="AA765" s="154">
        <v>41233200</v>
      </c>
    </row>
    <row r="766" spans="1:27" x14ac:dyDescent="0.2">
      <c r="A766" s="151" t="s">
        <v>242</v>
      </c>
      <c r="B766" s="152" t="s">
        <v>243</v>
      </c>
      <c r="C766" s="153" t="s">
        <v>177</v>
      </c>
      <c r="D766" s="151" t="s">
        <v>36</v>
      </c>
      <c r="E766" s="151" t="s">
        <v>478</v>
      </c>
      <c r="F766" s="151" t="s">
        <v>478</v>
      </c>
      <c r="G766" s="151" t="s">
        <v>42</v>
      </c>
      <c r="H766" s="151" t="s">
        <v>500</v>
      </c>
      <c r="I766" s="151"/>
      <c r="J766" s="151"/>
      <c r="K766" s="151"/>
      <c r="L766" s="151"/>
      <c r="M766" s="151" t="s">
        <v>37</v>
      </c>
      <c r="N766" s="151" t="s">
        <v>38</v>
      </c>
      <c r="O766" s="151" t="s">
        <v>39</v>
      </c>
      <c r="P766" s="152" t="s">
        <v>131</v>
      </c>
      <c r="Q766" s="154">
        <v>25286000</v>
      </c>
      <c r="R766" s="154">
        <v>2210000</v>
      </c>
      <c r="S766" s="154">
        <v>2900</v>
      </c>
      <c r="T766" s="154">
        <v>27493100</v>
      </c>
      <c r="U766" s="154">
        <v>0</v>
      </c>
      <c r="V766" s="154">
        <v>27493100</v>
      </c>
      <c r="W766" s="154">
        <v>0</v>
      </c>
      <c r="X766" s="154">
        <v>27493100</v>
      </c>
      <c r="Y766" s="154">
        <v>27493100</v>
      </c>
      <c r="Z766" s="154">
        <v>27493100</v>
      </c>
      <c r="AA766" s="154">
        <v>27493100</v>
      </c>
    </row>
    <row r="767" spans="1:27" x14ac:dyDescent="0.2">
      <c r="A767" s="151" t="s">
        <v>242</v>
      </c>
      <c r="B767" s="152" t="s">
        <v>243</v>
      </c>
      <c r="C767" s="153" t="s">
        <v>178</v>
      </c>
      <c r="D767" s="151" t="s">
        <v>36</v>
      </c>
      <c r="E767" s="151" t="s">
        <v>478</v>
      </c>
      <c r="F767" s="151" t="s">
        <v>478</v>
      </c>
      <c r="G767" s="151" t="s">
        <v>546</v>
      </c>
      <c r="H767" s="151" t="s">
        <v>549</v>
      </c>
      <c r="I767" s="151" t="s">
        <v>549</v>
      </c>
      <c r="J767" s="151"/>
      <c r="K767" s="151"/>
      <c r="L767" s="151"/>
      <c r="M767" s="151" t="s">
        <v>37</v>
      </c>
      <c r="N767" s="151" t="s">
        <v>38</v>
      </c>
      <c r="O767" s="151" t="s">
        <v>39</v>
      </c>
      <c r="P767" s="152" t="s">
        <v>132</v>
      </c>
      <c r="Q767" s="154">
        <v>33791310</v>
      </c>
      <c r="R767" s="154">
        <v>39540768</v>
      </c>
      <c r="S767" s="154">
        <v>2006756</v>
      </c>
      <c r="T767" s="154">
        <v>71325322</v>
      </c>
      <c r="U767" s="154">
        <v>0</v>
      </c>
      <c r="V767" s="154">
        <v>71325322</v>
      </c>
      <c r="W767" s="154">
        <v>0</v>
      </c>
      <c r="X767" s="154">
        <v>71325322</v>
      </c>
      <c r="Y767" s="154">
        <v>71325322</v>
      </c>
      <c r="Z767" s="154">
        <v>71325322</v>
      </c>
      <c r="AA767" s="154">
        <v>71325322</v>
      </c>
    </row>
    <row r="768" spans="1:27" x14ac:dyDescent="0.2">
      <c r="A768" s="151" t="s">
        <v>242</v>
      </c>
      <c r="B768" s="152" t="s">
        <v>243</v>
      </c>
      <c r="C768" s="153" t="s">
        <v>179</v>
      </c>
      <c r="D768" s="151" t="s">
        <v>36</v>
      </c>
      <c r="E768" s="151" t="s">
        <v>478</v>
      </c>
      <c r="F768" s="151" t="s">
        <v>478</v>
      </c>
      <c r="G768" s="151" t="s">
        <v>546</v>
      </c>
      <c r="H768" s="151" t="s">
        <v>549</v>
      </c>
      <c r="I768" s="151" t="s">
        <v>550</v>
      </c>
      <c r="J768" s="151"/>
      <c r="K768" s="151"/>
      <c r="L768" s="151"/>
      <c r="M768" s="151" t="s">
        <v>37</v>
      </c>
      <c r="N768" s="151" t="s">
        <v>38</v>
      </c>
      <c r="O768" s="151" t="s">
        <v>39</v>
      </c>
      <c r="P768" s="152" t="s">
        <v>133</v>
      </c>
      <c r="Q768" s="154">
        <v>0</v>
      </c>
      <c r="R768" s="154">
        <v>2450000</v>
      </c>
      <c r="S768" s="154">
        <v>48340</v>
      </c>
      <c r="T768" s="154">
        <v>2401660</v>
      </c>
      <c r="U768" s="154">
        <v>0</v>
      </c>
      <c r="V768" s="154">
        <v>2401660</v>
      </c>
      <c r="W768" s="154">
        <v>0</v>
      </c>
      <c r="X768" s="154">
        <v>2401660</v>
      </c>
      <c r="Y768" s="154">
        <v>2401660</v>
      </c>
      <c r="Z768" s="154">
        <v>2401660</v>
      </c>
      <c r="AA768" s="154">
        <v>2401660</v>
      </c>
    </row>
    <row r="769" spans="1:27" ht="24" x14ac:dyDescent="0.2">
      <c r="A769" s="151" t="s">
        <v>242</v>
      </c>
      <c r="B769" s="152" t="s">
        <v>243</v>
      </c>
      <c r="C769" s="153" t="s">
        <v>180</v>
      </c>
      <c r="D769" s="151" t="s">
        <v>36</v>
      </c>
      <c r="E769" s="151" t="s">
        <v>478</v>
      </c>
      <c r="F769" s="151" t="s">
        <v>478</v>
      </c>
      <c r="G769" s="151" t="s">
        <v>546</v>
      </c>
      <c r="H769" s="151" t="s">
        <v>549</v>
      </c>
      <c r="I769" s="151" t="s">
        <v>479</v>
      </c>
      <c r="J769" s="151"/>
      <c r="K769" s="151"/>
      <c r="L769" s="151"/>
      <c r="M769" s="151" t="s">
        <v>37</v>
      </c>
      <c r="N769" s="151" t="s">
        <v>38</v>
      </c>
      <c r="O769" s="151" t="s">
        <v>39</v>
      </c>
      <c r="P769" s="152" t="s">
        <v>134</v>
      </c>
      <c r="Q769" s="154">
        <v>3394440</v>
      </c>
      <c r="R769" s="154">
        <v>2235535.9</v>
      </c>
      <c r="S769" s="154">
        <v>787.9</v>
      </c>
      <c r="T769" s="154">
        <v>5629188</v>
      </c>
      <c r="U769" s="154">
        <v>0</v>
      </c>
      <c r="V769" s="154">
        <v>5629188</v>
      </c>
      <c r="W769" s="154">
        <v>0</v>
      </c>
      <c r="X769" s="154">
        <v>5629188</v>
      </c>
      <c r="Y769" s="154">
        <v>5629188</v>
      </c>
      <c r="Z769" s="154">
        <v>5629188</v>
      </c>
      <c r="AA769" s="154">
        <v>5629188</v>
      </c>
    </row>
    <row r="770" spans="1:27" ht="36" x14ac:dyDescent="0.2">
      <c r="A770" s="151" t="s">
        <v>242</v>
      </c>
      <c r="B770" s="152" t="s">
        <v>243</v>
      </c>
      <c r="C770" s="153" t="s">
        <v>183</v>
      </c>
      <c r="D770" s="151" t="s">
        <v>36</v>
      </c>
      <c r="E770" s="151" t="s">
        <v>42</v>
      </c>
      <c r="F770" s="151" t="s">
        <v>42</v>
      </c>
      <c r="G770" s="151" t="s">
        <v>478</v>
      </c>
      <c r="H770" s="151" t="s">
        <v>479</v>
      </c>
      <c r="I770" s="151" t="s">
        <v>550</v>
      </c>
      <c r="J770" s="151"/>
      <c r="K770" s="151"/>
      <c r="L770" s="151"/>
      <c r="M770" s="151" t="s">
        <v>37</v>
      </c>
      <c r="N770" s="151" t="s">
        <v>38</v>
      </c>
      <c r="O770" s="151" t="s">
        <v>39</v>
      </c>
      <c r="P770" s="152" t="s">
        <v>137</v>
      </c>
      <c r="Q770" s="154">
        <v>0</v>
      </c>
      <c r="R770" s="154">
        <v>6000000</v>
      </c>
      <c r="S770" s="154">
        <v>6000000</v>
      </c>
      <c r="T770" s="154">
        <v>0</v>
      </c>
      <c r="U770" s="154">
        <v>0</v>
      </c>
      <c r="V770" s="154">
        <v>0</v>
      </c>
      <c r="W770" s="154">
        <v>0</v>
      </c>
      <c r="X770" s="154">
        <v>0</v>
      </c>
      <c r="Y770" s="154">
        <v>0</v>
      </c>
      <c r="Z770" s="154">
        <v>0</v>
      </c>
      <c r="AA770" s="154">
        <v>0</v>
      </c>
    </row>
    <row r="771" spans="1:27" ht="24" x14ac:dyDescent="0.2">
      <c r="A771" s="151" t="s">
        <v>242</v>
      </c>
      <c r="B771" s="152" t="s">
        <v>243</v>
      </c>
      <c r="C771" s="153" t="s">
        <v>185</v>
      </c>
      <c r="D771" s="151" t="s">
        <v>36</v>
      </c>
      <c r="E771" s="151" t="s">
        <v>42</v>
      </c>
      <c r="F771" s="151" t="s">
        <v>42</v>
      </c>
      <c r="G771" s="151" t="s">
        <v>42</v>
      </c>
      <c r="H771" s="151" t="s">
        <v>490</v>
      </c>
      <c r="I771" s="151" t="s">
        <v>552</v>
      </c>
      <c r="J771" s="151"/>
      <c r="K771" s="151"/>
      <c r="L771" s="151"/>
      <c r="M771" s="151" t="s">
        <v>37</v>
      </c>
      <c r="N771" s="151" t="s">
        <v>38</v>
      </c>
      <c r="O771" s="151" t="s">
        <v>39</v>
      </c>
      <c r="P771" s="152" t="s">
        <v>139</v>
      </c>
      <c r="Q771" s="154">
        <v>0</v>
      </c>
      <c r="R771" s="154">
        <v>20547400</v>
      </c>
      <c r="S771" s="154">
        <v>0</v>
      </c>
      <c r="T771" s="154">
        <v>20547400</v>
      </c>
      <c r="U771" s="154">
        <v>0</v>
      </c>
      <c r="V771" s="154">
        <v>17113700</v>
      </c>
      <c r="W771" s="154">
        <v>3433700</v>
      </c>
      <c r="X771" s="154">
        <v>17113700</v>
      </c>
      <c r="Y771" s="154">
        <v>17113700</v>
      </c>
      <c r="Z771" s="154">
        <v>17113700</v>
      </c>
      <c r="AA771" s="154">
        <v>17113700</v>
      </c>
    </row>
    <row r="772" spans="1:27" ht="24" x14ac:dyDescent="0.2">
      <c r="A772" s="151" t="s">
        <v>242</v>
      </c>
      <c r="B772" s="152" t="s">
        <v>243</v>
      </c>
      <c r="C772" s="153" t="s">
        <v>185</v>
      </c>
      <c r="D772" s="151" t="s">
        <v>36</v>
      </c>
      <c r="E772" s="151" t="s">
        <v>42</v>
      </c>
      <c r="F772" s="151" t="s">
        <v>42</v>
      </c>
      <c r="G772" s="151" t="s">
        <v>42</v>
      </c>
      <c r="H772" s="151" t="s">
        <v>490</v>
      </c>
      <c r="I772" s="151" t="s">
        <v>552</v>
      </c>
      <c r="J772" s="151"/>
      <c r="K772" s="151"/>
      <c r="L772" s="151"/>
      <c r="M772" s="151" t="s">
        <v>48</v>
      </c>
      <c r="N772" s="151" t="s">
        <v>49</v>
      </c>
      <c r="O772" s="151" t="s">
        <v>39</v>
      </c>
      <c r="P772" s="152" t="s">
        <v>139</v>
      </c>
      <c r="Q772" s="154">
        <v>0</v>
      </c>
      <c r="R772" s="154">
        <v>150000</v>
      </c>
      <c r="S772" s="154">
        <v>90000</v>
      </c>
      <c r="T772" s="154">
        <v>60000</v>
      </c>
      <c r="U772" s="154">
        <v>0</v>
      </c>
      <c r="V772" s="154">
        <v>60000</v>
      </c>
      <c r="W772" s="154">
        <v>0</v>
      </c>
      <c r="X772" s="154">
        <v>60000</v>
      </c>
      <c r="Y772" s="154">
        <v>60000</v>
      </c>
      <c r="Z772" s="154">
        <v>60000</v>
      </c>
      <c r="AA772" s="154">
        <v>60000</v>
      </c>
    </row>
    <row r="773" spans="1:27" ht="36" x14ac:dyDescent="0.2">
      <c r="A773" s="151" t="s">
        <v>242</v>
      </c>
      <c r="B773" s="152" t="s">
        <v>243</v>
      </c>
      <c r="C773" s="153" t="s">
        <v>186</v>
      </c>
      <c r="D773" s="151" t="s">
        <v>36</v>
      </c>
      <c r="E773" s="151" t="s">
        <v>42</v>
      </c>
      <c r="F773" s="151" t="s">
        <v>42</v>
      </c>
      <c r="G773" s="151" t="s">
        <v>42</v>
      </c>
      <c r="H773" s="151" t="s">
        <v>490</v>
      </c>
      <c r="I773" s="151" t="s">
        <v>554</v>
      </c>
      <c r="J773" s="151"/>
      <c r="K773" s="151"/>
      <c r="L773" s="151"/>
      <c r="M773" s="151" t="s">
        <v>37</v>
      </c>
      <c r="N773" s="151" t="s">
        <v>38</v>
      </c>
      <c r="O773" s="151" t="s">
        <v>39</v>
      </c>
      <c r="P773" s="152" t="s">
        <v>140</v>
      </c>
      <c r="Q773" s="154">
        <v>45000000</v>
      </c>
      <c r="R773" s="154">
        <v>5716227</v>
      </c>
      <c r="S773" s="154">
        <v>0</v>
      </c>
      <c r="T773" s="154">
        <v>50716227</v>
      </c>
      <c r="U773" s="154">
        <v>0</v>
      </c>
      <c r="V773" s="154">
        <v>50627322</v>
      </c>
      <c r="W773" s="154">
        <v>88905</v>
      </c>
      <c r="X773" s="154">
        <v>50627322</v>
      </c>
      <c r="Y773" s="154">
        <v>50627322</v>
      </c>
      <c r="Z773" s="154">
        <v>50627322</v>
      </c>
      <c r="AA773" s="154">
        <v>50627322</v>
      </c>
    </row>
    <row r="774" spans="1:27" ht="24" x14ac:dyDescent="0.2">
      <c r="A774" s="151" t="s">
        <v>242</v>
      </c>
      <c r="B774" s="152" t="s">
        <v>243</v>
      </c>
      <c r="C774" s="153" t="s">
        <v>187</v>
      </c>
      <c r="D774" s="151" t="s">
        <v>36</v>
      </c>
      <c r="E774" s="151" t="s">
        <v>42</v>
      </c>
      <c r="F774" s="151" t="s">
        <v>42</v>
      </c>
      <c r="G774" s="151" t="s">
        <v>42</v>
      </c>
      <c r="H774" s="151" t="s">
        <v>500</v>
      </c>
      <c r="I774" s="151" t="s">
        <v>549</v>
      </c>
      <c r="J774" s="151"/>
      <c r="K774" s="151"/>
      <c r="L774" s="151"/>
      <c r="M774" s="151" t="s">
        <v>37</v>
      </c>
      <c r="N774" s="151" t="s">
        <v>38</v>
      </c>
      <c r="O774" s="151" t="s">
        <v>39</v>
      </c>
      <c r="P774" s="152" t="s">
        <v>141</v>
      </c>
      <c r="Q774" s="154">
        <v>0</v>
      </c>
      <c r="R774" s="154">
        <v>6440</v>
      </c>
      <c r="S774" s="154">
        <v>0</v>
      </c>
      <c r="T774" s="154">
        <v>6440</v>
      </c>
      <c r="U774" s="154">
        <v>0</v>
      </c>
      <c r="V774" s="154">
        <v>6440</v>
      </c>
      <c r="W774" s="154">
        <v>0</v>
      </c>
      <c r="X774" s="154">
        <v>6440</v>
      </c>
      <c r="Y774" s="154">
        <v>6440</v>
      </c>
      <c r="Z774" s="154">
        <v>6440</v>
      </c>
      <c r="AA774" s="154">
        <v>6440</v>
      </c>
    </row>
    <row r="775" spans="1:27" x14ac:dyDescent="0.2">
      <c r="A775" s="151" t="s">
        <v>242</v>
      </c>
      <c r="B775" s="152" t="s">
        <v>243</v>
      </c>
      <c r="C775" s="153" t="s">
        <v>101</v>
      </c>
      <c r="D775" s="151" t="s">
        <v>36</v>
      </c>
      <c r="E775" s="151" t="s">
        <v>42</v>
      </c>
      <c r="F775" s="151" t="s">
        <v>42</v>
      </c>
      <c r="G775" s="151" t="s">
        <v>42</v>
      </c>
      <c r="H775" s="151" t="s">
        <v>500</v>
      </c>
      <c r="I775" s="151" t="s">
        <v>550</v>
      </c>
      <c r="J775" s="151"/>
      <c r="K775" s="151"/>
      <c r="L775" s="151"/>
      <c r="M775" s="151" t="s">
        <v>37</v>
      </c>
      <c r="N775" s="151" t="s">
        <v>38</v>
      </c>
      <c r="O775" s="151" t="s">
        <v>39</v>
      </c>
      <c r="P775" s="152" t="s">
        <v>142</v>
      </c>
      <c r="Q775" s="154">
        <v>0</v>
      </c>
      <c r="R775" s="154">
        <v>5558490</v>
      </c>
      <c r="S775" s="154">
        <v>0</v>
      </c>
      <c r="T775" s="154">
        <v>5558490</v>
      </c>
      <c r="U775" s="154">
        <v>0</v>
      </c>
      <c r="V775" s="154">
        <v>5558490</v>
      </c>
      <c r="W775" s="154">
        <v>0</v>
      </c>
      <c r="X775" s="154">
        <v>5558490</v>
      </c>
      <c r="Y775" s="154">
        <v>0</v>
      </c>
      <c r="Z775" s="154">
        <v>0</v>
      </c>
      <c r="AA775" s="154">
        <v>0</v>
      </c>
    </row>
    <row r="776" spans="1:27" x14ac:dyDescent="0.2">
      <c r="A776" s="151" t="s">
        <v>242</v>
      </c>
      <c r="B776" s="152" t="s">
        <v>243</v>
      </c>
      <c r="C776" s="153" t="s">
        <v>101</v>
      </c>
      <c r="D776" s="151" t="s">
        <v>36</v>
      </c>
      <c r="E776" s="151" t="s">
        <v>42</v>
      </c>
      <c r="F776" s="151" t="s">
        <v>42</v>
      </c>
      <c r="G776" s="151" t="s">
        <v>42</v>
      </c>
      <c r="H776" s="151" t="s">
        <v>500</v>
      </c>
      <c r="I776" s="151" t="s">
        <v>550</v>
      </c>
      <c r="J776" s="151"/>
      <c r="K776" s="151"/>
      <c r="L776" s="151"/>
      <c r="M776" s="151" t="s">
        <v>48</v>
      </c>
      <c r="N776" s="151" t="s">
        <v>49</v>
      </c>
      <c r="O776" s="151" t="s">
        <v>39</v>
      </c>
      <c r="P776" s="152" t="s">
        <v>142</v>
      </c>
      <c r="Q776" s="154">
        <v>0</v>
      </c>
      <c r="R776" s="154">
        <v>55584900</v>
      </c>
      <c r="S776" s="154">
        <v>0</v>
      </c>
      <c r="T776" s="154">
        <v>55584900</v>
      </c>
      <c r="U776" s="154">
        <v>0</v>
      </c>
      <c r="V776" s="154">
        <v>55584900</v>
      </c>
      <c r="W776" s="154">
        <v>0</v>
      </c>
      <c r="X776" s="154">
        <v>55584900</v>
      </c>
      <c r="Y776" s="154">
        <v>55584900</v>
      </c>
      <c r="Z776" s="154">
        <v>55584900</v>
      </c>
      <c r="AA776" s="154">
        <v>55584900</v>
      </c>
    </row>
    <row r="777" spans="1:27" ht="48" x14ac:dyDescent="0.2">
      <c r="A777" s="151" t="s">
        <v>242</v>
      </c>
      <c r="B777" s="152" t="s">
        <v>243</v>
      </c>
      <c r="C777" s="153" t="s">
        <v>189</v>
      </c>
      <c r="D777" s="151" t="s">
        <v>36</v>
      </c>
      <c r="E777" s="151" t="s">
        <v>42</v>
      </c>
      <c r="F777" s="151" t="s">
        <v>42</v>
      </c>
      <c r="G777" s="151" t="s">
        <v>42</v>
      </c>
      <c r="H777" s="151" t="s">
        <v>485</v>
      </c>
      <c r="I777" s="151" t="s">
        <v>552</v>
      </c>
      <c r="J777" s="151"/>
      <c r="K777" s="151"/>
      <c r="L777" s="151"/>
      <c r="M777" s="151" t="s">
        <v>37</v>
      </c>
      <c r="N777" s="151" t="s">
        <v>38</v>
      </c>
      <c r="O777" s="151" t="s">
        <v>39</v>
      </c>
      <c r="P777" s="152" t="s">
        <v>144</v>
      </c>
      <c r="Q777" s="154">
        <v>4000000</v>
      </c>
      <c r="R777" s="154">
        <v>1440000</v>
      </c>
      <c r="S777" s="154">
        <v>1603698</v>
      </c>
      <c r="T777" s="154">
        <v>3836302</v>
      </c>
      <c r="U777" s="154">
        <v>0</v>
      </c>
      <c r="V777" s="154">
        <v>3819852</v>
      </c>
      <c r="W777" s="154">
        <v>16450</v>
      </c>
      <c r="X777" s="154">
        <v>3819852</v>
      </c>
      <c r="Y777" s="154">
        <v>3819852</v>
      </c>
      <c r="Z777" s="154">
        <v>3819852</v>
      </c>
      <c r="AA777" s="154">
        <v>3819852</v>
      </c>
    </row>
    <row r="778" spans="1:27" ht="60" x14ac:dyDescent="0.2">
      <c r="A778" s="151" t="s">
        <v>242</v>
      </c>
      <c r="B778" s="152" t="s">
        <v>243</v>
      </c>
      <c r="C778" s="153" t="s">
        <v>190</v>
      </c>
      <c r="D778" s="151" t="s">
        <v>36</v>
      </c>
      <c r="E778" s="151" t="s">
        <v>42</v>
      </c>
      <c r="F778" s="151" t="s">
        <v>42</v>
      </c>
      <c r="G778" s="151" t="s">
        <v>42</v>
      </c>
      <c r="H778" s="151" t="s">
        <v>554</v>
      </c>
      <c r="I778" s="151" t="s">
        <v>552</v>
      </c>
      <c r="J778" s="151"/>
      <c r="K778" s="151"/>
      <c r="L778" s="151"/>
      <c r="M778" s="151" t="s">
        <v>37</v>
      </c>
      <c r="N778" s="151" t="s">
        <v>38</v>
      </c>
      <c r="O778" s="151" t="s">
        <v>39</v>
      </c>
      <c r="P778" s="152" t="s">
        <v>145</v>
      </c>
      <c r="Q778" s="154">
        <v>1700000</v>
      </c>
      <c r="R778" s="154">
        <v>185805</v>
      </c>
      <c r="S778" s="154">
        <v>0</v>
      </c>
      <c r="T778" s="154">
        <v>1885805</v>
      </c>
      <c r="U778" s="154">
        <v>0</v>
      </c>
      <c r="V778" s="154">
        <v>1885805</v>
      </c>
      <c r="W778" s="154">
        <v>0</v>
      </c>
      <c r="X778" s="154">
        <v>1885805</v>
      </c>
      <c r="Y778" s="154">
        <v>1885805</v>
      </c>
      <c r="Z778" s="154">
        <v>1885805</v>
      </c>
      <c r="AA778" s="154">
        <v>1885805</v>
      </c>
    </row>
    <row r="779" spans="1:27" ht="24" x14ac:dyDescent="0.2">
      <c r="A779" s="151" t="s">
        <v>242</v>
      </c>
      <c r="B779" s="152" t="s">
        <v>243</v>
      </c>
      <c r="C779" s="153" t="s">
        <v>191</v>
      </c>
      <c r="D779" s="151" t="s">
        <v>36</v>
      </c>
      <c r="E779" s="151" t="s">
        <v>42</v>
      </c>
      <c r="F779" s="151" t="s">
        <v>42</v>
      </c>
      <c r="G779" s="151" t="s">
        <v>42</v>
      </c>
      <c r="H779" s="151" t="s">
        <v>555</v>
      </c>
      <c r="I779" s="151"/>
      <c r="J779" s="151"/>
      <c r="K779" s="151"/>
      <c r="L779" s="151"/>
      <c r="M779" s="151" t="s">
        <v>37</v>
      </c>
      <c r="N779" s="151" t="s">
        <v>38</v>
      </c>
      <c r="O779" s="151" t="s">
        <v>39</v>
      </c>
      <c r="P779" s="152" t="s">
        <v>146</v>
      </c>
      <c r="Q779" s="154">
        <v>0</v>
      </c>
      <c r="R779" s="154">
        <v>258320</v>
      </c>
      <c r="S779" s="154">
        <v>0</v>
      </c>
      <c r="T779" s="154">
        <v>258320</v>
      </c>
      <c r="U779" s="154">
        <v>0</v>
      </c>
      <c r="V779" s="154">
        <v>258320</v>
      </c>
      <c r="W779" s="154">
        <v>0</v>
      </c>
      <c r="X779" s="154">
        <v>258320</v>
      </c>
      <c r="Y779" s="154">
        <v>258320</v>
      </c>
      <c r="Z779" s="154">
        <v>258320</v>
      </c>
      <c r="AA779" s="154">
        <v>258320</v>
      </c>
    </row>
    <row r="780" spans="1:27" ht="24" x14ac:dyDescent="0.2">
      <c r="A780" s="151" t="s">
        <v>242</v>
      </c>
      <c r="B780" s="152" t="s">
        <v>243</v>
      </c>
      <c r="C780" s="153" t="s">
        <v>191</v>
      </c>
      <c r="D780" s="151" t="s">
        <v>36</v>
      </c>
      <c r="E780" s="151" t="s">
        <v>42</v>
      </c>
      <c r="F780" s="151" t="s">
        <v>42</v>
      </c>
      <c r="G780" s="151" t="s">
        <v>42</v>
      </c>
      <c r="H780" s="151" t="s">
        <v>555</v>
      </c>
      <c r="I780" s="151"/>
      <c r="J780" s="151"/>
      <c r="K780" s="151"/>
      <c r="L780" s="151"/>
      <c r="M780" s="151" t="s">
        <v>48</v>
      </c>
      <c r="N780" s="151" t="s">
        <v>49</v>
      </c>
      <c r="O780" s="151" t="s">
        <v>39</v>
      </c>
      <c r="P780" s="152" t="s">
        <v>146</v>
      </c>
      <c r="Q780" s="154">
        <v>0</v>
      </c>
      <c r="R780" s="154">
        <v>1052669</v>
      </c>
      <c r="S780" s="154">
        <v>781123</v>
      </c>
      <c r="T780" s="154">
        <v>271546</v>
      </c>
      <c r="U780" s="154">
        <v>0</v>
      </c>
      <c r="V780" s="154">
        <v>271546</v>
      </c>
      <c r="W780" s="154">
        <v>0</v>
      </c>
      <c r="X780" s="154">
        <v>271546</v>
      </c>
      <c r="Y780" s="154">
        <v>271546</v>
      </c>
      <c r="Z780" s="154">
        <v>271546</v>
      </c>
      <c r="AA780" s="154">
        <v>271546</v>
      </c>
    </row>
    <row r="781" spans="1:27" ht="24" x14ac:dyDescent="0.2">
      <c r="A781" s="151" t="s">
        <v>242</v>
      </c>
      <c r="B781" s="152" t="s">
        <v>243</v>
      </c>
      <c r="C781" s="153" t="s">
        <v>192</v>
      </c>
      <c r="D781" s="151" t="s">
        <v>36</v>
      </c>
      <c r="E781" s="151" t="s">
        <v>546</v>
      </c>
      <c r="F781" s="151" t="s">
        <v>547</v>
      </c>
      <c r="G781" s="151" t="s">
        <v>42</v>
      </c>
      <c r="H781" s="151" t="s">
        <v>548</v>
      </c>
      <c r="I781" s="151" t="s">
        <v>549</v>
      </c>
      <c r="J781" s="151"/>
      <c r="K781" s="151"/>
      <c r="L781" s="151"/>
      <c r="M781" s="151" t="s">
        <v>37</v>
      </c>
      <c r="N781" s="151" t="s">
        <v>38</v>
      </c>
      <c r="O781" s="151" t="s">
        <v>39</v>
      </c>
      <c r="P781" s="152" t="s">
        <v>147</v>
      </c>
      <c r="Q781" s="154">
        <v>0</v>
      </c>
      <c r="R781" s="154">
        <v>2444855</v>
      </c>
      <c r="S781" s="154">
        <v>441587</v>
      </c>
      <c r="T781" s="154">
        <v>2003268</v>
      </c>
      <c r="U781" s="154">
        <v>0</v>
      </c>
      <c r="V781" s="154">
        <v>2003268</v>
      </c>
      <c r="W781" s="154">
        <v>0</v>
      </c>
      <c r="X781" s="154">
        <v>2003268</v>
      </c>
      <c r="Y781" s="154">
        <v>2003268</v>
      </c>
      <c r="Z781" s="154">
        <v>2003268</v>
      </c>
      <c r="AA781" s="154">
        <v>2003268</v>
      </c>
    </row>
    <row r="782" spans="1:27" ht="24" x14ac:dyDescent="0.2">
      <c r="A782" s="151" t="s">
        <v>242</v>
      </c>
      <c r="B782" s="152" t="s">
        <v>243</v>
      </c>
      <c r="C782" s="153" t="s">
        <v>194</v>
      </c>
      <c r="D782" s="151" t="s">
        <v>36</v>
      </c>
      <c r="E782" s="151" t="s">
        <v>551</v>
      </c>
      <c r="F782" s="151" t="s">
        <v>478</v>
      </c>
      <c r="G782" s="151" t="s">
        <v>42</v>
      </c>
      <c r="H782" s="151" t="s">
        <v>549</v>
      </c>
      <c r="I782" s="151"/>
      <c r="J782" s="151"/>
      <c r="K782" s="151"/>
      <c r="L782" s="151"/>
      <c r="M782" s="151" t="s">
        <v>37</v>
      </c>
      <c r="N782" s="151" t="s">
        <v>38</v>
      </c>
      <c r="O782" s="151" t="s">
        <v>39</v>
      </c>
      <c r="P782" s="152" t="s">
        <v>149</v>
      </c>
      <c r="Q782" s="154">
        <v>0</v>
      </c>
      <c r="R782" s="154">
        <v>30515000</v>
      </c>
      <c r="S782" s="154">
        <v>0</v>
      </c>
      <c r="T782" s="154">
        <v>30515000</v>
      </c>
      <c r="U782" s="154">
        <v>0</v>
      </c>
      <c r="V782" s="154">
        <v>30515000</v>
      </c>
      <c r="W782" s="154">
        <v>0</v>
      </c>
      <c r="X782" s="154">
        <v>30515000</v>
      </c>
      <c r="Y782" s="154">
        <v>30515000</v>
      </c>
      <c r="Z782" s="154">
        <v>30515000</v>
      </c>
      <c r="AA782" s="154">
        <v>30515000</v>
      </c>
    </row>
    <row r="783" spans="1:27" ht="24" x14ac:dyDescent="0.2">
      <c r="A783" s="151" t="s">
        <v>242</v>
      </c>
      <c r="B783" s="152" t="s">
        <v>243</v>
      </c>
      <c r="C783" s="153" t="s">
        <v>195</v>
      </c>
      <c r="D783" s="151" t="s">
        <v>36</v>
      </c>
      <c r="E783" s="151" t="s">
        <v>551</v>
      </c>
      <c r="F783" s="151" t="s">
        <v>478</v>
      </c>
      <c r="G783" s="151" t="s">
        <v>42</v>
      </c>
      <c r="H783" s="151" t="s">
        <v>479</v>
      </c>
      <c r="I783" s="151"/>
      <c r="J783" s="151"/>
      <c r="K783" s="151"/>
      <c r="L783" s="151"/>
      <c r="M783" s="151" t="s">
        <v>48</v>
      </c>
      <c r="N783" s="151" t="s">
        <v>49</v>
      </c>
      <c r="O783" s="151" t="s">
        <v>39</v>
      </c>
      <c r="P783" s="152" t="s">
        <v>150</v>
      </c>
      <c r="Q783" s="154">
        <v>0</v>
      </c>
      <c r="R783" s="154">
        <v>4334653</v>
      </c>
      <c r="S783" s="154">
        <v>749000</v>
      </c>
      <c r="T783" s="154">
        <v>3585653</v>
      </c>
      <c r="U783" s="154">
        <v>0</v>
      </c>
      <c r="V783" s="154">
        <v>3585653</v>
      </c>
      <c r="W783" s="154">
        <v>0</v>
      </c>
      <c r="X783" s="154">
        <v>3585653</v>
      </c>
      <c r="Y783" s="154">
        <v>3585653</v>
      </c>
      <c r="Z783" s="154">
        <v>3585653</v>
      </c>
      <c r="AA783" s="154">
        <v>3585653</v>
      </c>
    </row>
    <row r="784" spans="1:27" ht="120" x14ac:dyDescent="0.2">
      <c r="A784" s="151" t="s">
        <v>242</v>
      </c>
      <c r="B784" s="152" t="s">
        <v>243</v>
      </c>
      <c r="C784" s="153" t="s">
        <v>366</v>
      </c>
      <c r="D784" s="151" t="s">
        <v>61</v>
      </c>
      <c r="E784" s="151" t="s">
        <v>62</v>
      </c>
      <c r="F784" s="151" t="s">
        <v>63</v>
      </c>
      <c r="G784" s="151" t="s">
        <v>64</v>
      </c>
      <c r="H784" s="151" t="s">
        <v>151</v>
      </c>
      <c r="I784" s="151" t="s">
        <v>367</v>
      </c>
      <c r="J784" s="151" t="s">
        <v>42</v>
      </c>
      <c r="K784" s="151"/>
      <c r="L784" s="151"/>
      <c r="M784" s="151" t="s">
        <v>37</v>
      </c>
      <c r="N784" s="151" t="s">
        <v>38</v>
      </c>
      <c r="O784" s="151" t="s">
        <v>39</v>
      </c>
      <c r="P784" s="152" t="s">
        <v>507</v>
      </c>
      <c r="Q784" s="154">
        <v>0</v>
      </c>
      <c r="R784" s="154">
        <v>2236011</v>
      </c>
      <c r="S784" s="154">
        <v>356600</v>
      </c>
      <c r="T784" s="154">
        <v>1879411</v>
      </c>
      <c r="U784" s="154">
        <v>0</v>
      </c>
      <c r="V784" s="154">
        <v>1879411</v>
      </c>
      <c r="W784" s="154">
        <v>0</v>
      </c>
      <c r="X784" s="154">
        <v>1879411</v>
      </c>
      <c r="Y784" s="154">
        <v>1879411</v>
      </c>
      <c r="Z784" s="154">
        <v>1879411</v>
      </c>
      <c r="AA784" s="154">
        <v>1879411</v>
      </c>
    </row>
    <row r="785" spans="1:27" ht="60" x14ac:dyDescent="0.2">
      <c r="A785" s="151" t="s">
        <v>242</v>
      </c>
      <c r="B785" s="152" t="s">
        <v>243</v>
      </c>
      <c r="C785" s="153" t="s">
        <v>197</v>
      </c>
      <c r="D785" s="151" t="s">
        <v>61</v>
      </c>
      <c r="E785" s="151" t="s">
        <v>74</v>
      </c>
      <c r="F785" s="151" t="s">
        <v>63</v>
      </c>
      <c r="G785" s="151" t="s">
        <v>71</v>
      </c>
      <c r="H785" s="151" t="s">
        <v>151</v>
      </c>
      <c r="I785" s="151" t="s">
        <v>154</v>
      </c>
      <c r="J785" s="151" t="s">
        <v>42</v>
      </c>
      <c r="K785" s="151"/>
      <c r="L785" s="151"/>
      <c r="M785" s="151" t="s">
        <v>37</v>
      </c>
      <c r="N785" s="151" t="s">
        <v>38</v>
      </c>
      <c r="O785" s="151" t="s">
        <v>39</v>
      </c>
      <c r="P785" s="152" t="s">
        <v>155</v>
      </c>
      <c r="Q785" s="154">
        <v>0</v>
      </c>
      <c r="R785" s="154">
        <v>408453100</v>
      </c>
      <c r="S785" s="154">
        <v>11631290</v>
      </c>
      <c r="T785" s="154">
        <v>396821810</v>
      </c>
      <c r="U785" s="154">
        <v>0</v>
      </c>
      <c r="V785" s="154">
        <v>395865627</v>
      </c>
      <c r="W785" s="154">
        <v>956183</v>
      </c>
      <c r="X785" s="154">
        <v>395865627</v>
      </c>
      <c r="Y785" s="154">
        <v>395865627</v>
      </c>
      <c r="Z785" s="154">
        <v>395865627</v>
      </c>
      <c r="AA785" s="154">
        <v>395865627</v>
      </c>
    </row>
    <row r="786" spans="1:27" ht="48" x14ac:dyDescent="0.2">
      <c r="A786" s="151" t="s">
        <v>242</v>
      </c>
      <c r="B786" s="152" t="s">
        <v>243</v>
      </c>
      <c r="C786" s="153" t="s">
        <v>198</v>
      </c>
      <c r="D786" s="151" t="s">
        <v>61</v>
      </c>
      <c r="E786" s="151" t="s">
        <v>74</v>
      </c>
      <c r="F786" s="151" t="s">
        <v>63</v>
      </c>
      <c r="G786" s="151" t="s">
        <v>71</v>
      </c>
      <c r="H786" s="151" t="s">
        <v>151</v>
      </c>
      <c r="I786" s="151" t="s">
        <v>156</v>
      </c>
      <c r="J786" s="151" t="s">
        <v>42</v>
      </c>
      <c r="K786" s="151"/>
      <c r="L786" s="151"/>
      <c r="M786" s="151" t="s">
        <v>37</v>
      </c>
      <c r="N786" s="151" t="s">
        <v>76</v>
      </c>
      <c r="O786" s="151" t="s">
        <v>39</v>
      </c>
      <c r="P786" s="152" t="s">
        <v>157</v>
      </c>
      <c r="Q786" s="154">
        <v>0</v>
      </c>
      <c r="R786" s="154">
        <v>3000000</v>
      </c>
      <c r="S786" s="154">
        <v>1374250</v>
      </c>
      <c r="T786" s="154">
        <v>1625750</v>
      </c>
      <c r="U786" s="154">
        <v>0</v>
      </c>
      <c r="V786" s="154">
        <v>1625750</v>
      </c>
      <c r="W786" s="154">
        <v>0</v>
      </c>
      <c r="X786" s="154">
        <v>1625750</v>
      </c>
      <c r="Y786" s="154">
        <v>1625750</v>
      </c>
      <c r="Z786" s="154">
        <v>1625750</v>
      </c>
      <c r="AA786" s="154">
        <v>1625750</v>
      </c>
    </row>
    <row r="787" spans="1:27" ht="60" x14ac:dyDescent="0.2">
      <c r="A787" s="151" t="s">
        <v>242</v>
      </c>
      <c r="B787" s="152" t="s">
        <v>243</v>
      </c>
      <c r="C787" s="153" t="s">
        <v>197</v>
      </c>
      <c r="D787" s="151" t="s">
        <v>61</v>
      </c>
      <c r="E787" s="151" t="s">
        <v>74</v>
      </c>
      <c r="F787" s="151" t="s">
        <v>63</v>
      </c>
      <c r="G787" s="151" t="s">
        <v>71</v>
      </c>
      <c r="H787" s="151" t="s">
        <v>151</v>
      </c>
      <c r="I787" s="151" t="s">
        <v>154</v>
      </c>
      <c r="J787" s="151" t="s">
        <v>42</v>
      </c>
      <c r="K787" s="151"/>
      <c r="L787" s="151"/>
      <c r="M787" s="151" t="s">
        <v>37</v>
      </c>
      <c r="N787" s="151" t="s">
        <v>76</v>
      </c>
      <c r="O787" s="151" t="s">
        <v>39</v>
      </c>
      <c r="P787" s="152" t="s">
        <v>155</v>
      </c>
      <c r="Q787" s="154">
        <v>0</v>
      </c>
      <c r="R787" s="154">
        <v>89329100</v>
      </c>
      <c r="S787" s="154">
        <v>3188709</v>
      </c>
      <c r="T787" s="154">
        <v>86140391</v>
      </c>
      <c r="U787" s="154">
        <v>0</v>
      </c>
      <c r="V787" s="154">
        <v>86140391</v>
      </c>
      <c r="W787" s="154">
        <v>0</v>
      </c>
      <c r="X787" s="154">
        <v>86140391</v>
      </c>
      <c r="Y787" s="154">
        <v>86140391</v>
      </c>
      <c r="Z787" s="154">
        <v>86140391</v>
      </c>
      <c r="AA787" s="154">
        <v>86140391</v>
      </c>
    </row>
    <row r="788" spans="1:27" ht="60" x14ac:dyDescent="0.2">
      <c r="A788" s="151" t="s">
        <v>242</v>
      </c>
      <c r="B788" s="152" t="s">
        <v>243</v>
      </c>
      <c r="C788" s="153" t="s">
        <v>197</v>
      </c>
      <c r="D788" s="151" t="s">
        <v>61</v>
      </c>
      <c r="E788" s="151" t="s">
        <v>74</v>
      </c>
      <c r="F788" s="151" t="s">
        <v>63</v>
      </c>
      <c r="G788" s="151" t="s">
        <v>71</v>
      </c>
      <c r="H788" s="151" t="s">
        <v>151</v>
      </c>
      <c r="I788" s="151" t="s">
        <v>154</v>
      </c>
      <c r="J788" s="151" t="s">
        <v>42</v>
      </c>
      <c r="K788" s="151"/>
      <c r="L788" s="151"/>
      <c r="M788" s="151" t="s">
        <v>48</v>
      </c>
      <c r="N788" s="151" t="s">
        <v>49</v>
      </c>
      <c r="O788" s="151" t="s">
        <v>39</v>
      </c>
      <c r="P788" s="152" t="s">
        <v>155</v>
      </c>
      <c r="Q788" s="154">
        <v>0</v>
      </c>
      <c r="R788" s="154">
        <v>93090839</v>
      </c>
      <c r="S788" s="154">
        <v>19958967</v>
      </c>
      <c r="T788" s="154">
        <v>73131872</v>
      </c>
      <c r="U788" s="154">
        <v>0</v>
      </c>
      <c r="V788" s="154">
        <v>72947546</v>
      </c>
      <c r="W788" s="154">
        <v>184326</v>
      </c>
      <c r="X788" s="154">
        <v>72947546</v>
      </c>
      <c r="Y788" s="154">
        <v>72947546</v>
      </c>
      <c r="Z788" s="154">
        <v>72947546</v>
      </c>
      <c r="AA788" s="154">
        <v>72947546</v>
      </c>
    </row>
    <row r="789" spans="1:27" ht="48" x14ac:dyDescent="0.2">
      <c r="A789" s="151" t="s">
        <v>242</v>
      </c>
      <c r="B789" s="152" t="s">
        <v>243</v>
      </c>
      <c r="C789" s="153" t="s">
        <v>198</v>
      </c>
      <c r="D789" s="151" t="s">
        <v>61</v>
      </c>
      <c r="E789" s="151" t="s">
        <v>74</v>
      </c>
      <c r="F789" s="151" t="s">
        <v>63</v>
      </c>
      <c r="G789" s="151" t="s">
        <v>71</v>
      </c>
      <c r="H789" s="151" t="s">
        <v>151</v>
      </c>
      <c r="I789" s="151" t="s">
        <v>156</v>
      </c>
      <c r="J789" s="151" t="s">
        <v>42</v>
      </c>
      <c r="K789" s="151"/>
      <c r="L789" s="151"/>
      <c r="M789" s="151" t="s">
        <v>48</v>
      </c>
      <c r="N789" s="151" t="s">
        <v>49</v>
      </c>
      <c r="O789" s="151" t="s">
        <v>39</v>
      </c>
      <c r="P789" s="152" t="s">
        <v>157</v>
      </c>
      <c r="Q789" s="154">
        <v>0</v>
      </c>
      <c r="R789" s="154">
        <v>51807890</v>
      </c>
      <c r="S789" s="154">
        <v>11000000</v>
      </c>
      <c r="T789" s="154">
        <v>40807890</v>
      </c>
      <c r="U789" s="154">
        <v>0</v>
      </c>
      <c r="V789" s="154">
        <v>18635546</v>
      </c>
      <c r="W789" s="154">
        <v>22172344</v>
      </c>
      <c r="X789" s="154">
        <v>18635546</v>
      </c>
      <c r="Y789" s="154">
        <v>18635546</v>
      </c>
      <c r="Z789" s="154">
        <v>18635546</v>
      </c>
      <c r="AA789" s="154">
        <v>18635546</v>
      </c>
    </row>
    <row r="790" spans="1:27" ht="72" x14ac:dyDescent="0.2">
      <c r="A790" s="151" t="s">
        <v>242</v>
      </c>
      <c r="B790" s="152" t="s">
        <v>243</v>
      </c>
      <c r="C790" s="153" t="s">
        <v>438</v>
      </c>
      <c r="D790" s="151" t="s">
        <v>61</v>
      </c>
      <c r="E790" s="151" t="s">
        <v>82</v>
      </c>
      <c r="F790" s="151" t="s">
        <v>63</v>
      </c>
      <c r="G790" s="151" t="s">
        <v>83</v>
      </c>
      <c r="H790" s="151" t="s">
        <v>151</v>
      </c>
      <c r="I790" s="151" t="s">
        <v>439</v>
      </c>
      <c r="J790" s="151" t="s">
        <v>42</v>
      </c>
      <c r="K790" s="151"/>
      <c r="L790" s="151"/>
      <c r="M790" s="151" t="s">
        <v>37</v>
      </c>
      <c r="N790" s="151" t="s">
        <v>38</v>
      </c>
      <c r="O790" s="151" t="s">
        <v>39</v>
      </c>
      <c r="P790" s="152" t="s">
        <v>508</v>
      </c>
      <c r="Q790" s="154">
        <v>0</v>
      </c>
      <c r="R790" s="154">
        <v>3890510</v>
      </c>
      <c r="S790" s="154">
        <v>605191</v>
      </c>
      <c r="T790" s="154">
        <v>3285319</v>
      </c>
      <c r="U790" s="154">
        <v>0</v>
      </c>
      <c r="V790" s="154">
        <v>3285319</v>
      </c>
      <c r="W790" s="154">
        <v>0</v>
      </c>
      <c r="X790" s="154">
        <v>3285319</v>
      </c>
      <c r="Y790" s="154">
        <v>3285319</v>
      </c>
      <c r="Z790" s="154">
        <v>3285319</v>
      </c>
      <c r="AA790" s="154">
        <v>3285319</v>
      </c>
    </row>
    <row r="791" spans="1:27" ht="72" x14ac:dyDescent="0.2">
      <c r="A791" s="151" t="s">
        <v>242</v>
      </c>
      <c r="B791" s="152" t="s">
        <v>243</v>
      </c>
      <c r="C791" s="153" t="s">
        <v>199</v>
      </c>
      <c r="D791" s="151" t="s">
        <v>61</v>
      </c>
      <c r="E791" s="151" t="s">
        <v>82</v>
      </c>
      <c r="F791" s="151" t="s">
        <v>63</v>
      </c>
      <c r="G791" s="151" t="s">
        <v>83</v>
      </c>
      <c r="H791" s="151" t="s">
        <v>151</v>
      </c>
      <c r="I791" s="151" t="s">
        <v>158</v>
      </c>
      <c r="J791" s="151" t="s">
        <v>42</v>
      </c>
      <c r="K791" s="151"/>
      <c r="L791" s="151"/>
      <c r="M791" s="151" t="s">
        <v>48</v>
      </c>
      <c r="N791" s="151" t="s">
        <v>49</v>
      </c>
      <c r="O791" s="151" t="s">
        <v>39</v>
      </c>
      <c r="P791" s="152" t="s">
        <v>159</v>
      </c>
      <c r="Q791" s="154">
        <v>0</v>
      </c>
      <c r="R791" s="154">
        <v>24269760</v>
      </c>
      <c r="S791" s="154">
        <v>303372</v>
      </c>
      <c r="T791" s="154">
        <v>23966388</v>
      </c>
      <c r="U791" s="154">
        <v>0</v>
      </c>
      <c r="V791" s="154">
        <v>23966388</v>
      </c>
      <c r="W791" s="154">
        <v>0</v>
      </c>
      <c r="X791" s="154">
        <v>23966388</v>
      </c>
      <c r="Y791" s="154">
        <v>23966388</v>
      </c>
      <c r="Z791" s="154">
        <v>23966388</v>
      </c>
      <c r="AA791" s="154">
        <v>23966388</v>
      </c>
    </row>
    <row r="792" spans="1:27" ht="60" x14ac:dyDescent="0.2">
      <c r="A792" s="151" t="s">
        <v>242</v>
      </c>
      <c r="B792" s="152" t="s">
        <v>243</v>
      </c>
      <c r="C792" s="153" t="s">
        <v>200</v>
      </c>
      <c r="D792" s="151" t="s">
        <v>61</v>
      </c>
      <c r="E792" s="151" t="s">
        <v>82</v>
      </c>
      <c r="F792" s="151" t="s">
        <v>63</v>
      </c>
      <c r="G792" s="151" t="s">
        <v>86</v>
      </c>
      <c r="H792" s="151" t="s">
        <v>151</v>
      </c>
      <c r="I792" s="151" t="s">
        <v>160</v>
      </c>
      <c r="J792" s="151" t="s">
        <v>42</v>
      </c>
      <c r="K792" s="151"/>
      <c r="L792" s="151"/>
      <c r="M792" s="151" t="s">
        <v>37</v>
      </c>
      <c r="N792" s="151" t="s">
        <v>38</v>
      </c>
      <c r="O792" s="151" t="s">
        <v>39</v>
      </c>
      <c r="P792" s="152" t="s">
        <v>161</v>
      </c>
      <c r="Q792" s="154">
        <v>0</v>
      </c>
      <c r="R792" s="154">
        <v>3350000</v>
      </c>
      <c r="S792" s="154">
        <v>866028</v>
      </c>
      <c r="T792" s="154">
        <v>2483972</v>
      </c>
      <c r="U792" s="154">
        <v>0</v>
      </c>
      <c r="V792" s="154">
        <v>2483972</v>
      </c>
      <c r="W792" s="154">
        <v>0</v>
      </c>
      <c r="X792" s="154">
        <v>2483972</v>
      </c>
      <c r="Y792" s="154">
        <v>2483972</v>
      </c>
      <c r="Z792" s="154">
        <v>2483972</v>
      </c>
      <c r="AA792" s="154">
        <v>2483972</v>
      </c>
    </row>
  </sheetData>
  <autoFilter ref="A4:AC4" xr:uid="{7E275C5C-8079-46E7-B7B8-30720878D179}"/>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C51" activePane="bottomRight" state="frozen"/>
      <selection pane="topRight" activeCell="C1" sqref="C1"/>
      <selection pane="bottomLeft" activeCell="A3" sqref="A3"/>
      <selection pane="bottomRight" activeCell="E73" sqref="E73"/>
    </sheetView>
  </sheetViews>
  <sheetFormatPr baseColWidth="10" defaultRowHeight="16" x14ac:dyDescent="0.2"/>
  <cols>
    <col min="1" max="1" width="11.6640625" customWidth="1"/>
    <col min="2" max="2" width="21.6640625" bestFit="1" customWidth="1"/>
    <col min="3" max="3" width="14.83203125" bestFit="1" customWidth="1"/>
    <col min="4" max="4" width="21.1640625" bestFit="1" customWidth="1"/>
    <col min="5" max="5" width="17.33203125" bestFit="1" customWidth="1"/>
    <col min="6" max="6" width="28.83203125" bestFit="1" customWidth="1"/>
    <col min="7" max="7" width="23.6640625" bestFit="1" customWidth="1"/>
    <col min="8" max="8" width="12.1640625" bestFit="1" customWidth="1"/>
    <col min="9" max="9" width="14.83203125" bestFit="1" customWidth="1"/>
    <col min="10" max="10" width="13.6640625" bestFit="1" customWidth="1"/>
    <col min="11" max="11" width="13.6640625" customWidth="1"/>
    <col min="12" max="12" width="14.33203125" bestFit="1" customWidth="1"/>
    <col min="13" max="13" width="17.1640625" bestFit="1" customWidth="1"/>
    <col min="14" max="14" width="16.1640625" bestFit="1" customWidth="1"/>
    <col min="15" max="15" width="16.1640625" customWidth="1"/>
    <col min="16" max="16" width="13.83203125" bestFit="1" customWidth="1"/>
    <col min="17" max="17" width="16.6640625" bestFit="1" customWidth="1"/>
    <col min="18" max="18" width="15.5" bestFit="1" customWidth="1"/>
  </cols>
  <sheetData>
    <row r="2" spans="1:19" x14ac:dyDescent="0.2">
      <c r="A2" t="s">
        <v>8239</v>
      </c>
      <c r="B2" t="s">
        <v>8201</v>
      </c>
      <c r="C2" t="s">
        <v>8225</v>
      </c>
      <c r="D2" t="s">
        <v>8238</v>
      </c>
      <c r="E2" t="s">
        <v>8227</v>
      </c>
      <c r="F2" t="s">
        <v>8226</v>
      </c>
      <c r="G2" t="s">
        <v>8237</v>
      </c>
      <c r="H2" t="s">
        <v>8228</v>
      </c>
      <c r="I2" t="s">
        <v>8229</v>
      </c>
      <c r="J2" t="s">
        <v>8235</v>
      </c>
      <c r="K2" t="s">
        <v>8240</v>
      </c>
      <c r="L2" t="s">
        <v>8230</v>
      </c>
      <c r="M2" t="s">
        <v>8231</v>
      </c>
      <c r="N2" t="s">
        <v>8234</v>
      </c>
      <c r="O2" t="s">
        <v>8241</v>
      </c>
      <c r="P2" t="s">
        <v>8232</v>
      </c>
      <c r="Q2" t="s">
        <v>8233</v>
      </c>
      <c r="R2" t="s">
        <v>8236</v>
      </c>
      <c r="S2" t="s">
        <v>8242</v>
      </c>
    </row>
    <row r="3" spans="1:19" x14ac:dyDescent="0.2">
      <c r="A3" t="s">
        <v>8243</v>
      </c>
      <c r="B3" s="4" t="s">
        <v>8202</v>
      </c>
      <c r="C3" s="4">
        <v>644116548</v>
      </c>
      <c r="D3" s="4">
        <f>F3+I3+M3+Q3</f>
        <v>634553064</v>
      </c>
      <c r="E3" s="44">
        <f>D3/C3</f>
        <v>0.98515255658359513</v>
      </c>
      <c r="F3" s="4">
        <v>634553064</v>
      </c>
      <c r="G3" s="44">
        <f t="shared" ref="G3:G26" si="0">F3/C3</f>
        <v>0.98515255658359513</v>
      </c>
      <c r="H3" s="4"/>
      <c r="I3" s="4"/>
      <c r="J3" s="44">
        <f>IFERROR(I3/H3,0)</f>
        <v>0</v>
      </c>
      <c r="K3" s="44">
        <f>(I3+F3)/C3</f>
        <v>0.98515255658359513</v>
      </c>
      <c r="L3" s="4"/>
      <c r="M3" s="4"/>
      <c r="N3" s="44">
        <f>IFERROR(M3/L3,0)</f>
        <v>0</v>
      </c>
      <c r="O3" s="44">
        <f>(I3+F3+M3)/C3</f>
        <v>0.98515255658359513</v>
      </c>
      <c r="P3" s="4"/>
      <c r="Q3" s="4"/>
      <c r="R3" s="44">
        <f>IFERROR(Q3/P3,0)</f>
        <v>0</v>
      </c>
      <c r="S3" s="44">
        <f>(I3+F3+M3+Q3)/C3</f>
        <v>0.98515255658359513</v>
      </c>
    </row>
    <row r="4" spans="1:19" x14ac:dyDescent="0.2">
      <c r="A4" s="4" t="s">
        <v>8203</v>
      </c>
      <c r="B4" s="4" t="s">
        <v>8203</v>
      </c>
      <c r="C4" s="4">
        <v>57288813</v>
      </c>
      <c r="D4" s="4">
        <f t="shared" ref="D4:D25" si="1">F4+I4+M4+Q4</f>
        <v>44359556</v>
      </c>
      <c r="E4" s="44">
        <f t="shared" ref="E4:E26" si="2">D4/C4</f>
        <v>0.77431445472609106</v>
      </c>
      <c r="F4" s="4">
        <v>44359556</v>
      </c>
      <c r="G4" s="44">
        <f t="shared" si="0"/>
        <v>0.77431445472609106</v>
      </c>
      <c r="H4" s="4"/>
      <c r="I4" s="4"/>
      <c r="J4" s="44">
        <f t="shared" ref="J4:J26" si="3">IFERROR(I4/H4,0)</f>
        <v>0</v>
      </c>
      <c r="K4" s="44">
        <f t="shared" ref="K4:K26" si="4">(I4+F4)/C4</f>
        <v>0.77431445472609106</v>
      </c>
      <c r="L4" s="4"/>
      <c r="M4" s="4"/>
      <c r="N4" s="44">
        <f t="shared" ref="N4:N26" si="5">IFERROR(M4/L4,0)</f>
        <v>0</v>
      </c>
      <c r="O4" s="44">
        <f t="shared" ref="O4:O26" si="6">(I4+F4+M4)/C4</f>
        <v>0.77431445472609106</v>
      </c>
      <c r="P4" s="4"/>
      <c r="Q4" s="4"/>
      <c r="R4" s="44">
        <f t="shared" ref="R4:R26" si="7">IFERROR(Q4/P4,0)</f>
        <v>0</v>
      </c>
      <c r="S4" s="44">
        <f t="shared" ref="S4:S26" si="8">(I4+F4+M4+Q4)/C4</f>
        <v>0.77431445472609106</v>
      </c>
    </row>
    <row r="5" spans="1:19" x14ac:dyDescent="0.2">
      <c r="A5" s="4" t="s">
        <v>8204</v>
      </c>
      <c r="B5" s="4" t="s">
        <v>8204</v>
      </c>
      <c r="C5" s="4">
        <v>75400590</v>
      </c>
      <c r="D5" s="4">
        <f t="shared" si="1"/>
        <v>64074740</v>
      </c>
      <c r="E5" s="44">
        <f t="shared" si="2"/>
        <v>0.84979096317416081</v>
      </c>
      <c r="F5" s="4">
        <v>64074740</v>
      </c>
      <c r="G5" s="44">
        <f t="shared" si="0"/>
        <v>0.84979096317416081</v>
      </c>
      <c r="H5" s="4"/>
      <c r="I5" s="4"/>
      <c r="J5" s="44">
        <f t="shared" si="3"/>
        <v>0</v>
      </c>
      <c r="K5" s="44">
        <f t="shared" si="4"/>
        <v>0.84979096317416081</v>
      </c>
      <c r="L5" s="4"/>
      <c r="M5" s="4"/>
      <c r="N5" s="44">
        <f t="shared" si="5"/>
        <v>0</v>
      </c>
      <c r="O5" s="44">
        <f t="shared" si="6"/>
        <v>0.84979096317416081</v>
      </c>
      <c r="P5" s="4"/>
      <c r="Q5" s="4"/>
      <c r="R5" s="44">
        <f t="shared" si="7"/>
        <v>0</v>
      </c>
      <c r="S5" s="44">
        <f t="shared" si="8"/>
        <v>0.84979096317416081</v>
      </c>
    </row>
    <row r="6" spans="1:19" x14ac:dyDescent="0.2">
      <c r="A6" s="4" t="s">
        <v>8205</v>
      </c>
      <c r="B6" s="4" t="s">
        <v>8205</v>
      </c>
      <c r="C6" s="4">
        <v>309365285</v>
      </c>
      <c r="D6" s="4">
        <f t="shared" si="1"/>
        <v>252797710</v>
      </c>
      <c r="E6" s="44">
        <f t="shared" si="2"/>
        <v>0.81714957125845589</v>
      </c>
      <c r="F6" s="4">
        <v>252797710</v>
      </c>
      <c r="G6" s="44">
        <f t="shared" si="0"/>
        <v>0.81714957125845589</v>
      </c>
      <c r="H6" s="4"/>
      <c r="I6" s="4"/>
      <c r="J6" s="44">
        <f t="shared" si="3"/>
        <v>0</v>
      </c>
      <c r="K6" s="44">
        <f t="shared" si="4"/>
        <v>0.81714957125845589</v>
      </c>
      <c r="L6" s="4"/>
      <c r="M6" s="4"/>
      <c r="N6" s="44">
        <f t="shared" si="5"/>
        <v>0</v>
      </c>
      <c r="O6" s="44">
        <f t="shared" si="6"/>
        <v>0.81714957125845589</v>
      </c>
      <c r="P6" s="4"/>
      <c r="Q6" s="4"/>
      <c r="R6" s="44">
        <f t="shared" si="7"/>
        <v>0</v>
      </c>
      <c r="S6" s="44">
        <f t="shared" si="8"/>
        <v>0.81714957125845589</v>
      </c>
    </row>
    <row r="7" spans="1:19" x14ac:dyDescent="0.2">
      <c r="A7" s="4" t="s">
        <v>8206</v>
      </c>
      <c r="B7" s="4" t="s">
        <v>8206</v>
      </c>
      <c r="C7" s="4">
        <v>124109634</v>
      </c>
      <c r="D7" s="4">
        <f t="shared" si="1"/>
        <v>95316983</v>
      </c>
      <c r="E7" s="44">
        <f t="shared" si="2"/>
        <v>0.76800631770455463</v>
      </c>
      <c r="F7" s="4">
        <v>95316983</v>
      </c>
      <c r="G7" s="44">
        <f t="shared" si="0"/>
        <v>0.76800631770455463</v>
      </c>
      <c r="H7" s="4"/>
      <c r="I7" s="4"/>
      <c r="J7" s="44">
        <f t="shared" si="3"/>
        <v>0</v>
      </c>
      <c r="K7" s="44">
        <f t="shared" si="4"/>
        <v>0.76800631770455463</v>
      </c>
      <c r="L7" s="4"/>
      <c r="M7" s="4"/>
      <c r="N7" s="44">
        <f t="shared" si="5"/>
        <v>0</v>
      </c>
      <c r="O7" s="44">
        <f t="shared" si="6"/>
        <v>0.76800631770455463</v>
      </c>
      <c r="P7" s="4"/>
      <c r="Q7" s="4"/>
      <c r="R7" s="44">
        <f t="shared" si="7"/>
        <v>0</v>
      </c>
      <c r="S7" s="44">
        <f t="shared" si="8"/>
        <v>0.76800631770455463</v>
      </c>
    </row>
    <row r="8" spans="1:19" x14ac:dyDescent="0.2">
      <c r="A8" s="4" t="s">
        <v>8207</v>
      </c>
      <c r="B8" s="4" t="s">
        <v>8207</v>
      </c>
      <c r="C8" s="4">
        <v>70292747</v>
      </c>
      <c r="D8" s="4">
        <f t="shared" si="1"/>
        <v>60851357</v>
      </c>
      <c r="E8" s="44">
        <f t="shared" si="2"/>
        <v>0.86568471993276919</v>
      </c>
      <c r="F8" s="4">
        <v>60851357</v>
      </c>
      <c r="G8" s="44">
        <f t="shared" si="0"/>
        <v>0.86568471993276919</v>
      </c>
      <c r="H8" s="4"/>
      <c r="I8" s="4"/>
      <c r="J8" s="44">
        <f t="shared" si="3"/>
        <v>0</v>
      </c>
      <c r="K8" s="44">
        <f t="shared" si="4"/>
        <v>0.86568471993276919</v>
      </c>
      <c r="L8" s="4"/>
      <c r="M8" s="4"/>
      <c r="N8" s="44">
        <f t="shared" si="5"/>
        <v>0</v>
      </c>
      <c r="O8" s="44">
        <f t="shared" si="6"/>
        <v>0.86568471993276919</v>
      </c>
      <c r="P8" s="4"/>
      <c r="Q8" s="4"/>
      <c r="R8" s="44">
        <f t="shared" si="7"/>
        <v>0</v>
      </c>
      <c r="S8" s="44">
        <f t="shared" si="8"/>
        <v>0.86568471993276919</v>
      </c>
    </row>
    <row r="9" spans="1:19" x14ac:dyDescent="0.2">
      <c r="A9" s="4" t="s">
        <v>8208</v>
      </c>
      <c r="B9" s="4" t="s">
        <v>8208</v>
      </c>
      <c r="C9" s="4">
        <v>47134962</v>
      </c>
      <c r="D9" s="4">
        <f t="shared" si="1"/>
        <v>34978105</v>
      </c>
      <c r="E9" s="44">
        <f t="shared" si="2"/>
        <v>0.74208408187536035</v>
      </c>
      <c r="F9" s="4">
        <v>34978105</v>
      </c>
      <c r="G9" s="44">
        <f t="shared" si="0"/>
        <v>0.74208408187536035</v>
      </c>
      <c r="H9" s="4"/>
      <c r="I9" s="4"/>
      <c r="J9" s="44">
        <f t="shared" si="3"/>
        <v>0</v>
      </c>
      <c r="K9" s="44">
        <f t="shared" si="4"/>
        <v>0.74208408187536035</v>
      </c>
      <c r="L9" s="4"/>
      <c r="M9" s="4"/>
      <c r="N9" s="44">
        <f t="shared" si="5"/>
        <v>0</v>
      </c>
      <c r="O9" s="44">
        <f t="shared" si="6"/>
        <v>0.74208408187536035</v>
      </c>
      <c r="P9" s="4"/>
      <c r="Q9" s="4"/>
      <c r="R9" s="44">
        <f t="shared" si="7"/>
        <v>0</v>
      </c>
      <c r="S9" s="44">
        <f t="shared" si="8"/>
        <v>0.74208408187536035</v>
      </c>
    </row>
    <row r="10" spans="1:19" x14ac:dyDescent="0.2">
      <c r="A10" s="4" t="s">
        <v>8209</v>
      </c>
      <c r="B10" s="4" t="s">
        <v>8209</v>
      </c>
      <c r="C10" s="4">
        <v>76715939</v>
      </c>
      <c r="D10" s="4">
        <f t="shared" si="1"/>
        <v>59696819</v>
      </c>
      <c r="E10" s="44">
        <f t="shared" si="2"/>
        <v>0.77815405479166466</v>
      </c>
      <c r="F10" s="4">
        <v>59696819</v>
      </c>
      <c r="G10" s="44">
        <f t="shared" si="0"/>
        <v>0.77815405479166466</v>
      </c>
      <c r="H10" s="4"/>
      <c r="I10" s="4"/>
      <c r="J10" s="44">
        <f t="shared" si="3"/>
        <v>0</v>
      </c>
      <c r="K10" s="44">
        <f t="shared" si="4"/>
        <v>0.77815405479166466</v>
      </c>
      <c r="L10" s="4"/>
      <c r="M10" s="4"/>
      <c r="N10" s="44">
        <f t="shared" si="5"/>
        <v>0</v>
      </c>
      <c r="O10" s="44">
        <f t="shared" si="6"/>
        <v>0.77815405479166466</v>
      </c>
      <c r="P10" s="4"/>
      <c r="Q10" s="4"/>
      <c r="R10" s="44">
        <f t="shared" si="7"/>
        <v>0</v>
      </c>
      <c r="S10" s="44">
        <f t="shared" si="8"/>
        <v>0.77815405479166466</v>
      </c>
    </row>
    <row r="11" spans="1:19" x14ac:dyDescent="0.2">
      <c r="A11" s="4" t="s">
        <v>8210</v>
      </c>
      <c r="B11" s="4" t="s">
        <v>8210</v>
      </c>
      <c r="C11" s="4">
        <v>119835438</v>
      </c>
      <c r="D11" s="4">
        <f t="shared" si="1"/>
        <v>86830424</v>
      </c>
      <c r="E11" s="44">
        <f t="shared" si="2"/>
        <v>0.72458052016299224</v>
      </c>
      <c r="F11" s="4">
        <v>86830424</v>
      </c>
      <c r="G11" s="44">
        <f t="shared" si="0"/>
        <v>0.72458052016299224</v>
      </c>
      <c r="H11" s="4"/>
      <c r="I11" s="4"/>
      <c r="J11" s="44">
        <f t="shared" si="3"/>
        <v>0</v>
      </c>
      <c r="K11" s="44">
        <f t="shared" si="4"/>
        <v>0.72458052016299224</v>
      </c>
      <c r="L11" s="4"/>
      <c r="M11" s="4"/>
      <c r="N11" s="44">
        <f t="shared" si="5"/>
        <v>0</v>
      </c>
      <c r="O11" s="44">
        <f t="shared" si="6"/>
        <v>0.72458052016299224</v>
      </c>
      <c r="P11" s="4"/>
      <c r="Q11" s="4"/>
      <c r="R11" s="44">
        <f t="shared" si="7"/>
        <v>0</v>
      </c>
      <c r="S11" s="44">
        <f t="shared" si="8"/>
        <v>0.72458052016299224</v>
      </c>
    </row>
    <row r="12" spans="1:19" x14ac:dyDescent="0.2">
      <c r="A12" s="4" t="s">
        <v>8211</v>
      </c>
      <c r="B12" s="4" t="s">
        <v>8211</v>
      </c>
      <c r="C12" s="4">
        <v>115237160</v>
      </c>
      <c r="D12" s="4">
        <f t="shared" si="1"/>
        <v>89745816</v>
      </c>
      <c r="E12" s="44">
        <f t="shared" si="2"/>
        <v>0.77879232705838985</v>
      </c>
      <c r="F12" s="4">
        <v>89745816</v>
      </c>
      <c r="G12" s="44">
        <f t="shared" si="0"/>
        <v>0.77879232705838985</v>
      </c>
      <c r="H12" s="4"/>
      <c r="I12" s="4"/>
      <c r="J12" s="44">
        <f t="shared" si="3"/>
        <v>0</v>
      </c>
      <c r="K12" s="44">
        <f t="shared" si="4"/>
        <v>0.77879232705838985</v>
      </c>
      <c r="L12" s="4"/>
      <c r="M12" s="4"/>
      <c r="N12" s="44">
        <f t="shared" si="5"/>
        <v>0</v>
      </c>
      <c r="O12" s="44">
        <f t="shared" si="6"/>
        <v>0.77879232705838985</v>
      </c>
      <c r="P12" s="4"/>
      <c r="Q12" s="4"/>
      <c r="R12" s="44">
        <f t="shared" si="7"/>
        <v>0</v>
      </c>
      <c r="S12" s="44">
        <f t="shared" si="8"/>
        <v>0.77879232705838985</v>
      </c>
    </row>
    <row r="13" spans="1:19" x14ac:dyDescent="0.2">
      <c r="A13" s="4" t="s">
        <v>8212</v>
      </c>
      <c r="B13" s="4" t="s">
        <v>8212</v>
      </c>
      <c r="C13" s="4">
        <v>225436947</v>
      </c>
      <c r="D13" s="4">
        <f t="shared" si="1"/>
        <v>189772596</v>
      </c>
      <c r="E13" s="44">
        <f t="shared" si="2"/>
        <v>0.84179899757070431</v>
      </c>
      <c r="F13" s="4">
        <v>189772596</v>
      </c>
      <c r="G13" s="44">
        <f t="shared" si="0"/>
        <v>0.84179899757070431</v>
      </c>
      <c r="H13" s="4"/>
      <c r="I13" s="4"/>
      <c r="J13" s="44">
        <f t="shared" si="3"/>
        <v>0</v>
      </c>
      <c r="K13" s="44">
        <f t="shared" si="4"/>
        <v>0.84179899757070431</v>
      </c>
      <c r="L13" s="4"/>
      <c r="M13" s="4"/>
      <c r="N13" s="44">
        <f t="shared" si="5"/>
        <v>0</v>
      </c>
      <c r="O13" s="44">
        <f t="shared" si="6"/>
        <v>0.84179899757070431</v>
      </c>
      <c r="P13" s="4"/>
      <c r="Q13" s="4"/>
      <c r="R13" s="44">
        <f t="shared" si="7"/>
        <v>0</v>
      </c>
      <c r="S13" s="44">
        <f t="shared" si="8"/>
        <v>0.84179899757070431</v>
      </c>
    </row>
    <row r="14" spans="1:19" x14ac:dyDescent="0.2">
      <c r="A14" s="4" t="s">
        <v>8213</v>
      </c>
      <c r="B14" s="4" t="s">
        <v>8213</v>
      </c>
      <c r="C14" s="4">
        <v>83291610</v>
      </c>
      <c r="D14" s="4">
        <f t="shared" si="1"/>
        <v>58525559</v>
      </c>
      <c r="E14" s="44">
        <f t="shared" si="2"/>
        <v>0.70265851506532295</v>
      </c>
      <c r="F14" s="4">
        <v>58525559</v>
      </c>
      <c r="G14" s="44">
        <f t="shared" si="0"/>
        <v>0.70265851506532295</v>
      </c>
      <c r="H14" s="4"/>
      <c r="I14" s="4"/>
      <c r="J14" s="44">
        <f t="shared" si="3"/>
        <v>0</v>
      </c>
      <c r="K14" s="44">
        <f t="shared" si="4"/>
        <v>0.70265851506532295</v>
      </c>
      <c r="L14" s="4"/>
      <c r="M14" s="4"/>
      <c r="N14" s="44">
        <f t="shared" si="5"/>
        <v>0</v>
      </c>
      <c r="O14" s="44">
        <f t="shared" si="6"/>
        <v>0.70265851506532295</v>
      </c>
      <c r="P14" s="4"/>
      <c r="Q14" s="4"/>
      <c r="R14" s="44">
        <f t="shared" si="7"/>
        <v>0</v>
      </c>
      <c r="S14" s="44">
        <f t="shared" si="8"/>
        <v>0.70265851506532295</v>
      </c>
    </row>
    <row r="15" spans="1:19" x14ac:dyDescent="0.2">
      <c r="A15" s="4" t="s">
        <v>8214</v>
      </c>
      <c r="B15" s="4" t="s">
        <v>8214</v>
      </c>
      <c r="C15" s="4">
        <v>36684888</v>
      </c>
      <c r="D15" s="4">
        <f t="shared" si="1"/>
        <v>31454826</v>
      </c>
      <c r="E15" s="44">
        <f t="shared" si="2"/>
        <v>0.85743279357974322</v>
      </c>
      <c r="F15" s="4">
        <v>31454826</v>
      </c>
      <c r="G15" s="44">
        <f t="shared" si="0"/>
        <v>0.85743279357974322</v>
      </c>
      <c r="H15" s="4"/>
      <c r="I15" s="4"/>
      <c r="J15" s="44">
        <f t="shared" si="3"/>
        <v>0</v>
      </c>
      <c r="K15" s="44">
        <f t="shared" si="4"/>
        <v>0.85743279357974322</v>
      </c>
      <c r="L15" s="4"/>
      <c r="M15" s="4"/>
      <c r="N15" s="44">
        <f t="shared" si="5"/>
        <v>0</v>
      </c>
      <c r="O15" s="44">
        <f t="shared" si="6"/>
        <v>0.85743279357974322</v>
      </c>
      <c r="P15" s="4"/>
      <c r="Q15" s="4"/>
      <c r="R15" s="44">
        <f t="shared" si="7"/>
        <v>0</v>
      </c>
      <c r="S15" s="44">
        <f t="shared" si="8"/>
        <v>0.85743279357974322</v>
      </c>
    </row>
    <row r="16" spans="1:19" x14ac:dyDescent="0.2">
      <c r="A16" s="4" t="s">
        <v>8215</v>
      </c>
      <c r="B16" s="4" t="s">
        <v>8215</v>
      </c>
      <c r="C16" s="4">
        <v>55430262</v>
      </c>
      <c r="D16" s="4">
        <f t="shared" si="1"/>
        <v>45438893</v>
      </c>
      <c r="E16" s="44">
        <f t="shared" si="2"/>
        <v>0.81974884044387164</v>
      </c>
      <c r="F16" s="4">
        <v>45438893</v>
      </c>
      <c r="G16" s="44">
        <f t="shared" si="0"/>
        <v>0.81974884044387164</v>
      </c>
      <c r="H16" s="4"/>
      <c r="I16" s="4"/>
      <c r="J16" s="44">
        <f t="shared" si="3"/>
        <v>0</v>
      </c>
      <c r="K16" s="44">
        <f t="shared" si="4"/>
        <v>0.81974884044387164</v>
      </c>
      <c r="L16" s="4"/>
      <c r="M16" s="4"/>
      <c r="N16" s="44">
        <f t="shared" si="5"/>
        <v>0</v>
      </c>
      <c r="O16" s="44">
        <f t="shared" si="6"/>
        <v>0.81974884044387164</v>
      </c>
      <c r="P16" s="4"/>
      <c r="Q16" s="4"/>
      <c r="R16" s="44">
        <f t="shared" si="7"/>
        <v>0</v>
      </c>
      <c r="S16" s="44">
        <f t="shared" si="8"/>
        <v>0.81974884044387164</v>
      </c>
    </row>
    <row r="17" spans="1:19" x14ac:dyDescent="0.2">
      <c r="A17" s="4" t="s">
        <v>347</v>
      </c>
      <c r="B17" s="4" t="s">
        <v>347</v>
      </c>
      <c r="C17" s="4">
        <v>97445939</v>
      </c>
      <c r="D17" s="4">
        <f t="shared" si="1"/>
        <v>68729967</v>
      </c>
      <c r="E17" s="44">
        <f t="shared" si="2"/>
        <v>0.70531381507853297</v>
      </c>
      <c r="F17" s="4">
        <v>68729967</v>
      </c>
      <c r="G17" s="44">
        <f t="shared" si="0"/>
        <v>0.70531381507853297</v>
      </c>
      <c r="H17" s="4"/>
      <c r="I17" s="4"/>
      <c r="J17" s="44">
        <f t="shared" si="3"/>
        <v>0</v>
      </c>
      <c r="K17" s="44">
        <f t="shared" si="4"/>
        <v>0.70531381507853297</v>
      </c>
      <c r="L17" s="4"/>
      <c r="M17" s="4"/>
      <c r="N17" s="44">
        <f t="shared" si="5"/>
        <v>0</v>
      </c>
      <c r="O17" s="44">
        <f t="shared" si="6"/>
        <v>0.70531381507853297</v>
      </c>
      <c r="P17" s="4"/>
      <c r="Q17" s="4"/>
      <c r="R17" s="44">
        <f t="shared" si="7"/>
        <v>0</v>
      </c>
      <c r="S17" s="44">
        <f t="shared" si="8"/>
        <v>0.70531381507853297</v>
      </c>
    </row>
    <row r="18" spans="1:19" x14ac:dyDescent="0.2">
      <c r="A18" s="4" t="s">
        <v>8216</v>
      </c>
      <c r="B18" s="4" t="s">
        <v>8216</v>
      </c>
      <c r="C18" s="4">
        <v>318184431</v>
      </c>
      <c r="D18" s="4">
        <f t="shared" si="1"/>
        <v>255211283</v>
      </c>
      <c r="E18" s="44">
        <f t="shared" si="2"/>
        <v>0.80208601721307982</v>
      </c>
      <c r="F18" s="4">
        <v>255211283</v>
      </c>
      <c r="G18" s="44">
        <f t="shared" si="0"/>
        <v>0.80208601721307982</v>
      </c>
      <c r="H18" s="4"/>
      <c r="I18" s="4"/>
      <c r="J18" s="44">
        <f t="shared" si="3"/>
        <v>0</v>
      </c>
      <c r="K18" s="44">
        <f t="shared" si="4"/>
        <v>0.80208601721307982</v>
      </c>
      <c r="L18" s="4"/>
      <c r="M18" s="4"/>
      <c r="N18" s="44">
        <f t="shared" si="5"/>
        <v>0</v>
      </c>
      <c r="O18" s="44">
        <f t="shared" si="6"/>
        <v>0.80208601721307982</v>
      </c>
      <c r="P18" s="4"/>
      <c r="Q18" s="4"/>
      <c r="R18" s="44">
        <f t="shared" si="7"/>
        <v>0</v>
      </c>
      <c r="S18" s="44">
        <f t="shared" si="8"/>
        <v>0.80208601721307982</v>
      </c>
    </row>
    <row r="19" spans="1:19" x14ac:dyDescent="0.2">
      <c r="A19" s="4" t="s">
        <v>8217</v>
      </c>
      <c r="B19" s="4" t="s">
        <v>8217</v>
      </c>
      <c r="C19" s="4">
        <v>128706459</v>
      </c>
      <c r="D19" s="4">
        <f t="shared" si="1"/>
        <v>104140576</v>
      </c>
      <c r="E19" s="44">
        <f t="shared" si="2"/>
        <v>0.80913247718205039</v>
      </c>
      <c r="F19" s="4">
        <v>104140576</v>
      </c>
      <c r="G19" s="44">
        <f t="shared" si="0"/>
        <v>0.80913247718205039</v>
      </c>
      <c r="H19" s="4"/>
      <c r="I19" s="4"/>
      <c r="J19" s="44">
        <f t="shared" si="3"/>
        <v>0</v>
      </c>
      <c r="K19" s="44">
        <f t="shared" si="4"/>
        <v>0.80913247718205039</v>
      </c>
      <c r="L19" s="4"/>
      <c r="M19" s="4"/>
      <c r="N19" s="44">
        <f t="shared" si="5"/>
        <v>0</v>
      </c>
      <c r="O19" s="44">
        <f t="shared" si="6"/>
        <v>0.80913247718205039</v>
      </c>
      <c r="P19" s="4"/>
      <c r="Q19" s="4"/>
      <c r="R19" s="44">
        <f t="shared" si="7"/>
        <v>0</v>
      </c>
      <c r="S19" s="44">
        <f t="shared" si="8"/>
        <v>0.80913247718205039</v>
      </c>
    </row>
    <row r="20" spans="1:19" x14ac:dyDescent="0.2">
      <c r="A20" s="4" t="s">
        <v>8218</v>
      </c>
      <c r="B20" s="4" t="s">
        <v>8218</v>
      </c>
      <c r="C20" s="4">
        <v>134325593</v>
      </c>
      <c r="D20" s="4">
        <f t="shared" si="1"/>
        <v>98965057</v>
      </c>
      <c r="E20" s="44">
        <f t="shared" si="2"/>
        <v>0.7367550352076242</v>
      </c>
      <c r="F20" s="4">
        <v>98965057</v>
      </c>
      <c r="G20" s="44">
        <f t="shared" si="0"/>
        <v>0.7367550352076242</v>
      </c>
      <c r="H20" s="4"/>
      <c r="I20" s="4"/>
      <c r="J20" s="44">
        <f t="shared" si="3"/>
        <v>0</v>
      </c>
      <c r="K20" s="44">
        <f t="shared" si="4"/>
        <v>0.7367550352076242</v>
      </c>
      <c r="L20" s="4"/>
      <c r="M20" s="4"/>
      <c r="N20" s="44">
        <f t="shared" si="5"/>
        <v>0</v>
      </c>
      <c r="O20" s="44">
        <f t="shared" si="6"/>
        <v>0.7367550352076242</v>
      </c>
      <c r="P20" s="4"/>
      <c r="Q20" s="4"/>
      <c r="R20" s="44">
        <f t="shared" si="7"/>
        <v>0</v>
      </c>
      <c r="S20" s="44">
        <f t="shared" si="8"/>
        <v>0.7367550352076242</v>
      </c>
    </row>
    <row r="21" spans="1:19" x14ac:dyDescent="0.2">
      <c r="A21" s="4" t="s">
        <v>8219</v>
      </c>
      <c r="B21" s="4" t="s">
        <v>8219</v>
      </c>
      <c r="C21" s="4">
        <v>52418066</v>
      </c>
      <c r="D21" s="4">
        <f t="shared" si="1"/>
        <v>41004538</v>
      </c>
      <c r="E21" s="44">
        <f t="shared" si="2"/>
        <v>0.78225965070897507</v>
      </c>
      <c r="F21" s="4">
        <v>41004538</v>
      </c>
      <c r="G21" s="44">
        <f t="shared" si="0"/>
        <v>0.78225965070897507</v>
      </c>
      <c r="H21" s="4"/>
      <c r="I21" s="4"/>
      <c r="J21" s="44">
        <f t="shared" si="3"/>
        <v>0</v>
      </c>
      <c r="K21" s="44">
        <f t="shared" si="4"/>
        <v>0.78225965070897507</v>
      </c>
      <c r="L21" s="4"/>
      <c r="M21" s="4"/>
      <c r="N21" s="44">
        <f t="shared" si="5"/>
        <v>0</v>
      </c>
      <c r="O21" s="44">
        <f t="shared" si="6"/>
        <v>0.78225965070897507</v>
      </c>
      <c r="P21" s="4"/>
      <c r="Q21" s="4"/>
      <c r="R21" s="44">
        <f t="shared" si="7"/>
        <v>0</v>
      </c>
      <c r="S21" s="44">
        <f t="shared" si="8"/>
        <v>0.78225965070897507</v>
      </c>
    </row>
    <row r="22" spans="1:19" x14ac:dyDescent="0.2">
      <c r="A22" s="4" t="s">
        <v>8220</v>
      </c>
      <c r="B22" s="4" t="s">
        <v>8220</v>
      </c>
      <c r="C22" s="4">
        <v>102839606</v>
      </c>
      <c r="D22" s="4">
        <f t="shared" si="1"/>
        <v>81237700</v>
      </c>
      <c r="E22" s="44">
        <f t="shared" si="2"/>
        <v>0.78994565576223619</v>
      </c>
      <c r="F22" s="4">
        <v>81237700</v>
      </c>
      <c r="G22" s="44">
        <f t="shared" si="0"/>
        <v>0.78994565576223619</v>
      </c>
      <c r="H22" s="4"/>
      <c r="I22" s="4"/>
      <c r="J22" s="44">
        <f t="shared" si="3"/>
        <v>0</v>
      </c>
      <c r="K22" s="44">
        <f t="shared" si="4"/>
        <v>0.78994565576223619</v>
      </c>
      <c r="L22" s="4"/>
      <c r="M22" s="4"/>
      <c r="N22" s="44">
        <f t="shared" si="5"/>
        <v>0</v>
      </c>
      <c r="O22" s="44">
        <f t="shared" si="6"/>
        <v>0.78994565576223619</v>
      </c>
      <c r="P22" s="4"/>
      <c r="Q22" s="4"/>
      <c r="R22" s="44">
        <f t="shared" si="7"/>
        <v>0</v>
      </c>
      <c r="S22" s="44">
        <f t="shared" si="8"/>
        <v>0.78994565576223619</v>
      </c>
    </row>
    <row r="23" spans="1:19" x14ac:dyDescent="0.2">
      <c r="A23" s="4" t="s">
        <v>8221</v>
      </c>
      <c r="B23" s="4" t="s">
        <v>8221</v>
      </c>
      <c r="C23" s="4">
        <v>118910877</v>
      </c>
      <c r="D23" s="4">
        <f t="shared" si="1"/>
        <v>97665021</v>
      </c>
      <c r="E23" s="44">
        <f t="shared" si="2"/>
        <v>0.82132958282697721</v>
      </c>
      <c r="F23" s="4">
        <v>97665021</v>
      </c>
      <c r="G23" s="44">
        <f t="shared" si="0"/>
        <v>0.82132958282697721</v>
      </c>
      <c r="H23" s="4"/>
      <c r="I23" s="4"/>
      <c r="J23" s="44">
        <f t="shared" si="3"/>
        <v>0</v>
      </c>
      <c r="K23" s="44">
        <f t="shared" si="4"/>
        <v>0.82132958282697721</v>
      </c>
      <c r="L23" s="4"/>
      <c r="M23" s="4"/>
      <c r="N23" s="44">
        <f t="shared" si="5"/>
        <v>0</v>
      </c>
      <c r="O23" s="44">
        <f t="shared" si="6"/>
        <v>0.82132958282697721</v>
      </c>
      <c r="P23" s="4"/>
      <c r="Q23" s="4"/>
      <c r="R23" s="44">
        <f t="shared" si="7"/>
        <v>0</v>
      </c>
      <c r="S23" s="44">
        <f t="shared" si="8"/>
        <v>0.82132958282697721</v>
      </c>
    </row>
    <row r="24" spans="1:19" x14ac:dyDescent="0.2">
      <c r="A24" s="4" t="s">
        <v>8222</v>
      </c>
      <c r="B24" s="4" t="s">
        <v>8222</v>
      </c>
      <c r="C24" s="4">
        <v>71435181</v>
      </c>
      <c r="D24" s="4">
        <f t="shared" si="1"/>
        <v>56334612</v>
      </c>
      <c r="E24" s="44">
        <f t="shared" si="2"/>
        <v>0.78861159461470387</v>
      </c>
      <c r="F24" s="4">
        <v>56334612</v>
      </c>
      <c r="G24" s="44">
        <f t="shared" si="0"/>
        <v>0.78861159461470387</v>
      </c>
      <c r="H24" s="4"/>
      <c r="I24" s="4"/>
      <c r="J24" s="44">
        <f t="shared" si="3"/>
        <v>0</v>
      </c>
      <c r="K24" s="44">
        <f t="shared" si="4"/>
        <v>0.78861159461470387</v>
      </c>
      <c r="L24" s="4"/>
      <c r="M24" s="4"/>
      <c r="N24" s="44">
        <f t="shared" si="5"/>
        <v>0</v>
      </c>
      <c r="O24" s="44">
        <f t="shared" si="6"/>
        <v>0.78861159461470387</v>
      </c>
      <c r="P24" s="4"/>
      <c r="Q24" s="4"/>
      <c r="R24" s="44">
        <f t="shared" si="7"/>
        <v>0</v>
      </c>
      <c r="S24" s="44">
        <f t="shared" si="8"/>
        <v>0.78861159461470387</v>
      </c>
    </row>
    <row r="25" spans="1:19" x14ac:dyDescent="0.2">
      <c r="A25" s="4" t="s">
        <v>8223</v>
      </c>
      <c r="B25" s="4" t="s">
        <v>8223</v>
      </c>
      <c r="C25" s="4">
        <v>135393029</v>
      </c>
      <c r="D25" s="4">
        <f t="shared" si="1"/>
        <v>111507986.52</v>
      </c>
      <c r="E25" s="44">
        <f t="shared" si="2"/>
        <v>0.82358735411702766</v>
      </c>
      <c r="F25" s="4">
        <v>111507986.52</v>
      </c>
      <c r="G25" s="44">
        <f t="shared" si="0"/>
        <v>0.82358735411702766</v>
      </c>
      <c r="H25" s="4"/>
      <c r="I25" s="4"/>
      <c r="J25" s="44">
        <f t="shared" si="3"/>
        <v>0</v>
      </c>
      <c r="K25" s="44">
        <f t="shared" si="4"/>
        <v>0.82358735411702766</v>
      </c>
      <c r="L25" s="4"/>
      <c r="M25" s="4"/>
      <c r="N25" s="44">
        <f t="shared" si="5"/>
        <v>0</v>
      </c>
      <c r="O25" s="44">
        <f t="shared" si="6"/>
        <v>0.82358735411702766</v>
      </c>
      <c r="P25" s="4"/>
      <c r="Q25" s="4"/>
      <c r="R25" s="44">
        <f t="shared" si="7"/>
        <v>0</v>
      </c>
      <c r="S25" s="44">
        <f t="shared" si="8"/>
        <v>0.82358735411702766</v>
      </c>
    </row>
    <row r="26" spans="1:19" x14ac:dyDescent="0.2">
      <c r="B26" s="4" t="s">
        <v>8224</v>
      </c>
      <c r="C26" s="4">
        <f>SUM(C3:C25)</f>
        <v>3200000004</v>
      </c>
      <c r="D26" s="4">
        <f>SUM(D3:D25)</f>
        <v>2663193188.52</v>
      </c>
      <c r="E26" s="44">
        <f t="shared" si="2"/>
        <v>0.83224787037219017</v>
      </c>
      <c r="F26" s="4">
        <f>SUM(F3:F25)</f>
        <v>2663193188.52</v>
      </c>
      <c r="G26" s="44">
        <f t="shared" si="0"/>
        <v>0.83224787037219017</v>
      </c>
      <c r="H26" s="4">
        <f>SUM(H3:H25)</f>
        <v>0</v>
      </c>
      <c r="I26" s="4">
        <f>SUM(I3:I25)</f>
        <v>0</v>
      </c>
      <c r="J26" s="44">
        <f t="shared" si="3"/>
        <v>0</v>
      </c>
      <c r="K26" s="44">
        <f t="shared" si="4"/>
        <v>0.83224787037219017</v>
      </c>
      <c r="L26" s="4">
        <f>SUM(L3:L25)</f>
        <v>0</v>
      </c>
      <c r="M26" s="4">
        <f>SUM(M3:M25)</f>
        <v>0</v>
      </c>
      <c r="N26" s="44">
        <f t="shared" si="5"/>
        <v>0</v>
      </c>
      <c r="O26" s="44">
        <f t="shared" si="6"/>
        <v>0.83224787037219017</v>
      </c>
      <c r="P26" s="4">
        <f>SUM(P3:P25)</f>
        <v>0</v>
      </c>
      <c r="Q26" s="4">
        <f>SUM(Q3:Q25)</f>
        <v>0</v>
      </c>
      <c r="R26" s="44">
        <f t="shared" si="7"/>
        <v>0</v>
      </c>
      <c r="S26" s="44">
        <f t="shared" si="8"/>
        <v>0.83224787037219017</v>
      </c>
    </row>
    <row r="29" spans="1:19" x14ac:dyDescent="0.2">
      <c r="A29" t="s">
        <v>8239</v>
      </c>
      <c r="B29" t="s">
        <v>8201</v>
      </c>
      <c r="C29" t="s">
        <v>8225</v>
      </c>
      <c r="D29" t="s">
        <v>8238</v>
      </c>
      <c r="E29" s="106" t="s">
        <v>8227</v>
      </c>
      <c r="F29" s="106" t="s">
        <v>8226</v>
      </c>
      <c r="G29" s="106" t="s">
        <v>8237</v>
      </c>
      <c r="H29" s="106" t="s">
        <v>8228</v>
      </c>
      <c r="I29" s="106" t="s">
        <v>8229</v>
      </c>
      <c r="J29" s="106" t="s">
        <v>8235</v>
      </c>
      <c r="K29" s="106" t="s">
        <v>8240</v>
      </c>
      <c r="L29" s="106" t="s">
        <v>8230</v>
      </c>
      <c r="M29" s="106" t="s">
        <v>8231</v>
      </c>
      <c r="N29" s="106" t="s">
        <v>8234</v>
      </c>
      <c r="O29" s="106" t="s">
        <v>8241</v>
      </c>
      <c r="P29" s="106" t="s">
        <v>8232</v>
      </c>
      <c r="Q29" s="106" t="s">
        <v>8233</v>
      </c>
      <c r="R29" s="106" t="s">
        <v>8236</v>
      </c>
      <c r="S29" s="106" t="s">
        <v>8242</v>
      </c>
    </row>
    <row r="30" spans="1:19" x14ac:dyDescent="0.2">
      <c r="A30" t="s">
        <v>8243</v>
      </c>
      <c r="B30" s="4" t="s">
        <v>8202</v>
      </c>
      <c r="C30" s="4">
        <v>9085614818</v>
      </c>
      <c r="D30" s="4">
        <f t="shared" ref="D30:D52" si="9">F30+I30+M30+Q30</f>
        <v>0</v>
      </c>
      <c r="E30" s="107">
        <f>D30/C30</f>
        <v>0</v>
      </c>
      <c r="F30" s="108">
        <v>0</v>
      </c>
      <c r="G30" s="107">
        <f t="shared" ref="G30:G53" si="10">F30/C30</f>
        <v>0</v>
      </c>
      <c r="H30" s="108"/>
      <c r="I30" s="108"/>
      <c r="J30" s="107">
        <f>IFERROR(I30/H30,0)</f>
        <v>0</v>
      </c>
      <c r="K30" s="107">
        <f>(I30+F30)/C30</f>
        <v>0</v>
      </c>
      <c r="L30" s="108"/>
      <c r="M30" s="108"/>
      <c r="N30" s="107">
        <f>IFERROR(M30/L30,0)</f>
        <v>0</v>
      </c>
      <c r="O30" s="107">
        <f>(I30+F30+M30)/C30</f>
        <v>0</v>
      </c>
      <c r="P30" s="108"/>
      <c r="Q30" s="108"/>
      <c r="R30" s="107">
        <f>IFERROR(Q30/P30,0)</f>
        <v>0</v>
      </c>
      <c r="S30" s="107">
        <f>(I30+F30+M30+Q30)/C30</f>
        <v>0</v>
      </c>
    </row>
    <row r="31" spans="1:19" x14ac:dyDescent="0.2">
      <c r="A31" s="4" t="s">
        <v>8203</v>
      </c>
      <c r="B31" s="4" t="s">
        <v>8203</v>
      </c>
      <c r="C31" s="4">
        <v>67477545</v>
      </c>
      <c r="D31" s="4">
        <f t="shared" si="9"/>
        <v>0</v>
      </c>
      <c r="E31" s="107">
        <f t="shared" ref="E31:E53" si="11">D31/C31</f>
        <v>0</v>
      </c>
      <c r="F31" s="108">
        <v>0</v>
      </c>
      <c r="G31" s="107">
        <f t="shared" si="10"/>
        <v>0</v>
      </c>
      <c r="H31" s="108"/>
      <c r="I31" s="108"/>
      <c r="J31" s="107">
        <f t="shared" ref="J31:J53" si="12">IFERROR(I31/H31,0)</f>
        <v>0</v>
      </c>
      <c r="K31" s="107">
        <f t="shared" ref="K31:K53" si="13">(I31+F31)/C31</f>
        <v>0</v>
      </c>
      <c r="L31" s="108"/>
      <c r="M31" s="108"/>
      <c r="N31" s="107">
        <f t="shared" ref="N31:N53" si="14">IFERROR(M31/L31,0)</f>
        <v>0</v>
      </c>
      <c r="O31" s="107">
        <f t="shared" ref="O31:O53" si="15">(I31+F31+M31)/C31</f>
        <v>0</v>
      </c>
      <c r="P31" s="108"/>
      <c r="Q31" s="108"/>
      <c r="R31" s="107">
        <f t="shared" ref="R31:R53" si="16">IFERROR(Q31/P31,0)</f>
        <v>0</v>
      </c>
      <c r="S31" s="107">
        <f t="shared" ref="S31:S53" si="17">(I31+F31+M31+Q31)/C31</f>
        <v>0</v>
      </c>
    </row>
    <row r="32" spans="1:19" x14ac:dyDescent="0.2">
      <c r="A32" s="4" t="s">
        <v>8204</v>
      </c>
      <c r="B32" s="4" t="s">
        <v>8204</v>
      </c>
      <c r="C32" s="4">
        <v>121098146</v>
      </c>
      <c r="D32" s="4">
        <f t="shared" si="9"/>
        <v>0</v>
      </c>
      <c r="E32" s="107">
        <f t="shared" si="11"/>
        <v>0</v>
      </c>
      <c r="F32" s="108">
        <v>0</v>
      </c>
      <c r="G32" s="107">
        <f t="shared" si="10"/>
        <v>0</v>
      </c>
      <c r="H32" s="108"/>
      <c r="I32" s="108"/>
      <c r="J32" s="107">
        <f t="shared" si="12"/>
        <v>0</v>
      </c>
      <c r="K32" s="107">
        <f t="shared" si="13"/>
        <v>0</v>
      </c>
      <c r="L32" s="108"/>
      <c r="M32" s="108"/>
      <c r="N32" s="107">
        <f t="shared" si="14"/>
        <v>0</v>
      </c>
      <c r="O32" s="107">
        <f t="shared" si="15"/>
        <v>0</v>
      </c>
      <c r="P32" s="108"/>
      <c r="Q32" s="108"/>
      <c r="R32" s="107">
        <f t="shared" si="16"/>
        <v>0</v>
      </c>
      <c r="S32" s="107">
        <f t="shared" si="17"/>
        <v>0</v>
      </c>
    </row>
    <row r="33" spans="1:19" x14ac:dyDescent="0.2">
      <c r="A33" s="4" t="s">
        <v>8205</v>
      </c>
      <c r="B33" s="4" t="s">
        <v>8205</v>
      </c>
      <c r="C33" s="4">
        <v>191940996</v>
      </c>
      <c r="D33" s="4">
        <f t="shared" si="9"/>
        <v>0</v>
      </c>
      <c r="E33" s="107">
        <f t="shared" si="11"/>
        <v>0</v>
      </c>
      <c r="F33" s="108">
        <v>0</v>
      </c>
      <c r="G33" s="107">
        <f t="shared" si="10"/>
        <v>0</v>
      </c>
      <c r="H33" s="108"/>
      <c r="I33" s="108"/>
      <c r="J33" s="107">
        <f t="shared" si="12"/>
        <v>0</v>
      </c>
      <c r="K33" s="107">
        <f t="shared" si="13"/>
        <v>0</v>
      </c>
      <c r="L33" s="108"/>
      <c r="M33" s="108"/>
      <c r="N33" s="107">
        <f t="shared" si="14"/>
        <v>0</v>
      </c>
      <c r="O33" s="107">
        <f t="shared" si="15"/>
        <v>0</v>
      </c>
      <c r="P33" s="108"/>
      <c r="Q33" s="108"/>
      <c r="R33" s="107">
        <f t="shared" si="16"/>
        <v>0</v>
      </c>
      <c r="S33" s="107">
        <f t="shared" si="17"/>
        <v>0</v>
      </c>
    </row>
    <row r="34" spans="1:19" x14ac:dyDescent="0.2">
      <c r="A34" s="4" t="s">
        <v>8206</v>
      </c>
      <c r="B34" s="4" t="s">
        <v>8206</v>
      </c>
      <c r="C34" s="4">
        <v>71488726</v>
      </c>
      <c r="D34" s="4">
        <f t="shared" si="9"/>
        <v>0</v>
      </c>
      <c r="E34" s="107">
        <f t="shared" si="11"/>
        <v>0</v>
      </c>
      <c r="F34" s="108">
        <v>0</v>
      </c>
      <c r="G34" s="107">
        <f t="shared" si="10"/>
        <v>0</v>
      </c>
      <c r="H34" s="108"/>
      <c r="I34" s="108"/>
      <c r="J34" s="107">
        <f t="shared" si="12"/>
        <v>0</v>
      </c>
      <c r="K34" s="107">
        <f t="shared" si="13"/>
        <v>0</v>
      </c>
      <c r="L34" s="108"/>
      <c r="M34" s="108"/>
      <c r="N34" s="107">
        <f t="shared" si="14"/>
        <v>0</v>
      </c>
      <c r="O34" s="107">
        <f t="shared" si="15"/>
        <v>0</v>
      </c>
      <c r="P34" s="108"/>
      <c r="Q34" s="108"/>
      <c r="R34" s="107">
        <f t="shared" si="16"/>
        <v>0</v>
      </c>
      <c r="S34" s="107">
        <f t="shared" si="17"/>
        <v>0</v>
      </c>
    </row>
    <row r="35" spans="1:19" x14ac:dyDescent="0.2">
      <c r="A35" s="4" t="s">
        <v>8207</v>
      </c>
      <c r="B35" s="4" t="s">
        <v>8207</v>
      </c>
      <c r="C35" s="4">
        <v>36308463</v>
      </c>
      <c r="D35" s="4">
        <f t="shared" si="9"/>
        <v>0</v>
      </c>
      <c r="E35" s="107">
        <f t="shared" si="11"/>
        <v>0</v>
      </c>
      <c r="F35" s="108">
        <v>0</v>
      </c>
      <c r="G35" s="107">
        <f t="shared" si="10"/>
        <v>0</v>
      </c>
      <c r="H35" s="108"/>
      <c r="I35" s="108"/>
      <c r="J35" s="107">
        <f t="shared" si="12"/>
        <v>0</v>
      </c>
      <c r="K35" s="107">
        <f t="shared" si="13"/>
        <v>0</v>
      </c>
      <c r="L35" s="108"/>
      <c r="M35" s="108"/>
      <c r="N35" s="107">
        <f t="shared" si="14"/>
        <v>0</v>
      </c>
      <c r="O35" s="107">
        <f t="shared" si="15"/>
        <v>0</v>
      </c>
      <c r="P35" s="108"/>
      <c r="Q35" s="108"/>
      <c r="R35" s="107">
        <f t="shared" si="16"/>
        <v>0</v>
      </c>
      <c r="S35" s="107">
        <f t="shared" si="17"/>
        <v>0</v>
      </c>
    </row>
    <row r="36" spans="1:19" x14ac:dyDescent="0.2">
      <c r="A36" s="4" t="s">
        <v>8208</v>
      </c>
      <c r="B36" s="4" t="s">
        <v>8208</v>
      </c>
      <c r="C36" s="4">
        <v>166197838</v>
      </c>
      <c r="D36" s="4">
        <f t="shared" si="9"/>
        <v>0</v>
      </c>
      <c r="E36" s="107">
        <f t="shared" si="11"/>
        <v>0</v>
      </c>
      <c r="F36" s="108">
        <v>0</v>
      </c>
      <c r="G36" s="107">
        <f t="shared" si="10"/>
        <v>0</v>
      </c>
      <c r="H36" s="108"/>
      <c r="I36" s="108"/>
      <c r="J36" s="107">
        <f t="shared" si="12"/>
        <v>0</v>
      </c>
      <c r="K36" s="107">
        <f t="shared" si="13"/>
        <v>0</v>
      </c>
      <c r="L36" s="108"/>
      <c r="M36" s="108"/>
      <c r="N36" s="107">
        <f t="shared" si="14"/>
        <v>0</v>
      </c>
      <c r="O36" s="107">
        <f t="shared" si="15"/>
        <v>0</v>
      </c>
      <c r="P36" s="108"/>
      <c r="Q36" s="108"/>
      <c r="R36" s="107">
        <f t="shared" si="16"/>
        <v>0</v>
      </c>
      <c r="S36" s="107">
        <f t="shared" si="17"/>
        <v>0</v>
      </c>
    </row>
    <row r="37" spans="1:19" x14ac:dyDescent="0.2">
      <c r="A37" s="4" t="s">
        <v>8209</v>
      </c>
      <c r="B37" s="4" t="s">
        <v>8209</v>
      </c>
      <c r="C37" s="4">
        <v>57880178</v>
      </c>
      <c r="D37" s="4">
        <f t="shared" si="9"/>
        <v>0</v>
      </c>
      <c r="E37" s="107">
        <f t="shared" si="11"/>
        <v>0</v>
      </c>
      <c r="F37" s="108">
        <v>0</v>
      </c>
      <c r="G37" s="107">
        <f t="shared" si="10"/>
        <v>0</v>
      </c>
      <c r="H37" s="108"/>
      <c r="I37" s="108"/>
      <c r="J37" s="107">
        <f t="shared" si="12"/>
        <v>0</v>
      </c>
      <c r="K37" s="107">
        <f t="shared" si="13"/>
        <v>0</v>
      </c>
      <c r="L37" s="108"/>
      <c r="M37" s="108"/>
      <c r="N37" s="107">
        <f t="shared" si="14"/>
        <v>0</v>
      </c>
      <c r="O37" s="107">
        <f t="shared" si="15"/>
        <v>0</v>
      </c>
      <c r="P37" s="108"/>
      <c r="Q37" s="108"/>
      <c r="R37" s="107">
        <f t="shared" si="16"/>
        <v>0</v>
      </c>
      <c r="S37" s="107">
        <f t="shared" si="17"/>
        <v>0</v>
      </c>
    </row>
    <row r="38" spans="1:19" x14ac:dyDescent="0.2">
      <c r="A38" s="4" t="s">
        <v>8210</v>
      </c>
      <c r="B38" s="4" t="s">
        <v>8210</v>
      </c>
      <c r="C38" s="4">
        <v>104539530</v>
      </c>
      <c r="D38" s="4">
        <f t="shared" si="9"/>
        <v>0</v>
      </c>
      <c r="E38" s="107">
        <f t="shared" si="11"/>
        <v>0</v>
      </c>
      <c r="F38" s="108">
        <v>0</v>
      </c>
      <c r="G38" s="107">
        <f t="shared" si="10"/>
        <v>0</v>
      </c>
      <c r="H38" s="108"/>
      <c r="I38" s="108"/>
      <c r="J38" s="107">
        <f t="shared" si="12"/>
        <v>0</v>
      </c>
      <c r="K38" s="107">
        <f t="shared" si="13"/>
        <v>0</v>
      </c>
      <c r="L38" s="108"/>
      <c r="M38" s="108"/>
      <c r="N38" s="107">
        <f t="shared" si="14"/>
        <v>0</v>
      </c>
      <c r="O38" s="107">
        <f t="shared" si="15"/>
        <v>0</v>
      </c>
      <c r="P38" s="108"/>
      <c r="Q38" s="108"/>
      <c r="R38" s="107">
        <f t="shared" si="16"/>
        <v>0</v>
      </c>
      <c r="S38" s="107">
        <f t="shared" si="17"/>
        <v>0</v>
      </c>
    </row>
    <row r="39" spans="1:19" x14ac:dyDescent="0.2">
      <c r="A39" s="4" t="s">
        <v>8211</v>
      </c>
      <c r="B39" s="4" t="s">
        <v>8211</v>
      </c>
      <c r="C39" s="4">
        <v>74850085</v>
      </c>
      <c r="D39" s="4">
        <f t="shared" si="9"/>
        <v>0</v>
      </c>
      <c r="E39" s="107">
        <f t="shared" si="11"/>
        <v>0</v>
      </c>
      <c r="F39" s="108">
        <v>0</v>
      </c>
      <c r="G39" s="107">
        <f t="shared" si="10"/>
        <v>0</v>
      </c>
      <c r="H39" s="108"/>
      <c r="I39" s="108"/>
      <c r="J39" s="107">
        <f t="shared" si="12"/>
        <v>0</v>
      </c>
      <c r="K39" s="107">
        <f t="shared" si="13"/>
        <v>0</v>
      </c>
      <c r="L39" s="108"/>
      <c r="M39" s="108"/>
      <c r="N39" s="107">
        <f t="shared" si="14"/>
        <v>0</v>
      </c>
      <c r="O39" s="107">
        <f t="shared" si="15"/>
        <v>0</v>
      </c>
      <c r="P39" s="108"/>
      <c r="Q39" s="108"/>
      <c r="R39" s="107">
        <f t="shared" si="16"/>
        <v>0</v>
      </c>
      <c r="S39" s="107">
        <f t="shared" si="17"/>
        <v>0</v>
      </c>
    </row>
    <row r="40" spans="1:19" x14ac:dyDescent="0.2">
      <c r="A40" s="4" t="s">
        <v>8212</v>
      </c>
      <c r="B40" s="4" t="s">
        <v>8212</v>
      </c>
      <c r="C40" s="4">
        <v>98774444</v>
      </c>
      <c r="D40" s="4">
        <f t="shared" si="9"/>
        <v>0</v>
      </c>
      <c r="E40" s="107">
        <f t="shared" si="11"/>
        <v>0</v>
      </c>
      <c r="F40" s="108">
        <v>0</v>
      </c>
      <c r="G40" s="107">
        <f t="shared" si="10"/>
        <v>0</v>
      </c>
      <c r="H40" s="108"/>
      <c r="I40" s="108"/>
      <c r="J40" s="107">
        <f t="shared" si="12"/>
        <v>0</v>
      </c>
      <c r="K40" s="107">
        <f t="shared" si="13"/>
        <v>0</v>
      </c>
      <c r="L40" s="108"/>
      <c r="M40" s="108"/>
      <c r="N40" s="107">
        <f t="shared" si="14"/>
        <v>0</v>
      </c>
      <c r="O40" s="107">
        <f t="shared" si="15"/>
        <v>0</v>
      </c>
      <c r="P40" s="108"/>
      <c r="Q40" s="108"/>
      <c r="R40" s="107">
        <f t="shared" si="16"/>
        <v>0</v>
      </c>
      <c r="S40" s="107">
        <f t="shared" si="17"/>
        <v>0</v>
      </c>
    </row>
    <row r="41" spans="1:19" x14ac:dyDescent="0.2">
      <c r="A41" s="4" t="s">
        <v>8213</v>
      </c>
      <c r="B41" s="4" t="s">
        <v>8213</v>
      </c>
      <c r="C41" s="4">
        <v>283222759</v>
      </c>
      <c r="D41" s="4">
        <f t="shared" si="9"/>
        <v>0</v>
      </c>
      <c r="E41" s="107">
        <f t="shared" si="11"/>
        <v>0</v>
      </c>
      <c r="F41" s="108">
        <v>0</v>
      </c>
      <c r="G41" s="107">
        <f t="shared" si="10"/>
        <v>0</v>
      </c>
      <c r="H41" s="108"/>
      <c r="I41" s="108"/>
      <c r="J41" s="107">
        <f t="shared" si="12"/>
        <v>0</v>
      </c>
      <c r="K41" s="107">
        <f t="shared" si="13"/>
        <v>0</v>
      </c>
      <c r="L41" s="108"/>
      <c r="M41" s="108"/>
      <c r="N41" s="107">
        <f t="shared" si="14"/>
        <v>0</v>
      </c>
      <c r="O41" s="107">
        <f t="shared" si="15"/>
        <v>0</v>
      </c>
      <c r="P41" s="108"/>
      <c r="Q41" s="108"/>
      <c r="R41" s="107">
        <f t="shared" si="16"/>
        <v>0</v>
      </c>
      <c r="S41" s="107">
        <f t="shared" si="17"/>
        <v>0</v>
      </c>
    </row>
    <row r="42" spans="1:19" x14ac:dyDescent="0.2">
      <c r="A42" s="4" t="s">
        <v>8214</v>
      </c>
      <c r="B42" s="4" t="s">
        <v>8214</v>
      </c>
      <c r="C42" s="4">
        <v>36310655</v>
      </c>
      <c r="D42" s="4">
        <f t="shared" si="9"/>
        <v>0</v>
      </c>
      <c r="E42" s="107">
        <f t="shared" si="11"/>
        <v>0</v>
      </c>
      <c r="F42" s="108">
        <v>0</v>
      </c>
      <c r="G42" s="107">
        <f t="shared" si="10"/>
        <v>0</v>
      </c>
      <c r="H42" s="108"/>
      <c r="I42" s="108"/>
      <c r="J42" s="107">
        <f t="shared" si="12"/>
        <v>0</v>
      </c>
      <c r="K42" s="107">
        <f t="shared" si="13"/>
        <v>0</v>
      </c>
      <c r="L42" s="108"/>
      <c r="M42" s="108"/>
      <c r="N42" s="107">
        <f t="shared" si="14"/>
        <v>0</v>
      </c>
      <c r="O42" s="107">
        <f t="shared" si="15"/>
        <v>0</v>
      </c>
      <c r="P42" s="108"/>
      <c r="Q42" s="108"/>
      <c r="R42" s="107">
        <f t="shared" si="16"/>
        <v>0</v>
      </c>
      <c r="S42" s="107">
        <f t="shared" si="17"/>
        <v>0</v>
      </c>
    </row>
    <row r="43" spans="1:19" x14ac:dyDescent="0.2">
      <c r="A43" s="4" t="s">
        <v>8215</v>
      </c>
      <c r="B43" s="4" t="s">
        <v>8215</v>
      </c>
      <c r="C43" s="4">
        <v>92031118</v>
      </c>
      <c r="D43" s="4">
        <f t="shared" si="9"/>
        <v>0</v>
      </c>
      <c r="E43" s="107">
        <f t="shared" si="11"/>
        <v>0</v>
      </c>
      <c r="F43" s="108">
        <v>0</v>
      </c>
      <c r="G43" s="107">
        <f t="shared" si="10"/>
        <v>0</v>
      </c>
      <c r="H43" s="108"/>
      <c r="I43" s="108"/>
      <c r="J43" s="107">
        <f t="shared" si="12"/>
        <v>0</v>
      </c>
      <c r="K43" s="107">
        <f t="shared" si="13"/>
        <v>0</v>
      </c>
      <c r="L43" s="108"/>
      <c r="M43" s="108"/>
      <c r="N43" s="107">
        <f t="shared" si="14"/>
        <v>0</v>
      </c>
      <c r="O43" s="107">
        <f t="shared" si="15"/>
        <v>0</v>
      </c>
      <c r="P43" s="108"/>
      <c r="Q43" s="108"/>
      <c r="R43" s="107">
        <f t="shared" si="16"/>
        <v>0</v>
      </c>
      <c r="S43" s="107">
        <f t="shared" si="17"/>
        <v>0</v>
      </c>
    </row>
    <row r="44" spans="1:19" x14ac:dyDescent="0.2">
      <c r="A44" s="4" t="s">
        <v>347</v>
      </c>
      <c r="B44" s="4" t="s">
        <v>347</v>
      </c>
      <c r="C44" s="4">
        <v>89137175</v>
      </c>
      <c r="D44" s="4">
        <f t="shared" si="9"/>
        <v>0</v>
      </c>
      <c r="E44" s="107">
        <f t="shared" si="11"/>
        <v>0</v>
      </c>
      <c r="F44" s="108">
        <v>0</v>
      </c>
      <c r="G44" s="107">
        <f t="shared" si="10"/>
        <v>0</v>
      </c>
      <c r="H44" s="108"/>
      <c r="I44" s="108"/>
      <c r="J44" s="107">
        <f t="shared" si="12"/>
        <v>0</v>
      </c>
      <c r="K44" s="107">
        <f t="shared" si="13"/>
        <v>0</v>
      </c>
      <c r="L44" s="108"/>
      <c r="M44" s="108"/>
      <c r="N44" s="107">
        <f t="shared" si="14"/>
        <v>0</v>
      </c>
      <c r="O44" s="107">
        <f t="shared" si="15"/>
        <v>0</v>
      </c>
      <c r="P44" s="108"/>
      <c r="Q44" s="108"/>
      <c r="R44" s="107">
        <f t="shared" si="16"/>
        <v>0</v>
      </c>
      <c r="S44" s="107">
        <f t="shared" si="17"/>
        <v>0</v>
      </c>
    </row>
    <row r="45" spans="1:19" x14ac:dyDescent="0.2">
      <c r="A45" s="4" t="s">
        <v>8216</v>
      </c>
      <c r="B45" s="4" t="s">
        <v>8216</v>
      </c>
      <c r="C45" s="4">
        <v>97003000</v>
      </c>
      <c r="D45" s="4">
        <f t="shared" si="9"/>
        <v>0</v>
      </c>
      <c r="E45" s="107">
        <f t="shared" si="11"/>
        <v>0</v>
      </c>
      <c r="F45" s="108">
        <v>0</v>
      </c>
      <c r="G45" s="107">
        <f t="shared" si="10"/>
        <v>0</v>
      </c>
      <c r="H45" s="108"/>
      <c r="I45" s="108"/>
      <c r="J45" s="107">
        <f t="shared" si="12"/>
        <v>0</v>
      </c>
      <c r="K45" s="107">
        <f t="shared" si="13"/>
        <v>0</v>
      </c>
      <c r="L45" s="108"/>
      <c r="M45" s="108"/>
      <c r="N45" s="107">
        <f t="shared" si="14"/>
        <v>0</v>
      </c>
      <c r="O45" s="107">
        <f t="shared" si="15"/>
        <v>0</v>
      </c>
      <c r="P45" s="108"/>
      <c r="Q45" s="108"/>
      <c r="R45" s="107">
        <f t="shared" si="16"/>
        <v>0</v>
      </c>
      <c r="S45" s="107">
        <f t="shared" si="17"/>
        <v>0</v>
      </c>
    </row>
    <row r="46" spans="1:19" x14ac:dyDescent="0.2">
      <c r="A46" s="4" t="s">
        <v>8217</v>
      </c>
      <c r="B46" s="4" t="s">
        <v>8217</v>
      </c>
      <c r="C46" s="4">
        <v>148370710</v>
      </c>
      <c r="D46" s="4">
        <f t="shared" si="9"/>
        <v>0</v>
      </c>
      <c r="E46" s="107">
        <f t="shared" si="11"/>
        <v>0</v>
      </c>
      <c r="F46" s="108">
        <v>0</v>
      </c>
      <c r="G46" s="107">
        <f t="shared" si="10"/>
        <v>0</v>
      </c>
      <c r="H46" s="108"/>
      <c r="I46" s="108"/>
      <c r="J46" s="107">
        <f t="shared" si="12"/>
        <v>0</v>
      </c>
      <c r="K46" s="107">
        <f t="shared" si="13"/>
        <v>0</v>
      </c>
      <c r="L46" s="108"/>
      <c r="M46" s="108"/>
      <c r="N46" s="107">
        <f t="shared" si="14"/>
        <v>0</v>
      </c>
      <c r="O46" s="107">
        <f t="shared" si="15"/>
        <v>0</v>
      </c>
      <c r="P46" s="108"/>
      <c r="Q46" s="108"/>
      <c r="R46" s="107">
        <f t="shared" si="16"/>
        <v>0</v>
      </c>
      <c r="S46" s="107">
        <f t="shared" si="17"/>
        <v>0</v>
      </c>
    </row>
    <row r="47" spans="1:19" x14ac:dyDescent="0.2">
      <c r="A47" s="4" t="s">
        <v>8218</v>
      </c>
      <c r="B47" s="4" t="s">
        <v>8218</v>
      </c>
      <c r="C47" s="4">
        <v>110547531</v>
      </c>
      <c r="D47" s="4">
        <f t="shared" si="9"/>
        <v>0</v>
      </c>
      <c r="E47" s="107">
        <f t="shared" si="11"/>
        <v>0</v>
      </c>
      <c r="F47" s="108">
        <v>0</v>
      </c>
      <c r="G47" s="107">
        <f t="shared" si="10"/>
        <v>0</v>
      </c>
      <c r="H47" s="108"/>
      <c r="I47" s="108"/>
      <c r="J47" s="107">
        <f t="shared" si="12"/>
        <v>0</v>
      </c>
      <c r="K47" s="107">
        <f t="shared" si="13"/>
        <v>0</v>
      </c>
      <c r="L47" s="108"/>
      <c r="M47" s="108"/>
      <c r="N47" s="107">
        <f t="shared" si="14"/>
        <v>0</v>
      </c>
      <c r="O47" s="107">
        <f t="shared" si="15"/>
        <v>0</v>
      </c>
      <c r="P47" s="108"/>
      <c r="Q47" s="108"/>
      <c r="R47" s="107">
        <f t="shared" si="16"/>
        <v>0</v>
      </c>
      <c r="S47" s="107">
        <f t="shared" si="17"/>
        <v>0</v>
      </c>
    </row>
    <row r="48" spans="1:19" x14ac:dyDescent="0.2">
      <c r="A48" s="4" t="s">
        <v>8219</v>
      </c>
      <c r="B48" s="4" t="s">
        <v>8219</v>
      </c>
      <c r="C48" s="4">
        <v>49616216</v>
      </c>
      <c r="D48" s="4">
        <f t="shared" si="9"/>
        <v>0</v>
      </c>
      <c r="E48" s="107">
        <f t="shared" si="11"/>
        <v>0</v>
      </c>
      <c r="F48" s="108">
        <v>0</v>
      </c>
      <c r="G48" s="107">
        <f t="shared" si="10"/>
        <v>0</v>
      </c>
      <c r="H48" s="108"/>
      <c r="I48" s="108"/>
      <c r="J48" s="107">
        <f t="shared" si="12"/>
        <v>0</v>
      </c>
      <c r="K48" s="107">
        <f t="shared" si="13"/>
        <v>0</v>
      </c>
      <c r="L48" s="108"/>
      <c r="M48" s="108"/>
      <c r="N48" s="107">
        <f t="shared" si="14"/>
        <v>0</v>
      </c>
      <c r="O48" s="107">
        <f t="shared" si="15"/>
        <v>0</v>
      </c>
      <c r="P48" s="108"/>
      <c r="Q48" s="108"/>
      <c r="R48" s="107">
        <f t="shared" si="16"/>
        <v>0</v>
      </c>
      <c r="S48" s="107">
        <f t="shared" si="17"/>
        <v>0</v>
      </c>
    </row>
    <row r="49" spans="1:21" x14ac:dyDescent="0.2">
      <c r="A49" s="4" t="s">
        <v>8220</v>
      </c>
      <c r="B49" s="4" t="s">
        <v>8220</v>
      </c>
      <c r="C49" s="4">
        <v>90944355</v>
      </c>
      <c r="D49" s="4">
        <f t="shared" si="9"/>
        <v>0</v>
      </c>
      <c r="E49" s="107">
        <f t="shared" si="11"/>
        <v>0</v>
      </c>
      <c r="F49" s="108">
        <v>0</v>
      </c>
      <c r="G49" s="107">
        <f t="shared" si="10"/>
        <v>0</v>
      </c>
      <c r="H49" s="108"/>
      <c r="I49" s="108"/>
      <c r="J49" s="107">
        <f t="shared" si="12"/>
        <v>0</v>
      </c>
      <c r="K49" s="107">
        <f t="shared" si="13"/>
        <v>0</v>
      </c>
      <c r="L49" s="108"/>
      <c r="M49" s="108"/>
      <c r="N49" s="107">
        <f t="shared" si="14"/>
        <v>0</v>
      </c>
      <c r="O49" s="107">
        <f t="shared" si="15"/>
        <v>0</v>
      </c>
      <c r="P49" s="108"/>
      <c r="Q49" s="108"/>
      <c r="R49" s="107">
        <f t="shared" si="16"/>
        <v>0</v>
      </c>
      <c r="S49" s="107">
        <f t="shared" si="17"/>
        <v>0</v>
      </c>
    </row>
    <row r="50" spans="1:21" x14ac:dyDescent="0.2">
      <c r="A50" s="4" t="s">
        <v>8221</v>
      </c>
      <c r="B50" s="4" t="s">
        <v>8221</v>
      </c>
      <c r="C50" s="4">
        <v>173714197</v>
      </c>
      <c r="D50" s="4">
        <f t="shared" si="9"/>
        <v>0</v>
      </c>
      <c r="E50" s="107">
        <f t="shared" si="11"/>
        <v>0</v>
      </c>
      <c r="F50" s="108">
        <v>0</v>
      </c>
      <c r="G50" s="107">
        <f t="shared" si="10"/>
        <v>0</v>
      </c>
      <c r="H50" s="108"/>
      <c r="I50" s="108"/>
      <c r="J50" s="107">
        <f t="shared" si="12"/>
        <v>0</v>
      </c>
      <c r="K50" s="107">
        <f t="shared" si="13"/>
        <v>0</v>
      </c>
      <c r="L50" s="108"/>
      <c r="M50" s="108"/>
      <c r="N50" s="107">
        <f t="shared" si="14"/>
        <v>0</v>
      </c>
      <c r="O50" s="107">
        <f t="shared" si="15"/>
        <v>0</v>
      </c>
      <c r="P50" s="108"/>
      <c r="Q50" s="108"/>
      <c r="R50" s="107">
        <f t="shared" si="16"/>
        <v>0</v>
      </c>
      <c r="S50" s="107">
        <f t="shared" si="17"/>
        <v>0</v>
      </c>
    </row>
    <row r="51" spans="1:21" x14ac:dyDescent="0.2">
      <c r="A51" s="4" t="s">
        <v>8222</v>
      </c>
      <c r="B51" s="4" t="s">
        <v>8222</v>
      </c>
      <c r="C51" s="4">
        <v>56657706</v>
      </c>
      <c r="D51" s="4">
        <f t="shared" si="9"/>
        <v>0</v>
      </c>
      <c r="E51" s="107">
        <f t="shared" si="11"/>
        <v>0</v>
      </c>
      <c r="F51" s="108">
        <v>0</v>
      </c>
      <c r="G51" s="107">
        <f t="shared" si="10"/>
        <v>0</v>
      </c>
      <c r="H51" s="108"/>
      <c r="I51" s="108"/>
      <c r="J51" s="107">
        <f t="shared" si="12"/>
        <v>0</v>
      </c>
      <c r="K51" s="107">
        <f t="shared" si="13"/>
        <v>0</v>
      </c>
      <c r="L51" s="108"/>
      <c r="M51" s="108"/>
      <c r="N51" s="107">
        <f t="shared" si="14"/>
        <v>0</v>
      </c>
      <c r="O51" s="107">
        <f t="shared" si="15"/>
        <v>0</v>
      </c>
      <c r="P51" s="108"/>
      <c r="Q51" s="108"/>
      <c r="R51" s="107">
        <f t="shared" si="16"/>
        <v>0</v>
      </c>
      <c r="S51" s="107">
        <f t="shared" si="17"/>
        <v>0</v>
      </c>
    </row>
    <row r="52" spans="1:21" x14ac:dyDescent="0.2">
      <c r="A52" s="4" t="s">
        <v>8223</v>
      </c>
      <c r="B52" s="4" t="s">
        <v>8223</v>
      </c>
      <c r="C52" s="4">
        <v>128273809</v>
      </c>
      <c r="D52" s="4">
        <f t="shared" si="9"/>
        <v>0</v>
      </c>
      <c r="E52" s="107">
        <f t="shared" si="11"/>
        <v>0</v>
      </c>
      <c r="F52" s="108">
        <v>0</v>
      </c>
      <c r="G52" s="107">
        <f t="shared" si="10"/>
        <v>0</v>
      </c>
      <c r="H52" s="108"/>
      <c r="I52" s="108"/>
      <c r="J52" s="107">
        <f t="shared" si="12"/>
        <v>0</v>
      </c>
      <c r="K52" s="107">
        <f t="shared" si="13"/>
        <v>0</v>
      </c>
      <c r="L52" s="108"/>
      <c r="M52" s="108"/>
      <c r="N52" s="107">
        <f t="shared" si="14"/>
        <v>0</v>
      </c>
      <c r="O52" s="107">
        <f t="shared" si="15"/>
        <v>0</v>
      </c>
      <c r="P52" s="108"/>
      <c r="Q52" s="108"/>
      <c r="R52" s="107">
        <f t="shared" si="16"/>
        <v>0</v>
      </c>
      <c r="S52" s="107">
        <f t="shared" si="17"/>
        <v>0</v>
      </c>
    </row>
    <row r="53" spans="1:21" x14ac:dyDescent="0.2">
      <c r="B53" s="4" t="s">
        <v>8224</v>
      </c>
      <c r="C53" s="4">
        <f>SUM(C30:C52)</f>
        <v>11432000000</v>
      </c>
      <c r="D53" s="4">
        <f>SUM(D30:D52)</f>
        <v>0</v>
      </c>
      <c r="E53" s="107">
        <f t="shared" si="11"/>
        <v>0</v>
      </c>
      <c r="F53" s="108">
        <f>SUM(F30:F52)</f>
        <v>0</v>
      </c>
      <c r="G53" s="107">
        <f t="shared" si="10"/>
        <v>0</v>
      </c>
      <c r="H53" s="108">
        <f>SUM(H30:H52)</f>
        <v>0</v>
      </c>
      <c r="I53" s="108">
        <f>SUM(I30:I52)</f>
        <v>0</v>
      </c>
      <c r="J53" s="107">
        <f t="shared" si="12"/>
        <v>0</v>
      </c>
      <c r="K53" s="107">
        <f t="shared" si="13"/>
        <v>0</v>
      </c>
      <c r="L53" s="108">
        <f>SUM(L30:L52)</f>
        <v>0</v>
      </c>
      <c r="M53" s="108">
        <f>SUM(M30:M52)</f>
        <v>0</v>
      </c>
      <c r="N53" s="107">
        <f t="shared" si="14"/>
        <v>0</v>
      </c>
      <c r="O53" s="107">
        <f t="shared" si="15"/>
        <v>0</v>
      </c>
      <c r="P53" s="108">
        <f>SUM(P30:P52)</f>
        <v>0</v>
      </c>
      <c r="Q53" s="108">
        <f>SUM(Q30:Q52)</f>
        <v>0</v>
      </c>
      <c r="R53" s="107">
        <f t="shared" si="16"/>
        <v>0</v>
      </c>
      <c r="S53" s="107">
        <f t="shared" si="17"/>
        <v>0</v>
      </c>
    </row>
    <row r="55" spans="1:21" x14ac:dyDescent="0.2">
      <c r="B55" t="s">
        <v>8247</v>
      </c>
      <c r="C55" t="s">
        <v>8225</v>
      </c>
      <c r="D55" t="s">
        <v>8250</v>
      </c>
      <c r="E55" t="s">
        <v>8251</v>
      </c>
      <c r="F55" t="s">
        <v>8249</v>
      </c>
      <c r="G55" s="106" t="s">
        <v>8227</v>
      </c>
      <c r="H55" s="106" t="s">
        <v>8226</v>
      </c>
      <c r="I55" s="106" t="s">
        <v>8237</v>
      </c>
      <c r="J55" s="106" t="s">
        <v>8228</v>
      </c>
      <c r="K55" s="106" t="s">
        <v>8229</v>
      </c>
      <c r="L55" s="106" t="s">
        <v>8235</v>
      </c>
      <c r="M55" s="106" t="s">
        <v>8240</v>
      </c>
      <c r="N55" s="106" t="s">
        <v>8230</v>
      </c>
      <c r="O55" s="106" t="s">
        <v>8231</v>
      </c>
      <c r="P55" s="106" t="s">
        <v>8234</v>
      </c>
      <c r="Q55" s="106" t="s">
        <v>8241</v>
      </c>
      <c r="R55" s="106" t="s">
        <v>8232</v>
      </c>
      <c r="S55" s="106" t="s">
        <v>8233</v>
      </c>
      <c r="T55" s="106" t="s">
        <v>8236</v>
      </c>
      <c r="U55" s="106" t="s">
        <v>8242</v>
      </c>
    </row>
    <row r="56" spans="1:21" x14ac:dyDescent="0.2">
      <c r="B56" t="s">
        <v>104</v>
      </c>
      <c r="C56" s="4"/>
      <c r="D56" s="4"/>
      <c r="E56" s="4"/>
      <c r="F56" s="4">
        <f t="shared" ref="F56:F59" si="18">H56+K56+O56+S56</f>
        <v>0</v>
      </c>
      <c r="G56" s="107" t="e">
        <f>F56/C56</f>
        <v>#DIV/0!</v>
      </c>
      <c r="H56" s="108"/>
      <c r="I56" s="107" t="e">
        <f>H56/C56</f>
        <v>#DIV/0!</v>
      </c>
      <c r="J56" s="108"/>
      <c r="K56" s="108"/>
      <c r="L56" s="107">
        <f t="shared" ref="L56:L60" si="19">IFERROR(K56/J56,0)</f>
        <v>0</v>
      </c>
      <c r="M56" s="107" t="e">
        <f>(K56+H56)/C56</f>
        <v>#DIV/0!</v>
      </c>
      <c r="N56" s="108"/>
      <c r="O56" s="108"/>
      <c r="P56" s="107">
        <f t="shared" ref="P56:P60" si="20">IFERROR(O56/N56,0)</f>
        <v>0</v>
      </c>
      <c r="Q56" s="107" t="e">
        <f>(K56+H56+O56)/C56</f>
        <v>#DIV/0!</v>
      </c>
      <c r="R56" s="108"/>
      <c r="S56" s="108"/>
      <c r="T56" s="107">
        <f t="shared" ref="T56:T60" si="21">IFERROR(S56/R56,0)</f>
        <v>0</v>
      </c>
      <c r="U56" s="107" t="e">
        <f>(K56+H56+O56+S56)/C56</f>
        <v>#DIV/0!</v>
      </c>
    </row>
    <row r="57" spans="1:21" x14ac:dyDescent="0.2">
      <c r="B57" t="s">
        <v>105</v>
      </c>
      <c r="C57" s="4"/>
      <c r="D57" s="4"/>
      <c r="E57" s="4"/>
      <c r="F57" s="4">
        <f t="shared" si="18"/>
        <v>0</v>
      </c>
      <c r="G57" s="107" t="e">
        <f>F57/C57</f>
        <v>#DIV/0!</v>
      </c>
      <c r="H57" s="108"/>
      <c r="I57" s="107" t="e">
        <f>H57/C57</f>
        <v>#DIV/0!</v>
      </c>
      <c r="J57" s="108"/>
      <c r="K57" s="108"/>
      <c r="L57" s="107">
        <f t="shared" si="19"/>
        <v>0</v>
      </c>
      <c r="M57" s="107" t="e">
        <f>(K57+H57)/C57</f>
        <v>#DIV/0!</v>
      </c>
      <c r="N57" s="108"/>
      <c r="O57" s="108"/>
      <c r="P57" s="107">
        <f t="shared" si="20"/>
        <v>0</v>
      </c>
      <c r="Q57" s="107" t="e">
        <f>(K57+H57+O57)/C57</f>
        <v>#DIV/0!</v>
      </c>
      <c r="R57" s="108"/>
      <c r="S57" s="108"/>
      <c r="T57" s="107">
        <f t="shared" si="21"/>
        <v>0</v>
      </c>
      <c r="U57" s="107" t="e">
        <f>(K57+H57+O57+S57)/C57</f>
        <v>#DIV/0!</v>
      </c>
    </row>
    <row r="58" spans="1:21" x14ac:dyDescent="0.2">
      <c r="B58" t="s">
        <v>3033</v>
      </c>
      <c r="C58" s="4"/>
      <c r="D58" s="4"/>
      <c r="E58" s="4"/>
      <c r="F58" s="4">
        <f t="shared" si="18"/>
        <v>0</v>
      </c>
      <c r="G58" s="107" t="e">
        <f>F58/C58</f>
        <v>#DIV/0!</v>
      </c>
      <c r="H58" s="108"/>
      <c r="I58" s="107" t="e">
        <f>H58/C58</f>
        <v>#DIV/0!</v>
      </c>
      <c r="J58" s="108"/>
      <c r="K58" s="108"/>
      <c r="L58" s="107">
        <f t="shared" si="19"/>
        <v>0</v>
      </c>
      <c r="M58" s="107" t="e">
        <f>(K58+H58)/C58</f>
        <v>#DIV/0!</v>
      </c>
      <c r="N58" s="108"/>
      <c r="O58" s="108"/>
      <c r="P58" s="107">
        <f t="shared" si="20"/>
        <v>0</v>
      </c>
      <c r="Q58" s="107" t="e">
        <f>(K58+H58+O58)/C58</f>
        <v>#DIV/0!</v>
      </c>
      <c r="R58" s="108"/>
      <c r="S58" s="108"/>
      <c r="T58" s="107">
        <f t="shared" si="21"/>
        <v>0</v>
      </c>
      <c r="U58" s="107" t="e">
        <f>(K58+H58+O58+S58)/C58</f>
        <v>#DIV/0!</v>
      </c>
    </row>
    <row r="59" spans="1:21" x14ac:dyDescent="0.2">
      <c r="B59" t="s">
        <v>106</v>
      </c>
      <c r="C59" s="4"/>
      <c r="D59" s="4"/>
      <c r="E59" s="4"/>
      <c r="F59" s="4">
        <f t="shared" si="18"/>
        <v>0</v>
      </c>
      <c r="G59" s="107" t="e">
        <f>F59/C59</f>
        <v>#DIV/0!</v>
      </c>
      <c r="H59" s="108"/>
      <c r="I59" s="107" t="e">
        <f>H59/C59</f>
        <v>#DIV/0!</v>
      </c>
      <c r="J59" s="108"/>
      <c r="K59" s="108"/>
      <c r="L59" s="107">
        <f t="shared" si="19"/>
        <v>0</v>
      </c>
      <c r="M59" s="107" t="e">
        <f>(K59+H59)/C59</f>
        <v>#DIV/0!</v>
      </c>
      <c r="N59" s="108"/>
      <c r="O59" s="108"/>
      <c r="P59" s="107">
        <f t="shared" si="20"/>
        <v>0</v>
      </c>
      <c r="Q59" s="107" t="e">
        <f>(K59+H59+O59)/C59</f>
        <v>#DIV/0!</v>
      </c>
      <c r="R59" s="108"/>
      <c r="S59" s="108"/>
      <c r="T59" s="107">
        <f t="shared" si="21"/>
        <v>0</v>
      </c>
      <c r="U59" s="107" t="e">
        <f>(K59+H59+O59+S59)/C59</f>
        <v>#DIV/0!</v>
      </c>
    </row>
    <row r="60" spans="1:21" x14ac:dyDescent="0.2">
      <c r="B60" t="s">
        <v>8248</v>
      </c>
      <c r="C60" s="4">
        <v>11432000000</v>
      </c>
      <c r="D60" s="4">
        <v>231577600</v>
      </c>
      <c r="E60" s="4">
        <v>7014234349</v>
      </c>
      <c r="F60" s="4">
        <v>7245811949</v>
      </c>
      <c r="G60" s="107">
        <f>F60/C60</f>
        <v>0.63381840001749479</v>
      </c>
      <c r="H60" s="4">
        <f>SUM(H56:H59)</f>
        <v>0</v>
      </c>
      <c r="I60" s="107">
        <f>H60/C60</f>
        <v>0</v>
      </c>
      <c r="J60" s="4">
        <f>SUM(J56:J59)</f>
        <v>0</v>
      </c>
      <c r="K60" s="4">
        <f>SUM(K56:K59)</f>
        <v>0</v>
      </c>
      <c r="L60" s="107">
        <f t="shared" si="19"/>
        <v>0</v>
      </c>
      <c r="M60" s="107">
        <f>(K60+H60)/C60</f>
        <v>0</v>
      </c>
      <c r="N60" s="4">
        <f>SUM(N56:N59)</f>
        <v>0</v>
      </c>
      <c r="O60" s="4">
        <f>SUM(O56:O59)</f>
        <v>0</v>
      </c>
      <c r="P60" s="107">
        <f t="shared" si="20"/>
        <v>0</v>
      </c>
      <c r="Q60" s="107">
        <f>(K60+H60+O60)/C60</f>
        <v>0</v>
      </c>
      <c r="R60" s="4">
        <f>SUM(R56:R59)</f>
        <v>0</v>
      </c>
      <c r="S60" s="4">
        <f>SUM(S56:S59)</f>
        <v>0</v>
      </c>
      <c r="T60" s="107">
        <f t="shared" si="21"/>
        <v>0</v>
      </c>
      <c r="U60" s="107">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64"/>
  <sheetViews>
    <sheetView workbookViewId="0">
      <selection activeCell="A5" sqref="A5:AB64"/>
    </sheetView>
  </sheetViews>
  <sheetFormatPr baseColWidth="10" defaultRowHeight="16" x14ac:dyDescent="0.2"/>
  <sheetData>
    <row r="1" spans="1:28" ht="15" customHeight="1" x14ac:dyDescent="0.2">
      <c r="A1" s="48" t="s">
        <v>0</v>
      </c>
      <c r="B1" s="48">
        <v>2020</v>
      </c>
      <c r="C1" s="49" t="s">
        <v>1</v>
      </c>
      <c r="D1" s="49" t="s">
        <v>1</v>
      </c>
      <c r="E1" s="49" t="s">
        <v>1</v>
      </c>
      <c r="F1" s="49" t="s">
        <v>1</v>
      </c>
      <c r="G1" s="49" t="s">
        <v>1</v>
      </c>
      <c r="H1" s="49" t="s">
        <v>1</v>
      </c>
      <c r="I1" s="49" t="s">
        <v>1</v>
      </c>
      <c r="J1" s="49" t="s">
        <v>1</v>
      </c>
      <c r="K1" s="49" t="s">
        <v>1</v>
      </c>
      <c r="L1" s="49" t="s">
        <v>1</v>
      </c>
      <c r="M1" s="49" t="s">
        <v>1</v>
      </c>
      <c r="N1" s="49" t="s">
        <v>1</v>
      </c>
      <c r="O1" s="49" t="s">
        <v>1</v>
      </c>
      <c r="P1" s="49" t="s">
        <v>1</v>
      </c>
      <c r="Q1" s="49"/>
      <c r="R1" s="49" t="s">
        <v>1</v>
      </c>
      <c r="S1" s="49" t="s">
        <v>1</v>
      </c>
      <c r="T1" s="49" t="s">
        <v>1</v>
      </c>
      <c r="U1" s="49" t="s">
        <v>1</v>
      </c>
      <c r="V1" s="49" t="s">
        <v>1</v>
      </c>
      <c r="W1" s="49" t="s">
        <v>1</v>
      </c>
      <c r="X1" s="49" t="s">
        <v>1</v>
      </c>
      <c r="Y1" s="49" t="s">
        <v>1</v>
      </c>
      <c r="Z1" s="49" t="s">
        <v>1</v>
      </c>
      <c r="AA1" s="49" t="s">
        <v>1</v>
      </c>
      <c r="AB1" s="49" t="s">
        <v>1</v>
      </c>
    </row>
    <row r="2" spans="1:28" ht="15" customHeight="1" x14ac:dyDescent="0.2">
      <c r="A2" s="48" t="s">
        <v>2</v>
      </c>
      <c r="B2" s="48" t="s">
        <v>3</v>
      </c>
      <c r="C2" s="49" t="s">
        <v>1</v>
      </c>
      <c r="D2" s="49" t="s">
        <v>1</v>
      </c>
      <c r="E2" s="49" t="s">
        <v>1</v>
      </c>
      <c r="F2" s="49" t="s">
        <v>1</v>
      </c>
      <c r="G2" s="49" t="s">
        <v>1</v>
      </c>
      <c r="H2" s="49" t="s">
        <v>1</v>
      </c>
      <c r="I2" s="49" t="s">
        <v>1</v>
      </c>
      <c r="J2" s="49" t="s">
        <v>1</v>
      </c>
      <c r="K2" s="49" t="s">
        <v>1</v>
      </c>
      <c r="L2" s="49" t="s">
        <v>1</v>
      </c>
      <c r="M2" s="49" t="s">
        <v>1</v>
      </c>
      <c r="N2" s="49" t="s">
        <v>1</v>
      </c>
      <c r="O2" s="49" t="s">
        <v>1</v>
      </c>
      <c r="P2" s="49" t="s">
        <v>1</v>
      </c>
      <c r="Q2" s="49"/>
      <c r="R2" s="49" t="s">
        <v>1</v>
      </c>
      <c r="S2" s="49" t="s">
        <v>1</v>
      </c>
      <c r="T2" s="49" t="s">
        <v>1</v>
      </c>
      <c r="U2" s="49" t="s">
        <v>1</v>
      </c>
      <c r="V2" s="49" t="s">
        <v>1</v>
      </c>
      <c r="W2" s="49" t="s">
        <v>1</v>
      </c>
      <c r="X2" s="49" t="s">
        <v>1</v>
      </c>
      <c r="Y2" s="49" t="s">
        <v>1</v>
      </c>
      <c r="Z2" s="49" t="s">
        <v>1</v>
      </c>
      <c r="AA2" s="49" t="s">
        <v>1</v>
      </c>
      <c r="AB2" s="49" t="s">
        <v>1</v>
      </c>
    </row>
    <row r="3" spans="1:28" ht="15" customHeight="1" x14ac:dyDescent="0.2">
      <c r="A3" s="48" t="s">
        <v>4</v>
      </c>
      <c r="B3" s="48" t="s">
        <v>256</v>
      </c>
      <c r="C3" s="49" t="s">
        <v>1</v>
      </c>
      <c r="D3" s="49" t="s">
        <v>1</v>
      </c>
      <c r="E3" s="49" t="s">
        <v>1</v>
      </c>
      <c r="F3" s="49" t="s">
        <v>1</v>
      </c>
      <c r="G3" s="49" t="s">
        <v>1</v>
      </c>
      <c r="H3" s="49" t="s">
        <v>1</v>
      </c>
      <c r="I3" s="49" t="s">
        <v>1</v>
      </c>
      <c r="J3" s="49" t="s">
        <v>1</v>
      </c>
      <c r="K3" s="49" t="s">
        <v>1</v>
      </c>
      <c r="L3" s="49" t="s">
        <v>1</v>
      </c>
      <c r="M3" s="49" t="s">
        <v>1</v>
      </c>
      <c r="N3" s="49" t="s">
        <v>1</v>
      </c>
      <c r="O3" s="49" t="s">
        <v>1</v>
      </c>
      <c r="P3" s="49" t="s">
        <v>1</v>
      </c>
      <c r="Q3" s="49"/>
      <c r="R3" s="49" t="s">
        <v>1</v>
      </c>
      <c r="S3" s="49" t="s">
        <v>1</v>
      </c>
      <c r="T3" s="49" t="s">
        <v>1</v>
      </c>
      <c r="U3" s="49" t="s">
        <v>1</v>
      </c>
      <c r="V3" s="49" t="s">
        <v>1</v>
      </c>
      <c r="W3" s="49" t="s">
        <v>1</v>
      </c>
      <c r="X3" s="49" t="s">
        <v>1</v>
      </c>
      <c r="Y3" s="49" t="s">
        <v>1</v>
      </c>
      <c r="Z3" s="49" t="s">
        <v>1</v>
      </c>
      <c r="AA3" s="49" t="s">
        <v>1</v>
      </c>
      <c r="AB3" s="49" t="s">
        <v>1</v>
      </c>
    </row>
    <row r="4" spans="1:28" ht="15" customHeight="1" x14ac:dyDescent="0.2">
      <c r="A4" s="16" t="s">
        <v>6</v>
      </c>
      <c r="B4" s="48" t="s">
        <v>7</v>
      </c>
      <c r="C4" s="48" t="s">
        <v>8</v>
      </c>
      <c r="D4" s="48" t="s">
        <v>9</v>
      </c>
      <c r="E4" s="48" t="s">
        <v>10</v>
      </c>
      <c r="F4" s="48" t="s">
        <v>11</v>
      </c>
      <c r="G4" s="48" t="s">
        <v>12</v>
      </c>
      <c r="H4" s="48" t="s">
        <v>13</v>
      </c>
      <c r="I4" s="48" t="s">
        <v>14</v>
      </c>
      <c r="J4" s="48" t="s">
        <v>15</v>
      </c>
      <c r="K4" s="48" t="s">
        <v>16</v>
      </c>
      <c r="L4" s="48" t="s">
        <v>17</v>
      </c>
      <c r="M4" s="48" t="s">
        <v>18</v>
      </c>
      <c r="N4" s="48" t="s">
        <v>19</v>
      </c>
      <c r="O4" s="48" t="s">
        <v>20</v>
      </c>
      <c r="P4" s="48" t="s">
        <v>21</v>
      </c>
      <c r="Q4" s="48" t="s">
        <v>100</v>
      </c>
      <c r="R4" s="48" t="s">
        <v>22</v>
      </c>
      <c r="S4" s="48" t="s">
        <v>23</v>
      </c>
      <c r="T4" s="48" t="s">
        <v>24</v>
      </c>
      <c r="U4" s="48" t="s">
        <v>25</v>
      </c>
      <c r="V4" s="48" t="s">
        <v>26</v>
      </c>
      <c r="W4" s="48" t="s">
        <v>27</v>
      </c>
      <c r="X4" s="48" t="s">
        <v>28</v>
      </c>
      <c r="Y4" s="48" t="s">
        <v>29</v>
      </c>
      <c r="Z4" s="48" t="s">
        <v>30</v>
      </c>
      <c r="AA4" s="48" t="s">
        <v>31</v>
      </c>
      <c r="AB4" s="48" t="s">
        <v>32</v>
      </c>
    </row>
    <row r="5" spans="1:28" ht="15" customHeight="1" x14ac:dyDescent="0.2">
      <c r="A5" s="151" t="s">
        <v>33</v>
      </c>
      <c r="B5" s="152" t="s">
        <v>34</v>
      </c>
      <c r="C5" s="153" t="s">
        <v>383</v>
      </c>
      <c r="D5" s="151" t="s">
        <v>61</v>
      </c>
      <c r="E5" s="151" t="s">
        <v>62</v>
      </c>
      <c r="F5" s="151" t="s">
        <v>63</v>
      </c>
      <c r="G5" s="151" t="s">
        <v>64</v>
      </c>
      <c r="H5" s="151" t="s">
        <v>151</v>
      </c>
      <c r="I5" s="151" t="s">
        <v>384</v>
      </c>
      <c r="J5" s="151" t="s">
        <v>42</v>
      </c>
      <c r="K5" s="151"/>
      <c r="L5" s="151"/>
      <c r="M5" s="151" t="s">
        <v>37</v>
      </c>
      <c r="N5" s="151" t="s">
        <v>38</v>
      </c>
      <c r="O5" s="151" t="s">
        <v>39</v>
      </c>
      <c r="P5" s="152" t="s">
        <v>385</v>
      </c>
      <c r="Q5" s="152" t="s">
        <v>369</v>
      </c>
      <c r="R5" s="154">
        <v>176835420</v>
      </c>
      <c r="S5" s="154">
        <v>59755000</v>
      </c>
      <c r="T5" s="154">
        <v>99334192</v>
      </c>
      <c r="U5" s="154">
        <v>137256228</v>
      </c>
      <c r="V5" s="154">
        <v>0</v>
      </c>
      <c r="W5" s="154">
        <v>137256228</v>
      </c>
      <c r="X5" s="154">
        <v>0</v>
      </c>
      <c r="Y5" s="154">
        <v>137256228</v>
      </c>
      <c r="Z5" s="154">
        <v>113968076</v>
      </c>
      <c r="AA5" s="154">
        <v>113968076</v>
      </c>
      <c r="AB5" s="154">
        <v>113968076</v>
      </c>
    </row>
    <row r="6" spans="1:28" ht="15" customHeight="1" x14ac:dyDescent="0.2">
      <c r="A6" s="151" t="s">
        <v>33</v>
      </c>
      <c r="B6" s="152" t="s">
        <v>34</v>
      </c>
      <c r="C6" s="153" t="s">
        <v>376</v>
      </c>
      <c r="D6" s="151" t="s">
        <v>61</v>
      </c>
      <c r="E6" s="151" t="s">
        <v>62</v>
      </c>
      <c r="F6" s="151" t="s">
        <v>63</v>
      </c>
      <c r="G6" s="151" t="s">
        <v>64</v>
      </c>
      <c r="H6" s="151" t="s">
        <v>151</v>
      </c>
      <c r="I6" s="151" t="s">
        <v>377</v>
      </c>
      <c r="J6" s="151" t="s">
        <v>42</v>
      </c>
      <c r="K6" s="151"/>
      <c r="L6" s="151"/>
      <c r="M6" s="151" t="s">
        <v>37</v>
      </c>
      <c r="N6" s="151" t="s">
        <v>38</v>
      </c>
      <c r="O6" s="151" t="s">
        <v>39</v>
      </c>
      <c r="P6" s="152" t="s">
        <v>378</v>
      </c>
      <c r="Q6" s="152" t="s">
        <v>379</v>
      </c>
      <c r="R6" s="154">
        <v>208573076</v>
      </c>
      <c r="S6" s="154">
        <v>91808808</v>
      </c>
      <c r="T6" s="154">
        <v>189475424</v>
      </c>
      <c r="U6" s="154">
        <v>110906460</v>
      </c>
      <c r="V6" s="154">
        <v>0</v>
      </c>
      <c r="W6" s="154">
        <v>109207973</v>
      </c>
      <c r="X6" s="154">
        <v>1698487</v>
      </c>
      <c r="Y6" s="154">
        <v>109108473</v>
      </c>
      <c r="Z6" s="154">
        <v>106565023</v>
      </c>
      <c r="AA6" s="154">
        <v>100974933</v>
      </c>
      <c r="AB6" s="154">
        <v>100974933</v>
      </c>
    </row>
    <row r="7" spans="1:28" ht="15" customHeight="1" x14ac:dyDescent="0.2">
      <c r="A7" s="151" t="s">
        <v>33</v>
      </c>
      <c r="B7" s="152" t="s">
        <v>34</v>
      </c>
      <c r="C7" s="153" t="s">
        <v>386</v>
      </c>
      <c r="D7" s="151" t="s">
        <v>61</v>
      </c>
      <c r="E7" s="151" t="s">
        <v>62</v>
      </c>
      <c r="F7" s="151" t="s">
        <v>63</v>
      </c>
      <c r="G7" s="151" t="s">
        <v>64</v>
      </c>
      <c r="H7" s="151" t="s">
        <v>151</v>
      </c>
      <c r="I7" s="151" t="s">
        <v>387</v>
      </c>
      <c r="J7" s="151" t="s">
        <v>42</v>
      </c>
      <c r="K7" s="151"/>
      <c r="L7" s="151"/>
      <c r="M7" s="151" t="s">
        <v>37</v>
      </c>
      <c r="N7" s="151" t="s">
        <v>38</v>
      </c>
      <c r="O7" s="151" t="s">
        <v>39</v>
      </c>
      <c r="P7" s="152" t="s">
        <v>388</v>
      </c>
      <c r="Q7" s="152" t="s">
        <v>369</v>
      </c>
      <c r="R7" s="154">
        <v>156888664</v>
      </c>
      <c r="S7" s="154">
        <v>55253322</v>
      </c>
      <c r="T7" s="154">
        <v>22652947</v>
      </c>
      <c r="U7" s="154">
        <v>189489039</v>
      </c>
      <c r="V7" s="154">
        <v>0</v>
      </c>
      <c r="W7" s="154">
        <v>189489039</v>
      </c>
      <c r="X7" s="154">
        <v>0</v>
      </c>
      <c r="Y7" s="154">
        <v>189489039</v>
      </c>
      <c r="Z7" s="154">
        <v>173057449</v>
      </c>
      <c r="AA7" s="154">
        <v>173057449</v>
      </c>
      <c r="AB7" s="154">
        <v>173057449</v>
      </c>
    </row>
    <row r="8" spans="1:28" ht="15" customHeight="1" x14ac:dyDescent="0.2">
      <c r="A8" s="151" t="s">
        <v>33</v>
      </c>
      <c r="B8" s="152" t="s">
        <v>34</v>
      </c>
      <c r="C8" s="153" t="s">
        <v>373</v>
      </c>
      <c r="D8" s="151" t="s">
        <v>61</v>
      </c>
      <c r="E8" s="151" t="s">
        <v>62</v>
      </c>
      <c r="F8" s="151" t="s">
        <v>63</v>
      </c>
      <c r="G8" s="151" t="s">
        <v>64</v>
      </c>
      <c r="H8" s="151" t="s">
        <v>151</v>
      </c>
      <c r="I8" s="151" t="s">
        <v>374</v>
      </c>
      <c r="J8" s="151" t="s">
        <v>42</v>
      </c>
      <c r="K8" s="151"/>
      <c r="L8" s="151"/>
      <c r="M8" s="151" t="s">
        <v>37</v>
      </c>
      <c r="N8" s="151" t="s">
        <v>38</v>
      </c>
      <c r="O8" s="151" t="s">
        <v>39</v>
      </c>
      <c r="P8" s="152" t="s">
        <v>375</v>
      </c>
      <c r="Q8" s="152" t="s">
        <v>369</v>
      </c>
      <c r="R8" s="154">
        <v>190612110</v>
      </c>
      <c r="S8" s="154">
        <v>5187346</v>
      </c>
      <c r="T8" s="154">
        <v>52555857</v>
      </c>
      <c r="U8" s="154">
        <v>143243599</v>
      </c>
      <c r="V8" s="154">
        <v>0</v>
      </c>
      <c r="W8" s="154">
        <v>143243599</v>
      </c>
      <c r="X8" s="154">
        <v>0</v>
      </c>
      <c r="Y8" s="154">
        <v>142811320</v>
      </c>
      <c r="Z8" s="154">
        <v>117337988</v>
      </c>
      <c r="AA8" s="154">
        <v>117337988</v>
      </c>
      <c r="AB8" s="154">
        <v>117337988</v>
      </c>
    </row>
    <row r="9" spans="1:28" ht="15" customHeight="1" x14ac:dyDescent="0.2">
      <c r="A9" s="151" t="s">
        <v>33</v>
      </c>
      <c r="B9" s="152" t="s">
        <v>34</v>
      </c>
      <c r="C9" s="153" t="s">
        <v>366</v>
      </c>
      <c r="D9" s="151" t="s">
        <v>61</v>
      </c>
      <c r="E9" s="151" t="s">
        <v>62</v>
      </c>
      <c r="F9" s="151" t="s">
        <v>63</v>
      </c>
      <c r="G9" s="151" t="s">
        <v>64</v>
      </c>
      <c r="H9" s="151" t="s">
        <v>151</v>
      </c>
      <c r="I9" s="151" t="s">
        <v>367</v>
      </c>
      <c r="J9" s="151" t="s">
        <v>42</v>
      </c>
      <c r="K9" s="151"/>
      <c r="L9" s="151"/>
      <c r="M9" s="151" t="s">
        <v>37</v>
      </c>
      <c r="N9" s="151" t="s">
        <v>38</v>
      </c>
      <c r="O9" s="151" t="s">
        <v>39</v>
      </c>
      <c r="P9" s="152" t="s">
        <v>368</v>
      </c>
      <c r="Q9" s="152" t="s">
        <v>369</v>
      </c>
      <c r="R9" s="154">
        <v>1077312240</v>
      </c>
      <c r="S9" s="154">
        <v>592886841</v>
      </c>
      <c r="T9" s="154">
        <v>156549407</v>
      </c>
      <c r="U9" s="154">
        <v>1513649674</v>
      </c>
      <c r="V9" s="154">
        <v>0</v>
      </c>
      <c r="W9" s="154">
        <v>1513195822</v>
      </c>
      <c r="X9" s="154">
        <v>453852</v>
      </c>
      <c r="Y9" s="154">
        <v>1480755673</v>
      </c>
      <c r="Z9" s="154">
        <v>831849397</v>
      </c>
      <c r="AA9" s="154">
        <v>814289530</v>
      </c>
      <c r="AB9" s="154">
        <v>814289530</v>
      </c>
    </row>
    <row r="10" spans="1:28" ht="15" customHeight="1" x14ac:dyDescent="0.2">
      <c r="A10" s="151" t="s">
        <v>33</v>
      </c>
      <c r="B10" s="152" t="s">
        <v>34</v>
      </c>
      <c r="C10" s="153" t="s">
        <v>370</v>
      </c>
      <c r="D10" s="151" t="s">
        <v>61</v>
      </c>
      <c r="E10" s="151" t="s">
        <v>62</v>
      </c>
      <c r="F10" s="151" t="s">
        <v>63</v>
      </c>
      <c r="G10" s="151" t="s">
        <v>64</v>
      </c>
      <c r="H10" s="151" t="s">
        <v>151</v>
      </c>
      <c r="I10" s="151" t="s">
        <v>371</v>
      </c>
      <c r="J10" s="151" t="s">
        <v>42</v>
      </c>
      <c r="K10" s="151"/>
      <c r="L10" s="151"/>
      <c r="M10" s="151" t="s">
        <v>37</v>
      </c>
      <c r="N10" s="151" t="s">
        <v>38</v>
      </c>
      <c r="O10" s="151" t="s">
        <v>39</v>
      </c>
      <c r="P10" s="152" t="s">
        <v>372</v>
      </c>
      <c r="Q10" s="152" t="s">
        <v>369</v>
      </c>
      <c r="R10" s="154">
        <v>159484130</v>
      </c>
      <c r="S10" s="154">
        <v>0</v>
      </c>
      <c r="T10" s="154">
        <v>25407532</v>
      </c>
      <c r="U10" s="154">
        <v>134076598</v>
      </c>
      <c r="V10" s="154">
        <v>0</v>
      </c>
      <c r="W10" s="154">
        <v>134076598</v>
      </c>
      <c r="X10" s="154">
        <v>0</v>
      </c>
      <c r="Y10" s="154">
        <v>133644012</v>
      </c>
      <c r="Z10" s="154">
        <v>128138981</v>
      </c>
      <c r="AA10" s="154">
        <v>128138981</v>
      </c>
      <c r="AB10" s="154">
        <v>128138981</v>
      </c>
    </row>
    <row r="11" spans="1:28" ht="15" customHeight="1" x14ac:dyDescent="0.2">
      <c r="A11" s="151" t="s">
        <v>33</v>
      </c>
      <c r="B11" s="152" t="s">
        <v>34</v>
      </c>
      <c r="C11" s="153" t="s">
        <v>380</v>
      </c>
      <c r="D11" s="151" t="s">
        <v>61</v>
      </c>
      <c r="E11" s="151" t="s">
        <v>62</v>
      </c>
      <c r="F11" s="151" t="s">
        <v>63</v>
      </c>
      <c r="G11" s="151" t="s">
        <v>64</v>
      </c>
      <c r="H11" s="151" t="s">
        <v>151</v>
      </c>
      <c r="I11" s="151" t="s">
        <v>381</v>
      </c>
      <c r="J11" s="151" t="s">
        <v>42</v>
      </c>
      <c r="K11" s="151"/>
      <c r="L11" s="151"/>
      <c r="M11" s="151" t="s">
        <v>37</v>
      </c>
      <c r="N11" s="151" t="s">
        <v>38</v>
      </c>
      <c r="O11" s="151" t="s">
        <v>39</v>
      </c>
      <c r="P11" s="152" t="s">
        <v>382</v>
      </c>
      <c r="Q11" s="152" t="s">
        <v>369</v>
      </c>
      <c r="R11" s="154">
        <v>1530294360</v>
      </c>
      <c r="S11" s="154">
        <v>40146251</v>
      </c>
      <c r="T11" s="154">
        <v>674616061</v>
      </c>
      <c r="U11" s="154">
        <v>895824550</v>
      </c>
      <c r="V11" s="154">
        <v>0</v>
      </c>
      <c r="W11" s="154">
        <v>895824550</v>
      </c>
      <c r="X11" s="154">
        <v>0</v>
      </c>
      <c r="Y11" s="154">
        <v>890777047</v>
      </c>
      <c r="Z11" s="154">
        <v>751202327</v>
      </c>
      <c r="AA11" s="154">
        <v>741950024</v>
      </c>
      <c r="AB11" s="154">
        <v>741950024</v>
      </c>
    </row>
    <row r="12" spans="1:28" ht="15" customHeight="1" x14ac:dyDescent="0.2">
      <c r="A12" s="151" t="s">
        <v>33</v>
      </c>
      <c r="B12" s="152" t="s">
        <v>34</v>
      </c>
      <c r="C12" s="153" t="s">
        <v>366</v>
      </c>
      <c r="D12" s="151" t="s">
        <v>61</v>
      </c>
      <c r="E12" s="151" t="s">
        <v>62</v>
      </c>
      <c r="F12" s="151" t="s">
        <v>63</v>
      </c>
      <c r="G12" s="151" t="s">
        <v>64</v>
      </c>
      <c r="H12" s="151" t="s">
        <v>151</v>
      </c>
      <c r="I12" s="151" t="s">
        <v>367</v>
      </c>
      <c r="J12" s="151" t="s">
        <v>42</v>
      </c>
      <c r="K12" s="151"/>
      <c r="L12" s="151"/>
      <c r="M12" s="151" t="s">
        <v>48</v>
      </c>
      <c r="N12" s="151" t="s">
        <v>49</v>
      </c>
      <c r="O12" s="151" t="s">
        <v>39</v>
      </c>
      <c r="P12" s="152" t="s">
        <v>368</v>
      </c>
      <c r="Q12" s="152" t="s">
        <v>369</v>
      </c>
      <c r="R12" s="154">
        <v>377500000</v>
      </c>
      <c r="S12" s="154">
        <v>0</v>
      </c>
      <c r="T12" s="154">
        <v>311379707</v>
      </c>
      <c r="U12" s="154">
        <v>66120293</v>
      </c>
      <c r="V12" s="154">
        <v>0</v>
      </c>
      <c r="W12" s="154">
        <v>66120293</v>
      </c>
      <c r="X12" s="154">
        <v>0</v>
      </c>
      <c r="Y12" s="154">
        <v>66120293</v>
      </c>
      <c r="Z12" s="154">
        <v>0</v>
      </c>
      <c r="AA12" s="154">
        <v>0</v>
      </c>
      <c r="AB12" s="154">
        <v>0</v>
      </c>
    </row>
    <row r="13" spans="1:28" ht="15" customHeight="1" x14ac:dyDescent="0.2">
      <c r="A13" s="151" t="s">
        <v>33</v>
      </c>
      <c r="B13" s="152" t="s">
        <v>34</v>
      </c>
      <c r="C13" s="153" t="s">
        <v>373</v>
      </c>
      <c r="D13" s="151" t="s">
        <v>61</v>
      </c>
      <c r="E13" s="151" t="s">
        <v>62</v>
      </c>
      <c r="F13" s="151" t="s">
        <v>63</v>
      </c>
      <c r="G13" s="151" t="s">
        <v>64</v>
      </c>
      <c r="H13" s="151" t="s">
        <v>151</v>
      </c>
      <c r="I13" s="151" t="s">
        <v>374</v>
      </c>
      <c r="J13" s="151" t="s">
        <v>42</v>
      </c>
      <c r="K13" s="151"/>
      <c r="L13" s="151"/>
      <c r="M13" s="151" t="s">
        <v>48</v>
      </c>
      <c r="N13" s="151" t="s">
        <v>49</v>
      </c>
      <c r="O13" s="151" t="s">
        <v>39</v>
      </c>
      <c r="P13" s="152" t="s">
        <v>375</v>
      </c>
      <c r="Q13" s="152" t="s">
        <v>369</v>
      </c>
      <c r="R13" s="154">
        <v>32500000</v>
      </c>
      <c r="S13" s="154">
        <v>0</v>
      </c>
      <c r="T13" s="154">
        <v>32500000</v>
      </c>
      <c r="U13" s="154">
        <v>0</v>
      </c>
      <c r="V13" s="154">
        <v>0</v>
      </c>
      <c r="W13" s="154">
        <v>0</v>
      </c>
      <c r="X13" s="154">
        <v>0</v>
      </c>
      <c r="Y13" s="154">
        <v>0</v>
      </c>
      <c r="Z13" s="154">
        <v>0</v>
      </c>
      <c r="AA13" s="154">
        <v>0</v>
      </c>
      <c r="AB13" s="154">
        <v>0</v>
      </c>
    </row>
    <row r="14" spans="1:28" ht="15" customHeight="1" x14ac:dyDescent="0.2">
      <c r="A14" s="151" t="s">
        <v>33</v>
      </c>
      <c r="B14" s="152" t="s">
        <v>34</v>
      </c>
      <c r="C14" s="153" t="s">
        <v>380</v>
      </c>
      <c r="D14" s="151" t="s">
        <v>61</v>
      </c>
      <c r="E14" s="151" t="s">
        <v>62</v>
      </c>
      <c r="F14" s="151" t="s">
        <v>63</v>
      </c>
      <c r="G14" s="151" t="s">
        <v>64</v>
      </c>
      <c r="H14" s="151" t="s">
        <v>151</v>
      </c>
      <c r="I14" s="151" t="s">
        <v>381</v>
      </c>
      <c r="J14" s="151" t="s">
        <v>42</v>
      </c>
      <c r="K14" s="151"/>
      <c r="L14" s="151"/>
      <c r="M14" s="151" t="s">
        <v>48</v>
      </c>
      <c r="N14" s="151" t="s">
        <v>49</v>
      </c>
      <c r="O14" s="151" t="s">
        <v>39</v>
      </c>
      <c r="P14" s="152" t="s">
        <v>382</v>
      </c>
      <c r="Q14" s="152" t="s">
        <v>369</v>
      </c>
      <c r="R14" s="154">
        <v>333024818</v>
      </c>
      <c r="S14" s="154">
        <v>0</v>
      </c>
      <c r="T14" s="154">
        <v>308029561</v>
      </c>
      <c r="U14" s="154">
        <v>24995257</v>
      </c>
      <c r="V14" s="154">
        <v>0</v>
      </c>
      <c r="W14" s="154">
        <v>24995257</v>
      </c>
      <c r="X14" s="154">
        <v>0</v>
      </c>
      <c r="Y14" s="154">
        <v>24995257</v>
      </c>
      <c r="Z14" s="154">
        <v>0</v>
      </c>
      <c r="AA14" s="154">
        <v>0</v>
      </c>
      <c r="AB14" s="154">
        <v>0</v>
      </c>
    </row>
    <row r="15" spans="1:28" ht="15" customHeight="1" x14ac:dyDescent="0.2">
      <c r="A15" s="151" t="s">
        <v>33</v>
      </c>
      <c r="B15" s="152" t="s">
        <v>34</v>
      </c>
      <c r="C15" s="153" t="s">
        <v>386</v>
      </c>
      <c r="D15" s="151" t="s">
        <v>61</v>
      </c>
      <c r="E15" s="151" t="s">
        <v>62</v>
      </c>
      <c r="F15" s="151" t="s">
        <v>63</v>
      </c>
      <c r="G15" s="151" t="s">
        <v>64</v>
      </c>
      <c r="H15" s="151" t="s">
        <v>151</v>
      </c>
      <c r="I15" s="151" t="s">
        <v>387</v>
      </c>
      <c r="J15" s="151" t="s">
        <v>42</v>
      </c>
      <c r="K15" s="151"/>
      <c r="L15" s="151"/>
      <c r="M15" s="151" t="s">
        <v>48</v>
      </c>
      <c r="N15" s="151" t="s">
        <v>49</v>
      </c>
      <c r="O15" s="151" t="s">
        <v>39</v>
      </c>
      <c r="P15" s="152" t="s">
        <v>388</v>
      </c>
      <c r="Q15" s="152" t="s">
        <v>369</v>
      </c>
      <c r="R15" s="154">
        <v>12500000</v>
      </c>
      <c r="S15" s="154">
        <v>0</v>
      </c>
      <c r="T15" s="154">
        <v>12500000</v>
      </c>
      <c r="U15" s="154">
        <v>0</v>
      </c>
      <c r="V15" s="154">
        <v>0</v>
      </c>
      <c r="W15" s="154">
        <v>0</v>
      </c>
      <c r="X15" s="154">
        <v>0</v>
      </c>
      <c r="Y15" s="154">
        <v>0</v>
      </c>
      <c r="Z15" s="154">
        <v>0</v>
      </c>
      <c r="AA15" s="154">
        <v>0</v>
      </c>
      <c r="AB15" s="154">
        <v>0</v>
      </c>
    </row>
    <row r="16" spans="1:28" ht="15" customHeight="1" x14ac:dyDescent="0.2">
      <c r="A16" s="151" t="s">
        <v>33</v>
      </c>
      <c r="B16" s="152" t="s">
        <v>34</v>
      </c>
      <c r="C16" s="153" t="s">
        <v>383</v>
      </c>
      <c r="D16" s="151" t="s">
        <v>61</v>
      </c>
      <c r="E16" s="151" t="s">
        <v>62</v>
      </c>
      <c r="F16" s="151" t="s">
        <v>63</v>
      </c>
      <c r="G16" s="151" t="s">
        <v>64</v>
      </c>
      <c r="H16" s="151" t="s">
        <v>151</v>
      </c>
      <c r="I16" s="151" t="s">
        <v>384</v>
      </c>
      <c r="J16" s="151" t="s">
        <v>42</v>
      </c>
      <c r="K16" s="151"/>
      <c r="L16" s="151"/>
      <c r="M16" s="151" t="s">
        <v>48</v>
      </c>
      <c r="N16" s="151" t="s">
        <v>49</v>
      </c>
      <c r="O16" s="151" t="s">
        <v>39</v>
      </c>
      <c r="P16" s="152" t="s">
        <v>385</v>
      </c>
      <c r="Q16" s="152" t="s">
        <v>369</v>
      </c>
      <c r="R16" s="154">
        <v>309475182</v>
      </c>
      <c r="S16" s="154">
        <v>0</v>
      </c>
      <c r="T16" s="154">
        <v>309475182</v>
      </c>
      <c r="U16" s="154">
        <v>0</v>
      </c>
      <c r="V16" s="154">
        <v>0</v>
      </c>
      <c r="W16" s="154">
        <v>0</v>
      </c>
      <c r="X16" s="154">
        <v>0</v>
      </c>
      <c r="Y16" s="154">
        <v>0</v>
      </c>
      <c r="Z16" s="154">
        <v>0</v>
      </c>
      <c r="AA16" s="154">
        <v>0</v>
      </c>
      <c r="AB16" s="154">
        <v>0</v>
      </c>
    </row>
    <row r="17" spans="1:28" ht="15" customHeight="1" x14ac:dyDescent="0.2">
      <c r="A17" s="151" t="s">
        <v>33</v>
      </c>
      <c r="B17" s="152" t="s">
        <v>34</v>
      </c>
      <c r="C17" s="153" t="s">
        <v>394</v>
      </c>
      <c r="D17" s="151" t="s">
        <v>61</v>
      </c>
      <c r="E17" s="151" t="s">
        <v>62</v>
      </c>
      <c r="F17" s="151" t="s">
        <v>63</v>
      </c>
      <c r="G17" s="151" t="s">
        <v>67</v>
      </c>
      <c r="H17" s="151" t="s">
        <v>151</v>
      </c>
      <c r="I17" s="151" t="s">
        <v>384</v>
      </c>
      <c r="J17" s="151" t="s">
        <v>42</v>
      </c>
      <c r="K17" s="151"/>
      <c r="L17" s="151"/>
      <c r="M17" s="151" t="s">
        <v>37</v>
      </c>
      <c r="N17" s="151" t="s">
        <v>38</v>
      </c>
      <c r="O17" s="151" t="s">
        <v>39</v>
      </c>
      <c r="P17" s="152" t="s">
        <v>385</v>
      </c>
      <c r="Q17" s="152" t="s">
        <v>390</v>
      </c>
      <c r="R17" s="154">
        <v>262212984</v>
      </c>
      <c r="S17" s="154">
        <v>77201937</v>
      </c>
      <c r="T17" s="154">
        <v>44524491</v>
      </c>
      <c r="U17" s="154">
        <v>294890430</v>
      </c>
      <c r="V17" s="154">
        <v>0</v>
      </c>
      <c r="W17" s="154">
        <v>294890430</v>
      </c>
      <c r="X17" s="154">
        <v>0</v>
      </c>
      <c r="Y17" s="154">
        <v>289849972</v>
      </c>
      <c r="Z17" s="154">
        <v>224607575</v>
      </c>
      <c r="AA17" s="154">
        <v>224607575</v>
      </c>
      <c r="AB17" s="154">
        <v>224607575</v>
      </c>
    </row>
    <row r="18" spans="1:28" ht="15" customHeight="1" x14ac:dyDescent="0.2">
      <c r="A18" s="151" t="s">
        <v>33</v>
      </c>
      <c r="B18" s="152" t="s">
        <v>34</v>
      </c>
      <c r="C18" s="153" t="s">
        <v>196</v>
      </c>
      <c r="D18" s="151" t="s">
        <v>61</v>
      </c>
      <c r="E18" s="151" t="s">
        <v>62</v>
      </c>
      <c r="F18" s="151" t="s">
        <v>63</v>
      </c>
      <c r="G18" s="151" t="s">
        <v>67</v>
      </c>
      <c r="H18" s="151" t="s">
        <v>151</v>
      </c>
      <c r="I18" s="151" t="s">
        <v>152</v>
      </c>
      <c r="J18" s="151" t="s">
        <v>42</v>
      </c>
      <c r="K18" s="151"/>
      <c r="L18" s="151"/>
      <c r="M18" s="151" t="s">
        <v>37</v>
      </c>
      <c r="N18" s="151" t="s">
        <v>38</v>
      </c>
      <c r="O18" s="151" t="s">
        <v>39</v>
      </c>
      <c r="P18" s="152" t="s">
        <v>389</v>
      </c>
      <c r="Q18" s="152" t="s">
        <v>390</v>
      </c>
      <c r="R18" s="154">
        <v>6582034296</v>
      </c>
      <c r="S18" s="154">
        <v>2515204697</v>
      </c>
      <c r="T18" s="154">
        <v>5535848819.8900003</v>
      </c>
      <c r="U18" s="154">
        <v>3561390173.1100001</v>
      </c>
      <c r="V18" s="154">
        <v>0</v>
      </c>
      <c r="W18" s="154">
        <v>3560349769</v>
      </c>
      <c r="X18" s="154">
        <v>1040404.11</v>
      </c>
      <c r="Y18" s="154">
        <v>3319302530</v>
      </c>
      <c r="Z18" s="154">
        <v>2383969302.1399999</v>
      </c>
      <c r="AA18" s="154">
        <v>2379959090.1399999</v>
      </c>
      <c r="AB18" s="154">
        <v>2379959090.1399999</v>
      </c>
    </row>
    <row r="19" spans="1:28" ht="15" customHeight="1" x14ac:dyDescent="0.2">
      <c r="A19" s="151" t="s">
        <v>33</v>
      </c>
      <c r="B19" s="152" t="s">
        <v>34</v>
      </c>
      <c r="C19" s="153" t="s">
        <v>391</v>
      </c>
      <c r="D19" s="151" t="s">
        <v>61</v>
      </c>
      <c r="E19" s="151" t="s">
        <v>62</v>
      </c>
      <c r="F19" s="151" t="s">
        <v>63</v>
      </c>
      <c r="G19" s="151" t="s">
        <v>67</v>
      </c>
      <c r="H19" s="151" t="s">
        <v>151</v>
      </c>
      <c r="I19" s="151" t="s">
        <v>392</v>
      </c>
      <c r="J19" s="151" t="s">
        <v>42</v>
      </c>
      <c r="K19" s="151"/>
      <c r="L19" s="151"/>
      <c r="M19" s="151" t="s">
        <v>37</v>
      </c>
      <c r="N19" s="151" t="s">
        <v>38</v>
      </c>
      <c r="O19" s="151" t="s">
        <v>39</v>
      </c>
      <c r="P19" s="152" t="s">
        <v>393</v>
      </c>
      <c r="Q19" s="152" t="s">
        <v>390</v>
      </c>
      <c r="R19" s="154">
        <v>1455752720</v>
      </c>
      <c r="S19" s="154">
        <v>1057180198</v>
      </c>
      <c r="T19" s="154">
        <v>1058213521.11</v>
      </c>
      <c r="U19" s="154">
        <v>1454719396.8900001</v>
      </c>
      <c r="V19" s="154">
        <v>0</v>
      </c>
      <c r="W19" s="154">
        <v>1454719396.8900001</v>
      </c>
      <c r="X19" s="154">
        <v>0</v>
      </c>
      <c r="Y19" s="154">
        <v>1421742846.3800001</v>
      </c>
      <c r="Z19" s="154">
        <v>1311553521.75</v>
      </c>
      <c r="AA19" s="154">
        <v>1287280808.75</v>
      </c>
      <c r="AB19" s="154">
        <v>1287280808.75</v>
      </c>
    </row>
    <row r="20" spans="1:28" ht="15" customHeight="1" x14ac:dyDescent="0.2">
      <c r="A20" s="151" t="s">
        <v>33</v>
      </c>
      <c r="B20" s="152" t="s">
        <v>34</v>
      </c>
      <c r="C20" s="153" t="s">
        <v>394</v>
      </c>
      <c r="D20" s="151" t="s">
        <v>61</v>
      </c>
      <c r="E20" s="151" t="s">
        <v>62</v>
      </c>
      <c r="F20" s="151" t="s">
        <v>63</v>
      </c>
      <c r="G20" s="151" t="s">
        <v>67</v>
      </c>
      <c r="H20" s="151" t="s">
        <v>151</v>
      </c>
      <c r="I20" s="151" t="s">
        <v>384</v>
      </c>
      <c r="J20" s="151" t="s">
        <v>42</v>
      </c>
      <c r="K20" s="151"/>
      <c r="L20" s="151"/>
      <c r="M20" s="151" t="s">
        <v>48</v>
      </c>
      <c r="N20" s="151" t="s">
        <v>49</v>
      </c>
      <c r="O20" s="151" t="s">
        <v>39</v>
      </c>
      <c r="P20" s="152" t="s">
        <v>385</v>
      </c>
      <c r="Q20" s="152" t="s">
        <v>390</v>
      </c>
      <c r="R20" s="154">
        <v>262355000</v>
      </c>
      <c r="S20" s="154">
        <v>0</v>
      </c>
      <c r="T20" s="154">
        <v>66722147</v>
      </c>
      <c r="U20" s="154">
        <v>195632853</v>
      </c>
      <c r="V20" s="154">
        <v>0</v>
      </c>
      <c r="W20" s="154">
        <v>195632853</v>
      </c>
      <c r="X20" s="154">
        <v>0</v>
      </c>
      <c r="Y20" s="154">
        <v>195632853</v>
      </c>
      <c r="Z20" s="154">
        <v>170637596</v>
      </c>
      <c r="AA20" s="154">
        <v>170637596</v>
      </c>
      <c r="AB20" s="154">
        <v>170637596</v>
      </c>
    </row>
    <row r="21" spans="1:28" ht="15" customHeight="1" x14ac:dyDescent="0.2">
      <c r="A21" s="151" t="s">
        <v>33</v>
      </c>
      <c r="B21" s="152" t="s">
        <v>34</v>
      </c>
      <c r="C21" s="153" t="s">
        <v>391</v>
      </c>
      <c r="D21" s="151" t="s">
        <v>61</v>
      </c>
      <c r="E21" s="151" t="s">
        <v>62</v>
      </c>
      <c r="F21" s="151" t="s">
        <v>63</v>
      </c>
      <c r="G21" s="151" t="s">
        <v>67</v>
      </c>
      <c r="H21" s="151" t="s">
        <v>151</v>
      </c>
      <c r="I21" s="151" t="s">
        <v>392</v>
      </c>
      <c r="J21" s="151" t="s">
        <v>42</v>
      </c>
      <c r="K21" s="151"/>
      <c r="L21" s="151"/>
      <c r="M21" s="151" t="s">
        <v>48</v>
      </c>
      <c r="N21" s="151" t="s">
        <v>49</v>
      </c>
      <c r="O21" s="151" t="s">
        <v>39</v>
      </c>
      <c r="P21" s="152" t="s">
        <v>393</v>
      </c>
      <c r="Q21" s="152" t="s">
        <v>390</v>
      </c>
      <c r="R21" s="154">
        <v>1387229919</v>
      </c>
      <c r="S21" s="154">
        <v>0</v>
      </c>
      <c r="T21" s="154">
        <v>1350099782</v>
      </c>
      <c r="U21" s="154">
        <v>37130137</v>
      </c>
      <c r="V21" s="154">
        <v>0</v>
      </c>
      <c r="W21" s="154">
        <v>37130137</v>
      </c>
      <c r="X21" s="154">
        <v>0</v>
      </c>
      <c r="Y21" s="154">
        <v>33830782</v>
      </c>
      <c r="Z21" s="154">
        <v>8835525</v>
      </c>
      <c r="AA21" s="154">
        <v>8835525</v>
      </c>
      <c r="AB21" s="154">
        <v>8835525</v>
      </c>
    </row>
    <row r="22" spans="1:28" ht="15" customHeight="1" x14ac:dyDescent="0.2">
      <c r="A22" s="151" t="s">
        <v>33</v>
      </c>
      <c r="B22" s="152" t="s">
        <v>34</v>
      </c>
      <c r="C22" s="153" t="s">
        <v>196</v>
      </c>
      <c r="D22" s="151" t="s">
        <v>61</v>
      </c>
      <c r="E22" s="151" t="s">
        <v>62</v>
      </c>
      <c r="F22" s="151" t="s">
        <v>63</v>
      </c>
      <c r="G22" s="151" t="s">
        <v>67</v>
      </c>
      <c r="H22" s="151" t="s">
        <v>151</v>
      </c>
      <c r="I22" s="151" t="s">
        <v>152</v>
      </c>
      <c r="J22" s="151" t="s">
        <v>42</v>
      </c>
      <c r="K22" s="151"/>
      <c r="L22" s="151"/>
      <c r="M22" s="151" t="s">
        <v>48</v>
      </c>
      <c r="N22" s="151" t="s">
        <v>49</v>
      </c>
      <c r="O22" s="151" t="s">
        <v>39</v>
      </c>
      <c r="P22" s="152" t="s">
        <v>389</v>
      </c>
      <c r="Q22" s="152" t="s">
        <v>390</v>
      </c>
      <c r="R22" s="154">
        <v>3012415081</v>
      </c>
      <c r="S22" s="154">
        <v>0</v>
      </c>
      <c r="T22" s="154">
        <v>2458111281</v>
      </c>
      <c r="U22" s="154">
        <v>554303800</v>
      </c>
      <c r="V22" s="154">
        <v>0</v>
      </c>
      <c r="W22" s="154">
        <v>553672175</v>
      </c>
      <c r="X22" s="154">
        <v>631625</v>
      </c>
      <c r="Y22" s="154">
        <v>553672173</v>
      </c>
      <c r="Z22" s="154">
        <v>511050661</v>
      </c>
      <c r="AA22" s="154">
        <v>511050661</v>
      </c>
      <c r="AB22" s="154">
        <v>511050661</v>
      </c>
    </row>
    <row r="23" spans="1:28" ht="15" customHeight="1" x14ac:dyDescent="0.2">
      <c r="A23" s="151" t="s">
        <v>33</v>
      </c>
      <c r="B23" s="152" t="s">
        <v>34</v>
      </c>
      <c r="C23" s="153" t="s">
        <v>395</v>
      </c>
      <c r="D23" s="151" t="s">
        <v>61</v>
      </c>
      <c r="E23" s="151" t="s">
        <v>70</v>
      </c>
      <c r="F23" s="151" t="s">
        <v>63</v>
      </c>
      <c r="G23" s="151" t="s">
        <v>71</v>
      </c>
      <c r="H23" s="151" t="s">
        <v>151</v>
      </c>
      <c r="I23" s="151" t="s">
        <v>396</v>
      </c>
      <c r="J23" s="151" t="s">
        <v>42</v>
      </c>
      <c r="K23" s="151"/>
      <c r="L23" s="151"/>
      <c r="M23" s="151" t="s">
        <v>37</v>
      </c>
      <c r="N23" s="151" t="s">
        <v>38</v>
      </c>
      <c r="O23" s="151" t="s">
        <v>39</v>
      </c>
      <c r="P23" s="152" t="s">
        <v>397</v>
      </c>
      <c r="Q23" s="152" t="s">
        <v>398</v>
      </c>
      <c r="R23" s="154">
        <v>3220000000</v>
      </c>
      <c r="S23" s="154">
        <v>2593672.67</v>
      </c>
      <c r="T23" s="154">
        <v>599500134.66999996</v>
      </c>
      <c r="U23" s="154">
        <v>2623093538</v>
      </c>
      <c r="V23" s="154">
        <v>0</v>
      </c>
      <c r="W23" s="154">
        <v>2522192530.9899998</v>
      </c>
      <c r="X23" s="154">
        <v>100901007.01000001</v>
      </c>
      <c r="Y23" s="154">
        <v>2521423429.6599998</v>
      </c>
      <c r="Z23" s="154">
        <v>2416095637.6399999</v>
      </c>
      <c r="AA23" s="154">
        <v>2414912793.6399999</v>
      </c>
      <c r="AB23" s="154">
        <v>2414912793.6399999</v>
      </c>
    </row>
    <row r="24" spans="1:28" ht="15" customHeight="1" x14ac:dyDescent="0.2">
      <c r="A24" s="151" t="s">
        <v>33</v>
      </c>
      <c r="B24" s="152" t="s">
        <v>34</v>
      </c>
      <c r="C24" s="153" t="s">
        <v>399</v>
      </c>
      <c r="D24" s="151" t="s">
        <v>61</v>
      </c>
      <c r="E24" s="151" t="s">
        <v>70</v>
      </c>
      <c r="F24" s="151" t="s">
        <v>63</v>
      </c>
      <c r="G24" s="151" t="s">
        <v>71</v>
      </c>
      <c r="H24" s="151" t="s">
        <v>151</v>
      </c>
      <c r="I24" s="151" t="s">
        <v>400</v>
      </c>
      <c r="J24" s="151" t="s">
        <v>42</v>
      </c>
      <c r="K24" s="151"/>
      <c r="L24" s="151"/>
      <c r="M24" s="151" t="s">
        <v>37</v>
      </c>
      <c r="N24" s="151" t="s">
        <v>38</v>
      </c>
      <c r="O24" s="151" t="s">
        <v>39</v>
      </c>
      <c r="P24" s="152" t="s">
        <v>401</v>
      </c>
      <c r="Q24" s="152" t="s">
        <v>402</v>
      </c>
      <c r="R24" s="154">
        <v>780000000</v>
      </c>
      <c r="S24" s="154">
        <v>229163395</v>
      </c>
      <c r="T24" s="154">
        <v>23502428</v>
      </c>
      <c r="U24" s="154">
        <v>985660967</v>
      </c>
      <c r="V24" s="154">
        <v>0</v>
      </c>
      <c r="W24" s="154">
        <v>983963382.33000004</v>
      </c>
      <c r="X24" s="154">
        <v>1697584.67</v>
      </c>
      <c r="Y24" s="154">
        <v>981968274.33000004</v>
      </c>
      <c r="Z24" s="154">
        <v>889453159.33000004</v>
      </c>
      <c r="AA24" s="154">
        <v>889453159.33000004</v>
      </c>
      <c r="AB24" s="154">
        <v>889453159.33000004</v>
      </c>
    </row>
    <row r="25" spans="1:28" ht="15" customHeight="1" x14ac:dyDescent="0.2">
      <c r="A25" s="151" t="s">
        <v>33</v>
      </c>
      <c r="B25" s="152" t="s">
        <v>34</v>
      </c>
      <c r="C25" s="153" t="s">
        <v>399</v>
      </c>
      <c r="D25" s="151" t="s">
        <v>61</v>
      </c>
      <c r="E25" s="151" t="s">
        <v>70</v>
      </c>
      <c r="F25" s="151" t="s">
        <v>63</v>
      </c>
      <c r="G25" s="151" t="s">
        <v>71</v>
      </c>
      <c r="H25" s="151" t="s">
        <v>151</v>
      </c>
      <c r="I25" s="151" t="s">
        <v>400</v>
      </c>
      <c r="J25" s="151" t="s">
        <v>42</v>
      </c>
      <c r="K25" s="151"/>
      <c r="L25" s="151"/>
      <c r="M25" s="151" t="s">
        <v>48</v>
      </c>
      <c r="N25" s="151" t="s">
        <v>49</v>
      </c>
      <c r="O25" s="151" t="s">
        <v>39</v>
      </c>
      <c r="P25" s="152" t="s">
        <v>401</v>
      </c>
      <c r="Q25" s="152" t="s">
        <v>402</v>
      </c>
      <c r="R25" s="154">
        <v>6060000000</v>
      </c>
      <c r="S25" s="154">
        <v>0</v>
      </c>
      <c r="T25" s="154">
        <v>5673833368</v>
      </c>
      <c r="U25" s="154">
        <v>386166632</v>
      </c>
      <c r="V25" s="154">
        <v>0</v>
      </c>
      <c r="W25" s="154">
        <v>372936332</v>
      </c>
      <c r="X25" s="154">
        <v>13230300</v>
      </c>
      <c r="Y25" s="154">
        <v>372936332</v>
      </c>
      <c r="Z25" s="154">
        <v>149726794.97999999</v>
      </c>
      <c r="AA25" s="154">
        <v>149726794.97999999</v>
      </c>
      <c r="AB25" s="154">
        <v>149726794.97999999</v>
      </c>
    </row>
    <row r="26" spans="1:28" ht="15" customHeight="1" x14ac:dyDescent="0.2">
      <c r="A26" s="151" t="s">
        <v>33</v>
      </c>
      <c r="B26" s="152" t="s">
        <v>34</v>
      </c>
      <c r="C26" s="153" t="s">
        <v>395</v>
      </c>
      <c r="D26" s="151" t="s">
        <v>61</v>
      </c>
      <c r="E26" s="151" t="s">
        <v>70</v>
      </c>
      <c r="F26" s="151" t="s">
        <v>63</v>
      </c>
      <c r="G26" s="151" t="s">
        <v>71</v>
      </c>
      <c r="H26" s="151" t="s">
        <v>151</v>
      </c>
      <c r="I26" s="151" t="s">
        <v>396</v>
      </c>
      <c r="J26" s="151" t="s">
        <v>42</v>
      </c>
      <c r="K26" s="151"/>
      <c r="L26" s="151"/>
      <c r="M26" s="151" t="s">
        <v>48</v>
      </c>
      <c r="N26" s="151" t="s">
        <v>49</v>
      </c>
      <c r="O26" s="151" t="s">
        <v>39</v>
      </c>
      <c r="P26" s="152" t="s">
        <v>397</v>
      </c>
      <c r="Q26" s="152" t="s">
        <v>398</v>
      </c>
      <c r="R26" s="154">
        <v>8940000000</v>
      </c>
      <c r="S26" s="154">
        <v>0</v>
      </c>
      <c r="T26" s="154">
        <v>8461929503</v>
      </c>
      <c r="U26" s="154">
        <v>478070497</v>
      </c>
      <c r="V26" s="154">
        <v>0</v>
      </c>
      <c r="W26" s="154">
        <v>474476544</v>
      </c>
      <c r="X26" s="154">
        <v>3593953</v>
      </c>
      <c r="Y26" s="154">
        <v>474476544</v>
      </c>
      <c r="Z26" s="154">
        <v>443561619</v>
      </c>
      <c r="AA26" s="154">
        <v>415591990</v>
      </c>
      <c r="AB26" s="154">
        <v>415591990</v>
      </c>
    </row>
    <row r="27" spans="1:28" ht="15" customHeight="1" x14ac:dyDescent="0.2">
      <c r="A27" s="151" t="s">
        <v>33</v>
      </c>
      <c r="B27" s="152" t="s">
        <v>34</v>
      </c>
      <c r="C27" s="153" t="s">
        <v>197</v>
      </c>
      <c r="D27" s="151" t="s">
        <v>61</v>
      </c>
      <c r="E27" s="151" t="s">
        <v>74</v>
      </c>
      <c r="F27" s="151" t="s">
        <v>63</v>
      </c>
      <c r="G27" s="151" t="s">
        <v>71</v>
      </c>
      <c r="H27" s="151" t="s">
        <v>151</v>
      </c>
      <c r="I27" s="151" t="s">
        <v>154</v>
      </c>
      <c r="J27" s="151" t="s">
        <v>42</v>
      </c>
      <c r="K27" s="151"/>
      <c r="L27" s="151"/>
      <c r="M27" s="151" t="s">
        <v>37</v>
      </c>
      <c r="N27" s="151" t="s">
        <v>38</v>
      </c>
      <c r="O27" s="151" t="s">
        <v>39</v>
      </c>
      <c r="P27" s="152" t="s">
        <v>403</v>
      </c>
      <c r="Q27" s="152" t="s">
        <v>404</v>
      </c>
      <c r="R27" s="154">
        <v>7659826508</v>
      </c>
      <c r="S27" s="154">
        <v>2807280</v>
      </c>
      <c r="T27" s="154">
        <v>31106887</v>
      </c>
      <c r="U27" s="154">
        <v>7631526901</v>
      </c>
      <c r="V27" s="154">
        <v>0</v>
      </c>
      <c r="W27" s="154">
        <v>7540715576</v>
      </c>
      <c r="X27" s="154">
        <v>90811325</v>
      </c>
      <c r="Y27" s="154">
        <v>7539695393.3000002</v>
      </c>
      <c r="Z27" s="154">
        <v>7326704689.3000002</v>
      </c>
      <c r="AA27" s="154">
        <v>7321749613.3000002</v>
      </c>
      <c r="AB27" s="154">
        <v>7321749613.3000002</v>
      </c>
    </row>
    <row r="28" spans="1:28" ht="15" customHeight="1" x14ac:dyDescent="0.2">
      <c r="A28" s="151" t="s">
        <v>33</v>
      </c>
      <c r="B28" s="152" t="s">
        <v>34</v>
      </c>
      <c r="C28" s="153" t="s">
        <v>198</v>
      </c>
      <c r="D28" s="151" t="s">
        <v>61</v>
      </c>
      <c r="E28" s="151" t="s">
        <v>74</v>
      </c>
      <c r="F28" s="151" t="s">
        <v>63</v>
      </c>
      <c r="G28" s="151" t="s">
        <v>71</v>
      </c>
      <c r="H28" s="151" t="s">
        <v>151</v>
      </c>
      <c r="I28" s="151" t="s">
        <v>156</v>
      </c>
      <c r="J28" s="151" t="s">
        <v>42</v>
      </c>
      <c r="K28" s="151"/>
      <c r="L28" s="151"/>
      <c r="M28" s="151" t="s">
        <v>37</v>
      </c>
      <c r="N28" s="151" t="s">
        <v>38</v>
      </c>
      <c r="O28" s="151" t="s">
        <v>39</v>
      </c>
      <c r="P28" s="152" t="s">
        <v>405</v>
      </c>
      <c r="Q28" s="152" t="s">
        <v>404</v>
      </c>
      <c r="R28" s="154">
        <v>2587280</v>
      </c>
      <c r="S28" s="154">
        <v>0</v>
      </c>
      <c r="T28" s="154">
        <v>220000</v>
      </c>
      <c r="U28" s="154">
        <v>2367280</v>
      </c>
      <c r="V28" s="154">
        <v>0</v>
      </c>
      <c r="W28" s="154">
        <v>569182</v>
      </c>
      <c r="X28" s="154">
        <v>1798098</v>
      </c>
      <c r="Y28" s="154">
        <v>569182</v>
      </c>
      <c r="Z28" s="154">
        <v>569182</v>
      </c>
      <c r="AA28" s="154">
        <v>569182</v>
      </c>
      <c r="AB28" s="154">
        <v>569182</v>
      </c>
    </row>
    <row r="29" spans="1:28" ht="15" customHeight="1" x14ac:dyDescent="0.2">
      <c r="A29" s="151" t="s">
        <v>33</v>
      </c>
      <c r="B29" s="152" t="s">
        <v>34</v>
      </c>
      <c r="C29" s="153" t="s">
        <v>197</v>
      </c>
      <c r="D29" s="151" t="s">
        <v>61</v>
      </c>
      <c r="E29" s="151" t="s">
        <v>74</v>
      </c>
      <c r="F29" s="151" t="s">
        <v>63</v>
      </c>
      <c r="G29" s="151" t="s">
        <v>71</v>
      </c>
      <c r="H29" s="151" t="s">
        <v>151</v>
      </c>
      <c r="I29" s="151" t="s">
        <v>154</v>
      </c>
      <c r="J29" s="151" t="s">
        <v>42</v>
      </c>
      <c r="K29" s="151"/>
      <c r="L29" s="151"/>
      <c r="M29" s="151" t="s">
        <v>37</v>
      </c>
      <c r="N29" s="151" t="s">
        <v>76</v>
      </c>
      <c r="O29" s="151" t="s">
        <v>39</v>
      </c>
      <c r="P29" s="152" t="s">
        <v>403</v>
      </c>
      <c r="Q29" s="152" t="s">
        <v>404</v>
      </c>
      <c r="R29" s="154">
        <v>7429400000</v>
      </c>
      <c r="S29" s="154">
        <v>4102365247</v>
      </c>
      <c r="T29" s="154">
        <v>5035919026</v>
      </c>
      <c r="U29" s="154">
        <v>6495846221</v>
      </c>
      <c r="V29" s="154">
        <v>0</v>
      </c>
      <c r="W29" s="154">
        <v>6240547189.6999998</v>
      </c>
      <c r="X29" s="154">
        <v>255299031.30000001</v>
      </c>
      <c r="Y29" s="154">
        <v>6045386695.6999998</v>
      </c>
      <c r="Z29" s="154">
        <v>4746029363.6999998</v>
      </c>
      <c r="AA29" s="154">
        <v>4390716171.6999998</v>
      </c>
      <c r="AB29" s="154">
        <v>4390716171.6999998</v>
      </c>
    </row>
    <row r="30" spans="1:28" ht="15" customHeight="1" x14ac:dyDescent="0.2">
      <c r="A30" s="151" t="s">
        <v>33</v>
      </c>
      <c r="B30" s="152" t="s">
        <v>34</v>
      </c>
      <c r="C30" s="153" t="s">
        <v>198</v>
      </c>
      <c r="D30" s="151" t="s">
        <v>61</v>
      </c>
      <c r="E30" s="151" t="s">
        <v>74</v>
      </c>
      <c r="F30" s="151" t="s">
        <v>63</v>
      </c>
      <c r="G30" s="151" t="s">
        <v>71</v>
      </c>
      <c r="H30" s="151" t="s">
        <v>151</v>
      </c>
      <c r="I30" s="151" t="s">
        <v>156</v>
      </c>
      <c r="J30" s="151" t="s">
        <v>42</v>
      </c>
      <c r="K30" s="151"/>
      <c r="L30" s="151"/>
      <c r="M30" s="151" t="s">
        <v>37</v>
      </c>
      <c r="N30" s="151" t="s">
        <v>76</v>
      </c>
      <c r="O30" s="151" t="s">
        <v>39</v>
      </c>
      <c r="P30" s="152" t="s">
        <v>405</v>
      </c>
      <c r="Q30" s="152" t="s">
        <v>404</v>
      </c>
      <c r="R30" s="154">
        <v>570600000</v>
      </c>
      <c r="S30" s="154">
        <v>716052447</v>
      </c>
      <c r="T30" s="154">
        <v>270020741</v>
      </c>
      <c r="U30" s="154">
        <v>1016631706</v>
      </c>
      <c r="V30" s="154">
        <v>0</v>
      </c>
      <c r="W30" s="154">
        <v>1013362017.53</v>
      </c>
      <c r="X30" s="154">
        <v>3269688.47</v>
      </c>
      <c r="Y30" s="154">
        <v>953985954.38</v>
      </c>
      <c r="Z30" s="154">
        <v>780341530.38</v>
      </c>
      <c r="AA30" s="154">
        <v>753873937.38</v>
      </c>
      <c r="AB30" s="154">
        <v>753873937.38</v>
      </c>
    </row>
    <row r="31" spans="1:28" ht="15" customHeight="1" x14ac:dyDescent="0.2">
      <c r="A31" s="151" t="s">
        <v>33</v>
      </c>
      <c r="B31" s="152" t="s">
        <v>34</v>
      </c>
      <c r="C31" s="153" t="s">
        <v>197</v>
      </c>
      <c r="D31" s="151" t="s">
        <v>61</v>
      </c>
      <c r="E31" s="151" t="s">
        <v>74</v>
      </c>
      <c r="F31" s="151" t="s">
        <v>63</v>
      </c>
      <c r="G31" s="151" t="s">
        <v>71</v>
      </c>
      <c r="H31" s="151" t="s">
        <v>151</v>
      </c>
      <c r="I31" s="151" t="s">
        <v>154</v>
      </c>
      <c r="J31" s="151" t="s">
        <v>42</v>
      </c>
      <c r="K31" s="151"/>
      <c r="L31" s="151"/>
      <c r="M31" s="151" t="s">
        <v>37</v>
      </c>
      <c r="N31" s="151" t="s">
        <v>2851</v>
      </c>
      <c r="O31" s="151" t="s">
        <v>39</v>
      </c>
      <c r="P31" s="152" t="s">
        <v>403</v>
      </c>
      <c r="Q31" s="152" t="s">
        <v>404</v>
      </c>
      <c r="R31" s="154">
        <v>56125588920</v>
      </c>
      <c r="S31" s="154">
        <v>0</v>
      </c>
      <c r="T31" s="154">
        <v>56125588920</v>
      </c>
      <c r="U31" s="154">
        <v>0</v>
      </c>
      <c r="V31" s="154">
        <v>0</v>
      </c>
      <c r="W31" s="154">
        <v>0</v>
      </c>
      <c r="X31" s="154">
        <v>0</v>
      </c>
      <c r="Y31" s="154">
        <v>0</v>
      </c>
      <c r="Z31" s="154">
        <v>0</v>
      </c>
      <c r="AA31" s="154">
        <v>0</v>
      </c>
      <c r="AB31" s="154">
        <v>0</v>
      </c>
    </row>
    <row r="32" spans="1:28" ht="15" customHeight="1" x14ac:dyDescent="0.2">
      <c r="A32" s="151" t="s">
        <v>33</v>
      </c>
      <c r="B32" s="152" t="s">
        <v>34</v>
      </c>
      <c r="C32" s="153" t="s">
        <v>197</v>
      </c>
      <c r="D32" s="151" t="s">
        <v>61</v>
      </c>
      <c r="E32" s="151" t="s">
        <v>74</v>
      </c>
      <c r="F32" s="151" t="s">
        <v>63</v>
      </c>
      <c r="G32" s="151" t="s">
        <v>71</v>
      </c>
      <c r="H32" s="151" t="s">
        <v>151</v>
      </c>
      <c r="I32" s="151" t="s">
        <v>154</v>
      </c>
      <c r="J32" s="151" t="s">
        <v>42</v>
      </c>
      <c r="K32" s="151"/>
      <c r="L32" s="151"/>
      <c r="M32" s="151" t="s">
        <v>48</v>
      </c>
      <c r="N32" s="151" t="s">
        <v>49</v>
      </c>
      <c r="O32" s="151" t="s">
        <v>39</v>
      </c>
      <c r="P32" s="152" t="s">
        <v>403</v>
      </c>
      <c r="Q32" s="152" t="s">
        <v>404</v>
      </c>
      <c r="R32" s="154">
        <v>27195000000</v>
      </c>
      <c r="S32" s="154">
        <v>389028901</v>
      </c>
      <c r="T32" s="154">
        <v>22833114334</v>
      </c>
      <c r="U32" s="154">
        <v>4750914567</v>
      </c>
      <c r="V32" s="154">
        <v>0</v>
      </c>
      <c r="W32" s="154">
        <v>4510807695.2700005</v>
      </c>
      <c r="X32" s="154">
        <v>240106871.72999999</v>
      </c>
      <c r="Y32" s="154">
        <v>4501519063.2700005</v>
      </c>
      <c r="Z32" s="154">
        <v>3308647640.27</v>
      </c>
      <c r="AA32" s="154">
        <v>3100425693.27</v>
      </c>
      <c r="AB32" s="154">
        <v>3100425693.27</v>
      </c>
    </row>
    <row r="33" spans="1:28" ht="15" customHeight="1" x14ac:dyDescent="0.2">
      <c r="A33" s="151" t="s">
        <v>33</v>
      </c>
      <c r="B33" s="152" t="s">
        <v>34</v>
      </c>
      <c r="C33" s="153" t="s">
        <v>198</v>
      </c>
      <c r="D33" s="151" t="s">
        <v>61</v>
      </c>
      <c r="E33" s="151" t="s">
        <v>74</v>
      </c>
      <c r="F33" s="151" t="s">
        <v>63</v>
      </c>
      <c r="G33" s="151" t="s">
        <v>71</v>
      </c>
      <c r="H33" s="151" t="s">
        <v>151</v>
      </c>
      <c r="I33" s="151" t="s">
        <v>156</v>
      </c>
      <c r="J33" s="151" t="s">
        <v>42</v>
      </c>
      <c r="K33" s="151"/>
      <c r="L33" s="151"/>
      <c r="M33" s="151" t="s">
        <v>48</v>
      </c>
      <c r="N33" s="151" t="s">
        <v>49</v>
      </c>
      <c r="O33" s="151" t="s">
        <v>39</v>
      </c>
      <c r="P33" s="152" t="s">
        <v>405</v>
      </c>
      <c r="Q33" s="152" t="s">
        <v>404</v>
      </c>
      <c r="R33" s="154">
        <v>4107000000</v>
      </c>
      <c r="S33" s="154">
        <v>715232926</v>
      </c>
      <c r="T33" s="154">
        <v>3878462733</v>
      </c>
      <c r="U33" s="154">
        <v>943770193</v>
      </c>
      <c r="V33" s="154">
        <v>0</v>
      </c>
      <c r="W33" s="154">
        <v>847427649.5</v>
      </c>
      <c r="X33" s="154">
        <v>96342543.5</v>
      </c>
      <c r="Y33" s="154">
        <v>836930708.5</v>
      </c>
      <c r="Z33" s="154">
        <v>733315610.5</v>
      </c>
      <c r="AA33" s="154">
        <v>730721937.5</v>
      </c>
      <c r="AB33" s="154">
        <v>730721937.5</v>
      </c>
    </row>
    <row r="34" spans="1:28" ht="15" customHeight="1" x14ac:dyDescent="0.2">
      <c r="A34" s="151" t="s">
        <v>33</v>
      </c>
      <c r="B34" s="152" t="s">
        <v>34</v>
      </c>
      <c r="C34" s="153" t="s">
        <v>406</v>
      </c>
      <c r="D34" s="151" t="s">
        <v>61</v>
      </c>
      <c r="E34" s="151" t="s">
        <v>74</v>
      </c>
      <c r="F34" s="151" t="s">
        <v>63</v>
      </c>
      <c r="G34" s="151" t="s">
        <v>71</v>
      </c>
      <c r="H34" s="151" t="s">
        <v>151</v>
      </c>
      <c r="I34" s="151" t="s">
        <v>154</v>
      </c>
      <c r="J34" s="151" t="s">
        <v>407</v>
      </c>
      <c r="K34" s="151" t="s">
        <v>1</v>
      </c>
      <c r="L34" s="151" t="s">
        <v>1</v>
      </c>
      <c r="M34" s="151" t="s">
        <v>37</v>
      </c>
      <c r="N34" s="151" t="s">
        <v>2851</v>
      </c>
      <c r="O34" s="151" t="s">
        <v>39</v>
      </c>
      <c r="P34" s="152" t="s">
        <v>408</v>
      </c>
      <c r="Q34" s="152"/>
      <c r="R34" s="154">
        <v>1310017457</v>
      </c>
      <c r="S34" s="154">
        <v>0</v>
      </c>
      <c r="T34" s="154">
        <v>1245273727</v>
      </c>
      <c r="U34" s="154">
        <v>64743730</v>
      </c>
      <c r="V34" s="154">
        <v>0</v>
      </c>
      <c r="W34" s="154">
        <v>64743730</v>
      </c>
      <c r="X34" s="154">
        <v>0</v>
      </c>
      <c r="Y34" s="154">
        <v>55247983</v>
      </c>
      <c r="Z34" s="154">
        <v>51363359</v>
      </c>
      <c r="AA34" s="154">
        <v>38414613</v>
      </c>
      <c r="AB34" s="154">
        <v>38414613</v>
      </c>
    </row>
    <row r="35" spans="1:28" ht="15" customHeight="1" x14ac:dyDescent="0.2">
      <c r="A35" s="151" t="s">
        <v>33</v>
      </c>
      <c r="B35" s="152" t="s">
        <v>34</v>
      </c>
      <c r="C35" s="153" t="s">
        <v>409</v>
      </c>
      <c r="D35" s="151" t="s">
        <v>61</v>
      </c>
      <c r="E35" s="151" t="s">
        <v>74</v>
      </c>
      <c r="F35" s="151" t="s">
        <v>63</v>
      </c>
      <c r="G35" s="151" t="s">
        <v>71</v>
      </c>
      <c r="H35" s="151" t="s">
        <v>151</v>
      </c>
      <c r="I35" s="151" t="s">
        <v>154</v>
      </c>
      <c r="J35" s="151" t="s">
        <v>410</v>
      </c>
      <c r="K35" s="151" t="s">
        <v>1</v>
      </c>
      <c r="L35" s="151" t="s">
        <v>1</v>
      </c>
      <c r="M35" s="151" t="s">
        <v>37</v>
      </c>
      <c r="N35" s="151" t="s">
        <v>2851</v>
      </c>
      <c r="O35" s="151" t="s">
        <v>39</v>
      </c>
      <c r="P35" s="152" t="s">
        <v>411</v>
      </c>
      <c r="Q35" s="152"/>
      <c r="R35" s="154">
        <v>7320662632</v>
      </c>
      <c r="S35" s="154">
        <v>0</v>
      </c>
      <c r="T35" s="154">
        <v>6788997759</v>
      </c>
      <c r="U35" s="154">
        <v>531664873</v>
      </c>
      <c r="V35" s="154">
        <v>0</v>
      </c>
      <c r="W35" s="154">
        <v>531664873</v>
      </c>
      <c r="X35" s="154">
        <v>0</v>
      </c>
      <c r="Y35" s="154">
        <v>260783085</v>
      </c>
      <c r="Z35" s="154">
        <v>79929204</v>
      </c>
      <c r="AA35" s="154">
        <v>63802399</v>
      </c>
      <c r="AB35" s="154">
        <v>63802399</v>
      </c>
    </row>
    <row r="36" spans="1:28" ht="15" customHeight="1" x14ac:dyDescent="0.2">
      <c r="A36" s="151" t="s">
        <v>33</v>
      </c>
      <c r="B36" s="152" t="s">
        <v>34</v>
      </c>
      <c r="C36" s="153" t="s">
        <v>412</v>
      </c>
      <c r="D36" s="151" t="s">
        <v>61</v>
      </c>
      <c r="E36" s="151" t="s">
        <v>74</v>
      </c>
      <c r="F36" s="151" t="s">
        <v>63</v>
      </c>
      <c r="G36" s="151" t="s">
        <v>71</v>
      </c>
      <c r="H36" s="151" t="s">
        <v>151</v>
      </c>
      <c r="I36" s="151" t="s">
        <v>154</v>
      </c>
      <c r="J36" s="151" t="s">
        <v>413</v>
      </c>
      <c r="K36" s="151" t="s">
        <v>1</v>
      </c>
      <c r="L36" s="151" t="s">
        <v>1</v>
      </c>
      <c r="M36" s="151" t="s">
        <v>37</v>
      </c>
      <c r="N36" s="151" t="s">
        <v>2851</v>
      </c>
      <c r="O36" s="151" t="s">
        <v>39</v>
      </c>
      <c r="P36" s="152" t="s">
        <v>408</v>
      </c>
      <c r="Q36" s="152"/>
      <c r="R36" s="154">
        <v>12512774736</v>
      </c>
      <c r="S36" s="154">
        <v>1092225264</v>
      </c>
      <c r="T36" s="154">
        <v>7780000000</v>
      </c>
      <c r="U36" s="154">
        <v>5825000000</v>
      </c>
      <c r="V36" s="154">
        <v>0</v>
      </c>
      <c r="W36" s="154">
        <v>5825000000</v>
      </c>
      <c r="X36" s="154">
        <v>0</v>
      </c>
      <c r="Y36" s="154">
        <v>4959466935.8100004</v>
      </c>
      <c r="Z36" s="154">
        <v>0</v>
      </c>
      <c r="AA36" s="154">
        <v>0</v>
      </c>
      <c r="AB36" s="154">
        <v>0</v>
      </c>
    </row>
    <row r="37" spans="1:28" ht="15" customHeight="1" x14ac:dyDescent="0.2">
      <c r="A37" s="151" t="s">
        <v>33</v>
      </c>
      <c r="B37" s="152" t="s">
        <v>34</v>
      </c>
      <c r="C37" s="153" t="s">
        <v>414</v>
      </c>
      <c r="D37" s="151" t="s">
        <v>61</v>
      </c>
      <c r="E37" s="151" t="s">
        <v>74</v>
      </c>
      <c r="F37" s="151" t="s">
        <v>63</v>
      </c>
      <c r="G37" s="151" t="s">
        <v>71</v>
      </c>
      <c r="H37" s="151" t="s">
        <v>151</v>
      </c>
      <c r="I37" s="151" t="s">
        <v>154</v>
      </c>
      <c r="J37" s="151" t="s">
        <v>415</v>
      </c>
      <c r="K37" s="151" t="s">
        <v>1</v>
      </c>
      <c r="L37" s="151" t="s">
        <v>1</v>
      </c>
      <c r="M37" s="151" t="s">
        <v>37</v>
      </c>
      <c r="N37" s="151" t="s">
        <v>2851</v>
      </c>
      <c r="O37" s="151" t="s">
        <v>39</v>
      </c>
      <c r="P37" s="152" t="s">
        <v>411</v>
      </c>
      <c r="Q37" s="152"/>
      <c r="R37" s="154">
        <v>967730264</v>
      </c>
      <c r="S37" s="154">
        <v>0</v>
      </c>
      <c r="T37" s="154">
        <v>875027031</v>
      </c>
      <c r="U37" s="154">
        <v>92703233</v>
      </c>
      <c r="V37" s="154">
        <v>0</v>
      </c>
      <c r="W37" s="154">
        <v>92703233</v>
      </c>
      <c r="X37" s="154">
        <v>0</v>
      </c>
      <c r="Y37" s="154">
        <v>60393094</v>
      </c>
      <c r="Z37" s="154">
        <v>54532145</v>
      </c>
      <c r="AA37" s="154">
        <v>54532145</v>
      </c>
      <c r="AB37" s="154">
        <v>54532145</v>
      </c>
    </row>
    <row r="38" spans="1:28" ht="15" customHeight="1" x14ac:dyDescent="0.2">
      <c r="A38" s="151" t="s">
        <v>33</v>
      </c>
      <c r="B38" s="152" t="s">
        <v>34</v>
      </c>
      <c r="C38" s="153" t="s">
        <v>416</v>
      </c>
      <c r="D38" s="151" t="s">
        <v>61</v>
      </c>
      <c r="E38" s="151" t="s">
        <v>74</v>
      </c>
      <c r="F38" s="151" t="s">
        <v>63</v>
      </c>
      <c r="G38" s="151" t="s">
        <v>71</v>
      </c>
      <c r="H38" s="151" t="s">
        <v>151</v>
      </c>
      <c r="I38" s="151" t="s">
        <v>154</v>
      </c>
      <c r="J38" s="151" t="s">
        <v>417</v>
      </c>
      <c r="K38" s="151" t="s">
        <v>1</v>
      </c>
      <c r="L38" s="151" t="s">
        <v>1</v>
      </c>
      <c r="M38" s="151" t="s">
        <v>37</v>
      </c>
      <c r="N38" s="151" t="s">
        <v>2851</v>
      </c>
      <c r="O38" s="151" t="s">
        <v>39</v>
      </c>
      <c r="P38" s="152" t="s">
        <v>408</v>
      </c>
      <c r="Q38" s="152"/>
      <c r="R38" s="154">
        <v>4707269736</v>
      </c>
      <c r="S38" s="154">
        <v>0</v>
      </c>
      <c r="T38" s="154">
        <v>4423356848</v>
      </c>
      <c r="U38" s="154">
        <v>283912888</v>
      </c>
      <c r="V38" s="154">
        <v>0</v>
      </c>
      <c r="W38" s="154">
        <v>283912888</v>
      </c>
      <c r="X38" s="154">
        <v>0</v>
      </c>
      <c r="Y38" s="154">
        <v>146038895</v>
      </c>
      <c r="Z38" s="154">
        <v>117738879</v>
      </c>
      <c r="AA38" s="154">
        <v>117738879</v>
      </c>
      <c r="AB38" s="154">
        <v>117738879</v>
      </c>
    </row>
    <row r="39" spans="1:28" ht="15" customHeight="1" x14ac:dyDescent="0.2">
      <c r="A39" s="151" t="s">
        <v>33</v>
      </c>
      <c r="B39" s="152" t="s">
        <v>34</v>
      </c>
      <c r="C39" s="153" t="s">
        <v>418</v>
      </c>
      <c r="D39" s="151" t="s">
        <v>61</v>
      </c>
      <c r="E39" s="151" t="s">
        <v>74</v>
      </c>
      <c r="F39" s="151" t="s">
        <v>63</v>
      </c>
      <c r="G39" s="151" t="s">
        <v>71</v>
      </c>
      <c r="H39" s="151" t="s">
        <v>151</v>
      </c>
      <c r="I39" s="151" t="s">
        <v>154</v>
      </c>
      <c r="J39" s="151" t="s">
        <v>419</v>
      </c>
      <c r="K39" s="151" t="s">
        <v>1</v>
      </c>
      <c r="L39" s="151" t="s">
        <v>1</v>
      </c>
      <c r="M39" s="151" t="s">
        <v>37</v>
      </c>
      <c r="N39" s="151" t="s">
        <v>2851</v>
      </c>
      <c r="O39" s="151" t="s">
        <v>39</v>
      </c>
      <c r="P39" s="152" t="s">
        <v>411</v>
      </c>
      <c r="Q39" s="152"/>
      <c r="R39" s="154">
        <v>10719704045</v>
      </c>
      <c r="S39" s="154">
        <v>0</v>
      </c>
      <c r="T39" s="154">
        <v>9681406932</v>
      </c>
      <c r="U39" s="154">
        <v>1038297113</v>
      </c>
      <c r="V39" s="154">
        <v>0</v>
      </c>
      <c r="W39" s="154">
        <v>1038297113</v>
      </c>
      <c r="X39" s="154">
        <v>0</v>
      </c>
      <c r="Y39" s="154">
        <v>536637780</v>
      </c>
      <c r="Z39" s="154">
        <v>0</v>
      </c>
      <c r="AA39" s="154">
        <v>0</v>
      </c>
      <c r="AB39" s="154">
        <v>0</v>
      </c>
    </row>
    <row r="40" spans="1:28" ht="15" customHeight="1" x14ac:dyDescent="0.2">
      <c r="A40" s="151" t="s">
        <v>33</v>
      </c>
      <c r="B40" s="152" t="s">
        <v>34</v>
      </c>
      <c r="C40" s="153" t="s">
        <v>420</v>
      </c>
      <c r="D40" s="151" t="s">
        <v>61</v>
      </c>
      <c r="E40" s="151" t="s">
        <v>74</v>
      </c>
      <c r="F40" s="151" t="s">
        <v>63</v>
      </c>
      <c r="G40" s="151" t="s">
        <v>71</v>
      </c>
      <c r="H40" s="151" t="s">
        <v>151</v>
      </c>
      <c r="I40" s="151" t="s">
        <v>154</v>
      </c>
      <c r="J40" s="151" t="s">
        <v>421</v>
      </c>
      <c r="K40" s="151" t="s">
        <v>1</v>
      </c>
      <c r="L40" s="151" t="s">
        <v>1</v>
      </c>
      <c r="M40" s="151" t="s">
        <v>37</v>
      </c>
      <c r="N40" s="151" t="s">
        <v>2851</v>
      </c>
      <c r="O40" s="151" t="s">
        <v>39</v>
      </c>
      <c r="P40" s="152" t="s">
        <v>408</v>
      </c>
      <c r="Q40" s="152"/>
      <c r="R40" s="154">
        <v>13901430050</v>
      </c>
      <c r="S40" s="154">
        <v>0</v>
      </c>
      <c r="T40" s="154">
        <v>10965334421</v>
      </c>
      <c r="U40" s="154">
        <v>2936095629</v>
      </c>
      <c r="V40" s="154">
        <v>0</v>
      </c>
      <c r="W40" s="154">
        <v>2936095629</v>
      </c>
      <c r="X40" s="154">
        <v>0</v>
      </c>
      <c r="Y40" s="154">
        <v>555165380</v>
      </c>
      <c r="Z40" s="154">
        <v>215005850</v>
      </c>
      <c r="AA40" s="154">
        <v>215005850</v>
      </c>
      <c r="AB40" s="154">
        <v>215005850</v>
      </c>
    </row>
    <row r="41" spans="1:28" ht="15" customHeight="1" x14ac:dyDescent="0.2">
      <c r="A41" s="151" t="s">
        <v>33</v>
      </c>
      <c r="B41" s="152" t="s">
        <v>34</v>
      </c>
      <c r="C41" s="153" t="s">
        <v>422</v>
      </c>
      <c r="D41" s="151" t="s">
        <v>61</v>
      </c>
      <c r="E41" s="151" t="s">
        <v>74</v>
      </c>
      <c r="F41" s="151" t="s">
        <v>63</v>
      </c>
      <c r="G41" s="151" t="s">
        <v>71</v>
      </c>
      <c r="H41" s="151" t="s">
        <v>151</v>
      </c>
      <c r="I41" s="151" t="s">
        <v>154</v>
      </c>
      <c r="J41" s="151" t="s">
        <v>423</v>
      </c>
      <c r="K41" s="151" t="s">
        <v>1</v>
      </c>
      <c r="L41" s="151" t="s">
        <v>1</v>
      </c>
      <c r="M41" s="151" t="s">
        <v>37</v>
      </c>
      <c r="N41" s="151" t="s">
        <v>2851</v>
      </c>
      <c r="O41" s="151" t="s">
        <v>39</v>
      </c>
      <c r="P41" s="152" t="s">
        <v>411</v>
      </c>
      <c r="Q41" s="152"/>
      <c r="R41" s="154">
        <v>264000000</v>
      </c>
      <c r="S41" s="154">
        <v>0</v>
      </c>
      <c r="T41" s="154">
        <v>72441080</v>
      </c>
      <c r="U41" s="154">
        <v>191558920</v>
      </c>
      <c r="V41" s="154">
        <v>0</v>
      </c>
      <c r="W41" s="154">
        <v>191558920</v>
      </c>
      <c r="X41" s="154">
        <v>0</v>
      </c>
      <c r="Y41" s="154">
        <v>84605190</v>
      </c>
      <c r="Z41" s="154">
        <v>78219894</v>
      </c>
      <c r="AA41" s="154">
        <v>78219894</v>
      </c>
      <c r="AB41" s="154">
        <v>78219894</v>
      </c>
    </row>
    <row r="42" spans="1:28" ht="15" customHeight="1" x14ac:dyDescent="0.2">
      <c r="A42" s="151" t="s">
        <v>33</v>
      </c>
      <c r="B42" s="152" t="s">
        <v>34</v>
      </c>
      <c r="C42" s="153" t="s">
        <v>424</v>
      </c>
      <c r="D42" s="151" t="s">
        <v>61</v>
      </c>
      <c r="E42" s="151" t="s">
        <v>74</v>
      </c>
      <c r="F42" s="151" t="s">
        <v>63</v>
      </c>
      <c r="G42" s="151" t="s">
        <v>71</v>
      </c>
      <c r="H42" s="151" t="s">
        <v>151</v>
      </c>
      <c r="I42" s="151" t="s">
        <v>154</v>
      </c>
      <c r="J42" s="151" t="s">
        <v>425</v>
      </c>
      <c r="K42" s="151" t="s">
        <v>1</v>
      </c>
      <c r="L42" s="151" t="s">
        <v>1</v>
      </c>
      <c r="M42" s="151" t="s">
        <v>37</v>
      </c>
      <c r="N42" s="151" t="s">
        <v>2851</v>
      </c>
      <c r="O42" s="151" t="s">
        <v>39</v>
      </c>
      <c r="P42" s="152" t="s">
        <v>408</v>
      </c>
      <c r="Q42" s="152"/>
      <c r="R42" s="154">
        <v>792000000</v>
      </c>
      <c r="S42" s="154">
        <v>0</v>
      </c>
      <c r="T42" s="154">
        <v>159601649</v>
      </c>
      <c r="U42" s="154">
        <v>632398351</v>
      </c>
      <c r="V42" s="154">
        <v>0</v>
      </c>
      <c r="W42" s="154">
        <v>632398351</v>
      </c>
      <c r="X42" s="154">
        <v>0</v>
      </c>
      <c r="Y42" s="154">
        <v>614798351</v>
      </c>
      <c r="Z42" s="154">
        <v>561821266</v>
      </c>
      <c r="AA42" s="154">
        <v>561821266</v>
      </c>
      <c r="AB42" s="154">
        <v>561821266</v>
      </c>
    </row>
    <row r="43" spans="1:28" ht="15" customHeight="1" x14ac:dyDescent="0.2">
      <c r="A43" s="151" t="s">
        <v>33</v>
      </c>
      <c r="B43" s="152" t="s">
        <v>34</v>
      </c>
      <c r="C43" s="153" t="s">
        <v>426</v>
      </c>
      <c r="D43" s="151" t="s">
        <v>61</v>
      </c>
      <c r="E43" s="151" t="s">
        <v>78</v>
      </c>
      <c r="F43" s="151" t="s">
        <v>63</v>
      </c>
      <c r="G43" s="151" t="s">
        <v>79</v>
      </c>
      <c r="H43" s="151" t="s">
        <v>151</v>
      </c>
      <c r="I43" s="151" t="s">
        <v>427</v>
      </c>
      <c r="J43" s="151" t="s">
        <v>42</v>
      </c>
      <c r="K43" s="151"/>
      <c r="L43" s="151"/>
      <c r="M43" s="151" t="s">
        <v>37</v>
      </c>
      <c r="N43" s="151" t="s">
        <v>38</v>
      </c>
      <c r="O43" s="151" t="s">
        <v>39</v>
      </c>
      <c r="P43" s="152" t="s">
        <v>428</v>
      </c>
      <c r="Q43" s="152" t="s">
        <v>467</v>
      </c>
      <c r="R43" s="154">
        <v>271000000</v>
      </c>
      <c r="S43" s="154">
        <v>0</v>
      </c>
      <c r="T43" s="154">
        <v>0</v>
      </c>
      <c r="U43" s="154">
        <v>271000000</v>
      </c>
      <c r="V43" s="154">
        <v>0</v>
      </c>
      <c r="W43" s="154">
        <v>271000000</v>
      </c>
      <c r="X43" s="154">
        <v>0</v>
      </c>
      <c r="Y43" s="154">
        <v>271000000</v>
      </c>
      <c r="Z43" s="154">
        <v>212970908</v>
      </c>
      <c r="AA43" s="154">
        <v>211293881</v>
      </c>
      <c r="AB43" s="154">
        <v>211293881</v>
      </c>
    </row>
    <row r="44" spans="1:28" ht="15" customHeight="1" x14ac:dyDescent="0.2">
      <c r="A44" s="151" t="s">
        <v>33</v>
      </c>
      <c r="B44" s="152" t="s">
        <v>34</v>
      </c>
      <c r="C44" s="153" t="s">
        <v>429</v>
      </c>
      <c r="D44" s="151" t="s">
        <v>61</v>
      </c>
      <c r="E44" s="151" t="s">
        <v>78</v>
      </c>
      <c r="F44" s="151" t="s">
        <v>63</v>
      </c>
      <c r="G44" s="151" t="s">
        <v>79</v>
      </c>
      <c r="H44" s="151" t="s">
        <v>151</v>
      </c>
      <c r="I44" s="151" t="s">
        <v>430</v>
      </c>
      <c r="J44" s="151" t="s">
        <v>42</v>
      </c>
      <c r="K44" s="151"/>
      <c r="L44" s="151"/>
      <c r="M44" s="151" t="s">
        <v>37</v>
      </c>
      <c r="N44" s="151" t="s">
        <v>38</v>
      </c>
      <c r="O44" s="151" t="s">
        <v>39</v>
      </c>
      <c r="P44" s="152" t="s">
        <v>431</v>
      </c>
      <c r="Q44" s="152" t="s">
        <v>467</v>
      </c>
      <c r="R44" s="154">
        <v>2229000000</v>
      </c>
      <c r="S44" s="154">
        <v>0</v>
      </c>
      <c r="T44" s="154">
        <v>0</v>
      </c>
      <c r="U44" s="154">
        <v>2229000000</v>
      </c>
      <c r="V44" s="154">
        <v>0</v>
      </c>
      <c r="W44" s="154">
        <v>2226717235</v>
      </c>
      <c r="X44" s="154">
        <v>2282765</v>
      </c>
      <c r="Y44" s="154">
        <v>2226526829</v>
      </c>
      <c r="Z44" s="154">
        <v>1863499416</v>
      </c>
      <c r="AA44" s="154">
        <v>1851974653</v>
      </c>
      <c r="AB44" s="154">
        <v>1851974653</v>
      </c>
    </row>
    <row r="45" spans="1:28" ht="15" customHeight="1" x14ac:dyDescent="0.2">
      <c r="A45" s="151" t="s">
        <v>33</v>
      </c>
      <c r="B45" s="152" t="s">
        <v>34</v>
      </c>
      <c r="C45" s="153" t="s">
        <v>432</v>
      </c>
      <c r="D45" s="151" t="s">
        <v>61</v>
      </c>
      <c r="E45" s="151" t="s">
        <v>78</v>
      </c>
      <c r="F45" s="151" t="s">
        <v>63</v>
      </c>
      <c r="G45" s="151" t="s">
        <v>79</v>
      </c>
      <c r="H45" s="151" t="s">
        <v>151</v>
      </c>
      <c r="I45" s="151" t="s">
        <v>433</v>
      </c>
      <c r="J45" s="151" t="s">
        <v>42</v>
      </c>
      <c r="K45" s="151"/>
      <c r="L45" s="151"/>
      <c r="M45" s="151" t="s">
        <v>48</v>
      </c>
      <c r="N45" s="151" t="s">
        <v>49</v>
      </c>
      <c r="O45" s="151" t="s">
        <v>39</v>
      </c>
      <c r="P45" s="152" t="s">
        <v>434</v>
      </c>
      <c r="Q45" s="152" t="s">
        <v>467</v>
      </c>
      <c r="R45" s="154">
        <v>2500000000</v>
      </c>
      <c r="S45" s="154">
        <v>0</v>
      </c>
      <c r="T45" s="154">
        <v>2253172003</v>
      </c>
      <c r="U45" s="154">
        <v>246827997</v>
      </c>
      <c r="V45" s="154">
        <v>0</v>
      </c>
      <c r="W45" s="154">
        <v>246827997</v>
      </c>
      <c r="X45" s="154">
        <v>0</v>
      </c>
      <c r="Y45" s="154">
        <v>246827997</v>
      </c>
      <c r="Z45" s="154">
        <v>199644876</v>
      </c>
      <c r="AA45" s="154">
        <v>199644876</v>
      </c>
      <c r="AB45" s="154">
        <v>199644876</v>
      </c>
    </row>
    <row r="46" spans="1:28" ht="15" customHeight="1" x14ac:dyDescent="0.2">
      <c r="A46" s="151" t="s">
        <v>33</v>
      </c>
      <c r="B46" s="152" t="s">
        <v>34</v>
      </c>
      <c r="C46" s="153" t="s">
        <v>442</v>
      </c>
      <c r="D46" s="151" t="s">
        <v>61</v>
      </c>
      <c r="E46" s="151" t="s">
        <v>82</v>
      </c>
      <c r="F46" s="151" t="s">
        <v>63</v>
      </c>
      <c r="G46" s="151" t="s">
        <v>83</v>
      </c>
      <c r="H46" s="151" t="s">
        <v>151</v>
      </c>
      <c r="I46" s="151" t="s">
        <v>443</v>
      </c>
      <c r="J46" s="151" t="s">
        <v>42</v>
      </c>
      <c r="K46" s="151"/>
      <c r="L46" s="151"/>
      <c r="M46" s="151" t="s">
        <v>37</v>
      </c>
      <c r="N46" s="151" t="s">
        <v>38</v>
      </c>
      <c r="O46" s="151" t="s">
        <v>39</v>
      </c>
      <c r="P46" s="152" t="s">
        <v>444</v>
      </c>
      <c r="Q46" s="152" t="s">
        <v>468</v>
      </c>
      <c r="R46" s="154">
        <v>1148750000</v>
      </c>
      <c r="S46" s="154">
        <v>908938174</v>
      </c>
      <c r="T46" s="154">
        <v>127537536</v>
      </c>
      <c r="U46" s="154">
        <v>1930150638</v>
      </c>
      <c r="V46" s="154">
        <v>0</v>
      </c>
      <c r="W46" s="154">
        <v>1930150638</v>
      </c>
      <c r="X46" s="154">
        <v>0</v>
      </c>
      <c r="Y46" s="154">
        <v>1908245068</v>
      </c>
      <c r="Z46" s="154">
        <v>1604338668</v>
      </c>
      <c r="AA46" s="154">
        <v>1575858780</v>
      </c>
      <c r="AB46" s="154">
        <v>1575858780</v>
      </c>
    </row>
    <row r="47" spans="1:28" ht="15" customHeight="1" x14ac:dyDescent="0.2">
      <c r="A47" s="151" t="s">
        <v>33</v>
      </c>
      <c r="B47" s="152" t="s">
        <v>34</v>
      </c>
      <c r="C47" s="153" t="s">
        <v>199</v>
      </c>
      <c r="D47" s="151" t="s">
        <v>61</v>
      </c>
      <c r="E47" s="151" t="s">
        <v>82</v>
      </c>
      <c r="F47" s="151" t="s">
        <v>63</v>
      </c>
      <c r="G47" s="151" t="s">
        <v>83</v>
      </c>
      <c r="H47" s="151" t="s">
        <v>151</v>
      </c>
      <c r="I47" s="151" t="s">
        <v>158</v>
      </c>
      <c r="J47" s="151" t="s">
        <v>42</v>
      </c>
      <c r="K47" s="151"/>
      <c r="L47" s="151"/>
      <c r="M47" s="151" t="s">
        <v>37</v>
      </c>
      <c r="N47" s="151" t="s">
        <v>38</v>
      </c>
      <c r="O47" s="151" t="s">
        <v>39</v>
      </c>
      <c r="P47" s="152" t="s">
        <v>441</v>
      </c>
      <c r="Q47" s="152" t="s">
        <v>468</v>
      </c>
      <c r="R47" s="154">
        <v>900000000</v>
      </c>
      <c r="S47" s="154">
        <v>1161678703</v>
      </c>
      <c r="T47" s="154">
        <v>1351625493</v>
      </c>
      <c r="U47" s="154">
        <v>710053210</v>
      </c>
      <c r="V47" s="154">
        <v>0</v>
      </c>
      <c r="W47" s="154">
        <v>710053210</v>
      </c>
      <c r="X47" s="154">
        <v>0</v>
      </c>
      <c r="Y47" s="154">
        <v>709058899</v>
      </c>
      <c r="Z47" s="154">
        <v>613527409</v>
      </c>
      <c r="AA47" s="154">
        <v>613527409</v>
      </c>
      <c r="AB47" s="154">
        <v>613527409</v>
      </c>
    </row>
    <row r="48" spans="1:28" ht="15" customHeight="1" x14ac:dyDescent="0.2">
      <c r="A48" s="151" t="s">
        <v>33</v>
      </c>
      <c r="B48" s="152" t="s">
        <v>34</v>
      </c>
      <c r="C48" s="153" t="s">
        <v>435</v>
      </c>
      <c r="D48" s="151" t="s">
        <v>61</v>
      </c>
      <c r="E48" s="151" t="s">
        <v>82</v>
      </c>
      <c r="F48" s="151" t="s">
        <v>63</v>
      </c>
      <c r="G48" s="151" t="s">
        <v>83</v>
      </c>
      <c r="H48" s="151" t="s">
        <v>151</v>
      </c>
      <c r="I48" s="151" t="s">
        <v>436</v>
      </c>
      <c r="J48" s="151" t="s">
        <v>42</v>
      </c>
      <c r="K48" s="151"/>
      <c r="L48" s="151"/>
      <c r="M48" s="151" t="s">
        <v>37</v>
      </c>
      <c r="N48" s="151" t="s">
        <v>38</v>
      </c>
      <c r="O48" s="151" t="s">
        <v>39</v>
      </c>
      <c r="P48" s="152" t="s">
        <v>437</v>
      </c>
      <c r="Q48" s="152" t="s">
        <v>468</v>
      </c>
      <c r="R48" s="154">
        <v>430000000</v>
      </c>
      <c r="S48" s="154">
        <v>291725765.52999997</v>
      </c>
      <c r="T48" s="154">
        <v>504010448</v>
      </c>
      <c r="U48" s="154">
        <v>217715317.53</v>
      </c>
      <c r="V48" s="154">
        <v>0</v>
      </c>
      <c r="W48" s="154">
        <v>217715317.53</v>
      </c>
      <c r="X48" s="154">
        <v>0</v>
      </c>
      <c r="Y48" s="154">
        <v>184557843</v>
      </c>
      <c r="Z48" s="154">
        <v>156210060</v>
      </c>
      <c r="AA48" s="154">
        <v>153353963</v>
      </c>
      <c r="AB48" s="154">
        <v>153353963</v>
      </c>
    </row>
    <row r="49" spans="1:28" ht="15" customHeight="1" x14ac:dyDescent="0.2">
      <c r="A49" s="151" t="s">
        <v>33</v>
      </c>
      <c r="B49" s="152" t="s">
        <v>34</v>
      </c>
      <c r="C49" s="153" t="s">
        <v>438</v>
      </c>
      <c r="D49" s="151" t="s">
        <v>61</v>
      </c>
      <c r="E49" s="151" t="s">
        <v>82</v>
      </c>
      <c r="F49" s="151" t="s">
        <v>63</v>
      </c>
      <c r="G49" s="151" t="s">
        <v>83</v>
      </c>
      <c r="H49" s="151" t="s">
        <v>151</v>
      </c>
      <c r="I49" s="151" t="s">
        <v>439</v>
      </c>
      <c r="J49" s="151" t="s">
        <v>42</v>
      </c>
      <c r="K49" s="151"/>
      <c r="L49" s="151"/>
      <c r="M49" s="151" t="s">
        <v>37</v>
      </c>
      <c r="N49" s="151" t="s">
        <v>38</v>
      </c>
      <c r="O49" s="151" t="s">
        <v>39</v>
      </c>
      <c r="P49" s="152" t="s">
        <v>440</v>
      </c>
      <c r="Q49" s="152" t="s">
        <v>468</v>
      </c>
      <c r="R49" s="154">
        <v>5121250000</v>
      </c>
      <c r="S49" s="154">
        <v>3076551116.1199999</v>
      </c>
      <c r="T49" s="154">
        <v>4455720281.6499996</v>
      </c>
      <c r="U49" s="154">
        <v>3742080834.4699998</v>
      </c>
      <c r="V49" s="154">
        <v>0</v>
      </c>
      <c r="W49" s="154">
        <v>3724690781.1999998</v>
      </c>
      <c r="X49" s="154">
        <v>17390053.27</v>
      </c>
      <c r="Y49" s="154">
        <v>3525823062.5999999</v>
      </c>
      <c r="Z49" s="154">
        <v>3006316277.1999998</v>
      </c>
      <c r="AA49" s="154">
        <v>2983535851.1999998</v>
      </c>
      <c r="AB49" s="154">
        <v>2983535851.1999998</v>
      </c>
    </row>
    <row r="50" spans="1:28" ht="15" customHeight="1" x14ac:dyDescent="0.2">
      <c r="A50" s="151" t="s">
        <v>33</v>
      </c>
      <c r="B50" s="152" t="s">
        <v>34</v>
      </c>
      <c r="C50" s="153" t="s">
        <v>442</v>
      </c>
      <c r="D50" s="151" t="s">
        <v>61</v>
      </c>
      <c r="E50" s="151" t="s">
        <v>82</v>
      </c>
      <c r="F50" s="151" t="s">
        <v>63</v>
      </c>
      <c r="G50" s="151" t="s">
        <v>83</v>
      </c>
      <c r="H50" s="151" t="s">
        <v>151</v>
      </c>
      <c r="I50" s="151" t="s">
        <v>443</v>
      </c>
      <c r="J50" s="151" t="s">
        <v>42</v>
      </c>
      <c r="K50" s="151"/>
      <c r="L50" s="151"/>
      <c r="M50" s="151" t="s">
        <v>48</v>
      </c>
      <c r="N50" s="151" t="s">
        <v>49</v>
      </c>
      <c r="O50" s="151" t="s">
        <v>39</v>
      </c>
      <c r="P50" s="152" t="s">
        <v>444</v>
      </c>
      <c r="Q50" s="152" t="s">
        <v>468</v>
      </c>
      <c r="R50" s="154">
        <v>450000000</v>
      </c>
      <c r="S50" s="154">
        <v>0</v>
      </c>
      <c r="T50" s="154">
        <v>402168348</v>
      </c>
      <c r="U50" s="154">
        <v>47831652</v>
      </c>
      <c r="V50" s="154">
        <v>0</v>
      </c>
      <c r="W50" s="154">
        <v>47831652</v>
      </c>
      <c r="X50" s="154">
        <v>0</v>
      </c>
      <c r="Y50" s="154">
        <v>47831652</v>
      </c>
      <c r="Z50" s="154">
        <v>47831652</v>
      </c>
      <c r="AA50" s="154">
        <v>47831652</v>
      </c>
      <c r="AB50" s="154">
        <v>47831652</v>
      </c>
    </row>
    <row r="51" spans="1:28" ht="15" customHeight="1" x14ac:dyDescent="0.2">
      <c r="A51" s="151" t="s">
        <v>33</v>
      </c>
      <c r="B51" s="152" t="s">
        <v>34</v>
      </c>
      <c r="C51" s="153" t="s">
        <v>199</v>
      </c>
      <c r="D51" s="151" t="s">
        <v>61</v>
      </c>
      <c r="E51" s="151" t="s">
        <v>82</v>
      </c>
      <c r="F51" s="151" t="s">
        <v>63</v>
      </c>
      <c r="G51" s="151" t="s">
        <v>83</v>
      </c>
      <c r="H51" s="151" t="s">
        <v>151</v>
      </c>
      <c r="I51" s="151" t="s">
        <v>158</v>
      </c>
      <c r="J51" s="151" t="s">
        <v>42</v>
      </c>
      <c r="K51" s="151"/>
      <c r="L51" s="151"/>
      <c r="M51" s="151" t="s">
        <v>48</v>
      </c>
      <c r="N51" s="151" t="s">
        <v>49</v>
      </c>
      <c r="O51" s="151" t="s">
        <v>39</v>
      </c>
      <c r="P51" s="152" t="s">
        <v>441</v>
      </c>
      <c r="Q51" s="152" t="s">
        <v>468</v>
      </c>
      <c r="R51" s="154">
        <v>3050000000</v>
      </c>
      <c r="S51" s="154">
        <v>13382016.119999999</v>
      </c>
      <c r="T51" s="154">
        <v>2060194630.1199999</v>
      </c>
      <c r="U51" s="154">
        <v>1003187386</v>
      </c>
      <c r="V51" s="154">
        <v>0</v>
      </c>
      <c r="W51" s="154">
        <v>987914740</v>
      </c>
      <c r="X51" s="154">
        <v>15272646</v>
      </c>
      <c r="Y51" s="154">
        <v>985041356</v>
      </c>
      <c r="Z51" s="154">
        <v>897585293</v>
      </c>
      <c r="AA51" s="154">
        <v>891995203</v>
      </c>
      <c r="AB51" s="154">
        <v>891995203</v>
      </c>
    </row>
    <row r="52" spans="1:28" ht="15" customHeight="1" x14ac:dyDescent="0.2">
      <c r="A52" s="151" t="s">
        <v>33</v>
      </c>
      <c r="B52" s="152" t="s">
        <v>34</v>
      </c>
      <c r="C52" s="153" t="s">
        <v>435</v>
      </c>
      <c r="D52" s="151" t="s">
        <v>61</v>
      </c>
      <c r="E52" s="151" t="s">
        <v>82</v>
      </c>
      <c r="F52" s="151" t="s">
        <v>63</v>
      </c>
      <c r="G52" s="151" t="s">
        <v>83</v>
      </c>
      <c r="H52" s="151" t="s">
        <v>151</v>
      </c>
      <c r="I52" s="151" t="s">
        <v>436</v>
      </c>
      <c r="J52" s="151" t="s">
        <v>42</v>
      </c>
      <c r="K52" s="151"/>
      <c r="L52" s="151"/>
      <c r="M52" s="151" t="s">
        <v>48</v>
      </c>
      <c r="N52" s="151" t="s">
        <v>49</v>
      </c>
      <c r="O52" s="151" t="s">
        <v>39</v>
      </c>
      <c r="P52" s="152" t="s">
        <v>437</v>
      </c>
      <c r="Q52" s="152" t="s">
        <v>468</v>
      </c>
      <c r="R52" s="154">
        <v>200000000</v>
      </c>
      <c r="S52" s="154">
        <v>0</v>
      </c>
      <c r="T52" s="154">
        <v>200000000</v>
      </c>
      <c r="U52" s="154">
        <v>0</v>
      </c>
      <c r="V52" s="154">
        <v>0</v>
      </c>
      <c r="W52" s="154">
        <v>0</v>
      </c>
      <c r="X52" s="154">
        <v>0</v>
      </c>
      <c r="Y52" s="154">
        <v>0</v>
      </c>
      <c r="Z52" s="154">
        <v>0</v>
      </c>
      <c r="AA52" s="154">
        <v>0</v>
      </c>
      <c r="AB52" s="154">
        <v>0</v>
      </c>
    </row>
    <row r="53" spans="1:28" ht="15" customHeight="1" x14ac:dyDescent="0.2">
      <c r="A53" s="151" t="s">
        <v>33</v>
      </c>
      <c r="B53" s="152" t="s">
        <v>34</v>
      </c>
      <c r="C53" s="153" t="s">
        <v>438</v>
      </c>
      <c r="D53" s="151" t="s">
        <v>61</v>
      </c>
      <c r="E53" s="151" t="s">
        <v>82</v>
      </c>
      <c r="F53" s="151" t="s">
        <v>63</v>
      </c>
      <c r="G53" s="151" t="s">
        <v>83</v>
      </c>
      <c r="H53" s="151" t="s">
        <v>151</v>
      </c>
      <c r="I53" s="151" t="s">
        <v>439</v>
      </c>
      <c r="J53" s="151" t="s">
        <v>42</v>
      </c>
      <c r="K53" s="151"/>
      <c r="L53" s="151"/>
      <c r="M53" s="151" t="s">
        <v>48</v>
      </c>
      <c r="N53" s="151" t="s">
        <v>49</v>
      </c>
      <c r="O53" s="151" t="s">
        <v>39</v>
      </c>
      <c r="P53" s="152" t="s">
        <v>440</v>
      </c>
      <c r="Q53" s="152" t="s">
        <v>468</v>
      </c>
      <c r="R53" s="154">
        <v>2300000000</v>
      </c>
      <c r="S53" s="154">
        <v>1214934427.1199999</v>
      </c>
      <c r="T53" s="154">
        <v>1893713994.1199999</v>
      </c>
      <c r="U53" s="154">
        <v>1621220433</v>
      </c>
      <c r="V53" s="154">
        <v>0</v>
      </c>
      <c r="W53" s="154">
        <v>1621220433</v>
      </c>
      <c r="X53" s="154">
        <v>0</v>
      </c>
      <c r="Y53" s="154">
        <v>1621220433</v>
      </c>
      <c r="Z53" s="154">
        <v>1499342207.1199999</v>
      </c>
      <c r="AA53" s="154">
        <v>1490887861.1199999</v>
      </c>
      <c r="AB53" s="154">
        <v>1490887861.1199999</v>
      </c>
    </row>
    <row r="54" spans="1:28" ht="15" customHeight="1" x14ac:dyDescent="0.2">
      <c r="A54" s="151" t="s">
        <v>33</v>
      </c>
      <c r="B54" s="152" t="s">
        <v>34</v>
      </c>
      <c r="C54" s="153" t="s">
        <v>446</v>
      </c>
      <c r="D54" s="151" t="s">
        <v>61</v>
      </c>
      <c r="E54" s="151" t="s">
        <v>82</v>
      </c>
      <c r="F54" s="151" t="s">
        <v>63</v>
      </c>
      <c r="G54" s="151" t="s">
        <v>86</v>
      </c>
      <c r="H54" s="151" t="s">
        <v>151</v>
      </c>
      <c r="I54" s="151" t="s">
        <v>447</v>
      </c>
      <c r="J54" s="151" t="s">
        <v>42</v>
      </c>
      <c r="K54" s="151"/>
      <c r="L54" s="151"/>
      <c r="M54" s="151" t="s">
        <v>37</v>
      </c>
      <c r="N54" s="151" t="s">
        <v>38</v>
      </c>
      <c r="O54" s="151" t="s">
        <v>39</v>
      </c>
      <c r="P54" s="152" t="s">
        <v>448</v>
      </c>
      <c r="Q54" s="152" t="s">
        <v>469</v>
      </c>
      <c r="R54" s="154">
        <v>1838000000</v>
      </c>
      <c r="S54" s="154">
        <v>167644850.68000001</v>
      </c>
      <c r="T54" s="154">
        <v>1330148077.8399999</v>
      </c>
      <c r="U54" s="154">
        <v>675496772.84000003</v>
      </c>
      <c r="V54" s="154">
        <v>0</v>
      </c>
      <c r="W54" s="154">
        <v>675496772.84000003</v>
      </c>
      <c r="X54" s="154">
        <v>0</v>
      </c>
      <c r="Y54" s="154">
        <v>674686631.84000003</v>
      </c>
      <c r="Z54" s="154">
        <v>117890312</v>
      </c>
      <c r="AA54" s="154">
        <v>117890312</v>
      </c>
      <c r="AB54" s="154">
        <v>117890312</v>
      </c>
    </row>
    <row r="55" spans="1:28" ht="15" customHeight="1" x14ac:dyDescent="0.2">
      <c r="A55" s="151" t="s">
        <v>33</v>
      </c>
      <c r="B55" s="152" t="s">
        <v>34</v>
      </c>
      <c r="C55" s="153" t="s">
        <v>201</v>
      </c>
      <c r="D55" s="151" t="s">
        <v>61</v>
      </c>
      <c r="E55" s="151" t="s">
        <v>82</v>
      </c>
      <c r="F55" s="151" t="s">
        <v>63</v>
      </c>
      <c r="G55" s="151" t="s">
        <v>86</v>
      </c>
      <c r="H55" s="151" t="s">
        <v>151</v>
      </c>
      <c r="I55" s="151" t="s">
        <v>162</v>
      </c>
      <c r="J55" s="151" t="s">
        <v>42</v>
      </c>
      <c r="K55" s="151"/>
      <c r="L55" s="151"/>
      <c r="M55" s="151" t="s">
        <v>37</v>
      </c>
      <c r="N55" s="151" t="s">
        <v>38</v>
      </c>
      <c r="O55" s="151" t="s">
        <v>39</v>
      </c>
      <c r="P55" s="152" t="s">
        <v>445</v>
      </c>
      <c r="Q55" s="152" t="s">
        <v>469</v>
      </c>
      <c r="R55" s="154">
        <v>500000000</v>
      </c>
      <c r="S55" s="154">
        <v>82890758.840000004</v>
      </c>
      <c r="T55" s="154">
        <v>236744571.33000001</v>
      </c>
      <c r="U55" s="154">
        <v>346146187.50999999</v>
      </c>
      <c r="V55" s="154">
        <v>0</v>
      </c>
      <c r="W55" s="154">
        <v>267556929.33000001</v>
      </c>
      <c r="X55" s="154">
        <v>78589258.180000007</v>
      </c>
      <c r="Y55" s="154">
        <v>264482369.33000001</v>
      </c>
      <c r="Z55" s="154">
        <v>244368813</v>
      </c>
      <c r="AA55" s="154">
        <v>244368813</v>
      </c>
      <c r="AB55" s="154">
        <v>244368813</v>
      </c>
    </row>
    <row r="56" spans="1:28" ht="15" customHeight="1" x14ac:dyDescent="0.2">
      <c r="A56" s="151" t="s">
        <v>33</v>
      </c>
      <c r="B56" s="152" t="s">
        <v>34</v>
      </c>
      <c r="C56" s="153" t="s">
        <v>200</v>
      </c>
      <c r="D56" s="151" t="s">
        <v>61</v>
      </c>
      <c r="E56" s="151" t="s">
        <v>82</v>
      </c>
      <c r="F56" s="151" t="s">
        <v>63</v>
      </c>
      <c r="G56" s="151" t="s">
        <v>86</v>
      </c>
      <c r="H56" s="151" t="s">
        <v>151</v>
      </c>
      <c r="I56" s="151" t="s">
        <v>160</v>
      </c>
      <c r="J56" s="151" t="s">
        <v>42</v>
      </c>
      <c r="K56" s="151"/>
      <c r="L56" s="151"/>
      <c r="M56" s="151" t="s">
        <v>37</v>
      </c>
      <c r="N56" s="151" t="s">
        <v>38</v>
      </c>
      <c r="O56" s="151" t="s">
        <v>39</v>
      </c>
      <c r="P56" s="152" t="s">
        <v>449</v>
      </c>
      <c r="Q56" s="152" t="s">
        <v>469</v>
      </c>
      <c r="R56" s="154">
        <v>2262000000</v>
      </c>
      <c r="S56" s="154">
        <v>316357039.64999998</v>
      </c>
      <c r="T56" s="154">
        <v>1927000000</v>
      </c>
      <c r="U56" s="154">
        <v>651357039.64999998</v>
      </c>
      <c r="V56" s="154">
        <v>0</v>
      </c>
      <c r="W56" s="154">
        <v>644140111.86000001</v>
      </c>
      <c r="X56" s="154">
        <v>7216927.79</v>
      </c>
      <c r="Y56" s="154">
        <v>602202946.85000002</v>
      </c>
      <c r="Z56" s="154">
        <v>471206770.51999998</v>
      </c>
      <c r="AA56" s="154">
        <v>471206770.51999998</v>
      </c>
      <c r="AB56" s="154">
        <v>471206770.51999998</v>
      </c>
    </row>
    <row r="57" spans="1:28" ht="15" customHeight="1" x14ac:dyDescent="0.2">
      <c r="A57" s="151" t="s">
        <v>33</v>
      </c>
      <c r="B57" s="152" t="s">
        <v>34</v>
      </c>
      <c r="C57" s="153" t="s">
        <v>446</v>
      </c>
      <c r="D57" s="151" t="s">
        <v>61</v>
      </c>
      <c r="E57" s="151" t="s">
        <v>82</v>
      </c>
      <c r="F57" s="151" t="s">
        <v>63</v>
      </c>
      <c r="G57" s="151" t="s">
        <v>86</v>
      </c>
      <c r="H57" s="151" t="s">
        <v>151</v>
      </c>
      <c r="I57" s="151" t="s">
        <v>447</v>
      </c>
      <c r="J57" s="151" t="s">
        <v>42</v>
      </c>
      <c r="K57" s="151"/>
      <c r="L57" s="151"/>
      <c r="M57" s="151" t="s">
        <v>48</v>
      </c>
      <c r="N57" s="151" t="s">
        <v>49</v>
      </c>
      <c r="O57" s="151" t="s">
        <v>39</v>
      </c>
      <c r="P57" s="152" t="s">
        <v>448</v>
      </c>
      <c r="Q57" s="152" t="s">
        <v>469</v>
      </c>
      <c r="R57" s="154">
        <v>256900000</v>
      </c>
      <c r="S57" s="154">
        <v>0</v>
      </c>
      <c r="T57" s="154">
        <v>256900000</v>
      </c>
      <c r="U57" s="154">
        <v>0</v>
      </c>
      <c r="V57" s="154">
        <v>0</v>
      </c>
      <c r="W57" s="154">
        <v>0</v>
      </c>
      <c r="X57" s="154">
        <v>0</v>
      </c>
      <c r="Y57" s="154">
        <v>0</v>
      </c>
      <c r="Z57" s="154">
        <v>0</v>
      </c>
      <c r="AA57" s="154">
        <v>0</v>
      </c>
      <c r="AB57" s="154">
        <v>0</v>
      </c>
    </row>
    <row r="58" spans="1:28" ht="15" customHeight="1" x14ac:dyDescent="0.2">
      <c r="A58" s="151" t="s">
        <v>33</v>
      </c>
      <c r="B58" s="152" t="s">
        <v>34</v>
      </c>
      <c r="C58" s="153" t="s">
        <v>200</v>
      </c>
      <c r="D58" s="151" t="s">
        <v>61</v>
      </c>
      <c r="E58" s="151" t="s">
        <v>82</v>
      </c>
      <c r="F58" s="151" t="s">
        <v>63</v>
      </c>
      <c r="G58" s="151" t="s">
        <v>86</v>
      </c>
      <c r="H58" s="151" t="s">
        <v>151</v>
      </c>
      <c r="I58" s="151" t="s">
        <v>160</v>
      </c>
      <c r="J58" s="151" t="s">
        <v>42</v>
      </c>
      <c r="K58" s="151"/>
      <c r="L58" s="151"/>
      <c r="M58" s="151" t="s">
        <v>48</v>
      </c>
      <c r="N58" s="151" t="s">
        <v>49</v>
      </c>
      <c r="O58" s="151" t="s">
        <v>39</v>
      </c>
      <c r="P58" s="152" t="s">
        <v>449</v>
      </c>
      <c r="Q58" s="152" t="s">
        <v>469</v>
      </c>
      <c r="R58" s="154">
        <v>463500000</v>
      </c>
      <c r="S58" s="154">
        <v>0</v>
      </c>
      <c r="T58" s="154">
        <v>463500000</v>
      </c>
      <c r="U58" s="154">
        <v>0</v>
      </c>
      <c r="V58" s="154">
        <v>0</v>
      </c>
      <c r="W58" s="154">
        <v>0</v>
      </c>
      <c r="X58" s="154">
        <v>0</v>
      </c>
      <c r="Y58" s="154">
        <v>0</v>
      </c>
      <c r="Z58" s="154">
        <v>0</v>
      </c>
      <c r="AA58" s="154">
        <v>0</v>
      </c>
      <c r="AB58" s="154">
        <v>0</v>
      </c>
    </row>
    <row r="59" spans="1:28" ht="15" customHeight="1" x14ac:dyDescent="0.2">
      <c r="A59" s="151" t="s">
        <v>33</v>
      </c>
      <c r="B59" s="152" t="s">
        <v>34</v>
      </c>
      <c r="C59" s="153" t="s">
        <v>201</v>
      </c>
      <c r="D59" s="151" t="s">
        <v>61</v>
      </c>
      <c r="E59" s="151" t="s">
        <v>82</v>
      </c>
      <c r="F59" s="151" t="s">
        <v>63</v>
      </c>
      <c r="G59" s="151" t="s">
        <v>86</v>
      </c>
      <c r="H59" s="151" t="s">
        <v>151</v>
      </c>
      <c r="I59" s="151" t="s">
        <v>162</v>
      </c>
      <c r="J59" s="151" t="s">
        <v>42</v>
      </c>
      <c r="K59" s="151"/>
      <c r="L59" s="151"/>
      <c r="M59" s="151" t="s">
        <v>48</v>
      </c>
      <c r="N59" s="151" t="s">
        <v>49</v>
      </c>
      <c r="O59" s="151" t="s">
        <v>39</v>
      </c>
      <c r="P59" s="152" t="s">
        <v>445</v>
      </c>
      <c r="Q59" s="152" t="s">
        <v>469</v>
      </c>
      <c r="R59" s="154">
        <v>79600000</v>
      </c>
      <c r="S59" s="154">
        <v>0</v>
      </c>
      <c r="T59" s="154">
        <v>78308587</v>
      </c>
      <c r="U59" s="154">
        <v>1291413</v>
      </c>
      <c r="V59" s="154">
        <v>0</v>
      </c>
      <c r="W59" s="154">
        <v>1291413</v>
      </c>
      <c r="X59" s="154">
        <v>0</v>
      </c>
      <c r="Y59" s="154">
        <v>1291413</v>
      </c>
      <c r="Z59" s="154">
        <v>1291413</v>
      </c>
      <c r="AA59" s="154">
        <v>1291413</v>
      </c>
      <c r="AB59" s="154">
        <v>1291413</v>
      </c>
    </row>
    <row r="60" spans="1:28" ht="15" customHeight="1" x14ac:dyDescent="0.2">
      <c r="A60" s="151" t="s">
        <v>33</v>
      </c>
      <c r="B60" s="152" t="s">
        <v>34</v>
      </c>
      <c r="C60" s="153" t="s">
        <v>453</v>
      </c>
      <c r="D60" s="151" t="s">
        <v>61</v>
      </c>
      <c r="E60" s="151" t="s">
        <v>82</v>
      </c>
      <c r="F60" s="151" t="s">
        <v>63</v>
      </c>
      <c r="G60" s="151" t="s">
        <v>64</v>
      </c>
      <c r="H60" s="151" t="s">
        <v>151</v>
      </c>
      <c r="I60" s="151" t="s">
        <v>454</v>
      </c>
      <c r="J60" s="151" t="s">
        <v>42</v>
      </c>
      <c r="K60" s="151"/>
      <c r="L60" s="151"/>
      <c r="M60" s="151" t="s">
        <v>37</v>
      </c>
      <c r="N60" s="151" t="s">
        <v>38</v>
      </c>
      <c r="O60" s="151" t="s">
        <v>39</v>
      </c>
      <c r="P60" s="152" t="s">
        <v>455</v>
      </c>
      <c r="Q60" s="152" t="s">
        <v>470</v>
      </c>
      <c r="R60" s="154">
        <v>600807761</v>
      </c>
      <c r="S60" s="154">
        <v>115396893</v>
      </c>
      <c r="T60" s="154">
        <v>127307150</v>
      </c>
      <c r="U60" s="154">
        <v>588897504</v>
      </c>
      <c r="V60" s="154">
        <v>0</v>
      </c>
      <c r="W60" s="154">
        <v>588897504</v>
      </c>
      <c r="X60" s="154">
        <v>0</v>
      </c>
      <c r="Y60" s="154">
        <v>588897504</v>
      </c>
      <c r="Z60" s="154">
        <v>581907479</v>
      </c>
      <c r="AA60" s="154">
        <v>581907479</v>
      </c>
      <c r="AB60" s="154">
        <v>581907479</v>
      </c>
    </row>
    <row r="61" spans="1:28" ht="15" customHeight="1" x14ac:dyDescent="0.2">
      <c r="A61" s="151" t="s">
        <v>33</v>
      </c>
      <c r="B61" s="152" t="s">
        <v>34</v>
      </c>
      <c r="C61" s="153" t="s">
        <v>450</v>
      </c>
      <c r="D61" s="151" t="s">
        <v>61</v>
      </c>
      <c r="E61" s="151" t="s">
        <v>82</v>
      </c>
      <c r="F61" s="151" t="s">
        <v>63</v>
      </c>
      <c r="G61" s="151" t="s">
        <v>64</v>
      </c>
      <c r="H61" s="151" t="s">
        <v>151</v>
      </c>
      <c r="I61" s="151" t="s">
        <v>451</v>
      </c>
      <c r="J61" s="151" t="s">
        <v>42</v>
      </c>
      <c r="K61" s="151"/>
      <c r="L61" s="151"/>
      <c r="M61" s="151" t="s">
        <v>37</v>
      </c>
      <c r="N61" s="151" t="s">
        <v>38</v>
      </c>
      <c r="O61" s="151" t="s">
        <v>39</v>
      </c>
      <c r="P61" s="152" t="s">
        <v>452</v>
      </c>
      <c r="Q61" s="152" t="s">
        <v>470</v>
      </c>
      <c r="R61" s="154">
        <v>769192239</v>
      </c>
      <c r="S61" s="154">
        <v>127307150</v>
      </c>
      <c r="T61" s="154">
        <v>315396893</v>
      </c>
      <c r="U61" s="154">
        <v>581102496</v>
      </c>
      <c r="V61" s="154">
        <v>0</v>
      </c>
      <c r="W61" s="154">
        <v>581102496</v>
      </c>
      <c r="X61" s="154">
        <v>0</v>
      </c>
      <c r="Y61" s="154">
        <v>580929496</v>
      </c>
      <c r="Z61" s="154">
        <v>566947212</v>
      </c>
      <c r="AA61" s="154">
        <v>566947212</v>
      </c>
      <c r="AB61" s="154">
        <v>566947212</v>
      </c>
    </row>
    <row r="62" spans="1:28" ht="15" customHeight="1" x14ac:dyDescent="0.2">
      <c r="A62" s="151" t="s">
        <v>33</v>
      </c>
      <c r="B62" s="152" t="s">
        <v>34</v>
      </c>
      <c r="C62" s="153" t="s">
        <v>459</v>
      </c>
      <c r="D62" s="151" t="s">
        <v>61</v>
      </c>
      <c r="E62" s="151" t="s">
        <v>82</v>
      </c>
      <c r="F62" s="151" t="s">
        <v>63</v>
      </c>
      <c r="G62" s="151" t="s">
        <v>67</v>
      </c>
      <c r="H62" s="151" t="s">
        <v>151</v>
      </c>
      <c r="I62" s="151" t="s">
        <v>454</v>
      </c>
      <c r="J62" s="151" t="s">
        <v>42</v>
      </c>
      <c r="K62" s="151"/>
      <c r="L62" s="151"/>
      <c r="M62" s="151" t="s">
        <v>37</v>
      </c>
      <c r="N62" s="151" t="s">
        <v>38</v>
      </c>
      <c r="O62" s="151" t="s">
        <v>39</v>
      </c>
      <c r="P62" s="152" t="s">
        <v>455</v>
      </c>
      <c r="Q62" s="152" t="s">
        <v>471</v>
      </c>
      <c r="R62" s="154">
        <v>744000000</v>
      </c>
      <c r="S62" s="154">
        <v>37348160</v>
      </c>
      <c r="T62" s="154">
        <v>0</v>
      </c>
      <c r="U62" s="154">
        <v>781348160</v>
      </c>
      <c r="V62" s="154">
        <v>0</v>
      </c>
      <c r="W62" s="154">
        <v>781348160</v>
      </c>
      <c r="X62" s="154">
        <v>0</v>
      </c>
      <c r="Y62" s="154">
        <v>781348160</v>
      </c>
      <c r="Z62" s="154">
        <v>733350079</v>
      </c>
      <c r="AA62" s="154">
        <v>733350079</v>
      </c>
      <c r="AB62" s="154">
        <v>733350079</v>
      </c>
    </row>
    <row r="63" spans="1:28" ht="15" customHeight="1" x14ac:dyDescent="0.2">
      <c r="A63" s="151" t="s">
        <v>33</v>
      </c>
      <c r="B63" s="152" t="s">
        <v>34</v>
      </c>
      <c r="C63" s="153" t="s">
        <v>456</v>
      </c>
      <c r="D63" s="151" t="s">
        <v>61</v>
      </c>
      <c r="E63" s="151" t="s">
        <v>82</v>
      </c>
      <c r="F63" s="151" t="s">
        <v>63</v>
      </c>
      <c r="G63" s="151" t="s">
        <v>67</v>
      </c>
      <c r="H63" s="151" t="s">
        <v>151</v>
      </c>
      <c r="I63" s="151" t="s">
        <v>457</v>
      </c>
      <c r="J63" s="151" t="s">
        <v>42</v>
      </c>
      <c r="K63" s="151"/>
      <c r="L63" s="151"/>
      <c r="M63" s="151" t="s">
        <v>37</v>
      </c>
      <c r="N63" s="151" t="s">
        <v>38</v>
      </c>
      <c r="O63" s="151" t="s">
        <v>39</v>
      </c>
      <c r="P63" s="152" t="s">
        <v>458</v>
      </c>
      <c r="Q63" s="152" t="s">
        <v>471</v>
      </c>
      <c r="R63" s="154">
        <v>76000000</v>
      </c>
      <c r="S63" s="154">
        <v>0</v>
      </c>
      <c r="T63" s="154">
        <v>37348160</v>
      </c>
      <c r="U63" s="154">
        <v>38651840</v>
      </c>
      <c r="V63" s="154">
        <v>0</v>
      </c>
      <c r="W63" s="154">
        <v>38651840</v>
      </c>
      <c r="X63" s="154">
        <v>0</v>
      </c>
      <c r="Y63" s="154">
        <v>38651840</v>
      </c>
      <c r="Z63" s="154">
        <v>38651840</v>
      </c>
      <c r="AA63" s="154">
        <v>38651840</v>
      </c>
      <c r="AB63" s="154">
        <v>38651840</v>
      </c>
    </row>
    <row r="64" spans="1:28" ht="15" customHeight="1" x14ac:dyDescent="0.2">
      <c r="A64" s="151" t="s">
        <v>33</v>
      </c>
      <c r="B64" s="152" t="s">
        <v>34</v>
      </c>
      <c r="C64" s="153" t="s">
        <v>459</v>
      </c>
      <c r="D64" s="151" t="s">
        <v>61</v>
      </c>
      <c r="E64" s="151" t="s">
        <v>82</v>
      </c>
      <c r="F64" s="151" t="s">
        <v>63</v>
      </c>
      <c r="G64" s="151" t="s">
        <v>67</v>
      </c>
      <c r="H64" s="151" t="s">
        <v>151</v>
      </c>
      <c r="I64" s="151" t="s">
        <v>454</v>
      </c>
      <c r="J64" s="151" t="s">
        <v>42</v>
      </c>
      <c r="K64" s="151"/>
      <c r="L64" s="151"/>
      <c r="M64" s="151" t="s">
        <v>48</v>
      </c>
      <c r="N64" s="151" t="s">
        <v>49</v>
      </c>
      <c r="O64" s="151" t="s">
        <v>39</v>
      </c>
      <c r="P64" s="152" t="s">
        <v>455</v>
      </c>
      <c r="Q64" s="152" t="s">
        <v>471</v>
      </c>
      <c r="R64" s="154">
        <v>700000000</v>
      </c>
      <c r="S64" s="154">
        <v>0</v>
      </c>
      <c r="T64" s="154">
        <v>657463109</v>
      </c>
      <c r="U64" s="154">
        <v>42536891</v>
      </c>
      <c r="V64" s="154">
        <v>0</v>
      </c>
      <c r="W64" s="154">
        <v>42443854.960000001</v>
      </c>
      <c r="X64" s="154">
        <v>93036.04</v>
      </c>
      <c r="Y64" s="154">
        <v>42443854.960000001</v>
      </c>
      <c r="Z64" s="154">
        <v>11713076</v>
      </c>
      <c r="AA64" s="154">
        <v>11713076</v>
      </c>
      <c r="AB64" s="154">
        <v>11713076</v>
      </c>
    </row>
  </sheetData>
  <autoFilter ref="A4:AB4" xr:uid="{00000000-0009-0000-0000-000003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S51"/>
  <sheetViews>
    <sheetView workbookViewId="0">
      <selection activeCell="A2" sqref="A2"/>
    </sheetView>
  </sheetViews>
  <sheetFormatPr baseColWidth="10" defaultRowHeight="16" x14ac:dyDescent="0.2"/>
  <sheetData>
    <row r="1" spans="1:19" ht="26" x14ac:dyDescent="0.2">
      <c r="A1" s="58" t="s">
        <v>6</v>
      </c>
      <c r="B1" s="58" t="s">
        <v>7</v>
      </c>
      <c r="C1" s="58" t="s">
        <v>8</v>
      </c>
      <c r="D1" s="58" t="s">
        <v>9</v>
      </c>
      <c r="E1" s="58" t="s">
        <v>10</v>
      </c>
      <c r="F1" s="58" t="s">
        <v>11</v>
      </c>
      <c r="G1" s="58" t="s">
        <v>12</v>
      </c>
      <c r="H1" s="58" t="s">
        <v>13</v>
      </c>
      <c r="I1" s="58" t="s">
        <v>14</v>
      </c>
      <c r="J1" s="58" t="s">
        <v>15</v>
      </c>
      <c r="K1" s="58" t="s">
        <v>16</v>
      </c>
      <c r="L1" s="58" t="s">
        <v>17</v>
      </c>
      <c r="M1" s="58" t="s">
        <v>18</v>
      </c>
      <c r="N1" s="58" t="s">
        <v>19</v>
      </c>
      <c r="O1" s="58" t="s">
        <v>20</v>
      </c>
      <c r="P1" s="58" t="s">
        <v>21</v>
      </c>
      <c r="Q1" s="58" t="s">
        <v>29</v>
      </c>
      <c r="R1" s="58" t="s">
        <v>30</v>
      </c>
      <c r="S1" s="58" t="s">
        <v>32</v>
      </c>
    </row>
    <row r="2" spans="1:19" ht="15" customHeight="1" x14ac:dyDescent="0.2">
      <c r="A2" s="54" t="s">
        <v>33</v>
      </c>
      <c r="B2" s="55" t="s">
        <v>34</v>
      </c>
      <c r="C2" s="56" t="s">
        <v>477</v>
      </c>
      <c r="D2" s="54" t="s">
        <v>36</v>
      </c>
      <c r="E2" s="54" t="s">
        <v>42</v>
      </c>
      <c r="F2" s="54" t="s">
        <v>42</v>
      </c>
      <c r="G2" s="54" t="s">
        <v>478</v>
      </c>
      <c r="H2" s="54" t="s">
        <v>479</v>
      </c>
      <c r="I2" s="54"/>
      <c r="J2" s="54"/>
      <c r="K2" s="54"/>
      <c r="L2" s="54"/>
      <c r="M2" s="54" t="s">
        <v>37</v>
      </c>
      <c r="N2" s="54" t="s">
        <v>38</v>
      </c>
      <c r="O2" s="54" t="s">
        <v>39</v>
      </c>
      <c r="P2" s="55" t="s">
        <v>480</v>
      </c>
      <c r="Q2" s="57">
        <v>622995</v>
      </c>
      <c r="R2" s="57">
        <v>622995</v>
      </c>
      <c r="S2" s="57">
        <v>622995</v>
      </c>
    </row>
    <row r="3" spans="1:19" ht="15" customHeight="1" x14ac:dyDescent="0.2">
      <c r="A3" s="54" t="s">
        <v>33</v>
      </c>
      <c r="B3" s="55" t="s">
        <v>34</v>
      </c>
      <c r="C3" s="56" t="s">
        <v>435</v>
      </c>
      <c r="D3" s="54" t="s">
        <v>61</v>
      </c>
      <c r="E3" s="54" t="s">
        <v>82</v>
      </c>
      <c r="F3" s="54" t="s">
        <v>63</v>
      </c>
      <c r="G3" s="54" t="s">
        <v>83</v>
      </c>
      <c r="H3" s="54" t="s">
        <v>151</v>
      </c>
      <c r="I3" s="54" t="s">
        <v>436</v>
      </c>
      <c r="J3" s="54" t="s">
        <v>42</v>
      </c>
      <c r="K3" s="54"/>
      <c r="L3" s="54"/>
      <c r="M3" s="54" t="s">
        <v>48</v>
      </c>
      <c r="N3" s="54" t="s">
        <v>49</v>
      </c>
      <c r="O3" s="54" t="s">
        <v>39</v>
      </c>
      <c r="P3" s="55" t="s">
        <v>481</v>
      </c>
      <c r="Q3" s="57">
        <v>898143</v>
      </c>
      <c r="R3" s="57">
        <v>898143</v>
      </c>
      <c r="S3" s="57">
        <v>898143</v>
      </c>
    </row>
    <row r="4" spans="1:19" ht="15" customHeight="1" x14ac:dyDescent="0.2">
      <c r="A4" s="54" t="s">
        <v>33</v>
      </c>
      <c r="B4" s="55" t="s">
        <v>34</v>
      </c>
      <c r="C4" s="56" t="s">
        <v>426</v>
      </c>
      <c r="D4" s="54" t="s">
        <v>61</v>
      </c>
      <c r="E4" s="54" t="s">
        <v>78</v>
      </c>
      <c r="F4" s="54" t="s">
        <v>63</v>
      </c>
      <c r="G4" s="54" t="s">
        <v>79</v>
      </c>
      <c r="H4" s="54" t="s">
        <v>151</v>
      </c>
      <c r="I4" s="54" t="s">
        <v>427</v>
      </c>
      <c r="J4" s="54" t="s">
        <v>42</v>
      </c>
      <c r="K4" s="54"/>
      <c r="L4" s="54"/>
      <c r="M4" s="54" t="s">
        <v>37</v>
      </c>
      <c r="N4" s="54" t="s">
        <v>76</v>
      </c>
      <c r="O4" s="54" t="s">
        <v>39</v>
      </c>
      <c r="P4" s="55" t="s">
        <v>482</v>
      </c>
      <c r="Q4" s="57">
        <v>5691827</v>
      </c>
      <c r="R4" s="57">
        <v>5691827</v>
      </c>
      <c r="S4" s="57">
        <v>5691827</v>
      </c>
    </row>
    <row r="5" spans="1:19" ht="15" customHeight="1" x14ac:dyDescent="0.2">
      <c r="A5" s="54" t="s">
        <v>33</v>
      </c>
      <c r="B5" s="55" t="s">
        <v>34</v>
      </c>
      <c r="C5" s="56" t="s">
        <v>429</v>
      </c>
      <c r="D5" s="54" t="s">
        <v>61</v>
      </c>
      <c r="E5" s="54" t="s">
        <v>78</v>
      </c>
      <c r="F5" s="54" t="s">
        <v>63</v>
      </c>
      <c r="G5" s="54" t="s">
        <v>79</v>
      </c>
      <c r="H5" s="54" t="s">
        <v>151</v>
      </c>
      <c r="I5" s="54" t="s">
        <v>430</v>
      </c>
      <c r="J5" s="54" t="s">
        <v>42</v>
      </c>
      <c r="K5" s="54"/>
      <c r="L5" s="54"/>
      <c r="M5" s="54" t="s">
        <v>37</v>
      </c>
      <c r="N5" s="54" t="s">
        <v>76</v>
      </c>
      <c r="O5" s="54" t="s">
        <v>39</v>
      </c>
      <c r="P5" s="55" t="s">
        <v>483</v>
      </c>
      <c r="Q5" s="57">
        <v>6204672</v>
      </c>
      <c r="R5" s="57">
        <v>6204672</v>
      </c>
      <c r="S5" s="57">
        <v>6204672</v>
      </c>
    </row>
    <row r="6" spans="1:19" ht="15" customHeight="1" x14ac:dyDescent="0.2">
      <c r="A6" s="54" t="s">
        <v>33</v>
      </c>
      <c r="B6" s="55" t="s">
        <v>34</v>
      </c>
      <c r="C6" s="56" t="s">
        <v>484</v>
      </c>
      <c r="D6" s="54" t="s">
        <v>36</v>
      </c>
      <c r="E6" s="54" t="s">
        <v>42</v>
      </c>
      <c r="F6" s="54" t="s">
        <v>42</v>
      </c>
      <c r="G6" s="54" t="s">
        <v>42</v>
      </c>
      <c r="H6" s="54" t="s">
        <v>485</v>
      </c>
      <c r="I6" s="54"/>
      <c r="J6" s="54"/>
      <c r="K6" s="54"/>
      <c r="L6" s="54"/>
      <c r="M6" s="54" t="s">
        <v>48</v>
      </c>
      <c r="N6" s="54" t="s">
        <v>49</v>
      </c>
      <c r="O6" s="54" t="s">
        <v>39</v>
      </c>
      <c r="P6" s="55" t="s">
        <v>486</v>
      </c>
      <c r="Q6" s="57">
        <v>6315620</v>
      </c>
      <c r="R6" s="57">
        <v>6315620</v>
      </c>
      <c r="S6" s="57">
        <v>6315620</v>
      </c>
    </row>
    <row r="7" spans="1:19" ht="15" customHeight="1" x14ac:dyDescent="0.2">
      <c r="A7" s="54" t="s">
        <v>33</v>
      </c>
      <c r="B7" s="55" t="s">
        <v>34</v>
      </c>
      <c r="C7" s="56" t="s">
        <v>453</v>
      </c>
      <c r="D7" s="54" t="s">
        <v>61</v>
      </c>
      <c r="E7" s="54" t="s">
        <v>82</v>
      </c>
      <c r="F7" s="54" t="s">
        <v>63</v>
      </c>
      <c r="G7" s="54" t="s">
        <v>64</v>
      </c>
      <c r="H7" s="54" t="s">
        <v>151</v>
      </c>
      <c r="I7" s="54" t="s">
        <v>454</v>
      </c>
      <c r="J7" s="54" t="s">
        <v>42</v>
      </c>
      <c r="K7" s="54"/>
      <c r="L7" s="54"/>
      <c r="M7" s="54" t="s">
        <v>48</v>
      </c>
      <c r="N7" s="54" t="s">
        <v>49</v>
      </c>
      <c r="O7" s="54" t="s">
        <v>39</v>
      </c>
      <c r="P7" s="55" t="s">
        <v>487</v>
      </c>
      <c r="Q7" s="57">
        <v>7700000</v>
      </c>
      <c r="R7" s="57">
        <v>7700000</v>
      </c>
      <c r="S7" s="57">
        <v>7700000</v>
      </c>
    </row>
    <row r="8" spans="1:19" ht="15" customHeight="1" x14ac:dyDescent="0.2">
      <c r="A8" s="54" t="s">
        <v>33</v>
      </c>
      <c r="B8" s="55" t="s">
        <v>34</v>
      </c>
      <c r="C8" s="56" t="s">
        <v>456</v>
      </c>
      <c r="D8" s="54" t="s">
        <v>61</v>
      </c>
      <c r="E8" s="54" t="s">
        <v>82</v>
      </c>
      <c r="F8" s="54" t="s">
        <v>63</v>
      </c>
      <c r="G8" s="54" t="s">
        <v>67</v>
      </c>
      <c r="H8" s="54" t="s">
        <v>151</v>
      </c>
      <c r="I8" s="54" t="s">
        <v>457</v>
      </c>
      <c r="J8" s="54" t="s">
        <v>42</v>
      </c>
      <c r="K8" s="54"/>
      <c r="L8" s="54"/>
      <c r="M8" s="54" t="s">
        <v>37</v>
      </c>
      <c r="N8" s="54" t="s">
        <v>76</v>
      </c>
      <c r="O8" s="54" t="s">
        <v>39</v>
      </c>
      <c r="P8" s="55" t="s">
        <v>488</v>
      </c>
      <c r="Q8" s="57">
        <v>11001360</v>
      </c>
      <c r="R8" s="57">
        <v>8500272</v>
      </c>
      <c r="S8" s="57">
        <v>8500272</v>
      </c>
    </row>
    <row r="9" spans="1:19" ht="15" customHeight="1" x14ac:dyDescent="0.2">
      <c r="A9" s="54" t="s">
        <v>33</v>
      </c>
      <c r="B9" s="55" t="s">
        <v>34</v>
      </c>
      <c r="C9" s="56" t="s">
        <v>198</v>
      </c>
      <c r="D9" s="54" t="s">
        <v>61</v>
      </c>
      <c r="E9" s="54" t="s">
        <v>74</v>
      </c>
      <c r="F9" s="54" t="s">
        <v>63</v>
      </c>
      <c r="G9" s="54" t="s">
        <v>71</v>
      </c>
      <c r="H9" s="54" t="s">
        <v>151</v>
      </c>
      <c r="I9" s="54" t="s">
        <v>156</v>
      </c>
      <c r="J9" s="54" t="s">
        <v>42</v>
      </c>
      <c r="K9" s="54"/>
      <c r="L9" s="54"/>
      <c r="M9" s="54" t="s">
        <v>37</v>
      </c>
      <c r="N9" s="54" t="s">
        <v>76</v>
      </c>
      <c r="O9" s="54" t="s">
        <v>39</v>
      </c>
      <c r="P9" s="55" t="s">
        <v>157</v>
      </c>
      <c r="Q9" s="57">
        <v>11502650</v>
      </c>
      <c r="R9" s="57">
        <v>11502650</v>
      </c>
      <c r="S9" s="57">
        <v>11502650</v>
      </c>
    </row>
    <row r="10" spans="1:19" ht="15" customHeight="1" x14ac:dyDescent="0.2">
      <c r="A10" s="54" t="s">
        <v>33</v>
      </c>
      <c r="B10" s="55" t="s">
        <v>34</v>
      </c>
      <c r="C10" s="56" t="s">
        <v>489</v>
      </c>
      <c r="D10" s="54" t="s">
        <v>36</v>
      </c>
      <c r="E10" s="54" t="s">
        <v>42</v>
      </c>
      <c r="F10" s="54" t="s">
        <v>42</v>
      </c>
      <c r="G10" s="54" t="s">
        <v>42</v>
      </c>
      <c r="H10" s="54" t="s">
        <v>490</v>
      </c>
      <c r="I10" s="54"/>
      <c r="J10" s="54"/>
      <c r="K10" s="54"/>
      <c r="L10" s="54"/>
      <c r="M10" s="54" t="s">
        <v>37</v>
      </c>
      <c r="N10" s="54" t="s">
        <v>38</v>
      </c>
      <c r="O10" s="54" t="s">
        <v>39</v>
      </c>
      <c r="P10" s="55" t="s">
        <v>491</v>
      </c>
      <c r="Q10" s="57">
        <v>12739156.77</v>
      </c>
      <c r="R10" s="57">
        <v>12739156.77</v>
      </c>
      <c r="S10" s="57">
        <v>12739156.77</v>
      </c>
    </row>
    <row r="11" spans="1:19" ht="15" customHeight="1" x14ac:dyDescent="0.2">
      <c r="A11" s="54" t="s">
        <v>33</v>
      </c>
      <c r="B11" s="55" t="s">
        <v>34</v>
      </c>
      <c r="C11" s="56" t="s">
        <v>198</v>
      </c>
      <c r="D11" s="54" t="s">
        <v>61</v>
      </c>
      <c r="E11" s="54" t="s">
        <v>74</v>
      </c>
      <c r="F11" s="54" t="s">
        <v>63</v>
      </c>
      <c r="G11" s="54" t="s">
        <v>71</v>
      </c>
      <c r="H11" s="54" t="s">
        <v>151</v>
      </c>
      <c r="I11" s="54" t="s">
        <v>156</v>
      </c>
      <c r="J11" s="54" t="s">
        <v>42</v>
      </c>
      <c r="K11" s="54"/>
      <c r="L11" s="54"/>
      <c r="M11" s="54" t="s">
        <v>48</v>
      </c>
      <c r="N11" s="54" t="s">
        <v>49</v>
      </c>
      <c r="O11" s="54" t="s">
        <v>39</v>
      </c>
      <c r="P11" s="55" t="s">
        <v>157</v>
      </c>
      <c r="Q11" s="57">
        <v>14769066</v>
      </c>
      <c r="R11" s="57">
        <v>14769066</v>
      </c>
      <c r="S11" s="57">
        <v>14769066</v>
      </c>
    </row>
    <row r="12" spans="1:19" ht="15" customHeight="1" x14ac:dyDescent="0.2">
      <c r="A12" s="54" t="s">
        <v>33</v>
      </c>
      <c r="B12" s="55" t="s">
        <v>34</v>
      </c>
      <c r="C12" s="56" t="s">
        <v>435</v>
      </c>
      <c r="D12" s="54" t="s">
        <v>61</v>
      </c>
      <c r="E12" s="54" t="s">
        <v>82</v>
      </c>
      <c r="F12" s="54" t="s">
        <v>63</v>
      </c>
      <c r="G12" s="54" t="s">
        <v>83</v>
      </c>
      <c r="H12" s="54" t="s">
        <v>151</v>
      </c>
      <c r="I12" s="54" t="s">
        <v>436</v>
      </c>
      <c r="J12" s="54" t="s">
        <v>42</v>
      </c>
      <c r="K12" s="54"/>
      <c r="L12" s="54"/>
      <c r="M12" s="54" t="s">
        <v>37</v>
      </c>
      <c r="N12" s="54" t="s">
        <v>76</v>
      </c>
      <c r="O12" s="54" t="s">
        <v>39</v>
      </c>
      <c r="P12" s="55" t="s">
        <v>481</v>
      </c>
      <c r="Q12" s="57">
        <v>26349155</v>
      </c>
      <c r="R12" s="57">
        <v>26349155</v>
      </c>
      <c r="S12" s="57">
        <v>26349155</v>
      </c>
    </row>
    <row r="13" spans="1:19" ht="15" customHeight="1" x14ac:dyDescent="0.2">
      <c r="A13" s="54" t="s">
        <v>33</v>
      </c>
      <c r="B13" s="55" t="s">
        <v>34</v>
      </c>
      <c r="C13" s="56" t="s">
        <v>442</v>
      </c>
      <c r="D13" s="54" t="s">
        <v>61</v>
      </c>
      <c r="E13" s="54" t="s">
        <v>82</v>
      </c>
      <c r="F13" s="54" t="s">
        <v>63</v>
      </c>
      <c r="G13" s="54" t="s">
        <v>83</v>
      </c>
      <c r="H13" s="54" t="s">
        <v>151</v>
      </c>
      <c r="I13" s="54" t="s">
        <v>443</v>
      </c>
      <c r="J13" s="54" t="s">
        <v>42</v>
      </c>
      <c r="K13" s="54"/>
      <c r="L13" s="54"/>
      <c r="M13" s="54" t="s">
        <v>37</v>
      </c>
      <c r="N13" s="54" t="s">
        <v>76</v>
      </c>
      <c r="O13" s="54" t="s">
        <v>39</v>
      </c>
      <c r="P13" s="55" t="s">
        <v>492</v>
      </c>
      <c r="Q13" s="57">
        <v>26983366</v>
      </c>
      <c r="R13" s="57">
        <v>26983366</v>
      </c>
      <c r="S13" s="57">
        <v>26983366</v>
      </c>
    </row>
    <row r="14" spans="1:19" ht="15" customHeight="1" x14ac:dyDescent="0.2">
      <c r="A14" s="54" t="s">
        <v>33</v>
      </c>
      <c r="B14" s="55" t="s">
        <v>34</v>
      </c>
      <c r="C14" s="56" t="s">
        <v>198</v>
      </c>
      <c r="D14" s="54" t="s">
        <v>61</v>
      </c>
      <c r="E14" s="54" t="s">
        <v>74</v>
      </c>
      <c r="F14" s="54" t="s">
        <v>63</v>
      </c>
      <c r="G14" s="54" t="s">
        <v>71</v>
      </c>
      <c r="H14" s="54" t="s">
        <v>151</v>
      </c>
      <c r="I14" s="54" t="s">
        <v>156</v>
      </c>
      <c r="J14" s="54" t="s">
        <v>42</v>
      </c>
      <c r="K14" s="54"/>
      <c r="L14" s="54"/>
      <c r="M14" s="54" t="s">
        <v>37</v>
      </c>
      <c r="N14" s="54" t="s">
        <v>493</v>
      </c>
      <c r="O14" s="54" t="s">
        <v>39</v>
      </c>
      <c r="P14" s="55" t="s">
        <v>157</v>
      </c>
      <c r="Q14" s="57">
        <v>26985304</v>
      </c>
      <c r="R14" s="57">
        <v>26985304</v>
      </c>
      <c r="S14" s="57">
        <v>26985304</v>
      </c>
    </row>
    <row r="15" spans="1:19" ht="15" customHeight="1" x14ac:dyDescent="0.2">
      <c r="A15" s="54" t="s">
        <v>33</v>
      </c>
      <c r="B15" s="55" t="s">
        <v>34</v>
      </c>
      <c r="C15" s="56" t="s">
        <v>459</v>
      </c>
      <c r="D15" s="54" t="s">
        <v>61</v>
      </c>
      <c r="E15" s="54" t="s">
        <v>82</v>
      </c>
      <c r="F15" s="54" t="s">
        <v>63</v>
      </c>
      <c r="G15" s="54" t="s">
        <v>67</v>
      </c>
      <c r="H15" s="54" t="s">
        <v>151</v>
      </c>
      <c r="I15" s="54" t="s">
        <v>454</v>
      </c>
      <c r="J15" s="54" t="s">
        <v>42</v>
      </c>
      <c r="K15" s="54"/>
      <c r="L15" s="54"/>
      <c r="M15" s="54" t="s">
        <v>37</v>
      </c>
      <c r="N15" s="54" t="s">
        <v>76</v>
      </c>
      <c r="O15" s="54" t="s">
        <v>39</v>
      </c>
      <c r="P15" s="55" t="s">
        <v>494</v>
      </c>
      <c r="Q15" s="57">
        <v>33136287.800000001</v>
      </c>
      <c r="R15" s="57">
        <v>33136287.800000001</v>
      </c>
      <c r="S15" s="57">
        <v>33136287.800000001</v>
      </c>
    </row>
    <row r="16" spans="1:19" ht="15" customHeight="1" x14ac:dyDescent="0.2">
      <c r="A16" s="54" t="s">
        <v>33</v>
      </c>
      <c r="B16" s="55" t="s">
        <v>34</v>
      </c>
      <c r="C16" s="56" t="s">
        <v>376</v>
      </c>
      <c r="D16" s="54" t="s">
        <v>61</v>
      </c>
      <c r="E16" s="54" t="s">
        <v>62</v>
      </c>
      <c r="F16" s="54" t="s">
        <v>63</v>
      </c>
      <c r="G16" s="54" t="s">
        <v>64</v>
      </c>
      <c r="H16" s="54" t="s">
        <v>151</v>
      </c>
      <c r="I16" s="54" t="s">
        <v>377</v>
      </c>
      <c r="J16" s="54" t="s">
        <v>42</v>
      </c>
      <c r="K16" s="54"/>
      <c r="L16" s="54"/>
      <c r="M16" s="54" t="s">
        <v>37</v>
      </c>
      <c r="N16" s="54" t="s">
        <v>76</v>
      </c>
      <c r="O16" s="54" t="s">
        <v>39</v>
      </c>
      <c r="P16" s="55" t="s">
        <v>495</v>
      </c>
      <c r="Q16" s="57">
        <v>41657575</v>
      </c>
      <c r="R16" s="57">
        <v>41657575</v>
      </c>
      <c r="S16" s="57">
        <v>41657575</v>
      </c>
    </row>
    <row r="17" spans="1:19" ht="15" customHeight="1" x14ac:dyDescent="0.2">
      <c r="A17" s="54" t="s">
        <v>33</v>
      </c>
      <c r="B17" s="55" t="s">
        <v>34</v>
      </c>
      <c r="C17" s="56" t="s">
        <v>432</v>
      </c>
      <c r="D17" s="54" t="s">
        <v>61</v>
      </c>
      <c r="E17" s="54" t="s">
        <v>78</v>
      </c>
      <c r="F17" s="54" t="s">
        <v>63</v>
      </c>
      <c r="G17" s="54" t="s">
        <v>79</v>
      </c>
      <c r="H17" s="54" t="s">
        <v>151</v>
      </c>
      <c r="I17" s="54" t="s">
        <v>433</v>
      </c>
      <c r="J17" s="54" t="s">
        <v>42</v>
      </c>
      <c r="K17" s="54"/>
      <c r="L17" s="54"/>
      <c r="M17" s="54" t="s">
        <v>48</v>
      </c>
      <c r="N17" s="54" t="s">
        <v>49</v>
      </c>
      <c r="O17" s="54" t="s">
        <v>39</v>
      </c>
      <c r="P17" s="55" t="s">
        <v>496</v>
      </c>
      <c r="Q17" s="57">
        <v>50000000</v>
      </c>
      <c r="R17" s="57">
        <v>50000000</v>
      </c>
      <c r="S17" s="57">
        <v>50000000</v>
      </c>
    </row>
    <row r="18" spans="1:19" ht="15" customHeight="1" x14ac:dyDescent="0.2">
      <c r="A18" s="54" t="s">
        <v>33</v>
      </c>
      <c r="B18" s="55" t="s">
        <v>34</v>
      </c>
      <c r="C18" s="56" t="s">
        <v>373</v>
      </c>
      <c r="D18" s="54" t="s">
        <v>61</v>
      </c>
      <c r="E18" s="54" t="s">
        <v>62</v>
      </c>
      <c r="F18" s="54" t="s">
        <v>63</v>
      </c>
      <c r="G18" s="54" t="s">
        <v>64</v>
      </c>
      <c r="H18" s="54" t="s">
        <v>151</v>
      </c>
      <c r="I18" s="54" t="s">
        <v>374</v>
      </c>
      <c r="J18" s="54" t="s">
        <v>42</v>
      </c>
      <c r="K18" s="54"/>
      <c r="L18" s="54"/>
      <c r="M18" s="54" t="s">
        <v>48</v>
      </c>
      <c r="N18" s="54" t="s">
        <v>49</v>
      </c>
      <c r="O18" s="54" t="s">
        <v>39</v>
      </c>
      <c r="P18" s="55" t="s">
        <v>497</v>
      </c>
      <c r="Q18" s="57">
        <v>50539666</v>
      </c>
      <c r="R18" s="57">
        <v>50539666</v>
      </c>
      <c r="S18" s="57">
        <v>50539666</v>
      </c>
    </row>
    <row r="19" spans="1:19" ht="15" customHeight="1" x14ac:dyDescent="0.2">
      <c r="A19" s="54" t="s">
        <v>33</v>
      </c>
      <c r="B19" s="55" t="s">
        <v>34</v>
      </c>
      <c r="C19" s="56" t="s">
        <v>370</v>
      </c>
      <c r="D19" s="54" t="s">
        <v>61</v>
      </c>
      <c r="E19" s="54" t="s">
        <v>62</v>
      </c>
      <c r="F19" s="54" t="s">
        <v>63</v>
      </c>
      <c r="G19" s="54" t="s">
        <v>64</v>
      </c>
      <c r="H19" s="54" t="s">
        <v>151</v>
      </c>
      <c r="I19" s="54" t="s">
        <v>371</v>
      </c>
      <c r="J19" s="54" t="s">
        <v>42</v>
      </c>
      <c r="K19" s="54"/>
      <c r="L19" s="54"/>
      <c r="M19" s="54" t="s">
        <v>37</v>
      </c>
      <c r="N19" s="54" t="s">
        <v>76</v>
      </c>
      <c r="O19" s="54" t="s">
        <v>39</v>
      </c>
      <c r="P19" s="55" t="s">
        <v>498</v>
      </c>
      <c r="Q19" s="57">
        <v>55460914</v>
      </c>
      <c r="R19" s="57">
        <v>55460914</v>
      </c>
      <c r="S19" s="57">
        <v>55460914</v>
      </c>
    </row>
    <row r="20" spans="1:19" ht="15" customHeight="1" x14ac:dyDescent="0.2">
      <c r="A20" s="54" t="s">
        <v>33</v>
      </c>
      <c r="B20" s="55" t="s">
        <v>34</v>
      </c>
      <c r="C20" s="56" t="s">
        <v>199</v>
      </c>
      <c r="D20" s="54" t="s">
        <v>61</v>
      </c>
      <c r="E20" s="54" t="s">
        <v>82</v>
      </c>
      <c r="F20" s="54" t="s">
        <v>63</v>
      </c>
      <c r="G20" s="54" t="s">
        <v>83</v>
      </c>
      <c r="H20" s="54" t="s">
        <v>151</v>
      </c>
      <c r="I20" s="54" t="s">
        <v>158</v>
      </c>
      <c r="J20" s="54" t="s">
        <v>42</v>
      </c>
      <c r="K20" s="54"/>
      <c r="L20" s="54"/>
      <c r="M20" s="54" t="s">
        <v>37</v>
      </c>
      <c r="N20" s="54" t="s">
        <v>76</v>
      </c>
      <c r="O20" s="54" t="s">
        <v>39</v>
      </c>
      <c r="P20" s="55" t="s">
        <v>159</v>
      </c>
      <c r="Q20" s="57">
        <v>66201275</v>
      </c>
      <c r="R20" s="57">
        <v>66201275</v>
      </c>
      <c r="S20" s="57">
        <v>66201275</v>
      </c>
    </row>
    <row r="21" spans="1:19" ht="15" customHeight="1" x14ac:dyDescent="0.2">
      <c r="A21" s="54" t="s">
        <v>33</v>
      </c>
      <c r="B21" s="55" t="s">
        <v>34</v>
      </c>
      <c r="C21" s="56" t="s">
        <v>499</v>
      </c>
      <c r="D21" s="54" t="s">
        <v>36</v>
      </c>
      <c r="E21" s="54" t="s">
        <v>42</v>
      </c>
      <c r="F21" s="54" t="s">
        <v>42</v>
      </c>
      <c r="G21" s="54" t="s">
        <v>42</v>
      </c>
      <c r="H21" s="54" t="s">
        <v>500</v>
      </c>
      <c r="I21" s="54"/>
      <c r="J21" s="54"/>
      <c r="K21" s="54"/>
      <c r="L21" s="54"/>
      <c r="M21" s="54" t="s">
        <v>37</v>
      </c>
      <c r="N21" s="54" t="s">
        <v>38</v>
      </c>
      <c r="O21" s="54" t="s">
        <v>39</v>
      </c>
      <c r="P21" s="55" t="s">
        <v>501</v>
      </c>
      <c r="Q21" s="57">
        <v>74670731</v>
      </c>
      <c r="R21" s="57">
        <v>72822731</v>
      </c>
      <c r="S21" s="57">
        <v>72300731</v>
      </c>
    </row>
    <row r="22" spans="1:19" ht="15" customHeight="1" x14ac:dyDescent="0.2">
      <c r="A22" s="54" t="s">
        <v>33</v>
      </c>
      <c r="B22" s="55" t="s">
        <v>34</v>
      </c>
      <c r="C22" s="56" t="s">
        <v>399</v>
      </c>
      <c r="D22" s="54" t="s">
        <v>61</v>
      </c>
      <c r="E22" s="54" t="s">
        <v>70</v>
      </c>
      <c r="F22" s="54" t="s">
        <v>63</v>
      </c>
      <c r="G22" s="54" t="s">
        <v>71</v>
      </c>
      <c r="H22" s="54" t="s">
        <v>151</v>
      </c>
      <c r="I22" s="54" t="s">
        <v>400</v>
      </c>
      <c r="J22" s="54" t="s">
        <v>42</v>
      </c>
      <c r="K22" s="54"/>
      <c r="L22" s="54"/>
      <c r="M22" s="54" t="s">
        <v>37</v>
      </c>
      <c r="N22" s="54" t="s">
        <v>76</v>
      </c>
      <c r="O22" s="54" t="s">
        <v>39</v>
      </c>
      <c r="P22" s="55" t="s">
        <v>502</v>
      </c>
      <c r="Q22" s="57">
        <v>85978028</v>
      </c>
      <c r="R22" s="57">
        <v>84036884</v>
      </c>
      <c r="S22" s="57">
        <v>84036884</v>
      </c>
    </row>
    <row r="23" spans="1:19" ht="15" customHeight="1" x14ac:dyDescent="0.2">
      <c r="A23" s="54" t="s">
        <v>33</v>
      </c>
      <c r="B23" s="55" t="s">
        <v>34</v>
      </c>
      <c r="C23" s="56" t="s">
        <v>383</v>
      </c>
      <c r="D23" s="54" t="s">
        <v>61</v>
      </c>
      <c r="E23" s="54" t="s">
        <v>62</v>
      </c>
      <c r="F23" s="54" t="s">
        <v>63</v>
      </c>
      <c r="G23" s="54" t="s">
        <v>64</v>
      </c>
      <c r="H23" s="54" t="s">
        <v>151</v>
      </c>
      <c r="I23" s="54" t="s">
        <v>384</v>
      </c>
      <c r="J23" s="54" t="s">
        <v>42</v>
      </c>
      <c r="K23" s="54"/>
      <c r="L23" s="54"/>
      <c r="M23" s="54" t="s">
        <v>48</v>
      </c>
      <c r="N23" s="54" t="s">
        <v>49</v>
      </c>
      <c r="O23" s="54" t="s">
        <v>39</v>
      </c>
      <c r="P23" s="55" t="s">
        <v>503</v>
      </c>
      <c r="Q23" s="57">
        <v>119363149</v>
      </c>
      <c r="R23" s="57">
        <v>119363149</v>
      </c>
      <c r="S23" s="57">
        <v>119363149</v>
      </c>
    </row>
    <row r="24" spans="1:19" ht="15" customHeight="1" x14ac:dyDescent="0.2">
      <c r="A24" s="54" t="s">
        <v>33</v>
      </c>
      <c r="B24" s="55" t="s">
        <v>34</v>
      </c>
      <c r="C24" s="56" t="s">
        <v>380</v>
      </c>
      <c r="D24" s="54" t="s">
        <v>61</v>
      </c>
      <c r="E24" s="54" t="s">
        <v>62</v>
      </c>
      <c r="F24" s="54" t="s">
        <v>63</v>
      </c>
      <c r="G24" s="54" t="s">
        <v>64</v>
      </c>
      <c r="H24" s="54" t="s">
        <v>151</v>
      </c>
      <c r="I24" s="54" t="s">
        <v>381</v>
      </c>
      <c r="J24" s="54" t="s">
        <v>42</v>
      </c>
      <c r="K24" s="54"/>
      <c r="L24" s="54"/>
      <c r="M24" s="54" t="s">
        <v>48</v>
      </c>
      <c r="N24" s="54" t="s">
        <v>49</v>
      </c>
      <c r="O24" s="54" t="s">
        <v>39</v>
      </c>
      <c r="P24" s="55" t="s">
        <v>504</v>
      </c>
      <c r="Q24" s="57">
        <v>137322204</v>
      </c>
      <c r="R24" s="57">
        <v>137322204</v>
      </c>
      <c r="S24" s="57">
        <v>137322204</v>
      </c>
    </row>
    <row r="25" spans="1:19" ht="15" customHeight="1" x14ac:dyDescent="0.2">
      <c r="A25" s="54" t="s">
        <v>33</v>
      </c>
      <c r="B25" s="55" t="s">
        <v>34</v>
      </c>
      <c r="C25" s="56" t="s">
        <v>386</v>
      </c>
      <c r="D25" s="54" t="s">
        <v>61</v>
      </c>
      <c r="E25" s="54" t="s">
        <v>62</v>
      </c>
      <c r="F25" s="54" t="s">
        <v>63</v>
      </c>
      <c r="G25" s="54" t="s">
        <v>64</v>
      </c>
      <c r="H25" s="54" t="s">
        <v>151</v>
      </c>
      <c r="I25" s="54" t="s">
        <v>387</v>
      </c>
      <c r="J25" s="54" t="s">
        <v>42</v>
      </c>
      <c r="K25" s="54"/>
      <c r="L25" s="54"/>
      <c r="M25" s="54" t="s">
        <v>37</v>
      </c>
      <c r="N25" s="54" t="s">
        <v>76</v>
      </c>
      <c r="O25" s="54" t="s">
        <v>39</v>
      </c>
      <c r="P25" s="55" t="s">
        <v>505</v>
      </c>
      <c r="Q25" s="57">
        <v>158543055</v>
      </c>
      <c r="R25" s="57">
        <v>158543055</v>
      </c>
      <c r="S25" s="57">
        <v>158543055</v>
      </c>
    </row>
    <row r="26" spans="1:19" ht="15" customHeight="1" x14ac:dyDescent="0.2">
      <c r="A26" s="54" t="s">
        <v>33</v>
      </c>
      <c r="B26" s="55" t="s">
        <v>34</v>
      </c>
      <c r="C26" s="56" t="s">
        <v>200</v>
      </c>
      <c r="D26" s="54" t="s">
        <v>61</v>
      </c>
      <c r="E26" s="54" t="s">
        <v>82</v>
      </c>
      <c r="F26" s="54" t="s">
        <v>63</v>
      </c>
      <c r="G26" s="54" t="s">
        <v>86</v>
      </c>
      <c r="H26" s="54" t="s">
        <v>151</v>
      </c>
      <c r="I26" s="54" t="s">
        <v>160</v>
      </c>
      <c r="J26" s="54" t="s">
        <v>42</v>
      </c>
      <c r="K26" s="54"/>
      <c r="L26" s="54"/>
      <c r="M26" s="54" t="s">
        <v>48</v>
      </c>
      <c r="N26" s="54" t="s">
        <v>49</v>
      </c>
      <c r="O26" s="54" t="s">
        <v>39</v>
      </c>
      <c r="P26" s="55" t="s">
        <v>161</v>
      </c>
      <c r="Q26" s="57">
        <v>183568328</v>
      </c>
      <c r="R26" s="57">
        <v>118206118</v>
      </c>
      <c r="S26" s="57">
        <v>118206118</v>
      </c>
    </row>
    <row r="27" spans="1:19" ht="15" customHeight="1" x14ac:dyDescent="0.2">
      <c r="A27" s="54" t="s">
        <v>33</v>
      </c>
      <c r="B27" s="55" t="s">
        <v>34</v>
      </c>
      <c r="C27" s="56" t="s">
        <v>197</v>
      </c>
      <c r="D27" s="54" t="s">
        <v>61</v>
      </c>
      <c r="E27" s="54" t="s">
        <v>74</v>
      </c>
      <c r="F27" s="54" t="s">
        <v>63</v>
      </c>
      <c r="G27" s="54" t="s">
        <v>71</v>
      </c>
      <c r="H27" s="54" t="s">
        <v>151</v>
      </c>
      <c r="I27" s="54" t="s">
        <v>154</v>
      </c>
      <c r="J27" s="54" t="s">
        <v>42</v>
      </c>
      <c r="K27" s="54"/>
      <c r="L27" s="54"/>
      <c r="M27" s="54" t="s">
        <v>37</v>
      </c>
      <c r="N27" s="54" t="s">
        <v>76</v>
      </c>
      <c r="O27" s="54" t="s">
        <v>39</v>
      </c>
      <c r="P27" s="55" t="s">
        <v>155</v>
      </c>
      <c r="Q27" s="57">
        <v>186503539</v>
      </c>
      <c r="R27" s="57">
        <v>182219988</v>
      </c>
      <c r="S27" s="57">
        <v>182219988</v>
      </c>
    </row>
    <row r="28" spans="1:19" ht="15" customHeight="1" x14ac:dyDescent="0.2">
      <c r="A28" s="54" t="s">
        <v>33</v>
      </c>
      <c r="B28" s="55" t="s">
        <v>34</v>
      </c>
      <c r="C28" s="56" t="s">
        <v>199</v>
      </c>
      <c r="D28" s="54" t="s">
        <v>61</v>
      </c>
      <c r="E28" s="54" t="s">
        <v>82</v>
      </c>
      <c r="F28" s="54" t="s">
        <v>63</v>
      </c>
      <c r="G28" s="54" t="s">
        <v>83</v>
      </c>
      <c r="H28" s="54" t="s">
        <v>151</v>
      </c>
      <c r="I28" s="54" t="s">
        <v>158</v>
      </c>
      <c r="J28" s="54" t="s">
        <v>42</v>
      </c>
      <c r="K28" s="54"/>
      <c r="L28" s="54"/>
      <c r="M28" s="54" t="s">
        <v>48</v>
      </c>
      <c r="N28" s="54" t="s">
        <v>49</v>
      </c>
      <c r="O28" s="54" t="s">
        <v>39</v>
      </c>
      <c r="P28" s="55" t="s">
        <v>159</v>
      </c>
      <c r="Q28" s="57">
        <v>198121789</v>
      </c>
      <c r="R28" s="57">
        <v>198121789</v>
      </c>
      <c r="S28" s="57">
        <v>198121789</v>
      </c>
    </row>
    <row r="29" spans="1:19" ht="15" customHeight="1" x14ac:dyDescent="0.2">
      <c r="A29" s="54" t="s">
        <v>33</v>
      </c>
      <c r="B29" s="55" t="s">
        <v>34</v>
      </c>
      <c r="C29" s="56" t="s">
        <v>395</v>
      </c>
      <c r="D29" s="54" t="s">
        <v>61</v>
      </c>
      <c r="E29" s="54" t="s">
        <v>70</v>
      </c>
      <c r="F29" s="54" t="s">
        <v>63</v>
      </c>
      <c r="G29" s="54" t="s">
        <v>71</v>
      </c>
      <c r="H29" s="54" t="s">
        <v>151</v>
      </c>
      <c r="I29" s="54" t="s">
        <v>396</v>
      </c>
      <c r="J29" s="54" t="s">
        <v>42</v>
      </c>
      <c r="K29" s="54"/>
      <c r="L29" s="54"/>
      <c r="M29" s="54" t="s">
        <v>37</v>
      </c>
      <c r="N29" s="54" t="s">
        <v>76</v>
      </c>
      <c r="O29" s="54" t="s">
        <v>39</v>
      </c>
      <c r="P29" s="55" t="s">
        <v>506</v>
      </c>
      <c r="Q29" s="57">
        <v>220466472</v>
      </c>
      <c r="R29" s="57">
        <v>147124623</v>
      </c>
      <c r="S29" s="57">
        <v>147124623</v>
      </c>
    </row>
    <row r="30" spans="1:19" ht="15" customHeight="1" x14ac:dyDescent="0.2">
      <c r="A30" s="54" t="s">
        <v>33</v>
      </c>
      <c r="B30" s="55" t="s">
        <v>34</v>
      </c>
      <c r="C30" s="56" t="s">
        <v>395</v>
      </c>
      <c r="D30" s="54" t="s">
        <v>61</v>
      </c>
      <c r="E30" s="54" t="s">
        <v>70</v>
      </c>
      <c r="F30" s="54" t="s">
        <v>63</v>
      </c>
      <c r="G30" s="54" t="s">
        <v>71</v>
      </c>
      <c r="H30" s="54" t="s">
        <v>151</v>
      </c>
      <c r="I30" s="54" t="s">
        <v>396</v>
      </c>
      <c r="J30" s="54" t="s">
        <v>42</v>
      </c>
      <c r="K30" s="54"/>
      <c r="L30" s="54"/>
      <c r="M30" s="54" t="s">
        <v>48</v>
      </c>
      <c r="N30" s="54" t="s">
        <v>49</v>
      </c>
      <c r="O30" s="54" t="s">
        <v>39</v>
      </c>
      <c r="P30" s="55" t="s">
        <v>506</v>
      </c>
      <c r="Q30" s="57">
        <v>224911367</v>
      </c>
      <c r="R30" s="57">
        <v>41368470</v>
      </c>
      <c r="S30" s="57">
        <v>41368470</v>
      </c>
    </row>
    <row r="31" spans="1:19" ht="15" customHeight="1" x14ac:dyDescent="0.2">
      <c r="A31" s="54" t="s">
        <v>33</v>
      </c>
      <c r="B31" s="55" t="s">
        <v>34</v>
      </c>
      <c r="C31" s="56" t="s">
        <v>366</v>
      </c>
      <c r="D31" s="54" t="s">
        <v>61</v>
      </c>
      <c r="E31" s="54" t="s">
        <v>62</v>
      </c>
      <c r="F31" s="54" t="s">
        <v>63</v>
      </c>
      <c r="G31" s="54" t="s">
        <v>64</v>
      </c>
      <c r="H31" s="54" t="s">
        <v>151</v>
      </c>
      <c r="I31" s="54" t="s">
        <v>367</v>
      </c>
      <c r="J31" s="54" t="s">
        <v>42</v>
      </c>
      <c r="K31" s="54"/>
      <c r="L31" s="54"/>
      <c r="M31" s="54" t="s">
        <v>37</v>
      </c>
      <c r="N31" s="54" t="s">
        <v>76</v>
      </c>
      <c r="O31" s="54" t="s">
        <v>39</v>
      </c>
      <c r="P31" s="55" t="s">
        <v>507</v>
      </c>
      <c r="Q31" s="57">
        <v>244916571</v>
      </c>
      <c r="R31" s="57">
        <v>244916571</v>
      </c>
      <c r="S31" s="57">
        <v>244916571</v>
      </c>
    </row>
    <row r="32" spans="1:19" ht="15" customHeight="1" x14ac:dyDescent="0.2">
      <c r="A32" s="54" t="s">
        <v>33</v>
      </c>
      <c r="B32" s="55" t="s">
        <v>34</v>
      </c>
      <c r="C32" s="56" t="s">
        <v>438</v>
      </c>
      <c r="D32" s="54" t="s">
        <v>61</v>
      </c>
      <c r="E32" s="54" t="s">
        <v>82</v>
      </c>
      <c r="F32" s="54" t="s">
        <v>63</v>
      </c>
      <c r="G32" s="54" t="s">
        <v>83</v>
      </c>
      <c r="H32" s="54" t="s">
        <v>151</v>
      </c>
      <c r="I32" s="54" t="s">
        <v>439</v>
      </c>
      <c r="J32" s="54" t="s">
        <v>42</v>
      </c>
      <c r="K32" s="54"/>
      <c r="L32" s="54"/>
      <c r="M32" s="54" t="s">
        <v>37</v>
      </c>
      <c r="N32" s="54" t="s">
        <v>76</v>
      </c>
      <c r="O32" s="54" t="s">
        <v>39</v>
      </c>
      <c r="P32" s="55" t="s">
        <v>508</v>
      </c>
      <c r="Q32" s="57">
        <v>252885006.53</v>
      </c>
      <c r="R32" s="57">
        <v>252885006.53</v>
      </c>
      <c r="S32" s="57">
        <v>252885006.53</v>
      </c>
    </row>
    <row r="33" spans="1:19" ht="15" customHeight="1" x14ac:dyDescent="0.2">
      <c r="A33" s="54" t="s">
        <v>33</v>
      </c>
      <c r="B33" s="55" t="s">
        <v>34</v>
      </c>
      <c r="C33" s="56" t="s">
        <v>450</v>
      </c>
      <c r="D33" s="54" t="s">
        <v>61</v>
      </c>
      <c r="E33" s="54" t="s">
        <v>82</v>
      </c>
      <c r="F33" s="54" t="s">
        <v>63</v>
      </c>
      <c r="G33" s="54" t="s">
        <v>64</v>
      </c>
      <c r="H33" s="54" t="s">
        <v>151</v>
      </c>
      <c r="I33" s="54" t="s">
        <v>451</v>
      </c>
      <c r="J33" s="54" t="s">
        <v>42</v>
      </c>
      <c r="K33" s="54"/>
      <c r="L33" s="54"/>
      <c r="M33" s="54" t="s">
        <v>37</v>
      </c>
      <c r="N33" s="54" t="s">
        <v>76</v>
      </c>
      <c r="O33" s="54" t="s">
        <v>39</v>
      </c>
      <c r="P33" s="55" t="s">
        <v>509</v>
      </c>
      <c r="Q33" s="57">
        <v>260978950</v>
      </c>
      <c r="R33" s="57">
        <v>260978950</v>
      </c>
      <c r="S33" s="57">
        <v>260978950</v>
      </c>
    </row>
    <row r="34" spans="1:19" ht="15" customHeight="1" x14ac:dyDescent="0.2">
      <c r="A34" s="54" t="s">
        <v>33</v>
      </c>
      <c r="B34" s="55" t="s">
        <v>34</v>
      </c>
      <c r="C34" s="56" t="s">
        <v>399</v>
      </c>
      <c r="D34" s="54" t="s">
        <v>61</v>
      </c>
      <c r="E34" s="54" t="s">
        <v>70</v>
      </c>
      <c r="F34" s="54" t="s">
        <v>63</v>
      </c>
      <c r="G34" s="54" t="s">
        <v>71</v>
      </c>
      <c r="H34" s="54" t="s">
        <v>151</v>
      </c>
      <c r="I34" s="54" t="s">
        <v>400</v>
      </c>
      <c r="J34" s="54" t="s">
        <v>42</v>
      </c>
      <c r="K34" s="54"/>
      <c r="L34" s="54"/>
      <c r="M34" s="54" t="s">
        <v>48</v>
      </c>
      <c r="N34" s="54" t="s">
        <v>49</v>
      </c>
      <c r="O34" s="54" t="s">
        <v>39</v>
      </c>
      <c r="P34" s="55" t="s">
        <v>502</v>
      </c>
      <c r="Q34" s="57">
        <v>287793103</v>
      </c>
      <c r="R34" s="57">
        <v>13462160</v>
      </c>
      <c r="S34" s="57">
        <v>13462160</v>
      </c>
    </row>
    <row r="35" spans="1:19" ht="15" customHeight="1" x14ac:dyDescent="0.2">
      <c r="A35" s="54" t="s">
        <v>33</v>
      </c>
      <c r="B35" s="55" t="s">
        <v>34</v>
      </c>
      <c r="C35" s="56" t="s">
        <v>373</v>
      </c>
      <c r="D35" s="54" t="s">
        <v>61</v>
      </c>
      <c r="E35" s="54" t="s">
        <v>62</v>
      </c>
      <c r="F35" s="54" t="s">
        <v>63</v>
      </c>
      <c r="G35" s="54" t="s">
        <v>64</v>
      </c>
      <c r="H35" s="54" t="s">
        <v>151</v>
      </c>
      <c r="I35" s="54" t="s">
        <v>374</v>
      </c>
      <c r="J35" s="54" t="s">
        <v>42</v>
      </c>
      <c r="K35" s="54"/>
      <c r="L35" s="54"/>
      <c r="M35" s="54" t="s">
        <v>37</v>
      </c>
      <c r="N35" s="54" t="s">
        <v>76</v>
      </c>
      <c r="O35" s="54" t="s">
        <v>39</v>
      </c>
      <c r="P35" s="55" t="s">
        <v>497</v>
      </c>
      <c r="Q35" s="57">
        <v>297543411</v>
      </c>
      <c r="R35" s="57">
        <v>297380287</v>
      </c>
      <c r="S35" s="57">
        <v>294933426</v>
      </c>
    </row>
    <row r="36" spans="1:19" ht="15" customHeight="1" x14ac:dyDescent="0.2">
      <c r="A36" s="54" t="s">
        <v>33</v>
      </c>
      <c r="B36" s="55" t="s">
        <v>34</v>
      </c>
      <c r="C36" s="56" t="s">
        <v>201</v>
      </c>
      <c r="D36" s="54" t="s">
        <v>61</v>
      </c>
      <c r="E36" s="54" t="s">
        <v>82</v>
      </c>
      <c r="F36" s="54" t="s">
        <v>63</v>
      </c>
      <c r="G36" s="54" t="s">
        <v>86</v>
      </c>
      <c r="H36" s="54" t="s">
        <v>151</v>
      </c>
      <c r="I36" s="54" t="s">
        <v>162</v>
      </c>
      <c r="J36" s="54" t="s">
        <v>42</v>
      </c>
      <c r="K36" s="54"/>
      <c r="L36" s="54"/>
      <c r="M36" s="54" t="s">
        <v>37</v>
      </c>
      <c r="N36" s="54" t="s">
        <v>76</v>
      </c>
      <c r="O36" s="54" t="s">
        <v>39</v>
      </c>
      <c r="P36" s="55" t="s">
        <v>163</v>
      </c>
      <c r="Q36" s="57">
        <v>337715483.44999999</v>
      </c>
      <c r="R36" s="57">
        <v>299267934.29000002</v>
      </c>
      <c r="S36" s="57">
        <v>299267934.29000002</v>
      </c>
    </row>
    <row r="37" spans="1:19" ht="15" customHeight="1" x14ac:dyDescent="0.2">
      <c r="A37" s="54" t="s">
        <v>33</v>
      </c>
      <c r="B37" s="55" t="s">
        <v>34</v>
      </c>
      <c r="C37" s="56" t="s">
        <v>484</v>
      </c>
      <c r="D37" s="54" t="s">
        <v>36</v>
      </c>
      <c r="E37" s="54" t="s">
        <v>42</v>
      </c>
      <c r="F37" s="54" t="s">
        <v>42</v>
      </c>
      <c r="G37" s="54" t="s">
        <v>42</v>
      </c>
      <c r="H37" s="54" t="s">
        <v>485</v>
      </c>
      <c r="I37" s="54"/>
      <c r="J37" s="54"/>
      <c r="K37" s="54"/>
      <c r="L37" s="54"/>
      <c r="M37" s="54" t="s">
        <v>37</v>
      </c>
      <c r="N37" s="54" t="s">
        <v>38</v>
      </c>
      <c r="O37" s="54" t="s">
        <v>39</v>
      </c>
      <c r="P37" s="55" t="s">
        <v>486</v>
      </c>
      <c r="Q37" s="57">
        <v>374739875.86000001</v>
      </c>
      <c r="R37" s="57">
        <v>374739875.86000001</v>
      </c>
      <c r="S37" s="57">
        <v>374739875.86000001</v>
      </c>
    </row>
    <row r="38" spans="1:19" ht="15" customHeight="1" x14ac:dyDescent="0.2">
      <c r="A38" s="54" t="s">
        <v>33</v>
      </c>
      <c r="B38" s="55" t="s">
        <v>34</v>
      </c>
      <c r="C38" s="56" t="s">
        <v>380</v>
      </c>
      <c r="D38" s="54" t="s">
        <v>61</v>
      </c>
      <c r="E38" s="54" t="s">
        <v>62</v>
      </c>
      <c r="F38" s="54" t="s">
        <v>63</v>
      </c>
      <c r="G38" s="54" t="s">
        <v>64</v>
      </c>
      <c r="H38" s="54" t="s">
        <v>151</v>
      </c>
      <c r="I38" s="54" t="s">
        <v>381</v>
      </c>
      <c r="J38" s="54" t="s">
        <v>42</v>
      </c>
      <c r="K38" s="54"/>
      <c r="L38" s="54"/>
      <c r="M38" s="54" t="s">
        <v>37</v>
      </c>
      <c r="N38" s="54" t="s">
        <v>76</v>
      </c>
      <c r="O38" s="54" t="s">
        <v>39</v>
      </c>
      <c r="P38" s="55" t="s">
        <v>504</v>
      </c>
      <c r="Q38" s="57">
        <v>396832081</v>
      </c>
      <c r="R38" s="57">
        <v>396832081</v>
      </c>
      <c r="S38" s="57">
        <v>396832081</v>
      </c>
    </row>
    <row r="39" spans="1:19" ht="15" customHeight="1" x14ac:dyDescent="0.2">
      <c r="A39" s="54" t="s">
        <v>33</v>
      </c>
      <c r="B39" s="55" t="s">
        <v>34</v>
      </c>
      <c r="C39" s="56" t="s">
        <v>456</v>
      </c>
      <c r="D39" s="54" t="s">
        <v>61</v>
      </c>
      <c r="E39" s="54" t="s">
        <v>82</v>
      </c>
      <c r="F39" s="54" t="s">
        <v>63</v>
      </c>
      <c r="G39" s="54" t="s">
        <v>67</v>
      </c>
      <c r="H39" s="54" t="s">
        <v>151</v>
      </c>
      <c r="I39" s="54" t="s">
        <v>457</v>
      </c>
      <c r="J39" s="54" t="s">
        <v>42</v>
      </c>
      <c r="K39" s="54"/>
      <c r="L39" s="54"/>
      <c r="M39" s="54" t="s">
        <v>48</v>
      </c>
      <c r="N39" s="54" t="s">
        <v>49</v>
      </c>
      <c r="O39" s="54" t="s">
        <v>39</v>
      </c>
      <c r="P39" s="55" t="s">
        <v>488</v>
      </c>
      <c r="Q39" s="57">
        <v>425358691</v>
      </c>
      <c r="R39" s="57">
        <v>36386460</v>
      </c>
      <c r="S39" s="57">
        <v>36386460</v>
      </c>
    </row>
    <row r="40" spans="1:19" ht="15" customHeight="1" x14ac:dyDescent="0.2">
      <c r="A40" s="54" t="s">
        <v>33</v>
      </c>
      <c r="B40" s="55" t="s">
        <v>34</v>
      </c>
      <c r="C40" s="56" t="s">
        <v>383</v>
      </c>
      <c r="D40" s="54" t="s">
        <v>61</v>
      </c>
      <c r="E40" s="54" t="s">
        <v>62</v>
      </c>
      <c r="F40" s="54" t="s">
        <v>63</v>
      </c>
      <c r="G40" s="54" t="s">
        <v>64</v>
      </c>
      <c r="H40" s="54" t="s">
        <v>151</v>
      </c>
      <c r="I40" s="54" t="s">
        <v>384</v>
      </c>
      <c r="J40" s="54" t="s">
        <v>42</v>
      </c>
      <c r="K40" s="54"/>
      <c r="L40" s="54"/>
      <c r="M40" s="54" t="s">
        <v>37</v>
      </c>
      <c r="N40" s="54" t="s">
        <v>76</v>
      </c>
      <c r="O40" s="54" t="s">
        <v>39</v>
      </c>
      <c r="P40" s="55" t="s">
        <v>503</v>
      </c>
      <c r="Q40" s="57">
        <v>558305594</v>
      </c>
      <c r="R40" s="57">
        <v>558305594</v>
      </c>
      <c r="S40" s="57">
        <v>558305594</v>
      </c>
    </row>
    <row r="41" spans="1:19" ht="15" customHeight="1" x14ac:dyDescent="0.2">
      <c r="A41" s="54" t="s">
        <v>33</v>
      </c>
      <c r="B41" s="55" t="s">
        <v>34</v>
      </c>
      <c r="C41" s="56" t="s">
        <v>395</v>
      </c>
      <c r="D41" s="54" t="s">
        <v>61</v>
      </c>
      <c r="E41" s="54" t="s">
        <v>70</v>
      </c>
      <c r="F41" s="54" t="s">
        <v>63</v>
      </c>
      <c r="G41" s="54" t="s">
        <v>71</v>
      </c>
      <c r="H41" s="54" t="s">
        <v>151</v>
      </c>
      <c r="I41" s="54" t="s">
        <v>396</v>
      </c>
      <c r="J41" s="54" t="s">
        <v>42</v>
      </c>
      <c r="K41" s="54"/>
      <c r="L41" s="54"/>
      <c r="M41" s="54" t="s">
        <v>37</v>
      </c>
      <c r="N41" s="54" t="s">
        <v>76</v>
      </c>
      <c r="O41" s="54" t="s">
        <v>510</v>
      </c>
      <c r="P41" s="55" t="s">
        <v>506</v>
      </c>
      <c r="Q41" s="57">
        <v>581026887</v>
      </c>
      <c r="R41" s="57">
        <v>472014387</v>
      </c>
      <c r="S41" s="57">
        <v>472014387</v>
      </c>
    </row>
    <row r="42" spans="1:19" ht="15" customHeight="1" x14ac:dyDescent="0.2">
      <c r="A42" s="54" t="s">
        <v>33</v>
      </c>
      <c r="B42" s="55" t="s">
        <v>34</v>
      </c>
      <c r="C42" s="56" t="s">
        <v>391</v>
      </c>
      <c r="D42" s="54" t="s">
        <v>61</v>
      </c>
      <c r="E42" s="54" t="s">
        <v>62</v>
      </c>
      <c r="F42" s="54" t="s">
        <v>63</v>
      </c>
      <c r="G42" s="54" t="s">
        <v>67</v>
      </c>
      <c r="H42" s="54" t="s">
        <v>151</v>
      </c>
      <c r="I42" s="54" t="s">
        <v>392</v>
      </c>
      <c r="J42" s="54" t="s">
        <v>42</v>
      </c>
      <c r="K42" s="54"/>
      <c r="L42" s="54"/>
      <c r="M42" s="54" t="s">
        <v>48</v>
      </c>
      <c r="N42" s="54" t="s">
        <v>49</v>
      </c>
      <c r="O42" s="54" t="s">
        <v>39</v>
      </c>
      <c r="P42" s="55" t="s">
        <v>511</v>
      </c>
      <c r="Q42" s="57">
        <v>694637003</v>
      </c>
      <c r="R42" s="57">
        <v>691920796</v>
      </c>
      <c r="S42" s="57">
        <v>691920796</v>
      </c>
    </row>
    <row r="43" spans="1:19" ht="15" customHeight="1" x14ac:dyDescent="0.2">
      <c r="A43" s="54" t="s">
        <v>33</v>
      </c>
      <c r="B43" s="55" t="s">
        <v>34</v>
      </c>
      <c r="C43" s="56" t="s">
        <v>200</v>
      </c>
      <c r="D43" s="54" t="s">
        <v>61</v>
      </c>
      <c r="E43" s="54" t="s">
        <v>82</v>
      </c>
      <c r="F43" s="54" t="s">
        <v>63</v>
      </c>
      <c r="G43" s="54" t="s">
        <v>86</v>
      </c>
      <c r="H43" s="54" t="s">
        <v>151</v>
      </c>
      <c r="I43" s="54" t="s">
        <v>160</v>
      </c>
      <c r="J43" s="54" t="s">
        <v>42</v>
      </c>
      <c r="K43" s="54"/>
      <c r="L43" s="54"/>
      <c r="M43" s="54" t="s">
        <v>37</v>
      </c>
      <c r="N43" s="54" t="s">
        <v>76</v>
      </c>
      <c r="O43" s="54" t="s">
        <v>39</v>
      </c>
      <c r="P43" s="55" t="s">
        <v>161</v>
      </c>
      <c r="Q43" s="57">
        <v>731964465</v>
      </c>
      <c r="R43" s="57">
        <v>642182528</v>
      </c>
      <c r="S43" s="57">
        <v>637251628</v>
      </c>
    </row>
    <row r="44" spans="1:19" ht="15" customHeight="1" x14ac:dyDescent="0.2">
      <c r="A44" s="54" t="s">
        <v>33</v>
      </c>
      <c r="B44" s="55" t="s">
        <v>34</v>
      </c>
      <c r="C44" s="56" t="s">
        <v>394</v>
      </c>
      <c r="D44" s="54" t="s">
        <v>61</v>
      </c>
      <c r="E44" s="54" t="s">
        <v>62</v>
      </c>
      <c r="F44" s="54" t="s">
        <v>63</v>
      </c>
      <c r="G44" s="54" t="s">
        <v>67</v>
      </c>
      <c r="H44" s="54" t="s">
        <v>151</v>
      </c>
      <c r="I44" s="54" t="s">
        <v>384</v>
      </c>
      <c r="J44" s="54" t="s">
        <v>42</v>
      </c>
      <c r="K44" s="54"/>
      <c r="L44" s="54"/>
      <c r="M44" s="54" t="s">
        <v>37</v>
      </c>
      <c r="N44" s="54" t="s">
        <v>76</v>
      </c>
      <c r="O44" s="54" t="s">
        <v>39</v>
      </c>
      <c r="P44" s="55" t="s">
        <v>512</v>
      </c>
      <c r="Q44" s="57">
        <v>768097547</v>
      </c>
      <c r="R44" s="57">
        <v>768097547</v>
      </c>
      <c r="S44" s="57">
        <v>768097547</v>
      </c>
    </row>
    <row r="45" spans="1:19" ht="15" customHeight="1" x14ac:dyDescent="0.2">
      <c r="A45" s="54" t="s">
        <v>33</v>
      </c>
      <c r="B45" s="55" t="s">
        <v>34</v>
      </c>
      <c r="C45" s="56" t="s">
        <v>197</v>
      </c>
      <c r="D45" s="54" t="s">
        <v>61</v>
      </c>
      <c r="E45" s="54" t="s">
        <v>74</v>
      </c>
      <c r="F45" s="54" t="s">
        <v>63</v>
      </c>
      <c r="G45" s="54" t="s">
        <v>71</v>
      </c>
      <c r="H45" s="54" t="s">
        <v>151</v>
      </c>
      <c r="I45" s="54" t="s">
        <v>154</v>
      </c>
      <c r="J45" s="54" t="s">
        <v>42</v>
      </c>
      <c r="K45" s="54"/>
      <c r="L45" s="54"/>
      <c r="M45" s="54" t="s">
        <v>37</v>
      </c>
      <c r="N45" s="54" t="s">
        <v>493</v>
      </c>
      <c r="O45" s="54" t="s">
        <v>39</v>
      </c>
      <c r="P45" s="55" t="s">
        <v>155</v>
      </c>
      <c r="Q45" s="57">
        <v>838475575</v>
      </c>
      <c r="R45" s="57">
        <v>664448385.10000002</v>
      </c>
      <c r="S45" s="57">
        <v>659241085.10000002</v>
      </c>
    </row>
    <row r="46" spans="1:19" ht="15" customHeight="1" x14ac:dyDescent="0.2">
      <c r="A46" s="54" t="s">
        <v>33</v>
      </c>
      <c r="B46" s="55" t="s">
        <v>34</v>
      </c>
      <c r="C46" s="56" t="s">
        <v>391</v>
      </c>
      <c r="D46" s="54" t="s">
        <v>61</v>
      </c>
      <c r="E46" s="54" t="s">
        <v>62</v>
      </c>
      <c r="F46" s="54" t="s">
        <v>63</v>
      </c>
      <c r="G46" s="54" t="s">
        <v>67</v>
      </c>
      <c r="H46" s="54" t="s">
        <v>151</v>
      </c>
      <c r="I46" s="54" t="s">
        <v>392</v>
      </c>
      <c r="J46" s="54" t="s">
        <v>42</v>
      </c>
      <c r="K46" s="54"/>
      <c r="L46" s="54"/>
      <c r="M46" s="54" t="s">
        <v>37</v>
      </c>
      <c r="N46" s="54" t="s">
        <v>76</v>
      </c>
      <c r="O46" s="54" t="s">
        <v>39</v>
      </c>
      <c r="P46" s="55" t="s">
        <v>511</v>
      </c>
      <c r="Q46" s="57">
        <v>1189678042</v>
      </c>
      <c r="R46" s="57">
        <v>1189678042</v>
      </c>
      <c r="S46" s="57">
        <v>1189678042</v>
      </c>
    </row>
    <row r="47" spans="1:19" ht="15" customHeight="1" x14ac:dyDescent="0.2">
      <c r="A47" s="54" t="s">
        <v>33</v>
      </c>
      <c r="B47" s="55" t="s">
        <v>34</v>
      </c>
      <c r="C47" s="56" t="s">
        <v>196</v>
      </c>
      <c r="D47" s="54" t="s">
        <v>61</v>
      </c>
      <c r="E47" s="54" t="s">
        <v>62</v>
      </c>
      <c r="F47" s="54" t="s">
        <v>63</v>
      </c>
      <c r="G47" s="54" t="s">
        <v>67</v>
      </c>
      <c r="H47" s="54" t="s">
        <v>151</v>
      </c>
      <c r="I47" s="54" t="s">
        <v>152</v>
      </c>
      <c r="J47" s="54" t="s">
        <v>42</v>
      </c>
      <c r="K47" s="54"/>
      <c r="L47" s="54"/>
      <c r="M47" s="54" t="s">
        <v>48</v>
      </c>
      <c r="N47" s="54" t="s">
        <v>49</v>
      </c>
      <c r="O47" s="54" t="s">
        <v>39</v>
      </c>
      <c r="P47" s="55" t="s">
        <v>153</v>
      </c>
      <c r="Q47" s="57">
        <v>1391395909</v>
      </c>
      <c r="R47" s="57">
        <v>757546182</v>
      </c>
      <c r="S47" s="57">
        <v>757546182</v>
      </c>
    </row>
    <row r="48" spans="1:19" ht="15" customHeight="1" x14ac:dyDescent="0.2">
      <c r="A48" s="54" t="s">
        <v>33</v>
      </c>
      <c r="B48" s="55" t="s">
        <v>34</v>
      </c>
      <c r="C48" s="56" t="s">
        <v>196</v>
      </c>
      <c r="D48" s="54" t="s">
        <v>61</v>
      </c>
      <c r="E48" s="54" t="s">
        <v>62</v>
      </c>
      <c r="F48" s="54" t="s">
        <v>63</v>
      </c>
      <c r="G48" s="54" t="s">
        <v>67</v>
      </c>
      <c r="H48" s="54" t="s">
        <v>151</v>
      </c>
      <c r="I48" s="54" t="s">
        <v>152</v>
      </c>
      <c r="J48" s="54" t="s">
        <v>42</v>
      </c>
      <c r="K48" s="54"/>
      <c r="L48" s="54"/>
      <c r="M48" s="54" t="s">
        <v>37</v>
      </c>
      <c r="N48" s="54" t="s">
        <v>76</v>
      </c>
      <c r="O48" s="54" t="s">
        <v>39</v>
      </c>
      <c r="P48" s="55" t="s">
        <v>153</v>
      </c>
      <c r="Q48" s="57">
        <v>1641445994</v>
      </c>
      <c r="R48" s="57">
        <v>1573604965</v>
      </c>
      <c r="S48" s="57">
        <v>1573604965</v>
      </c>
    </row>
    <row r="49" spans="1:19" ht="15" customHeight="1" x14ac:dyDescent="0.2">
      <c r="A49" s="54" t="s">
        <v>33</v>
      </c>
      <c r="B49" s="55" t="s">
        <v>34</v>
      </c>
      <c r="C49" s="56" t="s">
        <v>197</v>
      </c>
      <c r="D49" s="54" t="s">
        <v>61</v>
      </c>
      <c r="E49" s="54" t="s">
        <v>74</v>
      </c>
      <c r="F49" s="54" t="s">
        <v>63</v>
      </c>
      <c r="G49" s="54" t="s">
        <v>71</v>
      </c>
      <c r="H49" s="54" t="s">
        <v>151</v>
      </c>
      <c r="I49" s="54" t="s">
        <v>154</v>
      </c>
      <c r="J49" s="54" t="s">
        <v>42</v>
      </c>
      <c r="K49" s="54"/>
      <c r="L49" s="54"/>
      <c r="M49" s="54" t="s">
        <v>48</v>
      </c>
      <c r="N49" s="54" t="s">
        <v>49</v>
      </c>
      <c r="O49" s="54" t="s">
        <v>39</v>
      </c>
      <c r="P49" s="55" t="s">
        <v>155</v>
      </c>
      <c r="Q49" s="57">
        <v>2161150979.3600001</v>
      </c>
      <c r="R49" s="57">
        <v>2013443079.0699999</v>
      </c>
      <c r="S49" s="57">
        <v>2013443079.0699999</v>
      </c>
    </row>
    <row r="50" spans="1:19" ht="15" customHeight="1" x14ac:dyDescent="0.2">
      <c r="A50" s="54" t="s">
        <v>33</v>
      </c>
      <c r="B50" s="55" t="s">
        <v>34</v>
      </c>
      <c r="C50" s="56" t="s">
        <v>438</v>
      </c>
      <c r="D50" s="54" t="s">
        <v>61</v>
      </c>
      <c r="E50" s="54" t="s">
        <v>82</v>
      </c>
      <c r="F50" s="54" t="s">
        <v>63</v>
      </c>
      <c r="G50" s="54" t="s">
        <v>83</v>
      </c>
      <c r="H50" s="54" t="s">
        <v>151</v>
      </c>
      <c r="I50" s="54" t="s">
        <v>439</v>
      </c>
      <c r="J50" s="54" t="s">
        <v>42</v>
      </c>
      <c r="K50" s="54"/>
      <c r="L50" s="54"/>
      <c r="M50" s="54" t="s">
        <v>48</v>
      </c>
      <c r="N50" s="54" t="s">
        <v>49</v>
      </c>
      <c r="O50" s="54" t="s">
        <v>39</v>
      </c>
      <c r="P50" s="55" t="s">
        <v>508</v>
      </c>
      <c r="Q50" s="57">
        <v>3274316122</v>
      </c>
      <c r="R50" s="57">
        <v>3274316122</v>
      </c>
      <c r="S50" s="57">
        <v>3274316122</v>
      </c>
    </row>
    <row r="51" spans="1:19" ht="15" customHeight="1" x14ac:dyDescent="0.2">
      <c r="A51" s="54" t="s">
        <v>33</v>
      </c>
      <c r="B51" s="55" t="s">
        <v>34</v>
      </c>
      <c r="C51" s="56" t="s">
        <v>446</v>
      </c>
      <c r="D51" s="54" t="s">
        <v>61</v>
      </c>
      <c r="E51" s="54" t="s">
        <v>82</v>
      </c>
      <c r="F51" s="54" t="s">
        <v>63</v>
      </c>
      <c r="G51" s="54" t="s">
        <v>86</v>
      </c>
      <c r="H51" s="54" t="s">
        <v>151</v>
      </c>
      <c r="I51" s="54" t="s">
        <v>447</v>
      </c>
      <c r="J51" s="54" t="s">
        <v>42</v>
      </c>
      <c r="K51" s="54"/>
      <c r="L51" s="54"/>
      <c r="M51" s="54" t="s">
        <v>37</v>
      </c>
      <c r="N51" s="54" t="s">
        <v>76</v>
      </c>
      <c r="O51" s="54" t="s">
        <v>39</v>
      </c>
      <c r="P51" s="55" t="s">
        <v>513</v>
      </c>
      <c r="Q51" s="57">
        <v>5187379514.2700005</v>
      </c>
      <c r="R51" s="57">
        <v>2029821355.5899999</v>
      </c>
      <c r="S51" s="57">
        <v>2029821355.5899999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X397"/>
  <sheetViews>
    <sheetView topLeftCell="T371" zoomScale="80" zoomScaleNormal="80" workbookViewId="0">
      <selection activeCell="AB404" sqref="AB404"/>
    </sheetView>
  </sheetViews>
  <sheetFormatPr baseColWidth="10" defaultRowHeight="16" x14ac:dyDescent="0.2"/>
  <sheetData>
    <row r="1" spans="1:50" ht="15" customHeight="1" x14ac:dyDescent="0.2">
      <c r="A1" s="74" t="s">
        <v>1042</v>
      </c>
      <c r="B1" s="75" t="s">
        <v>1043</v>
      </c>
      <c r="C1" s="75" t="s">
        <v>258</v>
      </c>
      <c r="D1" s="75" t="s">
        <v>1044</v>
      </c>
      <c r="E1" s="75" t="s">
        <v>1045</v>
      </c>
      <c r="F1" s="75" t="s">
        <v>1046</v>
      </c>
      <c r="G1" s="75" t="s">
        <v>1047</v>
      </c>
      <c r="H1" s="75" t="s">
        <v>1048</v>
      </c>
      <c r="I1" s="76" t="s">
        <v>1049</v>
      </c>
      <c r="J1" s="76" t="s">
        <v>1050</v>
      </c>
      <c r="K1" s="76" t="s">
        <v>1051</v>
      </c>
      <c r="L1" s="76" t="s">
        <v>1052</v>
      </c>
      <c r="M1" s="76" t="s">
        <v>1053</v>
      </c>
      <c r="N1" s="76" t="s">
        <v>1054</v>
      </c>
      <c r="O1" s="76" t="s">
        <v>1055</v>
      </c>
      <c r="P1" s="76" t="s">
        <v>1056</v>
      </c>
      <c r="Q1" s="74" t="s">
        <v>1057</v>
      </c>
      <c r="R1" s="77" t="s">
        <v>1058</v>
      </c>
      <c r="S1" s="78" t="s">
        <v>1059</v>
      </c>
      <c r="T1" s="79" t="s">
        <v>1060</v>
      </c>
      <c r="U1" s="80" t="s">
        <v>1061</v>
      </c>
      <c r="V1" s="81" t="s">
        <v>1062</v>
      </c>
      <c r="W1" s="81" t="s">
        <v>1063</v>
      </c>
      <c r="X1" s="82" t="s">
        <v>1064</v>
      </c>
      <c r="Y1" s="82" t="s">
        <v>1065</v>
      </c>
      <c r="Z1" s="83" t="s">
        <v>1066</v>
      </c>
      <c r="AA1" s="83" t="s">
        <v>1067</v>
      </c>
      <c r="AB1" s="84" t="s">
        <v>1068</v>
      </c>
      <c r="AC1" s="84" t="s">
        <v>1069</v>
      </c>
      <c r="AD1" s="81" t="s">
        <v>1070</v>
      </c>
      <c r="AE1" s="82" t="s">
        <v>1071</v>
      </c>
      <c r="AF1" s="83" t="s">
        <v>1072</v>
      </c>
      <c r="AG1" s="84" t="s">
        <v>1073</v>
      </c>
      <c r="AH1" s="85" t="s">
        <v>1074</v>
      </c>
      <c r="AI1" s="81" t="s">
        <v>1075</v>
      </c>
      <c r="AJ1" s="81" t="s">
        <v>1076</v>
      </c>
      <c r="AK1" s="81" t="s">
        <v>1077</v>
      </c>
      <c r="AL1" s="81" t="s">
        <v>1078</v>
      </c>
      <c r="AM1" s="141" t="s">
        <v>11156</v>
      </c>
      <c r="AN1" s="141" t="s">
        <v>11157</v>
      </c>
      <c r="AO1" s="141" t="s">
        <v>11158</v>
      </c>
      <c r="AP1" s="141" t="s">
        <v>11159</v>
      </c>
      <c r="AQ1" s="142" t="s">
        <v>11160</v>
      </c>
      <c r="AR1" s="142" t="s">
        <v>11161</v>
      </c>
      <c r="AS1" s="142" t="s">
        <v>11162</v>
      </c>
      <c r="AT1" s="142" t="s">
        <v>11163</v>
      </c>
      <c r="AU1" s="142" t="s">
        <v>11164</v>
      </c>
      <c r="AV1" s="142" t="s">
        <v>11165</v>
      </c>
      <c r="AW1" s="142" t="s">
        <v>11166</v>
      </c>
      <c r="AX1" s="142" t="s">
        <v>11167</v>
      </c>
    </row>
    <row r="2" spans="1:50" ht="15" customHeight="1" x14ac:dyDescent="0.2">
      <c r="A2" s="86">
        <v>1</v>
      </c>
      <c r="B2" s="86" t="s">
        <v>1079</v>
      </c>
      <c r="C2" s="86" t="s">
        <v>1080</v>
      </c>
      <c r="D2" s="86" t="s">
        <v>1081</v>
      </c>
      <c r="E2" s="86" t="s">
        <v>1082</v>
      </c>
      <c r="F2" s="86" t="s">
        <v>1083</v>
      </c>
      <c r="G2" s="86" t="s">
        <v>1084</v>
      </c>
      <c r="H2" s="86" t="s">
        <v>1085</v>
      </c>
      <c r="I2" t="s">
        <v>1086</v>
      </c>
      <c r="J2" s="87">
        <v>43862</v>
      </c>
      <c r="K2" s="87">
        <v>44134</v>
      </c>
      <c r="L2" s="86" t="s">
        <v>11128</v>
      </c>
      <c r="M2" s="86" t="s">
        <v>1088</v>
      </c>
      <c r="N2" s="86" t="s">
        <v>472</v>
      </c>
      <c r="O2" s="86" t="s">
        <v>1089</v>
      </c>
      <c r="P2" s="86" t="s">
        <v>1090</v>
      </c>
      <c r="Q2" s="88">
        <f t="shared" ref="Q2:Q9" si="0">SUM(R2:U2)</f>
        <v>1</v>
      </c>
      <c r="R2" s="88">
        <v>0.2</v>
      </c>
      <c r="S2" s="88">
        <v>0.3</v>
      </c>
      <c r="T2" s="88">
        <v>0.35</v>
      </c>
      <c r="U2" s="88">
        <v>0.15</v>
      </c>
      <c r="V2" s="88">
        <v>0.2</v>
      </c>
      <c r="W2" s="88" t="s">
        <v>1091</v>
      </c>
      <c r="X2" s="88">
        <v>0.3</v>
      </c>
      <c r="Y2" s="88" t="s">
        <v>1092</v>
      </c>
      <c r="Z2" s="88">
        <v>0.35</v>
      </c>
      <c r="AA2" s="88" t="s">
        <v>11129</v>
      </c>
      <c r="AB2" s="88">
        <v>0.35</v>
      </c>
      <c r="AC2" s="88" t="s">
        <v>12115</v>
      </c>
      <c r="AD2" s="88"/>
      <c r="AE2" s="88"/>
      <c r="AF2" s="87">
        <v>44118</v>
      </c>
      <c r="AG2" s="87">
        <v>44168</v>
      </c>
      <c r="AH2" s="88">
        <f>IFERROR(IF((V2+X2+Z2+AB2)/Q2&gt;1,1,(V2+X2+Z2+AB2)/Q2),0)</f>
        <v>1</v>
      </c>
      <c r="AI2" s="88">
        <f>IFERROR(IF(R2=0,"",IF((V2/R2)&gt;1,1,(V2/R2))),"")</f>
        <v>1</v>
      </c>
      <c r="AJ2" s="88">
        <f>IFERROR(IF(S2=0,"",IF((X2/S2)&gt;1,1,(X2/S2))),"")</f>
        <v>1</v>
      </c>
      <c r="AK2" s="88">
        <f t="shared" ref="AK2:AK65" si="1">IFERROR(IF(T2=0,"",IF((Z2/T2)&gt;1,1,(Z2/T2))),"")</f>
        <v>1</v>
      </c>
      <c r="AL2" s="88">
        <f t="shared" ref="AL2:AL65" si="2">IFERROR(IF(U2=0,"",IF((AB2/U2)&gt;1,1,(AB2/U2))),"")</f>
        <v>1</v>
      </c>
      <c r="AM2" s="86"/>
      <c r="AN2" s="86"/>
      <c r="AO2" s="86" t="s">
        <v>10208</v>
      </c>
      <c r="AP2" s="86" t="s">
        <v>10208</v>
      </c>
      <c r="AQ2" s="86" t="s">
        <v>10208</v>
      </c>
      <c r="AR2" s="86" t="s">
        <v>10208</v>
      </c>
      <c r="AS2" s="86" t="s">
        <v>10208</v>
      </c>
      <c r="AT2" s="86"/>
      <c r="AU2" s="86" t="s">
        <v>11130</v>
      </c>
      <c r="AV2" s="86" t="s">
        <v>11131</v>
      </c>
      <c r="AW2" s="86" t="s">
        <v>11132</v>
      </c>
      <c r="AX2" s="86"/>
    </row>
    <row r="3" spans="1:50" ht="15" customHeight="1" x14ac:dyDescent="0.2">
      <c r="A3" s="86">
        <v>2</v>
      </c>
      <c r="B3" s="86" t="s">
        <v>1079</v>
      </c>
      <c r="C3" s="86" t="s">
        <v>1080</v>
      </c>
      <c r="D3" s="86" t="s">
        <v>1081</v>
      </c>
      <c r="E3" s="86" t="s">
        <v>1082</v>
      </c>
      <c r="F3" s="86" t="s">
        <v>1083</v>
      </c>
      <c r="G3" s="86" t="s">
        <v>1084</v>
      </c>
      <c r="H3" s="86" t="s">
        <v>1085</v>
      </c>
      <c r="I3" t="s">
        <v>1093</v>
      </c>
      <c r="J3" s="87">
        <v>43862</v>
      </c>
      <c r="K3" s="87">
        <v>44165</v>
      </c>
      <c r="L3" s="86" t="s">
        <v>11133</v>
      </c>
      <c r="M3" s="86" t="s">
        <v>1088</v>
      </c>
      <c r="N3" s="86" t="s">
        <v>472</v>
      </c>
      <c r="O3" s="86" t="s">
        <v>1089</v>
      </c>
      <c r="P3" s="86" t="s">
        <v>1090</v>
      </c>
      <c r="Q3" s="88">
        <f t="shared" si="0"/>
        <v>1</v>
      </c>
      <c r="R3" s="88">
        <v>0.2</v>
      </c>
      <c r="S3" s="88">
        <v>0</v>
      </c>
      <c r="T3" s="88">
        <v>0.4</v>
      </c>
      <c r="U3" s="88">
        <v>0.4</v>
      </c>
      <c r="V3" s="88">
        <v>0.2</v>
      </c>
      <c r="W3" s="88" t="s">
        <v>1094</v>
      </c>
      <c r="X3" s="88">
        <v>0</v>
      </c>
      <c r="Y3" s="88"/>
      <c r="Z3" s="88">
        <v>0.4</v>
      </c>
      <c r="AA3" s="88" t="s">
        <v>11134</v>
      </c>
      <c r="AB3" s="88">
        <v>0.4</v>
      </c>
      <c r="AC3" s="88" t="s">
        <v>12116</v>
      </c>
      <c r="AD3" s="88"/>
      <c r="AE3" s="88"/>
      <c r="AF3" s="87">
        <v>44118</v>
      </c>
      <c r="AG3" s="87">
        <v>44168</v>
      </c>
      <c r="AH3" s="88">
        <f t="shared" ref="AH3:AH66" si="3">IFERROR(IF((V3+X3+Z3+AB3)/Q3&gt;1,1,(V3+X3+Z3+AB3)/Q3),0)</f>
        <v>1</v>
      </c>
      <c r="AI3" s="88">
        <f t="shared" ref="AI3:AI66" si="4">IFERROR(IF(R3=0,"",IF((V3/R3)&gt;1,1,(V3/R3))),"")</f>
        <v>1</v>
      </c>
      <c r="AJ3" s="88" t="str">
        <f t="shared" ref="AJ3:AJ66" si="5">IFERROR(IF(S3=0,"",IF((X3/S3)&gt;1,1,(X3/S3))),"")</f>
        <v/>
      </c>
      <c r="AK3" s="88">
        <f t="shared" si="1"/>
        <v>1</v>
      </c>
      <c r="AL3" s="88">
        <f t="shared" si="2"/>
        <v>1</v>
      </c>
      <c r="AM3" s="86"/>
      <c r="AN3" s="86"/>
      <c r="AO3" s="86" t="s">
        <v>10208</v>
      </c>
      <c r="AP3" s="86" t="s">
        <v>10208</v>
      </c>
      <c r="AQ3" s="86" t="s">
        <v>10268</v>
      </c>
      <c r="AS3" t="s">
        <v>10208</v>
      </c>
      <c r="AU3" s="86" t="s">
        <v>11135</v>
      </c>
      <c r="AV3" t="s">
        <v>10209</v>
      </c>
      <c r="AW3" t="s">
        <v>11136</v>
      </c>
    </row>
    <row r="4" spans="1:50" ht="15" customHeight="1" x14ac:dyDescent="0.2">
      <c r="A4" s="86">
        <v>3</v>
      </c>
      <c r="B4" s="86" t="s">
        <v>1079</v>
      </c>
      <c r="C4" s="86" t="s">
        <v>1080</v>
      </c>
      <c r="D4" s="86" t="s">
        <v>1081</v>
      </c>
      <c r="E4" s="86" t="s">
        <v>1082</v>
      </c>
      <c r="F4" s="86" t="s">
        <v>1083</v>
      </c>
      <c r="G4" s="86" t="s">
        <v>1084</v>
      </c>
      <c r="H4" s="86" t="s">
        <v>1085</v>
      </c>
      <c r="I4" t="s">
        <v>1095</v>
      </c>
      <c r="J4" s="87">
        <v>43862</v>
      </c>
      <c r="K4" s="87">
        <v>44134</v>
      </c>
      <c r="L4" s="86" t="s">
        <v>11137</v>
      </c>
      <c r="M4" s="86" t="s">
        <v>1088</v>
      </c>
      <c r="N4" s="86" t="s">
        <v>472</v>
      </c>
      <c r="O4" s="86" t="s">
        <v>1089</v>
      </c>
      <c r="P4" s="86" t="s">
        <v>1090</v>
      </c>
      <c r="Q4" s="88">
        <f t="shared" si="0"/>
        <v>1</v>
      </c>
      <c r="R4" s="88">
        <v>0.2</v>
      </c>
      <c r="S4" s="88">
        <v>0.3</v>
      </c>
      <c r="T4" s="88">
        <v>0.3</v>
      </c>
      <c r="U4" s="88">
        <v>0.2</v>
      </c>
      <c r="V4" s="88">
        <v>0.2</v>
      </c>
      <c r="W4" s="73" t="s">
        <v>1096</v>
      </c>
      <c r="X4" s="88">
        <v>0.3</v>
      </c>
      <c r="Y4" s="88" t="s">
        <v>1097</v>
      </c>
      <c r="Z4" s="88">
        <v>0.3</v>
      </c>
      <c r="AA4" s="88" t="s">
        <v>11138</v>
      </c>
      <c r="AB4" s="88">
        <v>0.2</v>
      </c>
      <c r="AC4" s="88" t="s">
        <v>12117</v>
      </c>
      <c r="AD4" s="88"/>
      <c r="AE4" s="88"/>
      <c r="AF4" s="87">
        <v>44118</v>
      </c>
      <c r="AG4" s="87">
        <v>44168</v>
      </c>
      <c r="AH4" s="88">
        <f t="shared" si="3"/>
        <v>1</v>
      </c>
      <c r="AI4" s="88">
        <f t="shared" si="4"/>
        <v>1</v>
      </c>
      <c r="AJ4" s="88">
        <f t="shared" si="5"/>
        <v>1</v>
      </c>
      <c r="AK4" s="88">
        <f t="shared" si="1"/>
        <v>1</v>
      </c>
      <c r="AL4" s="88">
        <f t="shared" si="2"/>
        <v>1</v>
      </c>
      <c r="AM4" s="86"/>
      <c r="AN4" s="86"/>
      <c r="AO4" s="86" t="s">
        <v>10208</v>
      </c>
      <c r="AP4" s="86" t="s">
        <v>10208</v>
      </c>
      <c r="AQ4" s="86" t="s">
        <v>10268</v>
      </c>
      <c r="AR4" t="s">
        <v>10268</v>
      </c>
      <c r="AS4" t="s">
        <v>10208</v>
      </c>
      <c r="AU4" s="86" t="s">
        <v>11139</v>
      </c>
      <c r="AV4" s="86" t="s">
        <v>11140</v>
      </c>
      <c r="AW4" t="s">
        <v>11141</v>
      </c>
    </row>
    <row r="5" spans="1:50" ht="15" customHeight="1" x14ac:dyDescent="0.2">
      <c r="A5" s="86">
        <v>4</v>
      </c>
      <c r="B5" s="86" t="s">
        <v>1079</v>
      </c>
      <c r="C5" s="86" t="s">
        <v>1098</v>
      </c>
      <c r="D5" s="86" t="s">
        <v>1081</v>
      </c>
      <c r="E5" s="86" t="s">
        <v>1082</v>
      </c>
      <c r="F5" s="86" t="s">
        <v>1083</v>
      </c>
      <c r="G5" s="86" t="s">
        <v>1084</v>
      </c>
      <c r="H5" s="86" t="s">
        <v>1085</v>
      </c>
      <c r="I5" t="s">
        <v>1099</v>
      </c>
      <c r="J5" s="87">
        <v>43862</v>
      </c>
      <c r="K5" s="87">
        <v>44165</v>
      </c>
      <c r="L5" s="86" t="s">
        <v>11142</v>
      </c>
      <c r="M5" s="86" t="s">
        <v>1088</v>
      </c>
      <c r="N5" s="86" t="s">
        <v>472</v>
      </c>
      <c r="O5" s="86" t="s">
        <v>1100</v>
      </c>
      <c r="P5" s="86" t="s">
        <v>1090</v>
      </c>
      <c r="Q5" s="88">
        <f t="shared" si="0"/>
        <v>1</v>
      </c>
      <c r="R5" s="88">
        <v>0.2</v>
      </c>
      <c r="S5" s="88">
        <v>0.1</v>
      </c>
      <c r="T5" s="88">
        <v>0.4</v>
      </c>
      <c r="U5" s="88">
        <v>0.3</v>
      </c>
      <c r="V5" s="88">
        <v>0.2</v>
      </c>
      <c r="W5" s="88" t="s">
        <v>1101</v>
      </c>
      <c r="X5" s="88">
        <v>0.2</v>
      </c>
      <c r="Y5" s="88" t="s">
        <v>1102</v>
      </c>
      <c r="Z5" s="88">
        <v>0.4</v>
      </c>
      <c r="AA5" s="88" t="s">
        <v>11143</v>
      </c>
      <c r="AB5" s="88">
        <v>0.3</v>
      </c>
      <c r="AC5" s="88" t="s">
        <v>12118</v>
      </c>
      <c r="AD5" s="88"/>
      <c r="AE5" s="88"/>
      <c r="AF5" s="87">
        <v>44118</v>
      </c>
      <c r="AG5" s="87">
        <v>44168</v>
      </c>
      <c r="AH5" s="88">
        <f t="shared" si="3"/>
        <v>1</v>
      </c>
      <c r="AI5" s="88">
        <f t="shared" si="4"/>
        <v>1</v>
      </c>
      <c r="AJ5" s="88">
        <f t="shared" si="5"/>
        <v>1</v>
      </c>
      <c r="AK5" s="88">
        <f t="shared" si="1"/>
        <v>1</v>
      </c>
      <c r="AL5" s="88">
        <f t="shared" si="2"/>
        <v>1</v>
      </c>
      <c r="AM5" s="86"/>
      <c r="AN5" s="86"/>
      <c r="AO5" s="86" t="s">
        <v>10208</v>
      </c>
      <c r="AP5" s="86" t="s">
        <v>10208</v>
      </c>
      <c r="AQ5" s="86" t="s">
        <v>10268</v>
      </c>
      <c r="AR5" t="s">
        <v>10208</v>
      </c>
      <c r="AS5" t="s">
        <v>10208</v>
      </c>
      <c r="AU5" s="86" t="s">
        <v>11144</v>
      </c>
      <c r="AV5" s="86" t="s">
        <v>11145</v>
      </c>
      <c r="AW5" t="s">
        <v>11146</v>
      </c>
    </row>
    <row r="6" spans="1:50" ht="15" customHeight="1" x14ac:dyDescent="0.2">
      <c r="A6" s="86">
        <v>5</v>
      </c>
      <c r="B6" s="86" t="s">
        <v>1079</v>
      </c>
      <c r="C6" s="86" t="s">
        <v>1103</v>
      </c>
      <c r="D6" t="s">
        <v>1104</v>
      </c>
      <c r="E6" s="86" t="s">
        <v>1105</v>
      </c>
      <c r="F6" s="86" t="s">
        <v>1106</v>
      </c>
      <c r="G6" s="86" t="s">
        <v>1107</v>
      </c>
      <c r="H6" s="86" t="s">
        <v>1108</v>
      </c>
      <c r="I6" s="86" t="s">
        <v>1109</v>
      </c>
      <c r="J6" s="87">
        <v>44075</v>
      </c>
      <c r="K6" s="87">
        <v>44104</v>
      </c>
      <c r="L6" s="86" t="s">
        <v>11147</v>
      </c>
      <c r="M6" s="86" t="s">
        <v>1088</v>
      </c>
      <c r="N6" s="86" t="s">
        <v>472</v>
      </c>
      <c r="O6" s="86" t="s">
        <v>1110</v>
      </c>
      <c r="P6" s="86" t="s">
        <v>258</v>
      </c>
      <c r="Q6" s="88">
        <f t="shared" si="0"/>
        <v>1</v>
      </c>
      <c r="R6" s="88">
        <v>0</v>
      </c>
      <c r="S6" s="88">
        <v>0</v>
      </c>
      <c r="T6" s="88">
        <v>1</v>
      </c>
      <c r="U6" s="88">
        <v>0</v>
      </c>
      <c r="V6" s="88">
        <v>0</v>
      </c>
      <c r="W6" s="73"/>
      <c r="X6" s="88">
        <v>0</v>
      </c>
      <c r="Y6" s="88"/>
      <c r="Z6" s="88">
        <v>0.4</v>
      </c>
      <c r="AA6" s="88" t="s">
        <v>11148</v>
      </c>
      <c r="AB6" s="88">
        <v>0.6</v>
      </c>
      <c r="AC6" s="88" t="s">
        <v>12119</v>
      </c>
      <c r="AD6" s="88"/>
      <c r="AE6" s="88"/>
      <c r="AF6" s="87">
        <v>44119</v>
      </c>
      <c r="AG6" s="87">
        <v>44168</v>
      </c>
      <c r="AH6" s="88">
        <f t="shared" si="3"/>
        <v>1</v>
      </c>
      <c r="AI6" s="88" t="str">
        <f t="shared" si="4"/>
        <v/>
      </c>
      <c r="AJ6" s="88" t="str">
        <f t="shared" si="5"/>
        <v/>
      </c>
      <c r="AK6" s="88">
        <f t="shared" si="1"/>
        <v>0.4</v>
      </c>
      <c r="AL6" s="88" t="str">
        <f t="shared" si="2"/>
        <v/>
      </c>
      <c r="AM6" s="86"/>
      <c r="AN6" s="86"/>
      <c r="AO6" s="86" t="s">
        <v>10208</v>
      </c>
      <c r="AP6" s="86" t="s">
        <v>10208</v>
      </c>
      <c r="AQ6" s="86" t="s">
        <v>10209</v>
      </c>
      <c r="AR6" t="s">
        <v>10209</v>
      </c>
      <c r="AU6" t="s">
        <v>10209</v>
      </c>
      <c r="AV6" t="s">
        <v>10209</v>
      </c>
    </row>
    <row r="7" spans="1:50" ht="15" customHeight="1" x14ac:dyDescent="0.2">
      <c r="A7" s="86">
        <v>6</v>
      </c>
      <c r="B7" s="86" t="s">
        <v>1079</v>
      </c>
      <c r="C7" s="86" t="s">
        <v>1103</v>
      </c>
      <c r="D7" t="s">
        <v>1104</v>
      </c>
      <c r="E7" s="86" t="s">
        <v>1105</v>
      </c>
      <c r="F7" s="86" t="s">
        <v>1106</v>
      </c>
      <c r="G7" s="86" t="s">
        <v>1107</v>
      </c>
      <c r="H7" s="86" t="s">
        <v>1108</v>
      </c>
      <c r="I7" s="86" t="s">
        <v>1111</v>
      </c>
      <c r="J7" s="87">
        <v>43922</v>
      </c>
      <c r="K7" s="87">
        <v>44195</v>
      </c>
      <c r="L7" s="86" t="s">
        <v>11149</v>
      </c>
      <c r="M7" s="86" t="s">
        <v>1088</v>
      </c>
      <c r="N7" s="86" t="s">
        <v>472</v>
      </c>
      <c r="O7" s="86" t="s">
        <v>1110</v>
      </c>
      <c r="P7" s="86" t="s">
        <v>258</v>
      </c>
      <c r="Q7" s="88">
        <f t="shared" si="0"/>
        <v>1</v>
      </c>
      <c r="R7" s="88">
        <v>0</v>
      </c>
      <c r="S7" s="88">
        <v>0.3</v>
      </c>
      <c r="T7" s="88">
        <v>0.3</v>
      </c>
      <c r="U7" s="88">
        <v>0.4</v>
      </c>
      <c r="V7" s="88">
        <v>0</v>
      </c>
      <c r="W7" s="88"/>
      <c r="X7" s="88">
        <v>0.3</v>
      </c>
      <c r="Y7" s="88" t="s">
        <v>1112</v>
      </c>
      <c r="Z7" s="88">
        <v>0.3</v>
      </c>
      <c r="AA7" s="88" t="s">
        <v>11150</v>
      </c>
      <c r="AB7" s="88">
        <v>0.4</v>
      </c>
      <c r="AC7" s="88" t="s">
        <v>12120</v>
      </c>
      <c r="AD7" s="88"/>
      <c r="AE7" s="88"/>
      <c r="AF7" s="87">
        <v>44118</v>
      </c>
      <c r="AG7" s="87">
        <v>44168</v>
      </c>
      <c r="AH7" s="88">
        <f t="shared" si="3"/>
        <v>1</v>
      </c>
      <c r="AI7" s="88" t="str">
        <f t="shared" si="4"/>
        <v/>
      </c>
      <c r="AJ7" s="88">
        <f t="shared" si="5"/>
        <v>1</v>
      </c>
      <c r="AK7" s="88">
        <f t="shared" si="1"/>
        <v>1</v>
      </c>
      <c r="AL7" s="88">
        <f t="shared" si="2"/>
        <v>1</v>
      </c>
      <c r="AM7" s="86"/>
      <c r="AN7" s="86"/>
      <c r="AO7" s="86" t="s">
        <v>10208</v>
      </c>
      <c r="AP7" s="86" t="s">
        <v>10208</v>
      </c>
      <c r="AQ7" s="86" t="s">
        <v>10209</v>
      </c>
      <c r="AR7" t="s">
        <v>10268</v>
      </c>
      <c r="AU7" t="s">
        <v>10209</v>
      </c>
      <c r="AV7" s="86" t="s">
        <v>11151</v>
      </c>
    </row>
    <row r="8" spans="1:50" ht="15" customHeight="1" x14ac:dyDescent="0.2">
      <c r="A8" s="86">
        <v>7</v>
      </c>
      <c r="B8" s="86" t="s">
        <v>1079</v>
      </c>
      <c r="C8" s="86" t="s">
        <v>1103</v>
      </c>
      <c r="D8" t="s">
        <v>1104</v>
      </c>
      <c r="E8" s="86" t="s">
        <v>1105</v>
      </c>
      <c r="F8" s="86" t="s">
        <v>1106</v>
      </c>
      <c r="G8" s="86" t="s">
        <v>1107</v>
      </c>
      <c r="H8" s="86" t="s">
        <v>1108</v>
      </c>
      <c r="I8" s="86" t="s">
        <v>1113</v>
      </c>
      <c r="J8" s="87">
        <v>44013</v>
      </c>
      <c r="K8" s="87">
        <v>44043</v>
      </c>
      <c r="L8" s="86" t="s">
        <v>11152</v>
      </c>
      <c r="M8" s="86" t="s">
        <v>1088</v>
      </c>
      <c r="N8" s="86" t="s">
        <v>472</v>
      </c>
      <c r="O8" s="86" t="s">
        <v>1110</v>
      </c>
      <c r="P8" s="86" t="s">
        <v>258</v>
      </c>
      <c r="Q8" s="88">
        <f t="shared" si="0"/>
        <v>1</v>
      </c>
      <c r="R8" s="88">
        <v>0</v>
      </c>
      <c r="S8" s="88">
        <v>0</v>
      </c>
      <c r="T8" s="88">
        <v>1</v>
      </c>
      <c r="U8" s="88">
        <v>0</v>
      </c>
      <c r="V8" s="88">
        <v>0</v>
      </c>
      <c r="W8" s="73"/>
      <c r="X8" s="88">
        <v>0</v>
      </c>
      <c r="Y8" s="88"/>
      <c r="Z8" s="88">
        <v>1</v>
      </c>
      <c r="AA8" s="88" t="s">
        <v>11153</v>
      </c>
      <c r="AB8" s="88">
        <v>0</v>
      </c>
      <c r="AC8" s="88" t="s">
        <v>11153</v>
      </c>
      <c r="AD8" s="88"/>
      <c r="AE8" s="88"/>
      <c r="AF8" s="87">
        <v>44119</v>
      </c>
      <c r="AG8" s="87">
        <v>44168</v>
      </c>
      <c r="AH8" s="88">
        <f t="shared" si="3"/>
        <v>1</v>
      </c>
      <c r="AI8" s="88" t="str">
        <f t="shared" si="4"/>
        <v/>
      </c>
      <c r="AJ8" s="88" t="str">
        <f t="shared" si="5"/>
        <v/>
      </c>
      <c r="AK8" s="88">
        <f t="shared" si="1"/>
        <v>1</v>
      </c>
      <c r="AL8" s="88" t="str">
        <f t="shared" si="2"/>
        <v/>
      </c>
      <c r="AM8" s="86"/>
      <c r="AN8" s="86"/>
      <c r="AO8" s="86" t="s">
        <v>10208</v>
      </c>
      <c r="AP8" s="86" t="s">
        <v>10208</v>
      </c>
      <c r="AQ8" s="86" t="s">
        <v>10209</v>
      </c>
      <c r="AR8" t="s">
        <v>10209</v>
      </c>
      <c r="AU8" t="s">
        <v>10209</v>
      </c>
      <c r="AV8" t="s">
        <v>10209</v>
      </c>
    </row>
    <row r="9" spans="1:50" ht="15" customHeight="1" x14ac:dyDescent="0.2">
      <c r="A9" s="86">
        <v>8</v>
      </c>
      <c r="B9" s="86" t="s">
        <v>1079</v>
      </c>
      <c r="C9" s="86" t="s">
        <v>1103</v>
      </c>
      <c r="D9" t="s">
        <v>1104</v>
      </c>
      <c r="E9" s="86" t="s">
        <v>1105</v>
      </c>
      <c r="F9" s="86" t="s">
        <v>1106</v>
      </c>
      <c r="G9" s="86" t="s">
        <v>1107</v>
      </c>
      <c r="H9" s="86" t="s">
        <v>1108</v>
      </c>
      <c r="I9" s="86" t="s">
        <v>1114</v>
      </c>
      <c r="J9" s="87">
        <v>44013</v>
      </c>
      <c r="K9" s="87">
        <v>44043</v>
      </c>
      <c r="L9" s="86" t="s">
        <v>11154</v>
      </c>
      <c r="M9" s="86" t="s">
        <v>1088</v>
      </c>
      <c r="N9" s="86" t="s">
        <v>472</v>
      </c>
      <c r="O9" s="86" t="s">
        <v>1110</v>
      </c>
      <c r="P9" s="86" t="s">
        <v>258</v>
      </c>
      <c r="Q9" s="88">
        <f t="shared" si="0"/>
        <v>1</v>
      </c>
      <c r="R9" s="88">
        <v>0</v>
      </c>
      <c r="S9" s="88">
        <v>0</v>
      </c>
      <c r="T9" s="88">
        <v>1</v>
      </c>
      <c r="U9" s="88">
        <v>0</v>
      </c>
      <c r="V9" s="88">
        <v>0</v>
      </c>
      <c r="W9" s="88"/>
      <c r="X9" s="88">
        <v>0</v>
      </c>
      <c r="Y9" s="88"/>
      <c r="Z9" s="88">
        <v>1</v>
      </c>
      <c r="AA9" s="88" t="s">
        <v>11155</v>
      </c>
      <c r="AB9" s="88">
        <v>0</v>
      </c>
      <c r="AC9" s="88"/>
      <c r="AD9" s="88"/>
      <c r="AE9" s="88"/>
      <c r="AF9" s="87">
        <v>44119</v>
      </c>
      <c r="AG9" s="87">
        <v>44119</v>
      </c>
      <c r="AH9" s="88">
        <f t="shared" si="3"/>
        <v>1</v>
      </c>
      <c r="AI9" s="88" t="str">
        <f t="shared" si="4"/>
        <v/>
      </c>
      <c r="AJ9" s="88" t="str">
        <f t="shared" si="5"/>
        <v/>
      </c>
      <c r="AK9" s="88">
        <f t="shared" si="1"/>
        <v>1</v>
      </c>
      <c r="AL9" s="88" t="str">
        <f t="shared" si="2"/>
        <v/>
      </c>
      <c r="AM9" s="86"/>
      <c r="AN9" s="86"/>
      <c r="AO9" s="86" t="s">
        <v>10208</v>
      </c>
      <c r="AP9" s="86" t="s">
        <v>10218</v>
      </c>
      <c r="AQ9" s="86" t="s">
        <v>10209</v>
      </c>
      <c r="AR9" t="s">
        <v>10209</v>
      </c>
      <c r="AU9" t="s">
        <v>10209</v>
      </c>
      <c r="AV9" t="s">
        <v>10209</v>
      </c>
    </row>
    <row r="10" spans="1:50" ht="15" customHeight="1" x14ac:dyDescent="0.2">
      <c r="A10" s="86">
        <v>1</v>
      </c>
      <c r="B10" s="86" t="s">
        <v>1107</v>
      </c>
      <c r="C10" s="86" t="s">
        <v>1115</v>
      </c>
      <c r="D10" s="86" t="s">
        <v>1081</v>
      </c>
      <c r="E10" s="86" t="s">
        <v>1116</v>
      </c>
      <c r="F10" s="86" t="s">
        <v>1083</v>
      </c>
      <c r="G10" s="86" t="s">
        <v>1107</v>
      </c>
      <c r="H10" s="86" t="s">
        <v>1117</v>
      </c>
      <c r="I10" s="86" t="s">
        <v>1118</v>
      </c>
      <c r="J10" s="87">
        <v>43922</v>
      </c>
      <c r="K10" s="87">
        <v>44196</v>
      </c>
      <c r="L10" s="86" t="s">
        <v>1119</v>
      </c>
      <c r="M10" s="86" t="s">
        <v>358</v>
      </c>
      <c r="N10" s="86" t="s">
        <v>352</v>
      </c>
      <c r="O10" s="86" t="s">
        <v>1120</v>
      </c>
      <c r="P10" s="86" t="s">
        <v>1090</v>
      </c>
      <c r="Q10" s="89">
        <f>SUM(R10:U10)</f>
        <v>9</v>
      </c>
      <c r="R10" s="89">
        <v>0</v>
      </c>
      <c r="S10" s="89">
        <v>3</v>
      </c>
      <c r="T10" s="89">
        <v>3</v>
      </c>
      <c r="U10" s="89">
        <v>3</v>
      </c>
      <c r="V10" s="89">
        <v>0</v>
      </c>
      <c r="W10" s="89"/>
      <c r="X10" s="89">
        <v>3</v>
      </c>
      <c r="Y10" s="89" t="s">
        <v>1121</v>
      </c>
      <c r="Z10" s="89">
        <v>3</v>
      </c>
      <c r="AA10" s="89" t="s">
        <v>10207</v>
      </c>
      <c r="AB10" s="89">
        <v>2</v>
      </c>
      <c r="AC10" s="89" t="s">
        <v>12121</v>
      </c>
      <c r="AD10" s="87"/>
      <c r="AE10" s="87">
        <v>44013</v>
      </c>
      <c r="AF10" s="87">
        <v>44106</v>
      </c>
      <c r="AG10" s="87">
        <v>44169</v>
      </c>
      <c r="AH10" s="88">
        <f t="shared" si="3"/>
        <v>0.88888888888888884</v>
      </c>
      <c r="AI10" s="88" t="str">
        <f t="shared" si="4"/>
        <v/>
      </c>
      <c r="AJ10" s="88">
        <f t="shared" si="5"/>
        <v>1</v>
      </c>
      <c r="AK10" s="88">
        <f t="shared" si="1"/>
        <v>1</v>
      </c>
      <c r="AL10" s="88">
        <f t="shared" si="2"/>
        <v>0.66666666666666663</v>
      </c>
      <c r="AM10" s="86"/>
      <c r="AN10" s="86"/>
      <c r="AO10" s="86" t="s">
        <v>10208</v>
      </c>
      <c r="AP10" s="86" t="s">
        <v>10208</v>
      </c>
      <c r="AQ10" s="86"/>
      <c r="AR10" s="86" t="s">
        <v>10208</v>
      </c>
      <c r="AS10" s="86" t="s">
        <v>10208</v>
      </c>
      <c r="AT10" s="86"/>
      <c r="AU10" s="86" t="s">
        <v>10209</v>
      </c>
      <c r="AV10" s="86" t="s">
        <v>10210</v>
      </c>
      <c r="AW10" s="86" t="s">
        <v>10211</v>
      </c>
    </row>
    <row r="11" spans="1:50" ht="15" customHeight="1" x14ac:dyDescent="0.2">
      <c r="A11" s="86">
        <v>2</v>
      </c>
      <c r="B11" s="86" t="s">
        <v>1107</v>
      </c>
      <c r="C11" s="86" t="s">
        <v>1115</v>
      </c>
      <c r="D11" s="86" t="s">
        <v>1081</v>
      </c>
      <c r="E11" s="86" t="s">
        <v>1116</v>
      </c>
      <c r="F11" s="86" t="s">
        <v>1083</v>
      </c>
      <c r="G11" s="86" t="s">
        <v>1107</v>
      </c>
      <c r="H11" s="86" t="s">
        <v>1117</v>
      </c>
      <c r="I11" s="86" t="s">
        <v>1122</v>
      </c>
      <c r="J11" s="87">
        <v>43952</v>
      </c>
      <c r="K11" s="87">
        <v>44196</v>
      </c>
      <c r="L11" s="86" t="s">
        <v>1123</v>
      </c>
      <c r="M11" s="86" t="s">
        <v>358</v>
      </c>
      <c r="N11" s="86" t="s">
        <v>352</v>
      </c>
      <c r="O11" s="86" t="s">
        <v>1120</v>
      </c>
      <c r="P11" s="86" t="s">
        <v>1090</v>
      </c>
      <c r="Q11" s="89">
        <f t="shared" ref="Q11:Q27" si="6">SUM(R11:U11)</f>
        <v>8</v>
      </c>
      <c r="R11" s="89">
        <v>0</v>
      </c>
      <c r="S11" s="89">
        <v>2</v>
      </c>
      <c r="T11" s="89">
        <v>3</v>
      </c>
      <c r="U11" s="89">
        <v>3</v>
      </c>
      <c r="V11" s="89">
        <v>0</v>
      </c>
      <c r="W11" s="89"/>
      <c r="X11" s="89">
        <v>2</v>
      </c>
      <c r="Y11" s="89" t="s">
        <v>1124</v>
      </c>
      <c r="Z11" s="89">
        <v>3</v>
      </c>
      <c r="AA11" s="89" t="s">
        <v>10212</v>
      </c>
      <c r="AB11" s="89">
        <v>2</v>
      </c>
      <c r="AC11" s="89" t="s">
        <v>12122</v>
      </c>
      <c r="AD11" s="87"/>
      <c r="AE11" s="87">
        <v>44013</v>
      </c>
      <c r="AF11" s="87">
        <v>44106</v>
      </c>
      <c r="AG11" s="87">
        <v>44169</v>
      </c>
      <c r="AH11" s="88">
        <f t="shared" si="3"/>
        <v>0.875</v>
      </c>
      <c r="AI11" s="88" t="str">
        <f t="shared" si="4"/>
        <v/>
      </c>
      <c r="AJ11" s="88">
        <f t="shared" si="5"/>
        <v>1</v>
      </c>
      <c r="AK11" s="88">
        <f t="shared" si="1"/>
        <v>1</v>
      </c>
      <c r="AL11" s="88">
        <f t="shared" si="2"/>
        <v>0.66666666666666663</v>
      </c>
      <c r="AM11" s="86"/>
      <c r="AN11" s="86"/>
      <c r="AO11" s="86" t="s">
        <v>10208</v>
      </c>
      <c r="AP11" s="86" t="s">
        <v>10208</v>
      </c>
      <c r="AQ11" s="86"/>
      <c r="AR11" t="s">
        <v>10208</v>
      </c>
      <c r="AS11" t="s">
        <v>10208</v>
      </c>
      <c r="AU11" t="s">
        <v>10209</v>
      </c>
      <c r="AV11" t="s">
        <v>10213</v>
      </c>
      <c r="AW11" t="s">
        <v>10214</v>
      </c>
    </row>
    <row r="12" spans="1:50" ht="15" customHeight="1" x14ac:dyDescent="0.2">
      <c r="A12" s="86">
        <v>3</v>
      </c>
      <c r="B12" s="86" t="s">
        <v>1107</v>
      </c>
      <c r="C12" s="86" t="s">
        <v>1115</v>
      </c>
      <c r="D12" s="86" t="s">
        <v>1081</v>
      </c>
      <c r="E12" s="86" t="s">
        <v>1116</v>
      </c>
      <c r="F12" s="86" t="s">
        <v>1083</v>
      </c>
      <c r="G12" s="86" t="s">
        <v>1107</v>
      </c>
      <c r="H12" s="86" t="s">
        <v>1117</v>
      </c>
      <c r="I12" s="86" t="s">
        <v>1125</v>
      </c>
      <c r="J12" s="87">
        <v>43952</v>
      </c>
      <c r="K12" s="87">
        <v>44196</v>
      </c>
      <c r="L12" s="86" t="s">
        <v>1126</v>
      </c>
      <c r="M12" s="86" t="s">
        <v>358</v>
      </c>
      <c r="N12" s="86" t="s">
        <v>352</v>
      </c>
      <c r="O12" s="86" t="s">
        <v>1120</v>
      </c>
      <c r="P12" s="86" t="s">
        <v>1090</v>
      </c>
      <c r="Q12" s="89">
        <f t="shared" si="6"/>
        <v>8</v>
      </c>
      <c r="R12" s="89">
        <v>0</v>
      </c>
      <c r="S12" s="89">
        <v>2</v>
      </c>
      <c r="T12" s="89">
        <v>3</v>
      </c>
      <c r="U12" s="89">
        <v>3</v>
      </c>
      <c r="V12" s="89">
        <v>0</v>
      </c>
      <c r="W12" s="89"/>
      <c r="X12" s="89">
        <v>2</v>
      </c>
      <c r="Y12" s="89" t="s">
        <v>1127</v>
      </c>
      <c r="Z12" s="89">
        <v>3</v>
      </c>
      <c r="AA12" s="89" t="s">
        <v>10215</v>
      </c>
      <c r="AB12" s="89">
        <v>2</v>
      </c>
      <c r="AC12" s="89" t="s">
        <v>12123</v>
      </c>
      <c r="AD12" s="87"/>
      <c r="AE12" s="87">
        <v>44013</v>
      </c>
      <c r="AF12" s="87">
        <v>44106</v>
      </c>
      <c r="AG12" s="87">
        <v>44169</v>
      </c>
      <c r="AH12" s="88">
        <f t="shared" si="3"/>
        <v>0.875</v>
      </c>
      <c r="AI12" s="88" t="str">
        <f t="shared" si="4"/>
        <v/>
      </c>
      <c r="AJ12" s="88">
        <f t="shared" si="5"/>
        <v>1</v>
      </c>
      <c r="AK12" s="88">
        <f t="shared" si="1"/>
        <v>1</v>
      </c>
      <c r="AL12" s="88">
        <f t="shared" si="2"/>
        <v>0.66666666666666663</v>
      </c>
      <c r="AM12" s="86"/>
      <c r="AN12" s="86"/>
      <c r="AO12" s="86" t="s">
        <v>10208</v>
      </c>
      <c r="AP12" s="86" t="s">
        <v>10208</v>
      </c>
      <c r="AQ12" s="86"/>
      <c r="AR12" t="s">
        <v>10208</v>
      </c>
      <c r="AS12" t="s">
        <v>10208</v>
      </c>
      <c r="AU12" t="s">
        <v>10209</v>
      </c>
      <c r="AV12" t="s">
        <v>10216</v>
      </c>
      <c r="AW12" t="s">
        <v>10217</v>
      </c>
    </row>
    <row r="13" spans="1:50" ht="15" customHeight="1" x14ac:dyDescent="0.2">
      <c r="A13" s="86">
        <v>4</v>
      </c>
      <c r="B13" s="86" t="s">
        <v>1107</v>
      </c>
      <c r="C13" s="86" t="s">
        <v>1128</v>
      </c>
      <c r="D13" s="86" t="s">
        <v>1081</v>
      </c>
      <c r="E13" s="86" t="s">
        <v>1116</v>
      </c>
      <c r="F13" s="86" t="s">
        <v>1083</v>
      </c>
      <c r="G13" s="86" t="s">
        <v>1107</v>
      </c>
      <c r="H13" s="86" t="s">
        <v>1129</v>
      </c>
      <c r="I13" s="86" t="s">
        <v>1130</v>
      </c>
      <c r="J13" s="87">
        <v>43891</v>
      </c>
      <c r="K13" s="87">
        <v>43921</v>
      </c>
      <c r="L13" s="86" t="s">
        <v>1131</v>
      </c>
      <c r="M13" s="86" t="s">
        <v>358</v>
      </c>
      <c r="N13" s="86" t="s">
        <v>352</v>
      </c>
      <c r="O13" s="86" t="s">
        <v>1132</v>
      </c>
      <c r="P13" s="86" t="s">
        <v>1090</v>
      </c>
      <c r="Q13" s="89">
        <f t="shared" si="6"/>
        <v>1</v>
      </c>
      <c r="R13" s="89">
        <v>1</v>
      </c>
      <c r="S13" s="89">
        <v>0</v>
      </c>
      <c r="T13" s="89">
        <v>0</v>
      </c>
      <c r="U13" s="89">
        <v>0</v>
      </c>
      <c r="V13" s="89">
        <v>1</v>
      </c>
      <c r="W13" s="89" t="s">
        <v>1133</v>
      </c>
      <c r="X13" s="89">
        <v>0</v>
      </c>
      <c r="Y13" s="89" t="s">
        <v>1134</v>
      </c>
      <c r="Z13" s="89">
        <v>0</v>
      </c>
      <c r="AA13" s="89" t="s">
        <v>1134</v>
      </c>
      <c r="AB13" s="89">
        <v>0</v>
      </c>
      <c r="AC13" s="89" t="s">
        <v>1134</v>
      </c>
      <c r="AD13" s="87"/>
      <c r="AE13" s="87">
        <v>44013</v>
      </c>
      <c r="AF13" s="87">
        <v>44106</v>
      </c>
      <c r="AG13" s="87">
        <v>44169</v>
      </c>
      <c r="AH13" s="88">
        <f t="shared" si="3"/>
        <v>1</v>
      </c>
      <c r="AI13" s="88">
        <f t="shared" si="4"/>
        <v>1</v>
      </c>
      <c r="AJ13" s="88" t="str">
        <f t="shared" si="5"/>
        <v/>
      </c>
      <c r="AK13" s="88" t="str">
        <f t="shared" si="1"/>
        <v/>
      </c>
      <c r="AL13" s="88" t="str">
        <f t="shared" si="2"/>
        <v/>
      </c>
      <c r="AM13" s="86"/>
      <c r="AN13" s="86"/>
      <c r="AO13" s="86" t="s">
        <v>10218</v>
      </c>
      <c r="AP13" s="86" t="s">
        <v>10218</v>
      </c>
      <c r="AQ13" s="86" t="s">
        <v>10208</v>
      </c>
      <c r="AR13" t="s">
        <v>10218</v>
      </c>
      <c r="AS13" t="s">
        <v>10218</v>
      </c>
      <c r="AU13" t="s">
        <v>10219</v>
      </c>
      <c r="AV13" t="s">
        <v>10209</v>
      </c>
      <c r="AW13" t="s">
        <v>10218</v>
      </c>
    </row>
    <row r="14" spans="1:50" ht="15" customHeight="1" x14ac:dyDescent="0.2">
      <c r="A14" s="86">
        <v>5</v>
      </c>
      <c r="B14" s="86" t="s">
        <v>1107</v>
      </c>
      <c r="C14" s="86" t="s">
        <v>1128</v>
      </c>
      <c r="D14" s="86" t="s">
        <v>1081</v>
      </c>
      <c r="E14" s="86" t="s">
        <v>1116</v>
      </c>
      <c r="F14" s="86" t="s">
        <v>1083</v>
      </c>
      <c r="G14" s="86" t="s">
        <v>1107</v>
      </c>
      <c r="H14" s="86" t="s">
        <v>1129</v>
      </c>
      <c r="I14" s="86" t="s">
        <v>1135</v>
      </c>
      <c r="J14" s="87">
        <v>43891</v>
      </c>
      <c r="K14" s="87">
        <v>43921</v>
      </c>
      <c r="L14" s="86" t="s">
        <v>1136</v>
      </c>
      <c r="M14" s="86" t="s">
        <v>358</v>
      </c>
      <c r="N14" s="86" t="s">
        <v>352</v>
      </c>
      <c r="O14" s="86" t="s">
        <v>1132</v>
      </c>
      <c r="P14" s="86" t="s">
        <v>1090</v>
      </c>
      <c r="Q14" s="89">
        <f t="shared" si="6"/>
        <v>1</v>
      </c>
      <c r="R14" s="89">
        <v>1</v>
      </c>
      <c r="S14" s="89">
        <v>0</v>
      </c>
      <c r="T14" s="89">
        <v>0</v>
      </c>
      <c r="U14" s="89">
        <v>0</v>
      </c>
      <c r="V14" s="89">
        <v>1</v>
      </c>
      <c r="W14" s="89" t="s">
        <v>1137</v>
      </c>
      <c r="X14" s="89">
        <v>0</v>
      </c>
      <c r="Y14" s="89" t="s">
        <v>1134</v>
      </c>
      <c r="Z14" s="89">
        <v>0</v>
      </c>
      <c r="AA14" s="89" t="s">
        <v>1134</v>
      </c>
      <c r="AB14" s="89">
        <v>0</v>
      </c>
      <c r="AC14" s="89" t="s">
        <v>1134</v>
      </c>
      <c r="AD14" s="87"/>
      <c r="AE14" s="87">
        <v>44013</v>
      </c>
      <c r="AF14" s="87">
        <v>44106</v>
      </c>
      <c r="AG14" s="87">
        <v>44169</v>
      </c>
      <c r="AH14" s="88">
        <f t="shared" si="3"/>
        <v>1</v>
      </c>
      <c r="AI14" s="88">
        <f t="shared" si="4"/>
        <v>1</v>
      </c>
      <c r="AJ14" s="88" t="str">
        <f t="shared" si="5"/>
        <v/>
      </c>
      <c r="AK14" s="88" t="str">
        <f t="shared" si="1"/>
        <v/>
      </c>
      <c r="AL14" s="88" t="str">
        <f t="shared" si="2"/>
        <v/>
      </c>
      <c r="AM14" s="86"/>
      <c r="AN14" s="86"/>
      <c r="AO14" s="86" t="s">
        <v>10218</v>
      </c>
      <c r="AP14" s="86" t="s">
        <v>10218</v>
      </c>
      <c r="AQ14" s="86" t="s">
        <v>10208</v>
      </c>
      <c r="AR14" t="s">
        <v>10218</v>
      </c>
      <c r="AS14" t="s">
        <v>10218</v>
      </c>
      <c r="AU14" s="86" t="s">
        <v>10220</v>
      </c>
      <c r="AV14" t="s">
        <v>10209</v>
      </c>
      <c r="AW14" t="s">
        <v>10218</v>
      </c>
    </row>
    <row r="15" spans="1:50" ht="15" customHeight="1" x14ac:dyDescent="0.2">
      <c r="A15" s="86">
        <v>6</v>
      </c>
      <c r="B15" s="86" t="s">
        <v>1107</v>
      </c>
      <c r="C15" s="86" t="s">
        <v>1128</v>
      </c>
      <c r="D15" s="86" t="s">
        <v>1081</v>
      </c>
      <c r="E15" s="86" t="s">
        <v>1116</v>
      </c>
      <c r="F15" s="86" t="s">
        <v>1083</v>
      </c>
      <c r="G15" s="86" t="s">
        <v>1107</v>
      </c>
      <c r="H15" s="86" t="s">
        <v>1129</v>
      </c>
      <c r="I15" s="86" t="s">
        <v>1138</v>
      </c>
      <c r="J15" s="87">
        <v>43891</v>
      </c>
      <c r="K15" s="87">
        <v>43951</v>
      </c>
      <c r="L15" s="86" t="s">
        <v>1139</v>
      </c>
      <c r="M15" s="86" t="s">
        <v>358</v>
      </c>
      <c r="N15" s="86" t="s">
        <v>352</v>
      </c>
      <c r="O15" s="86" t="s">
        <v>1132</v>
      </c>
      <c r="P15" s="86" t="s">
        <v>1090</v>
      </c>
      <c r="Q15" s="89">
        <f t="shared" si="6"/>
        <v>2</v>
      </c>
      <c r="R15" s="89">
        <v>1</v>
      </c>
      <c r="S15" s="89">
        <v>1</v>
      </c>
      <c r="T15" s="89">
        <v>0</v>
      </c>
      <c r="U15" s="89">
        <v>0</v>
      </c>
      <c r="V15" s="89">
        <v>1</v>
      </c>
      <c r="W15" s="89" t="s">
        <v>1140</v>
      </c>
      <c r="X15" s="89">
        <v>1</v>
      </c>
      <c r="Y15" s="89" t="s">
        <v>1141</v>
      </c>
      <c r="Z15" s="89">
        <v>0</v>
      </c>
      <c r="AA15" s="89" t="s">
        <v>10221</v>
      </c>
      <c r="AB15" s="89">
        <v>0</v>
      </c>
      <c r="AC15" s="89" t="s">
        <v>10221</v>
      </c>
      <c r="AD15" s="87"/>
      <c r="AE15" s="87">
        <v>44013</v>
      </c>
      <c r="AF15" s="87">
        <v>44106</v>
      </c>
      <c r="AG15" s="87">
        <v>44169</v>
      </c>
      <c r="AH15" s="88">
        <f t="shared" si="3"/>
        <v>1</v>
      </c>
      <c r="AI15" s="88">
        <f t="shared" si="4"/>
        <v>1</v>
      </c>
      <c r="AJ15" s="88">
        <f t="shared" si="5"/>
        <v>1</v>
      </c>
      <c r="AK15" s="88" t="str">
        <f t="shared" si="1"/>
        <v/>
      </c>
      <c r="AL15" s="88" t="str">
        <f t="shared" si="2"/>
        <v/>
      </c>
      <c r="AM15" s="86"/>
      <c r="AN15" s="86"/>
      <c r="AO15" s="86" t="s">
        <v>10218</v>
      </c>
      <c r="AP15" s="86" t="s">
        <v>10218</v>
      </c>
      <c r="AQ15" s="86" t="s">
        <v>10208</v>
      </c>
      <c r="AR15" t="s">
        <v>10208</v>
      </c>
      <c r="AS15" t="s">
        <v>10218</v>
      </c>
      <c r="AU15" t="s">
        <v>10222</v>
      </c>
      <c r="AV15" t="s">
        <v>10223</v>
      </c>
      <c r="AW15" t="s">
        <v>10218</v>
      </c>
    </row>
    <row r="16" spans="1:50" ht="15" customHeight="1" x14ac:dyDescent="0.2">
      <c r="A16" s="86">
        <v>7</v>
      </c>
      <c r="B16" s="86" t="s">
        <v>1107</v>
      </c>
      <c r="C16" s="86" t="s">
        <v>1142</v>
      </c>
      <c r="D16" s="86" t="s">
        <v>1143</v>
      </c>
      <c r="E16" s="86" t="s">
        <v>1116</v>
      </c>
      <c r="F16" s="86" t="s">
        <v>1083</v>
      </c>
      <c r="G16" s="86" t="s">
        <v>1107</v>
      </c>
      <c r="H16" s="86" t="s">
        <v>1117</v>
      </c>
      <c r="I16" s="86" t="s">
        <v>1144</v>
      </c>
      <c r="J16" s="87">
        <v>43831</v>
      </c>
      <c r="K16" s="87">
        <v>44043</v>
      </c>
      <c r="L16" s="86" t="s">
        <v>1145</v>
      </c>
      <c r="M16" s="86" t="s">
        <v>358</v>
      </c>
      <c r="N16" s="86" t="s">
        <v>352</v>
      </c>
      <c r="O16" s="86" t="s">
        <v>1146</v>
      </c>
      <c r="P16" s="86" t="s">
        <v>1090</v>
      </c>
      <c r="Q16" s="89">
        <f t="shared" si="6"/>
        <v>2</v>
      </c>
      <c r="R16" s="89">
        <v>1</v>
      </c>
      <c r="S16" s="89">
        <v>0</v>
      </c>
      <c r="T16" s="89">
        <v>1</v>
      </c>
      <c r="U16" s="89">
        <v>0</v>
      </c>
      <c r="V16" s="89">
        <v>1</v>
      </c>
      <c r="W16" s="89" t="s">
        <v>1147</v>
      </c>
      <c r="X16" s="89">
        <v>0</v>
      </c>
      <c r="Y16" s="89" t="s">
        <v>1148</v>
      </c>
      <c r="Z16" s="89">
        <v>1</v>
      </c>
      <c r="AA16" s="89" t="s">
        <v>10224</v>
      </c>
      <c r="AB16" s="89">
        <v>0</v>
      </c>
      <c r="AC16" s="89" t="s">
        <v>12124</v>
      </c>
      <c r="AD16" s="87"/>
      <c r="AE16" s="87">
        <v>44013</v>
      </c>
      <c r="AF16" s="87">
        <v>44106</v>
      </c>
      <c r="AG16" s="87">
        <v>44169</v>
      </c>
      <c r="AH16" s="88">
        <f t="shared" si="3"/>
        <v>1</v>
      </c>
      <c r="AI16" s="88">
        <f t="shared" si="4"/>
        <v>1</v>
      </c>
      <c r="AJ16" s="88" t="str">
        <f t="shared" si="5"/>
        <v/>
      </c>
      <c r="AK16" s="88">
        <f t="shared" si="1"/>
        <v>1</v>
      </c>
      <c r="AL16" s="88" t="str">
        <f t="shared" si="2"/>
        <v/>
      </c>
      <c r="AM16" s="86"/>
      <c r="AN16" s="86"/>
      <c r="AO16" s="86" t="s">
        <v>10208</v>
      </c>
      <c r="AP16" s="86" t="s">
        <v>10218</v>
      </c>
      <c r="AQ16" s="86" t="s">
        <v>10208</v>
      </c>
      <c r="AS16" t="s">
        <v>10208</v>
      </c>
      <c r="AU16" t="s">
        <v>10225</v>
      </c>
      <c r="AV16" t="s">
        <v>10209</v>
      </c>
      <c r="AW16" s="86" t="s">
        <v>10226</v>
      </c>
    </row>
    <row r="17" spans="1:49" ht="15" customHeight="1" x14ac:dyDescent="0.2">
      <c r="A17" s="86">
        <v>8</v>
      </c>
      <c r="B17" s="86" t="s">
        <v>1107</v>
      </c>
      <c r="C17" s="86" t="s">
        <v>1142</v>
      </c>
      <c r="D17" s="86" t="s">
        <v>1143</v>
      </c>
      <c r="E17" s="86" t="s">
        <v>1116</v>
      </c>
      <c r="F17" s="86" t="s">
        <v>1083</v>
      </c>
      <c r="G17" s="86" t="s">
        <v>1107</v>
      </c>
      <c r="H17" s="86" t="s">
        <v>1117</v>
      </c>
      <c r="I17" s="86" t="s">
        <v>1149</v>
      </c>
      <c r="J17" s="87">
        <v>44013</v>
      </c>
      <c r="K17" s="87">
        <v>44043</v>
      </c>
      <c r="L17" s="86" t="s">
        <v>1145</v>
      </c>
      <c r="M17" s="86" t="s">
        <v>358</v>
      </c>
      <c r="N17" s="86" t="s">
        <v>352</v>
      </c>
      <c r="O17" s="86" t="s">
        <v>1146</v>
      </c>
      <c r="P17" s="86" t="s">
        <v>1090</v>
      </c>
      <c r="Q17" s="89">
        <f t="shared" si="6"/>
        <v>1</v>
      </c>
      <c r="R17" s="89">
        <v>0</v>
      </c>
      <c r="S17" s="89">
        <v>0</v>
      </c>
      <c r="T17" s="89">
        <v>1</v>
      </c>
      <c r="U17" s="89">
        <v>0</v>
      </c>
      <c r="V17" s="89">
        <v>0</v>
      </c>
      <c r="W17" s="89"/>
      <c r="X17" s="89">
        <v>0</v>
      </c>
      <c r="Y17" s="89" t="s">
        <v>1148</v>
      </c>
      <c r="Z17" s="89">
        <v>1</v>
      </c>
      <c r="AA17" s="89" t="s">
        <v>10224</v>
      </c>
      <c r="AB17" s="89">
        <v>0</v>
      </c>
      <c r="AC17" s="89" t="s">
        <v>12125</v>
      </c>
      <c r="AD17" s="87"/>
      <c r="AE17" s="87">
        <v>44013</v>
      </c>
      <c r="AF17" s="87">
        <v>44106</v>
      </c>
      <c r="AG17" s="87">
        <v>44169</v>
      </c>
      <c r="AH17" s="88">
        <f t="shared" si="3"/>
        <v>1</v>
      </c>
      <c r="AI17" s="88" t="str">
        <f t="shared" si="4"/>
        <v/>
      </c>
      <c r="AJ17" s="88" t="str">
        <f t="shared" si="5"/>
        <v/>
      </c>
      <c r="AK17" s="88">
        <f t="shared" si="1"/>
        <v>1</v>
      </c>
      <c r="AL17" s="88" t="str">
        <f t="shared" si="2"/>
        <v/>
      </c>
      <c r="AM17" s="86"/>
      <c r="AN17" s="86"/>
      <c r="AO17" s="86" t="s">
        <v>10208</v>
      </c>
      <c r="AP17" s="86" t="s">
        <v>10218</v>
      </c>
      <c r="AQ17" s="86"/>
      <c r="AS17" t="s">
        <v>10208</v>
      </c>
      <c r="AU17" t="s">
        <v>10209</v>
      </c>
      <c r="AV17" t="s">
        <v>10209</v>
      </c>
      <c r="AW17" t="s">
        <v>10227</v>
      </c>
    </row>
    <row r="18" spans="1:49" ht="15" customHeight="1" x14ac:dyDescent="0.2">
      <c r="A18" s="86">
        <v>9</v>
      </c>
      <c r="B18" s="86" t="s">
        <v>1107</v>
      </c>
      <c r="C18" s="86" t="s">
        <v>1142</v>
      </c>
      <c r="D18" s="86" t="s">
        <v>1143</v>
      </c>
      <c r="E18" s="86" t="s">
        <v>1116</v>
      </c>
      <c r="F18" s="86" t="s">
        <v>1083</v>
      </c>
      <c r="G18" s="86" t="s">
        <v>1107</v>
      </c>
      <c r="H18" s="86" t="s">
        <v>1117</v>
      </c>
      <c r="I18" s="86" t="s">
        <v>1150</v>
      </c>
      <c r="J18" s="87">
        <v>43831</v>
      </c>
      <c r="K18" s="87">
        <v>44196</v>
      </c>
      <c r="L18" s="86" t="s">
        <v>1151</v>
      </c>
      <c r="M18" s="86" t="s">
        <v>358</v>
      </c>
      <c r="N18" s="86" t="s">
        <v>352</v>
      </c>
      <c r="O18" s="86" t="s">
        <v>1146</v>
      </c>
      <c r="P18" s="86" t="s">
        <v>1090</v>
      </c>
      <c r="Q18" s="89">
        <f t="shared" si="6"/>
        <v>12</v>
      </c>
      <c r="R18" s="89">
        <v>3</v>
      </c>
      <c r="S18" s="89">
        <v>3</v>
      </c>
      <c r="T18" s="89">
        <v>3</v>
      </c>
      <c r="U18" s="89">
        <v>3</v>
      </c>
      <c r="V18" s="89">
        <v>2</v>
      </c>
      <c r="W18" s="89" t="s">
        <v>1152</v>
      </c>
      <c r="X18" s="89">
        <v>3</v>
      </c>
      <c r="Y18" s="89" t="s">
        <v>1153</v>
      </c>
      <c r="Z18" s="89">
        <v>3</v>
      </c>
      <c r="AA18" s="89" t="s">
        <v>10228</v>
      </c>
      <c r="AB18" s="89">
        <v>2</v>
      </c>
      <c r="AC18" s="89" t="s">
        <v>12126</v>
      </c>
      <c r="AD18" s="87"/>
      <c r="AE18" s="87">
        <v>44013</v>
      </c>
      <c r="AF18" s="87">
        <v>44106</v>
      </c>
      <c r="AG18" s="87">
        <v>44169</v>
      </c>
      <c r="AH18" s="88">
        <f t="shared" si="3"/>
        <v>0.83333333333333337</v>
      </c>
      <c r="AI18" s="88">
        <f t="shared" si="4"/>
        <v>0.66666666666666663</v>
      </c>
      <c r="AJ18" s="88">
        <f t="shared" si="5"/>
        <v>1</v>
      </c>
      <c r="AK18" s="88">
        <f t="shared" si="1"/>
        <v>1</v>
      </c>
      <c r="AL18" s="88">
        <f t="shared" si="2"/>
        <v>0.66666666666666663</v>
      </c>
      <c r="AM18" s="86"/>
      <c r="AN18" s="86"/>
      <c r="AO18" s="86" t="s">
        <v>10208</v>
      </c>
      <c r="AP18" s="86" t="s">
        <v>10208</v>
      </c>
      <c r="AQ18" s="86" t="s">
        <v>10208</v>
      </c>
      <c r="AR18" t="s">
        <v>10208</v>
      </c>
      <c r="AS18" t="s">
        <v>10208</v>
      </c>
      <c r="AU18" t="s">
        <v>10229</v>
      </c>
      <c r="AV18" t="s">
        <v>10230</v>
      </c>
      <c r="AW18" t="s">
        <v>10211</v>
      </c>
    </row>
    <row r="19" spans="1:49" ht="15" customHeight="1" x14ac:dyDescent="0.2">
      <c r="A19" s="86">
        <v>10</v>
      </c>
      <c r="B19" s="86" t="s">
        <v>1107</v>
      </c>
      <c r="C19" s="86" t="s">
        <v>1142</v>
      </c>
      <c r="D19" s="86" t="s">
        <v>1143</v>
      </c>
      <c r="E19" s="86" t="s">
        <v>1116</v>
      </c>
      <c r="F19" s="86" t="s">
        <v>1083</v>
      </c>
      <c r="G19" s="86" t="s">
        <v>1107</v>
      </c>
      <c r="H19" s="86" t="s">
        <v>1117</v>
      </c>
      <c r="I19" s="86" t="s">
        <v>1154</v>
      </c>
      <c r="J19" s="87">
        <v>43831</v>
      </c>
      <c r="K19" s="87">
        <v>44074</v>
      </c>
      <c r="L19" s="86" t="s">
        <v>1155</v>
      </c>
      <c r="M19" s="86" t="s">
        <v>358</v>
      </c>
      <c r="N19" s="86" t="s">
        <v>352</v>
      </c>
      <c r="O19" s="86" t="s">
        <v>1146</v>
      </c>
      <c r="P19" s="86" t="s">
        <v>1090</v>
      </c>
      <c r="Q19" s="89">
        <f t="shared" si="6"/>
        <v>3</v>
      </c>
      <c r="R19" s="89">
        <v>1</v>
      </c>
      <c r="S19" s="89">
        <v>0</v>
      </c>
      <c r="T19" s="89">
        <v>2</v>
      </c>
      <c r="U19" s="89">
        <v>0</v>
      </c>
      <c r="V19" s="89">
        <v>1</v>
      </c>
      <c r="W19" s="89" t="s">
        <v>1156</v>
      </c>
      <c r="X19" s="89">
        <v>0</v>
      </c>
      <c r="Y19" s="89" t="s">
        <v>1148</v>
      </c>
      <c r="Z19" s="89">
        <v>2</v>
      </c>
      <c r="AA19" s="89" t="s">
        <v>10231</v>
      </c>
      <c r="AB19" s="89">
        <v>0</v>
      </c>
      <c r="AC19" s="89" t="s">
        <v>12124</v>
      </c>
      <c r="AD19" s="87"/>
      <c r="AE19" s="87">
        <v>44013</v>
      </c>
      <c r="AF19" s="87">
        <v>44106</v>
      </c>
      <c r="AG19" s="87">
        <v>44169</v>
      </c>
      <c r="AH19" s="88">
        <f t="shared" si="3"/>
        <v>1</v>
      </c>
      <c r="AI19" s="88">
        <f t="shared" si="4"/>
        <v>1</v>
      </c>
      <c r="AJ19" s="88" t="str">
        <f t="shared" si="5"/>
        <v/>
      </c>
      <c r="AK19" s="88">
        <f t="shared" si="1"/>
        <v>1</v>
      </c>
      <c r="AL19" s="88" t="str">
        <f t="shared" si="2"/>
        <v/>
      </c>
      <c r="AM19" s="86"/>
      <c r="AN19" s="86"/>
      <c r="AO19" s="86" t="s">
        <v>10208</v>
      </c>
      <c r="AP19" s="86" t="s">
        <v>10218</v>
      </c>
      <c r="AQ19" s="86" t="s">
        <v>10208</v>
      </c>
      <c r="AS19" t="s">
        <v>10208</v>
      </c>
      <c r="AU19" t="s">
        <v>10225</v>
      </c>
      <c r="AV19" t="s">
        <v>10209</v>
      </c>
      <c r="AW19" t="s">
        <v>10232</v>
      </c>
    </row>
    <row r="20" spans="1:49" ht="15" customHeight="1" x14ac:dyDescent="0.2">
      <c r="A20" s="86">
        <v>11</v>
      </c>
      <c r="B20" s="86" t="s">
        <v>1107</v>
      </c>
      <c r="C20" s="86" t="s">
        <v>1103</v>
      </c>
      <c r="D20" s="86" t="s">
        <v>1081</v>
      </c>
      <c r="E20" s="86" t="s">
        <v>1157</v>
      </c>
      <c r="F20" s="86" t="s">
        <v>1083</v>
      </c>
      <c r="G20" s="86" t="s">
        <v>1107</v>
      </c>
      <c r="H20" s="86" t="s">
        <v>1158</v>
      </c>
      <c r="I20" t="s">
        <v>1159</v>
      </c>
      <c r="J20" s="87">
        <v>44013</v>
      </c>
      <c r="K20" s="87">
        <v>44196</v>
      </c>
      <c r="L20" s="86" t="s">
        <v>1160</v>
      </c>
      <c r="M20" s="86" t="s">
        <v>358</v>
      </c>
      <c r="N20" s="86" t="s">
        <v>352</v>
      </c>
      <c r="O20" s="86" t="s">
        <v>1161</v>
      </c>
      <c r="P20" s="86" t="s">
        <v>258</v>
      </c>
      <c r="Q20" s="89">
        <f t="shared" si="6"/>
        <v>2</v>
      </c>
      <c r="R20" s="89">
        <v>0</v>
      </c>
      <c r="S20" s="89">
        <v>0</v>
      </c>
      <c r="T20" s="89">
        <v>1</v>
      </c>
      <c r="U20" s="89">
        <v>1</v>
      </c>
      <c r="V20" s="89">
        <v>0</v>
      </c>
      <c r="W20" s="89"/>
      <c r="X20" s="89">
        <v>0</v>
      </c>
      <c r="Y20" s="89" t="s">
        <v>1148</v>
      </c>
      <c r="Z20" s="89">
        <v>1</v>
      </c>
      <c r="AA20" s="89" t="s">
        <v>10233</v>
      </c>
      <c r="AB20" s="89">
        <v>0</v>
      </c>
      <c r="AC20" s="89" t="s">
        <v>12127</v>
      </c>
      <c r="AD20" s="87"/>
      <c r="AE20" s="87">
        <v>44013</v>
      </c>
      <c r="AF20" s="87">
        <v>44106</v>
      </c>
      <c r="AG20" s="87">
        <v>44169</v>
      </c>
      <c r="AH20" s="88">
        <f t="shared" si="3"/>
        <v>0.5</v>
      </c>
      <c r="AI20" s="88" t="str">
        <f t="shared" si="4"/>
        <v/>
      </c>
      <c r="AJ20" s="88" t="str">
        <f t="shared" si="5"/>
        <v/>
      </c>
      <c r="AK20" s="88">
        <f t="shared" si="1"/>
        <v>1</v>
      </c>
      <c r="AL20" s="88">
        <f t="shared" si="2"/>
        <v>0</v>
      </c>
      <c r="AM20" s="86"/>
      <c r="AN20" s="86"/>
      <c r="AO20" s="86" t="s">
        <v>10208</v>
      </c>
      <c r="AP20" s="86" t="s">
        <v>10208</v>
      </c>
      <c r="AQ20" s="86"/>
      <c r="AS20" t="s">
        <v>10208</v>
      </c>
      <c r="AU20" t="s">
        <v>10209</v>
      </c>
      <c r="AV20" t="s">
        <v>10209</v>
      </c>
      <c r="AW20" t="s">
        <v>10234</v>
      </c>
    </row>
    <row r="21" spans="1:49" ht="15" customHeight="1" x14ac:dyDescent="0.2">
      <c r="A21" s="86">
        <v>12</v>
      </c>
      <c r="B21" s="86" t="s">
        <v>1107</v>
      </c>
      <c r="C21" s="86" t="s">
        <v>1103</v>
      </c>
      <c r="D21" s="86" t="s">
        <v>1081</v>
      </c>
      <c r="E21" s="86" t="s">
        <v>1157</v>
      </c>
      <c r="F21" s="86" t="s">
        <v>1083</v>
      </c>
      <c r="G21" s="86" t="s">
        <v>1107</v>
      </c>
      <c r="H21" s="86" t="s">
        <v>1158</v>
      </c>
      <c r="I21" t="s">
        <v>1162</v>
      </c>
      <c r="J21" s="87">
        <v>44013</v>
      </c>
      <c r="K21" s="87">
        <v>44043</v>
      </c>
      <c r="L21" s="86" t="s">
        <v>1163</v>
      </c>
      <c r="M21" s="86" t="s">
        <v>358</v>
      </c>
      <c r="N21" s="86" t="s">
        <v>472</v>
      </c>
      <c r="O21" s="86" t="s">
        <v>1161</v>
      </c>
      <c r="P21" s="86" t="s">
        <v>258</v>
      </c>
      <c r="Q21" s="90">
        <f t="shared" si="6"/>
        <v>1</v>
      </c>
      <c r="R21" s="89">
        <v>0</v>
      </c>
      <c r="S21" s="89">
        <v>0</v>
      </c>
      <c r="T21" s="90">
        <v>1</v>
      </c>
      <c r="U21" s="89">
        <v>0</v>
      </c>
      <c r="V21" s="140">
        <v>0</v>
      </c>
      <c r="W21" s="89"/>
      <c r="X21" s="89">
        <v>0</v>
      </c>
      <c r="Y21" s="89" t="s">
        <v>1148</v>
      </c>
      <c r="Z21" s="89">
        <v>1</v>
      </c>
      <c r="AA21" s="89" t="s">
        <v>10235</v>
      </c>
      <c r="AB21" s="89">
        <v>0</v>
      </c>
      <c r="AC21" s="89" t="s">
        <v>12125</v>
      </c>
      <c r="AD21" s="87"/>
      <c r="AE21" s="87">
        <v>44013</v>
      </c>
      <c r="AF21" s="87">
        <v>44106</v>
      </c>
      <c r="AG21" s="87">
        <v>44169</v>
      </c>
      <c r="AH21" s="88">
        <f t="shared" si="3"/>
        <v>1</v>
      </c>
      <c r="AI21" s="88" t="str">
        <f t="shared" si="4"/>
        <v/>
      </c>
      <c r="AJ21" s="88" t="str">
        <f t="shared" si="5"/>
        <v/>
      </c>
      <c r="AK21" s="88">
        <f t="shared" si="1"/>
        <v>1</v>
      </c>
      <c r="AL21" s="88" t="str">
        <f t="shared" si="2"/>
        <v/>
      </c>
      <c r="AM21" s="86"/>
      <c r="AN21" s="86"/>
      <c r="AO21" s="86" t="s">
        <v>10208</v>
      </c>
      <c r="AP21" s="86" t="s">
        <v>10218</v>
      </c>
      <c r="AQ21" s="86"/>
      <c r="AS21" t="s">
        <v>10208</v>
      </c>
      <c r="AU21" t="s">
        <v>10209</v>
      </c>
      <c r="AV21" t="s">
        <v>10209</v>
      </c>
      <c r="AW21" t="s">
        <v>10236</v>
      </c>
    </row>
    <row r="22" spans="1:49" ht="15" customHeight="1" x14ac:dyDescent="0.2">
      <c r="A22" s="86">
        <v>13</v>
      </c>
      <c r="B22" s="86" t="s">
        <v>1107</v>
      </c>
      <c r="C22" s="86" t="s">
        <v>1103</v>
      </c>
      <c r="D22" s="86" t="s">
        <v>1081</v>
      </c>
      <c r="E22" s="86" t="s">
        <v>1157</v>
      </c>
      <c r="F22" s="86" t="s">
        <v>1083</v>
      </c>
      <c r="G22" s="86" t="s">
        <v>1107</v>
      </c>
      <c r="H22" s="86" t="s">
        <v>1158</v>
      </c>
      <c r="I22" s="86" t="s">
        <v>1164</v>
      </c>
      <c r="J22" s="87">
        <v>44013</v>
      </c>
      <c r="K22" s="87">
        <v>44043</v>
      </c>
      <c r="L22" s="86" t="s">
        <v>1160</v>
      </c>
      <c r="M22" s="86" t="s">
        <v>358</v>
      </c>
      <c r="N22" s="86" t="s">
        <v>352</v>
      </c>
      <c r="O22" s="86" t="s">
        <v>1161</v>
      </c>
      <c r="P22" s="86" t="s">
        <v>258</v>
      </c>
      <c r="Q22" s="89">
        <f t="shared" si="6"/>
        <v>1</v>
      </c>
      <c r="R22" s="89">
        <v>0</v>
      </c>
      <c r="S22" s="89">
        <v>0</v>
      </c>
      <c r="T22" s="89">
        <v>1</v>
      </c>
      <c r="U22" s="89">
        <v>0</v>
      </c>
      <c r="V22" s="89">
        <v>0</v>
      </c>
      <c r="W22" s="89"/>
      <c r="X22" s="89">
        <v>0</v>
      </c>
      <c r="Y22" s="89" t="s">
        <v>1148</v>
      </c>
      <c r="Z22" s="89">
        <v>1</v>
      </c>
      <c r="AA22" s="89" t="s">
        <v>10237</v>
      </c>
      <c r="AB22" s="89">
        <v>0</v>
      </c>
      <c r="AC22" s="89" t="s">
        <v>12125</v>
      </c>
      <c r="AD22" s="87"/>
      <c r="AE22" s="87">
        <v>44013</v>
      </c>
      <c r="AF22" s="87">
        <v>44106</v>
      </c>
      <c r="AG22" s="87">
        <v>44169</v>
      </c>
      <c r="AH22" s="88">
        <f t="shared" si="3"/>
        <v>1</v>
      </c>
      <c r="AI22" s="88" t="str">
        <f t="shared" si="4"/>
        <v/>
      </c>
      <c r="AJ22" s="88" t="str">
        <f t="shared" si="5"/>
        <v/>
      </c>
      <c r="AK22" s="88">
        <f t="shared" si="1"/>
        <v>1</v>
      </c>
      <c r="AL22" s="88" t="str">
        <f t="shared" si="2"/>
        <v/>
      </c>
      <c r="AM22" s="86"/>
      <c r="AN22" s="86"/>
      <c r="AO22" s="86" t="s">
        <v>10208</v>
      </c>
      <c r="AP22" s="86" t="s">
        <v>10218</v>
      </c>
      <c r="AQ22" s="86"/>
      <c r="AS22" t="s">
        <v>10208</v>
      </c>
      <c r="AU22" t="s">
        <v>10209</v>
      </c>
      <c r="AV22" t="s">
        <v>10209</v>
      </c>
      <c r="AW22" t="s">
        <v>10238</v>
      </c>
    </row>
    <row r="23" spans="1:49" ht="15" customHeight="1" x14ac:dyDescent="0.2">
      <c r="A23" s="86">
        <v>14</v>
      </c>
      <c r="B23" s="86" t="s">
        <v>1107</v>
      </c>
      <c r="C23" s="86" t="s">
        <v>1103</v>
      </c>
      <c r="D23" s="86" t="s">
        <v>1081</v>
      </c>
      <c r="E23" s="86" t="s">
        <v>1157</v>
      </c>
      <c r="F23" s="86" t="s">
        <v>1083</v>
      </c>
      <c r="G23" s="86" t="s">
        <v>1107</v>
      </c>
      <c r="H23" s="86" t="s">
        <v>1158</v>
      </c>
      <c r="I23" s="86" t="s">
        <v>1165</v>
      </c>
      <c r="J23" s="87">
        <v>43922</v>
      </c>
      <c r="K23" s="87">
        <v>44043</v>
      </c>
      <c r="L23" s="86" t="s">
        <v>1166</v>
      </c>
      <c r="M23" s="86" t="s">
        <v>358</v>
      </c>
      <c r="N23" s="86" t="s">
        <v>352</v>
      </c>
      <c r="O23" s="86" t="s">
        <v>1161</v>
      </c>
      <c r="P23" s="86" t="s">
        <v>258</v>
      </c>
      <c r="Q23" s="89">
        <f t="shared" si="6"/>
        <v>20</v>
      </c>
      <c r="R23" s="89">
        <v>0</v>
      </c>
      <c r="S23" s="89">
        <v>0</v>
      </c>
      <c r="T23" s="89">
        <v>20</v>
      </c>
      <c r="U23" s="89">
        <v>0</v>
      </c>
      <c r="V23" s="89">
        <v>0</v>
      </c>
      <c r="W23" s="89"/>
      <c r="X23" s="89">
        <v>0</v>
      </c>
      <c r="Y23" s="89" t="s">
        <v>1148</v>
      </c>
      <c r="Z23" s="89">
        <v>20</v>
      </c>
      <c r="AA23" s="89" t="s">
        <v>10239</v>
      </c>
      <c r="AB23" s="89">
        <v>0</v>
      </c>
      <c r="AC23" s="89" t="s">
        <v>12125</v>
      </c>
      <c r="AD23" s="87"/>
      <c r="AE23" s="87">
        <v>44013</v>
      </c>
      <c r="AF23" s="87">
        <v>44106</v>
      </c>
      <c r="AG23" s="87">
        <v>44169</v>
      </c>
      <c r="AH23" s="88">
        <f t="shared" si="3"/>
        <v>1</v>
      </c>
      <c r="AI23" s="88" t="str">
        <f t="shared" si="4"/>
        <v/>
      </c>
      <c r="AJ23" s="88" t="str">
        <f t="shared" si="5"/>
        <v/>
      </c>
      <c r="AK23" s="88">
        <f t="shared" si="1"/>
        <v>1</v>
      </c>
      <c r="AL23" s="88" t="str">
        <f t="shared" si="2"/>
        <v/>
      </c>
      <c r="AM23" s="86"/>
      <c r="AN23" s="86"/>
      <c r="AO23" s="86" t="s">
        <v>10208</v>
      </c>
      <c r="AP23" s="86" t="s">
        <v>10218</v>
      </c>
      <c r="AQ23" s="86"/>
      <c r="AS23" t="s">
        <v>10208</v>
      </c>
      <c r="AU23" t="s">
        <v>10209</v>
      </c>
      <c r="AV23" t="s">
        <v>10209</v>
      </c>
      <c r="AW23" t="s">
        <v>10240</v>
      </c>
    </row>
    <row r="24" spans="1:49" ht="15" customHeight="1" x14ac:dyDescent="0.2">
      <c r="A24" s="86">
        <v>15</v>
      </c>
      <c r="B24" s="86" t="s">
        <v>1107</v>
      </c>
      <c r="C24" s="86" t="s">
        <v>1103</v>
      </c>
      <c r="D24" t="s">
        <v>1143</v>
      </c>
      <c r="E24" s="86" t="s">
        <v>1157</v>
      </c>
      <c r="F24" s="86" t="s">
        <v>1083</v>
      </c>
      <c r="G24" s="86" t="s">
        <v>1107</v>
      </c>
      <c r="H24" s="86" t="s">
        <v>1158</v>
      </c>
      <c r="I24" t="s">
        <v>1167</v>
      </c>
      <c r="J24" s="87">
        <v>43983</v>
      </c>
      <c r="K24" s="87">
        <v>44104</v>
      </c>
      <c r="L24" s="86" t="s">
        <v>1168</v>
      </c>
      <c r="M24" s="86" t="s">
        <v>358</v>
      </c>
      <c r="N24" s="86" t="s">
        <v>352</v>
      </c>
      <c r="O24" s="86" t="s">
        <v>1161</v>
      </c>
      <c r="P24" s="86" t="s">
        <v>258</v>
      </c>
      <c r="Q24" s="89">
        <f t="shared" si="6"/>
        <v>2</v>
      </c>
      <c r="R24" s="89">
        <v>0</v>
      </c>
      <c r="S24" s="89">
        <v>1</v>
      </c>
      <c r="T24" s="89">
        <v>1</v>
      </c>
      <c r="U24" s="89">
        <v>0</v>
      </c>
      <c r="V24" s="89">
        <v>0</v>
      </c>
      <c r="W24" s="89"/>
      <c r="X24" s="89">
        <v>1</v>
      </c>
      <c r="Y24" s="89" t="s">
        <v>1169</v>
      </c>
      <c r="Z24" s="89">
        <v>1</v>
      </c>
      <c r="AA24" s="89" t="s">
        <v>10241</v>
      </c>
      <c r="AB24" s="89">
        <v>0</v>
      </c>
      <c r="AC24" s="89" t="s">
        <v>12128</v>
      </c>
      <c r="AD24" s="87"/>
      <c r="AE24" s="87">
        <v>44013</v>
      </c>
      <c r="AF24" s="87">
        <v>44106</v>
      </c>
      <c r="AG24" s="87">
        <v>44169</v>
      </c>
      <c r="AH24" s="88">
        <f t="shared" si="3"/>
        <v>1</v>
      </c>
      <c r="AI24" s="88" t="str">
        <f t="shared" si="4"/>
        <v/>
      </c>
      <c r="AJ24" s="88">
        <f t="shared" si="5"/>
        <v>1</v>
      </c>
      <c r="AK24" s="88">
        <f t="shared" si="1"/>
        <v>1</v>
      </c>
      <c r="AL24" s="88" t="str">
        <f t="shared" si="2"/>
        <v/>
      </c>
      <c r="AM24" s="86"/>
      <c r="AN24" s="86"/>
      <c r="AO24" s="86" t="s">
        <v>10208</v>
      </c>
      <c r="AP24" s="86" t="s">
        <v>10218</v>
      </c>
      <c r="AQ24" s="86"/>
      <c r="AR24" t="s">
        <v>10208</v>
      </c>
      <c r="AS24" t="s">
        <v>10208</v>
      </c>
      <c r="AU24" t="s">
        <v>10209</v>
      </c>
      <c r="AV24" t="s">
        <v>10242</v>
      </c>
      <c r="AW24" t="s">
        <v>10243</v>
      </c>
    </row>
    <row r="25" spans="1:49" ht="15" customHeight="1" x14ac:dyDescent="0.2">
      <c r="A25" s="86">
        <v>16</v>
      </c>
      <c r="B25" s="86" t="s">
        <v>1107</v>
      </c>
      <c r="C25" s="86" t="s">
        <v>1103</v>
      </c>
      <c r="D25" t="s">
        <v>1081</v>
      </c>
      <c r="E25" s="86" t="s">
        <v>1157</v>
      </c>
      <c r="F25" s="86" t="s">
        <v>1083</v>
      </c>
      <c r="G25" s="86" t="s">
        <v>1107</v>
      </c>
      <c r="H25" s="86" t="s">
        <v>1158</v>
      </c>
      <c r="I25" t="s">
        <v>1170</v>
      </c>
      <c r="J25" s="87">
        <v>43983</v>
      </c>
      <c r="K25" s="87">
        <v>44012</v>
      </c>
      <c r="L25" s="86" t="s">
        <v>1171</v>
      </c>
      <c r="M25" s="86" t="s">
        <v>358</v>
      </c>
      <c r="N25" s="86" t="s">
        <v>352</v>
      </c>
      <c r="O25" s="86" t="s">
        <v>1161</v>
      </c>
      <c r="P25" s="86" t="s">
        <v>258</v>
      </c>
      <c r="Q25" s="89">
        <f t="shared" si="6"/>
        <v>1</v>
      </c>
      <c r="R25" s="89">
        <v>0</v>
      </c>
      <c r="S25" s="89">
        <v>1</v>
      </c>
      <c r="T25" s="89">
        <v>0</v>
      </c>
      <c r="U25" s="89">
        <v>0</v>
      </c>
      <c r="V25" s="89">
        <v>0</v>
      </c>
      <c r="W25" s="89"/>
      <c r="X25" s="89">
        <v>1</v>
      </c>
      <c r="Y25" s="89" t="s">
        <v>1172</v>
      </c>
      <c r="Z25" s="89">
        <v>0</v>
      </c>
      <c r="AA25" s="89" t="s">
        <v>10244</v>
      </c>
      <c r="AB25" s="89">
        <v>0</v>
      </c>
      <c r="AC25" s="89" t="s">
        <v>10244</v>
      </c>
      <c r="AD25" s="87"/>
      <c r="AE25" s="87">
        <v>44013</v>
      </c>
      <c r="AF25" s="87">
        <v>44106</v>
      </c>
      <c r="AG25" s="87">
        <v>44169</v>
      </c>
      <c r="AH25" s="88">
        <f t="shared" si="3"/>
        <v>1</v>
      </c>
      <c r="AI25" s="88" t="str">
        <f t="shared" si="4"/>
        <v/>
      </c>
      <c r="AJ25" s="88">
        <f t="shared" si="5"/>
        <v>1</v>
      </c>
      <c r="AK25" s="88" t="str">
        <f t="shared" si="1"/>
        <v/>
      </c>
      <c r="AL25" s="88" t="str">
        <f t="shared" si="2"/>
        <v/>
      </c>
      <c r="AM25" s="86"/>
      <c r="AN25" s="86"/>
      <c r="AO25" s="86" t="s">
        <v>10218</v>
      </c>
      <c r="AP25" s="86" t="s">
        <v>10218</v>
      </c>
      <c r="AQ25" s="86"/>
      <c r="AR25" t="s">
        <v>10208</v>
      </c>
      <c r="AS25" t="s">
        <v>10218</v>
      </c>
      <c r="AU25" t="s">
        <v>10209</v>
      </c>
      <c r="AV25" t="s">
        <v>10245</v>
      </c>
      <c r="AW25" t="s">
        <v>10218</v>
      </c>
    </row>
    <row r="26" spans="1:49" ht="15" customHeight="1" x14ac:dyDescent="0.2">
      <c r="A26" s="86">
        <v>17</v>
      </c>
      <c r="B26" s="86" t="s">
        <v>1107</v>
      </c>
      <c r="C26" s="86" t="s">
        <v>1103</v>
      </c>
      <c r="D26" t="s">
        <v>1081</v>
      </c>
      <c r="E26" s="86" t="s">
        <v>1157</v>
      </c>
      <c r="F26" s="86" t="s">
        <v>1083</v>
      </c>
      <c r="G26" s="86" t="s">
        <v>1107</v>
      </c>
      <c r="H26" s="86" t="s">
        <v>1158</v>
      </c>
      <c r="I26" t="s">
        <v>1173</v>
      </c>
      <c r="J26" s="87">
        <v>43983</v>
      </c>
      <c r="K26" s="87">
        <v>44012</v>
      </c>
      <c r="L26" s="86" t="s">
        <v>1174</v>
      </c>
      <c r="M26" s="86" t="s">
        <v>358</v>
      </c>
      <c r="N26" s="86" t="s">
        <v>352</v>
      </c>
      <c r="O26" s="86" t="s">
        <v>1161</v>
      </c>
      <c r="P26" s="86" t="s">
        <v>258</v>
      </c>
      <c r="Q26" s="89">
        <f t="shared" si="6"/>
        <v>1</v>
      </c>
      <c r="R26" s="89">
        <v>0</v>
      </c>
      <c r="S26" s="89">
        <v>1</v>
      </c>
      <c r="T26" s="89">
        <v>0</v>
      </c>
      <c r="U26" s="89">
        <v>0</v>
      </c>
      <c r="V26" s="89">
        <v>0</v>
      </c>
      <c r="W26" s="89"/>
      <c r="X26" s="89">
        <v>1</v>
      </c>
      <c r="Y26" s="89" t="s">
        <v>1175</v>
      </c>
      <c r="Z26" s="89">
        <v>0</v>
      </c>
      <c r="AA26" s="89" t="s">
        <v>10244</v>
      </c>
      <c r="AB26" s="89">
        <v>0</v>
      </c>
      <c r="AC26" s="89" t="s">
        <v>10244</v>
      </c>
      <c r="AD26" s="87"/>
      <c r="AE26" s="87">
        <v>44013</v>
      </c>
      <c r="AF26" s="87">
        <v>44106</v>
      </c>
      <c r="AG26" s="87">
        <v>44169</v>
      </c>
      <c r="AH26" s="88">
        <f t="shared" si="3"/>
        <v>1</v>
      </c>
      <c r="AI26" s="88" t="str">
        <f t="shared" si="4"/>
        <v/>
      </c>
      <c r="AJ26" s="88">
        <f t="shared" si="5"/>
        <v>1</v>
      </c>
      <c r="AK26" s="88" t="str">
        <f t="shared" si="1"/>
        <v/>
      </c>
      <c r="AL26" s="88" t="str">
        <f t="shared" si="2"/>
        <v/>
      </c>
      <c r="AM26" s="86"/>
      <c r="AN26" s="86"/>
      <c r="AO26" s="86" t="s">
        <v>10218</v>
      </c>
      <c r="AP26" s="86" t="s">
        <v>10218</v>
      </c>
      <c r="AQ26" s="86"/>
      <c r="AR26" t="s">
        <v>10208</v>
      </c>
      <c r="AS26" t="s">
        <v>10218</v>
      </c>
      <c r="AU26" t="s">
        <v>10209</v>
      </c>
      <c r="AV26" t="s">
        <v>10246</v>
      </c>
      <c r="AW26" t="s">
        <v>10218</v>
      </c>
    </row>
    <row r="27" spans="1:49" ht="15" customHeight="1" x14ac:dyDescent="0.2">
      <c r="A27" s="86">
        <v>18</v>
      </c>
      <c r="B27" s="86" t="s">
        <v>1107</v>
      </c>
      <c r="C27" s="86" t="s">
        <v>1103</v>
      </c>
      <c r="D27" t="s">
        <v>1081</v>
      </c>
      <c r="E27" s="86" t="s">
        <v>1157</v>
      </c>
      <c r="F27" s="86" t="s">
        <v>1083</v>
      </c>
      <c r="G27" s="86" t="s">
        <v>1107</v>
      </c>
      <c r="H27" s="86" t="s">
        <v>1158</v>
      </c>
      <c r="I27" t="s">
        <v>1176</v>
      </c>
      <c r="J27" s="87">
        <v>44013</v>
      </c>
      <c r="K27" s="87">
        <v>44165</v>
      </c>
      <c r="L27" s="86" t="s">
        <v>1177</v>
      </c>
      <c r="M27" s="86" t="s">
        <v>358</v>
      </c>
      <c r="N27" s="86" t="s">
        <v>352</v>
      </c>
      <c r="O27" s="86" t="s">
        <v>1161</v>
      </c>
      <c r="P27" s="86" t="s">
        <v>258</v>
      </c>
      <c r="Q27" s="89">
        <f t="shared" si="6"/>
        <v>3</v>
      </c>
      <c r="R27" s="89">
        <v>0</v>
      </c>
      <c r="S27" s="89">
        <v>0</v>
      </c>
      <c r="T27" s="89">
        <v>2</v>
      </c>
      <c r="U27" s="89">
        <v>1</v>
      </c>
      <c r="V27" s="89">
        <v>0</v>
      </c>
      <c r="W27" s="89"/>
      <c r="X27" s="89">
        <v>0</v>
      </c>
      <c r="Y27" s="89" t="s">
        <v>1148</v>
      </c>
      <c r="Z27" s="89">
        <v>2</v>
      </c>
      <c r="AA27" s="89" t="s">
        <v>10247</v>
      </c>
      <c r="AB27" s="89">
        <v>0</v>
      </c>
      <c r="AC27" s="89" t="s">
        <v>12129</v>
      </c>
      <c r="AD27" s="87"/>
      <c r="AE27" s="87">
        <v>44013</v>
      </c>
      <c r="AF27" s="87">
        <v>44106</v>
      </c>
      <c r="AG27" s="87">
        <v>44169</v>
      </c>
      <c r="AH27" s="88">
        <f t="shared" si="3"/>
        <v>0.66666666666666663</v>
      </c>
      <c r="AI27" s="88" t="str">
        <f t="shared" si="4"/>
        <v/>
      </c>
      <c r="AJ27" s="88" t="str">
        <f t="shared" si="5"/>
        <v/>
      </c>
      <c r="AK27" s="88">
        <f t="shared" si="1"/>
        <v>1</v>
      </c>
      <c r="AL27" s="88">
        <f t="shared" si="2"/>
        <v>0</v>
      </c>
      <c r="AM27" s="86"/>
      <c r="AN27" s="86"/>
      <c r="AO27" s="86" t="s">
        <v>10208</v>
      </c>
      <c r="AP27" s="86" t="s">
        <v>10208</v>
      </c>
      <c r="AQ27" s="86"/>
      <c r="AS27" t="s">
        <v>10208</v>
      </c>
      <c r="AU27" t="s">
        <v>10209</v>
      </c>
      <c r="AV27" t="s">
        <v>10209</v>
      </c>
      <c r="AW27" t="s">
        <v>10248</v>
      </c>
    </row>
    <row r="28" spans="1:49" ht="15" customHeight="1" x14ac:dyDescent="0.2">
      <c r="A28" s="86">
        <v>1</v>
      </c>
      <c r="B28" s="86" t="s">
        <v>1178</v>
      </c>
      <c r="C28" s="86" t="s">
        <v>286</v>
      </c>
      <c r="D28" s="86" t="s">
        <v>1081</v>
      </c>
      <c r="E28" s="86" t="s">
        <v>1179</v>
      </c>
      <c r="F28" s="86" t="s">
        <v>1180</v>
      </c>
      <c r="G28" s="86" t="s">
        <v>1181</v>
      </c>
      <c r="H28" s="86" t="s">
        <v>1182</v>
      </c>
      <c r="I28" t="s">
        <v>1183</v>
      </c>
      <c r="J28" s="87">
        <v>43891</v>
      </c>
      <c r="K28" s="87">
        <v>44196</v>
      </c>
      <c r="L28" s="86" t="s">
        <v>1184</v>
      </c>
      <c r="M28" t="s">
        <v>1185</v>
      </c>
      <c r="N28" s="86" t="s">
        <v>352</v>
      </c>
      <c r="O28" s="86" t="s">
        <v>1186</v>
      </c>
      <c r="P28" s="86" t="s">
        <v>1090</v>
      </c>
      <c r="Q28" s="89">
        <f>SUM(R28:U28)</f>
        <v>38900</v>
      </c>
      <c r="R28" s="89">
        <v>4600</v>
      </c>
      <c r="S28" s="89">
        <v>13750</v>
      </c>
      <c r="T28" s="89">
        <v>10460</v>
      </c>
      <c r="U28" s="89">
        <v>10090</v>
      </c>
      <c r="V28" s="89">
        <v>876</v>
      </c>
      <c r="W28" s="89" t="s">
        <v>2799</v>
      </c>
      <c r="X28" s="89">
        <v>762</v>
      </c>
      <c r="Y28" s="89" t="s">
        <v>1187</v>
      </c>
      <c r="Z28" s="89">
        <v>6813</v>
      </c>
      <c r="AA28" s="89"/>
      <c r="AB28" s="89">
        <v>1671</v>
      </c>
      <c r="AC28" s="89" t="s">
        <v>12130</v>
      </c>
      <c r="AD28" s="87"/>
      <c r="AE28" s="87"/>
      <c r="AF28" s="87"/>
      <c r="AG28" s="87"/>
      <c r="AH28" s="88">
        <f t="shared" si="3"/>
        <v>0.26020565552699226</v>
      </c>
      <c r="AI28" s="88">
        <f t="shared" si="4"/>
        <v>0.19043478260869565</v>
      </c>
      <c r="AJ28" s="88">
        <f t="shared" si="5"/>
        <v>5.5418181818181818E-2</v>
      </c>
      <c r="AK28" s="88">
        <f t="shared" si="1"/>
        <v>0.65133843212237097</v>
      </c>
      <c r="AL28" s="88">
        <f t="shared" si="2"/>
        <v>0.16560951437066401</v>
      </c>
      <c r="AM28" s="86"/>
      <c r="AN28" s="86"/>
      <c r="AO28" s="86" t="s">
        <v>10268</v>
      </c>
      <c r="AP28" s="86"/>
      <c r="AQ28" s="86" t="s">
        <v>10268</v>
      </c>
      <c r="AR28" s="86" t="s">
        <v>10268</v>
      </c>
      <c r="AS28" s="86" t="s">
        <v>10268</v>
      </c>
      <c r="AT28" s="86"/>
      <c r="AU28" s="86" t="s">
        <v>10793</v>
      </c>
      <c r="AV28" s="86" t="s">
        <v>10794</v>
      </c>
      <c r="AW28" s="86" t="s">
        <v>10795</v>
      </c>
    </row>
    <row r="29" spans="1:49" ht="15" customHeight="1" x14ac:dyDescent="0.2">
      <c r="A29" s="86">
        <v>2</v>
      </c>
      <c r="B29" s="86" t="s">
        <v>1178</v>
      </c>
      <c r="C29" s="86" t="s">
        <v>286</v>
      </c>
      <c r="D29" s="86" t="s">
        <v>1081</v>
      </c>
      <c r="E29" s="86" t="s">
        <v>1179</v>
      </c>
      <c r="F29" s="86" t="s">
        <v>1180</v>
      </c>
      <c r="G29" s="86" t="s">
        <v>1181</v>
      </c>
      <c r="H29" s="86" t="s">
        <v>1182</v>
      </c>
      <c r="I29" t="s">
        <v>1188</v>
      </c>
      <c r="J29" s="87">
        <v>43891</v>
      </c>
      <c r="K29" s="87">
        <v>44196</v>
      </c>
      <c r="L29" s="86" t="s">
        <v>1184</v>
      </c>
      <c r="M29" t="s">
        <v>1185</v>
      </c>
      <c r="N29" s="86" t="s">
        <v>352</v>
      </c>
      <c r="O29" s="86" t="s">
        <v>1186</v>
      </c>
      <c r="P29" s="86" t="s">
        <v>1090</v>
      </c>
      <c r="Q29" s="89">
        <f t="shared" ref="Q29:Q56" si="7">SUM(R29:U29)</f>
        <v>4000</v>
      </c>
      <c r="R29" s="89">
        <v>680</v>
      </c>
      <c r="S29" s="89">
        <v>1520</v>
      </c>
      <c r="T29" s="89">
        <v>1000</v>
      </c>
      <c r="U29" s="89">
        <v>800</v>
      </c>
      <c r="V29" s="89">
        <v>244</v>
      </c>
      <c r="W29" s="89" t="s">
        <v>2800</v>
      </c>
      <c r="X29" s="89">
        <v>6</v>
      </c>
      <c r="Y29" s="89" t="s">
        <v>1187</v>
      </c>
      <c r="Z29" s="89">
        <v>3105</v>
      </c>
      <c r="AA29" s="89" t="s">
        <v>10796</v>
      </c>
      <c r="AB29" s="89">
        <v>303</v>
      </c>
      <c r="AC29" s="89" t="s">
        <v>12130</v>
      </c>
      <c r="AD29" s="87"/>
      <c r="AE29" s="87"/>
      <c r="AF29" s="87"/>
      <c r="AG29" s="87"/>
      <c r="AH29" s="88">
        <f t="shared" si="3"/>
        <v>0.91449999999999998</v>
      </c>
      <c r="AI29" s="88">
        <f t="shared" si="4"/>
        <v>0.35882352941176471</v>
      </c>
      <c r="AJ29" s="88">
        <f t="shared" si="5"/>
        <v>3.9473684210526317E-3</v>
      </c>
      <c r="AK29" s="88">
        <f t="shared" si="1"/>
        <v>1</v>
      </c>
      <c r="AL29" s="88">
        <f t="shared" si="2"/>
        <v>0.37874999999999998</v>
      </c>
      <c r="AM29" s="86"/>
      <c r="AN29" s="86"/>
      <c r="AO29" s="86" t="s">
        <v>10268</v>
      </c>
      <c r="AP29" s="86"/>
      <c r="AQ29" s="86" t="s">
        <v>10268</v>
      </c>
      <c r="AR29" t="s">
        <v>10268</v>
      </c>
      <c r="AS29" t="s">
        <v>10208</v>
      </c>
      <c r="AU29" t="s">
        <v>10797</v>
      </c>
      <c r="AV29" t="s">
        <v>10798</v>
      </c>
      <c r="AW29" t="s">
        <v>10795</v>
      </c>
    </row>
    <row r="30" spans="1:49" ht="15" customHeight="1" x14ac:dyDescent="0.2">
      <c r="A30" s="86">
        <v>3</v>
      </c>
      <c r="B30" s="86" t="s">
        <v>1178</v>
      </c>
      <c r="C30" s="86" t="s">
        <v>286</v>
      </c>
      <c r="D30" s="86" t="s">
        <v>1081</v>
      </c>
      <c r="E30" s="86" t="s">
        <v>1179</v>
      </c>
      <c r="F30" s="86" t="s">
        <v>1180</v>
      </c>
      <c r="G30" s="86" t="s">
        <v>1181</v>
      </c>
      <c r="H30" s="86" t="s">
        <v>1182</v>
      </c>
      <c r="I30" t="s">
        <v>1189</v>
      </c>
      <c r="J30" s="87">
        <v>43891</v>
      </c>
      <c r="K30" s="87">
        <v>44196</v>
      </c>
      <c r="L30" s="86" t="s">
        <v>1184</v>
      </c>
      <c r="M30" t="s">
        <v>1185</v>
      </c>
      <c r="N30" s="86" t="s">
        <v>352</v>
      </c>
      <c r="O30" s="86" t="s">
        <v>1186</v>
      </c>
      <c r="P30" s="86" t="s">
        <v>1090</v>
      </c>
      <c r="Q30" s="89">
        <f t="shared" si="7"/>
        <v>1800</v>
      </c>
      <c r="R30" s="89">
        <v>270</v>
      </c>
      <c r="S30" s="89">
        <v>405</v>
      </c>
      <c r="T30" s="89">
        <v>605</v>
      </c>
      <c r="U30" s="89">
        <v>520</v>
      </c>
      <c r="V30" s="89">
        <v>92</v>
      </c>
      <c r="W30" s="89" t="s">
        <v>2800</v>
      </c>
      <c r="X30" s="89">
        <v>52</v>
      </c>
      <c r="Y30" s="89" t="s">
        <v>1187</v>
      </c>
      <c r="Z30" s="89">
        <v>192</v>
      </c>
      <c r="AA30" s="89" t="s">
        <v>10796</v>
      </c>
      <c r="AB30" s="89">
        <v>87</v>
      </c>
      <c r="AC30" s="89" t="s">
        <v>12130</v>
      </c>
      <c r="AD30" s="87"/>
      <c r="AE30" s="87"/>
      <c r="AF30" s="87"/>
      <c r="AG30" s="87"/>
      <c r="AH30" s="88">
        <f t="shared" si="3"/>
        <v>0.23499999999999999</v>
      </c>
      <c r="AI30" s="88">
        <f t="shared" si="4"/>
        <v>0.34074074074074073</v>
      </c>
      <c r="AJ30" s="88">
        <f t="shared" si="5"/>
        <v>0.12839506172839507</v>
      </c>
      <c r="AK30" s="88">
        <f t="shared" si="1"/>
        <v>0.31735537190082647</v>
      </c>
      <c r="AL30" s="88">
        <f t="shared" si="2"/>
        <v>0.1673076923076923</v>
      </c>
      <c r="AM30" s="86"/>
      <c r="AN30" s="86"/>
      <c r="AO30" s="86" t="s">
        <v>10268</v>
      </c>
      <c r="AP30" s="86"/>
      <c r="AQ30" s="86" t="s">
        <v>10268</v>
      </c>
      <c r="AR30" t="s">
        <v>10268</v>
      </c>
      <c r="AS30" t="s">
        <v>10268</v>
      </c>
      <c r="AU30" t="s">
        <v>10799</v>
      </c>
      <c r="AV30" t="s">
        <v>10800</v>
      </c>
      <c r="AW30" t="s">
        <v>10801</v>
      </c>
    </row>
    <row r="31" spans="1:49" ht="15" customHeight="1" x14ac:dyDescent="0.2">
      <c r="A31" s="86">
        <v>4</v>
      </c>
      <c r="B31" s="86" t="s">
        <v>1178</v>
      </c>
      <c r="C31" s="86" t="s">
        <v>286</v>
      </c>
      <c r="D31" s="86" t="s">
        <v>1081</v>
      </c>
      <c r="E31" s="86" t="s">
        <v>1179</v>
      </c>
      <c r="F31" s="86" t="s">
        <v>1180</v>
      </c>
      <c r="G31" s="86" t="s">
        <v>1181</v>
      </c>
      <c r="H31" s="86" t="s">
        <v>1182</v>
      </c>
      <c r="I31" s="86" t="s">
        <v>1190</v>
      </c>
      <c r="J31" s="87">
        <v>43891</v>
      </c>
      <c r="K31" s="87">
        <v>44196</v>
      </c>
      <c r="L31" s="86" t="s">
        <v>1184</v>
      </c>
      <c r="M31" t="s">
        <v>1185</v>
      </c>
      <c r="N31" s="86" t="s">
        <v>352</v>
      </c>
      <c r="O31" s="86" t="s">
        <v>1186</v>
      </c>
      <c r="P31" s="86" t="s">
        <v>1090</v>
      </c>
      <c r="Q31" s="89">
        <f t="shared" si="7"/>
        <v>1300</v>
      </c>
      <c r="R31" s="89">
        <v>260</v>
      </c>
      <c r="S31" s="89">
        <v>371</v>
      </c>
      <c r="T31" s="89">
        <v>356</v>
      </c>
      <c r="U31" s="89">
        <v>313</v>
      </c>
      <c r="V31" s="89">
        <v>413</v>
      </c>
      <c r="W31" s="89" t="s">
        <v>2800</v>
      </c>
      <c r="X31" s="89">
        <v>124</v>
      </c>
      <c r="Y31" s="89" t="s">
        <v>1187</v>
      </c>
      <c r="Z31" s="89">
        <v>141</v>
      </c>
      <c r="AA31" s="89" t="s">
        <v>10796</v>
      </c>
      <c r="AB31" s="89">
        <v>88</v>
      </c>
      <c r="AC31" s="89" t="s">
        <v>12130</v>
      </c>
      <c r="AD31" s="87"/>
      <c r="AE31" s="87"/>
      <c r="AF31" s="87"/>
      <c r="AG31" s="87"/>
      <c r="AH31" s="88">
        <f t="shared" si="3"/>
        <v>0.58923076923076922</v>
      </c>
      <c r="AI31" s="88">
        <f t="shared" si="4"/>
        <v>1</v>
      </c>
      <c r="AJ31" s="88">
        <f t="shared" si="5"/>
        <v>0.33423180592991913</v>
      </c>
      <c r="AK31" s="88">
        <f t="shared" si="1"/>
        <v>0.3960674157303371</v>
      </c>
      <c r="AL31" s="88">
        <f t="shared" si="2"/>
        <v>0.28115015974440893</v>
      </c>
      <c r="AM31" s="86"/>
      <c r="AN31" s="86"/>
      <c r="AO31" s="86" t="s">
        <v>10268</v>
      </c>
      <c r="AP31" s="86"/>
      <c r="AQ31" s="86" t="s">
        <v>10268</v>
      </c>
      <c r="AR31" t="s">
        <v>10268</v>
      </c>
      <c r="AS31" t="s">
        <v>10268</v>
      </c>
      <c r="AU31" t="s">
        <v>10802</v>
      </c>
      <c r="AV31" t="s">
        <v>10803</v>
      </c>
      <c r="AW31" t="s">
        <v>10804</v>
      </c>
    </row>
    <row r="32" spans="1:49" ht="15" customHeight="1" x14ac:dyDescent="0.2">
      <c r="A32" s="86">
        <v>5</v>
      </c>
      <c r="B32" s="86" t="s">
        <v>1178</v>
      </c>
      <c r="C32" s="86" t="s">
        <v>286</v>
      </c>
      <c r="D32" s="86" t="s">
        <v>1081</v>
      </c>
      <c r="E32" s="86" t="s">
        <v>1179</v>
      </c>
      <c r="F32" s="86" t="s">
        <v>1180</v>
      </c>
      <c r="G32" s="86" t="s">
        <v>1181</v>
      </c>
      <c r="H32" s="86" t="s">
        <v>1182</v>
      </c>
      <c r="I32" t="s">
        <v>1191</v>
      </c>
      <c r="J32" s="87">
        <v>43891</v>
      </c>
      <c r="K32" s="87">
        <v>44104</v>
      </c>
      <c r="L32" s="86" t="s">
        <v>1184</v>
      </c>
      <c r="M32" t="s">
        <v>1185</v>
      </c>
      <c r="N32" s="86" t="s">
        <v>352</v>
      </c>
      <c r="O32" s="86" t="s">
        <v>1186</v>
      </c>
      <c r="P32" s="86" t="s">
        <v>1090</v>
      </c>
      <c r="Q32" s="89">
        <f t="shared" si="7"/>
        <v>40000</v>
      </c>
      <c r="R32" s="89">
        <v>4800</v>
      </c>
      <c r="S32" s="89">
        <v>13600</v>
      </c>
      <c r="T32" s="89">
        <v>21600</v>
      </c>
      <c r="U32" s="89">
        <v>0</v>
      </c>
      <c r="V32" s="89">
        <v>940</v>
      </c>
      <c r="W32" s="88" t="s">
        <v>2801</v>
      </c>
      <c r="X32" s="89">
        <v>89</v>
      </c>
      <c r="Y32" s="89" t="s">
        <v>1187</v>
      </c>
      <c r="Z32" s="89">
        <v>10581</v>
      </c>
      <c r="AA32" s="89" t="s">
        <v>10796</v>
      </c>
      <c r="AB32" s="89">
        <v>10628</v>
      </c>
      <c r="AC32" s="89" t="s">
        <v>12131</v>
      </c>
      <c r="AD32" s="87"/>
      <c r="AE32" s="87"/>
      <c r="AF32" s="87"/>
      <c r="AG32" s="87"/>
      <c r="AH32" s="88">
        <f t="shared" si="3"/>
        <v>0.55595000000000006</v>
      </c>
      <c r="AI32" s="88">
        <f t="shared" si="4"/>
        <v>0.19583333333333333</v>
      </c>
      <c r="AJ32" s="88">
        <f t="shared" si="5"/>
        <v>6.5441176470588235E-3</v>
      </c>
      <c r="AK32" s="88">
        <f t="shared" si="1"/>
        <v>0.48986111111111114</v>
      </c>
      <c r="AL32" s="88" t="str">
        <f t="shared" si="2"/>
        <v/>
      </c>
      <c r="AM32" s="86"/>
      <c r="AN32" s="86"/>
      <c r="AO32" s="86" t="s">
        <v>10268</v>
      </c>
      <c r="AP32" s="86"/>
      <c r="AQ32" s="86" t="s">
        <v>10268</v>
      </c>
      <c r="AR32" t="s">
        <v>10268</v>
      </c>
      <c r="AS32" t="s">
        <v>10268</v>
      </c>
      <c r="AU32" t="s">
        <v>10805</v>
      </c>
      <c r="AV32" t="s">
        <v>10806</v>
      </c>
      <c r="AW32" t="s">
        <v>10807</v>
      </c>
    </row>
    <row r="33" spans="1:49" ht="15" customHeight="1" x14ac:dyDescent="0.2">
      <c r="A33" s="86">
        <v>6</v>
      </c>
      <c r="B33" s="86" t="s">
        <v>1178</v>
      </c>
      <c r="C33" s="86" t="s">
        <v>286</v>
      </c>
      <c r="D33" s="86" t="s">
        <v>1081</v>
      </c>
      <c r="E33" s="86" t="s">
        <v>1179</v>
      </c>
      <c r="F33" s="86" t="s">
        <v>1180</v>
      </c>
      <c r="G33" s="86" t="s">
        <v>1181</v>
      </c>
      <c r="H33" s="86" t="s">
        <v>1182</v>
      </c>
      <c r="I33" t="s">
        <v>1192</v>
      </c>
      <c r="J33" s="87">
        <v>43891</v>
      </c>
      <c r="K33" s="87">
        <v>44104</v>
      </c>
      <c r="L33" s="86" t="s">
        <v>1184</v>
      </c>
      <c r="M33" t="s">
        <v>1185</v>
      </c>
      <c r="N33" s="86" t="s">
        <v>352</v>
      </c>
      <c r="O33" s="86" t="s">
        <v>1186</v>
      </c>
      <c r="P33" s="86" t="s">
        <v>1090</v>
      </c>
      <c r="Q33" s="89">
        <f t="shared" si="7"/>
        <v>8000</v>
      </c>
      <c r="R33" s="89">
        <v>1300</v>
      </c>
      <c r="S33" s="89">
        <v>2660</v>
      </c>
      <c r="T33" s="89">
        <v>4040</v>
      </c>
      <c r="U33" s="89">
        <v>0</v>
      </c>
      <c r="V33" s="89">
        <v>165</v>
      </c>
      <c r="W33" s="88" t="s">
        <v>2802</v>
      </c>
      <c r="X33" s="89">
        <v>221</v>
      </c>
      <c r="Y33" s="89" t="s">
        <v>1187</v>
      </c>
      <c r="Z33" s="89">
        <v>665</v>
      </c>
      <c r="AA33" s="89" t="s">
        <v>10796</v>
      </c>
      <c r="AB33" s="89">
        <v>758</v>
      </c>
      <c r="AC33" s="89" t="s">
        <v>12131</v>
      </c>
      <c r="AD33" s="87"/>
      <c r="AE33" s="87"/>
      <c r="AF33" s="87"/>
      <c r="AG33" s="87"/>
      <c r="AH33" s="88">
        <f t="shared" si="3"/>
        <v>0.22612499999999999</v>
      </c>
      <c r="AI33" s="88">
        <f t="shared" si="4"/>
        <v>0.12692307692307692</v>
      </c>
      <c r="AJ33" s="88">
        <f t="shared" si="5"/>
        <v>8.30827067669173E-2</v>
      </c>
      <c r="AK33" s="88">
        <f t="shared" si="1"/>
        <v>0.16460396039603961</v>
      </c>
      <c r="AL33" s="88" t="str">
        <f t="shared" si="2"/>
        <v/>
      </c>
      <c r="AM33" s="86"/>
      <c r="AN33" s="86"/>
      <c r="AO33" s="86" t="s">
        <v>10268</v>
      </c>
      <c r="AP33" s="86"/>
      <c r="AQ33" s="86" t="s">
        <v>10268</v>
      </c>
      <c r="AR33" t="s">
        <v>10268</v>
      </c>
      <c r="AS33" t="s">
        <v>10268</v>
      </c>
      <c r="AU33" t="s">
        <v>10808</v>
      </c>
      <c r="AV33" t="s">
        <v>10809</v>
      </c>
      <c r="AW33" t="s">
        <v>10810</v>
      </c>
    </row>
    <row r="34" spans="1:49" ht="15" customHeight="1" x14ac:dyDescent="0.2">
      <c r="A34" s="86">
        <v>7</v>
      </c>
      <c r="B34" s="86" t="s">
        <v>1178</v>
      </c>
      <c r="C34" s="86" t="s">
        <v>286</v>
      </c>
      <c r="D34" s="86" t="s">
        <v>1081</v>
      </c>
      <c r="E34" s="86" t="s">
        <v>1179</v>
      </c>
      <c r="F34" s="86" t="s">
        <v>1180</v>
      </c>
      <c r="G34" s="86" t="s">
        <v>1181</v>
      </c>
      <c r="H34" s="86" t="s">
        <v>1182</v>
      </c>
      <c r="I34" t="s">
        <v>1193</v>
      </c>
      <c r="J34" s="87">
        <v>43891</v>
      </c>
      <c r="K34" s="87">
        <v>44104</v>
      </c>
      <c r="L34" s="86" t="s">
        <v>1184</v>
      </c>
      <c r="M34" t="s">
        <v>1185</v>
      </c>
      <c r="N34" s="86" t="s">
        <v>352</v>
      </c>
      <c r="O34" s="86" t="s">
        <v>1186</v>
      </c>
      <c r="P34" s="86" t="s">
        <v>1090</v>
      </c>
      <c r="Q34" s="89">
        <f t="shared" si="7"/>
        <v>4000</v>
      </c>
      <c r="R34" s="89">
        <v>530</v>
      </c>
      <c r="S34" s="89">
        <v>1340</v>
      </c>
      <c r="T34" s="89">
        <v>2130</v>
      </c>
      <c r="U34" s="89">
        <v>0</v>
      </c>
      <c r="V34" s="89">
        <v>45</v>
      </c>
      <c r="W34" s="89" t="s">
        <v>2803</v>
      </c>
      <c r="X34" s="89">
        <v>20</v>
      </c>
      <c r="Y34" s="89" t="s">
        <v>1187</v>
      </c>
      <c r="Z34" s="89">
        <v>134</v>
      </c>
      <c r="AA34" s="89" t="s">
        <v>10796</v>
      </c>
      <c r="AB34" s="89">
        <v>221</v>
      </c>
      <c r="AC34" s="89" t="s">
        <v>12131</v>
      </c>
      <c r="AD34" s="87"/>
      <c r="AE34" s="87"/>
      <c r="AF34" s="87"/>
      <c r="AG34" s="87"/>
      <c r="AH34" s="88">
        <f t="shared" si="3"/>
        <v>0.105</v>
      </c>
      <c r="AI34" s="88">
        <f t="shared" si="4"/>
        <v>8.4905660377358486E-2</v>
      </c>
      <c r="AJ34" s="88">
        <f t="shared" si="5"/>
        <v>1.4925373134328358E-2</v>
      </c>
      <c r="AK34" s="88">
        <f t="shared" si="1"/>
        <v>6.2910798122065723E-2</v>
      </c>
      <c r="AL34" s="88" t="str">
        <f t="shared" si="2"/>
        <v/>
      </c>
      <c r="AM34" s="86"/>
      <c r="AN34" s="86"/>
      <c r="AO34" s="86" t="s">
        <v>10268</v>
      </c>
      <c r="AP34" s="86"/>
      <c r="AQ34" s="86" t="s">
        <v>10268</v>
      </c>
      <c r="AR34" t="s">
        <v>10268</v>
      </c>
      <c r="AS34" t="s">
        <v>10268</v>
      </c>
      <c r="AU34" t="s">
        <v>10811</v>
      </c>
      <c r="AV34" t="s">
        <v>10812</v>
      </c>
      <c r="AW34" t="s">
        <v>10813</v>
      </c>
    </row>
    <row r="35" spans="1:49" ht="15" customHeight="1" x14ac:dyDescent="0.2">
      <c r="A35" s="86">
        <v>8</v>
      </c>
      <c r="B35" s="86" t="s">
        <v>1178</v>
      </c>
      <c r="C35" s="86" t="s">
        <v>286</v>
      </c>
      <c r="D35" s="86" t="s">
        <v>1081</v>
      </c>
      <c r="E35" s="86" t="s">
        <v>1179</v>
      </c>
      <c r="F35" s="86" t="s">
        <v>1180</v>
      </c>
      <c r="G35" s="86" t="s">
        <v>1181</v>
      </c>
      <c r="H35" s="86" t="s">
        <v>1182</v>
      </c>
      <c r="I35" t="s">
        <v>1194</v>
      </c>
      <c r="J35" s="87">
        <v>43891</v>
      </c>
      <c r="K35" s="87">
        <v>44196</v>
      </c>
      <c r="L35" s="86" t="s">
        <v>1184</v>
      </c>
      <c r="M35" t="s">
        <v>1185</v>
      </c>
      <c r="N35" s="86" t="s">
        <v>352</v>
      </c>
      <c r="O35" s="86" t="s">
        <v>1186</v>
      </c>
      <c r="P35" s="86" t="s">
        <v>1090</v>
      </c>
      <c r="Q35" s="89">
        <f t="shared" si="7"/>
        <v>2000</v>
      </c>
      <c r="R35" s="89">
        <v>80</v>
      </c>
      <c r="S35" s="89">
        <v>1430</v>
      </c>
      <c r="T35" s="89">
        <v>250</v>
      </c>
      <c r="U35" s="89">
        <v>240</v>
      </c>
      <c r="V35" s="89">
        <v>0</v>
      </c>
      <c r="W35" s="89" t="s">
        <v>2801</v>
      </c>
      <c r="X35" s="89">
        <v>12</v>
      </c>
      <c r="Y35" s="89" t="s">
        <v>1187</v>
      </c>
      <c r="Z35" s="89">
        <v>1053</v>
      </c>
      <c r="AA35" s="89" t="s">
        <v>10796</v>
      </c>
      <c r="AB35" s="89">
        <v>1259</v>
      </c>
      <c r="AC35" s="89" t="s">
        <v>12131</v>
      </c>
      <c r="AD35" s="87"/>
      <c r="AE35" s="87"/>
      <c r="AF35" s="87"/>
      <c r="AG35" s="87"/>
      <c r="AH35" s="88">
        <f t="shared" si="3"/>
        <v>1</v>
      </c>
      <c r="AI35" s="88">
        <f t="shared" si="4"/>
        <v>0</v>
      </c>
      <c r="AJ35" s="88">
        <f t="shared" si="5"/>
        <v>8.3916083916083916E-3</v>
      </c>
      <c r="AK35" s="88">
        <f t="shared" si="1"/>
        <v>1</v>
      </c>
      <c r="AL35" s="88">
        <f t="shared" si="2"/>
        <v>1</v>
      </c>
      <c r="AM35" s="86"/>
      <c r="AN35" s="86"/>
      <c r="AO35" s="86" t="s">
        <v>10268</v>
      </c>
      <c r="AP35" s="86"/>
      <c r="AQ35" s="86" t="s">
        <v>10268</v>
      </c>
      <c r="AR35" t="s">
        <v>10268</v>
      </c>
      <c r="AS35" t="s">
        <v>10268</v>
      </c>
      <c r="AU35" t="s">
        <v>10814</v>
      </c>
      <c r="AV35" t="s">
        <v>10815</v>
      </c>
      <c r="AW35" t="s">
        <v>10816</v>
      </c>
    </row>
    <row r="36" spans="1:49" ht="15" customHeight="1" x14ac:dyDescent="0.2">
      <c r="A36" s="86">
        <v>9</v>
      </c>
      <c r="B36" s="86" t="s">
        <v>1178</v>
      </c>
      <c r="C36" s="86" t="s">
        <v>1195</v>
      </c>
      <c r="D36" s="86" t="s">
        <v>1081</v>
      </c>
      <c r="E36" s="86" t="s">
        <v>1179</v>
      </c>
      <c r="F36" s="86" t="s">
        <v>1196</v>
      </c>
      <c r="G36" s="86" t="s">
        <v>1181</v>
      </c>
      <c r="H36" s="86" t="s">
        <v>1197</v>
      </c>
      <c r="I36" t="s">
        <v>1198</v>
      </c>
      <c r="J36" s="87">
        <v>43862</v>
      </c>
      <c r="K36" s="87">
        <v>44196</v>
      </c>
      <c r="L36" s="86" t="s">
        <v>1087</v>
      </c>
      <c r="M36" s="86" t="s">
        <v>1199</v>
      </c>
      <c r="N36" s="86" t="s">
        <v>472</v>
      </c>
      <c r="O36" s="86" t="s">
        <v>1200</v>
      </c>
      <c r="P36" s="86" t="s">
        <v>1090</v>
      </c>
      <c r="Q36" s="88">
        <f t="shared" si="7"/>
        <v>1</v>
      </c>
      <c r="R36" s="88">
        <v>0.15</v>
      </c>
      <c r="S36" s="88">
        <v>0.3</v>
      </c>
      <c r="T36" s="88">
        <v>0.3</v>
      </c>
      <c r="U36" s="88">
        <v>0.25</v>
      </c>
      <c r="V36" s="88">
        <v>0.15</v>
      </c>
      <c r="W36" s="73" t="s">
        <v>2804</v>
      </c>
      <c r="X36" s="88">
        <v>0.2984</v>
      </c>
      <c r="Y36" s="88" t="s">
        <v>1201</v>
      </c>
      <c r="Z36" s="88">
        <v>0.31280000000000002</v>
      </c>
      <c r="AA36" s="88" t="s">
        <v>10817</v>
      </c>
      <c r="AB36" s="88">
        <v>0.26090000000000002</v>
      </c>
      <c r="AC36" s="88" t="s">
        <v>12132</v>
      </c>
      <c r="AD36" s="88"/>
      <c r="AE36" s="88"/>
      <c r="AF36" s="88"/>
      <c r="AG36" s="88"/>
      <c r="AH36" s="88">
        <f t="shared" si="3"/>
        <v>1</v>
      </c>
      <c r="AI36" s="88">
        <f t="shared" si="4"/>
        <v>1</v>
      </c>
      <c r="AJ36" s="88">
        <f t="shared" si="5"/>
        <v>0.9946666666666667</v>
      </c>
      <c r="AK36" s="88">
        <f t="shared" si="1"/>
        <v>1</v>
      </c>
      <c r="AL36" s="88">
        <f t="shared" si="2"/>
        <v>1</v>
      </c>
      <c r="AM36" s="86"/>
      <c r="AN36" s="86"/>
      <c r="AO36" s="86" t="s">
        <v>10268</v>
      </c>
      <c r="AP36" s="86"/>
      <c r="AQ36" s="86" t="s">
        <v>10208</v>
      </c>
      <c r="AR36" t="s">
        <v>10268</v>
      </c>
      <c r="AS36" t="s">
        <v>10208</v>
      </c>
      <c r="AU36" t="s">
        <v>10818</v>
      </c>
      <c r="AV36" t="s">
        <v>10819</v>
      </c>
      <c r="AW36" t="s">
        <v>10820</v>
      </c>
    </row>
    <row r="37" spans="1:49" ht="15" customHeight="1" x14ac:dyDescent="0.2">
      <c r="A37" s="86">
        <v>10</v>
      </c>
      <c r="B37" s="86" t="s">
        <v>1178</v>
      </c>
      <c r="C37" s="86" t="s">
        <v>1195</v>
      </c>
      <c r="D37" s="86" t="s">
        <v>1081</v>
      </c>
      <c r="E37" s="86" t="s">
        <v>1179</v>
      </c>
      <c r="F37" s="86" t="s">
        <v>1196</v>
      </c>
      <c r="G37" s="86" t="s">
        <v>1181</v>
      </c>
      <c r="H37" s="86" t="s">
        <v>1197</v>
      </c>
      <c r="I37" t="s">
        <v>1202</v>
      </c>
      <c r="J37" s="87">
        <v>43862</v>
      </c>
      <c r="K37" s="87">
        <v>44196</v>
      </c>
      <c r="L37" s="86" t="s">
        <v>1087</v>
      </c>
      <c r="M37" s="86" t="s">
        <v>1199</v>
      </c>
      <c r="N37" s="86" t="s">
        <v>472</v>
      </c>
      <c r="O37" s="86" t="s">
        <v>1200</v>
      </c>
      <c r="P37" s="86" t="s">
        <v>1090</v>
      </c>
      <c r="Q37" s="88">
        <f t="shared" si="7"/>
        <v>1</v>
      </c>
      <c r="R37" s="88">
        <v>0.15</v>
      </c>
      <c r="S37" s="88">
        <v>0.3</v>
      </c>
      <c r="T37" s="88">
        <v>0.3</v>
      </c>
      <c r="U37" s="88">
        <v>0.25</v>
      </c>
      <c r="V37" s="88">
        <v>0.15</v>
      </c>
      <c r="W37" s="73" t="s">
        <v>2805</v>
      </c>
      <c r="X37" s="88">
        <v>0.3</v>
      </c>
      <c r="Y37" s="88" t="s">
        <v>1203</v>
      </c>
      <c r="Z37" s="88">
        <v>0.3</v>
      </c>
      <c r="AA37" s="88" t="s">
        <v>1203</v>
      </c>
      <c r="AB37" s="88">
        <v>0.2</v>
      </c>
      <c r="AC37" s="88" t="s">
        <v>1203</v>
      </c>
      <c r="AD37" s="88"/>
      <c r="AE37" s="88"/>
      <c r="AF37" s="88"/>
      <c r="AG37" s="88"/>
      <c r="AH37" s="88">
        <f t="shared" si="3"/>
        <v>0.95</v>
      </c>
      <c r="AI37" s="88">
        <f t="shared" si="4"/>
        <v>1</v>
      </c>
      <c r="AJ37" s="88">
        <f t="shared" si="5"/>
        <v>1</v>
      </c>
      <c r="AK37" s="88">
        <f t="shared" si="1"/>
        <v>1</v>
      </c>
      <c r="AL37" s="88">
        <f t="shared" si="2"/>
        <v>0.8</v>
      </c>
      <c r="AM37" s="86"/>
      <c r="AN37" s="86"/>
      <c r="AO37" t="s">
        <v>10208</v>
      </c>
      <c r="AP37" s="86"/>
      <c r="AQ37" s="86" t="s">
        <v>10268</v>
      </c>
      <c r="AR37" t="s">
        <v>10268</v>
      </c>
      <c r="AS37" t="s">
        <v>10208</v>
      </c>
      <c r="AU37" t="s">
        <v>10818</v>
      </c>
      <c r="AV37" t="s">
        <v>10821</v>
      </c>
      <c r="AW37" t="s">
        <v>10822</v>
      </c>
    </row>
    <row r="38" spans="1:49" ht="15" customHeight="1" x14ac:dyDescent="0.2">
      <c r="A38" s="86">
        <v>11</v>
      </c>
      <c r="B38" s="86" t="s">
        <v>1178</v>
      </c>
      <c r="C38" s="86" t="s">
        <v>1195</v>
      </c>
      <c r="D38" s="86" t="s">
        <v>1081</v>
      </c>
      <c r="E38" s="86" t="s">
        <v>1179</v>
      </c>
      <c r="F38" s="86" t="s">
        <v>1196</v>
      </c>
      <c r="G38" s="86" t="s">
        <v>1181</v>
      </c>
      <c r="H38" s="86" t="s">
        <v>1197</v>
      </c>
      <c r="I38" t="s">
        <v>1204</v>
      </c>
      <c r="J38" s="87">
        <v>43862</v>
      </c>
      <c r="K38" s="87">
        <v>44196</v>
      </c>
      <c r="L38" s="86" t="s">
        <v>1087</v>
      </c>
      <c r="M38" t="s">
        <v>1205</v>
      </c>
      <c r="N38" s="86" t="s">
        <v>472</v>
      </c>
      <c r="O38" s="86" t="s">
        <v>1200</v>
      </c>
      <c r="P38" s="86" t="s">
        <v>1090</v>
      </c>
      <c r="Q38" s="88">
        <f t="shared" si="7"/>
        <v>1</v>
      </c>
      <c r="R38" s="88">
        <v>0.15</v>
      </c>
      <c r="S38" s="88">
        <v>0.3</v>
      </c>
      <c r="T38" s="88">
        <v>0.3</v>
      </c>
      <c r="U38" s="88">
        <v>0.25</v>
      </c>
      <c r="V38" s="88">
        <v>3.8399999999999997E-2</v>
      </c>
      <c r="W38" s="73" t="s">
        <v>2806</v>
      </c>
      <c r="X38" s="88">
        <v>0.63619999999999999</v>
      </c>
      <c r="Y38" s="88" t="s">
        <v>1206</v>
      </c>
      <c r="Z38" s="88">
        <v>0.31130000000000002</v>
      </c>
      <c r="AA38" s="88" t="s">
        <v>10823</v>
      </c>
      <c r="AB38" s="88">
        <v>7.51E-2</v>
      </c>
      <c r="AC38" s="88" t="s">
        <v>12133</v>
      </c>
      <c r="AD38" s="88"/>
      <c r="AE38" s="88"/>
      <c r="AF38" s="88"/>
      <c r="AG38" s="88"/>
      <c r="AH38" s="88">
        <f t="shared" si="3"/>
        <v>1</v>
      </c>
      <c r="AI38" s="88">
        <f t="shared" si="4"/>
        <v>0.25600000000000001</v>
      </c>
      <c r="AJ38" s="88">
        <f t="shared" si="5"/>
        <v>1</v>
      </c>
      <c r="AK38" s="88">
        <f t="shared" si="1"/>
        <v>1</v>
      </c>
      <c r="AL38" s="88">
        <f t="shared" si="2"/>
        <v>0.3004</v>
      </c>
      <c r="AM38" s="86"/>
      <c r="AN38" s="86"/>
      <c r="AO38" s="86" t="s">
        <v>10268</v>
      </c>
      <c r="AP38" s="86"/>
      <c r="AQ38" s="86" t="s">
        <v>10268</v>
      </c>
      <c r="AR38" t="s">
        <v>10208</v>
      </c>
      <c r="AS38" t="s">
        <v>10268</v>
      </c>
      <c r="AU38" t="s">
        <v>10824</v>
      </c>
      <c r="AV38" t="s">
        <v>10825</v>
      </c>
      <c r="AW38" t="s">
        <v>10826</v>
      </c>
    </row>
    <row r="39" spans="1:49" ht="15" customHeight="1" x14ac:dyDescent="0.2">
      <c r="A39" s="86">
        <v>12</v>
      </c>
      <c r="B39" s="86" t="s">
        <v>1178</v>
      </c>
      <c r="C39" s="86" t="s">
        <v>1195</v>
      </c>
      <c r="D39" s="86" t="s">
        <v>1081</v>
      </c>
      <c r="E39" s="86" t="s">
        <v>1179</v>
      </c>
      <c r="F39" s="86" t="s">
        <v>1196</v>
      </c>
      <c r="G39" s="86" t="s">
        <v>1181</v>
      </c>
      <c r="H39" s="86" t="s">
        <v>1197</v>
      </c>
      <c r="I39" t="s">
        <v>1207</v>
      </c>
      <c r="J39" s="87">
        <v>43862</v>
      </c>
      <c r="K39" s="87">
        <v>44196</v>
      </c>
      <c r="L39" s="86" t="s">
        <v>1087</v>
      </c>
      <c r="M39" t="s">
        <v>1205</v>
      </c>
      <c r="N39" s="86" t="s">
        <v>472</v>
      </c>
      <c r="O39" s="86" t="s">
        <v>1200</v>
      </c>
      <c r="P39" s="86" t="s">
        <v>1090</v>
      </c>
      <c r="Q39" s="88">
        <f t="shared" si="7"/>
        <v>1</v>
      </c>
      <c r="R39" s="88">
        <v>0.15</v>
      </c>
      <c r="S39" s="88">
        <v>0.3</v>
      </c>
      <c r="T39" s="88">
        <v>0.3</v>
      </c>
      <c r="U39" s="88">
        <v>0.25</v>
      </c>
      <c r="V39" s="88">
        <v>8.5699999999999998E-2</v>
      </c>
      <c r="W39" s="73" t="s">
        <v>2807</v>
      </c>
      <c r="X39" s="88">
        <v>0</v>
      </c>
      <c r="Y39" s="88" t="s">
        <v>1208</v>
      </c>
      <c r="Z39" s="88">
        <v>0.72419999999999995</v>
      </c>
      <c r="AA39" s="88" t="s">
        <v>10827</v>
      </c>
      <c r="AB39" s="88">
        <v>0</v>
      </c>
      <c r="AC39" s="88" t="s">
        <v>12134</v>
      </c>
      <c r="AD39" s="88"/>
      <c r="AE39" s="88"/>
      <c r="AF39" s="88"/>
      <c r="AG39" s="88"/>
      <c r="AH39" s="88">
        <f t="shared" si="3"/>
        <v>0.80989999999999995</v>
      </c>
      <c r="AI39" s="88">
        <f t="shared" si="4"/>
        <v>0.57133333333333336</v>
      </c>
      <c r="AJ39" s="88">
        <f t="shared" si="5"/>
        <v>0</v>
      </c>
      <c r="AK39" s="88">
        <f t="shared" si="1"/>
        <v>1</v>
      </c>
      <c r="AL39" s="88">
        <f t="shared" si="2"/>
        <v>0</v>
      </c>
      <c r="AM39" s="86"/>
      <c r="AN39" s="86"/>
      <c r="AO39" s="86" t="s">
        <v>10268</v>
      </c>
      <c r="AP39" s="86"/>
      <c r="AQ39" s="86" t="s">
        <v>10268</v>
      </c>
      <c r="AR39" t="s">
        <v>10268</v>
      </c>
      <c r="AS39" t="s">
        <v>10208</v>
      </c>
      <c r="AU39" t="s">
        <v>10828</v>
      </c>
      <c r="AV39" t="s">
        <v>10829</v>
      </c>
      <c r="AW39" t="s">
        <v>10830</v>
      </c>
    </row>
    <row r="40" spans="1:49" ht="15" customHeight="1" x14ac:dyDescent="0.2">
      <c r="A40" s="86">
        <v>13</v>
      </c>
      <c r="B40" s="86" t="s">
        <v>1178</v>
      </c>
      <c r="C40" s="86" t="s">
        <v>1195</v>
      </c>
      <c r="D40" s="86" t="s">
        <v>1081</v>
      </c>
      <c r="E40" s="86" t="s">
        <v>1179</v>
      </c>
      <c r="F40" s="86" t="s">
        <v>1196</v>
      </c>
      <c r="G40" s="86" t="s">
        <v>1181</v>
      </c>
      <c r="H40" s="86" t="s">
        <v>1197</v>
      </c>
      <c r="I40" t="s">
        <v>1209</v>
      </c>
      <c r="J40" s="87">
        <v>43862</v>
      </c>
      <c r="K40" s="87">
        <v>44196</v>
      </c>
      <c r="L40" s="86" t="s">
        <v>1087</v>
      </c>
      <c r="M40" t="s">
        <v>1205</v>
      </c>
      <c r="N40" s="86" t="s">
        <v>472</v>
      </c>
      <c r="O40" s="86" t="s">
        <v>1200</v>
      </c>
      <c r="P40" s="86" t="s">
        <v>1090</v>
      </c>
      <c r="Q40" s="88">
        <f t="shared" si="7"/>
        <v>1</v>
      </c>
      <c r="R40" s="88">
        <v>0.15</v>
      </c>
      <c r="S40" s="88">
        <v>0.3</v>
      </c>
      <c r="T40" s="88">
        <v>0.3</v>
      </c>
      <c r="U40" s="88">
        <v>0.25</v>
      </c>
      <c r="V40" s="88">
        <v>0.1081</v>
      </c>
      <c r="W40" s="73" t="s">
        <v>2808</v>
      </c>
      <c r="X40" s="88">
        <v>0.14050000000000001</v>
      </c>
      <c r="Y40" s="88" t="s">
        <v>1210</v>
      </c>
      <c r="Z40" s="88">
        <v>0.55220000000000002</v>
      </c>
      <c r="AA40" s="88" t="s">
        <v>10831</v>
      </c>
      <c r="AB40" s="88">
        <v>0.2288</v>
      </c>
      <c r="AC40" s="88" t="s">
        <v>12135</v>
      </c>
      <c r="AD40" s="88"/>
      <c r="AE40" s="88"/>
      <c r="AF40" s="88"/>
      <c r="AG40" s="88"/>
      <c r="AH40" s="88">
        <f t="shared" si="3"/>
        <v>1</v>
      </c>
      <c r="AI40" s="88">
        <f t="shared" si="4"/>
        <v>0.72066666666666668</v>
      </c>
      <c r="AJ40" s="88">
        <f t="shared" si="5"/>
        <v>0.46833333333333338</v>
      </c>
      <c r="AK40" s="88">
        <f t="shared" si="1"/>
        <v>1</v>
      </c>
      <c r="AL40" s="88">
        <f t="shared" si="2"/>
        <v>0.91520000000000001</v>
      </c>
      <c r="AO40" s="86" t="s">
        <v>10268</v>
      </c>
      <c r="AQ40" t="s">
        <v>10268</v>
      </c>
      <c r="AR40" t="s">
        <v>10268</v>
      </c>
      <c r="AS40" t="s">
        <v>10208</v>
      </c>
      <c r="AU40" t="s">
        <v>10832</v>
      </c>
      <c r="AV40" t="s">
        <v>10833</v>
      </c>
      <c r="AW40" s="86" t="s">
        <v>10834</v>
      </c>
    </row>
    <row r="41" spans="1:49" ht="15" customHeight="1" x14ac:dyDescent="0.2">
      <c r="A41" s="86">
        <v>14</v>
      </c>
      <c r="B41" s="86" t="s">
        <v>1178</v>
      </c>
      <c r="C41" t="s">
        <v>1211</v>
      </c>
      <c r="D41" t="s">
        <v>1081</v>
      </c>
      <c r="E41" t="s">
        <v>1179</v>
      </c>
      <c r="F41" t="s">
        <v>1212</v>
      </c>
      <c r="G41" t="s">
        <v>1181</v>
      </c>
      <c r="H41" t="s">
        <v>1197</v>
      </c>
      <c r="I41" t="s">
        <v>1213</v>
      </c>
      <c r="J41" s="87">
        <v>43862</v>
      </c>
      <c r="K41" s="87">
        <v>44196</v>
      </c>
      <c r="L41" s="86" t="s">
        <v>1087</v>
      </c>
      <c r="M41" t="s">
        <v>1205</v>
      </c>
      <c r="N41" s="86" t="s">
        <v>472</v>
      </c>
      <c r="O41" t="s">
        <v>1214</v>
      </c>
      <c r="P41" t="s">
        <v>1090</v>
      </c>
      <c r="Q41" s="88">
        <f t="shared" si="7"/>
        <v>1</v>
      </c>
      <c r="R41" s="88">
        <v>0.1</v>
      </c>
      <c r="S41" s="88">
        <v>0.4</v>
      </c>
      <c r="T41" s="88">
        <v>0.3</v>
      </c>
      <c r="U41" s="88">
        <v>0.2</v>
      </c>
      <c r="V41" s="88">
        <v>0.125</v>
      </c>
      <c r="W41" s="73" t="s">
        <v>2809</v>
      </c>
      <c r="X41" s="88">
        <v>0.41389999999999999</v>
      </c>
      <c r="Y41" s="88" t="s">
        <v>1215</v>
      </c>
      <c r="Z41" s="88">
        <v>0.2979</v>
      </c>
      <c r="AA41" s="88" t="s">
        <v>10835</v>
      </c>
      <c r="AB41" s="88">
        <v>0.12</v>
      </c>
      <c r="AC41" s="88" t="s">
        <v>12136</v>
      </c>
      <c r="AD41" s="88"/>
      <c r="AE41" s="88"/>
      <c r="AF41" s="88"/>
      <c r="AG41" s="88"/>
      <c r="AH41" s="88">
        <f t="shared" si="3"/>
        <v>0.95679999999999998</v>
      </c>
      <c r="AI41" s="88">
        <f t="shared" si="4"/>
        <v>1</v>
      </c>
      <c r="AJ41" s="88">
        <f t="shared" si="5"/>
        <v>1</v>
      </c>
      <c r="AK41" s="88">
        <f t="shared" si="1"/>
        <v>0.99299999999999999</v>
      </c>
      <c r="AL41" s="88">
        <f t="shared" si="2"/>
        <v>0.6</v>
      </c>
      <c r="AO41" t="s">
        <v>10208</v>
      </c>
      <c r="AQ41" t="s">
        <v>10208</v>
      </c>
      <c r="AR41" t="s">
        <v>10208</v>
      </c>
      <c r="AS41" t="s">
        <v>10208</v>
      </c>
      <c r="AU41" t="s">
        <v>10836</v>
      </c>
      <c r="AV41" t="s">
        <v>10837</v>
      </c>
      <c r="AW41" t="s">
        <v>10838</v>
      </c>
    </row>
    <row r="42" spans="1:49" ht="15" customHeight="1" x14ac:dyDescent="0.2">
      <c r="A42" s="86">
        <v>15</v>
      </c>
      <c r="B42" s="86" t="s">
        <v>1178</v>
      </c>
      <c r="C42" t="s">
        <v>1211</v>
      </c>
      <c r="D42" t="s">
        <v>1081</v>
      </c>
      <c r="E42" t="s">
        <v>1179</v>
      </c>
      <c r="F42" t="s">
        <v>1212</v>
      </c>
      <c r="G42" t="s">
        <v>1181</v>
      </c>
      <c r="H42" t="s">
        <v>1197</v>
      </c>
      <c r="I42" t="s">
        <v>1216</v>
      </c>
      <c r="J42" s="87">
        <v>43862</v>
      </c>
      <c r="K42" s="87">
        <v>44196</v>
      </c>
      <c r="L42" s="86" t="s">
        <v>1087</v>
      </c>
      <c r="M42" t="s">
        <v>1199</v>
      </c>
      <c r="N42" s="86" t="s">
        <v>472</v>
      </c>
      <c r="O42" t="s">
        <v>1214</v>
      </c>
      <c r="P42" t="s">
        <v>1090</v>
      </c>
      <c r="Q42" s="88">
        <f t="shared" si="7"/>
        <v>1</v>
      </c>
      <c r="R42" s="88">
        <v>0.1</v>
      </c>
      <c r="S42" s="88">
        <v>0.4</v>
      </c>
      <c r="T42" s="88">
        <v>0.3</v>
      </c>
      <c r="U42" s="88">
        <v>0.2</v>
      </c>
      <c r="V42" s="88">
        <v>4.6199999999999998E-2</v>
      </c>
      <c r="W42" s="73" t="s">
        <v>2810</v>
      </c>
      <c r="X42" s="88">
        <v>0.32490000000000002</v>
      </c>
      <c r="Y42" s="88" t="s">
        <v>1217</v>
      </c>
      <c r="Z42" s="88">
        <v>9.2399999999999996E-2</v>
      </c>
      <c r="AA42" s="88" t="s">
        <v>10839</v>
      </c>
      <c r="AB42" s="88">
        <v>0.15429999999999999</v>
      </c>
      <c r="AC42" s="88" t="s">
        <v>12137</v>
      </c>
      <c r="AD42" s="88"/>
      <c r="AE42" s="88"/>
      <c r="AF42" s="88"/>
      <c r="AG42" s="88"/>
      <c r="AH42" s="88">
        <f t="shared" si="3"/>
        <v>0.61780000000000002</v>
      </c>
      <c r="AI42" s="88">
        <f t="shared" si="4"/>
        <v>0.46199999999999997</v>
      </c>
      <c r="AJ42" s="88">
        <f t="shared" si="5"/>
        <v>0.81225000000000003</v>
      </c>
      <c r="AK42" s="88">
        <f t="shared" si="1"/>
        <v>0.308</v>
      </c>
      <c r="AL42" s="88">
        <f t="shared" si="2"/>
        <v>0.77149999999999996</v>
      </c>
      <c r="AO42" t="s">
        <v>10208</v>
      </c>
      <c r="AQ42" t="s">
        <v>10268</v>
      </c>
      <c r="AR42" t="s">
        <v>10268</v>
      </c>
      <c r="AS42" t="s">
        <v>10268</v>
      </c>
      <c r="AU42" t="s">
        <v>10840</v>
      </c>
      <c r="AV42" t="s">
        <v>10841</v>
      </c>
      <c r="AW42" t="s">
        <v>10842</v>
      </c>
    </row>
    <row r="43" spans="1:49" ht="15" customHeight="1" x14ac:dyDescent="0.2">
      <c r="A43" s="86">
        <v>16</v>
      </c>
      <c r="B43" s="86" t="s">
        <v>1178</v>
      </c>
      <c r="C43" t="s">
        <v>1211</v>
      </c>
      <c r="D43" t="s">
        <v>1081</v>
      </c>
      <c r="E43" t="s">
        <v>1179</v>
      </c>
      <c r="F43" t="s">
        <v>1212</v>
      </c>
      <c r="G43" t="s">
        <v>1181</v>
      </c>
      <c r="H43" t="s">
        <v>1197</v>
      </c>
      <c r="I43" t="s">
        <v>1218</v>
      </c>
      <c r="J43" s="87">
        <v>43862</v>
      </c>
      <c r="K43" s="87">
        <v>44196</v>
      </c>
      <c r="L43" s="86" t="s">
        <v>1087</v>
      </c>
      <c r="M43" t="s">
        <v>1205</v>
      </c>
      <c r="N43" s="86" t="s">
        <v>472</v>
      </c>
      <c r="O43" t="s">
        <v>1214</v>
      </c>
      <c r="P43" t="s">
        <v>1090</v>
      </c>
      <c r="Q43" s="88">
        <f t="shared" si="7"/>
        <v>1</v>
      </c>
      <c r="R43" s="88">
        <v>0.1</v>
      </c>
      <c r="S43" s="88">
        <v>0.36</v>
      </c>
      <c r="T43" s="88">
        <v>0.3</v>
      </c>
      <c r="U43" s="88">
        <v>0.24</v>
      </c>
      <c r="V43" s="88">
        <v>2.6200000000000001E-2</v>
      </c>
      <c r="W43" s="73" t="s">
        <v>2811</v>
      </c>
      <c r="X43" s="88">
        <v>0.1192</v>
      </c>
      <c r="Y43" s="88" t="s">
        <v>1219</v>
      </c>
      <c r="Z43" s="88">
        <v>0.2145</v>
      </c>
      <c r="AA43" s="88" t="s">
        <v>10843</v>
      </c>
      <c r="AB43" s="88">
        <v>0.32400000000000001</v>
      </c>
      <c r="AC43" s="88" t="s">
        <v>10843</v>
      </c>
      <c r="AD43" s="88"/>
      <c r="AE43" s="88"/>
      <c r="AF43" s="88"/>
      <c r="AG43" s="88"/>
      <c r="AH43" s="88">
        <f t="shared" si="3"/>
        <v>0.68389999999999995</v>
      </c>
      <c r="AI43" s="88">
        <f t="shared" si="4"/>
        <v>0.26200000000000001</v>
      </c>
      <c r="AJ43" s="88">
        <f t="shared" si="5"/>
        <v>0.33111111111111113</v>
      </c>
      <c r="AK43" s="88">
        <f t="shared" si="1"/>
        <v>0.71499999999999997</v>
      </c>
      <c r="AL43" s="88">
        <f t="shared" si="2"/>
        <v>1</v>
      </c>
      <c r="AO43" s="86" t="s">
        <v>10268</v>
      </c>
      <c r="AQ43" t="s">
        <v>10268</v>
      </c>
      <c r="AR43" t="s">
        <v>10268</v>
      </c>
      <c r="AS43" t="s">
        <v>10268</v>
      </c>
      <c r="AU43" t="s">
        <v>10844</v>
      </c>
      <c r="AV43" t="s">
        <v>10845</v>
      </c>
      <c r="AW43" t="s">
        <v>10846</v>
      </c>
    </row>
    <row r="44" spans="1:49" ht="15" customHeight="1" x14ac:dyDescent="0.2">
      <c r="A44" s="86">
        <v>17</v>
      </c>
      <c r="B44" s="86" t="s">
        <v>1178</v>
      </c>
      <c r="C44" t="s">
        <v>1211</v>
      </c>
      <c r="D44" t="s">
        <v>1081</v>
      </c>
      <c r="E44" t="s">
        <v>1179</v>
      </c>
      <c r="F44" t="s">
        <v>1212</v>
      </c>
      <c r="G44" t="s">
        <v>1181</v>
      </c>
      <c r="H44" t="s">
        <v>1197</v>
      </c>
      <c r="I44" t="s">
        <v>1220</v>
      </c>
      <c r="J44" s="87">
        <v>43862</v>
      </c>
      <c r="K44" s="87">
        <v>44196</v>
      </c>
      <c r="L44" s="86" t="s">
        <v>1087</v>
      </c>
      <c r="M44" t="s">
        <v>1199</v>
      </c>
      <c r="N44" s="86" t="s">
        <v>472</v>
      </c>
      <c r="O44" t="s">
        <v>1214</v>
      </c>
      <c r="P44" t="s">
        <v>1090</v>
      </c>
      <c r="Q44" s="88">
        <f t="shared" si="7"/>
        <v>1</v>
      </c>
      <c r="R44" s="88">
        <v>0.1</v>
      </c>
      <c r="S44" s="88">
        <v>0.36</v>
      </c>
      <c r="T44" s="88">
        <v>0.3</v>
      </c>
      <c r="U44" s="88">
        <v>0.24</v>
      </c>
      <c r="V44" s="88">
        <v>0.13</v>
      </c>
      <c r="W44" s="73" t="s">
        <v>2812</v>
      </c>
      <c r="X44" s="88">
        <v>0</v>
      </c>
      <c r="Y44" s="88" t="s">
        <v>1221</v>
      </c>
      <c r="Z44" s="88">
        <v>0</v>
      </c>
      <c r="AA44" s="88" t="s">
        <v>10847</v>
      </c>
      <c r="AB44" s="88">
        <v>0.54600000000000004</v>
      </c>
      <c r="AC44" s="88" t="s">
        <v>12138</v>
      </c>
      <c r="AD44" s="88"/>
      <c r="AE44" s="88"/>
      <c r="AF44" s="88"/>
      <c r="AG44" s="88"/>
      <c r="AH44" s="88">
        <f t="shared" si="3"/>
        <v>0.67600000000000005</v>
      </c>
      <c r="AI44" s="88">
        <f t="shared" si="4"/>
        <v>1</v>
      </c>
      <c r="AJ44" s="88">
        <f t="shared" si="5"/>
        <v>0</v>
      </c>
      <c r="AK44" s="88">
        <f t="shared" si="1"/>
        <v>0</v>
      </c>
      <c r="AL44" s="88">
        <f t="shared" si="2"/>
        <v>1</v>
      </c>
      <c r="AO44" s="86" t="s">
        <v>10268</v>
      </c>
      <c r="AQ44" t="s">
        <v>10208</v>
      </c>
      <c r="AR44" t="s">
        <v>10268</v>
      </c>
      <c r="AS44" t="s">
        <v>10268</v>
      </c>
      <c r="AU44" t="s">
        <v>10848</v>
      </c>
      <c r="AV44" t="s">
        <v>10849</v>
      </c>
      <c r="AW44" t="s">
        <v>10850</v>
      </c>
    </row>
    <row r="45" spans="1:49" ht="15" customHeight="1" x14ac:dyDescent="0.2">
      <c r="A45" s="86">
        <v>18</v>
      </c>
      <c r="B45" s="86" t="s">
        <v>1178</v>
      </c>
      <c r="C45" t="s">
        <v>1211</v>
      </c>
      <c r="D45" t="s">
        <v>1081</v>
      </c>
      <c r="E45" t="s">
        <v>1179</v>
      </c>
      <c r="F45" t="s">
        <v>1212</v>
      </c>
      <c r="G45" t="s">
        <v>1181</v>
      </c>
      <c r="H45" t="s">
        <v>1197</v>
      </c>
      <c r="I45" t="s">
        <v>1222</v>
      </c>
      <c r="J45" s="87">
        <v>43862</v>
      </c>
      <c r="K45" s="87">
        <v>44196</v>
      </c>
      <c r="L45" s="86" t="s">
        <v>1087</v>
      </c>
      <c r="M45" t="s">
        <v>1205</v>
      </c>
      <c r="N45" s="86" t="s">
        <v>472</v>
      </c>
      <c r="O45" t="s">
        <v>1214</v>
      </c>
      <c r="P45" t="s">
        <v>1090</v>
      </c>
      <c r="Q45" s="88">
        <f t="shared" si="7"/>
        <v>1</v>
      </c>
      <c r="R45" s="88">
        <v>0.1</v>
      </c>
      <c r="S45" s="88">
        <v>0.3</v>
      </c>
      <c r="T45" s="88">
        <v>0.3</v>
      </c>
      <c r="U45" s="88">
        <v>0.3</v>
      </c>
      <c r="V45" s="88">
        <v>0.1</v>
      </c>
      <c r="W45" s="73" t="s">
        <v>2813</v>
      </c>
      <c r="X45" s="88">
        <v>0.31740000000000002</v>
      </c>
      <c r="Y45" s="88" t="s">
        <v>1223</v>
      </c>
      <c r="Z45" s="88">
        <v>0.17499999999999999</v>
      </c>
      <c r="AA45" s="88" t="s">
        <v>1223</v>
      </c>
      <c r="AB45" s="88">
        <v>0</v>
      </c>
      <c r="AC45" s="88"/>
      <c r="AD45" s="88"/>
      <c r="AE45" s="88"/>
      <c r="AF45" s="88"/>
      <c r="AG45" s="88"/>
      <c r="AH45" s="88">
        <f t="shared" si="3"/>
        <v>0.59240000000000004</v>
      </c>
      <c r="AI45" s="88">
        <f t="shared" si="4"/>
        <v>1</v>
      </c>
      <c r="AJ45" s="88">
        <f t="shared" si="5"/>
        <v>1</v>
      </c>
      <c r="AK45" s="88">
        <f t="shared" si="1"/>
        <v>0.58333333333333337</v>
      </c>
      <c r="AL45" s="88">
        <f t="shared" si="2"/>
        <v>0</v>
      </c>
      <c r="AO45" s="86" t="s">
        <v>10268</v>
      </c>
      <c r="AQ45" t="s">
        <v>10268</v>
      </c>
      <c r="AR45" t="s">
        <v>10208</v>
      </c>
      <c r="AS45" t="s">
        <v>10268</v>
      </c>
      <c r="AU45" t="s">
        <v>10851</v>
      </c>
      <c r="AV45" s="86" t="s">
        <v>10852</v>
      </c>
      <c r="AW45" t="s">
        <v>10853</v>
      </c>
    </row>
    <row r="46" spans="1:49" ht="15" customHeight="1" x14ac:dyDescent="0.2">
      <c r="A46" s="86">
        <v>19</v>
      </c>
      <c r="B46" s="86" t="s">
        <v>1178</v>
      </c>
      <c r="C46" t="s">
        <v>1224</v>
      </c>
      <c r="D46" t="s">
        <v>1081</v>
      </c>
      <c r="E46" t="s">
        <v>1179</v>
      </c>
      <c r="F46" t="s">
        <v>1212</v>
      </c>
      <c r="G46" t="s">
        <v>1181</v>
      </c>
      <c r="H46" t="s">
        <v>1197</v>
      </c>
      <c r="I46" t="s">
        <v>1225</v>
      </c>
      <c r="J46" s="87">
        <v>43891</v>
      </c>
      <c r="K46" s="71">
        <v>43983</v>
      </c>
      <c r="L46" s="86" t="s">
        <v>1087</v>
      </c>
      <c r="M46" t="s">
        <v>1185</v>
      </c>
      <c r="N46" s="86" t="s">
        <v>472</v>
      </c>
      <c r="O46" t="s">
        <v>1226</v>
      </c>
      <c r="P46" t="s">
        <v>1090</v>
      </c>
      <c r="Q46" s="88">
        <f t="shared" si="7"/>
        <v>1</v>
      </c>
      <c r="R46" s="88">
        <v>0.35</v>
      </c>
      <c r="S46" s="88">
        <v>0.65</v>
      </c>
      <c r="T46" s="88">
        <v>0</v>
      </c>
      <c r="U46" s="88">
        <v>0</v>
      </c>
      <c r="V46" s="88">
        <v>0.35</v>
      </c>
      <c r="W46" s="73" t="s">
        <v>2814</v>
      </c>
      <c r="X46" s="88">
        <v>0.65</v>
      </c>
      <c r="Y46" s="88" t="s">
        <v>1227</v>
      </c>
      <c r="Z46" s="88">
        <v>0</v>
      </c>
      <c r="AA46" s="88"/>
      <c r="AB46" s="88">
        <v>0</v>
      </c>
      <c r="AC46" s="88"/>
      <c r="AD46" s="88"/>
      <c r="AE46" s="88"/>
      <c r="AF46" s="88"/>
      <c r="AG46" s="88"/>
      <c r="AH46" s="88">
        <f t="shared" si="3"/>
        <v>1</v>
      </c>
      <c r="AI46" s="88">
        <f t="shared" si="4"/>
        <v>1</v>
      </c>
      <c r="AJ46" s="88">
        <f t="shared" si="5"/>
        <v>1</v>
      </c>
      <c r="AK46" s="88" t="str">
        <f t="shared" si="1"/>
        <v/>
      </c>
      <c r="AL46" s="88" t="str">
        <f t="shared" si="2"/>
        <v/>
      </c>
      <c r="AO46" s="86" t="s">
        <v>10268</v>
      </c>
      <c r="AQ46" t="s">
        <v>10268</v>
      </c>
      <c r="AR46" t="s">
        <v>10208</v>
      </c>
      <c r="AS46" t="s">
        <v>10218</v>
      </c>
      <c r="AU46" t="s">
        <v>10854</v>
      </c>
      <c r="AV46" t="s">
        <v>10855</v>
      </c>
      <c r="AW46" t="s">
        <v>10856</v>
      </c>
    </row>
    <row r="47" spans="1:49" ht="15" customHeight="1" x14ac:dyDescent="0.2">
      <c r="A47" s="86">
        <v>20</v>
      </c>
      <c r="B47" s="86" t="s">
        <v>1178</v>
      </c>
      <c r="C47" t="s">
        <v>1224</v>
      </c>
      <c r="D47" t="s">
        <v>1081</v>
      </c>
      <c r="E47" t="s">
        <v>1179</v>
      </c>
      <c r="F47" t="s">
        <v>1212</v>
      </c>
      <c r="G47" t="s">
        <v>1181</v>
      </c>
      <c r="H47" t="s">
        <v>1197</v>
      </c>
      <c r="I47" t="s">
        <v>1228</v>
      </c>
      <c r="J47" s="87">
        <v>43891</v>
      </c>
      <c r="K47" s="71">
        <v>43952</v>
      </c>
      <c r="L47" s="86" t="s">
        <v>1087</v>
      </c>
      <c r="M47" t="s">
        <v>1185</v>
      </c>
      <c r="N47" s="86" t="s">
        <v>472</v>
      </c>
      <c r="O47" t="s">
        <v>1226</v>
      </c>
      <c r="P47" t="s">
        <v>1090</v>
      </c>
      <c r="Q47" s="88">
        <f t="shared" si="7"/>
        <v>1</v>
      </c>
      <c r="R47" s="88">
        <v>0.4</v>
      </c>
      <c r="S47" s="88">
        <v>0.6</v>
      </c>
      <c r="T47" s="88">
        <v>0</v>
      </c>
      <c r="U47" s="88">
        <v>0</v>
      </c>
      <c r="V47" s="88">
        <v>0.2</v>
      </c>
      <c r="W47" s="73" t="s">
        <v>2815</v>
      </c>
      <c r="X47" s="88">
        <v>0.5</v>
      </c>
      <c r="Y47" s="88" t="s">
        <v>1229</v>
      </c>
      <c r="Z47" s="88">
        <v>0.55000000000000004</v>
      </c>
      <c r="AA47" s="88" t="s">
        <v>10857</v>
      </c>
      <c r="AB47" s="88">
        <v>0.39</v>
      </c>
      <c r="AC47" s="88" t="s">
        <v>12139</v>
      </c>
      <c r="AD47" s="88"/>
      <c r="AE47" s="88"/>
      <c r="AF47" s="88"/>
      <c r="AG47" s="88"/>
      <c r="AH47" s="88">
        <f t="shared" si="3"/>
        <v>1</v>
      </c>
      <c r="AI47" s="88">
        <f t="shared" si="4"/>
        <v>0.5</v>
      </c>
      <c r="AJ47" s="88">
        <f t="shared" si="5"/>
        <v>0.83333333333333337</v>
      </c>
      <c r="AK47" s="88" t="str">
        <f t="shared" si="1"/>
        <v/>
      </c>
      <c r="AL47" s="88" t="str">
        <f t="shared" si="2"/>
        <v/>
      </c>
      <c r="AO47" s="86" t="s">
        <v>10268</v>
      </c>
      <c r="AQ47" t="s">
        <v>10268</v>
      </c>
      <c r="AR47" t="s">
        <v>10268</v>
      </c>
      <c r="AS47" t="s">
        <v>10208</v>
      </c>
      <c r="AU47" t="s">
        <v>10858</v>
      </c>
      <c r="AV47" t="s">
        <v>10859</v>
      </c>
      <c r="AW47" t="s">
        <v>10860</v>
      </c>
    </row>
    <row r="48" spans="1:49" ht="15" customHeight="1" x14ac:dyDescent="0.2">
      <c r="A48" s="86">
        <v>21</v>
      </c>
      <c r="B48" s="86" t="s">
        <v>1178</v>
      </c>
      <c r="C48" t="s">
        <v>1224</v>
      </c>
      <c r="D48" t="s">
        <v>1081</v>
      </c>
      <c r="E48" t="s">
        <v>1179</v>
      </c>
      <c r="F48" t="s">
        <v>1212</v>
      </c>
      <c r="G48" t="s">
        <v>1181</v>
      </c>
      <c r="H48" t="s">
        <v>1197</v>
      </c>
      <c r="I48" t="s">
        <v>1230</v>
      </c>
      <c r="J48" s="87">
        <v>43891</v>
      </c>
      <c r="K48" s="71">
        <v>43952</v>
      </c>
      <c r="L48" s="86" t="s">
        <v>1087</v>
      </c>
      <c r="M48" t="s">
        <v>1185</v>
      </c>
      <c r="N48" s="86" t="s">
        <v>472</v>
      </c>
      <c r="O48" t="s">
        <v>1226</v>
      </c>
      <c r="P48" t="s">
        <v>1090</v>
      </c>
      <c r="Q48" s="88">
        <f t="shared" si="7"/>
        <v>1</v>
      </c>
      <c r="R48" s="88">
        <v>0.25</v>
      </c>
      <c r="S48" s="88">
        <v>0.75</v>
      </c>
      <c r="T48" s="88">
        <v>0</v>
      </c>
      <c r="U48" s="88">
        <v>0</v>
      </c>
      <c r="V48" s="88">
        <v>0.15</v>
      </c>
      <c r="W48" s="73" t="s">
        <v>2816</v>
      </c>
      <c r="X48" s="88">
        <v>0</v>
      </c>
      <c r="Y48" s="88" t="s">
        <v>1231</v>
      </c>
      <c r="Z48" s="88">
        <v>0.6</v>
      </c>
      <c r="AA48" s="88"/>
      <c r="AB48" s="88">
        <v>0.25</v>
      </c>
      <c r="AC48" s="88" t="s">
        <v>12140</v>
      </c>
      <c r="AD48" s="88"/>
      <c r="AE48" s="88"/>
      <c r="AF48" s="88"/>
      <c r="AG48" s="88"/>
      <c r="AH48" s="88">
        <f t="shared" si="3"/>
        <v>1</v>
      </c>
      <c r="AI48" s="88">
        <f t="shared" si="4"/>
        <v>0.6</v>
      </c>
      <c r="AJ48" s="88">
        <f t="shared" si="5"/>
        <v>0</v>
      </c>
      <c r="AK48" s="88" t="str">
        <f t="shared" si="1"/>
        <v/>
      </c>
      <c r="AL48" s="88" t="str">
        <f t="shared" si="2"/>
        <v/>
      </c>
      <c r="AO48" s="86" t="s">
        <v>10268</v>
      </c>
      <c r="AQ48" t="s">
        <v>10268</v>
      </c>
      <c r="AR48" t="s">
        <v>10268</v>
      </c>
      <c r="AS48" t="s">
        <v>10208</v>
      </c>
      <c r="AU48" t="s">
        <v>10861</v>
      </c>
      <c r="AV48" t="s">
        <v>10862</v>
      </c>
      <c r="AW48" t="s">
        <v>10863</v>
      </c>
    </row>
    <row r="49" spans="1:49" ht="15" customHeight="1" x14ac:dyDescent="0.2">
      <c r="A49" s="86">
        <v>22</v>
      </c>
      <c r="B49" s="86" t="s">
        <v>1178</v>
      </c>
      <c r="C49" t="s">
        <v>1224</v>
      </c>
      <c r="D49" t="s">
        <v>1081</v>
      </c>
      <c r="E49" t="s">
        <v>1179</v>
      </c>
      <c r="F49" t="s">
        <v>1212</v>
      </c>
      <c r="G49" t="s">
        <v>1181</v>
      </c>
      <c r="H49" t="s">
        <v>1197</v>
      </c>
      <c r="I49" t="s">
        <v>1232</v>
      </c>
      <c r="J49" s="87">
        <v>43891</v>
      </c>
      <c r="K49" s="71">
        <v>43983</v>
      </c>
      <c r="L49" s="86" t="s">
        <v>1087</v>
      </c>
      <c r="M49" t="s">
        <v>1185</v>
      </c>
      <c r="N49" s="86" t="s">
        <v>472</v>
      </c>
      <c r="O49" t="s">
        <v>1226</v>
      </c>
      <c r="P49" t="s">
        <v>1090</v>
      </c>
      <c r="Q49" s="88">
        <f t="shared" si="7"/>
        <v>1</v>
      </c>
      <c r="R49" s="88">
        <v>0.1</v>
      </c>
      <c r="S49" s="88">
        <v>0.9</v>
      </c>
      <c r="T49" s="88">
        <v>0</v>
      </c>
      <c r="U49" s="88">
        <v>0</v>
      </c>
      <c r="V49" s="88">
        <v>0</v>
      </c>
      <c r="W49" s="73" t="s">
        <v>2817</v>
      </c>
      <c r="X49" s="88">
        <v>0</v>
      </c>
      <c r="Y49" s="88" t="s">
        <v>1231</v>
      </c>
      <c r="Z49" s="88">
        <v>0.55000000000000004</v>
      </c>
      <c r="AA49" s="88" t="s">
        <v>10857</v>
      </c>
      <c r="AB49" s="88">
        <v>0.4</v>
      </c>
      <c r="AC49" s="88" t="s">
        <v>12141</v>
      </c>
      <c r="AD49" s="88"/>
      <c r="AE49" s="88"/>
      <c r="AF49" s="88"/>
      <c r="AG49" s="88"/>
      <c r="AH49" s="88">
        <f t="shared" si="3"/>
        <v>0.95000000000000007</v>
      </c>
      <c r="AI49" s="88">
        <f t="shared" si="4"/>
        <v>0</v>
      </c>
      <c r="AJ49" s="88">
        <f t="shared" si="5"/>
        <v>0</v>
      </c>
      <c r="AK49" s="88" t="str">
        <f t="shared" si="1"/>
        <v/>
      </c>
      <c r="AL49" s="88" t="str">
        <f t="shared" si="2"/>
        <v/>
      </c>
      <c r="AO49" s="86" t="s">
        <v>10268</v>
      </c>
      <c r="AQ49" t="s">
        <v>10268</v>
      </c>
      <c r="AR49" t="s">
        <v>10268</v>
      </c>
      <c r="AS49" t="s">
        <v>10208</v>
      </c>
      <c r="AU49" t="s">
        <v>10864</v>
      </c>
      <c r="AV49" t="s">
        <v>10865</v>
      </c>
      <c r="AW49" t="s">
        <v>10866</v>
      </c>
    </row>
    <row r="50" spans="1:49" ht="15" customHeight="1" x14ac:dyDescent="0.2">
      <c r="A50" s="86">
        <v>23</v>
      </c>
      <c r="B50" s="86" t="s">
        <v>1178</v>
      </c>
      <c r="C50" t="s">
        <v>1224</v>
      </c>
      <c r="D50" t="s">
        <v>1081</v>
      </c>
      <c r="E50" t="s">
        <v>1179</v>
      </c>
      <c r="F50" t="s">
        <v>1212</v>
      </c>
      <c r="G50" t="s">
        <v>1181</v>
      </c>
      <c r="H50" t="s">
        <v>1197</v>
      </c>
      <c r="I50" t="s">
        <v>1233</v>
      </c>
      <c r="J50" s="87">
        <v>43922</v>
      </c>
      <c r="K50" s="71">
        <v>43983</v>
      </c>
      <c r="L50" s="86" t="s">
        <v>1087</v>
      </c>
      <c r="M50" t="s">
        <v>1185</v>
      </c>
      <c r="N50" s="86" t="s">
        <v>472</v>
      </c>
      <c r="O50" t="s">
        <v>1226</v>
      </c>
      <c r="P50" t="s">
        <v>1090</v>
      </c>
      <c r="Q50" s="88">
        <f t="shared" si="7"/>
        <v>1</v>
      </c>
      <c r="R50" s="88">
        <v>0</v>
      </c>
      <c r="S50" s="88">
        <v>1</v>
      </c>
      <c r="T50" s="88">
        <v>0</v>
      </c>
      <c r="U50" s="88">
        <v>0</v>
      </c>
      <c r="V50" s="88">
        <v>0</v>
      </c>
      <c r="W50" s="73"/>
      <c r="X50" s="88">
        <v>0</v>
      </c>
      <c r="Y50" s="88" t="s">
        <v>1231</v>
      </c>
      <c r="Z50" s="88">
        <v>0</v>
      </c>
      <c r="AA50" s="88"/>
      <c r="AB50" s="88">
        <v>0</v>
      </c>
      <c r="AC50" s="88" t="s">
        <v>12142</v>
      </c>
      <c r="AD50" s="88"/>
      <c r="AE50" s="88"/>
      <c r="AF50" s="88"/>
      <c r="AG50" s="88"/>
      <c r="AH50" s="88">
        <f t="shared" si="3"/>
        <v>0</v>
      </c>
      <c r="AI50" s="88" t="str">
        <f t="shared" si="4"/>
        <v/>
      </c>
      <c r="AJ50" s="88">
        <f t="shared" si="5"/>
        <v>0</v>
      </c>
      <c r="AK50" s="88" t="str">
        <f t="shared" si="1"/>
        <v/>
      </c>
      <c r="AL50" s="88" t="str">
        <f t="shared" si="2"/>
        <v/>
      </c>
      <c r="AO50" s="86" t="s">
        <v>10268</v>
      </c>
      <c r="AR50" t="s">
        <v>10268</v>
      </c>
      <c r="AS50" t="s">
        <v>10218</v>
      </c>
      <c r="AV50" t="s">
        <v>10867</v>
      </c>
      <c r="AW50" t="s">
        <v>10868</v>
      </c>
    </row>
    <row r="51" spans="1:49" ht="15" customHeight="1" x14ac:dyDescent="0.2">
      <c r="A51" s="86">
        <v>24</v>
      </c>
      <c r="B51" s="86" t="s">
        <v>1178</v>
      </c>
      <c r="C51" t="s">
        <v>1224</v>
      </c>
      <c r="D51" t="s">
        <v>1081</v>
      </c>
      <c r="E51" t="s">
        <v>1179</v>
      </c>
      <c r="F51" t="s">
        <v>1212</v>
      </c>
      <c r="G51" t="s">
        <v>1181</v>
      </c>
      <c r="H51" t="s">
        <v>1197</v>
      </c>
      <c r="I51" t="s">
        <v>1234</v>
      </c>
      <c r="J51" s="87">
        <v>43891</v>
      </c>
      <c r="K51" s="71">
        <v>44044</v>
      </c>
      <c r="L51" s="86" t="s">
        <v>1087</v>
      </c>
      <c r="M51" t="s">
        <v>1185</v>
      </c>
      <c r="N51" s="86" t="s">
        <v>472</v>
      </c>
      <c r="O51" t="s">
        <v>1226</v>
      </c>
      <c r="P51" t="s">
        <v>1090</v>
      </c>
      <c r="Q51" s="88">
        <f t="shared" si="7"/>
        <v>1</v>
      </c>
      <c r="R51" s="88">
        <v>0.1</v>
      </c>
      <c r="S51" s="88">
        <v>0.3</v>
      </c>
      <c r="T51" s="88">
        <v>0.6</v>
      </c>
      <c r="U51" s="88">
        <v>0</v>
      </c>
      <c r="V51" s="88">
        <v>0</v>
      </c>
      <c r="W51" s="73"/>
      <c r="X51" s="88">
        <v>0</v>
      </c>
      <c r="Y51" s="88"/>
      <c r="Z51" s="88">
        <v>0.2</v>
      </c>
      <c r="AA51" s="88" t="s">
        <v>10869</v>
      </c>
      <c r="AB51" s="88">
        <v>0</v>
      </c>
      <c r="AC51" s="88" t="s">
        <v>12143</v>
      </c>
      <c r="AD51" s="88"/>
      <c r="AE51" s="88"/>
      <c r="AF51" s="88"/>
      <c r="AG51" s="88"/>
      <c r="AH51" s="88">
        <f t="shared" si="3"/>
        <v>0.2</v>
      </c>
      <c r="AI51" s="88">
        <f t="shared" si="4"/>
        <v>0</v>
      </c>
      <c r="AJ51" s="88">
        <f t="shared" si="5"/>
        <v>0</v>
      </c>
      <c r="AK51" s="88">
        <f t="shared" si="1"/>
        <v>0.33333333333333337</v>
      </c>
      <c r="AL51" s="88" t="str">
        <f t="shared" si="2"/>
        <v/>
      </c>
      <c r="AO51" s="86" t="s">
        <v>10268</v>
      </c>
      <c r="AQ51" t="s">
        <v>10268</v>
      </c>
      <c r="AR51" t="s">
        <v>10268</v>
      </c>
      <c r="AS51" t="s">
        <v>10268</v>
      </c>
      <c r="AU51" t="s">
        <v>10867</v>
      </c>
      <c r="AV51" t="s">
        <v>10867</v>
      </c>
      <c r="AW51" t="s">
        <v>10870</v>
      </c>
    </row>
    <row r="52" spans="1:49" ht="15" customHeight="1" x14ac:dyDescent="0.2">
      <c r="A52" s="86">
        <v>25</v>
      </c>
      <c r="B52" s="86" t="s">
        <v>1178</v>
      </c>
      <c r="C52" t="s">
        <v>1224</v>
      </c>
      <c r="D52" t="s">
        <v>1081</v>
      </c>
      <c r="E52" t="s">
        <v>1179</v>
      </c>
      <c r="F52" t="s">
        <v>1212</v>
      </c>
      <c r="G52" t="s">
        <v>1181</v>
      </c>
      <c r="H52" t="s">
        <v>1197</v>
      </c>
      <c r="I52" t="s">
        <v>1235</v>
      </c>
      <c r="J52" s="71">
        <v>44044</v>
      </c>
      <c r="K52" s="87">
        <v>44196</v>
      </c>
      <c r="L52" s="86" t="s">
        <v>1087</v>
      </c>
      <c r="M52" t="s">
        <v>1185</v>
      </c>
      <c r="N52" s="86" t="s">
        <v>472</v>
      </c>
      <c r="O52" t="s">
        <v>1226</v>
      </c>
      <c r="P52" t="s">
        <v>1090</v>
      </c>
      <c r="Q52" s="88">
        <f t="shared" si="7"/>
        <v>1</v>
      </c>
      <c r="R52" s="88">
        <v>0</v>
      </c>
      <c r="S52" s="88">
        <v>0</v>
      </c>
      <c r="T52" s="88">
        <v>0.3</v>
      </c>
      <c r="U52" s="88">
        <v>0.7</v>
      </c>
      <c r="V52" s="88">
        <v>0</v>
      </c>
      <c r="W52" s="73"/>
      <c r="X52" s="88">
        <v>0</v>
      </c>
      <c r="Y52" s="88" t="s">
        <v>1231</v>
      </c>
      <c r="Z52" s="88">
        <v>0.2</v>
      </c>
      <c r="AA52" s="88"/>
      <c r="AB52" s="88">
        <v>0.75</v>
      </c>
      <c r="AC52" s="88" t="s">
        <v>12144</v>
      </c>
      <c r="AD52" s="88"/>
      <c r="AE52" s="88"/>
      <c r="AF52" s="88"/>
      <c r="AG52" s="88"/>
      <c r="AH52" s="88">
        <f t="shared" si="3"/>
        <v>0.95</v>
      </c>
      <c r="AI52" s="88" t="str">
        <f t="shared" si="4"/>
        <v/>
      </c>
      <c r="AJ52" s="88" t="str">
        <f t="shared" si="5"/>
        <v/>
      </c>
      <c r="AK52" s="88">
        <f t="shared" si="1"/>
        <v>0.66666666666666674</v>
      </c>
      <c r="AL52" s="88">
        <f t="shared" si="2"/>
        <v>1</v>
      </c>
      <c r="AO52" s="86" t="s">
        <v>10268</v>
      </c>
      <c r="AS52" t="s">
        <v>10268</v>
      </c>
      <c r="AU52" t="s">
        <v>10867</v>
      </c>
      <c r="AV52" t="s">
        <v>10867</v>
      </c>
      <c r="AW52" t="s">
        <v>10871</v>
      </c>
    </row>
    <row r="53" spans="1:49" ht="15" customHeight="1" x14ac:dyDescent="0.2">
      <c r="A53" s="86">
        <v>26</v>
      </c>
      <c r="B53" s="86" t="s">
        <v>1178</v>
      </c>
      <c r="C53" t="s">
        <v>1236</v>
      </c>
      <c r="D53" t="s">
        <v>1081</v>
      </c>
      <c r="E53" t="s">
        <v>1237</v>
      </c>
      <c r="F53" t="s">
        <v>1238</v>
      </c>
      <c r="G53" t="s">
        <v>1181</v>
      </c>
      <c r="H53" t="s">
        <v>1197</v>
      </c>
      <c r="I53" t="s">
        <v>1239</v>
      </c>
      <c r="J53" s="87">
        <v>43862</v>
      </c>
      <c r="K53" s="87">
        <v>44165</v>
      </c>
      <c r="L53" s="86" t="s">
        <v>1087</v>
      </c>
      <c r="M53" t="s">
        <v>1205</v>
      </c>
      <c r="N53" s="86" t="s">
        <v>472</v>
      </c>
      <c r="O53" t="s">
        <v>1240</v>
      </c>
      <c r="P53" t="s">
        <v>1090</v>
      </c>
      <c r="Q53" s="88">
        <f t="shared" si="7"/>
        <v>1</v>
      </c>
      <c r="R53" s="88">
        <v>0.15</v>
      </c>
      <c r="S53" s="88">
        <v>0.4</v>
      </c>
      <c r="T53" s="88">
        <v>0.35</v>
      </c>
      <c r="U53" s="88">
        <v>0.1</v>
      </c>
      <c r="V53" s="88">
        <v>0</v>
      </c>
      <c r="W53" s="73"/>
      <c r="X53" s="88">
        <v>0.46660000000000001</v>
      </c>
      <c r="Y53" s="88" t="s">
        <v>1241</v>
      </c>
      <c r="Z53" s="88">
        <v>0.35</v>
      </c>
      <c r="AA53" s="88" t="s">
        <v>10872</v>
      </c>
      <c r="AB53" s="88">
        <v>0.184</v>
      </c>
      <c r="AC53" s="88" t="s">
        <v>12145</v>
      </c>
      <c r="AD53" s="88"/>
      <c r="AE53" s="88"/>
      <c r="AF53" s="88"/>
      <c r="AG53" s="88"/>
      <c r="AH53" s="88">
        <f t="shared" si="3"/>
        <v>1</v>
      </c>
      <c r="AI53" s="88">
        <f t="shared" si="4"/>
        <v>0</v>
      </c>
      <c r="AJ53" s="88">
        <f t="shared" si="5"/>
        <v>1</v>
      </c>
      <c r="AK53" s="88">
        <f t="shared" si="1"/>
        <v>1</v>
      </c>
      <c r="AL53" s="88">
        <f t="shared" si="2"/>
        <v>1</v>
      </c>
      <c r="AO53" s="86" t="s">
        <v>10268</v>
      </c>
      <c r="AQ53" t="s">
        <v>10268</v>
      </c>
      <c r="AR53" t="s">
        <v>10208</v>
      </c>
      <c r="AS53" t="s">
        <v>10208</v>
      </c>
      <c r="AU53" t="s">
        <v>10867</v>
      </c>
      <c r="AV53" t="s">
        <v>10873</v>
      </c>
      <c r="AW53" t="s">
        <v>10874</v>
      </c>
    </row>
    <row r="54" spans="1:49" ht="15" customHeight="1" x14ac:dyDescent="0.2">
      <c r="A54" s="86">
        <v>27</v>
      </c>
      <c r="B54" s="86" t="s">
        <v>1178</v>
      </c>
      <c r="C54" t="s">
        <v>1236</v>
      </c>
      <c r="D54" t="s">
        <v>1081</v>
      </c>
      <c r="E54" t="s">
        <v>1237</v>
      </c>
      <c r="F54" t="s">
        <v>1238</v>
      </c>
      <c r="G54" t="s">
        <v>1181</v>
      </c>
      <c r="H54" t="s">
        <v>1197</v>
      </c>
      <c r="I54" t="s">
        <v>1242</v>
      </c>
      <c r="J54" s="87">
        <v>43862</v>
      </c>
      <c r="K54" s="87">
        <v>44196</v>
      </c>
      <c r="L54" s="86" t="s">
        <v>1087</v>
      </c>
      <c r="M54" t="s">
        <v>1205</v>
      </c>
      <c r="N54" s="86" t="s">
        <v>472</v>
      </c>
      <c r="O54" t="s">
        <v>1240</v>
      </c>
      <c r="P54" t="s">
        <v>1090</v>
      </c>
      <c r="Q54" s="88">
        <f t="shared" si="7"/>
        <v>1</v>
      </c>
      <c r="R54" s="88">
        <v>7.0000000000000007E-2</v>
      </c>
      <c r="S54" s="88">
        <v>0.4</v>
      </c>
      <c r="T54" s="88">
        <v>0.35</v>
      </c>
      <c r="U54" s="88">
        <v>0.18</v>
      </c>
      <c r="V54" s="88">
        <v>0</v>
      </c>
      <c r="W54" s="88"/>
      <c r="X54" s="88">
        <v>0.32</v>
      </c>
      <c r="Y54" s="88" t="s">
        <v>1243</v>
      </c>
      <c r="Z54" s="88">
        <v>0.36</v>
      </c>
      <c r="AA54" s="88" t="s">
        <v>10875</v>
      </c>
      <c r="AB54" s="88">
        <v>0.05</v>
      </c>
      <c r="AC54" s="88" t="s">
        <v>12146</v>
      </c>
      <c r="AD54" s="88"/>
      <c r="AE54" s="88"/>
      <c r="AF54" s="88"/>
      <c r="AG54" s="88"/>
      <c r="AH54" s="88">
        <f t="shared" si="3"/>
        <v>0.73</v>
      </c>
      <c r="AI54" s="88">
        <f t="shared" si="4"/>
        <v>0</v>
      </c>
      <c r="AJ54" s="88">
        <f t="shared" si="5"/>
        <v>0.79999999999999993</v>
      </c>
      <c r="AK54" s="88">
        <f t="shared" si="1"/>
        <v>1</v>
      </c>
      <c r="AL54" s="88">
        <f t="shared" si="2"/>
        <v>0.27777777777777779</v>
      </c>
      <c r="AO54" s="86" t="s">
        <v>10268</v>
      </c>
      <c r="AQ54" t="s">
        <v>10268</v>
      </c>
      <c r="AR54" t="s">
        <v>10268</v>
      </c>
      <c r="AS54" t="s">
        <v>10208</v>
      </c>
      <c r="AU54" t="s">
        <v>10867</v>
      </c>
      <c r="AV54" t="s">
        <v>10876</v>
      </c>
      <c r="AW54" t="s">
        <v>10877</v>
      </c>
    </row>
    <row r="55" spans="1:49" ht="15" customHeight="1" x14ac:dyDescent="0.2">
      <c r="A55" s="86">
        <v>28</v>
      </c>
      <c r="B55" s="86" t="s">
        <v>1178</v>
      </c>
      <c r="C55" t="s">
        <v>1236</v>
      </c>
      <c r="D55" t="s">
        <v>1081</v>
      </c>
      <c r="E55" t="s">
        <v>1237</v>
      </c>
      <c r="F55" t="s">
        <v>1238</v>
      </c>
      <c r="G55" t="s">
        <v>1181</v>
      </c>
      <c r="H55" t="s">
        <v>1197</v>
      </c>
      <c r="I55" t="s">
        <v>1244</v>
      </c>
      <c r="J55" s="87">
        <v>43862</v>
      </c>
      <c r="K55" s="87">
        <v>44196</v>
      </c>
      <c r="L55" s="86" t="s">
        <v>1087</v>
      </c>
      <c r="M55" t="s">
        <v>1199</v>
      </c>
      <c r="N55" s="86" t="s">
        <v>472</v>
      </c>
      <c r="O55" t="s">
        <v>1240</v>
      </c>
      <c r="P55" t="s">
        <v>1090</v>
      </c>
      <c r="Q55" s="88">
        <f t="shared" si="7"/>
        <v>1</v>
      </c>
      <c r="R55" s="88">
        <v>7.0000000000000007E-2</v>
      </c>
      <c r="S55" s="88">
        <v>0.4</v>
      </c>
      <c r="T55" s="88">
        <v>0.35</v>
      </c>
      <c r="U55" s="88">
        <v>0.18</v>
      </c>
      <c r="V55" s="88">
        <v>0</v>
      </c>
      <c r="W55" s="88"/>
      <c r="X55" s="88">
        <v>0.2</v>
      </c>
      <c r="Y55" s="88" t="s">
        <v>1245</v>
      </c>
      <c r="Z55" s="88">
        <v>0.33400000000000002</v>
      </c>
      <c r="AA55" s="88" t="s">
        <v>10878</v>
      </c>
      <c r="AB55" s="88">
        <v>0.92</v>
      </c>
      <c r="AC55" s="88" t="s">
        <v>12147</v>
      </c>
      <c r="AD55" s="88"/>
      <c r="AE55" s="88"/>
      <c r="AF55" s="88"/>
      <c r="AG55" s="88"/>
      <c r="AH55" s="88">
        <f t="shared" si="3"/>
        <v>1</v>
      </c>
      <c r="AI55" s="88">
        <f t="shared" si="4"/>
        <v>0</v>
      </c>
      <c r="AJ55" s="88">
        <f t="shared" si="5"/>
        <v>0.5</v>
      </c>
      <c r="AK55" s="88">
        <f t="shared" si="1"/>
        <v>0.9542857142857144</v>
      </c>
      <c r="AL55" s="88">
        <f t="shared" si="2"/>
        <v>1</v>
      </c>
      <c r="AO55" t="s">
        <v>10208</v>
      </c>
      <c r="AQ55" t="s">
        <v>10268</v>
      </c>
      <c r="AR55" t="s">
        <v>10268</v>
      </c>
      <c r="AS55" t="s">
        <v>10268</v>
      </c>
      <c r="AU55" t="s">
        <v>10867</v>
      </c>
      <c r="AV55" t="s">
        <v>10879</v>
      </c>
      <c r="AW55" t="s">
        <v>10880</v>
      </c>
    </row>
    <row r="56" spans="1:49" ht="15" customHeight="1" x14ac:dyDescent="0.2">
      <c r="A56" s="86">
        <v>29</v>
      </c>
      <c r="B56" s="86" t="s">
        <v>1178</v>
      </c>
      <c r="C56" t="s">
        <v>1236</v>
      </c>
      <c r="D56" t="s">
        <v>1081</v>
      </c>
      <c r="E56" t="s">
        <v>1237</v>
      </c>
      <c r="F56" t="s">
        <v>1238</v>
      </c>
      <c r="G56" t="s">
        <v>1181</v>
      </c>
      <c r="H56" t="s">
        <v>1197</v>
      </c>
      <c r="I56" t="s">
        <v>1246</v>
      </c>
      <c r="J56" s="87">
        <v>43922</v>
      </c>
      <c r="K56" s="87">
        <v>44196</v>
      </c>
      <c r="L56" s="86" t="s">
        <v>1087</v>
      </c>
      <c r="M56" t="s">
        <v>1205</v>
      </c>
      <c r="N56" s="86" t="s">
        <v>472</v>
      </c>
      <c r="O56" t="s">
        <v>1240</v>
      </c>
      <c r="P56" t="s">
        <v>1090</v>
      </c>
      <c r="Q56" s="88">
        <f t="shared" si="7"/>
        <v>1</v>
      </c>
      <c r="R56" s="88">
        <v>0</v>
      </c>
      <c r="S56" s="88">
        <v>0.3</v>
      </c>
      <c r="T56" s="88">
        <v>0.4</v>
      </c>
      <c r="U56" s="88">
        <v>0.3</v>
      </c>
      <c r="V56" s="88">
        <v>0</v>
      </c>
      <c r="W56" s="88"/>
      <c r="X56" s="88">
        <v>0.2</v>
      </c>
      <c r="Y56" s="88" t="s">
        <v>1247</v>
      </c>
      <c r="Z56" s="88">
        <v>0.215</v>
      </c>
      <c r="AA56" s="88" t="s">
        <v>10881</v>
      </c>
      <c r="AB56" s="88">
        <v>0.54</v>
      </c>
      <c r="AC56" s="88" t="s">
        <v>12148</v>
      </c>
      <c r="AD56" s="88"/>
      <c r="AE56" s="88"/>
      <c r="AF56" s="88"/>
      <c r="AG56" s="88"/>
      <c r="AH56" s="88">
        <f t="shared" si="3"/>
        <v>0.95500000000000007</v>
      </c>
      <c r="AI56" s="88" t="str">
        <f t="shared" si="4"/>
        <v/>
      </c>
      <c r="AJ56" s="88">
        <f t="shared" si="5"/>
        <v>0.66666666666666674</v>
      </c>
      <c r="AK56" s="88">
        <f t="shared" si="1"/>
        <v>0.53749999999999998</v>
      </c>
      <c r="AL56" s="88">
        <f t="shared" si="2"/>
        <v>1</v>
      </c>
      <c r="AO56" s="86" t="s">
        <v>10268</v>
      </c>
      <c r="AR56" t="s">
        <v>10268</v>
      </c>
      <c r="AS56" t="s">
        <v>10268</v>
      </c>
      <c r="AU56" t="s">
        <v>10867</v>
      </c>
      <c r="AV56" t="s">
        <v>10882</v>
      </c>
      <c r="AW56" t="s">
        <v>10883</v>
      </c>
    </row>
    <row r="57" spans="1:49" ht="15" customHeight="1" x14ac:dyDescent="0.2">
      <c r="A57" s="86">
        <v>1</v>
      </c>
      <c r="B57" t="s">
        <v>1248</v>
      </c>
      <c r="C57" s="86" t="s">
        <v>1249</v>
      </c>
      <c r="D57" s="86" t="s">
        <v>1081</v>
      </c>
      <c r="E57" s="86" t="s">
        <v>1116</v>
      </c>
      <c r="F57" s="86" t="s">
        <v>1083</v>
      </c>
      <c r="G57" s="86" t="s">
        <v>1107</v>
      </c>
      <c r="H57" s="86" t="s">
        <v>1117</v>
      </c>
      <c r="I57" s="86" t="s">
        <v>1250</v>
      </c>
      <c r="J57" s="87">
        <v>43983</v>
      </c>
      <c r="K57" s="87">
        <v>44196</v>
      </c>
      <c r="L57" s="86" t="s">
        <v>1087</v>
      </c>
      <c r="M57" s="86" t="s">
        <v>1251</v>
      </c>
      <c r="N57" s="86" t="s">
        <v>472</v>
      </c>
      <c r="O57" s="86" t="s">
        <v>1252</v>
      </c>
      <c r="P57" s="86" t="s">
        <v>1090</v>
      </c>
      <c r="Q57" s="88">
        <f>SUM(R57:U57)</f>
        <v>1</v>
      </c>
      <c r="R57" s="88">
        <v>0</v>
      </c>
      <c r="S57" s="88">
        <v>0.1</v>
      </c>
      <c r="T57" s="88">
        <v>0.4</v>
      </c>
      <c r="U57" s="88">
        <v>0.5</v>
      </c>
      <c r="V57" s="88">
        <v>0</v>
      </c>
      <c r="W57" s="89" t="s">
        <v>1253</v>
      </c>
      <c r="X57" s="88">
        <v>7.6499999999999999E-2</v>
      </c>
      <c r="Y57" s="89" t="s">
        <v>1254</v>
      </c>
      <c r="Z57" s="88">
        <v>0.67049999999999998</v>
      </c>
      <c r="AA57" s="89" t="s">
        <v>10956</v>
      </c>
      <c r="AB57" s="88">
        <v>0.19850000000000001</v>
      </c>
      <c r="AC57" s="89" t="s">
        <v>12149</v>
      </c>
      <c r="AD57" s="87"/>
      <c r="AE57" s="87"/>
      <c r="AF57" s="87">
        <v>44119</v>
      </c>
      <c r="AG57" s="87">
        <v>44179</v>
      </c>
      <c r="AH57" s="88">
        <f t="shared" si="3"/>
        <v>0.94550000000000001</v>
      </c>
      <c r="AI57" s="88" t="str">
        <f t="shared" si="4"/>
        <v/>
      </c>
      <c r="AJ57" s="88">
        <f t="shared" si="5"/>
        <v>0.7649999999999999</v>
      </c>
      <c r="AK57" s="88">
        <f t="shared" si="1"/>
        <v>1</v>
      </c>
      <c r="AL57" s="88">
        <f t="shared" si="2"/>
        <v>0.39700000000000002</v>
      </c>
      <c r="AM57" s="86"/>
      <c r="AN57" s="86"/>
      <c r="AO57" t="s">
        <v>10208</v>
      </c>
      <c r="AP57" t="s">
        <v>10208</v>
      </c>
      <c r="AQ57" s="86"/>
      <c r="AR57" s="86" t="s">
        <v>10208</v>
      </c>
      <c r="AS57" s="86" t="s">
        <v>10208</v>
      </c>
      <c r="AT57" s="86"/>
      <c r="AU57" s="86" t="s">
        <v>10409</v>
      </c>
      <c r="AV57" s="86" t="s">
        <v>10957</v>
      </c>
      <c r="AW57" s="86" t="s">
        <v>10958</v>
      </c>
    </row>
    <row r="58" spans="1:49" ht="15" customHeight="1" x14ac:dyDescent="0.2">
      <c r="A58" s="86">
        <v>2</v>
      </c>
      <c r="B58" t="s">
        <v>1248</v>
      </c>
      <c r="C58" s="86" t="s">
        <v>1249</v>
      </c>
      <c r="D58" s="86" t="s">
        <v>1081</v>
      </c>
      <c r="E58" s="86" t="s">
        <v>1116</v>
      </c>
      <c r="F58" s="86" t="s">
        <v>1083</v>
      </c>
      <c r="G58" s="86" t="s">
        <v>1107</v>
      </c>
      <c r="H58" s="86" t="s">
        <v>1117</v>
      </c>
      <c r="I58" s="86" t="s">
        <v>1255</v>
      </c>
      <c r="J58" s="87">
        <v>43983</v>
      </c>
      <c r="K58" s="87">
        <v>44196</v>
      </c>
      <c r="L58" s="86" t="s">
        <v>1087</v>
      </c>
      <c r="M58" s="86" t="s">
        <v>1251</v>
      </c>
      <c r="N58" s="86" t="s">
        <v>472</v>
      </c>
      <c r="O58" s="86" t="s">
        <v>1252</v>
      </c>
      <c r="P58" s="86" t="s">
        <v>1090</v>
      </c>
      <c r="Q58" s="88">
        <f t="shared" ref="Q58:Q121" si="8">SUM(R58:U58)</f>
        <v>1</v>
      </c>
      <c r="R58" s="88">
        <v>0</v>
      </c>
      <c r="S58" s="88">
        <v>0.05</v>
      </c>
      <c r="T58" s="88">
        <v>0.45</v>
      </c>
      <c r="U58" s="88">
        <v>0.5</v>
      </c>
      <c r="V58" s="88">
        <v>0</v>
      </c>
      <c r="W58" s="89" t="s">
        <v>1253</v>
      </c>
      <c r="X58" s="88">
        <v>0.1535</v>
      </c>
      <c r="Y58" s="89" t="s">
        <v>1256</v>
      </c>
      <c r="Z58" s="88">
        <v>0.2848</v>
      </c>
      <c r="AA58" s="89" t="s">
        <v>10959</v>
      </c>
      <c r="AB58" s="88">
        <v>0.26390000000000002</v>
      </c>
      <c r="AC58" s="89" t="s">
        <v>12150</v>
      </c>
      <c r="AD58" s="87"/>
      <c r="AE58" s="87"/>
      <c r="AF58" s="87">
        <v>44119</v>
      </c>
      <c r="AG58" s="87">
        <v>44179</v>
      </c>
      <c r="AH58" s="88">
        <f t="shared" si="3"/>
        <v>0.70220000000000005</v>
      </c>
      <c r="AI58" s="88" t="str">
        <f t="shared" si="4"/>
        <v/>
      </c>
      <c r="AJ58" s="88">
        <f t="shared" si="5"/>
        <v>1</v>
      </c>
      <c r="AK58" s="88">
        <f t="shared" si="1"/>
        <v>0.63288888888888883</v>
      </c>
      <c r="AL58" s="88">
        <f t="shared" si="2"/>
        <v>0.52780000000000005</v>
      </c>
      <c r="AM58" s="86"/>
      <c r="AN58" s="86"/>
      <c r="AO58" t="s">
        <v>10208</v>
      </c>
      <c r="AP58" t="s">
        <v>10208</v>
      </c>
      <c r="AQ58" s="86"/>
      <c r="AR58" t="s">
        <v>10208</v>
      </c>
      <c r="AS58" t="s">
        <v>10268</v>
      </c>
      <c r="AU58" t="s">
        <v>10409</v>
      </c>
      <c r="AV58" t="s">
        <v>10960</v>
      </c>
      <c r="AW58" t="s">
        <v>10961</v>
      </c>
    </row>
    <row r="59" spans="1:49" ht="15" customHeight="1" x14ac:dyDescent="0.2">
      <c r="A59" s="86">
        <v>3</v>
      </c>
      <c r="B59" t="s">
        <v>1248</v>
      </c>
      <c r="C59" s="86" t="s">
        <v>1249</v>
      </c>
      <c r="D59" s="86" t="s">
        <v>1081</v>
      </c>
      <c r="E59" s="86" t="s">
        <v>1116</v>
      </c>
      <c r="F59" s="86" t="s">
        <v>1083</v>
      </c>
      <c r="G59" s="86" t="s">
        <v>1107</v>
      </c>
      <c r="H59" s="86" t="s">
        <v>1117</v>
      </c>
      <c r="I59" s="86" t="s">
        <v>1257</v>
      </c>
      <c r="J59" s="87">
        <v>43983</v>
      </c>
      <c r="K59" s="87">
        <v>44196</v>
      </c>
      <c r="L59" s="86" t="s">
        <v>1087</v>
      </c>
      <c r="M59" s="86" t="s">
        <v>1251</v>
      </c>
      <c r="N59" s="86" t="s">
        <v>472</v>
      </c>
      <c r="O59" s="86" t="s">
        <v>1252</v>
      </c>
      <c r="P59" s="86" t="s">
        <v>1090</v>
      </c>
      <c r="Q59" s="88">
        <f t="shared" si="8"/>
        <v>1</v>
      </c>
      <c r="R59" s="88">
        <v>0</v>
      </c>
      <c r="S59" s="88">
        <v>0.05</v>
      </c>
      <c r="T59" s="88">
        <v>0.45</v>
      </c>
      <c r="U59" s="88">
        <v>0.5</v>
      </c>
      <c r="V59" s="88">
        <v>0</v>
      </c>
      <c r="W59" s="89" t="s">
        <v>1253</v>
      </c>
      <c r="X59" s="88">
        <v>9.9700000000000011E-2</v>
      </c>
      <c r="Y59" s="89" t="s">
        <v>1258</v>
      </c>
      <c r="Z59" s="88">
        <v>0.3987</v>
      </c>
      <c r="AA59" s="89" t="s">
        <v>10962</v>
      </c>
      <c r="AB59" s="88">
        <v>0.28199999999999997</v>
      </c>
      <c r="AC59" s="89" t="s">
        <v>12151</v>
      </c>
      <c r="AD59" s="87"/>
      <c r="AE59" s="87"/>
      <c r="AF59" s="87">
        <v>44119</v>
      </c>
      <c r="AG59" s="87">
        <v>44179</v>
      </c>
      <c r="AH59" s="88">
        <f t="shared" si="3"/>
        <v>0.78039999999999998</v>
      </c>
      <c r="AI59" s="88" t="str">
        <f t="shared" si="4"/>
        <v/>
      </c>
      <c r="AJ59" s="88">
        <f t="shared" si="5"/>
        <v>1</v>
      </c>
      <c r="AK59" s="88">
        <f t="shared" si="1"/>
        <v>0.88600000000000001</v>
      </c>
      <c r="AL59" s="88">
        <f t="shared" si="2"/>
        <v>0.56399999999999995</v>
      </c>
      <c r="AM59" s="86"/>
      <c r="AN59" s="86"/>
      <c r="AO59" t="s">
        <v>10208</v>
      </c>
      <c r="AP59" t="s">
        <v>10208</v>
      </c>
      <c r="AQ59" s="86"/>
      <c r="AR59" t="s">
        <v>10268</v>
      </c>
      <c r="AS59" t="s">
        <v>10268</v>
      </c>
      <c r="AU59" t="s">
        <v>10409</v>
      </c>
      <c r="AV59" t="s">
        <v>10963</v>
      </c>
      <c r="AW59" t="s">
        <v>10964</v>
      </c>
    </row>
    <row r="60" spans="1:49" ht="15" customHeight="1" x14ac:dyDescent="0.2">
      <c r="A60" s="86">
        <v>4</v>
      </c>
      <c r="B60" t="s">
        <v>1248</v>
      </c>
      <c r="C60" s="86" t="s">
        <v>1249</v>
      </c>
      <c r="D60" s="86" t="s">
        <v>1081</v>
      </c>
      <c r="E60" s="86" t="s">
        <v>1116</v>
      </c>
      <c r="F60" s="86" t="s">
        <v>1083</v>
      </c>
      <c r="G60" s="86" t="s">
        <v>1107</v>
      </c>
      <c r="H60" s="86" t="s">
        <v>1117</v>
      </c>
      <c r="I60" s="86" t="s">
        <v>1259</v>
      </c>
      <c r="J60" s="87">
        <v>43862</v>
      </c>
      <c r="K60" s="87">
        <v>44196</v>
      </c>
      <c r="L60" s="86" t="s">
        <v>1087</v>
      </c>
      <c r="M60" s="86" t="s">
        <v>1260</v>
      </c>
      <c r="N60" s="86" t="s">
        <v>472</v>
      </c>
      <c r="O60" s="86" t="s">
        <v>1252</v>
      </c>
      <c r="P60" s="86" t="s">
        <v>1090</v>
      </c>
      <c r="Q60" s="88">
        <f t="shared" si="8"/>
        <v>1</v>
      </c>
      <c r="R60" s="88">
        <v>7.0000000000000007E-2</v>
      </c>
      <c r="S60" s="88">
        <v>0.2</v>
      </c>
      <c r="T60" s="88">
        <v>0.4</v>
      </c>
      <c r="U60" s="88">
        <v>0.33</v>
      </c>
      <c r="V60" s="88">
        <v>7.0000000000000007E-2</v>
      </c>
      <c r="W60" s="89" t="s">
        <v>1261</v>
      </c>
      <c r="X60" s="88">
        <v>0.52429999999999999</v>
      </c>
      <c r="Y60" s="89" t="s">
        <v>1262</v>
      </c>
      <c r="Z60" s="88">
        <v>0.40570000000000001</v>
      </c>
      <c r="AA60" s="89" t="s">
        <v>10965</v>
      </c>
      <c r="AB60" s="88">
        <v>0</v>
      </c>
      <c r="AC60" s="89" t="s">
        <v>12152</v>
      </c>
      <c r="AD60" s="87"/>
      <c r="AE60" s="87"/>
      <c r="AF60" s="87">
        <v>44120</v>
      </c>
      <c r="AG60" s="87">
        <v>44179</v>
      </c>
      <c r="AH60" s="88">
        <f t="shared" si="3"/>
        <v>1</v>
      </c>
      <c r="AI60" s="88">
        <f t="shared" si="4"/>
        <v>1</v>
      </c>
      <c r="AJ60" s="88">
        <f t="shared" si="5"/>
        <v>1</v>
      </c>
      <c r="AK60" s="88">
        <f t="shared" si="1"/>
        <v>1</v>
      </c>
      <c r="AL60" s="88">
        <f t="shared" si="2"/>
        <v>0</v>
      </c>
      <c r="AM60" s="86"/>
      <c r="AN60" s="86"/>
      <c r="AO60" t="s">
        <v>10208</v>
      </c>
      <c r="AP60" s="86" t="s">
        <v>10209</v>
      </c>
      <c r="AQ60" s="86" t="s">
        <v>10268</v>
      </c>
      <c r="AR60" t="s">
        <v>10208</v>
      </c>
      <c r="AS60" t="s">
        <v>10208</v>
      </c>
      <c r="AU60" t="s">
        <v>10966</v>
      </c>
      <c r="AV60" t="s">
        <v>10967</v>
      </c>
      <c r="AW60" t="s">
        <v>10968</v>
      </c>
    </row>
    <row r="61" spans="1:49" ht="15" customHeight="1" x14ac:dyDescent="0.2">
      <c r="A61" s="86">
        <v>5</v>
      </c>
      <c r="B61" t="s">
        <v>1248</v>
      </c>
      <c r="C61" s="86" t="s">
        <v>1249</v>
      </c>
      <c r="D61" s="86" t="s">
        <v>1081</v>
      </c>
      <c r="E61" s="86" t="s">
        <v>1116</v>
      </c>
      <c r="F61" s="86" t="s">
        <v>1083</v>
      </c>
      <c r="G61" s="86" t="s">
        <v>1107</v>
      </c>
      <c r="H61" s="86" t="s">
        <v>1117</v>
      </c>
      <c r="I61" s="86" t="s">
        <v>1263</v>
      </c>
      <c r="J61" s="87">
        <v>43983</v>
      </c>
      <c r="K61" s="87">
        <v>44196</v>
      </c>
      <c r="L61" s="86" t="s">
        <v>1087</v>
      </c>
      <c r="M61" s="86" t="s">
        <v>1251</v>
      </c>
      <c r="N61" s="86" t="s">
        <v>472</v>
      </c>
      <c r="O61" s="86" t="s">
        <v>1252</v>
      </c>
      <c r="P61" s="86" t="s">
        <v>1090</v>
      </c>
      <c r="Q61" s="88">
        <f t="shared" si="8"/>
        <v>1</v>
      </c>
      <c r="R61" s="88">
        <v>0</v>
      </c>
      <c r="S61" s="88">
        <v>0.1</v>
      </c>
      <c r="T61" s="88">
        <v>0.4</v>
      </c>
      <c r="U61" s="88">
        <v>0.5</v>
      </c>
      <c r="V61" s="88">
        <v>0</v>
      </c>
      <c r="W61" s="89" t="s">
        <v>1253</v>
      </c>
      <c r="X61" s="88">
        <v>0.1</v>
      </c>
      <c r="Y61" s="89" t="s">
        <v>1264</v>
      </c>
      <c r="Z61" s="88">
        <v>0.35</v>
      </c>
      <c r="AA61" s="89" t="s">
        <v>10969</v>
      </c>
      <c r="AB61" s="88">
        <v>0.25</v>
      </c>
      <c r="AC61" s="89" t="s">
        <v>12153</v>
      </c>
      <c r="AD61" s="87"/>
      <c r="AE61" s="87"/>
      <c r="AF61" s="87">
        <v>44119</v>
      </c>
      <c r="AG61" s="87">
        <v>44179</v>
      </c>
      <c r="AH61" s="88">
        <f t="shared" si="3"/>
        <v>0.7</v>
      </c>
      <c r="AI61" s="88" t="str">
        <f t="shared" si="4"/>
        <v/>
      </c>
      <c r="AJ61" s="88">
        <f t="shared" si="5"/>
        <v>1</v>
      </c>
      <c r="AK61" s="88">
        <f t="shared" si="1"/>
        <v>0.87499999999999989</v>
      </c>
      <c r="AL61" s="88">
        <f t="shared" si="2"/>
        <v>0.5</v>
      </c>
      <c r="AM61" s="86"/>
      <c r="AN61" s="86"/>
      <c r="AO61" t="s">
        <v>10208</v>
      </c>
      <c r="AP61" t="s">
        <v>10208</v>
      </c>
      <c r="AQ61" s="86"/>
      <c r="AR61" t="s">
        <v>10208</v>
      </c>
      <c r="AS61" t="s">
        <v>10268</v>
      </c>
      <c r="AU61" t="s">
        <v>10409</v>
      </c>
      <c r="AV61" t="s">
        <v>10970</v>
      </c>
      <c r="AW61" t="s">
        <v>10971</v>
      </c>
    </row>
    <row r="62" spans="1:49" ht="15" customHeight="1" x14ac:dyDescent="0.2">
      <c r="A62" s="86">
        <v>6</v>
      </c>
      <c r="B62" t="s">
        <v>1248</v>
      </c>
      <c r="C62" s="86" t="s">
        <v>1249</v>
      </c>
      <c r="D62" s="86" t="s">
        <v>1081</v>
      </c>
      <c r="E62" s="86" t="s">
        <v>1116</v>
      </c>
      <c r="F62" s="86" t="s">
        <v>1083</v>
      </c>
      <c r="G62" s="86" t="s">
        <v>1107</v>
      </c>
      <c r="H62" s="86" t="s">
        <v>1117</v>
      </c>
      <c r="I62" t="s">
        <v>1265</v>
      </c>
      <c r="J62" s="87">
        <v>43891</v>
      </c>
      <c r="K62" s="87">
        <v>44196</v>
      </c>
      <c r="L62" s="86" t="s">
        <v>1087</v>
      </c>
      <c r="M62" s="86" t="s">
        <v>104</v>
      </c>
      <c r="N62" s="86" t="s">
        <v>472</v>
      </c>
      <c r="O62" s="86" t="s">
        <v>1252</v>
      </c>
      <c r="P62" s="86" t="s">
        <v>1090</v>
      </c>
      <c r="Q62" s="88">
        <f t="shared" si="8"/>
        <v>1</v>
      </c>
      <c r="R62" s="88">
        <v>0.05</v>
      </c>
      <c r="S62" s="88">
        <v>0.5</v>
      </c>
      <c r="T62" s="88">
        <v>0.15</v>
      </c>
      <c r="U62" s="88">
        <v>0.3</v>
      </c>
      <c r="V62" s="88">
        <v>0.05</v>
      </c>
      <c r="W62" s="89" t="s">
        <v>1266</v>
      </c>
      <c r="X62" s="88">
        <v>0.5</v>
      </c>
      <c r="Y62" s="89" t="s">
        <v>1267</v>
      </c>
      <c r="Z62" s="88">
        <v>0.2</v>
      </c>
      <c r="AA62" s="89" t="s">
        <v>10972</v>
      </c>
      <c r="AB62" s="88">
        <v>0.15</v>
      </c>
      <c r="AC62" s="89" t="s">
        <v>12154</v>
      </c>
      <c r="AD62" s="87"/>
      <c r="AE62" s="87"/>
      <c r="AF62" s="87">
        <v>44119</v>
      </c>
      <c r="AG62" s="87">
        <v>44179</v>
      </c>
      <c r="AH62" s="88">
        <f t="shared" si="3"/>
        <v>0.9</v>
      </c>
      <c r="AI62" s="88">
        <f t="shared" si="4"/>
        <v>1</v>
      </c>
      <c r="AJ62" s="88">
        <f t="shared" si="5"/>
        <v>1</v>
      </c>
      <c r="AK62" s="88">
        <f t="shared" si="1"/>
        <v>1</v>
      </c>
      <c r="AL62" s="88">
        <f t="shared" si="2"/>
        <v>0.5</v>
      </c>
      <c r="AM62" s="86"/>
      <c r="AN62" s="86"/>
      <c r="AO62" t="s">
        <v>10208</v>
      </c>
      <c r="AP62" t="s">
        <v>10208</v>
      </c>
      <c r="AQ62" s="86" t="s">
        <v>10208</v>
      </c>
      <c r="AR62" t="s">
        <v>10208</v>
      </c>
      <c r="AS62" t="s">
        <v>10208</v>
      </c>
      <c r="AU62" t="s">
        <v>10973</v>
      </c>
      <c r="AV62" t="s">
        <v>10974</v>
      </c>
      <c r="AW62" t="s">
        <v>10975</v>
      </c>
    </row>
    <row r="63" spans="1:49" ht="15" customHeight="1" x14ac:dyDescent="0.2">
      <c r="A63" s="86">
        <v>7</v>
      </c>
      <c r="B63" t="s">
        <v>1248</v>
      </c>
      <c r="C63" s="86" t="s">
        <v>1268</v>
      </c>
      <c r="D63" s="86" t="s">
        <v>1081</v>
      </c>
      <c r="E63" s="86" t="s">
        <v>1269</v>
      </c>
      <c r="F63" s="86" t="s">
        <v>1269</v>
      </c>
      <c r="G63" s="86" t="s">
        <v>1270</v>
      </c>
      <c r="H63" s="86" t="s">
        <v>1271</v>
      </c>
      <c r="I63" t="s">
        <v>1272</v>
      </c>
      <c r="J63" s="87">
        <v>43922</v>
      </c>
      <c r="K63" s="87">
        <v>44012</v>
      </c>
      <c r="L63" s="86" t="s">
        <v>1087</v>
      </c>
      <c r="M63" s="86" t="s">
        <v>104</v>
      </c>
      <c r="N63" s="86" t="s">
        <v>472</v>
      </c>
      <c r="O63" s="86" t="s">
        <v>1268</v>
      </c>
      <c r="P63" s="86" t="s">
        <v>1273</v>
      </c>
      <c r="Q63" s="88">
        <f t="shared" si="8"/>
        <v>1</v>
      </c>
      <c r="R63" s="88">
        <v>0</v>
      </c>
      <c r="S63" s="88">
        <v>1</v>
      </c>
      <c r="T63" s="88">
        <v>0</v>
      </c>
      <c r="U63" s="88">
        <v>0</v>
      </c>
      <c r="V63" s="88">
        <v>0</v>
      </c>
      <c r="W63" s="89" t="s">
        <v>1274</v>
      </c>
      <c r="X63" s="88">
        <v>1</v>
      </c>
      <c r="Y63" s="89" t="s">
        <v>1275</v>
      </c>
      <c r="Z63" s="88">
        <v>0</v>
      </c>
      <c r="AA63" s="89" t="s">
        <v>10976</v>
      </c>
      <c r="AB63" s="88">
        <v>0</v>
      </c>
      <c r="AC63" s="89" t="s">
        <v>10976</v>
      </c>
      <c r="AD63" s="87"/>
      <c r="AE63" s="87"/>
      <c r="AF63" s="87">
        <v>44119</v>
      </c>
      <c r="AG63" s="87">
        <v>44179</v>
      </c>
      <c r="AH63" s="88">
        <f t="shared" si="3"/>
        <v>1</v>
      </c>
      <c r="AI63" s="88" t="str">
        <f t="shared" si="4"/>
        <v/>
      </c>
      <c r="AJ63" s="88">
        <f t="shared" si="5"/>
        <v>1</v>
      </c>
      <c r="AK63" s="88" t="str">
        <f t="shared" si="1"/>
        <v/>
      </c>
      <c r="AL63" s="88" t="str">
        <f t="shared" si="2"/>
        <v/>
      </c>
      <c r="AM63" s="86"/>
      <c r="AN63" s="86"/>
      <c r="AO63" t="s">
        <v>10208</v>
      </c>
      <c r="AP63" s="86" t="s">
        <v>10209</v>
      </c>
      <c r="AQ63" s="86"/>
      <c r="AR63" t="s">
        <v>10208</v>
      </c>
      <c r="AS63" t="s">
        <v>10268</v>
      </c>
      <c r="AU63" t="s">
        <v>10409</v>
      </c>
      <c r="AV63" t="s">
        <v>10977</v>
      </c>
      <c r="AW63" t="s">
        <v>10978</v>
      </c>
    </row>
    <row r="64" spans="1:49" ht="15" customHeight="1" x14ac:dyDescent="0.2">
      <c r="A64" s="86">
        <v>8</v>
      </c>
      <c r="B64" t="s">
        <v>1248</v>
      </c>
      <c r="C64" s="86" t="s">
        <v>1268</v>
      </c>
      <c r="D64" s="86" t="s">
        <v>1081</v>
      </c>
      <c r="E64" s="86" t="s">
        <v>1269</v>
      </c>
      <c r="F64" s="86" t="s">
        <v>1269</v>
      </c>
      <c r="G64" s="86" t="s">
        <v>1270</v>
      </c>
      <c r="H64" s="86" t="s">
        <v>1271</v>
      </c>
      <c r="I64" t="s">
        <v>1276</v>
      </c>
      <c r="J64" s="87">
        <v>43983</v>
      </c>
      <c r="K64" s="87">
        <v>44196</v>
      </c>
      <c r="L64" s="86" t="s">
        <v>1087</v>
      </c>
      <c r="M64" t="s">
        <v>1251</v>
      </c>
      <c r="N64" s="86" t="s">
        <v>472</v>
      </c>
      <c r="O64" s="86" t="s">
        <v>1268</v>
      </c>
      <c r="P64" s="86" t="s">
        <v>1273</v>
      </c>
      <c r="Q64" s="88">
        <f t="shared" si="8"/>
        <v>1</v>
      </c>
      <c r="R64" s="88">
        <v>0</v>
      </c>
      <c r="S64" s="88">
        <v>0.1</v>
      </c>
      <c r="T64" s="88">
        <v>0.4</v>
      </c>
      <c r="U64" s="88">
        <v>0.5</v>
      </c>
      <c r="V64" s="88">
        <v>0</v>
      </c>
      <c r="W64" s="89" t="s">
        <v>1253</v>
      </c>
      <c r="X64" s="88">
        <v>0.5</v>
      </c>
      <c r="Y64" s="89" t="s">
        <v>1277</v>
      </c>
      <c r="Z64" s="88">
        <v>0.1</v>
      </c>
      <c r="AA64" s="89" t="s">
        <v>10979</v>
      </c>
      <c r="AB64" s="88">
        <v>0.2</v>
      </c>
      <c r="AC64" s="89" t="s">
        <v>12155</v>
      </c>
      <c r="AD64" s="87"/>
      <c r="AE64" s="87"/>
      <c r="AF64" s="87">
        <v>44119</v>
      </c>
      <c r="AG64" s="87">
        <v>44179</v>
      </c>
      <c r="AH64" s="88">
        <f t="shared" si="3"/>
        <v>0.8</v>
      </c>
      <c r="AI64" s="88" t="str">
        <f t="shared" si="4"/>
        <v/>
      </c>
      <c r="AJ64" s="88">
        <f t="shared" si="5"/>
        <v>1</v>
      </c>
      <c r="AK64" s="88">
        <f t="shared" si="1"/>
        <v>0.25</v>
      </c>
      <c r="AL64" s="88">
        <f t="shared" si="2"/>
        <v>0.4</v>
      </c>
      <c r="AM64" s="86"/>
      <c r="AN64" s="86"/>
      <c r="AO64" t="s">
        <v>10208</v>
      </c>
      <c r="AP64" t="s">
        <v>10208</v>
      </c>
      <c r="AQ64" s="86"/>
      <c r="AR64" t="s">
        <v>10208</v>
      </c>
      <c r="AS64" t="s">
        <v>10268</v>
      </c>
      <c r="AU64" t="s">
        <v>10409</v>
      </c>
      <c r="AV64" t="s">
        <v>10980</v>
      </c>
      <c r="AW64" t="s">
        <v>10981</v>
      </c>
    </row>
    <row r="65" spans="1:49" ht="15" customHeight="1" x14ac:dyDescent="0.2">
      <c r="A65" s="86">
        <v>9</v>
      </c>
      <c r="B65" t="s">
        <v>1248</v>
      </c>
      <c r="C65" s="86" t="s">
        <v>1268</v>
      </c>
      <c r="D65" s="86" t="s">
        <v>1081</v>
      </c>
      <c r="E65" s="86" t="s">
        <v>1269</v>
      </c>
      <c r="F65" s="86" t="s">
        <v>1269</v>
      </c>
      <c r="G65" s="86" t="s">
        <v>1270</v>
      </c>
      <c r="H65" s="86" t="s">
        <v>1271</v>
      </c>
      <c r="I65" t="s">
        <v>1278</v>
      </c>
      <c r="J65" s="87">
        <v>43922</v>
      </c>
      <c r="K65" s="87">
        <v>44196</v>
      </c>
      <c r="L65" s="86" t="s">
        <v>1087</v>
      </c>
      <c r="M65" t="s">
        <v>104</v>
      </c>
      <c r="N65" s="86" t="s">
        <v>472</v>
      </c>
      <c r="O65" s="86" t="s">
        <v>1268</v>
      </c>
      <c r="P65" s="86" t="s">
        <v>1273</v>
      </c>
      <c r="Q65" s="88">
        <f t="shared" si="8"/>
        <v>1</v>
      </c>
      <c r="R65" s="88">
        <v>0</v>
      </c>
      <c r="S65" s="88">
        <v>0.15</v>
      </c>
      <c r="T65" s="88">
        <v>0.35</v>
      </c>
      <c r="U65" s="88">
        <v>0.5</v>
      </c>
      <c r="V65" s="88">
        <v>0</v>
      </c>
      <c r="W65" s="89" t="s">
        <v>1274</v>
      </c>
      <c r="X65" s="88">
        <v>0.15</v>
      </c>
      <c r="Y65" s="89" t="s">
        <v>1279</v>
      </c>
      <c r="Z65" s="88">
        <v>0.35</v>
      </c>
      <c r="AA65" s="89" t="s">
        <v>10982</v>
      </c>
      <c r="AB65" s="88">
        <v>0.3</v>
      </c>
      <c r="AC65" s="89" t="s">
        <v>12156</v>
      </c>
      <c r="AD65" s="87"/>
      <c r="AE65" s="87"/>
      <c r="AF65" s="87">
        <v>44119</v>
      </c>
      <c r="AG65" s="87">
        <v>44179</v>
      </c>
      <c r="AH65" s="88">
        <f t="shared" si="3"/>
        <v>0.8</v>
      </c>
      <c r="AI65" s="88" t="str">
        <f t="shared" si="4"/>
        <v/>
      </c>
      <c r="AJ65" s="88">
        <f t="shared" si="5"/>
        <v>1</v>
      </c>
      <c r="AK65" s="88">
        <f t="shared" si="1"/>
        <v>1</v>
      </c>
      <c r="AL65" s="88">
        <f t="shared" si="2"/>
        <v>0.6</v>
      </c>
      <c r="AM65" s="86"/>
      <c r="AN65" s="86"/>
      <c r="AO65" t="s">
        <v>10208</v>
      </c>
      <c r="AP65" t="s">
        <v>10208</v>
      </c>
      <c r="AQ65" s="86"/>
      <c r="AR65" t="s">
        <v>10208</v>
      </c>
      <c r="AS65" t="s">
        <v>10208</v>
      </c>
      <c r="AU65" t="s">
        <v>10409</v>
      </c>
      <c r="AV65" t="s">
        <v>10983</v>
      </c>
      <c r="AW65" t="s">
        <v>10984</v>
      </c>
    </row>
    <row r="66" spans="1:49" ht="15" customHeight="1" x14ac:dyDescent="0.2">
      <c r="A66" s="86">
        <v>10</v>
      </c>
      <c r="B66" t="s">
        <v>1248</v>
      </c>
      <c r="C66" s="86" t="s">
        <v>1280</v>
      </c>
      <c r="D66" s="86" t="s">
        <v>1081</v>
      </c>
      <c r="E66" s="86" t="s">
        <v>1269</v>
      </c>
      <c r="F66" s="86" t="s">
        <v>1269</v>
      </c>
      <c r="G66" s="86" t="s">
        <v>1270</v>
      </c>
      <c r="H66" s="86" t="s">
        <v>1271</v>
      </c>
      <c r="I66" t="s">
        <v>1281</v>
      </c>
      <c r="J66" s="87">
        <v>43922</v>
      </c>
      <c r="K66" s="87">
        <v>44196</v>
      </c>
      <c r="L66" s="86" t="s">
        <v>1087</v>
      </c>
      <c r="M66" t="s">
        <v>1282</v>
      </c>
      <c r="N66" s="86" t="s">
        <v>472</v>
      </c>
      <c r="O66" s="86" t="s">
        <v>1283</v>
      </c>
      <c r="P66" s="86" t="s">
        <v>1090</v>
      </c>
      <c r="Q66" s="88">
        <f t="shared" si="8"/>
        <v>1</v>
      </c>
      <c r="R66" s="88">
        <v>0</v>
      </c>
      <c r="S66" s="88">
        <v>0.18</v>
      </c>
      <c r="T66" s="88">
        <v>0.3</v>
      </c>
      <c r="U66" s="88">
        <v>0.52</v>
      </c>
      <c r="V66" s="88">
        <v>0</v>
      </c>
      <c r="W66" s="89" t="s">
        <v>1274</v>
      </c>
      <c r="X66" s="88">
        <v>0.187</v>
      </c>
      <c r="Y66" s="89" t="s">
        <v>1284</v>
      </c>
      <c r="Z66" s="88">
        <v>0.43560000000000004</v>
      </c>
      <c r="AA66" s="89" t="s">
        <v>10985</v>
      </c>
      <c r="AB66" s="88">
        <v>0.1835</v>
      </c>
      <c r="AC66" s="89" t="s">
        <v>12157</v>
      </c>
      <c r="AD66" s="87"/>
      <c r="AE66" s="87"/>
      <c r="AF66" s="87">
        <v>44119</v>
      </c>
      <c r="AG66" s="87">
        <v>44179</v>
      </c>
      <c r="AH66" s="88">
        <f t="shared" si="3"/>
        <v>0.80610000000000004</v>
      </c>
      <c r="AI66" s="88" t="str">
        <f t="shared" si="4"/>
        <v/>
      </c>
      <c r="AJ66" s="88">
        <f t="shared" si="5"/>
        <v>1</v>
      </c>
      <c r="AK66" s="88">
        <f t="shared" ref="AK66:AK129" si="9">IFERROR(IF(T66=0,"",IF((Z66/T66)&gt;1,1,(Z66/T66))),"")</f>
        <v>1</v>
      </c>
      <c r="AL66" s="88">
        <f t="shared" ref="AL66:AL129" si="10">IFERROR(IF(U66=0,"",IF((AB66/U66)&gt;1,1,(AB66/U66))),"")</f>
        <v>0.35288461538461535</v>
      </c>
      <c r="AM66" s="86"/>
      <c r="AN66" s="86"/>
      <c r="AO66" t="s">
        <v>10208</v>
      </c>
      <c r="AP66" t="s">
        <v>10208</v>
      </c>
      <c r="AQ66" s="86"/>
      <c r="AR66" t="s">
        <v>10208</v>
      </c>
      <c r="AS66" t="s">
        <v>10208</v>
      </c>
      <c r="AU66" t="s">
        <v>10409</v>
      </c>
      <c r="AV66" t="s">
        <v>10986</v>
      </c>
      <c r="AW66" t="s">
        <v>10987</v>
      </c>
    </row>
    <row r="67" spans="1:49" ht="15" customHeight="1" x14ac:dyDescent="0.2">
      <c r="A67" s="86">
        <v>11</v>
      </c>
      <c r="B67" t="s">
        <v>1248</v>
      </c>
      <c r="C67" s="86" t="s">
        <v>1280</v>
      </c>
      <c r="D67" s="86" t="s">
        <v>1081</v>
      </c>
      <c r="E67" s="86" t="s">
        <v>1269</v>
      </c>
      <c r="F67" s="86" t="s">
        <v>1269</v>
      </c>
      <c r="G67" s="86" t="s">
        <v>1270</v>
      </c>
      <c r="H67" s="86" t="s">
        <v>1271</v>
      </c>
      <c r="I67" t="s">
        <v>1285</v>
      </c>
      <c r="J67" s="87">
        <v>43983</v>
      </c>
      <c r="K67" s="87">
        <v>44196</v>
      </c>
      <c r="L67" s="86" t="s">
        <v>1087</v>
      </c>
      <c r="M67" s="86" t="s">
        <v>1282</v>
      </c>
      <c r="N67" s="86" t="s">
        <v>472</v>
      </c>
      <c r="O67" s="86" t="s">
        <v>1283</v>
      </c>
      <c r="P67" s="86" t="s">
        <v>1090</v>
      </c>
      <c r="Q67" s="88">
        <f t="shared" si="8"/>
        <v>1</v>
      </c>
      <c r="R67" s="88">
        <v>0</v>
      </c>
      <c r="S67" s="88">
        <v>0.1</v>
      </c>
      <c r="T67" s="88">
        <v>0.4</v>
      </c>
      <c r="U67" s="88">
        <v>0.5</v>
      </c>
      <c r="V67" s="88">
        <v>0</v>
      </c>
      <c r="W67" s="89" t="s">
        <v>1253</v>
      </c>
      <c r="X67" s="88">
        <v>0.1</v>
      </c>
      <c r="Y67" s="89" t="s">
        <v>1286</v>
      </c>
      <c r="Z67" s="88">
        <v>0.4</v>
      </c>
      <c r="AA67" s="89" t="s">
        <v>10988</v>
      </c>
      <c r="AB67" s="88">
        <v>0.4</v>
      </c>
      <c r="AC67" s="89" t="s">
        <v>12158</v>
      </c>
      <c r="AD67" s="87"/>
      <c r="AE67" s="87"/>
      <c r="AF67" s="87">
        <v>44119</v>
      </c>
      <c r="AG67" s="87">
        <v>44179</v>
      </c>
      <c r="AH67" s="88">
        <f t="shared" ref="AH67:AH130" si="11">IFERROR(IF((V67+X67+Z67+AB67)/Q67&gt;1,1,(V67+X67+Z67+AB67)/Q67),0)</f>
        <v>0.9</v>
      </c>
      <c r="AI67" s="88" t="str">
        <f t="shared" ref="AI67:AI130" si="12">IFERROR(IF(R67=0,"",IF((V67/R67)&gt;1,1,(V67/R67))),"")</f>
        <v/>
      </c>
      <c r="AJ67" s="88">
        <f t="shared" ref="AJ67:AJ130" si="13">IFERROR(IF(S67=0,"",IF((X67/S67)&gt;1,1,(X67/S67))),"")</f>
        <v>1</v>
      </c>
      <c r="AK67" s="88">
        <f t="shared" si="9"/>
        <v>1</v>
      </c>
      <c r="AL67" s="88">
        <f t="shared" si="10"/>
        <v>0.8</v>
      </c>
      <c r="AM67" s="86"/>
      <c r="AN67" s="86"/>
      <c r="AO67" t="s">
        <v>10208</v>
      </c>
      <c r="AP67" t="s">
        <v>10208</v>
      </c>
      <c r="AQ67" s="86"/>
      <c r="AR67" t="s">
        <v>10268</v>
      </c>
      <c r="AS67" t="s">
        <v>10208</v>
      </c>
      <c r="AU67" t="s">
        <v>10409</v>
      </c>
      <c r="AV67" t="s">
        <v>10989</v>
      </c>
      <c r="AW67" t="s">
        <v>10990</v>
      </c>
    </row>
    <row r="68" spans="1:49" ht="15" customHeight="1" x14ac:dyDescent="0.2">
      <c r="A68" s="86">
        <v>12</v>
      </c>
      <c r="B68" t="s">
        <v>1248</v>
      </c>
      <c r="C68" s="86" t="s">
        <v>1280</v>
      </c>
      <c r="D68" s="86" t="s">
        <v>1081</v>
      </c>
      <c r="E68" s="86" t="s">
        <v>1269</v>
      </c>
      <c r="F68" s="86" t="s">
        <v>1269</v>
      </c>
      <c r="G68" s="86" t="s">
        <v>1270</v>
      </c>
      <c r="H68" s="86" t="s">
        <v>1271</v>
      </c>
      <c r="I68" s="86" t="s">
        <v>1287</v>
      </c>
      <c r="J68" s="87">
        <v>43922</v>
      </c>
      <c r="K68" s="87">
        <v>44196</v>
      </c>
      <c r="L68" s="86" t="s">
        <v>1087</v>
      </c>
      <c r="M68" s="86" t="s">
        <v>1282</v>
      </c>
      <c r="N68" s="86" t="s">
        <v>472</v>
      </c>
      <c r="O68" s="86" t="s">
        <v>1283</v>
      </c>
      <c r="P68" s="86" t="s">
        <v>1090</v>
      </c>
      <c r="Q68" s="88">
        <f t="shared" si="8"/>
        <v>1</v>
      </c>
      <c r="R68" s="88">
        <v>0</v>
      </c>
      <c r="S68" s="88">
        <v>0.2</v>
      </c>
      <c r="T68" s="88">
        <v>0.5</v>
      </c>
      <c r="U68" s="88">
        <v>0.3</v>
      </c>
      <c r="V68" s="88">
        <v>0</v>
      </c>
      <c r="W68" s="89" t="s">
        <v>1274</v>
      </c>
      <c r="X68" s="88">
        <v>0.2</v>
      </c>
      <c r="Y68" s="89" t="s">
        <v>1293</v>
      </c>
      <c r="Z68" s="88">
        <v>0.5</v>
      </c>
      <c r="AA68" s="89" t="s">
        <v>10991</v>
      </c>
      <c r="AB68" s="88">
        <v>0.25</v>
      </c>
      <c r="AC68" s="89" t="s">
        <v>12159</v>
      </c>
      <c r="AD68" s="87"/>
      <c r="AE68" s="87"/>
      <c r="AF68" s="87">
        <v>44119</v>
      </c>
      <c r="AG68" s="87">
        <v>44179</v>
      </c>
      <c r="AH68" s="88">
        <f t="shared" si="11"/>
        <v>0.95</v>
      </c>
      <c r="AI68" s="88" t="str">
        <f t="shared" si="12"/>
        <v/>
      </c>
      <c r="AJ68" s="88">
        <f t="shared" si="13"/>
        <v>1</v>
      </c>
      <c r="AK68" s="88">
        <f t="shared" si="9"/>
        <v>1</v>
      </c>
      <c r="AL68" s="88">
        <f t="shared" si="10"/>
        <v>0.83333333333333337</v>
      </c>
      <c r="AM68" s="86"/>
      <c r="AN68" s="86"/>
      <c r="AO68" t="s">
        <v>10208</v>
      </c>
      <c r="AP68" t="s">
        <v>10208</v>
      </c>
      <c r="AQ68" s="86"/>
      <c r="AR68" t="s">
        <v>10208</v>
      </c>
      <c r="AS68" t="s">
        <v>10208</v>
      </c>
      <c r="AU68" t="s">
        <v>10409</v>
      </c>
      <c r="AV68" t="s">
        <v>10992</v>
      </c>
      <c r="AW68" t="s">
        <v>10993</v>
      </c>
    </row>
    <row r="69" spans="1:49" ht="15" customHeight="1" x14ac:dyDescent="0.2">
      <c r="A69" s="86">
        <v>13</v>
      </c>
      <c r="B69" t="s">
        <v>1248</v>
      </c>
      <c r="C69" s="86" t="s">
        <v>1280</v>
      </c>
      <c r="D69" s="86" t="s">
        <v>1081</v>
      </c>
      <c r="E69" s="86" t="s">
        <v>1269</v>
      </c>
      <c r="F69" s="86" t="s">
        <v>1269</v>
      </c>
      <c r="G69" s="86" t="s">
        <v>1270</v>
      </c>
      <c r="H69" s="86" t="s">
        <v>1271</v>
      </c>
      <c r="I69" t="s">
        <v>1289</v>
      </c>
      <c r="J69" s="87">
        <v>43922</v>
      </c>
      <c r="K69" s="87">
        <v>44196</v>
      </c>
      <c r="L69" s="86" t="s">
        <v>1087</v>
      </c>
      <c r="M69" s="86" t="s">
        <v>1282</v>
      </c>
      <c r="N69" s="86" t="s">
        <v>472</v>
      </c>
      <c r="O69" s="86" t="s">
        <v>1283</v>
      </c>
      <c r="P69" s="86" t="s">
        <v>1090</v>
      </c>
      <c r="Q69" s="88">
        <f t="shared" si="8"/>
        <v>1</v>
      </c>
      <c r="R69" s="88">
        <v>0</v>
      </c>
      <c r="S69" s="88">
        <v>0.2</v>
      </c>
      <c r="T69" s="88">
        <v>0.3</v>
      </c>
      <c r="U69" s="88">
        <v>0.5</v>
      </c>
      <c r="V69" s="88">
        <v>0</v>
      </c>
      <c r="W69" s="89" t="s">
        <v>1274</v>
      </c>
      <c r="X69" s="88">
        <v>0.1</v>
      </c>
      <c r="Y69" s="89" t="s">
        <v>1290</v>
      </c>
      <c r="Z69" s="88">
        <v>0.3</v>
      </c>
      <c r="AA69" s="89" t="s">
        <v>10994</v>
      </c>
      <c r="AB69" s="88">
        <v>0.4</v>
      </c>
      <c r="AC69" s="89" t="s">
        <v>12160</v>
      </c>
      <c r="AD69" s="87"/>
      <c r="AE69" s="87"/>
      <c r="AF69" s="87">
        <v>44119</v>
      </c>
      <c r="AG69" s="87">
        <v>44179</v>
      </c>
      <c r="AH69" s="88">
        <f t="shared" si="11"/>
        <v>0.8</v>
      </c>
      <c r="AI69" s="88" t="str">
        <f t="shared" si="12"/>
        <v/>
      </c>
      <c r="AJ69" s="88">
        <f t="shared" si="13"/>
        <v>0.5</v>
      </c>
      <c r="AK69" s="88">
        <f t="shared" si="9"/>
        <v>1</v>
      </c>
      <c r="AL69" s="88">
        <f t="shared" si="10"/>
        <v>0.8</v>
      </c>
      <c r="AM69" s="86"/>
      <c r="AN69" s="86"/>
      <c r="AO69" t="s">
        <v>10208</v>
      </c>
      <c r="AP69" t="s">
        <v>10208</v>
      </c>
      <c r="AQ69" s="86"/>
      <c r="AR69" t="s">
        <v>10208</v>
      </c>
      <c r="AS69" t="s">
        <v>10208</v>
      </c>
      <c r="AU69" t="s">
        <v>10409</v>
      </c>
      <c r="AV69" t="s">
        <v>10995</v>
      </c>
      <c r="AW69" t="s">
        <v>10996</v>
      </c>
    </row>
    <row r="70" spans="1:49" ht="15" customHeight="1" x14ac:dyDescent="0.2">
      <c r="A70" s="86">
        <v>14</v>
      </c>
      <c r="B70" t="s">
        <v>1248</v>
      </c>
      <c r="C70" s="86" t="s">
        <v>1280</v>
      </c>
      <c r="D70" s="86" t="s">
        <v>1081</v>
      </c>
      <c r="E70" s="86" t="s">
        <v>1269</v>
      </c>
      <c r="F70" s="86" t="s">
        <v>1269</v>
      </c>
      <c r="G70" s="86" t="s">
        <v>1270</v>
      </c>
      <c r="H70" s="86" t="s">
        <v>1271</v>
      </c>
      <c r="I70" t="s">
        <v>1291</v>
      </c>
      <c r="J70" s="87">
        <v>43891</v>
      </c>
      <c r="K70" s="87">
        <v>44196</v>
      </c>
      <c r="L70" s="86" t="s">
        <v>1087</v>
      </c>
      <c r="M70" s="86" t="s">
        <v>1282</v>
      </c>
      <c r="N70" s="86" t="s">
        <v>472</v>
      </c>
      <c r="O70" s="86" t="s">
        <v>1283</v>
      </c>
      <c r="P70" s="86" t="s">
        <v>1090</v>
      </c>
      <c r="Q70" s="88">
        <f t="shared" si="8"/>
        <v>1</v>
      </c>
      <c r="R70" s="88">
        <v>0.1</v>
      </c>
      <c r="S70" s="88">
        <v>0.3</v>
      </c>
      <c r="T70" s="88">
        <v>0.3</v>
      </c>
      <c r="U70" s="88">
        <v>0.3</v>
      </c>
      <c r="V70" s="88">
        <v>0.1</v>
      </c>
      <c r="W70" s="89" t="s">
        <v>1292</v>
      </c>
      <c r="X70" s="88">
        <v>0.2</v>
      </c>
      <c r="Y70" s="89" t="s">
        <v>1288</v>
      </c>
      <c r="Z70" s="88">
        <v>0.3</v>
      </c>
      <c r="AA70" s="89" t="s">
        <v>10997</v>
      </c>
      <c r="AB70" s="88">
        <v>0.3</v>
      </c>
      <c r="AC70" s="89" t="s">
        <v>12161</v>
      </c>
      <c r="AD70" s="87"/>
      <c r="AE70" s="87"/>
      <c r="AF70" s="87">
        <v>44119</v>
      </c>
      <c r="AG70" s="87">
        <v>44179</v>
      </c>
      <c r="AH70" s="88">
        <f t="shared" si="11"/>
        <v>0.90000000000000013</v>
      </c>
      <c r="AI70" s="88">
        <f t="shared" si="12"/>
        <v>1</v>
      </c>
      <c r="AJ70" s="88">
        <f t="shared" si="13"/>
        <v>0.66666666666666674</v>
      </c>
      <c r="AK70" s="88">
        <f t="shared" si="9"/>
        <v>1</v>
      </c>
      <c r="AL70" s="88">
        <f t="shared" si="10"/>
        <v>1</v>
      </c>
      <c r="AM70" s="86"/>
      <c r="AN70" s="86"/>
      <c r="AO70" t="s">
        <v>10208</v>
      </c>
      <c r="AP70" t="s">
        <v>10208</v>
      </c>
      <c r="AQ70" s="86" t="s">
        <v>10268</v>
      </c>
      <c r="AR70" t="s">
        <v>10268</v>
      </c>
      <c r="AS70" t="s">
        <v>10208</v>
      </c>
      <c r="AU70" t="s">
        <v>10989</v>
      </c>
      <c r="AV70" t="s">
        <v>10966</v>
      </c>
      <c r="AW70" t="s">
        <v>10998</v>
      </c>
    </row>
    <row r="71" spans="1:49" ht="15" customHeight="1" x14ac:dyDescent="0.2">
      <c r="A71" s="86">
        <v>15</v>
      </c>
      <c r="B71" t="s">
        <v>1248</v>
      </c>
      <c r="C71" s="86" t="s">
        <v>1280</v>
      </c>
      <c r="D71" s="86" t="s">
        <v>1081</v>
      </c>
      <c r="E71" s="86" t="s">
        <v>1269</v>
      </c>
      <c r="F71" s="86" t="s">
        <v>1269</v>
      </c>
      <c r="G71" s="86" t="s">
        <v>1270</v>
      </c>
      <c r="H71" s="86" t="s">
        <v>1271</v>
      </c>
      <c r="I71" t="s">
        <v>1294</v>
      </c>
      <c r="J71" s="87">
        <v>43922</v>
      </c>
      <c r="K71" s="87">
        <v>44012</v>
      </c>
      <c r="L71" s="86" t="s">
        <v>1087</v>
      </c>
      <c r="M71" t="s">
        <v>1295</v>
      </c>
      <c r="N71" s="86" t="s">
        <v>472</v>
      </c>
      <c r="O71" s="86" t="s">
        <v>1283</v>
      </c>
      <c r="P71" s="86" t="s">
        <v>1090</v>
      </c>
      <c r="Q71" s="88">
        <f t="shared" si="8"/>
        <v>1</v>
      </c>
      <c r="R71" s="88">
        <v>0</v>
      </c>
      <c r="S71" s="88">
        <v>1</v>
      </c>
      <c r="T71" s="88">
        <v>0</v>
      </c>
      <c r="U71" s="88">
        <v>0</v>
      </c>
      <c r="V71" s="88">
        <v>0</v>
      </c>
      <c r="W71" s="89" t="s">
        <v>1274</v>
      </c>
      <c r="X71" s="88">
        <v>1</v>
      </c>
      <c r="Y71" s="89" t="s">
        <v>1296</v>
      </c>
      <c r="Z71" s="88">
        <v>0</v>
      </c>
      <c r="AA71" s="89" t="s">
        <v>10999</v>
      </c>
      <c r="AB71" s="88">
        <v>0</v>
      </c>
      <c r="AC71" s="89" t="s">
        <v>10999</v>
      </c>
      <c r="AD71" s="87"/>
      <c r="AE71" s="87"/>
      <c r="AF71" s="87">
        <v>44119</v>
      </c>
      <c r="AG71" s="87">
        <v>44179</v>
      </c>
      <c r="AH71" s="88">
        <f t="shared" si="11"/>
        <v>1</v>
      </c>
      <c r="AI71" s="88" t="str">
        <f t="shared" si="12"/>
        <v/>
      </c>
      <c r="AJ71" s="88">
        <f t="shared" si="13"/>
        <v>1</v>
      </c>
      <c r="AK71" s="88" t="str">
        <f t="shared" si="9"/>
        <v/>
      </c>
      <c r="AL71" s="88" t="str">
        <f t="shared" si="10"/>
        <v/>
      </c>
      <c r="AM71" s="86"/>
      <c r="AN71" s="86"/>
      <c r="AO71" s="86" t="s">
        <v>10209</v>
      </c>
      <c r="AP71" s="86" t="s">
        <v>10209</v>
      </c>
      <c r="AQ71" s="86"/>
      <c r="AR71" t="s">
        <v>10208</v>
      </c>
      <c r="AS71" t="s">
        <v>10218</v>
      </c>
      <c r="AU71" t="s">
        <v>10409</v>
      </c>
      <c r="AV71" t="s">
        <v>11000</v>
      </c>
      <c r="AW71" t="s">
        <v>11001</v>
      </c>
    </row>
    <row r="72" spans="1:49" ht="15" customHeight="1" x14ac:dyDescent="0.2">
      <c r="A72" s="86">
        <v>16</v>
      </c>
      <c r="B72" t="s">
        <v>1248</v>
      </c>
      <c r="C72" s="86" t="s">
        <v>1280</v>
      </c>
      <c r="D72" s="86" t="s">
        <v>1081</v>
      </c>
      <c r="E72" s="86" t="s">
        <v>1269</v>
      </c>
      <c r="F72" s="86" t="s">
        <v>1269</v>
      </c>
      <c r="G72" s="86" t="s">
        <v>1270</v>
      </c>
      <c r="H72" s="86" t="s">
        <v>1271</v>
      </c>
      <c r="I72" t="s">
        <v>1297</v>
      </c>
      <c r="J72" s="87">
        <v>43922</v>
      </c>
      <c r="K72" s="87">
        <v>44196</v>
      </c>
      <c r="L72" s="86" t="s">
        <v>1087</v>
      </c>
      <c r="M72" t="s">
        <v>1282</v>
      </c>
      <c r="N72" s="86" t="s">
        <v>472</v>
      </c>
      <c r="O72" s="86" t="s">
        <v>1283</v>
      </c>
      <c r="P72" s="86" t="s">
        <v>1090</v>
      </c>
      <c r="Q72" s="88">
        <f t="shared" si="8"/>
        <v>1</v>
      </c>
      <c r="R72" s="88">
        <v>0</v>
      </c>
      <c r="S72" s="88">
        <v>0.15</v>
      </c>
      <c r="T72" s="88">
        <v>0.35</v>
      </c>
      <c r="U72" s="88">
        <v>0.5</v>
      </c>
      <c r="V72" s="88">
        <v>0</v>
      </c>
      <c r="W72" s="89" t="s">
        <v>1274</v>
      </c>
      <c r="X72" s="88">
        <v>0.1173</v>
      </c>
      <c r="Y72" s="89" t="s">
        <v>1298</v>
      </c>
      <c r="Z72" s="88">
        <v>0.251</v>
      </c>
      <c r="AA72" s="89" t="s">
        <v>11002</v>
      </c>
      <c r="AB72" s="88">
        <v>0.23400000000000001</v>
      </c>
      <c r="AC72" s="89" t="s">
        <v>12162</v>
      </c>
      <c r="AD72" s="87"/>
      <c r="AE72" s="87"/>
      <c r="AF72" s="87">
        <v>44119</v>
      </c>
      <c r="AG72" s="87">
        <v>44179</v>
      </c>
      <c r="AH72" s="88">
        <f t="shared" si="11"/>
        <v>0.60230000000000006</v>
      </c>
      <c r="AI72" s="88" t="str">
        <f t="shared" si="12"/>
        <v/>
      </c>
      <c r="AJ72" s="88">
        <f t="shared" si="13"/>
        <v>0.78200000000000003</v>
      </c>
      <c r="AK72" s="88">
        <f t="shared" si="9"/>
        <v>0.71714285714285719</v>
      </c>
      <c r="AL72" s="88">
        <f t="shared" si="10"/>
        <v>0.46800000000000003</v>
      </c>
      <c r="AM72" s="86"/>
      <c r="AN72" s="86"/>
      <c r="AO72" t="s">
        <v>10208</v>
      </c>
      <c r="AP72" t="s">
        <v>10208</v>
      </c>
      <c r="AQ72" s="86"/>
      <c r="AR72" t="s">
        <v>10208</v>
      </c>
      <c r="AS72" t="s">
        <v>10268</v>
      </c>
      <c r="AU72" t="s">
        <v>10409</v>
      </c>
      <c r="AV72" t="s">
        <v>11003</v>
      </c>
      <c r="AW72" t="s">
        <v>11004</v>
      </c>
    </row>
    <row r="73" spans="1:49" ht="15" customHeight="1" x14ac:dyDescent="0.2">
      <c r="A73" s="86">
        <v>17</v>
      </c>
      <c r="B73" t="s">
        <v>1248</v>
      </c>
      <c r="C73" s="86" t="s">
        <v>1299</v>
      </c>
      <c r="D73" t="s">
        <v>1081</v>
      </c>
      <c r="E73" s="86" t="s">
        <v>1269</v>
      </c>
      <c r="F73" s="86" t="s">
        <v>1269</v>
      </c>
      <c r="G73" s="86" t="s">
        <v>1270</v>
      </c>
      <c r="H73" s="86" t="s">
        <v>1271</v>
      </c>
      <c r="I73" t="s">
        <v>1300</v>
      </c>
      <c r="J73" s="87">
        <v>43983</v>
      </c>
      <c r="K73" s="87">
        <v>44135</v>
      </c>
      <c r="L73" s="86" t="s">
        <v>1087</v>
      </c>
      <c r="M73" t="s">
        <v>1251</v>
      </c>
      <c r="N73" s="86" t="s">
        <v>472</v>
      </c>
      <c r="O73" s="86" t="s">
        <v>1299</v>
      </c>
      <c r="P73" s="86" t="s">
        <v>1090</v>
      </c>
      <c r="Q73" s="88">
        <f t="shared" si="8"/>
        <v>1</v>
      </c>
      <c r="R73" s="88">
        <v>0</v>
      </c>
      <c r="S73" s="88">
        <v>0.1875</v>
      </c>
      <c r="T73" s="88">
        <v>0.6</v>
      </c>
      <c r="U73" s="88">
        <v>0.21249999999999999</v>
      </c>
      <c r="V73" s="88">
        <v>0</v>
      </c>
      <c r="W73" s="89" t="s">
        <v>1253</v>
      </c>
      <c r="X73" s="88">
        <v>0.1875</v>
      </c>
      <c r="Y73" s="89" t="s">
        <v>1301</v>
      </c>
      <c r="Z73" s="88">
        <v>0.42749999999999999</v>
      </c>
      <c r="AA73" s="89" t="s">
        <v>11005</v>
      </c>
      <c r="AB73" s="88">
        <v>0.2</v>
      </c>
      <c r="AC73" s="89" t="s">
        <v>12163</v>
      </c>
      <c r="AD73" s="87"/>
      <c r="AE73" s="87"/>
      <c r="AF73" s="87">
        <v>44119</v>
      </c>
      <c r="AG73" s="87">
        <v>44179</v>
      </c>
      <c r="AH73" s="88">
        <f t="shared" si="11"/>
        <v>0.81499999999999995</v>
      </c>
      <c r="AI73" s="88" t="str">
        <f t="shared" si="12"/>
        <v/>
      </c>
      <c r="AJ73" s="88">
        <f t="shared" si="13"/>
        <v>1</v>
      </c>
      <c r="AK73" s="88">
        <f t="shared" si="9"/>
        <v>0.71250000000000002</v>
      </c>
      <c r="AL73" s="88">
        <f t="shared" si="10"/>
        <v>0.94117647058823539</v>
      </c>
      <c r="AM73" s="86"/>
      <c r="AN73" s="86"/>
      <c r="AO73" t="s">
        <v>10208</v>
      </c>
      <c r="AP73" t="s">
        <v>10208</v>
      </c>
      <c r="AQ73" s="86"/>
      <c r="AS73" t="s">
        <v>10268</v>
      </c>
      <c r="AW73" t="s">
        <v>11006</v>
      </c>
    </row>
    <row r="74" spans="1:49" ht="15" customHeight="1" x14ac:dyDescent="0.2">
      <c r="A74" s="86">
        <v>18</v>
      </c>
      <c r="B74" t="s">
        <v>1248</v>
      </c>
      <c r="C74" s="86" t="s">
        <v>1299</v>
      </c>
      <c r="D74" t="s">
        <v>1081</v>
      </c>
      <c r="E74" s="86" t="s">
        <v>1269</v>
      </c>
      <c r="F74" s="86" t="s">
        <v>1269</v>
      </c>
      <c r="G74" s="86" t="s">
        <v>1270</v>
      </c>
      <c r="H74" s="86" t="s">
        <v>1271</v>
      </c>
      <c r="I74" t="s">
        <v>1111</v>
      </c>
      <c r="J74" s="87">
        <v>44044</v>
      </c>
      <c r="K74" s="87">
        <v>44196</v>
      </c>
      <c r="L74" s="86" t="s">
        <v>1087</v>
      </c>
      <c r="M74" t="s">
        <v>1251</v>
      </c>
      <c r="N74" s="86" t="s">
        <v>472</v>
      </c>
      <c r="O74" s="86" t="s">
        <v>1299</v>
      </c>
      <c r="P74" s="86" t="s">
        <v>1090</v>
      </c>
      <c r="Q74" s="88">
        <f t="shared" si="8"/>
        <v>1</v>
      </c>
      <c r="R74" s="88">
        <v>0</v>
      </c>
      <c r="S74" s="88">
        <v>0</v>
      </c>
      <c r="T74" s="88">
        <v>0.5</v>
      </c>
      <c r="U74" s="88">
        <v>0.5</v>
      </c>
      <c r="V74" s="88">
        <v>0</v>
      </c>
      <c r="W74" s="89" t="s">
        <v>1302</v>
      </c>
      <c r="X74" s="88">
        <v>0</v>
      </c>
      <c r="Y74" s="89" t="s">
        <v>1302</v>
      </c>
      <c r="Z74" s="88">
        <v>0.7</v>
      </c>
      <c r="AA74" s="89" t="s">
        <v>10954</v>
      </c>
      <c r="AB74" s="88">
        <v>0.3</v>
      </c>
      <c r="AC74" s="89" t="s">
        <v>12164</v>
      </c>
      <c r="AD74" s="87"/>
      <c r="AE74" s="87"/>
      <c r="AF74" s="87">
        <v>44119</v>
      </c>
      <c r="AG74" s="87">
        <v>44179</v>
      </c>
      <c r="AH74" s="88">
        <f t="shared" si="11"/>
        <v>1</v>
      </c>
      <c r="AI74" s="88" t="str">
        <f t="shared" si="12"/>
        <v/>
      </c>
      <c r="AJ74" s="88" t="str">
        <f t="shared" si="13"/>
        <v/>
      </c>
      <c r="AK74" s="88">
        <f t="shared" si="9"/>
        <v>1</v>
      </c>
      <c r="AL74" s="88">
        <f t="shared" si="10"/>
        <v>0.6</v>
      </c>
      <c r="AM74" s="86"/>
      <c r="AN74" s="86"/>
      <c r="AO74" t="s">
        <v>10208</v>
      </c>
      <c r="AP74" t="s">
        <v>10208</v>
      </c>
      <c r="AQ74" s="86"/>
      <c r="AS74" t="s">
        <v>10208</v>
      </c>
      <c r="AW74" t="s">
        <v>11007</v>
      </c>
    </row>
    <row r="75" spans="1:49" ht="15" customHeight="1" x14ac:dyDescent="0.2">
      <c r="A75" s="86">
        <v>19</v>
      </c>
      <c r="B75" t="s">
        <v>1248</v>
      </c>
      <c r="C75" s="86" t="s">
        <v>1299</v>
      </c>
      <c r="D75" t="s">
        <v>1081</v>
      </c>
      <c r="E75" s="86" t="s">
        <v>1269</v>
      </c>
      <c r="F75" s="86" t="s">
        <v>1269</v>
      </c>
      <c r="G75" s="86" t="s">
        <v>1270</v>
      </c>
      <c r="H75" s="86" t="s">
        <v>1271</v>
      </c>
      <c r="I75" t="s">
        <v>1303</v>
      </c>
      <c r="J75" s="71">
        <v>44013</v>
      </c>
      <c r="K75" s="87">
        <v>44196</v>
      </c>
      <c r="L75" s="86" t="s">
        <v>1087</v>
      </c>
      <c r="M75" t="s">
        <v>1251</v>
      </c>
      <c r="N75" s="86" t="s">
        <v>472</v>
      </c>
      <c r="O75" s="86" t="s">
        <v>1299</v>
      </c>
      <c r="P75" s="86" t="s">
        <v>1090</v>
      </c>
      <c r="Q75" s="88">
        <f t="shared" si="8"/>
        <v>1</v>
      </c>
      <c r="R75" s="88">
        <v>0</v>
      </c>
      <c r="S75" s="88">
        <v>0</v>
      </c>
      <c r="T75" s="88">
        <v>1</v>
      </c>
      <c r="U75" s="88">
        <v>0</v>
      </c>
      <c r="V75" s="88">
        <v>0</v>
      </c>
      <c r="W75" s="89" t="s">
        <v>1304</v>
      </c>
      <c r="X75" s="88">
        <v>0</v>
      </c>
      <c r="Y75" s="89" t="s">
        <v>1304</v>
      </c>
      <c r="Z75" s="88">
        <v>1</v>
      </c>
      <c r="AA75" s="89" t="s">
        <v>11008</v>
      </c>
      <c r="AB75" s="88">
        <v>0</v>
      </c>
      <c r="AC75" s="89" t="s">
        <v>12165</v>
      </c>
      <c r="AD75" s="87"/>
      <c r="AE75" s="87"/>
      <c r="AF75" s="87">
        <v>44119</v>
      </c>
      <c r="AG75" s="87">
        <v>44179</v>
      </c>
      <c r="AH75" s="88">
        <f t="shared" si="11"/>
        <v>1</v>
      </c>
      <c r="AI75" s="88" t="str">
        <f t="shared" si="12"/>
        <v/>
      </c>
      <c r="AJ75" s="88" t="str">
        <f t="shared" si="13"/>
        <v/>
      </c>
      <c r="AK75" s="88">
        <f t="shared" si="9"/>
        <v>1</v>
      </c>
      <c r="AL75" s="88" t="str">
        <f t="shared" si="10"/>
        <v/>
      </c>
      <c r="AO75" t="s">
        <v>10208</v>
      </c>
      <c r="AP75" s="86" t="s">
        <v>10209</v>
      </c>
      <c r="AS75" t="s">
        <v>10208</v>
      </c>
      <c r="AW75" t="s">
        <v>11009</v>
      </c>
    </row>
    <row r="76" spans="1:49" ht="15" customHeight="1" x14ac:dyDescent="0.2">
      <c r="A76" s="86">
        <v>1</v>
      </c>
      <c r="B76" s="86" t="s">
        <v>1305</v>
      </c>
      <c r="C76" s="86" t="s">
        <v>1306</v>
      </c>
      <c r="D76" s="86" t="s">
        <v>1081</v>
      </c>
      <c r="E76" s="86" t="s">
        <v>1307</v>
      </c>
      <c r="F76" s="86" t="s">
        <v>1308</v>
      </c>
      <c r="G76" s="86" t="s">
        <v>1270</v>
      </c>
      <c r="H76" s="86" t="s">
        <v>1271</v>
      </c>
      <c r="I76" s="86" t="s">
        <v>1309</v>
      </c>
      <c r="J76" s="87">
        <v>43831</v>
      </c>
      <c r="K76" s="87">
        <v>44196</v>
      </c>
      <c r="L76" s="86" t="s">
        <v>1087</v>
      </c>
      <c r="M76" s="86" t="s">
        <v>1310</v>
      </c>
      <c r="N76" s="86" t="s">
        <v>352</v>
      </c>
      <c r="O76" s="86" t="s">
        <v>1311</v>
      </c>
      <c r="P76" s="86" t="s">
        <v>258</v>
      </c>
      <c r="Q76" s="89">
        <f t="shared" si="8"/>
        <v>2437</v>
      </c>
      <c r="R76" s="89">
        <v>96</v>
      </c>
      <c r="S76" s="89">
        <v>181</v>
      </c>
      <c r="T76" s="89">
        <v>1080</v>
      </c>
      <c r="U76" s="89">
        <v>1080</v>
      </c>
      <c r="V76" s="89">
        <v>96</v>
      </c>
      <c r="W76" s="89" t="s">
        <v>1312</v>
      </c>
      <c r="X76" s="89">
        <v>25</v>
      </c>
      <c r="Y76" s="89" t="s">
        <v>1313</v>
      </c>
      <c r="Z76" s="89">
        <v>423</v>
      </c>
      <c r="AA76" s="89" t="s">
        <v>11031</v>
      </c>
      <c r="AB76" s="89">
        <v>0</v>
      </c>
      <c r="AC76" s="89"/>
      <c r="AD76" s="87"/>
      <c r="AE76" s="87"/>
      <c r="AF76" s="87">
        <v>44119</v>
      </c>
      <c r="AG76" s="87">
        <v>44119</v>
      </c>
      <c r="AH76" s="88">
        <f t="shared" si="11"/>
        <v>0.22322527697989331</v>
      </c>
      <c r="AI76" s="88">
        <f t="shared" si="12"/>
        <v>1</v>
      </c>
      <c r="AJ76" s="88">
        <f t="shared" si="13"/>
        <v>0.13812154696132597</v>
      </c>
      <c r="AK76" s="88">
        <f t="shared" si="9"/>
        <v>0.39166666666666666</v>
      </c>
      <c r="AL76" s="88">
        <f t="shared" si="10"/>
        <v>0</v>
      </c>
      <c r="AM76" s="86"/>
      <c r="AN76" s="86"/>
      <c r="AO76" s="86" t="s">
        <v>10208</v>
      </c>
      <c r="AP76" s="86" t="s">
        <v>10268</v>
      </c>
      <c r="AQ76" s="86" t="s">
        <v>10208</v>
      </c>
      <c r="AR76" s="86" t="s">
        <v>10268</v>
      </c>
      <c r="AS76" s="86" t="s">
        <v>10208</v>
      </c>
      <c r="AT76" s="86"/>
      <c r="AU76" s="86" t="s">
        <v>11032</v>
      </c>
      <c r="AV76" s="86" t="s">
        <v>10989</v>
      </c>
      <c r="AW76" s="86" t="s">
        <v>11033</v>
      </c>
    </row>
    <row r="77" spans="1:49" ht="15" customHeight="1" x14ac:dyDescent="0.2">
      <c r="A77" s="86">
        <v>2</v>
      </c>
      <c r="B77" s="86" t="s">
        <v>1305</v>
      </c>
      <c r="C77" s="86" t="s">
        <v>1306</v>
      </c>
      <c r="D77" s="86" t="s">
        <v>1081</v>
      </c>
      <c r="E77" s="86" t="s">
        <v>1307</v>
      </c>
      <c r="F77" s="86" t="s">
        <v>1308</v>
      </c>
      <c r="G77" s="86" t="s">
        <v>1270</v>
      </c>
      <c r="H77" s="86" t="s">
        <v>1271</v>
      </c>
      <c r="I77" s="86" t="s">
        <v>1314</v>
      </c>
      <c r="J77" s="87">
        <v>44105</v>
      </c>
      <c r="K77" s="87">
        <v>44165</v>
      </c>
      <c r="L77" s="86" t="s">
        <v>1087</v>
      </c>
      <c r="M77" s="86" t="s">
        <v>1315</v>
      </c>
      <c r="N77" s="86" t="s">
        <v>352</v>
      </c>
      <c r="O77" s="86" t="s">
        <v>1311</v>
      </c>
      <c r="P77" s="86" t="s">
        <v>258</v>
      </c>
      <c r="Q77" s="89">
        <f t="shared" si="8"/>
        <v>4921</v>
      </c>
      <c r="R77" s="89">
        <v>0</v>
      </c>
      <c r="S77" s="89">
        <v>0</v>
      </c>
      <c r="T77" s="89">
        <v>0</v>
      </c>
      <c r="U77" s="89">
        <v>4921</v>
      </c>
      <c r="V77" s="89">
        <v>0</v>
      </c>
      <c r="W77" s="88" t="s">
        <v>1316</v>
      </c>
      <c r="X77" s="89">
        <v>0</v>
      </c>
      <c r="Y77" s="89" t="s">
        <v>1317</v>
      </c>
      <c r="Z77" s="89">
        <v>0</v>
      </c>
      <c r="AA77" s="89" t="s">
        <v>11034</v>
      </c>
      <c r="AB77" s="89">
        <v>0</v>
      </c>
      <c r="AC77" s="89"/>
      <c r="AD77" s="87"/>
      <c r="AE77" s="87"/>
      <c r="AF77" s="87">
        <v>44119</v>
      </c>
      <c r="AG77" s="87">
        <v>44119</v>
      </c>
      <c r="AH77" s="88">
        <f t="shared" si="11"/>
        <v>0</v>
      </c>
      <c r="AI77" s="88" t="str">
        <f t="shared" si="12"/>
        <v/>
      </c>
      <c r="AJ77" s="88" t="str">
        <f t="shared" si="13"/>
        <v/>
      </c>
      <c r="AK77" s="88" t="str">
        <f t="shared" si="9"/>
        <v/>
      </c>
      <c r="AL77" s="88">
        <f t="shared" si="10"/>
        <v>0</v>
      </c>
      <c r="AM77" s="86"/>
      <c r="AN77" s="86"/>
      <c r="AO77" s="86" t="s">
        <v>10208</v>
      </c>
      <c r="AP77" s="86" t="s">
        <v>10268</v>
      </c>
      <c r="AQ77" s="86" t="s">
        <v>10218</v>
      </c>
      <c r="AR77" t="s">
        <v>10218</v>
      </c>
      <c r="AS77" t="s">
        <v>10218</v>
      </c>
      <c r="AU77" t="s">
        <v>11035</v>
      </c>
      <c r="AV77" t="s">
        <v>11035</v>
      </c>
      <c r="AW77" t="s">
        <v>11035</v>
      </c>
    </row>
    <row r="78" spans="1:49" ht="15" customHeight="1" x14ac:dyDescent="0.2">
      <c r="A78" s="86">
        <v>3</v>
      </c>
      <c r="B78" s="86" t="s">
        <v>1305</v>
      </c>
      <c r="C78" s="86" t="s">
        <v>1306</v>
      </c>
      <c r="D78" s="86" t="s">
        <v>1081</v>
      </c>
      <c r="E78" s="86" t="s">
        <v>1307</v>
      </c>
      <c r="F78" s="86" t="s">
        <v>1308</v>
      </c>
      <c r="G78" s="86" t="s">
        <v>1270</v>
      </c>
      <c r="H78" s="86" t="s">
        <v>1271</v>
      </c>
      <c r="I78" s="86" t="s">
        <v>1318</v>
      </c>
      <c r="J78" s="87">
        <v>43891</v>
      </c>
      <c r="K78" s="87">
        <v>44196</v>
      </c>
      <c r="L78" s="86" t="s">
        <v>1087</v>
      </c>
      <c r="M78" s="86" t="s">
        <v>1319</v>
      </c>
      <c r="N78" s="86" t="s">
        <v>472</v>
      </c>
      <c r="O78" s="86" t="s">
        <v>1311</v>
      </c>
      <c r="P78" s="86" t="s">
        <v>258</v>
      </c>
      <c r="Q78" s="88">
        <f t="shared" si="8"/>
        <v>1</v>
      </c>
      <c r="R78" s="88">
        <v>0.1</v>
      </c>
      <c r="S78" s="88">
        <v>0.3</v>
      </c>
      <c r="T78" s="88">
        <v>0.3</v>
      </c>
      <c r="U78" s="88">
        <v>0.3</v>
      </c>
      <c r="V78" s="88">
        <v>0.1</v>
      </c>
      <c r="W78" s="88" t="s">
        <v>1320</v>
      </c>
      <c r="X78" s="88">
        <v>0.3</v>
      </c>
      <c r="Y78" s="88" t="s">
        <v>1321</v>
      </c>
      <c r="Z78" s="88">
        <v>0.3</v>
      </c>
      <c r="AA78" s="88" t="s">
        <v>11036</v>
      </c>
      <c r="AB78" s="88">
        <v>0</v>
      </c>
      <c r="AC78" s="88"/>
      <c r="AD78" s="88"/>
      <c r="AE78" s="88"/>
      <c r="AF78" s="87">
        <v>44119</v>
      </c>
      <c r="AG78" s="87">
        <v>44119</v>
      </c>
      <c r="AH78" s="88">
        <f t="shared" si="11"/>
        <v>0.7</v>
      </c>
      <c r="AI78" s="88">
        <f t="shared" si="12"/>
        <v>1</v>
      </c>
      <c r="AJ78" s="88">
        <f t="shared" si="13"/>
        <v>1</v>
      </c>
      <c r="AK78" s="88">
        <f t="shared" si="9"/>
        <v>1</v>
      </c>
      <c r="AL78" s="88">
        <f t="shared" si="10"/>
        <v>0</v>
      </c>
      <c r="AM78" s="86"/>
      <c r="AN78" s="86"/>
      <c r="AO78" s="86" t="s">
        <v>10208</v>
      </c>
      <c r="AP78" s="86" t="s">
        <v>10268</v>
      </c>
      <c r="AQ78" s="86" t="s">
        <v>10208</v>
      </c>
      <c r="AR78" t="s">
        <v>10208</v>
      </c>
      <c r="AS78" t="s">
        <v>10208</v>
      </c>
      <c r="AU78" t="s">
        <v>11037</v>
      </c>
      <c r="AV78" t="s">
        <v>11037</v>
      </c>
      <c r="AW78" t="s">
        <v>11038</v>
      </c>
    </row>
    <row r="79" spans="1:49" ht="15" customHeight="1" x14ac:dyDescent="0.2">
      <c r="A79" s="86">
        <v>4</v>
      </c>
      <c r="B79" s="86" t="s">
        <v>1305</v>
      </c>
      <c r="C79" s="86" t="s">
        <v>1306</v>
      </c>
      <c r="D79" s="86" t="s">
        <v>1081</v>
      </c>
      <c r="E79" s="86" t="s">
        <v>1307</v>
      </c>
      <c r="F79" s="86" t="s">
        <v>1308</v>
      </c>
      <c r="G79" s="86" t="s">
        <v>1270</v>
      </c>
      <c r="H79" s="86" t="s">
        <v>1271</v>
      </c>
      <c r="I79" s="86" t="s">
        <v>1322</v>
      </c>
      <c r="J79" s="87">
        <v>43891</v>
      </c>
      <c r="K79" s="87">
        <v>44196</v>
      </c>
      <c r="L79" s="86" t="s">
        <v>1087</v>
      </c>
      <c r="M79" s="86" t="s">
        <v>1315</v>
      </c>
      <c r="N79" s="86" t="s">
        <v>472</v>
      </c>
      <c r="O79" s="86" t="s">
        <v>1311</v>
      </c>
      <c r="P79" s="86" t="s">
        <v>258</v>
      </c>
      <c r="Q79" s="88">
        <f t="shared" si="8"/>
        <v>1</v>
      </c>
      <c r="R79" s="88">
        <v>0.1</v>
      </c>
      <c r="S79" s="88">
        <v>0.3</v>
      </c>
      <c r="T79" s="88">
        <v>0.3</v>
      </c>
      <c r="U79" s="88">
        <v>0.3</v>
      </c>
      <c r="V79" s="88">
        <v>0.1</v>
      </c>
      <c r="W79" s="88" t="s">
        <v>1323</v>
      </c>
      <c r="X79" s="88">
        <v>0.3</v>
      </c>
      <c r="Y79" s="88" t="s">
        <v>1324</v>
      </c>
      <c r="Z79" s="88">
        <v>0.3</v>
      </c>
      <c r="AA79" s="88" t="s">
        <v>11039</v>
      </c>
      <c r="AB79" s="88">
        <v>0</v>
      </c>
      <c r="AC79" s="88"/>
      <c r="AD79" s="88"/>
      <c r="AE79" s="88"/>
      <c r="AF79" s="87">
        <v>44119</v>
      </c>
      <c r="AG79" s="87">
        <v>44119</v>
      </c>
      <c r="AH79" s="88">
        <f t="shared" si="11"/>
        <v>0.7</v>
      </c>
      <c r="AI79" s="88">
        <f t="shared" si="12"/>
        <v>1</v>
      </c>
      <c r="AJ79" s="88">
        <f t="shared" si="13"/>
        <v>1</v>
      </c>
      <c r="AK79" s="88">
        <f t="shared" si="9"/>
        <v>1</v>
      </c>
      <c r="AL79" s="88">
        <f t="shared" si="10"/>
        <v>0</v>
      </c>
      <c r="AM79" s="86"/>
      <c r="AN79" s="86"/>
      <c r="AO79" s="86" t="s">
        <v>10208</v>
      </c>
      <c r="AP79" s="86" t="s">
        <v>10268</v>
      </c>
      <c r="AQ79" s="86" t="s">
        <v>10208</v>
      </c>
      <c r="AR79" t="s">
        <v>10208</v>
      </c>
      <c r="AS79" t="s">
        <v>10208</v>
      </c>
      <c r="AU79" t="s">
        <v>11040</v>
      </c>
      <c r="AV79" t="s">
        <v>11040</v>
      </c>
      <c r="AW79" t="s">
        <v>11041</v>
      </c>
    </row>
    <row r="80" spans="1:49" ht="15" customHeight="1" x14ac:dyDescent="0.2">
      <c r="A80" s="86">
        <v>5</v>
      </c>
      <c r="B80" s="86" t="s">
        <v>1305</v>
      </c>
      <c r="C80" s="86" t="s">
        <v>1325</v>
      </c>
      <c r="D80" s="86" t="s">
        <v>1081</v>
      </c>
      <c r="E80" s="86" t="s">
        <v>1307</v>
      </c>
      <c r="F80" s="86" t="s">
        <v>1308</v>
      </c>
      <c r="G80" s="86" t="s">
        <v>1270</v>
      </c>
      <c r="H80" s="86" t="s">
        <v>1271</v>
      </c>
      <c r="I80" t="s">
        <v>1326</v>
      </c>
      <c r="J80" s="87">
        <v>43922</v>
      </c>
      <c r="K80" s="87">
        <v>44074</v>
      </c>
      <c r="L80" s="86" t="s">
        <v>1087</v>
      </c>
      <c r="M80" s="86" t="s">
        <v>1327</v>
      </c>
      <c r="N80" s="86" t="s">
        <v>472</v>
      </c>
      <c r="O80" s="86" t="s">
        <v>1328</v>
      </c>
      <c r="P80" s="86" t="s">
        <v>258</v>
      </c>
      <c r="Q80" s="88">
        <f t="shared" si="8"/>
        <v>1</v>
      </c>
      <c r="R80" s="88">
        <v>0</v>
      </c>
      <c r="S80" s="88">
        <v>0.6</v>
      </c>
      <c r="T80" s="88">
        <v>0.4</v>
      </c>
      <c r="U80" s="88">
        <v>0</v>
      </c>
      <c r="V80" s="88">
        <v>0</v>
      </c>
      <c r="W80" s="73"/>
      <c r="X80" s="88">
        <v>0.6</v>
      </c>
      <c r="Y80" s="88" t="s">
        <v>1329</v>
      </c>
      <c r="Z80" s="88">
        <v>0.3</v>
      </c>
      <c r="AA80" s="88" t="s">
        <v>11042</v>
      </c>
      <c r="AB80" s="88">
        <v>0</v>
      </c>
      <c r="AC80" s="88"/>
      <c r="AD80" s="88"/>
      <c r="AE80" s="88"/>
      <c r="AF80" s="87">
        <v>44119</v>
      </c>
      <c r="AG80" s="87">
        <v>44119</v>
      </c>
      <c r="AH80" s="88">
        <f t="shared" si="11"/>
        <v>0.89999999999999991</v>
      </c>
      <c r="AI80" s="88" t="str">
        <f t="shared" si="12"/>
        <v/>
      </c>
      <c r="AJ80" s="88">
        <f t="shared" si="13"/>
        <v>1</v>
      </c>
      <c r="AK80" s="88">
        <f t="shared" si="9"/>
        <v>0.74999999999999989</v>
      </c>
      <c r="AL80" s="88" t="str">
        <f t="shared" si="10"/>
        <v/>
      </c>
      <c r="AM80" s="86"/>
      <c r="AN80" s="86"/>
      <c r="AO80" s="86" t="s">
        <v>10208</v>
      </c>
      <c r="AP80" s="86" t="s">
        <v>10268</v>
      </c>
      <c r="AQ80" s="86"/>
      <c r="AR80" t="s">
        <v>10268</v>
      </c>
      <c r="AS80" t="s">
        <v>10208</v>
      </c>
      <c r="AU80" t="s">
        <v>11035</v>
      </c>
      <c r="AV80" t="s">
        <v>10989</v>
      </c>
      <c r="AW80" t="s">
        <v>11043</v>
      </c>
    </row>
    <row r="81" spans="1:49" ht="15" customHeight="1" x14ac:dyDescent="0.2">
      <c r="A81" s="86">
        <v>6</v>
      </c>
      <c r="B81" s="86" t="s">
        <v>1305</v>
      </c>
      <c r="C81" s="86" t="s">
        <v>1325</v>
      </c>
      <c r="D81" s="86" t="s">
        <v>1081</v>
      </c>
      <c r="E81" s="86" t="s">
        <v>1307</v>
      </c>
      <c r="F81" s="86" t="s">
        <v>1308</v>
      </c>
      <c r="G81" s="86" t="s">
        <v>1270</v>
      </c>
      <c r="H81" s="86" t="s">
        <v>1271</v>
      </c>
      <c r="I81" t="s">
        <v>1330</v>
      </c>
      <c r="J81" s="87">
        <v>44075</v>
      </c>
      <c r="K81" s="87">
        <v>44104</v>
      </c>
      <c r="L81" s="86" t="s">
        <v>1087</v>
      </c>
      <c r="M81" s="86" t="s">
        <v>1327</v>
      </c>
      <c r="N81" s="86" t="s">
        <v>472</v>
      </c>
      <c r="O81" s="86" t="s">
        <v>1328</v>
      </c>
      <c r="P81" s="86" t="s">
        <v>258</v>
      </c>
      <c r="Q81" s="88">
        <f t="shared" si="8"/>
        <v>1</v>
      </c>
      <c r="R81" s="88">
        <v>0</v>
      </c>
      <c r="S81" s="88">
        <v>0</v>
      </c>
      <c r="T81" s="88">
        <v>1</v>
      </c>
      <c r="U81" s="88">
        <v>0</v>
      </c>
      <c r="V81" s="88">
        <v>0</v>
      </c>
      <c r="W81" s="88"/>
      <c r="X81" s="88">
        <v>0</v>
      </c>
      <c r="Y81" s="88" t="s">
        <v>1331</v>
      </c>
      <c r="Z81" s="88">
        <v>0.25</v>
      </c>
      <c r="AA81" s="88" t="s">
        <v>11044</v>
      </c>
      <c r="AB81" s="88">
        <v>0</v>
      </c>
      <c r="AC81" s="88"/>
      <c r="AD81" s="88"/>
      <c r="AE81" s="88"/>
      <c r="AF81" s="87">
        <v>44119</v>
      </c>
      <c r="AG81" s="87">
        <v>44119</v>
      </c>
      <c r="AH81" s="88">
        <f t="shared" si="11"/>
        <v>0.25</v>
      </c>
      <c r="AI81" s="88" t="str">
        <f t="shared" si="12"/>
        <v/>
      </c>
      <c r="AJ81" s="88" t="str">
        <f t="shared" si="13"/>
        <v/>
      </c>
      <c r="AK81" s="88">
        <f t="shared" si="9"/>
        <v>0.25</v>
      </c>
      <c r="AL81" s="88" t="str">
        <f t="shared" si="10"/>
        <v/>
      </c>
      <c r="AM81" s="86"/>
      <c r="AN81" s="86"/>
      <c r="AO81" s="86" t="s">
        <v>10208</v>
      </c>
      <c r="AP81" s="86" t="s">
        <v>10268</v>
      </c>
      <c r="AQ81" s="86"/>
      <c r="AS81" t="s">
        <v>10208</v>
      </c>
      <c r="AU81" t="s">
        <v>11045</v>
      </c>
      <c r="AV81" t="s">
        <v>11045</v>
      </c>
      <c r="AW81" t="s">
        <v>11046</v>
      </c>
    </row>
    <row r="82" spans="1:49" ht="15" customHeight="1" x14ac:dyDescent="0.2">
      <c r="A82" s="86">
        <v>7</v>
      </c>
      <c r="B82" s="86" t="s">
        <v>1305</v>
      </c>
      <c r="C82" s="86" t="s">
        <v>1325</v>
      </c>
      <c r="D82" s="86" t="s">
        <v>1081</v>
      </c>
      <c r="E82" s="86" t="s">
        <v>1307</v>
      </c>
      <c r="F82" s="86" t="s">
        <v>1308</v>
      </c>
      <c r="G82" s="86" t="s">
        <v>1270</v>
      </c>
      <c r="H82" s="86" t="s">
        <v>1271</v>
      </c>
      <c r="I82" t="s">
        <v>1332</v>
      </c>
      <c r="J82" s="87">
        <v>43891</v>
      </c>
      <c r="K82" s="87">
        <v>44196</v>
      </c>
      <c r="L82" s="86" t="s">
        <v>1087</v>
      </c>
      <c r="M82" t="s">
        <v>1333</v>
      </c>
      <c r="N82" s="86" t="s">
        <v>472</v>
      </c>
      <c r="O82" s="86" t="s">
        <v>1328</v>
      </c>
      <c r="P82" s="86" t="s">
        <v>258</v>
      </c>
      <c r="Q82" s="88">
        <f t="shared" si="8"/>
        <v>1</v>
      </c>
      <c r="R82" s="88">
        <v>0.1</v>
      </c>
      <c r="S82" s="88">
        <v>0.3</v>
      </c>
      <c r="T82" s="88">
        <v>0.3</v>
      </c>
      <c r="U82" s="88">
        <v>0.3</v>
      </c>
      <c r="V82" s="88">
        <v>0</v>
      </c>
      <c r="W82" s="73"/>
      <c r="X82" s="88">
        <v>0.4</v>
      </c>
      <c r="Y82" s="88" t="s">
        <v>1334</v>
      </c>
      <c r="Z82" s="88">
        <v>0.15</v>
      </c>
      <c r="AA82" s="88" t="s">
        <v>11047</v>
      </c>
      <c r="AB82" s="88">
        <v>0</v>
      </c>
      <c r="AC82" s="88"/>
      <c r="AD82" s="88"/>
      <c r="AE82" s="88"/>
      <c r="AF82" s="87">
        <v>44119</v>
      </c>
      <c r="AG82" s="87">
        <v>44119</v>
      </c>
      <c r="AH82" s="88">
        <f t="shared" si="11"/>
        <v>0.55000000000000004</v>
      </c>
      <c r="AI82" s="88">
        <f t="shared" si="12"/>
        <v>0</v>
      </c>
      <c r="AJ82" s="88">
        <f t="shared" si="13"/>
        <v>1</v>
      </c>
      <c r="AK82" s="88">
        <f t="shared" si="9"/>
        <v>0.5</v>
      </c>
      <c r="AL82" s="88">
        <f t="shared" si="10"/>
        <v>0</v>
      </c>
      <c r="AM82" s="86"/>
      <c r="AN82" s="86"/>
      <c r="AO82" s="86" t="s">
        <v>10208</v>
      </c>
      <c r="AP82" s="86" t="s">
        <v>10268</v>
      </c>
      <c r="AQ82" s="86" t="s">
        <v>10268</v>
      </c>
      <c r="AR82" t="s">
        <v>10268</v>
      </c>
      <c r="AS82" t="s">
        <v>10208</v>
      </c>
      <c r="AU82" t="s">
        <v>10989</v>
      </c>
      <c r="AV82" t="s">
        <v>10989</v>
      </c>
      <c r="AW82" t="s">
        <v>11048</v>
      </c>
    </row>
    <row r="83" spans="1:49" ht="15" customHeight="1" x14ac:dyDescent="0.2">
      <c r="A83" s="86">
        <v>8</v>
      </c>
      <c r="B83" s="86" t="s">
        <v>1305</v>
      </c>
      <c r="C83" s="86" t="s">
        <v>1335</v>
      </c>
      <c r="D83" s="86" t="s">
        <v>1081</v>
      </c>
      <c r="E83" s="86" t="s">
        <v>1307</v>
      </c>
      <c r="F83" s="86" t="s">
        <v>1308</v>
      </c>
      <c r="G83" s="86" t="s">
        <v>1270</v>
      </c>
      <c r="H83" s="86" t="s">
        <v>1271</v>
      </c>
      <c r="I83" t="s">
        <v>1336</v>
      </c>
      <c r="J83" s="87">
        <v>43891</v>
      </c>
      <c r="K83" s="87">
        <v>43951</v>
      </c>
      <c r="L83" s="86" t="s">
        <v>1087</v>
      </c>
      <c r="M83" s="86" t="s">
        <v>1337</v>
      </c>
      <c r="N83" s="86" t="s">
        <v>472</v>
      </c>
      <c r="O83" s="86" t="s">
        <v>1338</v>
      </c>
      <c r="P83" s="86" t="s">
        <v>1090</v>
      </c>
      <c r="Q83" s="88">
        <f t="shared" si="8"/>
        <v>1</v>
      </c>
      <c r="R83" s="88">
        <v>0.5</v>
      </c>
      <c r="S83" s="88">
        <v>0.5</v>
      </c>
      <c r="T83" s="88">
        <v>0</v>
      </c>
      <c r="U83" s="88">
        <v>0</v>
      </c>
      <c r="V83" s="88">
        <v>0</v>
      </c>
      <c r="W83" s="88"/>
      <c r="X83" s="88">
        <v>0.9</v>
      </c>
      <c r="Y83" s="88" t="s">
        <v>1339</v>
      </c>
      <c r="Z83" s="88">
        <v>0.1</v>
      </c>
      <c r="AA83" s="88" t="s">
        <v>11049</v>
      </c>
      <c r="AB83" s="88">
        <v>0</v>
      </c>
      <c r="AC83" s="88"/>
      <c r="AD83" s="88"/>
      <c r="AE83" s="88"/>
      <c r="AF83" s="87">
        <v>44119</v>
      </c>
      <c r="AG83" s="87">
        <v>44119</v>
      </c>
      <c r="AH83" s="88">
        <f t="shared" si="11"/>
        <v>1</v>
      </c>
      <c r="AI83" s="88">
        <f t="shared" si="12"/>
        <v>0</v>
      </c>
      <c r="AJ83" s="88">
        <f t="shared" si="13"/>
        <v>1</v>
      </c>
      <c r="AK83" s="88" t="str">
        <f t="shared" si="9"/>
        <v/>
      </c>
      <c r="AL83" s="88" t="str">
        <f t="shared" si="10"/>
        <v/>
      </c>
      <c r="AM83" s="86"/>
      <c r="AN83" s="86"/>
      <c r="AO83" s="86" t="s">
        <v>10208</v>
      </c>
      <c r="AP83" s="86" t="s">
        <v>10268</v>
      </c>
      <c r="AQ83" s="86"/>
    </row>
    <row r="84" spans="1:49" ht="15" customHeight="1" x14ac:dyDescent="0.2">
      <c r="A84" s="86">
        <v>9</v>
      </c>
      <c r="B84" s="86" t="s">
        <v>1305</v>
      </c>
      <c r="C84" s="86" t="s">
        <v>1335</v>
      </c>
      <c r="D84" s="86" t="s">
        <v>1081</v>
      </c>
      <c r="E84" s="86" t="s">
        <v>1307</v>
      </c>
      <c r="F84" s="86" t="s">
        <v>1308</v>
      </c>
      <c r="G84" s="86" t="s">
        <v>1270</v>
      </c>
      <c r="H84" s="86" t="s">
        <v>1271</v>
      </c>
      <c r="I84" t="s">
        <v>1340</v>
      </c>
      <c r="J84" s="87">
        <v>43891</v>
      </c>
      <c r="K84" s="87">
        <v>44043</v>
      </c>
      <c r="L84" s="86" t="s">
        <v>1087</v>
      </c>
      <c r="M84" t="s">
        <v>1341</v>
      </c>
      <c r="N84" s="86" t="s">
        <v>472</v>
      </c>
      <c r="O84" s="86" t="s">
        <v>1338</v>
      </c>
      <c r="P84" s="86" t="s">
        <v>1090</v>
      </c>
      <c r="Q84" s="88">
        <f t="shared" si="8"/>
        <v>1</v>
      </c>
      <c r="R84" s="88">
        <v>0.5</v>
      </c>
      <c r="S84" s="88">
        <v>0</v>
      </c>
      <c r="T84" s="88">
        <v>0.5</v>
      </c>
      <c r="U84" s="88">
        <v>0</v>
      </c>
      <c r="V84" s="88">
        <v>0.5</v>
      </c>
      <c r="W84" s="88"/>
      <c r="X84" s="88">
        <v>0.5</v>
      </c>
      <c r="Y84" s="88" t="s">
        <v>1342</v>
      </c>
      <c r="Z84" s="88">
        <v>0</v>
      </c>
      <c r="AA84" s="88" t="s">
        <v>1348</v>
      </c>
      <c r="AB84" s="88">
        <v>0</v>
      </c>
      <c r="AC84" s="88"/>
      <c r="AD84" s="88"/>
      <c r="AE84" s="88"/>
      <c r="AF84" s="87">
        <v>44119</v>
      </c>
      <c r="AG84" s="87">
        <v>44119</v>
      </c>
      <c r="AH84" s="88">
        <f t="shared" si="11"/>
        <v>1</v>
      </c>
      <c r="AI84" s="88">
        <f t="shared" si="12"/>
        <v>1</v>
      </c>
      <c r="AJ84" s="88" t="str">
        <f t="shared" si="13"/>
        <v/>
      </c>
      <c r="AK84" s="88">
        <f t="shared" si="9"/>
        <v>0</v>
      </c>
      <c r="AL84" s="88" t="str">
        <f t="shared" si="10"/>
        <v/>
      </c>
      <c r="AM84" s="86"/>
      <c r="AN84" s="86"/>
      <c r="AO84" s="86" t="s">
        <v>10208</v>
      </c>
      <c r="AP84" s="86" t="s">
        <v>10268</v>
      </c>
      <c r="AQ84" s="86"/>
    </row>
    <row r="85" spans="1:49" ht="15" customHeight="1" x14ac:dyDescent="0.2">
      <c r="A85" s="86">
        <v>10</v>
      </c>
      <c r="B85" s="86" t="s">
        <v>1305</v>
      </c>
      <c r="C85" s="86" t="s">
        <v>1335</v>
      </c>
      <c r="D85" s="86" t="s">
        <v>1081</v>
      </c>
      <c r="E85" s="86" t="s">
        <v>1307</v>
      </c>
      <c r="F85" s="86" t="s">
        <v>1308</v>
      </c>
      <c r="G85" s="86" t="s">
        <v>1270</v>
      </c>
      <c r="H85" s="86" t="s">
        <v>1271</v>
      </c>
      <c r="I85" t="s">
        <v>1343</v>
      </c>
      <c r="J85" s="87">
        <v>43891</v>
      </c>
      <c r="K85" s="87">
        <v>44043</v>
      </c>
      <c r="L85" s="86" t="s">
        <v>1087</v>
      </c>
      <c r="M85" t="s">
        <v>1344</v>
      </c>
      <c r="N85" s="86" t="s">
        <v>472</v>
      </c>
      <c r="O85" s="86" t="s">
        <v>1338</v>
      </c>
      <c r="P85" s="86" t="s">
        <v>1090</v>
      </c>
      <c r="Q85" s="88">
        <f t="shared" si="8"/>
        <v>1</v>
      </c>
      <c r="R85" s="88">
        <v>0.5</v>
      </c>
      <c r="S85" s="88">
        <v>0</v>
      </c>
      <c r="T85" s="88">
        <v>0.5</v>
      </c>
      <c r="U85" s="88">
        <v>0</v>
      </c>
      <c r="V85" s="88">
        <v>0</v>
      </c>
      <c r="W85" s="88"/>
      <c r="X85" s="88">
        <v>0.1</v>
      </c>
      <c r="Y85" s="88" t="s">
        <v>1345</v>
      </c>
      <c r="Z85" s="88">
        <v>0</v>
      </c>
      <c r="AA85" s="88" t="s">
        <v>11050</v>
      </c>
      <c r="AB85" s="88">
        <v>0</v>
      </c>
      <c r="AC85" s="88"/>
      <c r="AD85" s="88"/>
      <c r="AE85" s="88"/>
      <c r="AF85" s="87">
        <v>44119</v>
      </c>
      <c r="AG85" s="87">
        <v>44119</v>
      </c>
      <c r="AH85" s="88">
        <f t="shared" si="11"/>
        <v>0.1</v>
      </c>
      <c r="AI85" s="88">
        <f t="shared" si="12"/>
        <v>0</v>
      </c>
      <c r="AJ85" s="88" t="str">
        <f t="shared" si="13"/>
        <v/>
      </c>
      <c r="AK85" s="88">
        <f t="shared" si="9"/>
        <v>0</v>
      </c>
      <c r="AL85" s="88" t="str">
        <f t="shared" si="10"/>
        <v/>
      </c>
      <c r="AM85" s="86"/>
      <c r="AN85" s="86"/>
      <c r="AO85" s="86" t="s">
        <v>10208</v>
      </c>
      <c r="AP85" s="86" t="s">
        <v>10268</v>
      </c>
      <c r="AQ85" s="86"/>
    </row>
    <row r="86" spans="1:49" ht="15" customHeight="1" x14ac:dyDescent="0.2">
      <c r="A86" s="86">
        <v>11</v>
      </c>
      <c r="B86" s="86" t="s">
        <v>1305</v>
      </c>
      <c r="C86" s="86" t="s">
        <v>1335</v>
      </c>
      <c r="D86" s="86" t="s">
        <v>1081</v>
      </c>
      <c r="E86" s="86" t="s">
        <v>1307</v>
      </c>
      <c r="F86" s="86" t="s">
        <v>1308</v>
      </c>
      <c r="G86" s="86" t="s">
        <v>1270</v>
      </c>
      <c r="H86" s="86" t="s">
        <v>1271</v>
      </c>
      <c r="I86" s="86" t="s">
        <v>1346</v>
      </c>
      <c r="J86" s="87">
        <v>44013</v>
      </c>
      <c r="K86" s="87">
        <v>44043</v>
      </c>
      <c r="L86" s="86" t="s">
        <v>1087</v>
      </c>
      <c r="M86" s="86" t="s">
        <v>1347</v>
      </c>
      <c r="N86" s="86" t="s">
        <v>472</v>
      </c>
      <c r="O86" s="86" t="s">
        <v>1338</v>
      </c>
      <c r="P86" s="86" t="s">
        <v>1090</v>
      </c>
      <c r="Q86" s="88">
        <f t="shared" si="8"/>
        <v>1</v>
      </c>
      <c r="R86" s="88">
        <v>0</v>
      </c>
      <c r="S86" s="88">
        <v>0</v>
      </c>
      <c r="T86" s="88">
        <v>1</v>
      </c>
      <c r="U86" s="88">
        <v>0</v>
      </c>
      <c r="V86" s="88">
        <v>0</v>
      </c>
      <c r="W86" s="88"/>
      <c r="X86" s="88">
        <v>0</v>
      </c>
      <c r="Y86" s="88" t="s">
        <v>1348</v>
      </c>
      <c r="Z86" s="88">
        <v>1</v>
      </c>
      <c r="AA86" s="88" t="s">
        <v>11051</v>
      </c>
      <c r="AB86" s="88">
        <v>0</v>
      </c>
      <c r="AC86" s="88"/>
      <c r="AD86" s="88"/>
      <c r="AE86" s="88"/>
      <c r="AF86" s="87">
        <v>44119</v>
      </c>
      <c r="AG86" s="87">
        <v>44119</v>
      </c>
      <c r="AH86" s="88">
        <f t="shared" si="11"/>
        <v>1</v>
      </c>
      <c r="AI86" s="88" t="str">
        <f t="shared" si="12"/>
        <v/>
      </c>
      <c r="AJ86" s="88" t="str">
        <f t="shared" si="13"/>
        <v/>
      </c>
      <c r="AK86" s="88">
        <f t="shared" si="9"/>
        <v>1</v>
      </c>
      <c r="AL86" s="88" t="str">
        <f t="shared" si="10"/>
        <v/>
      </c>
      <c r="AM86" s="86"/>
      <c r="AN86" s="86"/>
      <c r="AO86" s="86" t="s">
        <v>10208</v>
      </c>
      <c r="AP86" s="86" t="s">
        <v>10268</v>
      </c>
      <c r="AQ86" s="86"/>
    </row>
    <row r="87" spans="1:49" ht="15" customHeight="1" x14ac:dyDescent="0.2">
      <c r="A87" s="86">
        <v>12</v>
      </c>
      <c r="B87" s="86" t="s">
        <v>1305</v>
      </c>
      <c r="C87" s="86" t="s">
        <v>1335</v>
      </c>
      <c r="D87" s="86" t="s">
        <v>1081</v>
      </c>
      <c r="E87" s="86" t="s">
        <v>1307</v>
      </c>
      <c r="F87" s="86" t="s">
        <v>1308</v>
      </c>
      <c r="G87" s="86" t="s">
        <v>1270</v>
      </c>
      <c r="H87" s="86" t="s">
        <v>1271</v>
      </c>
      <c r="I87" t="s">
        <v>1349</v>
      </c>
      <c r="J87" s="87">
        <v>44044</v>
      </c>
      <c r="K87" s="87">
        <v>44074</v>
      </c>
      <c r="L87" s="86" t="s">
        <v>1087</v>
      </c>
      <c r="M87" s="86" t="s">
        <v>1347</v>
      </c>
      <c r="N87" s="86" t="s">
        <v>472</v>
      </c>
      <c r="O87" s="86" t="s">
        <v>1338</v>
      </c>
      <c r="P87" s="86" t="s">
        <v>1090</v>
      </c>
      <c r="Q87" s="88">
        <f t="shared" si="8"/>
        <v>1</v>
      </c>
      <c r="R87" s="88">
        <v>0</v>
      </c>
      <c r="S87" s="88">
        <v>0</v>
      </c>
      <c r="T87" s="88">
        <v>1</v>
      </c>
      <c r="U87" s="88">
        <v>0</v>
      </c>
      <c r="V87" s="88">
        <v>0</v>
      </c>
      <c r="W87" s="88"/>
      <c r="X87" s="88">
        <v>0</v>
      </c>
      <c r="Y87" s="88" t="s">
        <v>1348</v>
      </c>
      <c r="Z87" s="88">
        <v>0</v>
      </c>
      <c r="AA87" s="88" t="s">
        <v>11052</v>
      </c>
      <c r="AB87" s="88">
        <v>0</v>
      </c>
      <c r="AC87" s="89"/>
      <c r="AD87" s="87"/>
      <c r="AE87" s="87"/>
      <c r="AF87" s="87">
        <v>44119</v>
      </c>
      <c r="AG87" s="87">
        <v>44119</v>
      </c>
      <c r="AH87" s="88">
        <f t="shared" si="11"/>
        <v>0</v>
      </c>
      <c r="AI87" s="88" t="str">
        <f t="shared" si="12"/>
        <v/>
      </c>
      <c r="AJ87" s="88" t="str">
        <f t="shared" si="13"/>
        <v/>
      </c>
      <c r="AK87" s="88">
        <f t="shared" si="9"/>
        <v>0</v>
      </c>
      <c r="AL87" s="88" t="str">
        <f t="shared" si="10"/>
        <v/>
      </c>
      <c r="AM87" s="86"/>
      <c r="AN87" s="86"/>
      <c r="AO87" s="86" t="s">
        <v>10208</v>
      </c>
      <c r="AP87" s="86" t="s">
        <v>10268</v>
      </c>
      <c r="AQ87" s="86"/>
    </row>
    <row r="88" spans="1:49" ht="15" customHeight="1" x14ac:dyDescent="0.2">
      <c r="A88" s="86">
        <v>13</v>
      </c>
      <c r="B88" s="86" t="s">
        <v>1305</v>
      </c>
      <c r="C88" s="86" t="s">
        <v>1350</v>
      </c>
      <c r="D88" s="86" t="s">
        <v>1081</v>
      </c>
      <c r="E88" s="86" t="s">
        <v>1307</v>
      </c>
      <c r="F88" s="86" t="s">
        <v>1308</v>
      </c>
      <c r="G88" s="86" t="s">
        <v>1270</v>
      </c>
      <c r="H88" s="86" t="s">
        <v>1271</v>
      </c>
      <c r="I88" t="s">
        <v>1351</v>
      </c>
      <c r="J88" s="87">
        <v>43831</v>
      </c>
      <c r="K88" s="87">
        <v>43921</v>
      </c>
      <c r="L88" s="86" t="s">
        <v>1087</v>
      </c>
      <c r="M88" t="s">
        <v>1352</v>
      </c>
      <c r="N88" s="86" t="s">
        <v>472</v>
      </c>
      <c r="O88" s="86" t="s">
        <v>1353</v>
      </c>
      <c r="P88" s="86" t="s">
        <v>1090</v>
      </c>
      <c r="Q88" s="44">
        <f t="shared" si="8"/>
        <v>1</v>
      </c>
      <c r="R88" s="44">
        <v>1</v>
      </c>
      <c r="S88" s="44">
        <v>0</v>
      </c>
      <c r="T88" s="44">
        <v>0</v>
      </c>
      <c r="U88" s="44">
        <v>0</v>
      </c>
      <c r="V88" s="88">
        <v>0.66</v>
      </c>
      <c r="W88" s="88" t="s">
        <v>1354</v>
      </c>
      <c r="X88" s="88">
        <v>0.34</v>
      </c>
      <c r="Y88" s="88" t="s">
        <v>1355</v>
      </c>
      <c r="Z88" s="88">
        <v>0</v>
      </c>
      <c r="AA88" s="88" t="s">
        <v>11053</v>
      </c>
      <c r="AB88" s="88">
        <v>0</v>
      </c>
      <c r="AC88" s="44"/>
      <c r="AD88" s="44"/>
      <c r="AE88" s="44"/>
      <c r="AF88" s="71">
        <v>44119</v>
      </c>
      <c r="AG88" s="71">
        <v>44119</v>
      </c>
      <c r="AH88" s="88">
        <f t="shared" si="11"/>
        <v>1</v>
      </c>
      <c r="AI88" s="88">
        <f t="shared" si="12"/>
        <v>0.66</v>
      </c>
      <c r="AJ88" s="88" t="str">
        <f t="shared" si="13"/>
        <v/>
      </c>
      <c r="AK88" s="88" t="str">
        <f t="shared" si="9"/>
        <v/>
      </c>
      <c r="AL88" s="88" t="str">
        <f t="shared" si="10"/>
        <v/>
      </c>
      <c r="AM88" s="86"/>
      <c r="AN88" s="86"/>
      <c r="AO88" s="86" t="s">
        <v>10218</v>
      </c>
      <c r="AP88" s="86" t="s">
        <v>10268</v>
      </c>
      <c r="AQ88" s="86"/>
    </row>
    <row r="89" spans="1:49" ht="15" customHeight="1" x14ac:dyDescent="0.2">
      <c r="A89" s="86">
        <v>14</v>
      </c>
      <c r="B89" s="86" t="s">
        <v>1305</v>
      </c>
      <c r="C89" s="86" t="s">
        <v>1350</v>
      </c>
      <c r="D89" s="86" t="s">
        <v>1081</v>
      </c>
      <c r="E89" s="86" t="s">
        <v>1307</v>
      </c>
      <c r="F89" s="86" t="s">
        <v>1308</v>
      </c>
      <c r="G89" s="86" t="s">
        <v>1270</v>
      </c>
      <c r="H89" s="86" t="s">
        <v>1271</v>
      </c>
      <c r="I89" t="s">
        <v>1356</v>
      </c>
      <c r="J89" s="87">
        <v>44013</v>
      </c>
      <c r="K89" s="87">
        <v>44043</v>
      </c>
      <c r="L89" s="86" t="s">
        <v>1087</v>
      </c>
      <c r="M89" t="s">
        <v>1357</v>
      </c>
      <c r="N89" s="86" t="s">
        <v>472</v>
      </c>
      <c r="O89" s="86" t="s">
        <v>1353</v>
      </c>
      <c r="P89" s="86" t="s">
        <v>1090</v>
      </c>
      <c r="Q89" s="44">
        <f t="shared" si="8"/>
        <v>1</v>
      </c>
      <c r="R89" s="44">
        <v>0</v>
      </c>
      <c r="S89" s="44">
        <v>0</v>
      </c>
      <c r="T89" s="44">
        <v>1</v>
      </c>
      <c r="U89" s="44">
        <v>0</v>
      </c>
      <c r="V89" s="88">
        <v>0</v>
      </c>
      <c r="W89" s="88"/>
      <c r="X89" s="88">
        <v>0</v>
      </c>
      <c r="Y89" s="88" t="s">
        <v>1348</v>
      </c>
      <c r="Z89" s="88">
        <v>1</v>
      </c>
      <c r="AA89" s="88" t="s">
        <v>11054</v>
      </c>
      <c r="AB89" s="88">
        <v>0</v>
      </c>
      <c r="AC89" s="44"/>
      <c r="AD89" s="44"/>
      <c r="AE89" s="44"/>
      <c r="AF89" s="71">
        <v>44119</v>
      </c>
      <c r="AG89" s="71">
        <v>44119</v>
      </c>
      <c r="AH89" s="88">
        <f t="shared" si="11"/>
        <v>1</v>
      </c>
      <c r="AI89" s="88" t="str">
        <f t="shared" si="12"/>
        <v/>
      </c>
      <c r="AJ89" s="88" t="str">
        <f t="shared" si="13"/>
        <v/>
      </c>
      <c r="AK89" s="88">
        <f t="shared" si="9"/>
        <v>1</v>
      </c>
      <c r="AL89" s="88" t="str">
        <f t="shared" si="10"/>
        <v/>
      </c>
      <c r="AM89" s="86"/>
      <c r="AN89" s="86"/>
      <c r="AO89" s="86" t="s">
        <v>10208</v>
      </c>
      <c r="AP89" s="86" t="s">
        <v>10268</v>
      </c>
      <c r="AQ89" s="86"/>
    </row>
    <row r="90" spans="1:49" ht="15" customHeight="1" x14ac:dyDescent="0.2">
      <c r="A90" s="86">
        <v>15</v>
      </c>
      <c r="B90" s="86" t="s">
        <v>1305</v>
      </c>
      <c r="C90" s="86" t="s">
        <v>1350</v>
      </c>
      <c r="D90" s="86" t="s">
        <v>1081</v>
      </c>
      <c r="E90" s="86" t="s">
        <v>1307</v>
      </c>
      <c r="F90" s="86" t="s">
        <v>1308</v>
      </c>
      <c r="G90" s="86" t="s">
        <v>1270</v>
      </c>
      <c r="H90" s="86" t="s">
        <v>1271</v>
      </c>
      <c r="I90" t="s">
        <v>1358</v>
      </c>
      <c r="J90" s="87">
        <v>43891</v>
      </c>
      <c r="K90" s="87">
        <v>43921</v>
      </c>
      <c r="L90" s="86" t="s">
        <v>1087</v>
      </c>
      <c r="M90" s="86" t="s">
        <v>1359</v>
      </c>
      <c r="N90" s="86" t="s">
        <v>472</v>
      </c>
      <c r="O90" s="86" t="s">
        <v>1353</v>
      </c>
      <c r="P90" s="86" t="s">
        <v>1090</v>
      </c>
      <c r="Q90" s="44">
        <f t="shared" si="8"/>
        <v>1</v>
      </c>
      <c r="R90" s="44">
        <v>1</v>
      </c>
      <c r="S90" s="44">
        <v>0</v>
      </c>
      <c r="T90" s="44">
        <v>0</v>
      </c>
      <c r="U90" s="44">
        <v>0</v>
      </c>
      <c r="V90" s="88">
        <v>0</v>
      </c>
      <c r="W90" s="88"/>
      <c r="X90" s="88">
        <v>1</v>
      </c>
      <c r="Y90" s="88" t="s">
        <v>1360</v>
      </c>
      <c r="Z90" s="88">
        <v>0</v>
      </c>
      <c r="AA90" s="88" t="s">
        <v>11053</v>
      </c>
      <c r="AB90" s="88">
        <v>0</v>
      </c>
      <c r="AC90" s="44"/>
      <c r="AD90" s="44"/>
      <c r="AE90" s="44"/>
      <c r="AF90" s="71">
        <v>44119</v>
      </c>
      <c r="AG90" s="71">
        <v>44119</v>
      </c>
      <c r="AH90" s="88">
        <f t="shared" si="11"/>
        <v>1</v>
      </c>
      <c r="AI90" s="88">
        <f t="shared" si="12"/>
        <v>0</v>
      </c>
      <c r="AJ90" s="88" t="str">
        <f t="shared" si="13"/>
        <v/>
      </c>
      <c r="AK90" s="88" t="str">
        <f t="shared" si="9"/>
        <v/>
      </c>
      <c r="AL90" s="88" t="str">
        <f t="shared" si="10"/>
        <v/>
      </c>
      <c r="AM90" s="86"/>
      <c r="AN90" s="86"/>
      <c r="AO90" s="86" t="s">
        <v>10218</v>
      </c>
      <c r="AP90" s="86" t="s">
        <v>10268</v>
      </c>
      <c r="AQ90" s="86"/>
    </row>
    <row r="91" spans="1:49" ht="15" customHeight="1" x14ac:dyDescent="0.2">
      <c r="A91" s="86">
        <v>16</v>
      </c>
      <c r="B91" s="86" t="s">
        <v>1305</v>
      </c>
      <c r="C91" s="86" t="s">
        <v>1350</v>
      </c>
      <c r="D91" s="86" t="s">
        <v>1081</v>
      </c>
      <c r="E91" s="86" t="s">
        <v>1307</v>
      </c>
      <c r="F91" s="86" t="s">
        <v>1308</v>
      </c>
      <c r="G91" s="86" t="s">
        <v>1270</v>
      </c>
      <c r="H91" s="86" t="s">
        <v>1271</v>
      </c>
      <c r="I91" t="s">
        <v>1361</v>
      </c>
      <c r="J91" s="87">
        <v>44013</v>
      </c>
      <c r="K91" s="87">
        <v>44043</v>
      </c>
      <c r="L91" s="86" t="s">
        <v>1087</v>
      </c>
      <c r="M91" t="s">
        <v>1359</v>
      </c>
      <c r="N91" s="86" t="s">
        <v>472</v>
      </c>
      <c r="O91" s="86" t="s">
        <v>1353</v>
      </c>
      <c r="P91" s="86" t="s">
        <v>1090</v>
      </c>
      <c r="Q91" s="44">
        <f t="shared" si="8"/>
        <v>1</v>
      </c>
      <c r="R91" s="44">
        <v>0</v>
      </c>
      <c r="S91" s="44">
        <v>0</v>
      </c>
      <c r="T91" s="44">
        <v>1</v>
      </c>
      <c r="U91" s="44">
        <v>0</v>
      </c>
      <c r="V91" s="88">
        <v>0</v>
      </c>
      <c r="W91" s="88"/>
      <c r="X91" s="88">
        <v>0</v>
      </c>
      <c r="Y91" s="88" t="s">
        <v>1348</v>
      </c>
      <c r="Z91" s="88">
        <v>0</v>
      </c>
      <c r="AA91" s="88" t="s">
        <v>11055</v>
      </c>
      <c r="AB91" s="88">
        <v>0</v>
      </c>
      <c r="AC91" s="44"/>
      <c r="AD91" s="44"/>
      <c r="AE91" s="44"/>
      <c r="AF91" s="71">
        <v>44119</v>
      </c>
      <c r="AG91" s="71">
        <v>44119</v>
      </c>
      <c r="AH91" s="88">
        <f t="shared" si="11"/>
        <v>0</v>
      </c>
      <c r="AI91" s="88" t="str">
        <f t="shared" si="12"/>
        <v/>
      </c>
      <c r="AJ91" s="88" t="str">
        <f t="shared" si="13"/>
        <v/>
      </c>
      <c r="AK91" s="88">
        <f t="shared" si="9"/>
        <v>0</v>
      </c>
      <c r="AL91" s="88" t="str">
        <f t="shared" si="10"/>
        <v/>
      </c>
      <c r="AM91" s="86"/>
      <c r="AN91" s="86"/>
      <c r="AO91" s="86" t="s">
        <v>10208</v>
      </c>
      <c r="AP91" s="86" t="s">
        <v>10268</v>
      </c>
      <c r="AQ91" s="86"/>
    </row>
    <row r="92" spans="1:49" ht="15" customHeight="1" x14ac:dyDescent="0.2">
      <c r="A92" s="86">
        <v>17</v>
      </c>
      <c r="B92" s="86" t="s">
        <v>1305</v>
      </c>
      <c r="C92" s="86" t="s">
        <v>1350</v>
      </c>
      <c r="D92" s="86" t="s">
        <v>1081</v>
      </c>
      <c r="E92" s="86" t="s">
        <v>1307</v>
      </c>
      <c r="F92" s="86" t="s">
        <v>1308</v>
      </c>
      <c r="G92" s="86" t="s">
        <v>1270</v>
      </c>
      <c r="H92" s="86" t="s">
        <v>1271</v>
      </c>
      <c r="I92" t="s">
        <v>1362</v>
      </c>
      <c r="J92" s="87">
        <v>43922</v>
      </c>
      <c r="K92" s="87">
        <v>43951</v>
      </c>
      <c r="L92" s="86" t="s">
        <v>1087</v>
      </c>
      <c r="M92" t="s">
        <v>1359</v>
      </c>
      <c r="N92" s="86" t="s">
        <v>472</v>
      </c>
      <c r="O92" s="86" t="s">
        <v>1353</v>
      </c>
      <c r="P92" s="86" t="s">
        <v>1090</v>
      </c>
      <c r="Q92" s="44">
        <f t="shared" si="8"/>
        <v>1</v>
      </c>
      <c r="R92" s="44">
        <v>0</v>
      </c>
      <c r="S92" s="44">
        <v>1</v>
      </c>
      <c r="T92" s="44">
        <v>0</v>
      </c>
      <c r="U92" s="44">
        <v>0</v>
      </c>
      <c r="V92" s="88">
        <v>0</v>
      </c>
      <c r="W92" s="88"/>
      <c r="X92" s="88">
        <v>0</v>
      </c>
      <c r="Y92" s="88" t="s">
        <v>1363</v>
      </c>
      <c r="Z92" s="88">
        <v>1</v>
      </c>
      <c r="AA92" s="88" t="s">
        <v>11056</v>
      </c>
      <c r="AB92" s="88">
        <v>0</v>
      </c>
      <c r="AC92" s="44"/>
      <c r="AD92" s="44"/>
      <c r="AE92" s="44"/>
      <c r="AF92" s="71">
        <v>44119</v>
      </c>
      <c r="AG92" s="71">
        <v>44119</v>
      </c>
      <c r="AH92" s="88">
        <f t="shared" si="11"/>
        <v>1</v>
      </c>
      <c r="AI92" s="88" t="str">
        <f t="shared" si="12"/>
        <v/>
      </c>
      <c r="AJ92" s="88">
        <f t="shared" si="13"/>
        <v>0</v>
      </c>
      <c r="AK92" s="88" t="str">
        <f t="shared" si="9"/>
        <v/>
      </c>
      <c r="AL92" s="88" t="str">
        <f t="shared" si="10"/>
        <v/>
      </c>
      <c r="AM92" s="86"/>
      <c r="AN92" s="86"/>
      <c r="AO92" s="86" t="s">
        <v>10208</v>
      </c>
      <c r="AP92" s="86" t="s">
        <v>10268</v>
      </c>
      <c r="AQ92" s="86"/>
    </row>
    <row r="93" spans="1:49" ht="15" customHeight="1" x14ac:dyDescent="0.2">
      <c r="A93" s="86">
        <v>18</v>
      </c>
      <c r="B93" s="86" t="s">
        <v>1305</v>
      </c>
      <c r="C93" s="86" t="s">
        <v>1350</v>
      </c>
      <c r="D93" s="86" t="s">
        <v>1081</v>
      </c>
      <c r="E93" s="86" t="s">
        <v>1307</v>
      </c>
      <c r="F93" s="86" t="s">
        <v>1308</v>
      </c>
      <c r="G93" s="86" t="s">
        <v>1270</v>
      </c>
      <c r="H93" s="86" t="s">
        <v>1271</v>
      </c>
      <c r="I93" t="s">
        <v>1364</v>
      </c>
      <c r="J93" s="87">
        <v>44044</v>
      </c>
      <c r="K93" s="87">
        <v>44074</v>
      </c>
      <c r="L93" s="86" t="s">
        <v>1087</v>
      </c>
      <c r="M93" t="s">
        <v>1359</v>
      </c>
      <c r="N93" s="86" t="s">
        <v>472</v>
      </c>
      <c r="O93" s="86" t="s">
        <v>1353</v>
      </c>
      <c r="P93" s="86" t="s">
        <v>1090</v>
      </c>
      <c r="Q93" s="44">
        <f t="shared" si="8"/>
        <v>1</v>
      </c>
      <c r="R93" s="44">
        <v>0</v>
      </c>
      <c r="S93" s="44">
        <v>0</v>
      </c>
      <c r="T93" s="44">
        <v>1</v>
      </c>
      <c r="U93" s="44">
        <v>0</v>
      </c>
      <c r="V93" s="88">
        <v>0</v>
      </c>
      <c r="W93" s="88"/>
      <c r="X93" s="88">
        <v>0</v>
      </c>
      <c r="Y93" s="88" t="s">
        <v>1348</v>
      </c>
      <c r="Z93" s="88">
        <v>0</v>
      </c>
      <c r="AA93" s="88" t="s">
        <v>11057</v>
      </c>
      <c r="AB93" s="88">
        <v>0</v>
      </c>
      <c r="AC93" s="44"/>
      <c r="AD93" s="44"/>
      <c r="AE93" s="44"/>
      <c r="AF93" s="71">
        <v>44119</v>
      </c>
      <c r="AG93" s="71">
        <v>44119</v>
      </c>
      <c r="AH93" s="88">
        <f t="shared" si="11"/>
        <v>0</v>
      </c>
      <c r="AI93" s="88" t="str">
        <f t="shared" si="12"/>
        <v/>
      </c>
      <c r="AJ93" s="88" t="str">
        <f t="shared" si="13"/>
        <v/>
      </c>
      <c r="AK93" s="88">
        <f t="shared" si="9"/>
        <v>0</v>
      </c>
      <c r="AL93" s="88" t="str">
        <f t="shared" si="10"/>
        <v/>
      </c>
      <c r="AM93" s="86"/>
      <c r="AN93" s="86"/>
      <c r="AO93" s="86" t="s">
        <v>10208</v>
      </c>
      <c r="AP93" s="86" t="s">
        <v>10268</v>
      </c>
      <c r="AQ93" s="86"/>
    </row>
    <row r="94" spans="1:49" ht="15" customHeight="1" x14ac:dyDescent="0.2">
      <c r="A94">
        <v>19</v>
      </c>
      <c r="B94" s="86" t="s">
        <v>1305</v>
      </c>
      <c r="C94" s="86" t="s">
        <v>1350</v>
      </c>
      <c r="D94" s="86" t="s">
        <v>1081</v>
      </c>
      <c r="E94" s="86" t="s">
        <v>1307</v>
      </c>
      <c r="F94" s="86" t="s">
        <v>1308</v>
      </c>
      <c r="G94" s="86" t="s">
        <v>1270</v>
      </c>
      <c r="H94" s="86" t="s">
        <v>1271</v>
      </c>
      <c r="I94" t="s">
        <v>1365</v>
      </c>
      <c r="J94" s="71">
        <v>43862</v>
      </c>
      <c r="K94" s="71">
        <v>43921</v>
      </c>
      <c r="L94" s="86" t="s">
        <v>1087</v>
      </c>
      <c r="M94" t="s">
        <v>1366</v>
      </c>
      <c r="N94" s="86" t="s">
        <v>472</v>
      </c>
      <c r="O94" s="86" t="s">
        <v>1353</v>
      </c>
      <c r="P94" s="86" t="s">
        <v>1090</v>
      </c>
      <c r="Q94" s="44">
        <f t="shared" si="8"/>
        <v>1</v>
      </c>
      <c r="R94" s="44">
        <v>1</v>
      </c>
      <c r="S94" s="44">
        <v>0</v>
      </c>
      <c r="T94" s="44">
        <v>0</v>
      </c>
      <c r="U94" s="44">
        <v>0</v>
      </c>
      <c r="V94" s="88">
        <v>0.4</v>
      </c>
      <c r="W94" s="88"/>
      <c r="X94" s="88">
        <v>0.6</v>
      </c>
      <c r="Y94" s="88" t="s">
        <v>1367</v>
      </c>
      <c r="Z94" s="88">
        <v>0</v>
      </c>
      <c r="AA94" s="88" t="s">
        <v>11053</v>
      </c>
      <c r="AB94" s="88">
        <v>0</v>
      </c>
      <c r="AC94" s="44"/>
      <c r="AD94" s="44"/>
      <c r="AE94" s="44"/>
      <c r="AF94" s="71">
        <v>44119</v>
      </c>
      <c r="AG94" s="71">
        <v>44119</v>
      </c>
      <c r="AH94" s="88">
        <f t="shared" si="11"/>
        <v>1</v>
      </c>
      <c r="AI94" s="88">
        <f t="shared" si="12"/>
        <v>0.4</v>
      </c>
      <c r="AJ94" s="88" t="str">
        <f t="shared" si="13"/>
        <v/>
      </c>
      <c r="AK94" s="88" t="str">
        <f t="shared" si="9"/>
        <v/>
      </c>
      <c r="AL94" s="88" t="str">
        <f t="shared" si="10"/>
        <v/>
      </c>
      <c r="AO94" t="s">
        <v>10218</v>
      </c>
      <c r="AP94" t="s">
        <v>10268</v>
      </c>
    </row>
    <row r="95" spans="1:49" ht="15" customHeight="1" x14ac:dyDescent="0.2">
      <c r="A95">
        <v>20</v>
      </c>
      <c r="B95" s="86" t="s">
        <v>1305</v>
      </c>
      <c r="C95" s="86" t="s">
        <v>1350</v>
      </c>
      <c r="D95" s="86" t="s">
        <v>1081</v>
      </c>
      <c r="E95" s="86" t="s">
        <v>1307</v>
      </c>
      <c r="F95" s="86" t="s">
        <v>1308</v>
      </c>
      <c r="G95" s="86" t="s">
        <v>1270</v>
      </c>
      <c r="H95" s="86" t="s">
        <v>1271</v>
      </c>
      <c r="I95" t="s">
        <v>1368</v>
      </c>
      <c r="J95" s="71">
        <v>44136</v>
      </c>
      <c r="K95" s="71">
        <v>44165</v>
      </c>
      <c r="L95" s="86" t="s">
        <v>1087</v>
      </c>
      <c r="M95" t="s">
        <v>1366</v>
      </c>
      <c r="N95" s="86" t="s">
        <v>472</v>
      </c>
      <c r="O95" s="86" t="s">
        <v>1353</v>
      </c>
      <c r="P95" s="86" t="s">
        <v>1090</v>
      </c>
      <c r="Q95" s="44">
        <f t="shared" si="8"/>
        <v>1</v>
      </c>
      <c r="R95" s="44">
        <v>0</v>
      </c>
      <c r="S95" s="44">
        <v>0</v>
      </c>
      <c r="T95" s="44">
        <v>0</v>
      </c>
      <c r="U95" s="44">
        <v>1</v>
      </c>
      <c r="V95" s="88">
        <v>0</v>
      </c>
      <c r="W95" s="88"/>
      <c r="X95" s="88">
        <v>0</v>
      </c>
      <c r="Y95" s="88" t="s">
        <v>1348</v>
      </c>
      <c r="Z95" s="88">
        <v>0</v>
      </c>
      <c r="AA95" s="88" t="s">
        <v>11058</v>
      </c>
      <c r="AB95" s="88">
        <v>0</v>
      </c>
      <c r="AC95" s="44"/>
      <c r="AD95" s="44"/>
      <c r="AE95" s="44"/>
      <c r="AF95" s="71">
        <v>44119</v>
      </c>
      <c r="AG95" s="71">
        <v>44119</v>
      </c>
      <c r="AH95" s="88">
        <f t="shared" si="11"/>
        <v>0</v>
      </c>
      <c r="AI95" s="88" t="str">
        <f t="shared" si="12"/>
        <v/>
      </c>
      <c r="AJ95" s="88" t="str">
        <f t="shared" si="13"/>
        <v/>
      </c>
      <c r="AK95" s="88" t="str">
        <f t="shared" si="9"/>
        <v/>
      </c>
      <c r="AL95" s="88">
        <f t="shared" si="10"/>
        <v>0</v>
      </c>
      <c r="AO95" t="s">
        <v>10208</v>
      </c>
    </row>
    <row r="96" spans="1:49" ht="15" customHeight="1" x14ac:dyDescent="0.2">
      <c r="A96">
        <v>21</v>
      </c>
      <c r="B96" s="86" t="s">
        <v>1305</v>
      </c>
      <c r="C96" s="86" t="s">
        <v>1350</v>
      </c>
      <c r="D96" s="86" t="s">
        <v>1081</v>
      </c>
      <c r="E96" s="86" t="s">
        <v>1307</v>
      </c>
      <c r="F96" s="86" t="s">
        <v>1308</v>
      </c>
      <c r="G96" s="86" t="s">
        <v>1270</v>
      </c>
      <c r="H96" s="86" t="s">
        <v>1271</v>
      </c>
      <c r="I96" t="s">
        <v>1369</v>
      </c>
      <c r="J96" s="71">
        <v>43831</v>
      </c>
      <c r="K96" s="71">
        <v>43921</v>
      </c>
      <c r="L96" s="86" t="s">
        <v>1087</v>
      </c>
      <c r="M96" t="s">
        <v>1366</v>
      </c>
      <c r="N96" s="86" t="s">
        <v>472</v>
      </c>
      <c r="O96" s="86" t="s">
        <v>1353</v>
      </c>
      <c r="P96" s="86" t="s">
        <v>1090</v>
      </c>
      <c r="Q96" s="44">
        <f t="shared" si="8"/>
        <v>1</v>
      </c>
      <c r="R96" s="44">
        <v>1</v>
      </c>
      <c r="S96" s="44">
        <v>0</v>
      </c>
      <c r="T96" s="44">
        <v>0</v>
      </c>
      <c r="U96" s="44">
        <v>0</v>
      </c>
      <c r="V96" s="88">
        <v>0.66</v>
      </c>
      <c r="W96" s="88"/>
      <c r="X96" s="88">
        <v>0.34</v>
      </c>
      <c r="Y96" s="88" t="s">
        <v>1370</v>
      </c>
      <c r="Z96" s="88">
        <v>0</v>
      </c>
      <c r="AA96" s="88" t="s">
        <v>11053</v>
      </c>
      <c r="AB96" s="88">
        <v>0</v>
      </c>
      <c r="AC96" s="44"/>
      <c r="AD96" s="44"/>
      <c r="AE96" s="44"/>
      <c r="AF96" s="71">
        <v>44119</v>
      </c>
      <c r="AG96" s="71">
        <v>44119</v>
      </c>
      <c r="AH96" s="88">
        <f t="shared" si="11"/>
        <v>1</v>
      </c>
      <c r="AI96" s="88">
        <f t="shared" si="12"/>
        <v>0.66</v>
      </c>
      <c r="AJ96" s="88" t="str">
        <f t="shared" si="13"/>
        <v/>
      </c>
      <c r="AK96" s="88" t="str">
        <f t="shared" si="9"/>
        <v/>
      </c>
      <c r="AL96" s="88" t="str">
        <f t="shared" si="10"/>
        <v/>
      </c>
      <c r="AO96" t="s">
        <v>10218</v>
      </c>
    </row>
    <row r="97" spans="1:49" ht="15" customHeight="1" x14ac:dyDescent="0.2">
      <c r="A97">
        <v>22</v>
      </c>
      <c r="B97" s="86" t="s">
        <v>1305</v>
      </c>
      <c r="C97" s="86" t="s">
        <v>1350</v>
      </c>
      <c r="D97" s="86" t="s">
        <v>1081</v>
      </c>
      <c r="E97" s="86" t="s">
        <v>1307</v>
      </c>
      <c r="F97" s="86" t="s">
        <v>1308</v>
      </c>
      <c r="G97" s="86" t="s">
        <v>1270</v>
      </c>
      <c r="H97" s="86" t="s">
        <v>1271</v>
      </c>
      <c r="I97" t="s">
        <v>1371</v>
      </c>
      <c r="J97" s="71">
        <v>43862</v>
      </c>
      <c r="K97" s="71">
        <v>43921</v>
      </c>
      <c r="L97" s="86" t="s">
        <v>1087</v>
      </c>
      <c r="M97" t="s">
        <v>1366</v>
      </c>
      <c r="N97" s="86" t="s">
        <v>472</v>
      </c>
      <c r="O97" s="86" t="s">
        <v>1353</v>
      </c>
      <c r="P97" s="86" t="s">
        <v>1090</v>
      </c>
      <c r="Q97" s="44">
        <f t="shared" si="8"/>
        <v>1</v>
      </c>
      <c r="R97" s="44">
        <v>1</v>
      </c>
      <c r="S97" s="44">
        <v>0</v>
      </c>
      <c r="T97" s="44">
        <v>0</v>
      </c>
      <c r="U97" s="44">
        <v>0</v>
      </c>
      <c r="V97" s="88">
        <v>0.5</v>
      </c>
      <c r="W97" s="88"/>
      <c r="X97" s="88">
        <v>0.5</v>
      </c>
      <c r="Y97" s="88" t="s">
        <v>1372</v>
      </c>
      <c r="Z97" s="88">
        <v>0</v>
      </c>
      <c r="AA97" s="88" t="s">
        <v>11053</v>
      </c>
      <c r="AB97" s="88">
        <v>0</v>
      </c>
      <c r="AC97" s="44"/>
      <c r="AD97" s="44"/>
      <c r="AE97" s="44"/>
      <c r="AF97" s="71">
        <v>44119</v>
      </c>
      <c r="AG97" s="71">
        <v>44119</v>
      </c>
      <c r="AH97" s="88">
        <f t="shared" si="11"/>
        <v>1</v>
      </c>
      <c r="AI97" s="88">
        <f t="shared" si="12"/>
        <v>0.5</v>
      </c>
      <c r="AJ97" s="88" t="str">
        <f t="shared" si="13"/>
        <v/>
      </c>
      <c r="AK97" s="88" t="str">
        <f t="shared" si="9"/>
        <v/>
      </c>
      <c r="AL97" s="88" t="str">
        <f t="shared" si="10"/>
        <v/>
      </c>
      <c r="AO97" t="s">
        <v>10208</v>
      </c>
    </row>
    <row r="98" spans="1:49" ht="15" customHeight="1" x14ac:dyDescent="0.2">
      <c r="A98">
        <v>23</v>
      </c>
      <c r="B98" s="86" t="s">
        <v>1305</v>
      </c>
      <c r="C98" s="86" t="s">
        <v>1350</v>
      </c>
      <c r="D98" s="86" t="s">
        <v>1081</v>
      </c>
      <c r="E98" s="86" t="s">
        <v>1307</v>
      </c>
      <c r="F98" s="86" t="s">
        <v>1308</v>
      </c>
      <c r="G98" s="86" t="s">
        <v>1270</v>
      </c>
      <c r="H98" s="86" t="s">
        <v>1271</v>
      </c>
      <c r="I98" t="s">
        <v>1373</v>
      </c>
      <c r="J98" s="87">
        <v>43891</v>
      </c>
      <c r="K98" s="87">
        <v>43921</v>
      </c>
      <c r="L98" s="86" t="s">
        <v>1087</v>
      </c>
      <c r="M98" t="s">
        <v>1366</v>
      </c>
      <c r="N98" s="86" t="s">
        <v>472</v>
      </c>
      <c r="O98" s="86" t="s">
        <v>1353</v>
      </c>
      <c r="P98" s="86" t="s">
        <v>1090</v>
      </c>
      <c r="Q98" s="44">
        <f t="shared" si="8"/>
        <v>1</v>
      </c>
      <c r="R98" s="44">
        <v>1</v>
      </c>
      <c r="S98" s="44">
        <v>0</v>
      </c>
      <c r="T98" s="44">
        <v>0</v>
      </c>
      <c r="U98" s="44">
        <v>0</v>
      </c>
      <c r="V98" s="88">
        <v>0.8</v>
      </c>
      <c r="W98" s="88"/>
      <c r="X98" s="88">
        <v>0.2</v>
      </c>
      <c r="Y98" s="88" t="s">
        <v>1374</v>
      </c>
      <c r="Z98" s="88">
        <v>0</v>
      </c>
      <c r="AA98" s="88" t="s">
        <v>11053</v>
      </c>
      <c r="AB98" s="88">
        <v>0</v>
      </c>
      <c r="AC98" s="44"/>
      <c r="AD98" s="44"/>
      <c r="AE98" s="44"/>
      <c r="AF98" s="71">
        <v>44119</v>
      </c>
      <c r="AG98" s="71">
        <v>44119</v>
      </c>
      <c r="AH98" s="88">
        <f t="shared" si="11"/>
        <v>1</v>
      </c>
      <c r="AI98" s="88">
        <f t="shared" si="12"/>
        <v>0.8</v>
      </c>
      <c r="AJ98" s="88" t="str">
        <f t="shared" si="13"/>
        <v/>
      </c>
      <c r="AK98" s="88" t="str">
        <f t="shared" si="9"/>
        <v/>
      </c>
      <c r="AL98" s="88" t="str">
        <f t="shared" si="10"/>
        <v/>
      </c>
      <c r="AO98" t="s">
        <v>10208</v>
      </c>
    </row>
    <row r="99" spans="1:49" ht="15" customHeight="1" x14ac:dyDescent="0.2">
      <c r="A99" s="86">
        <v>24</v>
      </c>
      <c r="B99" s="86" t="s">
        <v>1305</v>
      </c>
      <c r="C99" s="86" t="s">
        <v>1350</v>
      </c>
      <c r="D99" s="86" t="s">
        <v>1081</v>
      </c>
      <c r="E99" s="86" t="s">
        <v>1307</v>
      </c>
      <c r="F99" s="86" t="s">
        <v>1308</v>
      </c>
      <c r="G99" s="86" t="s">
        <v>1270</v>
      </c>
      <c r="H99" s="86" t="s">
        <v>1271</v>
      </c>
      <c r="I99" t="s">
        <v>1375</v>
      </c>
      <c r="J99" s="71">
        <v>43983</v>
      </c>
      <c r="K99" s="71">
        <v>44012</v>
      </c>
      <c r="L99" s="86" t="s">
        <v>1087</v>
      </c>
      <c r="M99" t="s">
        <v>1366</v>
      </c>
      <c r="N99" s="86" t="s">
        <v>472</v>
      </c>
      <c r="O99" s="86" t="s">
        <v>1353</v>
      </c>
      <c r="P99" s="86" t="s">
        <v>1090</v>
      </c>
      <c r="Q99" s="44">
        <f t="shared" si="8"/>
        <v>1</v>
      </c>
      <c r="R99" s="44">
        <v>0</v>
      </c>
      <c r="S99" s="44">
        <v>1</v>
      </c>
      <c r="T99" s="44">
        <v>0</v>
      </c>
      <c r="U99" s="44">
        <v>0</v>
      </c>
      <c r="V99" s="88">
        <v>0</v>
      </c>
      <c r="W99" s="88"/>
      <c r="X99" s="88">
        <v>0.8</v>
      </c>
      <c r="Y99" s="88" t="s">
        <v>1376</v>
      </c>
      <c r="Z99" s="88">
        <v>0.2</v>
      </c>
      <c r="AA99" s="88" t="s">
        <v>11059</v>
      </c>
      <c r="AB99" s="88">
        <v>0</v>
      </c>
      <c r="AC99" s="44"/>
      <c r="AD99" s="44"/>
      <c r="AE99" s="44"/>
      <c r="AF99" s="71">
        <v>44119</v>
      </c>
      <c r="AG99" s="71">
        <v>44119</v>
      </c>
      <c r="AH99" s="88">
        <f t="shared" si="11"/>
        <v>1</v>
      </c>
      <c r="AI99" s="88" t="str">
        <f t="shared" si="12"/>
        <v/>
      </c>
      <c r="AJ99" s="88">
        <f t="shared" si="13"/>
        <v>0.8</v>
      </c>
      <c r="AK99" s="88" t="str">
        <f t="shared" si="9"/>
        <v/>
      </c>
      <c r="AL99" s="88" t="str">
        <f t="shared" si="10"/>
        <v/>
      </c>
      <c r="AO99" t="s">
        <v>10208</v>
      </c>
    </row>
    <row r="100" spans="1:49" ht="15" customHeight="1" x14ac:dyDescent="0.2">
      <c r="A100" s="86">
        <v>25</v>
      </c>
      <c r="B100" s="86" t="s">
        <v>1305</v>
      </c>
      <c r="C100" s="86" t="s">
        <v>1350</v>
      </c>
      <c r="D100" s="86" t="s">
        <v>1081</v>
      </c>
      <c r="E100" s="86" t="s">
        <v>1307</v>
      </c>
      <c r="F100" s="86" t="s">
        <v>1308</v>
      </c>
      <c r="G100" s="86" t="s">
        <v>1270</v>
      </c>
      <c r="H100" s="86" t="s">
        <v>1271</v>
      </c>
      <c r="I100" t="s">
        <v>1377</v>
      </c>
      <c r="J100" s="87">
        <v>43891</v>
      </c>
      <c r="K100" s="87">
        <v>43951</v>
      </c>
      <c r="L100" s="86" t="s">
        <v>1087</v>
      </c>
      <c r="M100" t="s">
        <v>1366</v>
      </c>
      <c r="N100" s="86" t="s">
        <v>472</v>
      </c>
      <c r="O100" s="86" t="s">
        <v>1353</v>
      </c>
      <c r="P100" s="86" t="s">
        <v>1090</v>
      </c>
      <c r="Q100" s="44">
        <f t="shared" si="8"/>
        <v>1</v>
      </c>
      <c r="R100" s="44">
        <v>0.5</v>
      </c>
      <c r="S100" s="44">
        <v>0.5</v>
      </c>
      <c r="T100" s="44">
        <v>0</v>
      </c>
      <c r="U100" s="44">
        <v>0</v>
      </c>
      <c r="V100" s="88">
        <v>0.5</v>
      </c>
      <c r="W100" s="88"/>
      <c r="X100" s="88">
        <v>0.5</v>
      </c>
      <c r="Y100" s="88" t="s">
        <v>1378</v>
      </c>
      <c r="Z100" s="88">
        <v>0</v>
      </c>
      <c r="AA100" s="88" t="s">
        <v>11053</v>
      </c>
      <c r="AB100" s="88">
        <v>0</v>
      </c>
      <c r="AC100" s="44"/>
      <c r="AD100" s="44"/>
      <c r="AE100" s="44"/>
      <c r="AF100" s="71">
        <v>44119</v>
      </c>
      <c r="AG100" s="71">
        <v>44119</v>
      </c>
      <c r="AH100" s="88">
        <f t="shared" si="11"/>
        <v>1</v>
      </c>
      <c r="AI100" s="88">
        <f t="shared" si="12"/>
        <v>1</v>
      </c>
      <c r="AJ100" s="88">
        <f t="shared" si="13"/>
        <v>1</v>
      </c>
      <c r="AK100" s="88" t="str">
        <f t="shared" si="9"/>
        <v/>
      </c>
      <c r="AL100" s="88" t="str">
        <f t="shared" si="10"/>
        <v/>
      </c>
      <c r="AO100" t="s">
        <v>10208</v>
      </c>
    </row>
    <row r="101" spans="1:49" ht="15" customHeight="1" x14ac:dyDescent="0.2">
      <c r="A101" s="86">
        <v>26</v>
      </c>
      <c r="B101" s="86" t="s">
        <v>1305</v>
      </c>
      <c r="C101" s="86" t="s">
        <v>1350</v>
      </c>
      <c r="D101" s="86" t="s">
        <v>1081</v>
      </c>
      <c r="E101" s="86" t="s">
        <v>1307</v>
      </c>
      <c r="F101" s="86" t="s">
        <v>1308</v>
      </c>
      <c r="G101" s="86" t="s">
        <v>1270</v>
      </c>
      <c r="H101" s="86" t="s">
        <v>1271</v>
      </c>
      <c r="I101" t="s">
        <v>1379</v>
      </c>
      <c r="J101" s="87">
        <v>43891</v>
      </c>
      <c r="K101" s="87">
        <v>43921</v>
      </c>
      <c r="L101" s="86" t="s">
        <v>1087</v>
      </c>
      <c r="M101" t="s">
        <v>1366</v>
      </c>
      <c r="N101" s="86" t="s">
        <v>472</v>
      </c>
      <c r="O101" s="86" t="s">
        <v>1353</v>
      </c>
      <c r="P101" s="86" t="s">
        <v>1090</v>
      </c>
      <c r="Q101" s="44">
        <f t="shared" si="8"/>
        <v>1</v>
      </c>
      <c r="R101" s="44">
        <v>1</v>
      </c>
      <c r="S101" s="44">
        <v>0</v>
      </c>
      <c r="T101" s="44">
        <v>0</v>
      </c>
      <c r="U101" s="44">
        <v>0</v>
      </c>
      <c r="V101" s="88">
        <v>0.5</v>
      </c>
      <c r="W101" s="88"/>
      <c r="X101" s="88">
        <v>0.5</v>
      </c>
      <c r="Y101" s="88" t="s">
        <v>1380</v>
      </c>
      <c r="Z101" s="88">
        <v>0</v>
      </c>
      <c r="AA101" s="88" t="s">
        <v>11053</v>
      </c>
      <c r="AB101" s="88">
        <v>0</v>
      </c>
      <c r="AC101" s="44"/>
      <c r="AD101" s="44"/>
      <c r="AE101" s="44"/>
      <c r="AF101" s="71">
        <v>44119</v>
      </c>
      <c r="AG101" s="71">
        <v>44119</v>
      </c>
      <c r="AH101" s="88">
        <f t="shared" si="11"/>
        <v>1</v>
      </c>
      <c r="AI101" s="88">
        <f t="shared" si="12"/>
        <v>0.5</v>
      </c>
      <c r="AJ101" s="88" t="str">
        <f t="shared" si="13"/>
        <v/>
      </c>
      <c r="AK101" s="88" t="str">
        <f t="shared" si="9"/>
        <v/>
      </c>
      <c r="AL101" s="88" t="str">
        <f t="shared" si="10"/>
        <v/>
      </c>
      <c r="AO101" t="s">
        <v>10208</v>
      </c>
    </row>
    <row r="102" spans="1:49" ht="15" customHeight="1" x14ac:dyDescent="0.2">
      <c r="A102">
        <v>27</v>
      </c>
      <c r="B102" s="86" t="s">
        <v>1305</v>
      </c>
      <c r="C102" s="86" t="s">
        <v>1350</v>
      </c>
      <c r="D102" s="86" t="s">
        <v>1081</v>
      </c>
      <c r="E102" s="86" t="s">
        <v>1307</v>
      </c>
      <c r="F102" s="86" t="s">
        <v>1308</v>
      </c>
      <c r="G102" s="86" t="s">
        <v>1270</v>
      </c>
      <c r="H102" s="86" t="s">
        <v>1271</v>
      </c>
      <c r="I102" t="s">
        <v>1381</v>
      </c>
      <c r="J102" s="71">
        <v>44105</v>
      </c>
      <c r="K102" s="71">
        <v>44196</v>
      </c>
      <c r="L102" s="86" t="s">
        <v>1087</v>
      </c>
      <c r="M102" t="s">
        <v>1366</v>
      </c>
      <c r="N102" s="86" t="s">
        <v>472</v>
      </c>
      <c r="O102" s="86" t="s">
        <v>1353</v>
      </c>
      <c r="P102" s="86" t="s">
        <v>1090</v>
      </c>
      <c r="Q102" s="44">
        <f t="shared" si="8"/>
        <v>1</v>
      </c>
      <c r="R102" s="44">
        <v>0</v>
      </c>
      <c r="S102" s="44">
        <v>0</v>
      </c>
      <c r="T102" s="44">
        <v>0</v>
      </c>
      <c r="U102" s="44">
        <v>1</v>
      </c>
      <c r="V102" s="88">
        <v>0</v>
      </c>
      <c r="W102" s="88"/>
      <c r="X102" s="88">
        <v>0</v>
      </c>
      <c r="Y102" s="88" t="s">
        <v>1382</v>
      </c>
      <c r="Z102" s="88">
        <v>0</v>
      </c>
      <c r="AA102" s="88" t="s">
        <v>11060</v>
      </c>
      <c r="AB102" s="88">
        <v>0</v>
      </c>
      <c r="AC102" s="44"/>
      <c r="AD102" s="44"/>
      <c r="AE102" s="44"/>
      <c r="AF102" s="71">
        <v>44119</v>
      </c>
      <c r="AG102" s="71">
        <v>44119</v>
      </c>
      <c r="AH102" s="88">
        <f t="shared" si="11"/>
        <v>0</v>
      </c>
      <c r="AI102" s="88" t="str">
        <f t="shared" si="12"/>
        <v/>
      </c>
      <c r="AJ102" s="88" t="str">
        <f t="shared" si="13"/>
        <v/>
      </c>
      <c r="AK102" s="88" t="str">
        <f t="shared" si="9"/>
        <v/>
      </c>
      <c r="AL102" s="88">
        <f t="shared" si="10"/>
        <v>0</v>
      </c>
      <c r="AO102" t="s">
        <v>10208</v>
      </c>
    </row>
    <row r="103" spans="1:49" ht="15" customHeight="1" x14ac:dyDescent="0.2">
      <c r="A103">
        <v>28</v>
      </c>
      <c r="B103" s="86" t="s">
        <v>1305</v>
      </c>
      <c r="C103" s="86" t="s">
        <v>1350</v>
      </c>
      <c r="D103" s="86" t="s">
        <v>1081</v>
      </c>
      <c r="E103" s="86" t="s">
        <v>1307</v>
      </c>
      <c r="F103" s="86" t="s">
        <v>1308</v>
      </c>
      <c r="G103" s="86" t="s">
        <v>1270</v>
      </c>
      <c r="H103" s="86" t="s">
        <v>1271</v>
      </c>
      <c r="I103" t="s">
        <v>1383</v>
      </c>
      <c r="J103" s="71">
        <v>43983</v>
      </c>
      <c r="K103" s="71">
        <v>44196</v>
      </c>
      <c r="L103" s="86" t="s">
        <v>1087</v>
      </c>
      <c r="M103" t="s">
        <v>1366</v>
      </c>
      <c r="N103" s="86" t="s">
        <v>472</v>
      </c>
      <c r="O103" s="86" t="s">
        <v>1353</v>
      </c>
      <c r="P103" s="86" t="s">
        <v>1090</v>
      </c>
      <c r="Q103" s="44">
        <f t="shared" si="8"/>
        <v>1</v>
      </c>
      <c r="R103" s="44">
        <v>0</v>
      </c>
      <c r="S103" s="44">
        <v>0</v>
      </c>
      <c r="T103" s="44">
        <v>0</v>
      </c>
      <c r="U103" s="44">
        <v>1</v>
      </c>
      <c r="V103" s="88">
        <v>0</v>
      </c>
      <c r="W103" s="88"/>
      <c r="X103" s="88">
        <v>0</v>
      </c>
      <c r="Y103" s="88" t="s">
        <v>1384</v>
      </c>
      <c r="Z103" s="88">
        <v>0</v>
      </c>
      <c r="AA103" s="88" t="s">
        <v>11061</v>
      </c>
      <c r="AB103" s="88">
        <v>0</v>
      </c>
      <c r="AC103" s="44"/>
      <c r="AD103" s="44"/>
      <c r="AE103" s="44"/>
      <c r="AF103" s="71">
        <v>44119</v>
      </c>
      <c r="AG103" s="71">
        <v>44119</v>
      </c>
      <c r="AH103" s="88">
        <f t="shared" si="11"/>
        <v>0</v>
      </c>
      <c r="AI103" s="88" t="str">
        <f t="shared" si="12"/>
        <v/>
      </c>
      <c r="AJ103" s="88" t="str">
        <f t="shared" si="13"/>
        <v/>
      </c>
      <c r="AK103" s="88" t="str">
        <f t="shared" si="9"/>
        <v/>
      </c>
      <c r="AL103" s="88">
        <f t="shared" si="10"/>
        <v>0</v>
      </c>
      <c r="AO103" t="s">
        <v>10208</v>
      </c>
    </row>
    <row r="104" spans="1:49" ht="15" customHeight="1" x14ac:dyDescent="0.2">
      <c r="A104">
        <v>29</v>
      </c>
      <c r="B104" s="86" t="s">
        <v>1305</v>
      </c>
      <c r="C104" s="86" t="s">
        <v>1350</v>
      </c>
      <c r="D104" s="86" t="s">
        <v>1081</v>
      </c>
      <c r="E104" s="86" t="s">
        <v>1307</v>
      </c>
      <c r="F104" s="86" t="s">
        <v>1308</v>
      </c>
      <c r="G104" s="86" t="s">
        <v>1270</v>
      </c>
      <c r="H104" s="86" t="s">
        <v>1271</v>
      </c>
      <c r="I104" t="s">
        <v>1385</v>
      </c>
      <c r="J104" s="71">
        <v>43983</v>
      </c>
      <c r="K104" s="71">
        <v>44043</v>
      </c>
      <c r="L104" s="86" t="s">
        <v>1087</v>
      </c>
      <c r="M104" t="s">
        <v>1366</v>
      </c>
      <c r="N104" s="86" t="s">
        <v>472</v>
      </c>
      <c r="O104" s="86" t="s">
        <v>1353</v>
      </c>
      <c r="P104" s="86" t="s">
        <v>1090</v>
      </c>
      <c r="Q104" s="44">
        <f t="shared" si="8"/>
        <v>1</v>
      </c>
      <c r="R104" s="44">
        <v>0</v>
      </c>
      <c r="S104" s="44">
        <v>0</v>
      </c>
      <c r="T104" s="44">
        <v>1</v>
      </c>
      <c r="U104" s="44">
        <v>0</v>
      </c>
      <c r="V104" s="88">
        <v>0</v>
      </c>
      <c r="W104" s="88"/>
      <c r="X104" s="88">
        <v>0</v>
      </c>
      <c r="Y104" s="88" t="s">
        <v>1386</v>
      </c>
      <c r="Z104" s="88">
        <v>0</v>
      </c>
      <c r="AA104" s="88" t="s">
        <v>11061</v>
      </c>
      <c r="AB104" s="88">
        <v>0</v>
      </c>
      <c r="AC104" s="44"/>
      <c r="AD104" s="44"/>
      <c r="AE104" s="44"/>
      <c r="AF104" s="71">
        <v>44119</v>
      </c>
      <c r="AG104" s="71">
        <v>44119</v>
      </c>
      <c r="AH104" s="88">
        <f t="shared" si="11"/>
        <v>0</v>
      </c>
      <c r="AI104" s="88" t="str">
        <f t="shared" si="12"/>
        <v/>
      </c>
      <c r="AJ104" s="88" t="str">
        <f t="shared" si="13"/>
        <v/>
      </c>
      <c r="AK104" s="88">
        <f t="shared" si="9"/>
        <v>0</v>
      </c>
      <c r="AL104" s="88" t="str">
        <f t="shared" si="10"/>
        <v/>
      </c>
      <c r="AO104" t="s">
        <v>10208</v>
      </c>
    </row>
    <row r="105" spans="1:49" ht="15" customHeight="1" x14ac:dyDescent="0.2">
      <c r="A105">
        <v>30</v>
      </c>
      <c r="B105" s="86" t="s">
        <v>1305</v>
      </c>
      <c r="C105" s="86" t="s">
        <v>1350</v>
      </c>
      <c r="D105" s="86" t="s">
        <v>1081</v>
      </c>
      <c r="E105" s="86" t="s">
        <v>1307</v>
      </c>
      <c r="F105" s="86" t="s">
        <v>1308</v>
      </c>
      <c r="G105" s="86" t="s">
        <v>1270</v>
      </c>
      <c r="H105" s="86" t="s">
        <v>1271</v>
      </c>
      <c r="I105" t="s">
        <v>1387</v>
      </c>
      <c r="J105" s="71">
        <v>43891</v>
      </c>
      <c r="K105" s="87">
        <v>43921</v>
      </c>
      <c r="L105" s="86" t="s">
        <v>1087</v>
      </c>
      <c r="M105" t="s">
        <v>1366</v>
      </c>
      <c r="N105" s="86" t="s">
        <v>472</v>
      </c>
      <c r="O105" s="86" t="s">
        <v>1353</v>
      </c>
      <c r="P105" s="86" t="s">
        <v>1090</v>
      </c>
      <c r="Q105" s="44">
        <f t="shared" si="8"/>
        <v>1</v>
      </c>
      <c r="R105" s="44">
        <v>1</v>
      </c>
      <c r="S105" s="44">
        <v>0</v>
      </c>
      <c r="T105" s="44">
        <v>0</v>
      </c>
      <c r="U105" s="44">
        <v>0</v>
      </c>
      <c r="V105" s="88">
        <v>0.95</v>
      </c>
      <c r="W105" s="88"/>
      <c r="X105" s="88">
        <v>0.05</v>
      </c>
      <c r="Y105" s="88" t="s">
        <v>1388</v>
      </c>
      <c r="Z105" s="88">
        <v>0</v>
      </c>
      <c r="AA105" s="88" t="s">
        <v>11053</v>
      </c>
      <c r="AB105" s="88">
        <v>0</v>
      </c>
      <c r="AC105" s="44"/>
      <c r="AD105" s="44"/>
      <c r="AE105" s="44"/>
      <c r="AF105" s="71">
        <v>44119</v>
      </c>
      <c r="AG105" s="71">
        <v>44119</v>
      </c>
      <c r="AH105" s="88">
        <f t="shared" si="11"/>
        <v>1</v>
      </c>
      <c r="AI105" s="88">
        <f t="shared" si="12"/>
        <v>0.95</v>
      </c>
      <c r="AJ105" s="88" t="str">
        <f t="shared" si="13"/>
        <v/>
      </c>
      <c r="AK105" s="88" t="str">
        <f t="shared" si="9"/>
        <v/>
      </c>
      <c r="AL105" s="88" t="str">
        <f t="shared" si="10"/>
        <v/>
      </c>
      <c r="AO105" t="s">
        <v>10208</v>
      </c>
    </row>
    <row r="106" spans="1:49" ht="15" customHeight="1" x14ac:dyDescent="0.2">
      <c r="A106">
        <v>31</v>
      </c>
      <c r="B106" s="86" t="s">
        <v>1305</v>
      </c>
      <c r="C106" t="s">
        <v>1389</v>
      </c>
      <c r="D106" t="s">
        <v>1081</v>
      </c>
      <c r="E106" t="s">
        <v>1307</v>
      </c>
      <c r="F106" t="s">
        <v>1308</v>
      </c>
      <c r="G106" t="s">
        <v>1270</v>
      </c>
      <c r="H106" t="s">
        <v>1271</v>
      </c>
      <c r="I106" t="s">
        <v>1390</v>
      </c>
      <c r="J106" s="71">
        <v>43983</v>
      </c>
      <c r="K106" s="71">
        <v>44196</v>
      </c>
      <c r="L106" s="86" t="s">
        <v>1087</v>
      </c>
      <c r="M106" t="s">
        <v>1391</v>
      </c>
      <c r="N106" s="86" t="s">
        <v>472</v>
      </c>
      <c r="O106" t="s">
        <v>1392</v>
      </c>
      <c r="P106" t="s">
        <v>1090</v>
      </c>
      <c r="Q106" s="44">
        <f t="shared" si="8"/>
        <v>3</v>
      </c>
      <c r="R106" s="44">
        <v>0</v>
      </c>
      <c r="S106" s="44">
        <v>1</v>
      </c>
      <c r="T106" s="44">
        <v>1</v>
      </c>
      <c r="U106" s="44">
        <v>1</v>
      </c>
      <c r="V106" s="88">
        <v>0</v>
      </c>
      <c r="W106" s="88"/>
      <c r="X106" s="88">
        <v>1</v>
      </c>
      <c r="Y106" s="88" t="s">
        <v>1393</v>
      </c>
      <c r="Z106" s="88">
        <v>1</v>
      </c>
      <c r="AA106" s="88" t="s">
        <v>11062</v>
      </c>
      <c r="AB106" s="88">
        <v>0</v>
      </c>
      <c r="AC106" s="44"/>
      <c r="AD106" s="44"/>
      <c r="AE106" s="44"/>
      <c r="AF106" s="71">
        <v>44119</v>
      </c>
      <c r="AG106" s="71">
        <v>44119</v>
      </c>
      <c r="AH106" s="88">
        <f t="shared" si="11"/>
        <v>0.66666666666666663</v>
      </c>
      <c r="AI106" s="88" t="str">
        <f t="shared" si="12"/>
        <v/>
      </c>
      <c r="AJ106" s="88">
        <f t="shared" si="13"/>
        <v>1</v>
      </c>
      <c r="AK106" s="88">
        <f t="shared" si="9"/>
        <v>1</v>
      </c>
      <c r="AL106" s="88">
        <f t="shared" si="10"/>
        <v>0</v>
      </c>
      <c r="AO106" t="s">
        <v>10208</v>
      </c>
    </row>
    <row r="107" spans="1:49" ht="15" customHeight="1" x14ac:dyDescent="0.2">
      <c r="A107">
        <v>32</v>
      </c>
      <c r="B107" s="86" t="s">
        <v>1305</v>
      </c>
      <c r="C107" t="s">
        <v>1389</v>
      </c>
      <c r="D107" t="s">
        <v>1081</v>
      </c>
      <c r="E107" t="s">
        <v>1307</v>
      </c>
      <c r="F107" t="s">
        <v>1308</v>
      </c>
      <c r="G107" t="s">
        <v>1270</v>
      </c>
      <c r="H107" t="s">
        <v>1271</v>
      </c>
      <c r="I107" t="s">
        <v>1394</v>
      </c>
      <c r="J107" s="71">
        <v>43983</v>
      </c>
      <c r="K107" s="71">
        <v>44196</v>
      </c>
      <c r="L107" s="86" t="s">
        <v>1087</v>
      </c>
      <c r="M107" t="s">
        <v>1391</v>
      </c>
      <c r="N107" s="86" t="s">
        <v>472</v>
      </c>
      <c r="O107" t="s">
        <v>1392</v>
      </c>
      <c r="P107" t="s">
        <v>1090</v>
      </c>
      <c r="Q107" s="44">
        <f t="shared" si="8"/>
        <v>2.7</v>
      </c>
      <c r="R107" s="44">
        <v>0</v>
      </c>
      <c r="S107" s="44">
        <v>0.9</v>
      </c>
      <c r="T107" s="44">
        <v>0.9</v>
      </c>
      <c r="U107" s="44">
        <v>0.9</v>
      </c>
      <c r="V107" s="88">
        <v>0</v>
      </c>
      <c r="W107" s="88"/>
      <c r="X107" s="88">
        <v>1</v>
      </c>
      <c r="Y107" s="88" t="s">
        <v>1395</v>
      </c>
      <c r="Z107" s="88">
        <v>0.89100000000000001</v>
      </c>
      <c r="AA107" s="88" t="s">
        <v>11063</v>
      </c>
      <c r="AB107" s="88">
        <v>0</v>
      </c>
      <c r="AC107" s="44"/>
      <c r="AD107" s="44"/>
      <c r="AE107" s="44"/>
      <c r="AF107" s="71">
        <v>44119</v>
      </c>
      <c r="AG107" s="71">
        <v>44119</v>
      </c>
      <c r="AH107" s="88">
        <f t="shared" si="11"/>
        <v>0.70037037037037031</v>
      </c>
      <c r="AI107" s="88" t="str">
        <f t="shared" si="12"/>
        <v/>
      </c>
      <c r="AJ107" s="88">
        <f t="shared" si="13"/>
        <v>1</v>
      </c>
      <c r="AK107" s="88">
        <f t="shared" si="9"/>
        <v>0.99</v>
      </c>
      <c r="AL107" s="88">
        <f t="shared" si="10"/>
        <v>0</v>
      </c>
      <c r="AO107" t="s">
        <v>10208</v>
      </c>
    </row>
    <row r="108" spans="1:49" ht="15" customHeight="1" x14ac:dyDescent="0.2">
      <c r="A108">
        <v>33</v>
      </c>
      <c r="B108" s="86" t="s">
        <v>1305</v>
      </c>
      <c r="C108" t="s">
        <v>1389</v>
      </c>
      <c r="D108" t="s">
        <v>1081</v>
      </c>
      <c r="E108" t="s">
        <v>1307</v>
      </c>
      <c r="F108" t="s">
        <v>1308</v>
      </c>
      <c r="G108" t="s">
        <v>1270</v>
      </c>
      <c r="H108" t="s">
        <v>1271</v>
      </c>
      <c r="I108" t="s">
        <v>1396</v>
      </c>
      <c r="J108" s="71">
        <v>43983</v>
      </c>
      <c r="K108" s="71">
        <v>44196</v>
      </c>
      <c r="L108" s="86" t="s">
        <v>1087</v>
      </c>
      <c r="M108" t="s">
        <v>1391</v>
      </c>
      <c r="N108" s="86" t="s">
        <v>472</v>
      </c>
      <c r="O108" t="s">
        <v>1392</v>
      </c>
      <c r="P108" t="s">
        <v>1090</v>
      </c>
      <c r="Q108" s="44">
        <f t="shared" si="8"/>
        <v>2.5499999999999998</v>
      </c>
      <c r="R108" s="44">
        <v>0</v>
      </c>
      <c r="S108" s="44">
        <v>0.85</v>
      </c>
      <c r="T108" s="44">
        <v>0.85</v>
      </c>
      <c r="U108" s="44">
        <v>0.85</v>
      </c>
      <c r="V108" s="88">
        <v>0</v>
      </c>
      <c r="W108" s="88"/>
      <c r="X108" s="88">
        <v>0.65</v>
      </c>
      <c r="Y108" s="88" t="s">
        <v>1397</v>
      </c>
      <c r="Z108" s="88">
        <v>0.9294</v>
      </c>
      <c r="AA108" s="88" t="s">
        <v>11064</v>
      </c>
      <c r="AB108" s="88">
        <v>0</v>
      </c>
      <c r="AC108" s="44"/>
      <c r="AD108" s="44"/>
      <c r="AE108" s="44"/>
      <c r="AF108" s="71">
        <v>44119</v>
      </c>
      <c r="AG108" s="71">
        <v>44119</v>
      </c>
      <c r="AH108" s="88">
        <f t="shared" si="11"/>
        <v>0.61937254901960792</v>
      </c>
      <c r="AI108" s="88" t="str">
        <f t="shared" si="12"/>
        <v/>
      </c>
      <c r="AJ108" s="88">
        <f t="shared" si="13"/>
        <v>0.76470588235294124</v>
      </c>
      <c r="AK108" s="88">
        <f t="shared" si="9"/>
        <v>1</v>
      </c>
      <c r="AL108" s="88">
        <f t="shared" si="10"/>
        <v>0</v>
      </c>
      <c r="AO108" t="s">
        <v>10208</v>
      </c>
    </row>
    <row r="109" spans="1:49" ht="15" customHeight="1" x14ac:dyDescent="0.2">
      <c r="A109">
        <v>34</v>
      </c>
      <c r="B109" s="86" t="s">
        <v>1305</v>
      </c>
      <c r="C109" t="s">
        <v>1389</v>
      </c>
      <c r="D109" t="s">
        <v>1081</v>
      </c>
      <c r="E109" t="s">
        <v>1307</v>
      </c>
      <c r="F109" t="s">
        <v>1308</v>
      </c>
      <c r="G109" t="s">
        <v>1270</v>
      </c>
      <c r="H109" t="s">
        <v>1271</v>
      </c>
      <c r="I109" t="s">
        <v>1398</v>
      </c>
      <c r="J109" s="71">
        <v>43862</v>
      </c>
      <c r="K109" s="71">
        <v>44196</v>
      </c>
      <c r="L109" s="86" t="s">
        <v>1087</v>
      </c>
      <c r="M109" t="s">
        <v>1391</v>
      </c>
      <c r="N109" s="86" t="s">
        <v>472</v>
      </c>
      <c r="O109" t="s">
        <v>1392</v>
      </c>
      <c r="P109" t="s">
        <v>1090</v>
      </c>
      <c r="Q109" s="44">
        <f t="shared" si="8"/>
        <v>1</v>
      </c>
      <c r="R109" s="44">
        <v>0.18190000000000001</v>
      </c>
      <c r="S109" s="44">
        <v>0.2727</v>
      </c>
      <c r="T109" s="44">
        <v>0.2727</v>
      </c>
      <c r="U109" s="44">
        <v>0.2727</v>
      </c>
      <c r="V109" s="44">
        <v>0.18190000000000001</v>
      </c>
      <c r="W109" s="88"/>
      <c r="X109" s="88">
        <v>0.2727</v>
      </c>
      <c r="Y109" s="88" t="s">
        <v>1399</v>
      </c>
      <c r="Z109" s="88">
        <v>0.2727</v>
      </c>
      <c r="AA109" s="88" t="s">
        <v>11065</v>
      </c>
      <c r="AB109" s="88">
        <v>0</v>
      </c>
      <c r="AC109" s="44"/>
      <c r="AD109" s="44"/>
      <c r="AE109" s="44"/>
      <c r="AF109" s="71">
        <v>44119</v>
      </c>
      <c r="AG109" s="71">
        <v>44119</v>
      </c>
      <c r="AH109" s="88">
        <f t="shared" si="11"/>
        <v>0.72730000000000006</v>
      </c>
      <c r="AI109" s="88">
        <f t="shared" si="12"/>
        <v>1</v>
      </c>
      <c r="AJ109" s="88">
        <f t="shared" si="13"/>
        <v>1</v>
      </c>
      <c r="AK109" s="88">
        <f t="shared" si="9"/>
        <v>1</v>
      </c>
      <c r="AL109" s="88">
        <f t="shared" si="10"/>
        <v>0</v>
      </c>
      <c r="AO109" t="s">
        <v>10208</v>
      </c>
    </row>
    <row r="110" spans="1:49" ht="15" customHeight="1" x14ac:dyDescent="0.2">
      <c r="A110">
        <v>35</v>
      </c>
      <c r="B110" s="86" t="s">
        <v>1305</v>
      </c>
      <c r="C110" t="s">
        <v>1400</v>
      </c>
      <c r="D110" t="s">
        <v>1081</v>
      </c>
      <c r="E110" t="s">
        <v>1307</v>
      </c>
      <c r="F110" t="s">
        <v>1308</v>
      </c>
      <c r="G110" t="s">
        <v>1270</v>
      </c>
      <c r="H110" t="s">
        <v>1271</v>
      </c>
      <c r="I110" t="s">
        <v>1401</v>
      </c>
      <c r="J110" s="71">
        <v>43891</v>
      </c>
      <c r="K110" s="71">
        <v>44196</v>
      </c>
      <c r="L110" s="86" t="s">
        <v>1087</v>
      </c>
      <c r="M110" t="s">
        <v>1402</v>
      </c>
      <c r="N110" s="86" t="s">
        <v>472</v>
      </c>
      <c r="O110" t="s">
        <v>1403</v>
      </c>
      <c r="P110" t="s">
        <v>1090</v>
      </c>
      <c r="Q110" s="44">
        <f t="shared" si="8"/>
        <v>1</v>
      </c>
      <c r="R110" s="44">
        <v>0.1</v>
      </c>
      <c r="S110" s="44">
        <v>0.3</v>
      </c>
      <c r="T110" s="44">
        <v>0.3</v>
      </c>
      <c r="U110" s="44">
        <v>0.3</v>
      </c>
      <c r="V110" s="44">
        <v>7.5800000000000006E-2</v>
      </c>
      <c r="W110" s="88" t="s">
        <v>1404</v>
      </c>
      <c r="X110" s="88">
        <v>0.37419999999999998</v>
      </c>
      <c r="Y110" s="73" t="s">
        <v>1405</v>
      </c>
      <c r="Z110" s="88">
        <v>0.22</v>
      </c>
      <c r="AA110" s="88" t="s">
        <v>11066</v>
      </c>
      <c r="AB110" s="88">
        <v>0</v>
      </c>
      <c r="AC110" s="44"/>
      <c r="AD110" s="44"/>
      <c r="AE110" s="44"/>
      <c r="AF110" s="71">
        <v>44119</v>
      </c>
      <c r="AG110" s="71">
        <v>44119</v>
      </c>
      <c r="AH110" s="88">
        <f t="shared" si="11"/>
        <v>0.66999999999999993</v>
      </c>
      <c r="AI110" s="88">
        <f t="shared" si="12"/>
        <v>0.75800000000000001</v>
      </c>
      <c r="AJ110" s="88">
        <f t="shared" si="13"/>
        <v>1</v>
      </c>
      <c r="AK110" s="88">
        <f t="shared" si="9"/>
        <v>0.73333333333333339</v>
      </c>
      <c r="AL110" s="88">
        <f t="shared" si="10"/>
        <v>0</v>
      </c>
      <c r="AO110" t="s">
        <v>10208</v>
      </c>
      <c r="AS110" t="s">
        <v>10208</v>
      </c>
      <c r="AW110" t="s">
        <v>11067</v>
      </c>
    </row>
    <row r="111" spans="1:49" ht="15" customHeight="1" x14ac:dyDescent="0.2">
      <c r="A111">
        <v>36</v>
      </c>
      <c r="B111" s="86" t="s">
        <v>1305</v>
      </c>
      <c r="C111" t="s">
        <v>1406</v>
      </c>
      <c r="D111" t="s">
        <v>1081</v>
      </c>
      <c r="E111" t="s">
        <v>1307</v>
      </c>
      <c r="F111" t="s">
        <v>1308</v>
      </c>
      <c r="G111" t="s">
        <v>1270</v>
      </c>
      <c r="H111" t="s">
        <v>1271</v>
      </c>
      <c r="I111" t="s">
        <v>1407</v>
      </c>
      <c r="J111" s="71">
        <v>43831</v>
      </c>
      <c r="K111" s="71">
        <v>44196</v>
      </c>
      <c r="L111" s="86" t="s">
        <v>1087</v>
      </c>
      <c r="M111" t="s">
        <v>1408</v>
      </c>
      <c r="N111" s="86" t="s">
        <v>352</v>
      </c>
      <c r="O111" t="s">
        <v>1409</v>
      </c>
      <c r="P111" s="73" t="s">
        <v>1090</v>
      </c>
      <c r="Q111" s="89">
        <f t="shared" si="8"/>
        <v>267202</v>
      </c>
      <c r="R111" s="89">
        <v>10486</v>
      </c>
      <c r="S111" s="89">
        <v>78774</v>
      </c>
      <c r="T111" s="89">
        <v>86636</v>
      </c>
      <c r="U111" s="89">
        <v>91306</v>
      </c>
      <c r="V111" s="89">
        <v>10486</v>
      </c>
      <c r="W111" s="89"/>
      <c r="X111" s="89">
        <v>20711</v>
      </c>
      <c r="Y111" s="89" t="s">
        <v>1410</v>
      </c>
      <c r="Z111" s="89">
        <v>42896</v>
      </c>
      <c r="AA111" s="89" t="s">
        <v>11068</v>
      </c>
      <c r="AB111" s="89">
        <v>0</v>
      </c>
      <c r="AC111" s="89"/>
      <c r="AD111" s="87"/>
      <c r="AE111" s="87"/>
      <c r="AF111" s="87">
        <v>44119</v>
      </c>
      <c r="AG111" s="87">
        <v>44119</v>
      </c>
      <c r="AH111" s="88">
        <f t="shared" si="11"/>
        <v>0.27729208613707979</v>
      </c>
      <c r="AI111" s="88">
        <f t="shared" si="12"/>
        <v>1</v>
      </c>
      <c r="AJ111" s="88">
        <f t="shared" si="13"/>
        <v>0.26291669840302639</v>
      </c>
      <c r="AK111" s="88">
        <f t="shared" si="9"/>
        <v>0.49512904566231131</v>
      </c>
      <c r="AL111" s="88">
        <f t="shared" si="10"/>
        <v>0</v>
      </c>
      <c r="AM111" s="86"/>
      <c r="AN111" s="86"/>
      <c r="AO111" s="86" t="s">
        <v>10208</v>
      </c>
      <c r="AP111" s="86"/>
    </row>
    <row r="112" spans="1:49" ht="15" customHeight="1" x14ac:dyDescent="0.2">
      <c r="A112">
        <v>37</v>
      </c>
      <c r="B112" s="86" t="s">
        <v>1305</v>
      </c>
      <c r="C112" t="s">
        <v>1406</v>
      </c>
      <c r="D112" t="s">
        <v>1081</v>
      </c>
      <c r="E112" t="s">
        <v>1307</v>
      </c>
      <c r="F112" t="s">
        <v>1308</v>
      </c>
      <c r="G112" t="s">
        <v>1270</v>
      </c>
      <c r="H112" t="s">
        <v>1271</v>
      </c>
      <c r="I112" t="s">
        <v>1411</v>
      </c>
      <c r="J112" s="71">
        <v>43831</v>
      </c>
      <c r="K112" s="71">
        <v>44196</v>
      </c>
      <c r="L112" s="86" t="s">
        <v>1087</v>
      </c>
      <c r="M112" t="s">
        <v>1408</v>
      </c>
      <c r="N112" s="86" t="s">
        <v>352</v>
      </c>
      <c r="O112" t="s">
        <v>1409</v>
      </c>
      <c r="P112" s="73" t="s">
        <v>1090</v>
      </c>
      <c r="Q112" s="89">
        <f t="shared" si="8"/>
        <v>172871</v>
      </c>
      <c r="R112" s="89">
        <v>36733</v>
      </c>
      <c r="S112" s="89">
        <v>49270</v>
      </c>
      <c r="T112" s="89">
        <v>43434</v>
      </c>
      <c r="U112" s="89">
        <v>43434</v>
      </c>
      <c r="V112" s="89">
        <v>36733</v>
      </c>
      <c r="W112" s="88"/>
      <c r="X112" s="89">
        <v>120356</v>
      </c>
      <c r="Y112" s="89" t="s">
        <v>1412</v>
      </c>
      <c r="Z112" s="89">
        <v>127068</v>
      </c>
      <c r="AA112" s="89" t="s">
        <v>11069</v>
      </c>
      <c r="AB112" s="89">
        <v>0</v>
      </c>
      <c r="AC112" s="89"/>
      <c r="AD112" s="87"/>
      <c r="AE112" s="87"/>
      <c r="AF112" s="87">
        <v>44119</v>
      </c>
      <c r="AG112" s="87">
        <v>44119</v>
      </c>
      <c r="AH112" s="88">
        <f t="shared" si="11"/>
        <v>1</v>
      </c>
      <c r="AI112" s="88">
        <f t="shared" si="12"/>
        <v>1</v>
      </c>
      <c r="AJ112" s="88">
        <f t="shared" si="13"/>
        <v>1</v>
      </c>
      <c r="AK112" s="88">
        <f t="shared" si="9"/>
        <v>1</v>
      </c>
      <c r="AL112" s="88">
        <f t="shared" si="10"/>
        <v>0</v>
      </c>
      <c r="AM112" s="86"/>
      <c r="AN112" s="86"/>
      <c r="AO112" s="86" t="s">
        <v>10208</v>
      </c>
      <c r="AP112" s="86"/>
    </row>
    <row r="113" spans="1:49" ht="15" customHeight="1" x14ac:dyDescent="0.2">
      <c r="A113">
        <v>38</v>
      </c>
      <c r="B113" s="86" t="s">
        <v>1305</v>
      </c>
      <c r="C113" t="s">
        <v>1406</v>
      </c>
      <c r="D113" t="s">
        <v>1081</v>
      </c>
      <c r="E113" t="s">
        <v>1307</v>
      </c>
      <c r="F113" t="s">
        <v>1308</v>
      </c>
      <c r="G113" t="s">
        <v>1270</v>
      </c>
      <c r="H113" t="s">
        <v>1271</v>
      </c>
      <c r="I113" t="s">
        <v>1413</v>
      </c>
      <c r="J113" s="71">
        <v>44044</v>
      </c>
      <c r="K113" s="71">
        <v>44196</v>
      </c>
      <c r="L113" s="86" t="s">
        <v>1087</v>
      </c>
      <c r="M113" t="s">
        <v>1408</v>
      </c>
      <c r="N113" s="86" t="s">
        <v>352</v>
      </c>
      <c r="O113" t="s">
        <v>1409</v>
      </c>
      <c r="P113" s="73" t="s">
        <v>1090</v>
      </c>
      <c r="Q113" s="89">
        <f t="shared" si="8"/>
        <v>400276</v>
      </c>
      <c r="R113" s="89">
        <v>0</v>
      </c>
      <c r="S113" s="89">
        <v>0</v>
      </c>
      <c r="T113" s="89">
        <v>160110</v>
      </c>
      <c r="U113" s="89">
        <v>240166</v>
      </c>
      <c r="V113" s="89">
        <v>0</v>
      </c>
      <c r="W113" s="88"/>
      <c r="X113" s="89">
        <v>0</v>
      </c>
      <c r="Y113" s="89" t="s">
        <v>1348</v>
      </c>
      <c r="Z113" s="89">
        <v>0</v>
      </c>
      <c r="AA113" s="89" t="s">
        <v>11070</v>
      </c>
      <c r="AB113" s="89">
        <v>0</v>
      </c>
      <c r="AC113" s="89"/>
      <c r="AD113" s="87"/>
      <c r="AE113" s="87"/>
      <c r="AF113" s="87">
        <v>44119</v>
      </c>
      <c r="AG113" s="87">
        <v>44119</v>
      </c>
      <c r="AH113" s="88">
        <f t="shared" si="11"/>
        <v>0</v>
      </c>
      <c r="AI113" s="88" t="str">
        <f t="shared" si="12"/>
        <v/>
      </c>
      <c r="AJ113" s="88" t="str">
        <f t="shared" si="13"/>
        <v/>
      </c>
      <c r="AK113" s="88">
        <f t="shared" si="9"/>
        <v>0</v>
      </c>
      <c r="AL113" s="88">
        <f t="shared" si="10"/>
        <v>0</v>
      </c>
      <c r="AO113" t="s">
        <v>10208</v>
      </c>
    </row>
    <row r="114" spans="1:49" ht="15" customHeight="1" x14ac:dyDescent="0.2">
      <c r="A114">
        <v>39</v>
      </c>
      <c r="B114" s="86" t="s">
        <v>1305</v>
      </c>
      <c r="C114" t="s">
        <v>1406</v>
      </c>
      <c r="D114" t="s">
        <v>1081</v>
      </c>
      <c r="E114" t="s">
        <v>1307</v>
      </c>
      <c r="F114" t="s">
        <v>1308</v>
      </c>
      <c r="G114" t="s">
        <v>1270</v>
      </c>
      <c r="H114" t="s">
        <v>1271</v>
      </c>
      <c r="I114" t="s">
        <v>1414</v>
      </c>
      <c r="J114" s="71">
        <v>43891</v>
      </c>
      <c r="K114" s="71">
        <v>43921</v>
      </c>
      <c r="L114" s="86" t="s">
        <v>1087</v>
      </c>
      <c r="M114" t="s">
        <v>1408</v>
      </c>
      <c r="N114" s="86" t="s">
        <v>472</v>
      </c>
      <c r="O114" t="s">
        <v>1409</v>
      </c>
      <c r="P114" s="73" t="s">
        <v>1090</v>
      </c>
      <c r="Q114" s="44">
        <f t="shared" si="8"/>
        <v>1</v>
      </c>
      <c r="R114" s="44">
        <v>1</v>
      </c>
      <c r="S114" s="44">
        <v>0</v>
      </c>
      <c r="T114" s="44">
        <v>0</v>
      </c>
      <c r="U114" s="44">
        <v>0</v>
      </c>
      <c r="V114" s="44">
        <v>0</v>
      </c>
      <c r="W114" s="88"/>
      <c r="X114" s="88">
        <v>1</v>
      </c>
      <c r="Y114" s="44" t="s">
        <v>1415</v>
      </c>
      <c r="Z114" s="88">
        <v>0</v>
      </c>
      <c r="AA114" s="88" t="s">
        <v>11053</v>
      </c>
      <c r="AB114" s="88">
        <v>0</v>
      </c>
      <c r="AC114" s="44"/>
      <c r="AD114" s="44"/>
      <c r="AE114" s="44"/>
      <c r="AF114" s="71">
        <v>44119</v>
      </c>
      <c r="AG114" s="71">
        <v>44119</v>
      </c>
      <c r="AH114" s="88">
        <f t="shared" si="11"/>
        <v>1</v>
      </c>
      <c r="AI114" s="88">
        <f t="shared" si="12"/>
        <v>0</v>
      </c>
      <c r="AJ114" s="88" t="str">
        <f t="shared" si="13"/>
        <v/>
      </c>
      <c r="AK114" s="88" t="str">
        <f t="shared" si="9"/>
        <v/>
      </c>
      <c r="AL114" s="88" t="str">
        <f t="shared" si="10"/>
        <v/>
      </c>
      <c r="AO114" t="s">
        <v>10208</v>
      </c>
    </row>
    <row r="115" spans="1:49" ht="15" customHeight="1" x14ac:dyDescent="0.2">
      <c r="A115">
        <v>40</v>
      </c>
      <c r="B115" s="86" t="s">
        <v>1305</v>
      </c>
      <c r="C115" t="s">
        <v>1406</v>
      </c>
      <c r="D115" t="s">
        <v>1081</v>
      </c>
      <c r="E115" t="s">
        <v>1307</v>
      </c>
      <c r="F115" t="s">
        <v>1308</v>
      </c>
      <c r="G115" t="s">
        <v>1270</v>
      </c>
      <c r="H115" t="s">
        <v>1271</v>
      </c>
      <c r="I115" t="s">
        <v>1416</v>
      </c>
      <c r="J115" s="71">
        <v>44166</v>
      </c>
      <c r="K115" s="71">
        <v>44196</v>
      </c>
      <c r="L115" s="86" t="s">
        <v>1087</v>
      </c>
      <c r="M115" t="s">
        <v>1408</v>
      </c>
      <c r="N115" s="86" t="s">
        <v>472</v>
      </c>
      <c r="O115" t="s">
        <v>1409</v>
      </c>
      <c r="P115" s="73" t="s">
        <v>1090</v>
      </c>
      <c r="Q115" s="44">
        <f t="shared" si="8"/>
        <v>1</v>
      </c>
      <c r="R115" s="44">
        <v>0</v>
      </c>
      <c r="S115" s="44">
        <v>0</v>
      </c>
      <c r="T115" s="44">
        <v>0</v>
      </c>
      <c r="U115" s="44">
        <v>1</v>
      </c>
      <c r="V115" s="44">
        <v>0</v>
      </c>
      <c r="W115" s="88"/>
      <c r="X115" s="88">
        <v>0.4</v>
      </c>
      <c r="Y115" s="44" t="s">
        <v>1417</v>
      </c>
      <c r="Z115" s="88">
        <v>0</v>
      </c>
      <c r="AA115" s="88" t="s">
        <v>11071</v>
      </c>
      <c r="AB115" s="88">
        <v>0</v>
      </c>
      <c r="AC115" s="44"/>
      <c r="AD115" s="44"/>
      <c r="AE115" s="44"/>
      <c r="AF115" s="71">
        <v>44119</v>
      </c>
      <c r="AG115" s="71">
        <v>44119</v>
      </c>
      <c r="AH115" s="88">
        <f t="shared" si="11"/>
        <v>0.4</v>
      </c>
      <c r="AI115" s="88" t="str">
        <f t="shared" si="12"/>
        <v/>
      </c>
      <c r="AJ115" s="88" t="str">
        <f t="shared" si="13"/>
        <v/>
      </c>
      <c r="AK115" s="88" t="str">
        <f t="shared" si="9"/>
        <v/>
      </c>
      <c r="AL115" s="88">
        <f t="shared" si="10"/>
        <v>0</v>
      </c>
      <c r="AO115" t="s">
        <v>10208</v>
      </c>
    </row>
    <row r="116" spans="1:49" ht="15" customHeight="1" x14ac:dyDescent="0.2">
      <c r="A116">
        <v>41</v>
      </c>
      <c r="B116" s="86" t="s">
        <v>1305</v>
      </c>
      <c r="C116" t="s">
        <v>1418</v>
      </c>
      <c r="D116" t="s">
        <v>1081</v>
      </c>
      <c r="E116" t="s">
        <v>1307</v>
      </c>
      <c r="F116" t="s">
        <v>1308</v>
      </c>
      <c r="G116" t="s">
        <v>1270</v>
      </c>
      <c r="H116" t="s">
        <v>1271</v>
      </c>
      <c r="I116" t="s">
        <v>1419</v>
      </c>
      <c r="J116" s="71">
        <v>43891</v>
      </c>
      <c r="K116" s="71">
        <v>44196</v>
      </c>
      <c r="L116" s="86" t="s">
        <v>1087</v>
      </c>
      <c r="M116" t="s">
        <v>1420</v>
      </c>
      <c r="N116" s="86" t="s">
        <v>472</v>
      </c>
      <c r="O116" t="s">
        <v>1421</v>
      </c>
      <c r="P116" t="s">
        <v>1090</v>
      </c>
      <c r="Q116" s="44">
        <f t="shared" si="8"/>
        <v>1</v>
      </c>
      <c r="R116" s="44">
        <v>0.1</v>
      </c>
      <c r="S116" s="44">
        <v>0.3</v>
      </c>
      <c r="T116" s="44">
        <v>0.3</v>
      </c>
      <c r="U116" s="44">
        <v>0.3</v>
      </c>
      <c r="V116" s="44">
        <v>0.1</v>
      </c>
      <c r="W116" s="88"/>
      <c r="X116" s="88">
        <v>0.3</v>
      </c>
      <c r="Y116" s="44" t="s">
        <v>1422</v>
      </c>
      <c r="Z116" s="88">
        <v>0.3</v>
      </c>
      <c r="AA116" s="88" t="s">
        <v>11072</v>
      </c>
      <c r="AB116" s="88">
        <v>0</v>
      </c>
      <c r="AC116" s="44"/>
      <c r="AD116" s="44"/>
      <c r="AE116" s="44"/>
      <c r="AF116" s="71">
        <v>44119</v>
      </c>
      <c r="AG116" s="71">
        <v>44119</v>
      </c>
      <c r="AH116" s="88">
        <f t="shared" si="11"/>
        <v>0.7</v>
      </c>
      <c r="AI116" s="88">
        <f t="shared" si="12"/>
        <v>1</v>
      </c>
      <c r="AJ116" s="88">
        <f t="shared" si="13"/>
        <v>1</v>
      </c>
      <c r="AK116" s="88">
        <f t="shared" si="9"/>
        <v>1</v>
      </c>
      <c r="AL116" s="88">
        <f t="shared" si="10"/>
        <v>0</v>
      </c>
      <c r="AO116" t="s">
        <v>10208</v>
      </c>
    </row>
    <row r="117" spans="1:49" ht="15" customHeight="1" x14ac:dyDescent="0.2">
      <c r="A117">
        <v>42</v>
      </c>
      <c r="B117" s="86" t="s">
        <v>1305</v>
      </c>
      <c r="C117" t="s">
        <v>1418</v>
      </c>
      <c r="D117" t="s">
        <v>1081</v>
      </c>
      <c r="E117" t="s">
        <v>1307</v>
      </c>
      <c r="F117" t="s">
        <v>1308</v>
      </c>
      <c r="G117" t="s">
        <v>1270</v>
      </c>
      <c r="H117" t="s">
        <v>1271</v>
      </c>
      <c r="I117" t="s">
        <v>1423</v>
      </c>
      <c r="J117" s="71">
        <v>43891</v>
      </c>
      <c r="K117" s="71">
        <v>43951</v>
      </c>
      <c r="L117" s="86" t="s">
        <v>1087</v>
      </c>
      <c r="M117" t="s">
        <v>1420</v>
      </c>
      <c r="N117" s="86" t="s">
        <v>472</v>
      </c>
      <c r="O117" t="s">
        <v>1421</v>
      </c>
      <c r="P117" t="s">
        <v>1090</v>
      </c>
      <c r="Q117" s="44">
        <f t="shared" si="8"/>
        <v>1</v>
      </c>
      <c r="R117" s="44">
        <v>0.5</v>
      </c>
      <c r="S117" s="44">
        <v>0.5</v>
      </c>
      <c r="T117" s="44">
        <v>0</v>
      </c>
      <c r="U117" s="44">
        <v>0</v>
      </c>
      <c r="V117" s="44">
        <v>0</v>
      </c>
      <c r="W117" s="88"/>
      <c r="X117" s="88">
        <v>1</v>
      </c>
      <c r="Y117" s="44" t="s">
        <v>1424</v>
      </c>
      <c r="Z117" s="88">
        <v>0</v>
      </c>
      <c r="AA117" s="88" t="s">
        <v>11053</v>
      </c>
      <c r="AB117" s="88">
        <v>0</v>
      </c>
      <c r="AC117" s="44"/>
      <c r="AD117" s="44"/>
      <c r="AE117" s="44"/>
      <c r="AF117" s="71">
        <v>44119</v>
      </c>
      <c r="AG117" s="71">
        <v>44119</v>
      </c>
      <c r="AH117" s="88">
        <f t="shared" si="11"/>
        <v>1</v>
      </c>
      <c r="AI117" s="88">
        <f t="shared" si="12"/>
        <v>0</v>
      </c>
      <c r="AJ117" s="88">
        <f t="shared" si="13"/>
        <v>1</v>
      </c>
      <c r="AK117" s="88" t="str">
        <f t="shared" si="9"/>
        <v/>
      </c>
      <c r="AL117" s="88" t="str">
        <f t="shared" si="10"/>
        <v/>
      </c>
      <c r="AO117" t="s">
        <v>10208</v>
      </c>
    </row>
    <row r="118" spans="1:49" ht="15" customHeight="1" x14ac:dyDescent="0.2">
      <c r="A118">
        <v>43</v>
      </c>
      <c r="B118" s="86" t="s">
        <v>1305</v>
      </c>
      <c r="C118" t="s">
        <v>1418</v>
      </c>
      <c r="D118" t="s">
        <v>1081</v>
      </c>
      <c r="E118" t="s">
        <v>1307</v>
      </c>
      <c r="F118" t="s">
        <v>1308</v>
      </c>
      <c r="G118" t="s">
        <v>1270</v>
      </c>
      <c r="H118" t="s">
        <v>1271</v>
      </c>
      <c r="I118" t="s">
        <v>1425</v>
      </c>
      <c r="J118" s="71">
        <v>43952</v>
      </c>
      <c r="K118" s="71">
        <v>44135</v>
      </c>
      <c r="L118" s="86" t="s">
        <v>1087</v>
      </c>
      <c r="M118" t="s">
        <v>1420</v>
      </c>
      <c r="N118" s="86" t="s">
        <v>472</v>
      </c>
      <c r="O118" t="s">
        <v>1421</v>
      </c>
      <c r="P118" t="s">
        <v>1090</v>
      </c>
      <c r="Q118" s="44">
        <f t="shared" si="8"/>
        <v>1</v>
      </c>
      <c r="R118" s="44">
        <v>0</v>
      </c>
      <c r="S118" s="44">
        <v>0.32</v>
      </c>
      <c r="T118" s="44">
        <v>0.51</v>
      </c>
      <c r="U118" s="44">
        <v>0.17</v>
      </c>
      <c r="V118" s="44">
        <v>0</v>
      </c>
      <c r="W118" s="88"/>
      <c r="X118" s="88">
        <v>0.32</v>
      </c>
      <c r="Y118" s="44" t="s">
        <v>1426</v>
      </c>
      <c r="Z118" s="88">
        <v>0.51</v>
      </c>
      <c r="AA118" s="88" t="s">
        <v>11073</v>
      </c>
      <c r="AB118" s="88">
        <v>0</v>
      </c>
      <c r="AC118" s="44"/>
      <c r="AD118" s="44"/>
      <c r="AE118" s="44"/>
      <c r="AF118" s="71">
        <v>44119</v>
      </c>
      <c r="AG118" s="71">
        <v>44119</v>
      </c>
      <c r="AH118" s="88">
        <f t="shared" si="11"/>
        <v>0.83000000000000007</v>
      </c>
      <c r="AI118" s="88" t="str">
        <f t="shared" si="12"/>
        <v/>
      </c>
      <c r="AJ118" s="88">
        <f t="shared" si="13"/>
        <v>1</v>
      </c>
      <c r="AK118" s="88">
        <f t="shared" si="9"/>
        <v>1</v>
      </c>
      <c r="AL118" s="88">
        <f t="shared" si="10"/>
        <v>0</v>
      </c>
      <c r="AO118" t="s">
        <v>10208</v>
      </c>
    </row>
    <row r="119" spans="1:49" ht="15" customHeight="1" x14ac:dyDescent="0.2">
      <c r="A119">
        <v>44</v>
      </c>
      <c r="B119" s="86" t="s">
        <v>1305</v>
      </c>
      <c r="C119" t="s">
        <v>1427</v>
      </c>
      <c r="D119" t="s">
        <v>1081</v>
      </c>
      <c r="E119" t="s">
        <v>1428</v>
      </c>
      <c r="F119" t="s">
        <v>1308</v>
      </c>
      <c r="G119" t="s">
        <v>1270</v>
      </c>
      <c r="H119" t="s">
        <v>1271</v>
      </c>
      <c r="I119" t="s">
        <v>1429</v>
      </c>
      <c r="J119" s="71">
        <v>43862</v>
      </c>
      <c r="K119" s="71">
        <v>44196</v>
      </c>
      <c r="L119" s="86" t="s">
        <v>1087</v>
      </c>
      <c r="M119" t="s">
        <v>1430</v>
      </c>
      <c r="N119" s="86" t="s">
        <v>472</v>
      </c>
      <c r="O119" t="s">
        <v>1431</v>
      </c>
      <c r="P119" t="s">
        <v>1090</v>
      </c>
      <c r="Q119" s="44">
        <f t="shared" si="8"/>
        <v>1</v>
      </c>
      <c r="R119" s="44">
        <v>0.18190000000000001</v>
      </c>
      <c r="S119" s="44">
        <v>0.2727</v>
      </c>
      <c r="T119" s="44">
        <v>0.2727</v>
      </c>
      <c r="U119" s="44">
        <v>0.2727</v>
      </c>
      <c r="V119" s="44">
        <v>0.18179999999999999</v>
      </c>
      <c r="W119" s="88" t="s">
        <v>1432</v>
      </c>
      <c r="X119" s="88">
        <v>0.2727</v>
      </c>
      <c r="Y119" s="44" t="s">
        <v>1433</v>
      </c>
      <c r="Z119" s="88">
        <v>0.2727</v>
      </c>
      <c r="AA119" s="88" t="s">
        <v>11074</v>
      </c>
      <c r="AB119" s="88">
        <v>0</v>
      </c>
      <c r="AC119" s="44"/>
      <c r="AD119" s="44"/>
      <c r="AE119" s="44"/>
      <c r="AF119" s="71">
        <v>44119</v>
      </c>
      <c r="AG119" s="71">
        <v>44119</v>
      </c>
      <c r="AH119" s="88">
        <f t="shared" si="11"/>
        <v>0.72720000000000007</v>
      </c>
      <c r="AI119" s="88">
        <f t="shared" si="12"/>
        <v>0.99945024738867505</v>
      </c>
      <c r="AJ119" s="88">
        <f t="shared" si="13"/>
        <v>1</v>
      </c>
      <c r="AK119" s="88">
        <f t="shared" si="9"/>
        <v>1</v>
      </c>
      <c r="AL119" s="88">
        <f t="shared" si="10"/>
        <v>0</v>
      </c>
      <c r="AO119" t="s">
        <v>10208</v>
      </c>
      <c r="AQ119" t="s">
        <v>10268</v>
      </c>
      <c r="AR119" t="s">
        <v>10268</v>
      </c>
      <c r="AS119" t="s">
        <v>10208</v>
      </c>
      <c r="AU119" t="s">
        <v>10966</v>
      </c>
      <c r="AV119" t="s">
        <v>10966</v>
      </c>
      <c r="AW119" t="s">
        <v>11075</v>
      </c>
    </row>
    <row r="120" spans="1:49" ht="15" customHeight="1" x14ac:dyDescent="0.2">
      <c r="A120">
        <v>45</v>
      </c>
      <c r="B120" s="86" t="s">
        <v>1305</v>
      </c>
      <c r="C120" t="s">
        <v>1427</v>
      </c>
      <c r="D120" t="s">
        <v>1081</v>
      </c>
      <c r="E120" t="s">
        <v>1428</v>
      </c>
      <c r="F120" t="s">
        <v>1308</v>
      </c>
      <c r="G120" t="s">
        <v>1270</v>
      </c>
      <c r="H120" t="s">
        <v>1271</v>
      </c>
      <c r="I120" t="s">
        <v>1434</v>
      </c>
      <c r="J120" s="71">
        <v>43983</v>
      </c>
      <c r="K120" s="71">
        <v>44196</v>
      </c>
      <c r="L120" s="86" t="s">
        <v>1087</v>
      </c>
      <c r="M120" t="s">
        <v>1430</v>
      </c>
      <c r="N120" s="86" t="s">
        <v>352</v>
      </c>
      <c r="O120" t="s">
        <v>1431</v>
      </c>
      <c r="P120" t="s">
        <v>1090</v>
      </c>
      <c r="Q120" s="89">
        <f t="shared" si="8"/>
        <v>5</v>
      </c>
      <c r="R120" s="89">
        <v>0</v>
      </c>
      <c r="S120" s="89">
        <v>2</v>
      </c>
      <c r="T120" s="89">
        <v>2</v>
      </c>
      <c r="U120" s="89">
        <v>1</v>
      </c>
      <c r="V120" s="89">
        <v>1</v>
      </c>
      <c r="W120" s="88" t="s">
        <v>1435</v>
      </c>
      <c r="X120" s="89">
        <v>1</v>
      </c>
      <c r="Y120" s="89" t="s">
        <v>1436</v>
      </c>
      <c r="Z120" s="89">
        <v>6</v>
      </c>
      <c r="AA120" s="89" t="s">
        <v>11076</v>
      </c>
      <c r="AB120" s="89">
        <v>0</v>
      </c>
      <c r="AC120" s="89"/>
      <c r="AD120" s="87"/>
      <c r="AE120" s="87"/>
      <c r="AF120" s="87">
        <v>44119</v>
      </c>
      <c r="AG120" s="87">
        <v>44119</v>
      </c>
      <c r="AH120" s="88">
        <f t="shared" si="11"/>
        <v>1</v>
      </c>
      <c r="AI120" s="88" t="str">
        <f t="shared" si="12"/>
        <v/>
      </c>
      <c r="AJ120" s="88">
        <f t="shared" si="13"/>
        <v>0.5</v>
      </c>
      <c r="AK120" s="88">
        <f t="shared" si="9"/>
        <v>1</v>
      </c>
      <c r="AL120" s="88">
        <f t="shared" si="10"/>
        <v>0</v>
      </c>
      <c r="AO120" t="s">
        <v>10208</v>
      </c>
      <c r="AR120" t="s">
        <v>10208</v>
      </c>
      <c r="AS120" t="s">
        <v>10208</v>
      </c>
      <c r="AU120" t="s">
        <v>11077</v>
      </c>
      <c r="AV120" t="s">
        <v>11078</v>
      </c>
      <c r="AW120" t="s">
        <v>11079</v>
      </c>
    </row>
    <row r="121" spans="1:49" ht="15" customHeight="1" x14ac:dyDescent="0.2">
      <c r="A121">
        <v>46</v>
      </c>
      <c r="B121" s="86" t="s">
        <v>1305</v>
      </c>
      <c r="C121" t="s">
        <v>1427</v>
      </c>
      <c r="D121" t="s">
        <v>1081</v>
      </c>
      <c r="E121" t="s">
        <v>1428</v>
      </c>
      <c r="F121" t="s">
        <v>1308</v>
      </c>
      <c r="G121" t="s">
        <v>1270</v>
      </c>
      <c r="H121" t="s">
        <v>1271</v>
      </c>
      <c r="I121" t="s">
        <v>1437</v>
      </c>
      <c r="J121" s="71">
        <v>44013</v>
      </c>
      <c r="K121" s="71">
        <v>44104</v>
      </c>
      <c r="L121" s="86" t="s">
        <v>1087</v>
      </c>
      <c r="M121" t="s">
        <v>1430</v>
      </c>
      <c r="N121" s="86" t="s">
        <v>472</v>
      </c>
      <c r="O121" t="s">
        <v>1431</v>
      </c>
      <c r="P121" t="s">
        <v>1090</v>
      </c>
      <c r="Q121" s="44">
        <f t="shared" si="8"/>
        <v>1</v>
      </c>
      <c r="R121" s="44">
        <v>0</v>
      </c>
      <c r="S121" s="44">
        <v>0</v>
      </c>
      <c r="T121" s="44">
        <v>1</v>
      </c>
      <c r="U121" s="44">
        <v>0</v>
      </c>
      <c r="V121" s="44">
        <v>0</v>
      </c>
      <c r="W121" s="88"/>
      <c r="X121" s="88">
        <v>0</v>
      </c>
      <c r="Y121" s="44" t="s">
        <v>1438</v>
      </c>
      <c r="Z121" s="88">
        <v>1</v>
      </c>
      <c r="AA121" s="88" t="s">
        <v>11080</v>
      </c>
      <c r="AB121" s="88">
        <v>0</v>
      </c>
      <c r="AC121" s="44"/>
      <c r="AD121" s="44"/>
      <c r="AE121" s="44"/>
      <c r="AF121" s="71">
        <v>44119</v>
      </c>
      <c r="AG121" s="71">
        <v>44119</v>
      </c>
      <c r="AH121" s="88">
        <f t="shared" si="11"/>
        <v>1</v>
      </c>
      <c r="AI121" s="88" t="str">
        <f t="shared" si="12"/>
        <v/>
      </c>
      <c r="AJ121" s="88" t="str">
        <f t="shared" si="13"/>
        <v/>
      </c>
      <c r="AK121" s="88">
        <f t="shared" si="9"/>
        <v>1</v>
      </c>
      <c r="AL121" s="88" t="str">
        <f t="shared" si="10"/>
        <v/>
      </c>
      <c r="AO121" t="s">
        <v>10208</v>
      </c>
      <c r="AS121" t="s">
        <v>10208</v>
      </c>
      <c r="AU121" t="s">
        <v>11035</v>
      </c>
      <c r="AV121" t="s">
        <v>11035</v>
      </c>
      <c r="AW121" t="s">
        <v>11081</v>
      </c>
    </row>
    <row r="122" spans="1:49" ht="15" customHeight="1" x14ac:dyDescent="0.2">
      <c r="A122">
        <v>47</v>
      </c>
      <c r="B122" s="86" t="s">
        <v>1305</v>
      </c>
      <c r="C122" t="s">
        <v>1103</v>
      </c>
      <c r="D122" t="s">
        <v>1081</v>
      </c>
      <c r="E122" t="s">
        <v>1157</v>
      </c>
      <c r="F122" t="s">
        <v>1439</v>
      </c>
      <c r="G122" t="s">
        <v>1107</v>
      </c>
      <c r="H122" t="s">
        <v>1158</v>
      </c>
      <c r="I122" t="s">
        <v>1440</v>
      </c>
      <c r="J122" s="71">
        <v>43952</v>
      </c>
      <c r="K122" s="71">
        <v>44043</v>
      </c>
      <c r="L122" s="86" t="s">
        <v>1087</v>
      </c>
      <c r="M122" t="s">
        <v>1366</v>
      </c>
      <c r="N122" s="86" t="s">
        <v>472</v>
      </c>
      <c r="O122" t="s">
        <v>1441</v>
      </c>
      <c r="P122" t="s">
        <v>258</v>
      </c>
      <c r="Q122" s="44">
        <f t="shared" ref="Q122:Q144" si="14">SUM(R122:U122)</f>
        <v>1</v>
      </c>
      <c r="R122" s="44">
        <v>0</v>
      </c>
      <c r="S122" s="44">
        <v>0.4</v>
      </c>
      <c r="T122" s="44">
        <v>0.6</v>
      </c>
      <c r="U122" s="44">
        <v>0</v>
      </c>
      <c r="V122" s="44">
        <v>0</v>
      </c>
      <c r="W122" s="88"/>
      <c r="X122" s="88">
        <v>0.4</v>
      </c>
      <c r="Y122" s="44" t="s">
        <v>1442</v>
      </c>
      <c r="Z122" s="88">
        <v>0.32</v>
      </c>
      <c r="AA122" s="88" t="s">
        <v>11082</v>
      </c>
      <c r="AB122" s="88">
        <v>0</v>
      </c>
      <c r="AC122" s="44"/>
      <c r="AD122" s="44"/>
      <c r="AE122" s="44"/>
      <c r="AF122" s="71">
        <v>44119</v>
      </c>
      <c r="AG122" s="71">
        <v>44119</v>
      </c>
      <c r="AH122" s="88">
        <f t="shared" si="11"/>
        <v>0.72</v>
      </c>
      <c r="AI122" s="88" t="str">
        <f t="shared" si="12"/>
        <v/>
      </c>
      <c r="AJ122" s="88">
        <f t="shared" si="13"/>
        <v>1</v>
      </c>
      <c r="AK122" s="88">
        <f t="shared" si="9"/>
        <v>0.53333333333333333</v>
      </c>
      <c r="AL122" s="88" t="str">
        <f t="shared" si="10"/>
        <v/>
      </c>
      <c r="AO122" t="s">
        <v>10208</v>
      </c>
    </row>
    <row r="123" spans="1:49" ht="15" customHeight="1" x14ac:dyDescent="0.2">
      <c r="A123">
        <v>48</v>
      </c>
      <c r="B123" s="86" t="s">
        <v>1305</v>
      </c>
      <c r="C123" t="s">
        <v>1103</v>
      </c>
      <c r="D123" t="s">
        <v>1143</v>
      </c>
      <c r="E123" t="s">
        <v>1157</v>
      </c>
      <c r="F123" t="s">
        <v>1439</v>
      </c>
      <c r="G123" t="s">
        <v>1107</v>
      </c>
      <c r="H123" t="s">
        <v>1158</v>
      </c>
      <c r="I123" t="s">
        <v>1443</v>
      </c>
      <c r="J123" s="71">
        <v>43952</v>
      </c>
      <c r="K123" s="71">
        <v>44104</v>
      </c>
      <c r="L123" s="86" t="s">
        <v>1087</v>
      </c>
      <c r="M123" t="s">
        <v>1366</v>
      </c>
      <c r="N123" s="86" t="s">
        <v>352</v>
      </c>
      <c r="O123" t="s">
        <v>1441</v>
      </c>
      <c r="P123" t="s">
        <v>258</v>
      </c>
      <c r="Q123" s="89">
        <f t="shared" si="14"/>
        <v>2</v>
      </c>
      <c r="R123" s="89">
        <v>0</v>
      </c>
      <c r="S123" s="89">
        <v>1</v>
      </c>
      <c r="T123" s="89">
        <v>1</v>
      </c>
      <c r="U123" s="89">
        <v>0</v>
      </c>
      <c r="V123" s="89">
        <v>0</v>
      </c>
      <c r="W123" s="88"/>
      <c r="X123" s="89">
        <v>1</v>
      </c>
      <c r="Y123" s="89" t="s">
        <v>1444</v>
      </c>
      <c r="Z123" s="89">
        <v>1</v>
      </c>
      <c r="AA123" s="89" t="s">
        <v>11083</v>
      </c>
      <c r="AB123" s="89">
        <v>0</v>
      </c>
      <c r="AC123" s="89"/>
      <c r="AD123" s="87"/>
      <c r="AE123" s="87"/>
      <c r="AF123" s="87">
        <v>44119</v>
      </c>
      <c r="AG123" s="87">
        <v>44119</v>
      </c>
      <c r="AH123" s="88">
        <f t="shared" si="11"/>
        <v>1</v>
      </c>
      <c r="AI123" s="88" t="str">
        <f t="shared" si="12"/>
        <v/>
      </c>
      <c r="AJ123" s="88">
        <f t="shared" si="13"/>
        <v>1</v>
      </c>
      <c r="AK123" s="88">
        <f t="shared" si="9"/>
        <v>1</v>
      </c>
      <c r="AL123" s="88" t="str">
        <f t="shared" si="10"/>
        <v/>
      </c>
      <c r="AO123" t="s">
        <v>10208</v>
      </c>
    </row>
    <row r="124" spans="1:49" ht="15" customHeight="1" x14ac:dyDescent="0.2">
      <c r="A124">
        <v>49</v>
      </c>
      <c r="B124" s="86" t="s">
        <v>1305</v>
      </c>
      <c r="C124" t="s">
        <v>1103</v>
      </c>
      <c r="D124" t="s">
        <v>1081</v>
      </c>
      <c r="E124" t="s">
        <v>1157</v>
      </c>
      <c r="F124" t="s">
        <v>1439</v>
      </c>
      <c r="G124" t="s">
        <v>1107</v>
      </c>
      <c r="H124" t="s">
        <v>1158</v>
      </c>
      <c r="I124" t="s">
        <v>1445</v>
      </c>
      <c r="J124" s="71">
        <v>43952</v>
      </c>
      <c r="K124" s="71">
        <v>44196</v>
      </c>
      <c r="L124" s="86" t="s">
        <v>1087</v>
      </c>
      <c r="M124" t="s">
        <v>1366</v>
      </c>
      <c r="N124" s="86" t="s">
        <v>352</v>
      </c>
      <c r="O124" t="s">
        <v>1441</v>
      </c>
      <c r="P124" t="s">
        <v>258</v>
      </c>
      <c r="Q124" s="89">
        <f t="shared" si="14"/>
        <v>3</v>
      </c>
      <c r="R124" s="89">
        <v>0</v>
      </c>
      <c r="S124" s="89">
        <v>1</v>
      </c>
      <c r="T124" s="89">
        <v>1</v>
      </c>
      <c r="U124" s="89">
        <v>1</v>
      </c>
      <c r="V124" s="89">
        <v>0</v>
      </c>
      <c r="W124" s="88"/>
      <c r="X124" s="89">
        <v>1</v>
      </c>
      <c r="Y124" s="89" t="s">
        <v>1446</v>
      </c>
      <c r="Z124" s="89">
        <v>1</v>
      </c>
      <c r="AA124" s="89" t="s">
        <v>11084</v>
      </c>
      <c r="AB124" s="89">
        <v>0</v>
      </c>
      <c r="AC124" s="89"/>
      <c r="AD124" s="87"/>
      <c r="AE124" s="87"/>
      <c r="AF124" s="87">
        <v>44119</v>
      </c>
      <c r="AG124" s="87">
        <v>44119</v>
      </c>
      <c r="AH124" s="88">
        <f t="shared" si="11"/>
        <v>0.66666666666666663</v>
      </c>
      <c r="AI124" s="88" t="str">
        <f t="shared" si="12"/>
        <v/>
      </c>
      <c r="AJ124" s="88">
        <f t="shared" si="13"/>
        <v>1</v>
      </c>
      <c r="AK124" s="88">
        <f t="shared" si="9"/>
        <v>1</v>
      </c>
      <c r="AL124" s="88">
        <f t="shared" si="10"/>
        <v>0</v>
      </c>
      <c r="AO124" t="s">
        <v>10208</v>
      </c>
    </row>
    <row r="125" spans="1:49" ht="15" customHeight="1" x14ac:dyDescent="0.2">
      <c r="A125">
        <v>50</v>
      </c>
      <c r="B125" s="86" t="s">
        <v>1305</v>
      </c>
      <c r="C125" t="s">
        <v>1447</v>
      </c>
      <c r="D125" t="s">
        <v>1081</v>
      </c>
      <c r="E125" t="s">
        <v>1307</v>
      </c>
      <c r="F125" t="s">
        <v>1308</v>
      </c>
      <c r="G125" t="s">
        <v>1270</v>
      </c>
      <c r="H125" t="s">
        <v>1271</v>
      </c>
      <c r="I125" t="s">
        <v>1448</v>
      </c>
      <c r="J125" s="71">
        <v>43922</v>
      </c>
      <c r="K125" s="71">
        <v>44196</v>
      </c>
      <c r="L125" s="86" t="s">
        <v>1087</v>
      </c>
      <c r="M125" t="s">
        <v>1449</v>
      </c>
      <c r="N125" s="86" t="s">
        <v>472</v>
      </c>
      <c r="O125" t="s">
        <v>1450</v>
      </c>
      <c r="P125" t="s">
        <v>1090</v>
      </c>
      <c r="Q125" s="44">
        <f t="shared" si="14"/>
        <v>1</v>
      </c>
      <c r="R125" s="44">
        <v>0</v>
      </c>
      <c r="S125" s="44">
        <v>0.28000000000000003</v>
      </c>
      <c r="T125" s="44">
        <v>0.36</v>
      </c>
      <c r="U125" s="44">
        <v>0.36</v>
      </c>
      <c r="V125" s="44">
        <v>0</v>
      </c>
      <c r="W125" s="88"/>
      <c r="X125" s="88">
        <v>0.28000000000000003</v>
      </c>
      <c r="Y125" s="44" t="s">
        <v>1451</v>
      </c>
      <c r="Z125" s="88">
        <v>0.24</v>
      </c>
      <c r="AA125" s="88" t="s">
        <v>11085</v>
      </c>
      <c r="AB125" s="88">
        <v>0</v>
      </c>
      <c r="AC125" s="44"/>
      <c r="AD125" s="44"/>
      <c r="AE125" s="44"/>
      <c r="AF125" s="71">
        <v>44119</v>
      </c>
      <c r="AG125" s="71">
        <v>44119</v>
      </c>
      <c r="AH125" s="88">
        <f t="shared" si="11"/>
        <v>0.52</v>
      </c>
      <c r="AI125" s="88" t="str">
        <f t="shared" si="12"/>
        <v/>
      </c>
      <c r="AJ125" s="88">
        <f t="shared" si="13"/>
        <v>1</v>
      </c>
      <c r="AK125" s="88">
        <f t="shared" si="9"/>
        <v>0.66666666666666663</v>
      </c>
      <c r="AL125" s="88">
        <f t="shared" si="10"/>
        <v>0</v>
      </c>
      <c r="AO125" t="s">
        <v>10208</v>
      </c>
    </row>
    <row r="126" spans="1:49" ht="15" customHeight="1" x14ac:dyDescent="0.2">
      <c r="A126">
        <v>51</v>
      </c>
      <c r="B126" s="86" t="s">
        <v>1305</v>
      </c>
      <c r="C126" t="s">
        <v>1447</v>
      </c>
      <c r="D126" t="s">
        <v>1081</v>
      </c>
      <c r="E126" t="s">
        <v>1307</v>
      </c>
      <c r="F126" t="s">
        <v>1308</v>
      </c>
      <c r="G126" t="s">
        <v>1270</v>
      </c>
      <c r="H126" t="s">
        <v>1271</v>
      </c>
      <c r="I126" t="s">
        <v>1452</v>
      </c>
      <c r="J126" s="71">
        <v>43922</v>
      </c>
      <c r="K126" s="71">
        <v>44196</v>
      </c>
      <c r="L126" s="86" t="s">
        <v>1087</v>
      </c>
      <c r="M126" t="s">
        <v>1449</v>
      </c>
      <c r="N126" s="86" t="s">
        <v>472</v>
      </c>
      <c r="O126" t="s">
        <v>1450</v>
      </c>
      <c r="P126" t="s">
        <v>1090</v>
      </c>
      <c r="Q126" s="44">
        <f t="shared" si="14"/>
        <v>1</v>
      </c>
      <c r="R126" s="44">
        <v>0</v>
      </c>
      <c r="S126" s="44">
        <v>0.28000000000000003</v>
      </c>
      <c r="T126" s="44">
        <v>0.36</v>
      </c>
      <c r="U126" s="44">
        <v>0.36</v>
      </c>
      <c r="V126" s="44">
        <v>0</v>
      </c>
      <c r="W126" s="88"/>
      <c r="X126" s="88">
        <v>0.28000000000000003</v>
      </c>
      <c r="Y126" s="44" t="s">
        <v>1453</v>
      </c>
      <c r="Z126" s="88">
        <v>0.24</v>
      </c>
      <c r="AA126" s="88" t="s">
        <v>11086</v>
      </c>
      <c r="AB126" s="88">
        <v>0</v>
      </c>
      <c r="AC126" s="44"/>
      <c r="AD126" s="44"/>
      <c r="AE126" s="44"/>
      <c r="AF126" s="71">
        <v>44119</v>
      </c>
      <c r="AG126" s="71">
        <v>44119</v>
      </c>
      <c r="AH126" s="88">
        <f t="shared" si="11"/>
        <v>0.52</v>
      </c>
      <c r="AI126" s="88" t="str">
        <f t="shared" si="12"/>
        <v/>
      </c>
      <c r="AJ126" s="88">
        <f t="shared" si="13"/>
        <v>1</v>
      </c>
      <c r="AK126" s="88">
        <f t="shared" si="9"/>
        <v>0.66666666666666663</v>
      </c>
      <c r="AL126" s="88">
        <f t="shared" si="10"/>
        <v>0</v>
      </c>
      <c r="AO126" t="s">
        <v>10208</v>
      </c>
    </row>
    <row r="127" spans="1:49" ht="15" customHeight="1" x14ac:dyDescent="0.2">
      <c r="A127" s="86">
        <v>1</v>
      </c>
      <c r="B127" s="86" t="s">
        <v>1454</v>
      </c>
      <c r="C127" s="86" t="s">
        <v>1455</v>
      </c>
      <c r="D127" s="86" t="s">
        <v>1456</v>
      </c>
      <c r="E127" s="86" t="s">
        <v>1082</v>
      </c>
      <c r="F127" s="86" t="s">
        <v>1083</v>
      </c>
      <c r="G127" s="86" t="s">
        <v>1457</v>
      </c>
      <c r="H127" s="86" t="s">
        <v>1458</v>
      </c>
      <c r="I127" t="s">
        <v>1459</v>
      </c>
      <c r="J127" s="87">
        <v>43831</v>
      </c>
      <c r="K127" s="87">
        <v>44196</v>
      </c>
      <c r="L127" s="86" t="s">
        <v>1087</v>
      </c>
      <c r="M127" s="86" t="s">
        <v>1460</v>
      </c>
      <c r="N127" s="86" t="s">
        <v>352</v>
      </c>
      <c r="O127" s="86" t="s">
        <v>1461</v>
      </c>
      <c r="P127" s="86" t="s">
        <v>1043</v>
      </c>
      <c r="Q127" s="89">
        <f t="shared" si="14"/>
        <v>12</v>
      </c>
      <c r="R127" s="89">
        <v>3</v>
      </c>
      <c r="S127" s="89">
        <v>3</v>
      </c>
      <c r="T127" s="89">
        <v>3</v>
      </c>
      <c r="U127" s="89">
        <v>3</v>
      </c>
      <c r="V127" s="89">
        <v>3</v>
      </c>
      <c r="W127" s="89" t="s">
        <v>1462</v>
      </c>
      <c r="X127" s="89">
        <v>7</v>
      </c>
      <c r="Y127" s="89" t="s">
        <v>1463</v>
      </c>
      <c r="Z127" s="89">
        <v>4</v>
      </c>
      <c r="AA127" s="89" t="s">
        <v>10336</v>
      </c>
      <c r="AB127" s="89">
        <v>3</v>
      </c>
      <c r="AC127" s="88" t="s">
        <v>12166</v>
      </c>
      <c r="AD127" s="88"/>
      <c r="AE127" s="88"/>
      <c r="AF127" s="87">
        <v>44118</v>
      </c>
      <c r="AG127" s="87">
        <v>44172</v>
      </c>
      <c r="AH127" s="88">
        <f t="shared" si="11"/>
        <v>1</v>
      </c>
      <c r="AI127" s="88">
        <f t="shared" si="12"/>
        <v>1</v>
      </c>
      <c r="AJ127" s="88">
        <f t="shared" si="13"/>
        <v>1</v>
      </c>
      <c r="AK127" s="88">
        <f t="shared" si="9"/>
        <v>1</v>
      </c>
      <c r="AL127" s="88">
        <f t="shared" si="10"/>
        <v>1</v>
      </c>
      <c r="AM127" s="86"/>
      <c r="AN127" s="86"/>
      <c r="AO127" s="86" t="s">
        <v>10208</v>
      </c>
      <c r="AP127" s="86"/>
      <c r="AQ127" s="86" t="s">
        <v>10208</v>
      </c>
      <c r="AR127" s="86" t="s">
        <v>10208</v>
      </c>
      <c r="AS127" s="86" t="s">
        <v>10208</v>
      </c>
      <c r="AT127" s="86"/>
      <c r="AU127" s="86" t="s">
        <v>10337</v>
      </c>
      <c r="AV127" s="86" t="s">
        <v>10338</v>
      </c>
      <c r="AW127" s="86" t="s">
        <v>10339</v>
      </c>
    </row>
    <row r="128" spans="1:49" ht="15" customHeight="1" x14ac:dyDescent="0.2">
      <c r="A128" s="86">
        <v>2</v>
      </c>
      <c r="B128" s="86" t="s">
        <v>1454</v>
      </c>
      <c r="C128" s="86" t="s">
        <v>1455</v>
      </c>
      <c r="D128" s="86" t="s">
        <v>1143</v>
      </c>
      <c r="E128" s="86" t="s">
        <v>1082</v>
      </c>
      <c r="F128" s="86" t="s">
        <v>1083</v>
      </c>
      <c r="G128" s="86" t="s">
        <v>1457</v>
      </c>
      <c r="H128" s="86" t="s">
        <v>1458</v>
      </c>
      <c r="I128" t="s">
        <v>1464</v>
      </c>
      <c r="J128" s="87">
        <v>43831</v>
      </c>
      <c r="K128" s="87">
        <v>44196</v>
      </c>
      <c r="L128" s="86" t="s">
        <v>1087</v>
      </c>
      <c r="M128" s="86" t="s">
        <v>1460</v>
      </c>
      <c r="N128" s="86" t="s">
        <v>472</v>
      </c>
      <c r="O128" s="86" t="s">
        <v>1461</v>
      </c>
      <c r="P128" s="86" t="s">
        <v>1043</v>
      </c>
      <c r="Q128" s="88">
        <f t="shared" si="14"/>
        <v>1</v>
      </c>
      <c r="R128" s="88">
        <v>0.25</v>
      </c>
      <c r="S128" s="88">
        <v>0.25</v>
      </c>
      <c r="T128" s="88">
        <v>0.25</v>
      </c>
      <c r="U128" s="88">
        <v>0.25</v>
      </c>
      <c r="V128" s="88">
        <v>0.35</v>
      </c>
      <c r="W128" s="88" t="s">
        <v>1465</v>
      </c>
      <c r="X128" s="88">
        <v>0.25</v>
      </c>
      <c r="Y128" s="88" t="s">
        <v>1466</v>
      </c>
      <c r="Z128" s="88">
        <v>0.25</v>
      </c>
      <c r="AA128" s="88" t="s">
        <v>10340</v>
      </c>
      <c r="AB128" s="88">
        <v>0.25</v>
      </c>
      <c r="AC128" s="88" t="s">
        <v>12167</v>
      </c>
      <c r="AD128" s="88"/>
      <c r="AE128" s="88"/>
      <c r="AF128" s="87">
        <v>44118</v>
      </c>
      <c r="AG128" s="87">
        <v>44169</v>
      </c>
      <c r="AH128" s="88">
        <f t="shared" si="11"/>
        <v>1</v>
      </c>
      <c r="AI128" s="88">
        <f t="shared" si="12"/>
        <v>1</v>
      </c>
      <c r="AJ128" s="88">
        <f t="shared" si="13"/>
        <v>1</v>
      </c>
      <c r="AK128" s="88">
        <f t="shared" si="9"/>
        <v>1</v>
      </c>
      <c r="AL128" s="88">
        <f t="shared" si="10"/>
        <v>1</v>
      </c>
      <c r="AM128" s="86"/>
      <c r="AN128" s="86"/>
      <c r="AO128" s="86" t="s">
        <v>10208</v>
      </c>
      <c r="AP128" s="86"/>
      <c r="AQ128" s="86" t="s">
        <v>10208</v>
      </c>
      <c r="AR128" t="s">
        <v>10208</v>
      </c>
      <c r="AS128" t="s">
        <v>10208</v>
      </c>
      <c r="AU128" t="s">
        <v>10341</v>
      </c>
      <c r="AV128" t="s">
        <v>10342</v>
      </c>
      <c r="AW128" t="s">
        <v>10343</v>
      </c>
    </row>
    <row r="129" spans="1:49" ht="15" customHeight="1" x14ac:dyDescent="0.2">
      <c r="A129" s="86">
        <v>3</v>
      </c>
      <c r="B129" s="86" t="s">
        <v>1454</v>
      </c>
      <c r="C129" s="86" t="s">
        <v>1455</v>
      </c>
      <c r="D129" s="86" t="s">
        <v>1143</v>
      </c>
      <c r="E129" s="86" t="s">
        <v>1082</v>
      </c>
      <c r="F129" s="86" t="s">
        <v>1083</v>
      </c>
      <c r="G129" s="86" t="s">
        <v>1457</v>
      </c>
      <c r="H129" s="86" t="s">
        <v>1458</v>
      </c>
      <c r="I129" t="s">
        <v>1467</v>
      </c>
      <c r="J129" s="87">
        <v>43831</v>
      </c>
      <c r="K129" s="87">
        <v>44196</v>
      </c>
      <c r="L129" s="86" t="s">
        <v>1087</v>
      </c>
      <c r="M129" s="86" t="s">
        <v>1460</v>
      </c>
      <c r="N129" s="86" t="s">
        <v>472</v>
      </c>
      <c r="O129" s="86" t="s">
        <v>1461</v>
      </c>
      <c r="P129" s="86" t="s">
        <v>1043</v>
      </c>
      <c r="Q129" s="88">
        <f t="shared" si="14"/>
        <v>1</v>
      </c>
      <c r="R129" s="88">
        <v>0.25</v>
      </c>
      <c r="S129" s="88">
        <v>0.25</v>
      </c>
      <c r="T129" s="88">
        <v>0.25</v>
      </c>
      <c r="U129" s="88">
        <v>0.25</v>
      </c>
      <c r="V129" s="88">
        <v>0.2</v>
      </c>
      <c r="W129" s="88" t="s">
        <v>1468</v>
      </c>
      <c r="X129" s="88">
        <v>0.25</v>
      </c>
      <c r="Y129" s="88" t="s">
        <v>1469</v>
      </c>
      <c r="Z129" s="88">
        <v>0.25</v>
      </c>
      <c r="AA129" s="88" t="s">
        <v>10344</v>
      </c>
      <c r="AB129" s="88">
        <v>0.25</v>
      </c>
      <c r="AC129" s="88" t="s">
        <v>12168</v>
      </c>
      <c r="AD129" s="88"/>
      <c r="AE129" s="88"/>
      <c r="AF129" s="87">
        <v>44118</v>
      </c>
      <c r="AG129" s="87">
        <v>44169</v>
      </c>
      <c r="AH129" s="88">
        <f t="shared" si="11"/>
        <v>0.95</v>
      </c>
      <c r="AI129" s="88">
        <f t="shared" si="12"/>
        <v>0.8</v>
      </c>
      <c r="AJ129" s="88">
        <f t="shared" si="13"/>
        <v>1</v>
      </c>
      <c r="AK129" s="88">
        <f t="shared" si="9"/>
        <v>1</v>
      </c>
      <c r="AL129" s="88">
        <f t="shared" si="10"/>
        <v>1</v>
      </c>
      <c r="AM129" s="86"/>
      <c r="AN129" s="86"/>
      <c r="AO129" s="86" t="s">
        <v>10208</v>
      </c>
      <c r="AP129" s="86"/>
      <c r="AQ129" s="86" t="s">
        <v>10208</v>
      </c>
      <c r="AR129" t="s">
        <v>10208</v>
      </c>
      <c r="AS129" t="s">
        <v>10208</v>
      </c>
      <c r="AU129" t="s">
        <v>10345</v>
      </c>
      <c r="AV129" t="s">
        <v>10346</v>
      </c>
      <c r="AW129" t="s">
        <v>10347</v>
      </c>
    </row>
    <row r="130" spans="1:49" ht="15" customHeight="1" x14ac:dyDescent="0.2">
      <c r="A130" s="86">
        <v>4</v>
      </c>
      <c r="B130" s="86" t="s">
        <v>1454</v>
      </c>
      <c r="C130" s="86" t="s">
        <v>1455</v>
      </c>
      <c r="D130" s="86" t="s">
        <v>1143</v>
      </c>
      <c r="E130" s="86" t="s">
        <v>1082</v>
      </c>
      <c r="F130" s="86" t="s">
        <v>1083</v>
      </c>
      <c r="G130" s="86" t="s">
        <v>1457</v>
      </c>
      <c r="H130" s="86" t="s">
        <v>1458</v>
      </c>
      <c r="I130" t="s">
        <v>1470</v>
      </c>
      <c r="J130" s="87">
        <v>43831</v>
      </c>
      <c r="K130" s="87">
        <v>44196</v>
      </c>
      <c r="L130" s="86" t="s">
        <v>1087</v>
      </c>
      <c r="M130" s="86" t="s">
        <v>1460</v>
      </c>
      <c r="N130" s="86" t="s">
        <v>472</v>
      </c>
      <c r="O130" s="86" t="s">
        <v>1461</v>
      </c>
      <c r="P130" s="86" t="s">
        <v>1043</v>
      </c>
      <c r="Q130" s="88">
        <f t="shared" si="14"/>
        <v>1</v>
      </c>
      <c r="R130" s="88">
        <v>0.25</v>
      </c>
      <c r="S130" s="88">
        <v>0.25</v>
      </c>
      <c r="T130" s="88">
        <v>0.25</v>
      </c>
      <c r="U130" s="88">
        <v>0.25</v>
      </c>
      <c r="V130" s="88">
        <v>0.32</v>
      </c>
      <c r="W130" s="88" t="s">
        <v>1471</v>
      </c>
      <c r="X130" s="88">
        <v>0.25</v>
      </c>
      <c r="Y130" s="88" t="s">
        <v>1472</v>
      </c>
      <c r="Z130" s="88">
        <v>0.25</v>
      </c>
      <c r="AA130" s="88" t="s">
        <v>1472</v>
      </c>
      <c r="AB130" s="88">
        <v>0.25</v>
      </c>
      <c r="AC130" s="88" t="s">
        <v>1472</v>
      </c>
      <c r="AD130" s="88"/>
      <c r="AE130" s="88"/>
      <c r="AF130" s="87">
        <v>44118</v>
      </c>
      <c r="AG130" s="87">
        <v>44169</v>
      </c>
      <c r="AH130" s="88">
        <f t="shared" si="11"/>
        <v>1</v>
      </c>
      <c r="AI130" s="88">
        <f t="shared" si="12"/>
        <v>1</v>
      </c>
      <c r="AJ130" s="88">
        <f t="shared" si="13"/>
        <v>1</v>
      </c>
      <c r="AK130" s="88">
        <f t="shared" ref="AK130:AK193" si="15">IFERROR(IF(T130=0,"",IF((Z130/T130)&gt;1,1,(Z130/T130))),"")</f>
        <v>1</v>
      </c>
      <c r="AL130" s="88">
        <f t="shared" ref="AL130:AL193" si="16">IFERROR(IF(U130=0,"",IF((AB130/U130)&gt;1,1,(AB130/U130))),"")</f>
        <v>1</v>
      </c>
      <c r="AM130" s="86"/>
      <c r="AN130" s="86"/>
      <c r="AO130" s="86" t="s">
        <v>10208</v>
      </c>
      <c r="AP130" s="86"/>
      <c r="AQ130" s="86" t="s">
        <v>10208</v>
      </c>
      <c r="AR130" t="s">
        <v>10208</v>
      </c>
      <c r="AS130" t="s">
        <v>10208</v>
      </c>
      <c r="AU130" t="s">
        <v>10348</v>
      </c>
      <c r="AV130" t="s">
        <v>10349</v>
      </c>
      <c r="AW130" t="s">
        <v>10350</v>
      </c>
    </row>
    <row r="131" spans="1:49" ht="15" customHeight="1" x14ac:dyDescent="0.2">
      <c r="A131" s="86">
        <v>5</v>
      </c>
      <c r="B131" s="86" t="s">
        <v>1454</v>
      </c>
      <c r="C131" s="86" t="s">
        <v>1455</v>
      </c>
      <c r="D131" s="86" t="s">
        <v>1143</v>
      </c>
      <c r="E131" s="86" t="s">
        <v>1082</v>
      </c>
      <c r="F131" s="86" t="s">
        <v>1083</v>
      </c>
      <c r="G131" s="86" t="s">
        <v>1457</v>
      </c>
      <c r="H131" s="86" t="s">
        <v>1458</v>
      </c>
      <c r="I131" t="s">
        <v>1473</v>
      </c>
      <c r="J131" s="87">
        <v>43831</v>
      </c>
      <c r="K131" s="87">
        <v>44196</v>
      </c>
      <c r="L131" s="86" t="s">
        <v>1087</v>
      </c>
      <c r="M131" s="86" t="s">
        <v>1460</v>
      </c>
      <c r="N131" s="86" t="s">
        <v>472</v>
      </c>
      <c r="O131" s="86" t="s">
        <v>1461</v>
      </c>
      <c r="P131" s="86" t="s">
        <v>1043</v>
      </c>
      <c r="Q131" s="89">
        <f t="shared" si="14"/>
        <v>12</v>
      </c>
      <c r="R131" s="89">
        <v>3</v>
      </c>
      <c r="S131" s="89">
        <v>3</v>
      </c>
      <c r="T131" s="89">
        <v>3</v>
      </c>
      <c r="U131" s="89">
        <v>3</v>
      </c>
      <c r="V131" s="89">
        <v>0</v>
      </c>
      <c r="W131" s="89"/>
      <c r="X131" s="89">
        <v>3</v>
      </c>
      <c r="Y131" s="89" t="s">
        <v>1474</v>
      </c>
      <c r="Z131" s="89">
        <v>3</v>
      </c>
      <c r="AA131" s="89" t="s">
        <v>1474</v>
      </c>
      <c r="AB131" s="89">
        <v>2</v>
      </c>
      <c r="AC131" s="88" t="s">
        <v>12169</v>
      </c>
      <c r="AD131" s="88"/>
      <c r="AE131" s="88"/>
      <c r="AF131" s="87">
        <v>44118</v>
      </c>
      <c r="AG131" s="87">
        <v>44169</v>
      </c>
      <c r="AH131" s="88">
        <f t="shared" ref="AH131:AH194" si="17">IFERROR(IF((V131+X131+Z131+AB131)/Q131&gt;1,1,(V131+X131+Z131+AB131)/Q131),0)</f>
        <v>0.66666666666666663</v>
      </c>
      <c r="AI131" s="88">
        <f t="shared" ref="AI131:AI194" si="18">IFERROR(IF(R131=0,"",IF((V131/R131)&gt;1,1,(V131/R131))),"")</f>
        <v>0</v>
      </c>
      <c r="AJ131" s="88">
        <f t="shared" ref="AJ131:AJ194" si="19">IFERROR(IF(S131=0,"",IF((X131/S131)&gt;1,1,(X131/S131))),"")</f>
        <v>1</v>
      </c>
      <c r="AK131" s="88">
        <f t="shared" si="15"/>
        <v>1</v>
      </c>
      <c r="AL131" s="88">
        <f t="shared" si="16"/>
        <v>0.66666666666666663</v>
      </c>
      <c r="AM131" s="86"/>
      <c r="AN131" s="86"/>
      <c r="AO131" s="86" t="s">
        <v>10208</v>
      </c>
      <c r="AP131" s="86"/>
      <c r="AQ131" s="86" t="s">
        <v>10268</v>
      </c>
      <c r="AR131" t="s">
        <v>10208</v>
      </c>
      <c r="AS131" t="s">
        <v>10208</v>
      </c>
      <c r="AU131" t="s">
        <v>10351</v>
      </c>
      <c r="AV131" t="s">
        <v>10352</v>
      </c>
      <c r="AW131" t="s">
        <v>10353</v>
      </c>
    </row>
    <row r="132" spans="1:49" ht="15" customHeight="1" x14ac:dyDescent="0.2">
      <c r="A132" s="86">
        <v>6</v>
      </c>
      <c r="B132" s="86" t="s">
        <v>1454</v>
      </c>
      <c r="C132" t="s">
        <v>1475</v>
      </c>
      <c r="D132" s="86" t="s">
        <v>1476</v>
      </c>
      <c r="E132" s="86" t="s">
        <v>1082</v>
      </c>
      <c r="F132" s="86" t="s">
        <v>1083</v>
      </c>
      <c r="G132" s="86" t="s">
        <v>1457</v>
      </c>
      <c r="H132" s="86" t="s">
        <v>1458</v>
      </c>
      <c r="I132" t="s">
        <v>1477</v>
      </c>
      <c r="J132" s="87">
        <v>43862</v>
      </c>
      <c r="K132" s="87">
        <v>44196</v>
      </c>
      <c r="L132" s="86" t="s">
        <v>1087</v>
      </c>
      <c r="M132" s="86" t="s">
        <v>1478</v>
      </c>
      <c r="N132" s="86" t="s">
        <v>472</v>
      </c>
      <c r="O132" s="86" t="s">
        <v>1479</v>
      </c>
      <c r="P132" s="86" t="s">
        <v>1090</v>
      </c>
      <c r="Q132" s="88">
        <f t="shared" si="14"/>
        <v>1</v>
      </c>
      <c r="R132" s="88">
        <v>0.18</v>
      </c>
      <c r="S132" s="88">
        <v>0.28000000000000003</v>
      </c>
      <c r="T132" s="88">
        <v>0.27</v>
      </c>
      <c r="U132" s="88">
        <v>0.27</v>
      </c>
      <c r="V132" s="88">
        <v>0.18</v>
      </c>
      <c r="W132" s="88" t="s">
        <v>1480</v>
      </c>
      <c r="X132" s="88">
        <v>0.28000000000000003</v>
      </c>
      <c r="Y132" s="88" t="s">
        <v>1481</v>
      </c>
      <c r="Z132" s="88">
        <v>0.27</v>
      </c>
      <c r="AA132" s="88" t="s">
        <v>1481</v>
      </c>
      <c r="AB132" s="88">
        <v>0.27</v>
      </c>
      <c r="AC132" s="88" t="s">
        <v>1481</v>
      </c>
      <c r="AD132" s="88"/>
      <c r="AE132" s="88"/>
      <c r="AF132" s="87">
        <v>44118</v>
      </c>
      <c r="AG132" s="87">
        <v>44169</v>
      </c>
      <c r="AH132" s="88">
        <f t="shared" si="17"/>
        <v>1</v>
      </c>
      <c r="AI132" s="88">
        <f t="shared" si="18"/>
        <v>1</v>
      </c>
      <c r="AJ132" s="88">
        <f t="shared" si="19"/>
        <v>1</v>
      </c>
      <c r="AK132" s="88">
        <f t="shared" si="15"/>
        <v>1</v>
      </c>
      <c r="AL132" s="88">
        <f t="shared" si="16"/>
        <v>1</v>
      </c>
      <c r="AM132" s="86"/>
      <c r="AN132" s="86"/>
      <c r="AO132" s="86" t="s">
        <v>10208</v>
      </c>
      <c r="AP132" s="86"/>
      <c r="AQ132" s="86" t="s">
        <v>10208</v>
      </c>
      <c r="AR132" t="s">
        <v>10208</v>
      </c>
      <c r="AU132" t="s">
        <v>10354</v>
      </c>
      <c r="AV132" t="s">
        <v>10355</v>
      </c>
    </row>
    <row r="133" spans="1:49" ht="15" customHeight="1" x14ac:dyDescent="0.2">
      <c r="A133" s="86">
        <v>7</v>
      </c>
      <c r="B133" s="86" t="s">
        <v>1454</v>
      </c>
      <c r="C133" t="s">
        <v>1475</v>
      </c>
      <c r="D133" s="86" t="s">
        <v>1456</v>
      </c>
      <c r="E133" s="86" t="s">
        <v>1082</v>
      </c>
      <c r="F133" s="86" t="s">
        <v>1083</v>
      </c>
      <c r="G133" s="86" t="s">
        <v>1457</v>
      </c>
      <c r="H133" s="86" t="s">
        <v>1458</v>
      </c>
      <c r="I133" t="s">
        <v>1482</v>
      </c>
      <c r="J133" s="87">
        <v>43862</v>
      </c>
      <c r="K133" s="87">
        <v>44196</v>
      </c>
      <c r="L133" s="86" t="s">
        <v>1087</v>
      </c>
      <c r="M133" s="86" t="s">
        <v>1478</v>
      </c>
      <c r="N133" s="86" t="s">
        <v>472</v>
      </c>
      <c r="O133" s="86" t="s">
        <v>1479</v>
      </c>
      <c r="P133" s="86" t="s">
        <v>1090</v>
      </c>
      <c r="Q133" s="88">
        <f t="shared" si="14"/>
        <v>1</v>
      </c>
      <c r="R133" s="88">
        <v>0.18</v>
      </c>
      <c r="S133" s="88">
        <v>0</v>
      </c>
      <c r="T133" s="88">
        <v>0.25</v>
      </c>
      <c r="U133" s="88">
        <v>0.56999999999999995</v>
      </c>
      <c r="V133" s="88">
        <v>0.18</v>
      </c>
      <c r="W133" s="88" t="s">
        <v>1483</v>
      </c>
      <c r="X133" s="88">
        <v>0.15</v>
      </c>
      <c r="Y133" s="88" t="s">
        <v>1484</v>
      </c>
      <c r="Z133" s="88">
        <v>0.3</v>
      </c>
      <c r="AA133" s="88" t="s">
        <v>10356</v>
      </c>
      <c r="AB133" s="88">
        <v>0.45</v>
      </c>
      <c r="AC133" s="88" t="s">
        <v>12170</v>
      </c>
      <c r="AD133" s="88"/>
      <c r="AE133" s="88"/>
      <c r="AF133" s="87">
        <v>44118</v>
      </c>
      <c r="AG133" s="87">
        <v>44169</v>
      </c>
      <c r="AH133" s="88">
        <f t="shared" si="17"/>
        <v>1</v>
      </c>
      <c r="AI133" s="88">
        <f t="shared" si="18"/>
        <v>1</v>
      </c>
      <c r="AJ133" s="88" t="str">
        <f t="shared" si="19"/>
        <v/>
      </c>
      <c r="AK133" s="88">
        <f t="shared" si="15"/>
        <v>1</v>
      </c>
      <c r="AL133" s="88">
        <f t="shared" si="16"/>
        <v>0.78947368421052644</v>
      </c>
      <c r="AM133" s="86"/>
      <c r="AN133" s="86"/>
      <c r="AO133" s="86" t="s">
        <v>10208</v>
      </c>
      <c r="AP133" s="86"/>
      <c r="AQ133" s="86" t="s">
        <v>10208</v>
      </c>
      <c r="AR133" t="s">
        <v>10208</v>
      </c>
      <c r="AU133" t="s">
        <v>10357</v>
      </c>
      <c r="AV133" t="s">
        <v>10358</v>
      </c>
    </row>
    <row r="134" spans="1:49" ht="15" customHeight="1" x14ac:dyDescent="0.2">
      <c r="A134" s="86">
        <v>8</v>
      </c>
      <c r="B134" s="86" t="s">
        <v>1454</v>
      </c>
      <c r="C134" t="s">
        <v>1475</v>
      </c>
      <c r="D134" s="86" t="s">
        <v>1456</v>
      </c>
      <c r="E134" s="86" t="s">
        <v>1082</v>
      </c>
      <c r="F134" s="86" t="s">
        <v>1083</v>
      </c>
      <c r="G134" s="86" t="s">
        <v>1457</v>
      </c>
      <c r="H134" s="86" t="s">
        <v>1458</v>
      </c>
      <c r="I134" t="s">
        <v>1485</v>
      </c>
      <c r="J134" s="87">
        <v>43831</v>
      </c>
      <c r="K134" s="87">
        <v>44196</v>
      </c>
      <c r="L134" s="86" t="s">
        <v>1087</v>
      </c>
      <c r="M134" s="86" t="s">
        <v>1478</v>
      </c>
      <c r="N134" s="86" t="s">
        <v>472</v>
      </c>
      <c r="O134" s="86" t="s">
        <v>1479</v>
      </c>
      <c r="P134" s="86" t="s">
        <v>1090</v>
      </c>
      <c r="Q134" s="88">
        <f t="shared" si="14"/>
        <v>1</v>
      </c>
      <c r="R134" s="88">
        <v>0.24</v>
      </c>
      <c r="S134" s="88">
        <v>0.15</v>
      </c>
      <c r="T134" s="88">
        <v>0.2</v>
      </c>
      <c r="U134" s="88">
        <v>0.41</v>
      </c>
      <c r="V134" s="88">
        <v>0.24</v>
      </c>
      <c r="W134" s="88" t="s">
        <v>1486</v>
      </c>
      <c r="X134" s="88">
        <v>0.15</v>
      </c>
      <c r="Y134" s="88" t="s">
        <v>1487</v>
      </c>
      <c r="Z134" s="88">
        <v>0.2</v>
      </c>
      <c r="AA134" s="88" t="s">
        <v>1487</v>
      </c>
      <c r="AB134" s="88">
        <v>0.3</v>
      </c>
      <c r="AC134" s="88" t="s">
        <v>12171</v>
      </c>
      <c r="AD134" s="88"/>
      <c r="AE134" s="88"/>
      <c r="AF134" s="87">
        <v>44118</v>
      </c>
      <c r="AG134" s="87">
        <v>44169</v>
      </c>
      <c r="AH134" s="88">
        <f t="shared" si="17"/>
        <v>0.89000000000000012</v>
      </c>
      <c r="AI134" s="88">
        <f t="shared" si="18"/>
        <v>1</v>
      </c>
      <c r="AJ134" s="88">
        <f t="shared" si="19"/>
        <v>1</v>
      </c>
      <c r="AK134" s="88">
        <f t="shared" si="15"/>
        <v>1</v>
      </c>
      <c r="AL134" s="88">
        <f t="shared" si="16"/>
        <v>0.73170731707317072</v>
      </c>
      <c r="AM134" s="86"/>
      <c r="AN134" s="86"/>
      <c r="AO134" s="86" t="s">
        <v>10208</v>
      </c>
      <c r="AP134" s="86"/>
      <c r="AQ134" s="86" t="s">
        <v>10208</v>
      </c>
      <c r="AR134" t="s">
        <v>10208</v>
      </c>
      <c r="AU134" t="s">
        <v>10359</v>
      </c>
      <c r="AV134" t="s">
        <v>10360</v>
      </c>
    </row>
    <row r="135" spans="1:49" ht="15" customHeight="1" x14ac:dyDescent="0.2">
      <c r="A135" s="86">
        <v>9</v>
      </c>
      <c r="B135" s="86" t="s">
        <v>1454</v>
      </c>
      <c r="C135" t="s">
        <v>1475</v>
      </c>
      <c r="D135" s="86" t="s">
        <v>1456</v>
      </c>
      <c r="E135" s="86" t="s">
        <v>1082</v>
      </c>
      <c r="F135" s="86" t="s">
        <v>1083</v>
      </c>
      <c r="G135" s="86" t="s">
        <v>1457</v>
      </c>
      <c r="H135" s="86" t="s">
        <v>1458</v>
      </c>
      <c r="I135" t="s">
        <v>1488</v>
      </c>
      <c r="J135" s="87">
        <v>44044</v>
      </c>
      <c r="K135" s="87">
        <v>44196</v>
      </c>
      <c r="L135" s="86" t="s">
        <v>1087</v>
      </c>
      <c r="M135" s="86" t="s">
        <v>1478</v>
      </c>
      <c r="N135" s="86" t="s">
        <v>472</v>
      </c>
      <c r="O135" s="86" t="s">
        <v>1479</v>
      </c>
      <c r="P135" s="86" t="s">
        <v>1090</v>
      </c>
      <c r="Q135" s="88">
        <f t="shared" si="14"/>
        <v>1</v>
      </c>
      <c r="R135" s="88">
        <v>0</v>
      </c>
      <c r="S135" s="88">
        <v>0</v>
      </c>
      <c r="T135" s="88">
        <v>0.4</v>
      </c>
      <c r="U135" s="88">
        <v>0.6</v>
      </c>
      <c r="V135" s="88">
        <v>0</v>
      </c>
      <c r="W135" s="88"/>
      <c r="X135" s="88">
        <v>0</v>
      </c>
      <c r="Y135" s="88"/>
      <c r="Z135" s="88">
        <v>0.4</v>
      </c>
      <c r="AA135" s="88" t="s">
        <v>10361</v>
      </c>
      <c r="AB135" s="88">
        <v>0.4</v>
      </c>
      <c r="AC135" s="88" t="s">
        <v>12172</v>
      </c>
      <c r="AD135" s="88"/>
      <c r="AE135" s="88"/>
      <c r="AF135" s="87">
        <v>44118</v>
      </c>
      <c r="AG135" s="87">
        <v>44172</v>
      </c>
      <c r="AH135" s="88">
        <f t="shared" si="17"/>
        <v>0.8</v>
      </c>
      <c r="AI135" s="88" t="str">
        <f t="shared" si="18"/>
        <v/>
      </c>
      <c r="AJ135" s="88" t="str">
        <f t="shared" si="19"/>
        <v/>
      </c>
      <c r="AK135" s="88">
        <f t="shared" si="15"/>
        <v>1</v>
      </c>
      <c r="AL135" s="88">
        <f t="shared" si="16"/>
        <v>0.66666666666666674</v>
      </c>
      <c r="AM135" s="86"/>
      <c r="AN135" s="86"/>
      <c r="AO135" s="86" t="s">
        <v>10208</v>
      </c>
      <c r="AP135" s="86"/>
      <c r="AQ135" s="86" t="s">
        <v>10209</v>
      </c>
      <c r="AR135" t="s">
        <v>10209</v>
      </c>
      <c r="AU135" t="s">
        <v>10362</v>
      </c>
      <c r="AV135" t="s">
        <v>10363</v>
      </c>
    </row>
    <row r="136" spans="1:49" ht="15" customHeight="1" x14ac:dyDescent="0.2">
      <c r="A136" s="86">
        <v>10</v>
      </c>
      <c r="B136" s="86" t="s">
        <v>1454</v>
      </c>
      <c r="C136" t="s">
        <v>1475</v>
      </c>
      <c r="D136" s="86" t="s">
        <v>1489</v>
      </c>
      <c r="E136" s="86" t="s">
        <v>1082</v>
      </c>
      <c r="F136" s="86" t="s">
        <v>1083</v>
      </c>
      <c r="G136" s="86" t="s">
        <v>1457</v>
      </c>
      <c r="H136" s="86" t="s">
        <v>1458</v>
      </c>
      <c r="I136" t="s">
        <v>1490</v>
      </c>
      <c r="J136" s="87">
        <v>43922</v>
      </c>
      <c r="K136" s="87">
        <v>44135</v>
      </c>
      <c r="L136" s="86" t="s">
        <v>1087</v>
      </c>
      <c r="M136" s="86" t="s">
        <v>1478</v>
      </c>
      <c r="N136" s="86" t="s">
        <v>472</v>
      </c>
      <c r="O136" s="86" t="s">
        <v>1479</v>
      </c>
      <c r="P136" s="86" t="s">
        <v>1090</v>
      </c>
      <c r="Q136" s="88">
        <f t="shared" si="14"/>
        <v>1</v>
      </c>
      <c r="R136" s="88">
        <v>0</v>
      </c>
      <c r="S136" s="88">
        <v>0.45</v>
      </c>
      <c r="T136" s="88">
        <v>0.45</v>
      </c>
      <c r="U136" s="88">
        <v>0.1</v>
      </c>
      <c r="V136" s="88">
        <v>0</v>
      </c>
      <c r="W136" s="73"/>
      <c r="X136" s="88">
        <v>0.45</v>
      </c>
      <c r="Y136" s="88" t="s">
        <v>1491</v>
      </c>
      <c r="Z136" s="88">
        <v>0</v>
      </c>
      <c r="AA136" s="88" t="s">
        <v>10364</v>
      </c>
      <c r="AB136" s="88">
        <v>0.55000000000000004</v>
      </c>
      <c r="AC136" s="88" t="s">
        <v>12173</v>
      </c>
      <c r="AD136" s="88"/>
      <c r="AE136" s="88"/>
      <c r="AF136" s="87">
        <v>44118</v>
      </c>
      <c r="AG136" s="87">
        <v>44169</v>
      </c>
      <c r="AH136" s="88">
        <f t="shared" si="17"/>
        <v>1</v>
      </c>
      <c r="AI136" s="88" t="str">
        <f t="shared" si="18"/>
        <v/>
      </c>
      <c r="AJ136" s="88">
        <f t="shared" si="19"/>
        <v>1</v>
      </c>
      <c r="AK136" s="88">
        <f t="shared" si="15"/>
        <v>0</v>
      </c>
      <c r="AL136" s="88">
        <f t="shared" si="16"/>
        <v>1</v>
      </c>
      <c r="AM136" s="86"/>
      <c r="AN136" s="86"/>
      <c r="AO136" s="86" t="s">
        <v>10208</v>
      </c>
      <c r="AP136" s="86"/>
      <c r="AQ136" s="86" t="s">
        <v>10209</v>
      </c>
      <c r="AR136" t="s">
        <v>10208</v>
      </c>
      <c r="AU136" t="s">
        <v>10365</v>
      </c>
      <c r="AV136" t="s">
        <v>10366</v>
      </c>
    </row>
    <row r="137" spans="1:49" ht="15" customHeight="1" x14ac:dyDescent="0.2">
      <c r="A137" s="86">
        <v>11</v>
      </c>
      <c r="B137" s="86" t="s">
        <v>1454</v>
      </c>
      <c r="C137" t="s">
        <v>1475</v>
      </c>
      <c r="D137" t="s">
        <v>1489</v>
      </c>
      <c r="E137" s="86" t="s">
        <v>1082</v>
      </c>
      <c r="F137" s="86" t="s">
        <v>1083</v>
      </c>
      <c r="G137" s="86" t="s">
        <v>1457</v>
      </c>
      <c r="H137" s="86" t="s">
        <v>1458</v>
      </c>
      <c r="I137" t="s">
        <v>1492</v>
      </c>
      <c r="J137" s="87">
        <v>43922</v>
      </c>
      <c r="K137" s="87">
        <v>44196</v>
      </c>
      <c r="L137" s="86" t="s">
        <v>1087</v>
      </c>
      <c r="M137" s="86" t="s">
        <v>1478</v>
      </c>
      <c r="N137" s="86" t="s">
        <v>472</v>
      </c>
      <c r="O137" s="86" t="s">
        <v>1479</v>
      </c>
      <c r="P137" s="86" t="s">
        <v>1090</v>
      </c>
      <c r="Q137" s="88">
        <f t="shared" si="14"/>
        <v>1</v>
      </c>
      <c r="R137" s="88">
        <v>0</v>
      </c>
      <c r="S137" s="88">
        <v>0.33300000000000002</v>
      </c>
      <c r="T137" s="88">
        <v>0.33300000000000002</v>
      </c>
      <c r="U137" s="88">
        <v>0.33400000000000002</v>
      </c>
      <c r="V137" s="88">
        <v>0</v>
      </c>
      <c r="W137" s="88"/>
      <c r="X137" s="88">
        <v>0.33</v>
      </c>
      <c r="Y137" s="88" t="s">
        <v>1493</v>
      </c>
      <c r="Z137" s="88">
        <v>0.33</v>
      </c>
      <c r="AA137" s="88" t="s">
        <v>10367</v>
      </c>
      <c r="AB137" s="88">
        <v>0.33400000000000002</v>
      </c>
      <c r="AC137" s="88" t="s">
        <v>12174</v>
      </c>
      <c r="AD137" s="88"/>
      <c r="AE137" s="88"/>
      <c r="AF137" s="87">
        <v>44118</v>
      </c>
      <c r="AG137" s="87">
        <v>44169</v>
      </c>
      <c r="AH137" s="88">
        <f t="shared" si="17"/>
        <v>0.99399999999999999</v>
      </c>
      <c r="AI137" s="88" t="str">
        <f t="shared" si="18"/>
        <v/>
      </c>
      <c r="AJ137" s="88">
        <f t="shared" si="19"/>
        <v>0.99099099099099097</v>
      </c>
      <c r="AK137" s="88">
        <f t="shared" si="15"/>
        <v>0.99099099099099097</v>
      </c>
      <c r="AL137" s="88">
        <f t="shared" si="16"/>
        <v>1</v>
      </c>
      <c r="AM137" s="86"/>
      <c r="AN137" s="86"/>
      <c r="AO137" s="86" t="s">
        <v>10208</v>
      </c>
      <c r="AP137" s="86"/>
      <c r="AQ137" s="86" t="s">
        <v>10209</v>
      </c>
      <c r="AR137" t="s">
        <v>10208</v>
      </c>
      <c r="AU137" t="s">
        <v>10368</v>
      </c>
      <c r="AV137" t="s">
        <v>10369</v>
      </c>
    </row>
    <row r="138" spans="1:49" ht="15" customHeight="1" x14ac:dyDescent="0.2">
      <c r="A138" s="86">
        <v>12</v>
      </c>
      <c r="B138" s="86" t="s">
        <v>1454</v>
      </c>
      <c r="C138" s="86" t="s">
        <v>1494</v>
      </c>
      <c r="D138" t="s">
        <v>1143</v>
      </c>
      <c r="E138" t="s">
        <v>1082</v>
      </c>
      <c r="F138" s="86" t="s">
        <v>1083</v>
      </c>
      <c r="G138" s="86" t="s">
        <v>1457</v>
      </c>
      <c r="H138" s="86" t="s">
        <v>1458</v>
      </c>
      <c r="I138" s="86" t="s">
        <v>1495</v>
      </c>
      <c r="J138" s="87">
        <v>43891</v>
      </c>
      <c r="K138" s="87">
        <v>44165</v>
      </c>
      <c r="L138" s="86" t="s">
        <v>1087</v>
      </c>
      <c r="M138" s="86" t="s">
        <v>1460</v>
      </c>
      <c r="N138" s="86" t="s">
        <v>472</v>
      </c>
      <c r="O138" s="86" t="s">
        <v>1496</v>
      </c>
      <c r="P138" s="86" t="s">
        <v>1090</v>
      </c>
      <c r="Q138" s="88">
        <f t="shared" si="14"/>
        <v>1</v>
      </c>
      <c r="R138" s="88">
        <v>0.1</v>
      </c>
      <c r="S138" s="88">
        <v>0.3</v>
      </c>
      <c r="T138" s="88">
        <v>0.3</v>
      </c>
      <c r="U138" s="88">
        <v>0.3</v>
      </c>
      <c r="V138" s="88">
        <v>0</v>
      </c>
      <c r="W138" s="88"/>
      <c r="X138" s="88">
        <v>0.3</v>
      </c>
      <c r="Y138" s="88" t="s">
        <v>1497</v>
      </c>
      <c r="Z138" s="88">
        <v>0.3</v>
      </c>
      <c r="AA138" s="88" t="s">
        <v>10370</v>
      </c>
      <c r="AB138" s="88">
        <v>0.4</v>
      </c>
      <c r="AC138" s="89" t="s">
        <v>12175</v>
      </c>
      <c r="AD138" s="87"/>
      <c r="AE138" s="87"/>
      <c r="AF138" s="87">
        <v>44118</v>
      </c>
      <c r="AG138" s="87">
        <v>44169</v>
      </c>
      <c r="AH138" s="88">
        <f t="shared" si="17"/>
        <v>1</v>
      </c>
      <c r="AI138" s="88">
        <f t="shared" si="18"/>
        <v>0</v>
      </c>
      <c r="AJ138" s="88">
        <f t="shared" si="19"/>
        <v>1</v>
      </c>
      <c r="AK138" s="88">
        <f t="shared" si="15"/>
        <v>1</v>
      </c>
      <c r="AL138" s="88">
        <f t="shared" si="16"/>
        <v>1</v>
      </c>
      <c r="AM138" s="86"/>
      <c r="AN138" s="86"/>
      <c r="AO138" s="86" t="s">
        <v>10208</v>
      </c>
      <c r="AP138" s="86"/>
      <c r="AQ138" s="86" t="s">
        <v>10268</v>
      </c>
      <c r="AR138" t="s">
        <v>10208</v>
      </c>
      <c r="AS138" t="s">
        <v>10208</v>
      </c>
      <c r="AU138" t="s">
        <v>10371</v>
      </c>
      <c r="AV138" t="s">
        <v>10372</v>
      </c>
      <c r="AW138" t="s">
        <v>10373</v>
      </c>
    </row>
    <row r="139" spans="1:49" ht="15" customHeight="1" x14ac:dyDescent="0.2">
      <c r="A139" s="86">
        <v>13</v>
      </c>
      <c r="B139" s="86" t="s">
        <v>1454</v>
      </c>
      <c r="C139" s="86" t="s">
        <v>1494</v>
      </c>
      <c r="D139" t="s">
        <v>1143</v>
      </c>
      <c r="E139" t="s">
        <v>1082</v>
      </c>
      <c r="F139" s="86" t="s">
        <v>1083</v>
      </c>
      <c r="G139" s="86" t="s">
        <v>1457</v>
      </c>
      <c r="H139" s="86" t="s">
        <v>1458</v>
      </c>
      <c r="I139" s="86" t="s">
        <v>1498</v>
      </c>
      <c r="J139" s="87">
        <v>43922</v>
      </c>
      <c r="K139" s="87">
        <v>44165</v>
      </c>
      <c r="L139" s="86" t="s">
        <v>1087</v>
      </c>
      <c r="M139" s="86" t="s">
        <v>1460</v>
      </c>
      <c r="N139" s="86" t="s">
        <v>472</v>
      </c>
      <c r="O139" s="86" t="s">
        <v>1496</v>
      </c>
      <c r="P139" s="86" t="s">
        <v>1090</v>
      </c>
      <c r="Q139" s="88">
        <f t="shared" si="14"/>
        <v>1</v>
      </c>
      <c r="R139" s="88">
        <v>0</v>
      </c>
      <c r="S139" s="88">
        <v>0.3</v>
      </c>
      <c r="T139" s="88">
        <v>0.5</v>
      </c>
      <c r="U139" s="88">
        <v>0.2</v>
      </c>
      <c r="V139" s="88">
        <v>0</v>
      </c>
      <c r="W139" s="89"/>
      <c r="X139" s="88">
        <v>0.3</v>
      </c>
      <c r="Y139" s="89" t="s">
        <v>1499</v>
      </c>
      <c r="Z139" s="88">
        <v>0.5</v>
      </c>
      <c r="AA139" s="89" t="s">
        <v>10374</v>
      </c>
      <c r="AB139" s="89">
        <v>0.2</v>
      </c>
      <c r="AC139" s="89" t="s">
        <v>12176</v>
      </c>
      <c r="AD139" s="87"/>
      <c r="AE139" s="87"/>
      <c r="AF139" s="87">
        <v>44118</v>
      </c>
      <c r="AG139" s="87">
        <v>44169</v>
      </c>
      <c r="AH139" s="88">
        <f t="shared" si="17"/>
        <v>1</v>
      </c>
      <c r="AI139" s="88" t="str">
        <f t="shared" si="18"/>
        <v/>
      </c>
      <c r="AJ139" s="88">
        <f t="shared" si="19"/>
        <v>1</v>
      </c>
      <c r="AK139" s="88">
        <f t="shared" si="15"/>
        <v>1</v>
      </c>
      <c r="AL139" s="88">
        <f t="shared" si="16"/>
        <v>1</v>
      </c>
      <c r="AM139" s="86"/>
      <c r="AN139" s="86"/>
      <c r="AO139" s="86" t="s">
        <v>10208</v>
      </c>
      <c r="AP139" s="86"/>
      <c r="AQ139" s="86"/>
      <c r="AR139" t="s">
        <v>10208</v>
      </c>
      <c r="AS139" t="s">
        <v>10208</v>
      </c>
      <c r="AU139" t="s">
        <v>10363</v>
      </c>
      <c r="AV139" t="s">
        <v>10375</v>
      </c>
      <c r="AW139" t="s">
        <v>10376</v>
      </c>
    </row>
    <row r="140" spans="1:49" ht="15" customHeight="1" x14ac:dyDescent="0.2">
      <c r="A140" s="86">
        <v>14</v>
      </c>
      <c r="B140" s="86" t="s">
        <v>1454</v>
      </c>
      <c r="C140" s="86" t="s">
        <v>1103</v>
      </c>
      <c r="D140" t="s">
        <v>1081</v>
      </c>
      <c r="E140" t="s">
        <v>1105</v>
      </c>
      <c r="F140" s="86" t="s">
        <v>1106</v>
      </c>
      <c r="G140" s="86" t="s">
        <v>1107</v>
      </c>
      <c r="H140" s="86" t="s">
        <v>1108</v>
      </c>
      <c r="I140" t="s">
        <v>1109</v>
      </c>
      <c r="J140" s="87">
        <v>43983</v>
      </c>
      <c r="K140" s="87">
        <v>44104</v>
      </c>
      <c r="L140" s="86" t="s">
        <v>1087</v>
      </c>
      <c r="M140" t="s">
        <v>1500</v>
      </c>
      <c r="N140" s="86" t="s">
        <v>472</v>
      </c>
      <c r="O140" s="86" t="s">
        <v>1110</v>
      </c>
      <c r="P140" s="86" t="s">
        <v>258</v>
      </c>
      <c r="Q140" s="88">
        <f t="shared" si="14"/>
        <v>1</v>
      </c>
      <c r="R140" s="88">
        <v>0</v>
      </c>
      <c r="S140" s="88">
        <v>0.25</v>
      </c>
      <c r="T140" s="88">
        <v>0.75</v>
      </c>
      <c r="U140" s="88">
        <v>0</v>
      </c>
      <c r="V140" s="88">
        <v>0</v>
      </c>
      <c r="W140" s="89"/>
      <c r="X140" s="88">
        <v>0.25</v>
      </c>
      <c r="Y140" s="89" t="s">
        <v>1501</v>
      </c>
      <c r="Z140" s="88">
        <v>0.75</v>
      </c>
      <c r="AA140" s="89" t="s">
        <v>10377</v>
      </c>
      <c r="AB140" s="89">
        <v>0</v>
      </c>
      <c r="AC140" s="89"/>
      <c r="AD140" s="87"/>
      <c r="AE140" s="87"/>
      <c r="AF140" s="87">
        <v>44118</v>
      </c>
      <c r="AG140" s="87"/>
      <c r="AH140" s="88">
        <f t="shared" si="17"/>
        <v>1</v>
      </c>
      <c r="AI140" s="88" t="str">
        <f t="shared" si="18"/>
        <v/>
      </c>
      <c r="AJ140" s="88">
        <f t="shared" si="19"/>
        <v>1</v>
      </c>
      <c r="AK140" s="88">
        <f t="shared" si="15"/>
        <v>1</v>
      </c>
      <c r="AL140" s="88" t="str">
        <f t="shared" si="16"/>
        <v/>
      </c>
      <c r="AM140" s="86"/>
      <c r="AN140" s="86"/>
      <c r="AO140" s="86" t="s">
        <v>10208</v>
      </c>
      <c r="AP140" s="86"/>
      <c r="AQ140" s="86" t="s">
        <v>10209</v>
      </c>
      <c r="AR140" t="s">
        <v>10268</v>
      </c>
      <c r="AU140" t="s">
        <v>10378</v>
      </c>
      <c r="AV140" t="s">
        <v>10379</v>
      </c>
    </row>
    <row r="141" spans="1:49" ht="15" customHeight="1" x14ac:dyDescent="0.2">
      <c r="A141" s="86">
        <v>15</v>
      </c>
      <c r="B141" s="86" t="s">
        <v>1454</v>
      </c>
      <c r="C141" s="86" t="s">
        <v>1103</v>
      </c>
      <c r="D141" t="s">
        <v>1143</v>
      </c>
      <c r="E141" t="s">
        <v>1105</v>
      </c>
      <c r="F141" s="86" t="s">
        <v>1106</v>
      </c>
      <c r="G141" s="86" t="s">
        <v>1107</v>
      </c>
      <c r="H141" s="86" t="s">
        <v>1108</v>
      </c>
      <c r="I141" s="86" t="s">
        <v>1111</v>
      </c>
      <c r="J141" s="87">
        <v>43922</v>
      </c>
      <c r="K141" s="87">
        <v>44196</v>
      </c>
      <c r="L141" s="86" t="s">
        <v>1087</v>
      </c>
      <c r="M141" t="s">
        <v>1500</v>
      </c>
      <c r="N141" s="86" t="s">
        <v>472</v>
      </c>
      <c r="O141" s="86" t="s">
        <v>1110</v>
      </c>
      <c r="P141" s="86" t="s">
        <v>258</v>
      </c>
      <c r="Q141" s="88">
        <f t="shared" si="14"/>
        <v>1</v>
      </c>
      <c r="R141" s="88">
        <v>0</v>
      </c>
      <c r="S141" s="88">
        <v>0.3</v>
      </c>
      <c r="T141" s="88">
        <v>0.3</v>
      </c>
      <c r="U141" s="88">
        <v>0.4</v>
      </c>
      <c r="V141" s="88">
        <v>0</v>
      </c>
      <c r="W141" s="89"/>
      <c r="X141" s="88">
        <v>0.3</v>
      </c>
      <c r="Y141" s="89" t="s">
        <v>1502</v>
      </c>
      <c r="Z141" s="88">
        <v>0.3</v>
      </c>
      <c r="AA141" s="89" t="s">
        <v>10380</v>
      </c>
      <c r="AB141" s="89">
        <v>0.4</v>
      </c>
      <c r="AC141" s="89" t="s">
        <v>12177</v>
      </c>
      <c r="AD141" s="87"/>
      <c r="AE141" s="87"/>
      <c r="AF141" s="87">
        <v>44118</v>
      </c>
      <c r="AG141" s="87">
        <v>44169</v>
      </c>
      <c r="AH141" s="88">
        <f t="shared" si="17"/>
        <v>1</v>
      </c>
      <c r="AI141" s="88" t="str">
        <f t="shared" si="18"/>
        <v/>
      </c>
      <c r="AJ141" s="88">
        <f t="shared" si="19"/>
        <v>1</v>
      </c>
      <c r="AK141" s="88">
        <f t="shared" si="15"/>
        <v>1</v>
      </c>
      <c r="AL141" s="88">
        <f t="shared" si="16"/>
        <v>1</v>
      </c>
      <c r="AM141" s="86"/>
      <c r="AN141" s="86"/>
      <c r="AO141" s="86" t="s">
        <v>10208</v>
      </c>
      <c r="AP141" s="86"/>
      <c r="AQ141" s="86" t="s">
        <v>10209</v>
      </c>
      <c r="AR141" t="s">
        <v>10268</v>
      </c>
      <c r="AU141" t="s">
        <v>10381</v>
      </c>
      <c r="AV141" t="s">
        <v>10382</v>
      </c>
    </row>
    <row r="142" spans="1:49" ht="15" customHeight="1" x14ac:dyDescent="0.2">
      <c r="A142" s="86">
        <v>16</v>
      </c>
      <c r="B142" s="86" t="s">
        <v>1454</v>
      </c>
      <c r="C142" s="86" t="s">
        <v>1103</v>
      </c>
      <c r="D142" t="s">
        <v>1081</v>
      </c>
      <c r="E142" t="s">
        <v>1105</v>
      </c>
      <c r="F142" s="86" t="s">
        <v>1106</v>
      </c>
      <c r="G142" s="86" t="s">
        <v>1107</v>
      </c>
      <c r="H142" s="86" t="s">
        <v>1108</v>
      </c>
      <c r="I142" s="86" t="s">
        <v>1113</v>
      </c>
      <c r="J142" s="87">
        <v>44013</v>
      </c>
      <c r="K142" s="87">
        <v>44043</v>
      </c>
      <c r="L142" s="86" t="s">
        <v>1087</v>
      </c>
      <c r="M142" t="s">
        <v>1500</v>
      </c>
      <c r="N142" s="86" t="s">
        <v>472</v>
      </c>
      <c r="O142" s="86" t="s">
        <v>1110</v>
      </c>
      <c r="P142" s="86" t="s">
        <v>258</v>
      </c>
      <c r="Q142" s="88">
        <f t="shared" si="14"/>
        <v>1</v>
      </c>
      <c r="R142" s="88">
        <v>0</v>
      </c>
      <c r="S142" s="88">
        <v>0</v>
      </c>
      <c r="T142" s="88">
        <v>1</v>
      </c>
      <c r="U142" s="88">
        <v>0</v>
      </c>
      <c r="V142" s="88">
        <v>0</v>
      </c>
      <c r="W142" s="89"/>
      <c r="X142" s="88">
        <v>0</v>
      </c>
      <c r="Y142" s="89"/>
      <c r="Z142" s="88">
        <v>1</v>
      </c>
      <c r="AA142" s="89" t="s">
        <v>10383</v>
      </c>
      <c r="AB142" s="89">
        <v>0</v>
      </c>
      <c r="AC142" s="89"/>
      <c r="AD142" s="87"/>
      <c r="AE142" s="87"/>
      <c r="AF142" s="87">
        <v>44118</v>
      </c>
      <c r="AG142" s="87"/>
      <c r="AH142" s="88">
        <f t="shared" si="17"/>
        <v>1</v>
      </c>
      <c r="AI142" s="88" t="str">
        <f t="shared" si="18"/>
        <v/>
      </c>
      <c r="AJ142" s="88" t="str">
        <f t="shared" si="19"/>
        <v/>
      </c>
      <c r="AK142" s="88">
        <f t="shared" si="15"/>
        <v>1</v>
      </c>
      <c r="AL142" s="88" t="str">
        <f t="shared" si="16"/>
        <v/>
      </c>
      <c r="AM142" s="86"/>
      <c r="AN142" s="86"/>
      <c r="AO142" s="86" t="s">
        <v>10208</v>
      </c>
      <c r="AP142" s="86"/>
      <c r="AQ142" s="86" t="s">
        <v>10209</v>
      </c>
      <c r="AR142" t="s">
        <v>10209</v>
      </c>
      <c r="AU142" t="s">
        <v>10384</v>
      </c>
      <c r="AV142" t="s">
        <v>10384</v>
      </c>
    </row>
    <row r="143" spans="1:49" ht="15" customHeight="1" x14ac:dyDescent="0.2">
      <c r="A143" s="86">
        <v>17</v>
      </c>
      <c r="B143" s="86" t="s">
        <v>1454</v>
      </c>
      <c r="C143" s="86" t="s">
        <v>1103</v>
      </c>
      <c r="D143" t="s">
        <v>1081</v>
      </c>
      <c r="E143" t="s">
        <v>1105</v>
      </c>
      <c r="F143" s="86" t="s">
        <v>1106</v>
      </c>
      <c r="G143" s="86" t="s">
        <v>1107</v>
      </c>
      <c r="H143" s="86" t="s">
        <v>1108</v>
      </c>
      <c r="I143" t="s">
        <v>1503</v>
      </c>
      <c r="J143" s="87">
        <v>44013</v>
      </c>
      <c r="K143" s="87">
        <v>44196</v>
      </c>
      <c r="L143" s="86" t="s">
        <v>1087</v>
      </c>
      <c r="M143" t="s">
        <v>1500</v>
      </c>
      <c r="N143" s="86" t="s">
        <v>472</v>
      </c>
      <c r="O143" s="86" t="s">
        <v>1110</v>
      </c>
      <c r="P143" s="86" t="s">
        <v>258</v>
      </c>
      <c r="Q143" s="88">
        <f t="shared" si="14"/>
        <v>1</v>
      </c>
      <c r="R143" s="88">
        <v>0</v>
      </c>
      <c r="S143" s="88">
        <v>0</v>
      </c>
      <c r="T143" s="88">
        <v>0.45</v>
      </c>
      <c r="U143" s="88">
        <v>0.55000000000000004</v>
      </c>
      <c r="V143" s="88">
        <v>0</v>
      </c>
      <c r="W143" s="89"/>
      <c r="X143" s="88">
        <v>0</v>
      </c>
      <c r="Y143" s="89"/>
      <c r="Z143" s="88">
        <v>0.45</v>
      </c>
      <c r="AA143" s="89" t="s">
        <v>10385</v>
      </c>
      <c r="AB143" s="89">
        <v>0.55000000000000004</v>
      </c>
      <c r="AC143" s="89" t="s">
        <v>12178</v>
      </c>
      <c r="AD143" s="87"/>
      <c r="AE143" s="87"/>
      <c r="AF143" s="87">
        <v>44118</v>
      </c>
      <c r="AG143" s="87">
        <v>44169</v>
      </c>
      <c r="AH143" s="88">
        <f t="shared" si="17"/>
        <v>1</v>
      </c>
      <c r="AI143" s="88" t="str">
        <f t="shared" si="18"/>
        <v/>
      </c>
      <c r="AJ143" s="88" t="str">
        <f t="shared" si="19"/>
        <v/>
      </c>
      <c r="AK143" s="88">
        <f t="shared" si="15"/>
        <v>1</v>
      </c>
      <c r="AL143" s="88">
        <f t="shared" si="16"/>
        <v>1</v>
      </c>
      <c r="AM143" s="86"/>
      <c r="AN143" s="86"/>
      <c r="AO143" s="86" t="s">
        <v>10208</v>
      </c>
      <c r="AP143" s="86"/>
      <c r="AQ143" s="86" t="s">
        <v>10209</v>
      </c>
      <c r="AR143" t="s">
        <v>10209</v>
      </c>
      <c r="AU143" t="s">
        <v>10386</v>
      </c>
      <c r="AV143" t="s">
        <v>10384</v>
      </c>
    </row>
    <row r="144" spans="1:49" ht="15" customHeight="1" x14ac:dyDescent="0.2">
      <c r="A144" s="86">
        <v>18</v>
      </c>
      <c r="B144" s="86" t="s">
        <v>1454</v>
      </c>
      <c r="C144" s="86" t="s">
        <v>1103</v>
      </c>
      <c r="D144" t="s">
        <v>1081</v>
      </c>
      <c r="E144" t="s">
        <v>1105</v>
      </c>
      <c r="F144" s="86" t="s">
        <v>1106</v>
      </c>
      <c r="G144" s="86" t="s">
        <v>1107</v>
      </c>
      <c r="H144" s="86" t="s">
        <v>1108</v>
      </c>
      <c r="I144" t="s">
        <v>1114</v>
      </c>
      <c r="J144" s="87">
        <v>44013</v>
      </c>
      <c r="K144" s="87">
        <v>44043</v>
      </c>
      <c r="L144" s="86" t="s">
        <v>1087</v>
      </c>
      <c r="M144" t="s">
        <v>1500</v>
      </c>
      <c r="N144" s="86" t="s">
        <v>472</v>
      </c>
      <c r="O144" s="86" t="s">
        <v>1110</v>
      </c>
      <c r="P144" s="86" t="s">
        <v>258</v>
      </c>
      <c r="Q144" s="88">
        <f t="shared" si="14"/>
        <v>1</v>
      </c>
      <c r="R144" s="88">
        <v>0</v>
      </c>
      <c r="S144" s="88">
        <v>0</v>
      </c>
      <c r="T144" s="88">
        <v>1</v>
      </c>
      <c r="U144" s="88">
        <v>0</v>
      </c>
      <c r="V144" s="88">
        <v>0</v>
      </c>
      <c r="W144" s="89"/>
      <c r="X144" s="88">
        <v>0</v>
      </c>
      <c r="Y144" s="89"/>
      <c r="Z144" s="88">
        <v>1</v>
      </c>
      <c r="AA144" s="89" t="s">
        <v>10387</v>
      </c>
      <c r="AB144" s="89">
        <v>0</v>
      </c>
      <c r="AC144" s="89"/>
      <c r="AD144" s="87"/>
      <c r="AE144" s="87"/>
      <c r="AF144" s="87">
        <v>44118</v>
      </c>
      <c r="AG144" s="87"/>
      <c r="AH144" s="88">
        <f t="shared" si="17"/>
        <v>1</v>
      </c>
      <c r="AI144" s="88" t="str">
        <f t="shared" si="18"/>
        <v/>
      </c>
      <c r="AJ144" s="88" t="str">
        <f t="shared" si="19"/>
        <v/>
      </c>
      <c r="AK144" s="88">
        <f t="shared" si="15"/>
        <v>1</v>
      </c>
      <c r="AL144" s="88" t="str">
        <f t="shared" si="16"/>
        <v/>
      </c>
      <c r="AM144" s="86"/>
      <c r="AN144" s="86"/>
      <c r="AO144" s="86" t="s">
        <v>10208</v>
      </c>
      <c r="AP144" s="86"/>
      <c r="AQ144" s="86" t="s">
        <v>10209</v>
      </c>
      <c r="AR144" t="s">
        <v>10209</v>
      </c>
      <c r="AU144" t="s">
        <v>10386</v>
      </c>
      <c r="AV144" t="s">
        <v>10386</v>
      </c>
    </row>
    <row r="145" spans="1:49" ht="15" customHeight="1" x14ac:dyDescent="0.2">
      <c r="A145" s="86">
        <v>1</v>
      </c>
      <c r="B145" s="86" t="s">
        <v>1504</v>
      </c>
      <c r="C145" s="86" t="s">
        <v>324</v>
      </c>
      <c r="D145" s="86" t="s">
        <v>1143</v>
      </c>
      <c r="E145" s="86" t="s">
        <v>1237</v>
      </c>
      <c r="F145" s="86" t="s">
        <v>1505</v>
      </c>
      <c r="G145" s="86" t="s">
        <v>1506</v>
      </c>
      <c r="H145" s="86" t="s">
        <v>1507</v>
      </c>
      <c r="I145" t="s">
        <v>1508</v>
      </c>
      <c r="J145" s="87">
        <v>44044</v>
      </c>
      <c r="K145" s="87">
        <v>44196</v>
      </c>
      <c r="L145" s="86" t="s">
        <v>1509</v>
      </c>
      <c r="M145" s="86" t="s">
        <v>1510</v>
      </c>
      <c r="N145" s="86" t="s">
        <v>352</v>
      </c>
      <c r="O145" s="86" t="s">
        <v>1511</v>
      </c>
      <c r="P145" s="86" t="s">
        <v>1090</v>
      </c>
      <c r="Q145" s="89">
        <f>SUM(R145:U145)</f>
        <v>5</v>
      </c>
      <c r="R145" s="89">
        <v>0</v>
      </c>
      <c r="S145" s="89">
        <v>0</v>
      </c>
      <c r="T145" s="89">
        <v>5</v>
      </c>
      <c r="U145" s="89">
        <v>0</v>
      </c>
      <c r="V145" s="89">
        <v>0</v>
      </c>
      <c r="W145" s="89"/>
      <c r="X145" s="89">
        <v>0</v>
      </c>
      <c r="Y145" s="89" t="s">
        <v>1512</v>
      </c>
      <c r="Z145" s="89">
        <v>6</v>
      </c>
      <c r="AA145" s="89" t="s">
        <v>10249</v>
      </c>
      <c r="AB145" s="89">
        <v>0</v>
      </c>
      <c r="AC145" s="89"/>
      <c r="AD145" s="87"/>
      <c r="AE145" s="87"/>
      <c r="AF145" s="87">
        <v>44111</v>
      </c>
      <c r="AG145" s="87"/>
      <c r="AH145" s="88">
        <f t="shared" si="17"/>
        <v>1</v>
      </c>
      <c r="AI145" s="88" t="str">
        <f t="shared" si="18"/>
        <v/>
      </c>
      <c r="AJ145" s="88" t="str">
        <f t="shared" si="19"/>
        <v/>
      </c>
      <c r="AK145" s="88">
        <f t="shared" si="15"/>
        <v>1</v>
      </c>
      <c r="AL145" s="88" t="str">
        <f t="shared" si="16"/>
        <v/>
      </c>
      <c r="AM145" s="86"/>
      <c r="AN145" s="86"/>
      <c r="AO145" s="86" t="s">
        <v>10208</v>
      </c>
      <c r="AP145" s="86" t="s">
        <v>10218</v>
      </c>
      <c r="AQ145" s="86"/>
      <c r="AR145" s="86"/>
      <c r="AS145" s="86" t="s">
        <v>10208</v>
      </c>
      <c r="AT145" s="86"/>
      <c r="AU145" s="86" t="s">
        <v>10209</v>
      </c>
      <c r="AV145" s="86" t="s">
        <v>10209</v>
      </c>
      <c r="AW145" s="86" t="s">
        <v>10250</v>
      </c>
    </row>
    <row r="146" spans="1:49" ht="15" customHeight="1" x14ac:dyDescent="0.2">
      <c r="A146" s="86">
        <v>2</v>
      </c>
      <c r="B146" s="86" t="s">
        <v>1504</v>
      </c>
      <c r="C146" s="86" t="s">
        <v>324</v>
      </c>
      <c r="D146" s="86" t="s">
        <v>1143</v>
      </c>
      <c r="E146" s="86" t="s">
        <v>1237</v>
      </c>
      <c r="F146" s="86" t="s">
        <v>1505</v>
      </c>
      <c r="G146" s="86" t="s">
        <v>1506</v>
      </c>
      <c r="H146" s="86" t="s">
        <v>1507</v>
      </c>
      <c r="I146" t="s">
        <v>1513</v>
      </c>
      <c r="J146" s="87">
        <v>43891</v>
      </c>
      <c r="K146" s="87">
        <v>44196</v>
      </c>
      <c r="L146" s="86" t="s">
        <v>1514</v>
      </c>
      <c r="M146" s="86" t="s">
        <v>1515</v>
      </c>
      <c r="N146" s="86" t="s">
        <v>352</v>
      </c>
      <c r="O146" s="86" t="s">
        <v>1511</v>
      </c>
      <c r="P146" s="86" t="s">
        <v>1090</v>
      </c>
      <c r="Q146" s="89">
        <f t="shared" ref="Q146:Q209" si="20">SUM(R146:U146)</f>
        <v>4</v>
      </c>
      <c r="R146" s="89">
        <v>1</v>
      </c>
      <c r="S146" s="89">
        <v>1</v>
      </c>
      <c r="T146" s="89">
        <v>1</v>
      </c>
      <c r="U146" s="89">
        <v>1</v>
      </c>
      <c r="V146" s="89">
        <v>1</v>
      </c>
      <c r="W146" s="89" t="s">
        <v>1516</v>
      </c>
      <c r="X146" s="89">
        <v>1</v>
      </c>
      <c r="Y146" s="89" t="s">
        <v>1517</v>
      </c>
      <c r="Z146" s="89">
        <v>1</v>
      </c>
      <c r="AA146" s="89" t="s">
        <v>10251</v>
      </c>
      <c r="AB146" s="89">
        <v>0</v>
      </c>
      <c r="AC146" s="89"/>
      <c r="AD146" s="87"/>
      <c r="AE146" s="87"/>
      <c r="AF146" s="87">
        <v>44111</v>
      </c>
      <c r="AG146" s="87"/>
      <c r="AH146" s="88">
        <f t="shared" si="17"/>
        <v>0.75</v>
      </c>
      <c r="AI146" s="88">
        <f t="shared" si="18"/>
        <v>1</v>
      </c>
      <c r="AJ146" s="88">
        <f t="shared" si="19"/>
        <v>1</v>
      </c>
      <c r="AK146" s="88">
        <f t="shared" si="15"/>
        <v>1</v>
      </c>
      <c r="AL146" s="88">
        <f t="shared" si="16"/>
        <v>0</v>
      </c>
      <c r="AM146" s="86"/>
      <c r="AN146" s="86"/>
      <c r="AO146" s="86" t="s">
        <v>10208</v>
      </c>
      <c r="AP146" s="86"/>
      <c r="AQ146" s="86" t="s">
        <v>10208</v>
      </c>
      <c r="AR146" t="s">
        <v>10208</v>
      </c>
      <c r="AS146" t="s">
        <v>10208</v>
      </c>
      <c r="AU146" s="86" t="s">
        <v>10252</v>
      </c>
      <c r="AV146" s="86" t="s">
        <v>10253</v>
      </c>
      <c r="AW146" t="s">
        <v>10254</v>
      </c>
    </row>
    <row r="147" spans="1:49" ht="15" customHeight="1" x14ac:dyDescent="0.2">
      <c r="A147" s="86">
        <v>3</v>
      </c>
      <c r="B147" s="86" t="s">
        <v>1504</v>
      </c>
      <c r="C147" s="86" t="s">
        <v>324</v>
      </c>
      <c r="D147" s="86" t="s">
        <v>1143</v>
      </c>
      <c r="E147" s="86" t="s">
        <v>1237</v>
      </c>
      <c r="F147" s="86" t="s">
        <v>1505</v>
      </c>
      <c r="G147" s="86" t="s">
        <v>1506</v>
      </c>
      <c r="H147" s="86" t="s">
        <v>1507</v>
      </c>
      <c r="I147" t="s">
        <v>1518</v>
      </c>
      <c r="J147" s="87">
        <v>43891</v>
      </c>
      <c r="K147" s="87">
        <v>44196</v>
      </c>
      <c r="L147" s="86" t="s">
        <v>1087</v>
      </c>
      <c r="M147" s="86" t="s">
        <v>1515</v>
      </c>
      <c r="N147" s="86" t="s">
        <v>472</v>
      </c>
      <c r="O147" s="86" t="s">
        <v>1511</v>
      </c>
      <c r="P147" s="86" t="s">
        <v>1090</v>
      </c>
      <c r="Q147" s="88">
        <f t="shared" si="20"/>
        <v>1</v>
      </c>
      <c r="R147" s="88">
        <v>0.1</v>
      </c>
      <c r="S147" s="88">
        <v>0.3</v>
      </c>
      <c r="T147" s="88">
        <v>0.3</v>
      </c>
      <c r="U147" s="88">
        <v>0.3</v>
      </c>
      <c r="V147" s="88">
        <v>0.1</v>
      </c>
      <c r="W147" s="88" t="s">
        <v>1519</v>
      </c>
      <c r="X147" s="88">
        <v>0.3</v>
      </c>
      <c r="Y147" s="88" t="s">
        <v>1520</v>
      </c>
      <c r="Z147" s="88">
        <v>0.3</v>
      </c>
      <c r="AA147" s="88" t="s">
        <v>10255</v>
      </c>
      <c r="AB147" s="88">
        <v>0</v>
      </c>
      <c r="AC147" s="89"/>
      <c r="AD147" s="87"/>
      <c r="AE147" s="87"/>
      <c r="AF147" s="87">
        <v>44118</v>
      </c>
      <c r="AG147" s="87"/>
      <c r="AH147" s="88">
        <f t="shared" si="17"/>
        <v>0.7</v>
      </c>
      <c r="AI147" s="88">
        <f t="shared" si="18"/>
        <v>1</v>
      </c>
      <c r="AJ147" s="88">
        <f t="shared" si="19"/>
        <v>1</v>
      </c>
      <c r="AK147" s="88">
        <f t="shared" si="15"/>
        <v>1</v>
      </c>
      <c r="AL147" s="88">
        <f t="shared" si="16"/>
        <v>0</v>
      </c>
      <c r="AM147" s="86"/>
      <c r="AN147" s="86"/>
      <c r="AO147" s="86" t="s">
        <v>10208</v>
      </c>
      <c r="AP147" s="86"/>
      <c r="AQ147" s="86" t="s">
        <v>10208</v>
      </c>
      <c r="AR147" t="s">
        <v>10208</v>
      </c>
      <c r="AS147" t="s">
        <v>10208</v>
      </c>
      <c r="AU147" t="s">
        <v>10256</v>
      </c>
      <c r="AV147" t="s">
        <v>10257</v>
      </c>
      <c r="AW147" t="s">
        <v>10258</v>
      </c>
    </row>
    <row r="148" spans="1:49" ht="15" customHeight="1" x14ac:dyDescent="0.2">
      <c r="A148" s="86">
        <v>4</v>
      </c>
      <c r="B148" s="86" t="s">
        <v>1504</v>
      </c>
      <c r="C148" s="86" t="s">
        <v>324</v>
      </c>
      <c r="D148" s="86" t="s">
        <v>1143</v>
      </c>
      <c r="E148" s="86" t="s">
        <v>1237</v>
      </c>
      <c r="F148" s="86" t="s">
        <v>1505</v>
      </c>
      <c r="G148" s="86" t="s">
        <v>1506</v>
      </c>
      <c r="H148" s="86" t="s">
        <v>1507</v>
      </c>
      <c r="I148" s="86" t="s">
        <v>1521</v>
      </c>
      <c r="J148" s="87">
        <v>43891</v>
      </c>
      <c r="K148" s="87">
        <v>44196</v>
      </c>
      <c r="L148" s="86" t="s">
        <v>1522</v>
      </c>
      <c r="M148" s="86" t="s">
        <v>1515</v>
      </c>
      <c r="N148" s="86" t="s">
        <v>352</v>
      </c>
      <c r="O148" s="86" t="s">
        <v>1511</v>
      </c>
      <c r="P148" s="86" t="s">
        <v>1090</v>
      </c>
      <c r="Q148" s="89">
        <f t="shared" si="20"/>
        <v>22</v>
      </c>
      <c r="R148" s="89">
        <v>2</v>
      </c>
      <c r="S148" s="89">
        <v>6</v>
      </c>
      <c r="T148" s="89">
        <v>6</v>
      </c>
      <c r="U148" s="89">
        <v>8</v>
      </c>
      <c r="V148" s="89">
        <v>2</v>
      </c>
      <c r="W148" s="89" t="s">
        <v>1523</v>
      </c>
      <c r="X148" s="89">
        <v>8</v>
      </c>
      <c r="Y148" s="89" t="s">
        <v>1524</v>
      </c>
      <c r="Z148" s="89">
        <v>12</v>
      </c>
      <c r="AA148" s="89" t="s">
        <v>10259</v>
      </c>
      <c r="AB148" s="89">
        <v>0</v>
      </c>
      <c r="AC148" s="89"/>
      <c r="AD148" s="87"/>
      <c r="AE148" s="87"/>
      <c r="AF148" s="87">
        <v>44118</v>
      </c>
      <c r="AG148" s="87"/>
      <c r="AH148" s="88">
        <f t="shared" si="17"/>
        <v>1</v>
      </c>
      <c r="AI148" s="88">
        <f t="shared" si="18"/>
        <v>1</v>
      </c>
      <c r="AJ148" s="88">
        <f t="shared" si="19"/>
        <v>1</v>
      </c>
      <c r="AK148" s="88">
        <f t="shared" si="15"/>
        <v>1</v>
      </c>
      <c r="AL148" s="88">
        <f t="shared" si="16"/>
        <v>0</v>
      </c>
      <c r="AM148" s="86"/>
      <c r="AN148" s="86"/>
      <c r="AO148" s="86" t="s">
        <v>10208</v>
      </c>
      <c r="AP148" s="86"/>
      <c r="AQ148" s="86" t="s">
        <v>10208</v>
      </c>
      <c r="AR148" t="s">
        <v>10208</v>
      </c>
      <c r="AS148" t="s">
        <v>10208</v>
      </c>
      <c r="AU148" t="s">
        <v>10260</v>
      </c>
      <c r="AV148" t="s">
        <v>10261</v>
      </c>
      <c r="AW148" t="s">
        <v>10262</v>
      </c>
    </row>
    <row r="149" spans="1:49" ht="15" customHeight="1" x14ac:dyDescent="0.2">
      <c r="A149" s="86">
        <v>5</v>
      </c>
      <c r="B149" s="86" t="s">
        <v>1504</v>
      </c>
      <c r="C149" s="86" t="s">
        <v>324</v>
      </c>
      <c r="D149" s="86" t="s">
        <v>1143</v>
      </c>
      <c r="E149" s="86" t="s">
        <v>1237</v>
      </c>
      <c r="F149" s="86" t="s">
        <v>1505</v>
      </c>
      <c r="G149" s="86" t="s">
        <v>1506</v>
      </c>
      <c r="H149" s="86" t="s">
        <v>1507</v>
      </c>
      <c r="I149" t="s">
        <v>1525</v>
      </c>
      <c r="J149" s="87">
        <v>43922</v>
      </c>
      <c r="K149" s="87">
        <v>44135</v>
      </c>
      <c r="L149" s="86" t="s">
        <v>1087</v>
      </c>
      <c r="M149" s="86" t="s">
        <v>1515</v>
      </c>
      <c r="N149" s="86" t="s">
        <v>352</v>
      </c>
      <c r="O149" s="86" t="s">
        <v>1511</v>
      </c>
      <c r="P149" s="86" t="s">
        <v>1090</v>
      </c>
      <c r="Q149" s="89">
        <f t="shared" si="20"/>
        <v>15</v>
      </c>
      <c r="R149" s="89">
        <v>0</v>
      </c>
      <c r="S149" s="89">
        <v>5</v>
      </c>
      <c r="T149" s="89">
        <v>5</v>
      </c>
      <c r="U149" s="89">
        <v>5</v>
      </c>
      <c r="V149" s="89">
        <v>0</v>
      </c>
      <c r="W149" s="89"/>
      <c r="X149" s="89">
        <v>0</v>
      </c>
      <c r="Y149" s="89" t="s">
        <v>1526</v>
      </c>
      <c r="Z149" s="89">
        <v>12</v>
      </c>
      <c r="AA149" s="89" t="s">
        <v>10263</v>
      </c>
      <c r="AB149" s="89">
        <v>0</v>
      </c>
      <c r="AC149" s="89"/>
      <c r="AD149" s="87"/>
      <c r="AE149" s="87"/>
      <c r="AF149" s="87">
        <v>44118</v>
      </c>
      <c r="AG149" s="87"/>
      <c r="AH149" s="88">
        <f t="shared" si="17"/>
        <v>0.8</v>
      </c>
      <c r="AI149" s="88" t="str">
        <f t="shared" si="18"/>
        <v/>
      </c>
      <c r="AJ149" s="88">
        <f t="shared" si="19"/>
        <v>0</v>
      </c>
      <c r="AK149" s="88">
        <f t="shared" si="15"/>
        <v>1</v>
      </c>
      <c r="AL149" s="88">
        <f t="shared" si="16"/>
        <v>0</v>
      </c>
      <c r="AM149" s="86"/>
      <c r="AN149" s="86"/>
      <c r="AO149" s="86" t="s">
        <v>10208</v>
      </c>
      <c r="AP149" s="86"/>
      <c r="AQ149" s="86"/>
      <c r="AR149" t="s">
        <v>10208</v>
      </c>
      <c r="AS149" t="s">
        <v>10208</v>
      </c>
      <c r="AU149" t="s">
        <v>10209</v>
      </c>
      <c r="AV149" t="s">
        <v>10264</v>
      </c>
      <c r="AW149" t="s">
        <v>10265</v>
      </c>
    </row>
    <row r="150" spans="1:49" ht="15" customHeight="1" x14ac:dyDescent="0.2">
      <c r="A150" s="86">
        <v>6</v>
      </c>
      <c r="B150" s="86" t="s">
        <v>1504</v>
      </c>
      <c r="C150" s="86" t="s">
        <v>272</v>
      </c>
      <c r="D150" s="86" t="s">
        <v>1143</v>
      </c>
      <c r="E150" s="86" t="s">
        <v>1237</v>
      </c>
      <c r="F150" s="86" t="s">
        <v>1505</v>
      </c>
      <c r="G150" s="86" t="s">
        <v>1506</v>
      </c>
      <c r="H150" s="86" t="s">
        <v>1507</v>
      </c>
      <c r="I150" s="86" t="s">
        <v>1527</v>
      </c>
      <c r="J150" s="87">
        <v>43891</v>
      </c>
      <c r="K150" s="87">
        <v>43921</v>
      </c>
      <c r="L150" s="86" t="s">
        <v>1528</v>
      </c>
      <c r="M150" s="86" t="s">
        <v>1515</v>
      </c>
      <c r="N150" s="86" t="s">
        <v>352</v>
      </c>
      <c r="O150" s="86" t="s">
        <v>1529</v>
      </c>
      <c r="P150" s="86" t="s">
        <v>1090</v>
      </c>
      <c r="Q150" s="89">
        <f t="shared" si="20"/>
        <v>1</v>
      </c>
      <c r="R150" s="89">
        <v>1</v>
      </c>
      <c r="S150" s="89">
        <v>0</v>
      </c>
      <c r="T150" s="89">
        <v>0</v>
      </c>
      <c r="U150" s="89">
        <v>0</v>
      </c>
      <c r="V150" s="89">
        <v>1</v>
      </c>
      <c r="W150" s="89" t="s">
        <v>1530</v>
      </c>
      <c r="X150" s="89">
        <v>0</v>
      </c>
      <c r="Y150" s="89"/>
      <c r="Z150" s="89">
        <v>0</v>
      </c>
      <c r="AA150" s="89"/>
      <c r="AB150" s="89">
        <v>0</v>
      </c>
      <c r="AC150" s="89"/>
      <c r="AD150" s="87"/>
      <c r="AE150" s="87"/>
      <c r="AF150" s="87">
        <v>44118</v>
      </c>
      <c r="AG150" s="87"/>
      <c r="AH150" s="88">
        <f t="shared" si="17"/>
        <v>1</v>
      </c>
      <c r="AI150" s="88">
        <f t="shared" si="18"/>
        <v>1</v>
      </c>
      <c r="AJ150" s="88" t="str">
        <f t="shared" si="19"/>
        <v/>
      </c>
      <c r="AK150" s="88" t="str">
        <f t="shared" si="15"/>
        <v/>
      </c>
      <c r="AL150" s="88" t="str">
        <f t="shared" si="16"/>
        <v/>
      </c>
      <c r="AM150" s="86"/>
      <c r="AN150" s="86"/>
      <c r="AO150" s="86" t="s">
        <v>10218</v>
      </c>
      <c r="AP150" s="86"/>
      <c r="AQ150" s="86" t="s">
        <v>10208</v>
      </c>
      <c r="AS150" t="s">
        <v>10218</v>
      </c>
      <c r="AU150" t="s">
        <v>10266</v>
      </c>
      <c r="AV150" t="s">
        <v>10209</v>
      </c>
      <c r="AW150" t="s">
        <v>10218</v>
      </c>
    </row>
    <row r="151" spans="1:49" ht="15" customHeight="1" x14ac:dyDescent="0.2">
      <c r="A151" s="86">
        <v>7</v>
      </c>
      <c r="B151" s="86" t="s">
        <v>1504</v>
      </c>
      <c r="C151" s="86" t="s">
        <v>272</v>
      </c>
      <c r="D151" s="86" t="s">
        <v>1143</v>
      </c>
      <c r="E151" s="86" t="s">
        <v>1237</v>
      </c>
      <c r="F151" s="86" t="s">
        <v>1505</v>
      </c>
      <c r="G151" s="86" t="s">
        <v>1506</v>
      </c>
      <c r="H151" s="86" t="s">
        <v>1507</v>
      </c>
      <c r="I151" t="s">
        <v>1531</v>
      </c>
      <c r="J151" s="87">
        <v>43922</v>
      </c>
      <c r="K151" s="87">
        <v>44196</v>
      </c>
      <c r="L151" s="86" t="s">
        <v>1087</v>
      </c>
      <c r="M151" s="86" t="s">
        <v>1515</v>
      </c>
      <c r="N151" s="86" t="s">
        <v>472</v>
      </c>
      <c r="O151" s="86" t="s">
        <v>1529</v>
      </c>
      <c r="P151" s="86" t="s">
        <v>1090</v>
      </c>
      <c r="Q151" s="88">
        <f t="shared" si="20"/>
        <v>1</v>
      </c>
      <c r="R151" s="88">
        <v>0</v>
      </c>
      <c r="S151" s="88">
        <v>0.4</v>
      </c>
      <c r="T151" s="88">
        <v>0.3</v>
      </c>
      <c r="U151" s="88">
        <v>0.3</v>
      </c>
      <c r="V151" s="88">
        <v>0</v>
      </c>
      <c r="W151" s="88"/>
      <c r="X151" s="88">
        <v>0.4</v>
      </c>
      <c r="Y151" s="88" t="s">
        <v>1532</v>
      </c>
      <c r="Z151" s="88">
        <v>0.3</v>
      </c>
      <c r="AA151" s="88" t="s">
        <v>10267</v>
      </c>
      <c r="AB151" s="88">
        <v>0</v>
      </c>
      <c r="AC151" s="89"/>
      <c r="AD151" s="87"/>
      <c r="AE151" s="87"/>
      <c r="AF151" s="87">
        <v>44118</v>
      </c>
      <c r="AG151" s="87"/>
      <c r="AH151" s="88">
        <f t="shared" si="17"/>
        <v>0.7</v>
      </c>
      <c r="AI151" s="88" t="str">
        <f t="shared" si="18"/>
        <v/>
      </c>
      <c r="AJ151" s="88">
        <f t="shared" si="19"/>
        <v>1</v>
      </c>
      <c r="AK151" s="88">
        <f t="shared" si="15"/>
        <v>1</v>
      </c>
      <c r="AL151" s="88">
        <f t="shared" si="16"/>
        <v>0</v>
      </c>
      <c r="AM151" s="86"/>
      <c r="AN151" s="86"/>
      <c r="AO151" s="86" t="s">
        <v>10208</v>
      </c>
      <c r="AP151" s="86"/>
      <c r="AQ151" s="86"/>
      <c r="AR151" t="s">
        <v>10208</v>
      </c>
      <c r="AS151" t="s">
        <v>10268</v>
      </c>
      <c r="AU151" t="s">
        <v>10209</v>
      </c>
      <c r="AV151" t="s">
        <v>10269</v>
      </c>
      <c r="AW151" t="s">
        <v>10270</v>
      </c>
    </row>
    <row r="152" spans="1:49" ht="15" customHeight="1" x14ac:dyDescent="0.2">
      <c r="A152" s="86">
        <v>8</v>
      </c>
      <c r="B152" s="86" t="s">
        <v>1504</v>
      </c>
      <c r="C152" s="86" t="s">
        <v>272</v>
      </c>
      <c r="D152" s="86" t="s">
        <v>1143</v>
      </c>
      <c r="E152" s="86" t="s">
        <v>1237</v>
      </c>
      <c r="F152" s="86" t="s">
        <v>1505</v>
      </c>
      <c r="G152" s="86" t="s">
        <v>1506</v>
      </c>
      <c r="H152" s="86" t="s">
        <v>1507</v>
      </c>
      <c r="I152" t="s">
        <v>1533</v>
      </c>
      <c r="J152" s="87">
        <v>44105</v>
      </c>
      <c r="K152" s="87">
        <v>44135</v>
      </c>
      <c r="L152" s="86" t="s">
        <v>1534</v>
      </c>
      <c r="M152" s="86" t="s">
        <v>1515</v>
      </c>
      <c r="N152" s="86" t="s">
        <v>352</v>
      </c>
      <c r="O152" s="86" t="s">
        <v>1529</v>
      </c>
      <c r="P152" s="86" t="s">
        <v>1090</v>
      </c>
      <c r="Q152" s="89">
        <f t="shared" si="20"/>
        <v>1</v>
      </c>
      <c r="R152" s="89">
        <v>0</v>
      </c>
      <c r="S152" s="89">
        <v>0</v>
      </c>
      <c r="T152" s="89">
        <v>0</v>
      </c>
      <c r="U152" s="89">
        <v>1</v>
      </c>
      <c r="V152" s="89">
        <v>0</v>
      </c>
      <c r="W152" s="89"/>
      <c r="X152" s="89">
        <v>0</v>
      </c>
      <c r="Y152" s="89"/>
      <c r="Z152" s="89">
        <v>1</v>
      </c>
      <c r="AA152" s="89" t="s">
        <v>10271</v>
      </c>
      <c r="AB152" s="89">
        <v>0</v>
      </c>
      <c r="AC152" s="89"/>
      <c r="AD152" s="87"/>
      <c r="AE152" s="87"/>
      <c r="AF152" s="87">
        <v>44118</v>
      </c>
      <c r="AG152" s="87"/>
      <c r="AH152" s="88">
        <f t="shared" si="17"/>
        <v>1</v>
      </c>
      <c r="AI152" s="88" t="str">
        <f t="shared" si="18"/>
        <v/>
      </c>
      <c r="AJ152" s="88" t="str">
        <f t="shared" si="19"/>
        <v/>
      </c>
      <c r="AK152" s="88" t="str">
        <f t="shared" si="15"/>
        <v/>
      </c>
      <c r="AL152" s="88">
        <f t="shared" si="16"/>
        <v>0</v>
      </c>
      <c r="AM152" s="86"/>
      <c r="AN152" s="86"/>
      <c r="AO152" s="86" t="s">
        <v>10208</v>
      </c>
      <c r="AP152" s="86"/>
      <c r="AQ152" s="86"/>
      <c r="AS152" t="s">
        <v>10208</v>
      </c>
      <c r="AU152" t="s">
        <v>10209</v>
      </c>
      <c r="AV152" t="s">
        <v>10209</v>
      </c>
      <c r="AW152" t="s">
        <v>10272</v>
      </c>
    </row>
    <row r="153" spans="1:49" ht="15" customHeight="1" x14ac:dyDescent="0.2">
      <c r="A153" s="86">
        <v>9</v>
      </c>
      <c r="B153" s="86" t="s">
        <v>1504</v>
      </c>
      <c r="C153" s="86" t="s">
        <v>1535</v>
      </c>
      <c r="D153" s="86" t="s">
        <v>1143</v>
      </c>
      <c r="E153" s="86" t="s">
        <v>1237</v>
      </c>
      <c r="F153" s="86" t="s">
        <v>1536</v>
      </c>
      <c r="G153" s="86" t="s">
        <v>1506</v>
      </c>
      <c r="H153" s="86" t="s">
        <v>1507</v>
      </c>
      <c r="I153" t="s">
        <v>1537</v>
      </c>
      <c r="J153" s="87">
        <v>43831</v>
      </c>
      <c r="K153" s="87">
        <v>44196</v>
      </c>
      <c r="L153" s="86" t="s">
        <v>1087</v>
      </c>
      <c r="M153" s="86" t="s">
        <v>1515</v>
      </c>
      <c r="N153" s="86" t="s">
        <v>352</v>
      </c>
      <c r="O153" s="86" t="s">
        <v>1538</v>
      </c>
      <c r="P153" s="86" t="s">
        <v>1273</v>
      </c>
      <c r="Q153" s="89">
        <f t="shared" si="20"/>
        <v>2937440077</v>
      </c>
      <c r="R153" s="89">
        <v>579896528</v>
      </c>
      <c r="S153" s="89">
        <v>751156288</v>
      </c>
      <c r="T153" s="89">
        <v>765854290</v>
      </c>
      <c r="U153" s="89">
        <v>840532971</v>
      </c>
      <c r="V153" s="89">
        <v>230920811</v>
      </c>
      <c r="W153" s="89" t="s">
        <v>1539</v>
      </c>
      <c r="X153" s="89">
        <v>129862964</v>
      </c>
      <c r="Y153" s="89" t="s">
        <v>1540</v>
      </c>
      <c r="Z153" s="89">
        <v>264962500</v>
      </c>
      <c r="AA153" s="89" t="s">
        <v>10273</v>
      </c>
      <c r="AB153" s="89">
        <v>0</v>
      </c>
      <c r="AC153" s="89"/>
      <c r="AD153" s="87"/>
      <c r="AE153" s="87"/>
      <c r="AF153" s="87">
        <v>44119</v>
      </c>
      <c r="AG153" s="87">
        <v>44119</v>
      </c>
      <c r="AH153" s="88">
        <f t="shared" si="17"/>
        <v>0.21302435406242332</v>
      </c>
      <c r="AI153" s="88">
        <f t="shared" si="18"/>
        <v>0.39821037004036003</v>
      </c>
      <c r="AJ153" s="88">
        <f t="shared" si="19"/>
        <v>0.1728840802834363</v>
      </c>
      <c r="AK153" s="88">
        <f t="shared" si="15"/>
        <v>0.34596985805224123</v>
      </c>
      <c r="AL153" s="88">
        <f t="shared" si="16"/>
        <v>0</v>
      </c>
      <c r="AM153" s="86"/>
      <c r="AN153" s="86"/>
      <c r="AO153" s="86" t="s">
        <v>10208</v>
      </c>
      <c r="AP153" s="86"/>
      <c r="AQ153" s="86" t="s">
        <v>10268</v>
      </c>
      <c r="AR153" t="s">
        <v>10268</v>
      </c>
      <c r="AS153" t="s">
        <v>10268</v>
      </c>
      <c r="AU153" s="86" t="s">
        <v>10274</v>
      </c>
      <c r="AV153" t="s">
        <v>10275</v>
      </c>
      <c r="AW153" t="s">
        <v>10276</v>
      </c>
    </row>
    <row r="154" spans="1:49" ht="15" customHeight="1" x14ac:dyDescent="0.2">
      <c r="A154" s="86">
        <v>10</v>
      </c>
      <c r="B154" s="86" t="s">
        <v>1504</v>
      </c>
      <c r="C154" s="86" t="s">
        <v>1535</v>
      </c>
      <c r="D154" s="86" t="s">
        <v>1143</v>
      </c>
      <c r="E154" s="86" t="s">
        <v>1237</v>
      </c>
      <c r="F154" s="86" t="s">
        <v>1536</v>
      </c>
      <c r="G154" s="86" t="s">
        <v>1506</v>
      </c>
      <c r="H154" s="86" t="s">
        <v>1507</v>
      </c>
      <c r="I154" t="s">
        <v>1541</v>
      </c>
      <c r="J154" s="87">
        <v>43831</v>
      </c>
      <c r="K154" s="87">
        <v>44196</v>
      </c>
      <c r="L154" s="86" t="s">
        <v>1087</v>
      </c>
      <c r="M154" s="86" t="s">
        <v>1515</v>
      </c>
      <c r="N154" s="86" t="s">
        <v>352</v>
      </c>
      <c r="O154" s="86" t="s">
        <v>1538</v>
      </c>
      <c r="P154" s="86" t="s">
        <v>1273</v>
      </c>
      <c r="Q154" s="89">
        <f t="shared" si="20"/>
        <v>6266559923</v>
      </c>
      <c r="R154" s="89">
        <v>1237116757</v>
      </c>
      <c r="S154" s="89">
        <v>1602472141</v>
      </c>
      <c r="T154" s="89">
        <v>1633827985</v>
      </c>
      <c r="U154" s="89">
        <v>1793143040</v>
      </c>
      <c r="V154" s="89">
        <v>1105981960</v>
      </c>
      <c r="W154" s="89" t="s">
        <v>1542</v>
      </c>
      <c r="X154" s="89">
        <v>234758682</v>
      </c>
      <c r="Y154" s="89" t="s">
        <v>1543</v>
      </c>
      <c r="Z154" s="89">
        <v>713109567</v>
      </c>
      <c r="AA154" s="89" t="s">
        <v>10277</v>
      </c>
      <c r="AB154" s="89">
        <v>0</v>
      </c>
      <c r="AC154" s="89"/>
      <c r="AD154" s="87"/>
      <c r="AE154" s="87"/>
      <c r="AF154" s="87">
        <v>44119</v>
      </c>
      <c r="AG154" s="87">
        <v>44119</v>
      </c>
      <c r="AH154" s="88">
        <f t="shared" si="17"/>
        <v>0.32774763733796025</v>
      </c>
      <c r="AI154" s="88">
        <f t="shared" si="18"/>
        <v>0.89399965988820573</v>
      </c>
      <c r="AJ154" s="88">
        <f t="shared" si="19"/>
        <v>0.14649782420148794</v>
      </c>
      <c r="AK154" s="88">
        <f t="shared" si="15"/>
        <v>0.43646551139225342</v>
      </c>
      <c r="AL154" s="88">
        <f t="shared" si="16"/>
        <v>0</v>
      </c>
      <c r="AM154" s="86"/>
      <c r="AN154" s="86"/>
      <c r="AO154" s="86" t="s">
        <v>10208</v>
      </c>
      <c r="AP154" s="86"/>
      <c r="AQ154" s="86" t="s">
        <v>10268</v>
      </c>
      <c r="AR154" t="s">
        <v>10268</v>
      </c>
      <c r="AS154" t="s">
        <v>10268</v>
      </c>
      <c r="AU154" t="s">
        <v>10278</v>
      </c>
      <c r="AV154" t="s">
        <v>10275</v>
      </c>
      <c r="AW154" t="s">
        <v>10279</v>
      </c>
    </row>
    <row r="155" spans="1:49" ht="15" customHeight="1" x14ac:dyDescent="0.2">
      <c r="A155" s="86">
        <v>11</v>
      </c>
      <c r="B155" s="86" t="s">
        <v>1504</v>
      </c>
      <c r="C155" s="86" t="s">
        <v>1535</v>
      </c>
      <c r="D155" s="86" t="s">
        <v>1143</v>
      </c>
      <c r="E155" s="86" t="s">
        <v>1237</v>
      </c>
      <c r="F155" s="86" t="s">
        <v>1536</v>
      </c>
      <c r="G155" s="86" t="s">
        <v>1506</v>
      </c>
      <c r="H155" s="86" t="s">
        <v>1507</v>
      </c>
      <c r="I155" t="s">
        <v>1544</v>
      </c>
      <c r="J155" s="87">
        <v>43831</v>
      </c>
      <c r="K155" s="87">
        <v>44196</v>
      </c>
      <c r="L155" s="86" t="s">
        <v>1087</v>
      </c>
      <c r="M155" s="86" t="s">
        <v>1515</v>
      </c>
      <c r="N155" s="86" t="s">
        <v>352</v>
      </c>
      <c r="O155" s="86" t="s">
        <v>1538</v>
      </c>
      <c r="P155" s="86" t="s">
        <v>1273</v>
      </c>
      <c r="Q155" s="89">
        <f t="shared" si="20"/>
        <v>62029000000</v>
      </c>
      <c r="R155" s="89">
        <v>13268003100</v>
      </c>
      <c r="S155" s="89">
        <v>15302554300</v>
      </c>
      <c r="T155" s="89">
        <v>16816061900</v>
      </c>
      <c r="U155" s="89">
        <v>16642380700</v>
      </c>
      <c r="V155" s="89">
        <v>4024582676</v>
      </c>
      <c r="W155" s="89" t="s">
        <v>1545</v>
      </c>
      <c r="X155" s="89">
        <v>298681000</v>
      </c>
      <c r="Y155" s="89" t="s">
        <v>1546</v>
      </c>
      <c r="Z155" s="89">
        <v>2902144978</v>
      </c>
      <c r="AA155" s="89" t="s">
        <v>10280</v>
      </c>
      <c r="AB155" s="89">
        <v>0</v>
      </c>
      <c r="AC155" s="89"/>
      <c r="AD155" s="87"/>
      <c r="AE155" s="87"/>
      <c r="AF155" s="87">
        <v>44119</v>
      </c>
      <c r="AG155" s="87">
        <v>44119</v>
      </c>
      <c r="AH155" s="88">
        <f t="shared" si="17"/>
        <v>0.11648436463589611</v>
      </c>
      <c r="AI155" s="88">
        <f t="shared" si="18"/>
        <v>0.30332994691567416</v>
      </c>
      <c r="AJ155" s="88">
        <f t="shared" si="19"/>
        <v>1.9518375438798474E-2</v>
      </c>
      <c r="AK155" s="88">
        <f t="shared" si="15"/>
        <v>0.17258172545142689</v>
      </c>
      <c r="AL155" s="88">
        <f t="shared" si="16"/>
        <v>0</v>
      </c>
      <c r="AM155" s="86"/>
      <c r="AN155" s="86"/>
      <c r="AO155" s="86" t="s">
        <v>10208</v>
      </c>
      <c r="AP155" s="86"/>
      <c r="AQ155" s="86" t="s">
        <v>10268</v>
      </c>
      <c r="AR155" t="s">
        <v>10268</v>
      </c>
      <c r="AS155" t="s">
        <v>10268</v>
      </c>
      <c r="AU155" t="s">
        <v>10281</v>
      </c>
      <c r="AV155" t="s">
        <v>10282</v>
      </c>
      <c r="AW155" t="s">
        <v>10279</v>
      </c>
    </row>
    <row r="156" spans="1:49" ht="15" customHeight="1" x14ac:dyDescent="0.2">
      <c r="A156" s="86">
        <v>12</v>
      </c>
      <c r="B156" s="86" t="s">
        <v>1504</v>
      </c>
      <c r="C156" s="86" t="s">
        <v>1547</v>
      </c>
      <c r="D156" s="86" t="s">
        <v>1143</v>
      </c>
      <c r="E156" s="86" t="s">
        <v>1237</v>
      </c>
      <c r="F156" s="86" t="s">
        <v>1505</v>
      </c>
      <c r="G156" s="86" t="s">
        <v>1506</v>
      </c>
      <c r="H156" s="86" t="s">
        <v>1507</v>
      </c>
      <c r="I156" t="s">
        <v>1548</v>
      </c>
      <c r="J156" s="87">
        <v>43891</v>
      </c>
      <c r="K156" s="87">
        <v>43921</v>
      </c>
      <c r="L156" s="86" t="s">
        <v>1549</v>
      </c>
      <c r="M156" s="86" t="s">
        <v>1515</v>
      </c>
      <c r="N156" s="86" t="s">
        <v>352</v>
      </c>
      <c r="O156" s="86" t="s">
        <v>1550</v>
      </c>
      <c r="P156" s="86" t="s">
        <v>1090</v>
      </c>
      <c r="Q156" s="89">
        <f t="shared" si="20"/>
        <v>1</v>
      </c>
      <c r="R156" s="89">
        <v>1</v>
      </c>
      <c r="S156" s="89">
        <v>0</v>
      </c>
      <c r="T156" s="89">
        <v>0</v>
      </c>
      <c r="U156" s="89">
        <v>0</v>
      </c>
      <c r="V156" s="89">
        <v>0</v>
      </c>
      <c r="W156" s="89" t="s">
        <v>1551</v>
      </c>
      <c r="X156" s="89">
        <v>1</v>
      </c>
      <c r="Y156" s="89" t="s">
        <v>1551</v>
      </c>
      <c r="Z156" s="89">
        <v>0</v>
      </c>
      <c r="AA156" s="89"/>
      <c r="AB156" s="89">
        <v>0</v>
      </c>
      <c r="AC156" s="89"/>
      <c r="AD156" s="87"/>
      <c r="AE156" s="87"/>
      <c r="AF156" s="87">
        <v>44118</v>
      </c>
      <c r="AG156" s="87"/>
      <c r="AH156" s="88">
        <f t="shared" si="17"/>
        <v>1</v>
      </c>
      <c r="AI156" s="88">
        <f t="shared" si="18"/>
        <v>0</v>
      </c>
      <c r="AJ156" s="88" t="str">
        <f t="shared" si="19"/>
        <v/>
      </c>
      <c r="AK156" s="88" t="str">
        <f t="shared" si="15"/>
        <v/>
      </c>
      <c r="AL156" s="88" t="str">
        <f t="shared" si="16"/>
        <v/>
      </c>
      <c r="AM156" s="86"/>
      <c r="AN156" s="86"/>
      <c r="AO156" s="86" t="s">
        <v>10218</v>
      </c>
      <c r="AP156" s="86"/>
      <c r="AQ156" s="86" t="s">
        <v>10268</v>
      </c>
      <c r="AR156" t="s">
        <v>10208</v>
      </c>
      <c r="AS156" t="s">
        <v>10218</v>
      </c>
      <c r="AU156" t="s">
        <v>10283</v>
      </c>
      <c r="AV156" s="86" t="s">
        <v>10284</v>
      </c>
      <c r="AW156" t="s">
        <v>10218</v>
      </c>
    </row>
    <row r="157" spans="1:49" ht="15" customHeight="1" x14ac:dyDescent="0.2">
      <c r="A157" s="86">
        <v>13</v>
      </c>
      <c r="B157" s="86" t="s">
        <v>1504</v>
      </c>
      <c r="C157" s="86" t="s">
        <v>1547</v>
      </c>
      <c r="D157" s="86" t="s">
        <v>1143</v>
      </c>
      <c r="E157" s="86" t="s">
        <v>1237</v>
      </c>
      <c r="F157" s="86" t="s">
        <v>1505</v>
      </c>
      <c r="G157" s="86" t="s">
        <v>1506</v>
      </c>
      <c r="H157" s="86" t="s">
        <v>1507</v>
      </c>
      <c r="I157" t="s">
        <v>1552</v>
      </c>
      <c r="J157" s="87">
        <v>43922</v>
      </c>
      <c r="K157" s="87">
        <v>44196</v>
      </c>
      <c r="L157" s="86" t="s">
        <v>1549</v>
      </c>
      <c r="M157" s="86" t="s">
        <v>1515</v>
      </c>
      <c r="N157" s="86" t="s">
        <v>472</v>
      </c>
      <c r="O157" s="86" t="s">
        <v>1550</v>
      </c>
      <c r="P157" s="86" t="s">
        <v>1090</v>
      </c>
      <c r="Q157" s="88">
        <f t="shared" si="20"/>
        <v>1</v>
      </c>
      <c r="R157" s="88">
        <v>0</v>
      </c>
      <c r="S157" s="88">
        <v>0.4</v>
      </c>
      <c r="T157" s="88">
        <v>0.3</v>
      </c>
      <c r="U157" s="88">
        <v>0.3</v>
      </c>
      <c r="V157" s="88">
        <v>0</v>
      </c>
      <c r="W157" s="88"/>
      <c r="X157" s="88">
        <v>0.4</v>
      </c>
      <c r="Y157" s="88" t="s">
        <v>1553</v>
      </c>
      <c r="Z157" s="88">
        <v>3</v>
      </c>
      <c r="AA157" s="88" t="s">
        <v>10285</v>
      </c>
      <c r="AB157" s="88">
        <v>0</v>
      </c>
      <c r="AC157" s="89"/>
      <c r="AD157" s="87"/>
      <c r="AE157" s="87"/>
      <c r="AF157" s="87">
        <v>44118</v>
      </c>
      <c r="AG157" s="87"/>
      <c r="AH157" s="88">
        <f t="shared" si="17"/>
        <v>1</v>
      </c>
      <c r="AI157" s="88" t="str">
        <f t="shared" si="18"/>
        <v/>
      </c>
      <c r="AJ157" s="88">
        <f t="shared" si="19"/>
        <v>1</v>
      </c>
      <c r="AK157" s="88">
        <f t="shared" si="15"/>
        <v>1</v>
      </c>
      <c r="AL157" s="88">
        <f t="shared" si="16"/>
        <v>0</v>
      </c>
      <c r="AM157" s="86"/>
      <c r="AN157" s="86"/>
      <c r="AO157" s="86" t="s">
        <v>10208</v>
      </c>
      <c r="AP157" s="86"/>
      <c r="AQ157" s="86"/>
      <c r="AR157" t="s">
        <v>10208</v>
      </c>
      <c r="AS157" t="s">
        <v>10208</v>
      </c>
      <c r="AU157" t="s">
        <v>10209</v>
      </c>
      <c r="AV157" t="s">
        <v>10286</v>
      </c>
      <c r="AW157" t="s">
        <v>10287</v>
      </c>
    </row>
    <row r="158" spans="1:49" ht="15" customHeight="1" x14ac:dyDescent="0.2">
      <c r="A158" s="86">
        <v>14</v>
      </c>
      <c r="B158" s="86" t="s">
        <v>1504</v>
      </c>
      <c r="C158" s="86" t="s">
        <v>1547</v>
      </c>
      <c r="D158" s="86" t="s">
        <v>1143</v>
      </c>
      <c r="E158" s="86" t="s">
        <v>1237</v>
      </c>
      <c r="F158" s="86" t="s">
        <v>1505</v>
      </c>
      <c r="G158" s="86" t="s">
        <v>1506</v>
      </c>
      <c r="H158" s="86" t="s">
        <v>1507</v>
      </c>
      <c r="I158" t="s">
        <v>1554</v>
      </c>
      <c r="J158" s="87">
        <v>43891</v>
      </c>
      <c r="K158" s="87">
        <v>43921</v>
      </c>
      <c r="L158" s="86" t="s">
        <v>1555</v>
      </c>
      <c r="M158" s="86" t="s">
        <v>1510</v>
      </c>
      <c r="N158" s="86" t="s">
        <v>352</v>
      </c>
      <c r="O158" s="86" t="s">
        <v>1550</v>
      </c>
      <c r="P158" s="86" t="s">
        <v>1090</v>
      </c>
      <c r="Q158" s="89">
        <f t="shared" si="20"/>
        <v>1</v>
      </c>
      <c r="R158" s="89">
        <v>1</v>
      </c>
      <c r="S158" s="89">
        <v>0</v>
      </c>
      <c r="T158" s="89">
        <v>0</v>
      </c>
      <c r="U158" s="89">
        <v>0</v>
      </c>
      <c r="V158" s="89">
        <v>0</v>
      </c>
      <c r="W158" s="89" t="s">
        <v>1556</v>
      </c>
      <c r="X158" s="89">
        <v>1</v>
      </c>
      <c r="Y158" s="89" t="s">
        <v>1556</v>
      </c>
      <c r="Z158" s="89">
        <v>0</v>
      </c>
      <c r="AA158" s="89"/>
      <c r="AB158" s="89">
        <v>0</v>
      </c>
      <c r="AC158" s="89"/>
      <c r="AD158" s="87"/>
      <c r="AE158" s="87"/>
      <c r="AF158" s="87">
        <v>44118</v>
      </c>
      <c r="AG158" s="87"/>
      <c r="AH158" s="88">
        <f t="shared" si="17"/>
        <v>1</v>
      </c>
      <c r="AI158" s="88">
        <f t="shared" si="18"/>
        <v>0</v>
      </c>
      <c r="AJ158" s="88" t="str">
        <f t="shared" si="19"/>
        <v/>
      </c>
      <c r="AK158" s="88" t="str">
        <f t="shared" si="15"/>
        <v/>
      </c>
      <c r="AL158" s="88" t="str">
        <f t="shared" si="16"/>
        <v/>
      </c>
      <c r="AM158" s="86"/>
      <c r="AN158" s="86"/>
      <c r="AO158" s="86" t="s">
        <v>10218</v>
      </c>
      <c r="AP158" s="86"/>
      <c r="AQ158" s="86" t="s">
        <v>10268</v>
      </c>
      <c r="AR158" t="s">
        <v>10208</v>
      </c>
      <c r="AS158" t="s">
        <v>10218</v>
      </c>
      <c r="AU158" t="s">
        <v>10288</v>
      </c>
      <c r="AV158" t="s">
        <v>10289</v>
      </c>
      <c r="AW158" t="s">
        <v>10218</v>
      </c>
    </row>
    <row r="159" spans="1:49" ht="15" customHeight="1" x14ac:dyDescent="0.2">
      <c r="A159" s="86">
        <v>15</v>
      </c>
      <c r="B159" s="86" t="s">
        <v>1504</v>
      </c>
      <c r="C159" s="86" t="s">
        <v>1547</v>
      </c>
      <c r="D159" s="86" t="s">
        <v>1143</v>
      </c>
      <c r="E159" s="86" t="s">
        <v>1237</v>
      </c>
      <c r="F159" s="86" t="s">
        <v>1505</v>
      </c>
      <c r="G159" s="86" t="s">
        <v>1506</v>
      </c>
      <c r="H159" s="86" t="s">
        <v>1507</v>
      </c>
      <c r="I159" t="s">
        <v>1557</v>
      </c>
      <c r="J159" s="87">
        <v>43891</v>
      </c>
      <c r="K159" s="87">
        <v>44196</v>
      </c>
      <c r="L159" s="86" t="s">
        <v>1555</v>
      </c>
      <c r="M159" s="86" t="s">
        <v>1515</v>
      </c>
      <c r="N159" s="86" t="s">
        <v>472</v>
      </c>
      <c r="O159" s="86" t="s">
        <v>1550</v>
      </c>
      <c r="P159" s="86" t="s">
        <v>1090</v>
      </c>
      <c r="Q159" s="88">
        <f t="shared" si="20"/>
        <v>1</v>
      </c>
      <c r="R159" s="88">
        <v>0.25</v>
      </c>
      <c r="S159" s="88">
        <v>0.25</v>
      </c>
      <c r="T159" s="88">
        <v>0.25</v>
      </c>
      <c r="U159" s="88">
        <v>0.25</v>
      </c>
      <c r="V159" s="88">
        <v>0</v>
      </c>
      <c r="W159" s="88"/>
      <c r="X159" s="88">
        <v>0.5</v>
      </c>
      <c r="Y159" s="88" t="s">
        <v>1558</v>
      </c>
      <c r="Z159" s="88">
        <v>0.25</v>
      </c>
      <c r="AA159" s="88" t="s">
        <v>10290</v>
      </c>
      <c r="AB159" s="88">
        <v>0</v>
      </c>
      <c r="AC159" s="89"/>
      <c r="AD159" s="87"/>
      <c r="AE159" s="87"/>
      <c r="AF159" s="87">
        <v>44118</v>
      </c>
      <c r="AG159" s="87"/>
      <c r="AH159" s="88">
        <f t="shared" si="17"/>
        <v>0.75</v>
      </c>
      <c r="AI159" s="88">
        <f t="shared" si="18"/>
        <v>0</v>
      </c>
      <c r="AJ159" s="88">
        <f t="shared" si="19"/>
        <v>1</v>
      </c>
      <c r="AK159" s="88">
        <f t="shared" si="15"/>
        <v>1</v>
      </c>
      <c r="AL159" s="88">
        <f t="shared" si="16"/>
        <v>0</v>
      </c>
      <c r="AM159" s="86"/>
      <c r="AN159" s="86"/>
      <c r="AO159" s="86" t="s">
        <v>10208</v>
      </c>
      <c r="AP159" s="86"/>
      <c r="AQ159" s="86" t="s">
        <v>10268</v>
      </c>
      <c r="AR159" t="s">
        <v>10208</v>
      </c>
      <c r="AS159" t="s">
        <v>10208</v>
      </c>
      <c r="AU159" t="s">
        <v>10291</v>
      </c>
      <c r="AV159" t="s">
        <v>10292</v>
      </c>
      <c r="AW159" t="s">
        <v>10293</v>
      </c>
    </row>
    <row r="160" spans="1:49" ht="15" customHeight="1" x14ac:dyDescent="0.2">
      <c r="A160" s="86">
        <v>16</v>
      </c>
      <c r="B160" s="86" t="s">
        <v>1504</v>
      </c>
      <c r="C160" s="86" t="s">
        <v>1559</v>
      </c>
      <c r="D160" t="s">
        <v>1143</v>
      </c>
      <c r="E160" s="86" t="s">
        <v>1237</v>
      </c>
      <c r="F160" s="86" t="s">
        <v>1505</v>
      </c>
      <c r="G160" s="86" t="s">
        <v>1506</v>
      </c>
      <c r="H160" s="86" t="s">
        <v>1507</v>
      </c>
      <c r="I160" t="s">
        <v>1560</v>
      </c>
      <c r="J160" s="87">
        <v>44044</v>
      </c>
      <c r="K160" s="87">
        <v>44074</v>
      </c>
      <c r="L160" s="86" t="s">
        <v>1087</v>
      </c>
      <c r="M160" s="86" t="s">
        <v>1515</v>
      </c>
      <c r="N160" s="86" t="s">
        <v>472</v>
      </c>
      <c r="O160" s="86" t="s">
        <v>1561</v>
      </c>
      <c r="P160" s="86" t="s">
        <v>1090</v>
      </c>
      <c r="Q160" s="88">
        <f t="shared" si="20"/>
        <v>1</v>
      </c>
      <c r="R160" s="88">
        <v>0</v>
      </c>
      <c r="S160" s="88">
        <v>0</v>
      </c>
      <c r="T160" s="88">
        <v>1</v>
      </c>
      <c r="U160" s="88">
        <v>0</v>
      </c>
      <c r="V160" s="88">
        <v>0</v>
      </c>
      <c r="W160" s="88"/>
      <c r="X160" s="88">
        <v>0</v>
      </c>
      <c r="Y160" s="88"/>
      <c r="Z160" s="88">
        <v>0.33</v>
      </c>
      <c r="AA160" s="88" t="s">
        <v>10294</v>
      </c>
      <c r="AB160" s="88">
        <v>0</v>
      </c>
      <c r="AC160" s="88"/>
      <c r="AD160" s="88"/>
      <c r="AE160" s="88"/>
      <c r="AF160" s="87">
        <v>44118</v>
      </c>
      <c r="AG160" s="88"/>
      <c r="AH160" s="88">
        <f t="shared" si="17"/>
        <v>0.33</v>
      </c>
      <c r="AI160" s="88" t="str">
        <f t="shared" si="18"/>
        <v/>
      </c>
      <c r="AJ160" s="88" t="str">
        <f t="shared" si="19"/>
        <v/>
      </c>
      <c r="AK160" s="88">
        <f t="shared" si="15"/>
        <v>0.33</v>
      </c>
      <c r="AL160" s="88" t="str">
        <f t="shared" si="16"/>
        <v/>
      </c>
      <c r="AM160" s="86"/>
      <c r="AN160" s="86"/>
      <c r="AO160" s="86" t="s">
        <v>10208</v>
      </c>
      <c r="AP160" s="86"/>
      <c r="AQ160" s="86"/>
      <c r="AS160" t="s">
        <v>10268</v>
      </c>
      <c r="AU160" t="s">
        <v>10209</v>
      </c>
      <c r="AV160" t="s">
        <v>10209</v>
      </c>
      <c r="AW160" t="s">
        <v>10279</v>
      </c>
    </row>
    <row r="161" spans="1:49" ht="15" customHeight="1" x14ac:dyDescent="0.2">
      <c r="A161" s="86">
        <v>17</v>
      </c>
      <c r="B161" s="86" t="s">
        <v>1504</v>
      </c>
      <c r="C161" s="86" t="s">
        <v>1559</v>
      </c>
      <c r="D161" t="s">
        <v>1143</v>
      </c>
      <c r="E161" s="86" t="s">
        <v>1237</v>
      </c>
      <c r="F161" s="86" t="s">
        <v>1505</v>
      </c>
      <c r="G161" s="86" t="s">
        <v>1506</v>
      </c>
      <c r="H161" s="86" t="s">
        <v>1507</v>
      </c>
      <c r="I161" t="s">
        <v>1562</v>
      </c>
      <c r="J161" s="87">
        <v>43922</v>
      </c>
      <c r="K161" s="87">
        <v>44196</v>
      </c>
      <c r="L161" s="86" t="s">
        <v>1087</v>
      </c>
      <c r="M161" s="86" t="s">
        <v>1515</v>
      </c>
      <c r="N161" s="86" t="s">
        <v>472</v>
      </c>
      <c r="O161" s="86" t="s">
        <v>1561</v>
      </c>
      <c r="P161" s="86" t="s">
        <v>1090</v>
      </c>
      <c r="Q161" s="88">
        <f t="shared" si="20"/>
        <v>1</v>
      </c>
      <c r="R161" s="88">
        <v>0.25</v>
      </c>
      <c r="S161" s="88">
        <v>0.25</v>
      </c>
      <c r="T161" s="88">
        <v>0.25</v>
      </c>
      <c r="U161" s="88">
        <v>0.25</v>
      </c>
      <c r="V161" s="88">
        <v>0</v>
      </c>
      <c r="W161" s="88"/>
      <c r="X161" s="88">
        <v>0.5</v>
      </c>
      <c r="Y161" s="88" t="s">
        <v>1563</v>
      </c>
      <c r="Z161" s="88">
        <v>0.25</v>
      </c>
      <c r="AA161" s="88" t="s">
        <v>10295</v>
      </c>
      <c r="AB161" s="88">
        <v>0</v>
      </c>
      <c r="AC161" s="88"/>
      <c r="AD161" s="88"/>
      <c r="AE161" s="88"/>
      <c r="AF161" s="87">
        <v>44118</v>
      </c>
      <c r="AG161" s="88"/>
      <c r="AH161" s="88">
        <f t="shared" si="17"/>
        <v>0.75</v>
      </c>
      <c r="AI161" s="88">
        <f t="shared" si="18"/>
        <v>0</v>
      </c>
      <c r="AJ161" s="88">
        <f t="shared" si="19"/>
        <v>1</v>
      </c>
      <c r="AK161" s="88">
        <f t="shared" si="15"/>
        <v>1</v>
      </c>
      <c r="AL161" s="88">
        <f t="shared" si="16"/>
        <v>0</v>
      </c>
      <c r="AM161" s="86"/>
      <c r="AN161" s="86"/>
      <c r="AO161" s="86" t="s">
        <v>10208</v>
      </c>
      <c r="AP161" s="86"/>
      <c r="AQ161" s="86" t="s">
        <v>10268</v>
      </c>
      <c r="AR161" t="s">
        <v>10208</v>
      </c>
      <c r="AS161" t="s">
        <v>10208</v>
      </c>
      <c r="AU161" t="s">
        <v>10296</v>
      </c>
      <c r="AV161" t="s">
        <v>10297</v>
      </c>
      <c r="AW161" t="s">
        <v>10298</v>
      </c>
    </row>
    <row r="162" spans="1:49" ht="15" customHeight="1" x14ac:dyDescent="0.2">
      <c r="A162" s="86">
        <v>18</v>
      </c>
      <c r="B162" s="86" t="s">
        <v>1504</v>
      </c>
      <c r="C162" s="86" t="s">
        <v>1559</v>
      </c>
      <c r="D162" t="s">
        <v>1143</v>
      </c>
      <c r="E162" s="86" t="s">
        <v>1237</v>
      </c>
      <c r="F162" s="86" t="s">
        <v>1505</v>
      </c>
      <c r="G162" s="86" t="s">
        <v>1506</v>
      </c>
      <c r="H162" s="86" t="s">
        <v>1507</v>
      </c>
      <c r="I162" t="s">
        <v>1564</v>
      </c>
      <c r="J162" s="87">
        <v>43983</v>
      </c>
      <c r="K162" s="87">
        <v>44012</v>
      </c>
      <c r="L162" s="86" t="s">
        <v>1087</v>
      </c>
      <c r="M162" s="86" t="s">
        <v>1515</v>
      </c>
      <c r="N162" s="86" t="s">
        <v>472</v>
      </c>
      <c r="O162" s="86" t="s">
        <v>1561</v>
      </c>
      <c r="P162" s="86" t="s">
        <v>1090</v>
      </c>
      <c r="Q162" s="88">
        <f t="shared" si="20"/>
        <v>1</v>
      </c>
      <c r="R162" s="88">
        <v>0</v>
      </c>
      <c r="S162" s="88">
        <v>1</v>
      </c>
      <c r="T162" s="88">
        <v>0</v>
      </c>
      <c r="U162" s="88">
        <v>0</v>
      </c>
      <c r="V162" s="88">
        <v>0</v>
      </c>
      <c r="W162" s="88"/>
      <c r="X162" s="88">
        <v>1</v>
      </c>
      <c r="Y162" s="88" t="s">
        <v>1565</v>
      </c>
      <c r="Z162" s="88">
        <v>0</v>
      </c>
      <c r="AA162" s="88"/>
      <c r="AB162" s="88">
        <v>0</v>
      </c>
      <c r="AC162" s="88"/>
      <c r="AD162" s="88"/>
      <c r="AE162" s="88"/>
      <c r="AF162" s="87">
        <v>44111</v>
      </c>
      <c r="AG162" s="88"/>
      <c r="AH162" s="88">
        <f t="shared" si="17"/>
        <v>1</v>
      </c>
      <c r="AI162" s="88" t="str">
        <f t="shared" si="18"/>
        <v/>
      </c>
      <c r="AJ162" s="88">
        <f t="shared" si="19"/>
        <v>1</v>
      </c>
      <c r="AK162" s="88" t="str">
        <f t="shared" si="15"/>
        <v/>
      </c>
      <c r="AL162" s="88" t="str">
        <f t="shared" si="16"/>
        <v/>
      </c>
      <c r="AM162" s="86"/>
      <c r="AN162" s="86"/>
      <c r="AO162" s="86" t="s">
        <v>10218</v>
      </c>
      <c r="AP162" s="86"/>
      <c r="AQ162" s="86"/>
      <c r="AR162" t="s">
        <v>10208</v>
      </c>
      <c r="AS162" t="s">
        <v>10218</v>
      </c>
      <c r="AU162" t="s">
        <v>10209</v>
      </c>
      <c r="AV162" t="s">
        <v>10299</v>
      </c>
      <c r="AW162" t="s">
        <v>10218</v>
      </c>
    </row>
    <row r="163" spans="1:49" ht="15" customHeight="1" x14ac:dyDescent="0.2">
      <c r="A163" s="86">
        <v>19</v>
      </c>
      <c r="B163" s="86" t="s">
        <v>1504</v>
      </c>
      <c r="C163" s="86" t="s">
        <v>1559</v>
      </c>
      <c r="D163" t="s">
        <v>1143</v>
      </c>
      <c r="E163" s="86" t="s">
        <v>1237</v>
      </c>
      <c r="F163" s="86" t="s">
        <v>1505</v>
      </c>
      <c r="G163" s="86" t="s">
        <v>1506</v>
      </c>
      <c r="H163" s="86" t="s">
        <v>1507</v>
      </c>
      <c r="I163" t="s">
        <v>1566</v>
      </c>
      <c r="J163" s="71">
        <v>44013</v>
      </c>
      <c r="K163" s="87">
        <v>44043</v>
      </c>
      <c r="L163" s="86" t="s">
        <v>1087</v>
      </c>
      <c r="M163" s="86" t="s">
        <v>1515</v>
      </c>
      <c r="N163" s="86" t="s">
        <v>472</v>
      </c>
      <c r="O163" s="86" t="s">
        <v>1561</v>
      </c>
      <c r="P163" s="86" t="s">
        <v>1090</v>
      </c>
      <c r="Q163" s="88">
        <f t="shared" si="20"/>
        <v>1</v>
      </c>
      <c r="R163" s="88">
        <v>0</v>
      </c>
      <c r="S163" s="88">
        <v>0</v>
      </c>
      <c r="T163" s="88">
        <v>1</v>
      </c>
      <c r="U163" s="88">
        <v>0</v>
      </c>
      <c r="V163" s="88">
        <v>0</v>
      </c>
      <c r="W163" s="88"/>
      <c r="X163" s="88">
        <v>0</v>
      </c>
      <c r="Y163" s="88"/>
      <c r="Z163" s="88">
        <v>1</v>
      </c>
      <c r="AA163" s="88" t="s">
        <v>10300</v>
      </c>
      <c r="AB163" s="88">
        <v>0</v>
      </c>
      <c r="AC163" s="88"/>
      <c r="AD163" s="88"/>
      <c r="AE163" s="88"/>
      <c r="AF163" s="87">
        <v>44118</v>
      </c>
      <c r="AG163" s="88"/>
      <c r="AH163" s="88">
        <f t="shared" si="17"/>
        <v>1</v>
      </c>
      <c r="AI163" s="88" t="str">
        <f t="shared" si="18"/>
        <v/>
      </c>
      <c r="AJ163" s="88" t="str">
        <f t="shared" si="19"/>
        <v/>
      </c>
      <c r="AK163" s="88">
        <f t="shared" si="15"/>
        <v>1</v>
      </c>
      <c r="AL163" s="88" t="str">
        <f t="shared" si="16"/>
        <v/>
      </c>
      <c r="AO163" t="s">
        <v>10208</v>
      </c>
      <c r="AS163" t="s">
        <v>10208</v>
      </c>
      <c r="AU163" t="s">
        <v>10209</v>
      </c>
      <c r="AV163" t="s">
        <v>10209</v>
      </c>
      <c r="AW163" t="s">
        <v>10301</v>
      </c>
    </row>
    <row r="164" spans="1:49" ht="15" customHeight="1" x14ac:dyDescent="0.2">
      <c r="A164" s="86">
        <v>1</v>
      </c>
      <c r="B164" s="86" t="s">
        <v>1567</v>
      </c>
      <c r="C164" s="86" t="s">
        <v>1568</v>
      </c>
      <c r="D164" s="86" t="s">
        <v>1143</v>
      </c>
      <c r="E164" s="86" t="s">
        <v>1082</v>
      </c>
      <c r="F164" s="86" t="s">
        <v>1569</v>
      </c>
      <c r="G164" s="86" t="s">
        <v>1270</v>
      </c>
      <c r="H164" s="86" t="s">
        <v>1570</v>
      </c>
      <c r="I164" t="s">
        <v>1571</v>
      </c>
      <c r="J164" s="87">
        <v>43831</v>
      </c>
      <c r="K164" s="87">
        <v>44074</v>
      </c>
      <c r="L164" s="86" t="s">
        <v>1087</v>
      </c>
      <c r="M164" s="86" t="s">
        <v>1572</v>
      </c>
      <c r="N164" s="86" t="s">
        <v>472</v>
      </c>
      <c r="O164" s="86" t="s">
        <v>1573</v>
      </c>
      <c r="P164" s="86" t="s">
        <v>1273</v>
      </c>
      <c r="Q164" s="88">
        <f t="shared" si="20"/>
        <v>1</v>
      </c>
      <c r="R164" s="88">
        <v>0.36</v>
      </c>
      <c r="S164" s="88">
        <v>0.36</v>
      </c>
      <c r="T164" s="88">
        <v>0.28000000000000003</v>
      </c>
      <c r="U164" s="88">
        <v>0</v>
      </c>
      <c r="V164" s="88">
        <v>0.36</v>
      </c>
      <c r="W164" s="88" t="s">
        <v>1574</v>
      </c>
      <c r="X164" s="88">
        <v>0.36</v>
      </c>
      <c r="Y164" s="88" t="s">
        <v>1575</v>
      </c>
      <c r="Z164" s="88">
        <v>0.28000000000000003</v>
      </c>
      <c r="AA164" s="88" t="s">
        <v>10559</v>
      </c>
      <c r="AB164" s="88">
        <v>0.1</v>
      </c>
      <c r="AC164" s="88" t="s">
        <v>12179</v>
      </c>
      <c r="AD164" s="88"/>
      <c r="AE164" s="88"/>
      <c r="AF164" s="87">
        <v>44118</v>
      </c>
      <c r="AG164" s="87">
        <v>44172</v>
      </c>
      <c r="AH164" s="88">
        <f t="shared" si="17"/>
        <v>1</v>
      </c>
      <c r="AI164" s="88">
        <f t="shared" si="18"/>
        <v>1</v>
      </c>
      <c r="AJ164" s="88">
        <f t="shared" si="19"/>
        <v>1</v>
      </c>
      <c r="AK164" s="88">
        <f t="shared" si="15"/>
        <v>1</v>
      </c>
      <c r="AL164" s="88" t="str">
        <f t="shared" si="16"/>
        <v/>
      </c>
      <c r="AM164" s="86"/>
      <c r="AN164" s="86"/>
      <c r="AO164" s="86" t="s">
        <v>10208</v>
      </c>
      <c r="AP164" s="86" t="s">
        <v>10208</v>
      </c>
      <c r="AQ164" s="86" t="s">
        <v>10208</v>
      </c>
      <c r="AR164" s="86" t="s">
        <v>10268</v>
      </c>
      <c r="AS164" s="86" t="s">
        <v>10208</v>
      </c>
      <c r="AT164" s="86"/>
      <c r="AU164" s="86" t="s">
        <v>10560</v>
      </c>
      <c r="AV164" s="86" t="s">
        <v>10561</v>
      </c>
      <c r="AW164" s="86" t="s">
        <v>10562</v>
      </c>
    </row>
    <row r="165" spans="1:49" ht="15" customHeight="1" x14ac:dyDescent="0.2">
      <c r="A165" s="86">
        <v>2</v>
      </c>
      <c r="B165" s="86" t="s">
        <v>1567</v>
      </c>
      <c r="C165" s="86" t="s">
        <v>1568</v>
      </c>
      <c r="D165" s="86" t="s">
        <v>1143</v>
      </c>
      <c r="E165" s="86" t="s">
        <v>1082</v>
      </c>
      <c r="F165" s="86" t="s">
        <v>1569</v>
      </c>
      <c r="G165" s="86" t="s">
        <v>1270</v>
      </c>
      <c r="H165" s="86" t="s">
        <v>1570</v>
      </c>
      <c r="I165" t="s">
        <v>1576</v>
      </c>
      <c r="J165" s="87">
        <v>44075</v>
      </c>
      <c r="K165" s="87">
        <v>44104</v>
      </c>
      <c r="L165" s="86" t="s">
        <v>1087</v>
      </c>
      <c r="M165" s="86" t="s">
        <v>1572</v>
      </c>
      <c r="N165" s="86" t="s">
        <v>352</v>
      </c>
      <c r="O165" s="86" t="s">
        <v>1573</v>
      </c>
      <c r="P165" s="86" t="s">
        <v>1273</v>
      </c>
      <c r="Q165" s="89">
        <f t="shared" si="20"/>
        <v>1.3599999999999999</v>
      </c>
      <c r="R165" s="89">
        <v>0.36</v>
      </c>
      <c r="S165" s="89">
        <v>0</v>
      </c>
      <c r="T165" s="89">
        <v>1</v>
      </c>
      <c r="U165" s="89">
        <v>0</v>
      </c>
      <c r="V165" s="89">
        <v>0</v>
      </c>
      <c r="W165" s="89"/>
      <c r="X165" s="89">
        <v>0</v>
      </c>
      <c r="Y165" s="89"/>
      <c r="Z165" s="89">
        <v>0</v>
      </c>
      <c r="AA165" s="89" t="s">
        <v>10563</v>
      </c>
      <c r="AB165" s="89">
        <v>0</v>
      </c>
      <c r="AC165" s="88" t="s">
        <v>12180</v>
      </c>
      <c r="AD165" s="88"/>
      <c r="AE165" s="88"/>
      <c r="AF165" s="87">
        <v>44119</v>
      </c>
      <c r="AG165" s="87">
        <v>44172</v>
      </c>
      <c r="AH165" s="88">
        <f t="shared" si="17"/>
        <v>0</v>
      </c>
      <c r="AI165" s="88">
        <f t="shared" si="18"/>
        <v>0</v>
      </c>
      <c r="AJ165" s="88" t="str">
        <f t="shared" si="19"/>
        <v/>
      </c>
      <c r="AK165" s="88">
        <f t="shared" si="15"/>
        <v>0</v>
      </c>
      <c r="AL165" s="88" t="str">
        <f t="shared" si="16"/>
        <v/>
      </c>
      <c r="AM165" s="86"/>
      <c r="AN165" s="86"/>
      <c r="AO165" s="86" t="s">
        <v>10208</v>
      </c>
      <c r="AP165" s="86" t="s">
        <v>10218</v>
      </c>
      <c r="AQ165" s="86" t="s">
        <v>10268</v>
      </c>
      <c r="AS165" t="s">
        <v>10268</v>
      </c>
      <c r="AU165" t="s">
        <v>10564</v>
      </c>
      <c r="AW165" t="s">
        <v>10565</v>
      </c>
    </row>
    <row r="166" spans="1:49" ht="15" customHeight="1" x14ac:dyDescent="0.2">
      <c r="A166" s="86">
        <v>3</v>
      </c>
      <c r="B166" s="86" t="s">
        <v>1567</v>
      </c>
      <c r="C166" s="86" t="s">
        <v>1568</v>
      </c>
      <c r="D166" s="86" t="s">
        <v>1143</v>
      </c>
      <c r="E166" s="86" t="s">
        <v>1082</v>
      </c>
      <c r="F166" s="86" t="s">
        <v>1569</v>
      </c>
      <c r="G166" s="86" t="s">
        <v>1270</v>
      </c>
      <c r="H166" s="86" t="s">
        <v>1570</v>
      </c>
      <c r="I166" t="s">
        <v>1577</v>
      </c>
      <c r="J166" s="87">
        <v>43831</v>
      </c>
      <c r="K166" s="87">
        <v>44196</v>
      </c>
      <c r="L166" s="86" t="s">
        <v>1087</v>
      </c>
      <c r="M166" s="86" t="s">
        <v>1572</v>
      </c>
      <c r="N166" s="86" t="s">
        <v>472</v>
      </c>
      <c r="O166" s="86" t="s">
        <v>1573</v>
      </c>
      <c r="P166" s="86" t="s">
        <v>1273</v>
      </c>
      <c r="Q166" s="88">
        <f t="shared" si="20"/>
        <v>0.99999999999999989</v>
      </c>
      <c r="R166" s="88">
        <v>0.36</v>
      </c>
      <c r="S166" s="88">
        <v>0.22</v>
      </c>
      <c r="T166" s="88">
        <v>0.21</v>
      </c>
      <c r="U166" s="88">
        <v>0.21</v>
      </c>
      <c r="V166" s="88">
        <v>0.36</v>
      </c>
      <c r="W166" s="88" t="s">
        <v>1578</v>
      </c>
      <c r="X166" s="88">
        <v>0.08</v>
      </c>
      <c r="Y166" s="88" t="s">
        <v>1579</v>
      </c>
      <c r="Z166" s="88">
        <v>0.21</v>
      </c>
      <c r="AA166" s="88" t="s">
        <v>10566</v>
      </c>
      <c r="AB166" s="88">
        <v>0.35</v>
      </c>
      <c r="AC166" s="88" t="s">
        <v>12181</v>
      </c>
      <c r="AD166" s="88"/>
      <c r="AE166" s="88"/>
      <c r="AF166" s="87">
        <v>44118</v>
      </c>
      <c r="AG166" s="87">
        <v>44172</v>
      </c>
      <c r="AH166" s="88">
        <f t="shared" si="17"/>
        <v>1</v>
      </c>
      <c r="AI166" s="88">
        <f t="shared" si="18"/>
        <v>1</v>
      </c>
      <c r="AJ166" s="88">
        <f t="shared" si="19"/>
        <v>0.36363636363636365</v>
      </c>
      <c r="AK166" s="88">
        <f t="shared" si="15"/>
        <v>1</v>
      </c>
      <c r="AL166" s="88">
        <f t="shared" si="16"/>
        <v>1</v>
      </c>
      <c r="AM166" s="86"/>
      <c r="AN166" s="86"/>
      <c r="AO166" s="86" t="s">
        <v>10208</v>
      </c>
      <c r="AP166" s="86" t="s">
        <v>10208</v>
      </c>
      <c r="AQ166" s="86" t="s">
        <v>10268</v>
      </c>
      <c r="AR166" t="s">
        <v>10208</v>
      </c>
      <c r="AS166" t="s">
        <v>10208</v>
      </c>
      <c r="AU166" t="s">
        <v>10567</v>
      </c>
      <c r="AV166" t="s">
        <v>10568</v>
      </c>
      <c r="AW166" t="s">
        <v>10569</v>
      </c>
    </row>
    <row r="167" spans="1:49" ht="15" customHeight="1" x14ac:dyDescent="0.2">
      <c r="A167" s="86">
        <v>4</v>
      </c>
      <c r="B167" s="86" t="s">
        <v>1567</v>
      </c>
      <c r="C167" s="86" t="s">
        <v>1568</v>
      </c>
      <c r="D167" s="86" t="s">
        <v>1143</v>
      </c>
      <c r="E167" s="86" t="s">
        <v>1082</v>
      </c>
      <c r="F167" s="86" t="s">
        <v>1569</v>
      </c>
      <c r="G167" s="86" t="s">
        <v>1270</v>
      </c>
      <c r="H167" s="86" t="s">
        <v>1570</v>
      </c>
      <c r="I167" t="s">
        <v>1580</v>
      </c>
      <c r="J167" s="87">
        <v>43831</v>
      </c>
      <c r="K167" s="87">
        <v>44196</v>
      </c>
      <c r="L167" s="86" t="s">
        <v>1087</v>
      </c>
      <c r="M167" s="86" t="s">
        <v>1572</v>
      </c>
      <c r="N167" s="86" t="s">
        <v>472</v>
      </c>
      <c r="O167" s="86" t="s">
        <v>1573</v>
      </c>
      <c r="P167" s="86" t="s">
        <v>1273</v>
      </c>
      <c r="Q167" s="88">
        <f t="shared" si="20"/>
        <v>0.99999999999999989</v>
      </c>
      <c r="R167" s="88">
        <v>0.36</v>
      </c>
      <c r="S167" s="88">
        <v>0.3</v>
      </c>
      <c r="T167" s="88">
        <v>0.18</v>
      </c>
      <c r="U167" s="88">
        <v>0.16</v>
      </c>
      <c r="V167" s="88">
        <v>0.36</v>
      </c>
      <c r="W167" s="88" t="s">
        <v>1581</v>
      </c>
      <c r="X167" s="88">
        <v>0.3</v>
      </c>
      <c r="Y167" s="88" t="s">
        <v>1582</v>
      </c>
      <c r="Z167" s="88">
        <v>0.18</v>
      </c>
      <c r="AA167" s="88" t="s">
        <v>1582</v>
      </c>
      <c r="AB167" s="88">
        <v>0.16</v>
      </c>
      <c r="AC167" s="88" t="s">
        <v>12182</v>
      </c>
      <c r="AD167" s="88"/>
      <c r="AE167" s="88"/>
      <c r="AF167" s="87">
        <v>44118</v>
      </c>
      <c r="AG167" s="87">
        <v>44172</v>
      </c>
      <c r="AH167" s="88">
        <f t="shared" si="17"/>
        <v>1</v>
      </c>
      <c r="AI167" s="88">
        <f t="shared" si="18"/>
        <v>1</v>
      </c>
      <c r="AJ167" s="88">
        <f t="shared" si="19"/>
        <v>1</v>
      </c>
      <c r="AK167" s="88">
        <f t="shared" si="15"/>
        <v>1</v>
      </c>
      <c r="AL167" s="88">
        <f t="shared" si="16"/>
        <v>1</v>
      </c>
      <c r="AM167" s="86"/>
      <c r="AN167" s="86"/>
      <c r="AO167" s="86" t="s">
        <v>10208</v>
      </c>
      <c r="AP167" s="86" t="s">
        <v>10208</v>
      </c>
      <c r="AQ167" s="86" t="s">
        <v>10268</v>
      </c>
      <c r="AR167" t="s">
        <v>10268</v>
      </c>
      <c r="AS167" t="s">
        <v>10268</v>
      </c>
      <c r="AU167" t="s">
        <v>10570</v>
      </c>
      <c r="AV167" t="s">
        <v>10571</v>
      </c>
      <c r="AW167" t="s">
        <v>10572</v>
      </c>
    </row>
    <row r="168" spans="1:49" ht="15" customHeight="1" x14ac:dyDescent="0.2">
      <c r="A168" s="86">
        <v>5</v>
      </c>
      <c r="B168" s="86" t="s">
        <v>1567</v>
      </c>
      <c r="C168" s="86" t="s">
        <v>1568</v>
      </c>
      <c r="D168" s="86" t="s">
        <v>1143</v>
      </c>
      <c r="E168" s="86" t="s">
        <v>1082</v>
      </c>
      <c r="F168" s="86" t="s">
        <v>1569</v>
      </c>
      <c r="G168" s="86" t="s">
        <v>1270</v>
      </c>
      <c r="H168" s="86" t="s">
        <v>1570</v>
      </c>
      <c r="I168" s="86" t="s">
        <v>1583</v>
      </c>
      <c r="J168" s="87">
        <v>43831</v>
      </c>
      <c r="K168" s="87">
        <v>44196</v>
      </c>
      <c r="L168" s="86" t="s">
        <v>1087</v>
      </c>
      <c r="M168" s="86" t="s">
        <v>1572</v>
      </c>
      <c r="N168" s="86" t="s">
        <v>472</v>
      </c>
      <c r="O168" s="86" t="s">
        <v>1573</v>
      </c>
      <c r="P168" s="86" t="s">
        <v>1273</v>
      </c>
      <c r="Q168" s="88">
        <f t="shared" si="20"/>
        <v>1</v>
      </c>
      <c r="R168" s="88">
        <v>0.25</v>
      </c>
      <c r="S168" s="88">
        <v>0.25</v>
      </c>
      <c r="T168" s="88">
        <v>0.25</v>
      </c>
      <c r="U168" s="88">
        <v>0.25</v>
      </c>
      <c r="V168" s="88">
        <v>0.25</v>
      </c>
      <c r="W168" s="73" t="s">
        <v>1584</v>
      </c>
      <c r="X168" s="88">
        <v>0</v>
      </c>
      <c r="Y168" s="88" t="s">
        <v>1585</v>
      </c>
      <c r="Z168" s="88">
        <v>0.75</v>
      </c>
      <c r="AA168" s="88" t="s">
        <v>10573</v>
      </c>
      <c r="AB168" s="88">
        <v>0</v>
      </c>
      <c r="AC168" s="88"/>
      <c r="AD168" s="88"/>
      <c r="AE168" s="88"/>
      <c r="AF168" s="87">
        <v>44119</v>
      </c>
      <c r="AG168" s="87">
        <v>44119</v>
      </c>
      <c r="AH168" s="88">
        <f t="shared" si="17"/>
        <v>1</v>
      </c>
      <c r="AI168" s="88">
        <f t="shared" si="18"/>
        <v>1</v>
      </c>
      <c r="AJ168" s="88">
        <f t="shared" si="19"/>
        <v>0</v>
      </c>
      <c r="AK168" s="88">
        <f t="shared" si="15"/>
        <v>1</v>
      </c>
      <c r="AL168" s="88">
        <f t="shared" si="16"/>
        <v>0</v>
      </c>
      <c r="AM168" s="86"/>
      <c r="AN168" s="86"/>
      <c r="AO168" s="86" t="s">
        <v>10208</v>
      </c>
      <c r="AP168" s="86" t="s">
        <v>10268</v>
      </c>
      <c r="AQ168" s="86" t="s">
        <v>10268</v>
      </c>
      <c r="AR168" t="s">
        <v>10268</v>
      </c>
      <c r="AS168" t="s">
        <v>10208</v>
      </c>
      <c r="AU168" t="s">
        <v>10570</v>
      </c>
      <c r="AV168" t="s">
        <v>10574</v>
      </c>
      <c r="AW168" t="s">
        <v>10575</v>
      </c>
    </row>
    <row r="169" spans="1:49" ht="15" customHeight="1" x14ac:dyDescent="0.2">
      <c r="A169" s="86">
        <v>6</v>
      </c>
      <c r="B169" s="86" t="s">
        <v>1567</v>
      </c>
      <c r="C169" t="s">
        <v>1586</v>
      </c>
      <c r="D169" s="86" t="s">
        <v>1587</v>
      </c>
      <c r="E169" s="86" t="s">
        <v>1082</v>
      </c>
      <c r="F169" s="86" t="s">
        <v>1083</v>
      </c>
      <c r="G169" s="86" t="s">
        <v>1270</v>
      </c>
      <c r="H169" s="86" t="s">
        <v>1271</v>
      </c>
      <c r="I169" t="s">
        <v>1588</v>
      </c>
      <c r="J169" s="87">
        <v>43831</v>
      </c>
      <c r="K169" s="87">
        <v>44196</v>
      </c>
      <c r="L169" s="86" t="s">
        <v>1087</v>
      </c>
      <c r="M169" t="s">
        <v>1572</v>
      </c>
      <c r="N169" s="86" t="s">
        <v>472</v>
      </c>
      <c r="O169" s="86" t="s">
        <v>1589</v>
      </c>
      <c r="P169" s="86" t="s">
        <v>1273</v>
      </c>
      <c r="Q169" s="88">
        <f t="shared" si="20"/>
        <v>1</v>
      </c>
      <c r="R169" s="88">
        <v>0.36</v>
      </c>
      <c r="S169" s="88">
        <v>0.28999999999999998</v>
      </c>
      <c r="T169" s="88">
        <v>0.17</v>
      </c>
      <c r="U169" s="88">
        <v>0.18</v>
      </c>
      <c r="V169" s="88">
        <v>0.36</v>
      </c>
      <c r="W169" s="88" t="s">
        <v>1590</v>
      </c>
      <c r="X169" s="88">
        <v>0.28999999999999998</v>
      </c>
      <c r="Y169" s="88" t="s">
        <v>1591</v>
      </c>
      <c r="Z169" s="88">
        <v>0.17</v>
      </c>
      <c r="AA169" s="88" t="s">
        <v>10576</v>
      </c>
      <c r="AB169" s="88">
        <v>0.18</v>
      </c>
      <c r="AC169" s="88" t="s">
        <v>12183</v>
      </c>
      <c r="AD169" s="88"/>
      <c r="AE169" s="88"/>
      <c r="AF169" s="87">
        <v>44118</v>
      </c>
      <c r="AG169" s="87">
        <v>44172</v>
      </c>
      <c r="AH169" s="88">
        <f t="shared" si="17"/>
        <v>1</v>
      </c>
      <c r="AI169" s="88">
        <f t="shared" si="18"/>
        <v>1</v>
      </c>
      <c r="AJ169" s="88">
        <f t="shared" si="19"/>
        <v>1</v>
      </c>
      <c r="AK169" s="88">
        <f t="shared" si="15"/>
        <v>1</v>
      </c>
      <c r="AL169" s="88">
        <f t="shared" si="16"/>
        <v>1</v>
      </c>
      <c r="AM169" s="86"/>
      <c r="AN169" s="86"/>
      <c r="AO169" s="86" t="s">
        <v>10208</v>
      </c>
      <c r="AP169" s="86" t="s">
        <v>10208</v>
      </c>
      <c r="AQ169" s="86" t="s">
        <v>10268</v>
      </c>
      <c r="AR169" t="s">
        <v>10268</v>
      </c>
      <c r="AS169" t="s">
        <v>10268</v>
      </c>
      <c r="AU169" t="s">
        <v>10577</v>
      </c>
      <c r="AV169" t="s">
        <v>10578</v>
      </c>
      <c r="AW169" t="s">
        <v>10579</v>
      </c>
    </row>
    <row r="170" spans="1:49" ht="15" customHeight="1" x14ac:dyDescent="0.2">
      <c r="A170" s="86">
        <v>7</v>
      </c>
      <c r="B170" s="86" t="s">
        <v>1567</v>
      </c>
      <c r="C170" t="s">
        <v>1586</v>
      </c>
      <c r="D170" s="86" t="s">
        <v>1587</v>
      </c>
      <c r="E170" s="86" t="s">
        <v>1082</v>
      </c>
      <c r="F170" s="86" t="s">
        <v>1083</v>
      </c>
      <c r="G170" s="86" t="s">
        <v>1270</v>
      </c>
      <c r="H170" s="86" t="s">
        <v>1271</v>
      </c>
      <c r="I170" t="s">
        <v>1592</v>
      </c>
      <c r="J170" s="87">
        <v>43831</v>
      </c>
      <c r="K170" s="87">
        <v>44196</v>
      </c>
      <c r="L170" s="86" t="s">
        <v>1087</v>
      </c>
      <c r="M170" t="s">
        <v>1572</v>
      </c>
      <c r="N170" s="86" t="s">
        <v>472</v>
      </c>
      <c r="O170" s="86" t="s">
        <v>1589</v>
      </c>
      <c r="P170" s="86" t="s">
        <v>1273</v>
      </c>
      <c r="Q170" s="88">
        <f t="shared" si="20"/>
        <v>1</v>
      </c>
      <c r="R170" s="88">
        <v>0.36</v>
      </c>
      <c r="S170" s="88">
        <v>0.28999999999999998</v>
      </c>
      <c r="T170" s="88">
        <v>0.17</v>
      </c>
      <c r="U170" s="88">
        <v>0.18</v>
      </c>
      <c r="V170" s="88">
        <v>0.36</v>
      </c>
      <c r="W170" s="73" t="s">
        <v>1593</v>
      </c>
      <c r="X170" s="88">
        <v>0.28999999999999998</v>
      </c>
      <c r="Y170" s="88" t="s">
        <v>1594</v>
      </c>
      <c r="Z170" s="88">
        <v>0.17</v>
      </c>
      <c r="AA170" s="88" t="s">
        <v>10580</v>
      </c>
      <c r="AB170" s="88">
        <v>0.18</v>
      </c>
      <c r="AC170" s="88" t="s">
        <v>12184</v>
      </c>
      <c r="AD170" s="88"/>
      <c r="AE170" s="88"/>
      <c r="AF170" s="87">
        <v>44118</v>
      </c>
      <c r="AG170" s="87">
        <v>44172</v>
      </c>
      <c r="AH170" s="88">
        <f t="shared" si="17"/>
        <v>1</v>
      </c>
      <c r="AI170" s="88">
        <f t="shared" si="18"/>
        <v>1</v>
      </c>
      <c r="AJ170" s="88">
        <f t="shared" si="19"/>
        <v>1</v>
      </c>
      <c r="AK170" s="88">
        <f t="shared" si="15"/>
        <v>1</v>
      </c>
      <c r="AL170" s="88">
        <f t="shared" si="16"/>
        <v>1</v>
      </c>
      <c r="AM170" s="86"/>
      <c r="AN170" s="86"/>
      <c r="AO170" s="86" t="s">
        <v>10208</v>
      </c>
      <c r="AP170" s="86" t="s">
        <v>10208</v>
      </c>
      <c r="AQ170" s="86" t="s">
        <v>10268</v>
      </c>
      <c r="AR170" t="s">
        <v>10268</v>
      </c>
      <c r="AS170" t="s">
        <v>10208</v>
      </c>
      <c r="AU170" t="s">
        <v>10581</v>
      </c>
      <c r="AV170" t="s">
        <v>10582</v>
      </c>
      <c r="AW170" t="s">
        <v>10583</v>
      </c>
    </row>
    <row r="171" spans="1:49" ht="15" customHeight="1" x14ac:dyDescent="0.2">
      <c r="A171" s="86">
        <v>8</v>
      </c>
      <c r="B171" s="86" t="s">
        <v>1567</v>
      </c>
      <c r="C171" t="s">
        <v>1586</v>
      </c>
      <c r="D171" s="86" t="s">
        <v>1587</v>
      </c>
      <c r="E171" s="86" t="s">
        <v>1082</v>
      </c>
      <c r="F171" s="86" t="s">
        <v>1083</v>
      </c>
      <c r="G171" s="86" t="s">
        <v>1270</v>
      </c>
      <c r="H171" s="86" t="s">
        <v>1271</v>
      </c>
      <c r="I171" t="s">
        <v>1595</v>
      </c>
      <c r="J171" s="87">
        <v>43831</v>
      </c>
      <c r="K171" s="87">
        <v>44196</v>
      </c>
      <c r="L171" s="86" t="s">
        <v>1087</v>
      </c>
      <c r="M171" t="s">
        <v>1572</v>
      </c>
      <c r="N171" s="86" t="s">
        <v>472</v>
      </c>
      <c r="O171" s="86" t="s">
        <v>1589</v>
      </c>
      <c r="P171" s="86" t="s">
        <v>1273</v>
      </c>
      <c r="Q171" s="88">
        <f t="shared" si="20"/>
        <v>1</v>
      </c>
      <c r="R171" s="88">
        <v>0.2</v>
      </c>
      <c r="S171" s="88">
        <v>0.3</v>
      </c>
      <c r="T171" s="88">
        <v>0.3</v>
      </c>
      <c r="U171" s="88">
        <v>0.2</v>
      </c>
      <c r="V171" s="88">
        <v>0.5</v>
      </c>
      <c r="W171" s="88" t="s">
        <v>1596</v>
      </c>
      <c r="X171" s="88">
        <v>0.35</v>
      </c>
      <c r="Y171" s="88" t="s">
        <v>1597</v>
      </c>
      <c r="Z171" s="88">
        <v>0.3</v>
      </c>
      <c r="AA171" s="88" t="s">
        <v>10584</v>
      </c>
      <c r="AB171" s="88">
        <v>0.2</v>
      </c>
      <c r="AC171" s="88" t="s">
        <v>12185</v>
      </c>
      <c r="AD171" s="88"/>
      <c r="AE171" s="88"/>
      <c r="AF171" s="87">
        <v>44118</v>
      </c>
      <c r="AG171" s="87">
        <v>44172</v>
      </c>
      <c r="AH171" s="88">
        <f t="shared" si="17"/>
        <v>1</v>
      </c>
      <c r="AI171" s="88">
        <f t="shared" si="18"/>
        <v>1</v>
      </c>
      <c r="AJ171" s="88">
        <f t="shared" si="19"/>
        <v>1</v>
      </c>
      <c r="AK171" s="88">
        <f t="shared" si="15"/>
        <v>1</v>
      </c>
      <c r="AL171" s="88">
        <f t="shared" si="16"/>
        <v>1</v>
      </c>
      <c r="AM171" s="86"/>
      <c r="AN171" s="86"/>
      <c r="AO171" s="86" t="s">
        <v>10208</v>
      </c>
      <c r="AP171" s="86" t="s">
        <v>10208</v>
      </c>
      <c r="AQ171" s="86" t="s">
        <v>10268</v>
      </c>
      <c r="AR171" t="s">
        <v>10268</v>
      </c>
      <c r="AS171" t="s">
        <v>10208</v>
      </c>
      <c r="AU171" t="s">
        <v>10585</v>
      </c>
      <c r="AV171" t="s">
        <v>10586</v>
      </c>
      <c r="AW171" t="s">
        <v>10587</v>
      </c>
    </row>
    <row r="172" spans="1:49" ht="15" customHeight="1" x14ac:dyDescent="0.2">
      <c r="A172" s="86">
        <v>9</v>
      </c>
      <c r="B172" s="86" t="s">
        <v>1567</v>
      </c>
      <c r="C172" s="86" t="s">
        <v>1598</v>
      </c>
      <c r="D172" s="86" t="s">
        <v>1081</v>
      </c>
      <c r="E172" s="86" t="s">
        <v>1082</v>
      </c>
      <c r="F172" s="86" t="s">
        <v>1569</v>
      </c>
      <c r="G172" s="86" t="s">
        <v>1270</v>
      </c>
      <c r="H172" s="86" t="s">
        <v>1271</v>
      </c>
      <c r="I172" s="86" t="s">
        <v>1599</v>
      </c>
      <c r="J172" s="87">
        <v>43831</v>
      </c>
      <c r="K172" s="87">
        <v>44196</v>
      </c>
      <c r="L172" s="86" t="s">
        <v>1087</v>
      </c>
      <c r="M172" t="s">
        <v>1572</v>
      </c>
      <c r="N172" s="86" t="s">
        <v>472</v>
      </c>
      <c r="O172" t="s">
        <v>1600</v>
      </c>
      <c r="P172" s="86" t="s">
        <v>1601</v>
      </c>
      <c r="Q172" s="88">
        <f t="shared" si="20"/>
        <v>1</v>
      </c>
      <c r="R172" s="88">
        <v>0.25</v>
      </c>
      <c r="S172" s="88">
        <v>0.25</v>
      </c>
      <c r="T172" s="88">
        <v>0.25</v>
      </c>
      <c r="U172" s="88">
        <v>0.25</v>
      </c>
      <c r="V172" s="88">
        <v>0.21</v>
      </c>
      <c r="W172" s="88" t="s">
        <v>1602</v>
      </c>
      <c r="X172" s="88">
        <v>0.35</v>
      </c>
      <c r="Y172" s="88" t="s">
        <v>1603</v>
      </c>
      <c r="Z172" s="88">
        <v>0.25</v>
      </c>
      <c r="AA172" s="88" t="s">
        <v>10588</v>
      </c>
      <c r="AB172" s="88">
        <v>0.25</v>
      </c>
      <c r="AC172" s="88" t="s">
        <v>12186</v>
      </c>
      <c r="AD172" s="88"/>
      <c r="AE172" s="88"/>
      <c r="AF172" s="87">
        <v>44118</v>
      </c>
      <c r="AG172" s="87">
        <v>44172</v>
      </c>
      <c r="AH172" s="88">
        <f t="shared" si="17"/>
        <v>1</v>
      </c>
      <c r="AI172" s="88">
        <f t="shared" si="18"/>
        <v>0.84</v>
      </c>
      <c r="AJ172" s="88">
        <f t="shared" si="19"/>
        <v>1</v>
      </c>
      <c r="AK172" s="88">
        <f t="shared" si="15"/>
        <v>1</v>
      </c>
      <c r="AL172" s="88">
        <f t="shared" si="16"/>
        <v>1</v>
      </c>
      <c r="AM172" s="86"/>
      <c r="AN172" s="86"/>
      <c r="AO172" s="86" t="s">
        <v>10208</v>
      </c>
      <c r="AP172" s="86" t="s">
        <v>10208</v>
      </c>
      <c r="AQ172" s="86" t="s">
        <v>10268</v>
      </c>
      <c r="AR172" t="s">
        <v>10268</v>
      </c>
      <c r="AS172" t="s">
        <v>10208</v>
      </c>
      <c r="AU172" t="s">
        <v>10586</v>
      </c>
      <c r="AV172" t="s">
        <v>10586</v>
      </c>
      <c r="AW172" t="s">
        <v>10589</v>
      </c>
    </row>
    <row r="173" spans="1:49" ht="15" customHeight="1" x14ac:dyDescent="0.2">
      <c r="A173" s="86">
        <v>10</v>
      </c>
      <c r="B173" s="86" t="s">
        <v>1567</v>
      </c>
      <c r="C173" s="86" t="s">
        <v>1598</v>
      </c>
      <c r="D173" s="86" t="s">
        <v>1081</v>
      </c>
      <c r="E173" s="86" t="s">
        <v>1082</v>
      </c>
      <c r="F173" s="86" t="s">
        <v>1569</v>
      </c>
      <c r="G173" s="86" t="s">
        <v>1270</v>
      </c>
      <c r="H173" s="86" t="s">
        <v>1271</v>
      </c>
      <c r="I173" s="86" t="s">
        <v>1604</v>
      </c>
      <c r="J173" s="87">
        <v>43862</v>
      </c>
      <c r="K173" s="87">
        <v>44196</v>
      </c>
      <c r="L173" s="86" t="s">
        <v>1087</v>
      </c>
      <c r="M173" t="s">
        <v>1572</v>
      </c>
      <c r="N173" s="86" t="s">
        <v>472</v>
      </c>
      <c r="O173" t="s">
        <v>1600</v>
      </c>
      <c r="P173" s="86" t="s">
        <v>1601</v>
      </c>
      <c r="Q173" s="88">
        <f t="shared" si="20"/>
        <v>1</v>
      </c>
      <c r="R173" s="88">
        <v>0.2</v>
      </c>
      <c r="S173" s="88">
        <v>0.35</v>
      </c>
      <c r="T173" s="88">
        <v>0.3</v>
      </c>
      <c r="U173" s="88">
        <v>0.15</v>
      </c>
      <c r="V173" s="88">
        <v>0.5</v>
      </c>
      <c r="W173" s="88" t="s">
        <v>1605</v>
      </c>
      <c r="X173" s="88">
        <v>0.35</v>
      </c>
      <c r="Y173" s="88" t="s">
        <v>1606</v>
      </c>
      <c r="Z173" s="88">
        <v>0.3</v>
      </c>
      <c r="AA173" s="88" t="s">
        <v>10590</v>
      </c>
      <c r="AB173" s="88">
        <v>0.2</v>
      </c>
      <c r="AC173" s="88" t="s">
        <v>12187</v>
      </c>
      <c r="AD173" s="88"/>
      <c r="AE173" s="88"/>
      <c r="AF173" s="87">
        <v>44118</v>
      </c>
      <c r="AG173" s="87">
        <v>44172</v>
      </c>
      <c r="AH173" s="88">
        <f t="shared" si="17"/>
        <v>1</v>
      </c>
      <c r="AI173" s="88">
        <f t="shared" si="18"/>
        <v>1</v>
      </c>
      <c r="AJ173" s="88">
        <f t="shared" si="19"/>
        <v>1</v>
      </c>
      <c r="AK173" s="88">
        <f t="shared" si="15"/>
        <v>1</v>
      </c>
      <c r="AL173" s="88">
        <f t="shared" si="16"/>
        <v>1</v>
      </c>
      <c r="AM173" s="86"/>
      <c r="AN173" s="86"/>
      <c r="AO173" s="86" t="s">
        <v>10208</v>
      </c>
      <c r="AP173" s="86" t="s">
        <v>10208</v>
      </c>
      <c r="AQ173" s="86" t="s">
        <v>10268</v>
      </c>
      <c r="AR173" t="s">
        <v>10268</v>
      </c>
      <c r="AS173" t="s">
        <v>10208</v>
      </c>
      <c r="AU173" t="s">
        <v>10586</v>
      </c>
      <c r="AV173" t="s">
        <v>10586</v>
      </c>
      <c r="AW173" t="s">
        <v>10591</v>
      </c>
    </row>
    <row r="174" spans="1:49" ht="15" customHeight="1" x14ac:dyDescent="0.2">
      <c r="A174" s="86">
        <v>11</v>
      </c>
      <c r="B174" s="86" t="s">
        <v>1567</v>
      </c>
      <c r="C174" s="86" t="s">
        <v>1103</v>
      </c>
      <c r="D174" s="86" t="s">
        <v>1104</v>
      </c>
      <c r="E174" s="86" t="s">
        <v>1105</v>
      </c>
      <c r="F174" s="86" t="s">
        <v>1106</v>
      </c>
      <c r="G174" s="86" t="s">
        <v>1107</v>
      </c>
      <c r="H174" s="86" t="s">
        <v>1108</v>
      </c>
      <c r="I174" s="71" t="s">
        <v>1109</v>
      </c>
      <c r="J174" s="87">
        <v>43983</v>
      </c>
      <c r="K174" s="87">
        <v>44104</v>
      </c>
      <c r="L174" s="86" t="s">
        <v>1087</v>
      </c>
      <c r="M174" t="s">
        <v>1572</v>
      </c>
      <c r="N174" s="86"/>
      <c r="O174" s="86" t="s">
        <v>1110</v>
      </c>
      <c r="P174" s="86" t="s">
        <v>258</v>
      </c>
      <c r="Q174" s="88">
        <f t="shared" si="20"/>
        <v>1</v>
      </c>
      <c r="R174" s="88">
        <v>0</v>
      </c>
      <c r="S174" s="88">
        <v>0.2</v>
      </c>
      <c r="T174" s="88">
        <v>0.8</v>
      </c>
      <c r="U174" s="88">
        <v>0</v>
      </c>
      <c r="V174" s="88">
        <v>0</v>
      </c>
      <c r="W174" s="88"/>
      <c r="X174" s="88">
        <v>0.2</v>
      </c>
      <c r="Y174" s="88" t="s">
        <v>1607</v>
      </c>
      <c r="Z174" s="88">
        <v>0.8</v>
      </c>
      <c r="AA174" s="88" t="s">
        <v>10592</v>
      </c>
      <c r="AB174" s="88">
        <v>0.1</v>
      </c>
      <c r="AC174" s="88" t="s">
        <v>12188</v>
      </c>
      <c r="AD174" s="88"/>
      <c r="AE174" s="88"/>
      <c r="AF174" s="87">
        <v>44118</v>
      </c>
      <c r="AG174" s="87">
        <v>44172</v>
      </c>
      <c r="AH174" s="88">
        <f t="shared" si="17"/>
        <v>1</v>
      </c>
      <c r="AI174" s="88" t="str">
        <f t="shared" si="18"/>
        <v/>
      </c>
      <c r="AJ174" s="88">
        <f t="shared" si="19"/>
        <v>1</v>
      </c>
      <c r="AK174" s="88">
        <f t="shared" si="15"/>
        <v>1</v>
      </c>
      <c r="AL174" s="88" t="str">
        <f t="shared" si="16"/>
        <v/>
      </c>
      <c r="AM174" s="86"/>
      <c r="AN174" s="86"/>
      <c r="AO174" s="86" t="s">
        <v>10208</v>
      </c>
      <c r="AP174" s="86" t="s">
        <v>10208</v>
      </c>
      <c r="AQ174" s="86"/>
      <c r="AR174" t="s">
        <v>10268</v>
      </c>
      <c r="AS174" t="s">
        <v>10208</v>
      </c>
      <c r="AU174" t="s">
        <v>10593</v>
      </c>
      <c r="AV174" t="s">
        <v>10594</v>
      </c>
      <c r="AW174" t="s">
        <v>10595</v>
      </c>
    </row>
    <row r="175" spans="1:49" ht="15" customHeight="1" x14ac:dyDescent="0.2">
      <c r="A175" s="86">
        <v>12</v>
      </c>
      <c r="B175" s="86" t="s">
        <v>1567</v>
      </c>
      <c r="C175" s="86" t="s">
        <v>1103</v>
      </c>
      <c r="D175" t="s">
        <v>1143</v>
      </c>
      <c r="E175" s="86" t="s">
        <v>1105</v>
      </c>
      <c r="F175" s="86" t="s">
        <v>1106</v>
      </c>
      <c r="G175" s="86" t="s">
        <v>1107</v>
      </c>
      <c r="H175" s="86" t="s">
        <v>1108</v>
      </c>
      <c r="I175" s="71" t="s">
        <v>1111</v>
      </c>
      <c r="J175" s="87">
        <v>43922</v>
      </c>
      <c r="K175" s="87">
        <v>44196</v>
      </c>
      <c r="L175" s="86" t="s">
        <v>1087</v>
      </c>
      <c r="M175" t="s">
        <v>1572</v>
      </c>
      <c r="N175" s="86"/>
      <c r="O175" s="86" t="s">
        <v>1110</v>
      </c>
      <c r="P175" s="86" t="s">
        <v>258</v>
      </c>
      <c r="Q175" s="88">
        <f t="shared" si="20"/>
        <v>1</v>
      </c>
      <c r="R175" s="88">
        <v>0</v>
      </c>
      <c r="S175" s="88">
        <v>0.3</v>
      </c>
      <c r="T175" s="88">
        <v>0.3</v>
      </c>
      <c r="U175" s="88">
        <v>0.4</v>
      </c>
      <c r="V175" s="88">
        <v>0</v>
      </c>
      <c r="W175" s="88"/>
      <c r="X175" s="88">
        <v>0.3</v>
      </c>
      <c r="Y175" s="88" t="s">
        <v>1608</v>
      </c>
      <c r="Z175" s="88">
        <v>0.3</v>
      </c>
      <c r="AA175" s="88" t="s">
        <v>10596</v>
      </c>
      <c r="AB175" s="88">
        <v>0.4</v>
      </c>
      <c r="AC175" s="88" t="s">
        <v>12189</v>
      </c>
      <c r="AD175" s="88"/>
      <c r="AE175" s="88"/>
      <c r="AF175" s="87">
        <v>44118</v>
      </c>
      <c r="AG175" s="87">
        <v>44172</v>
      </c>
      <c r="AH175" s="88">
        <f t="shared" si="17"/>
        <v>1</v>
      </c>
      <c r="AI175" s="88" t="str">
        <f t="shared" si="18"/>
        <v/>
      </c>
      <c r="AJ175" s="88">
        <f t="shared" si="19"/>
        <v>1</v>
      </c>
      <c r="AK175" s="88">
        <f t="shared" si="15"/>
        <v>1</v>
      </c>
      <c r="AL175" s="88">
        <f t="shared" si="16"/>
        <v>1</v>
      </c>
      <c r="AM175" s="86"/>
      <c r="AN175" s="86"/>
      <c r="AO175" s="86" t="s">
        <v>10208</v>
      </c>
      <c r="AP175" s="86" t="s">
        <v>10208</v>
      </c>
      <c r="AQ175" s="86"/>
      <c r="AR175" t="s">
        <v>10268</v>
      </c>
      <c r="AS175" t="s">
        <v>10268</v>
      </c>
      <c r="AU175" t="s">
        <v>10593</v>
      </c>
      <c r="AV175" t="s">
        <v>10597</v>
      </c>
      <c r="AW175" t="s">
        <v>10593</v>
      </c>
    </row>
    <row r="176" spans="1:49" ht="15" customHeight="1" x14ac:dyDescent="0.2">
      <c r="A176" s="86">
        <v>13</v>
      </c>
      <c r="B176" s="86" t="s">
        <v>1567</v>
      </c>
      <c r="C176" s="86" t="s">
        <v>1103</v>
      </c>
      <c r="D176" s="86" t="s">
        <v>1104</v>
      </c>
      <c r="E176" s="86" t="s">
        <v>1105</v>
      </c>
      <c r="F176" s="86" t="s">
        <v>1106</v>
      </c>
      <c r="G176" s="86" t="s">
        <v>1107</v>
      </c>
      <c r="H176" s="86" t="s">
        <v>1108</v>
      </c>
      <c r="I176" t="s">
        <v>1113</v>
      </c>
      <c r="J176" s="87">
        <v>44013</v>
      </c>
      <c r="K176" s="87">
        <v>44043</v>
      </c>
      <c r="L176" s="86" t="s">
        <v>1087</v>
      </c>
      <c r="M176" t="s">
        <v>1572</v>
      </c>
      <c r="N176" s="86"/>
      <c r="O176" s="86" t="s">
        <v>1110</v>
      </c>
      <c r="P176" s="86" t="s">
        <v>258</v>
      </c>
      <c r="Q176" s="88">
        <f t="shared" si="20"/>
        <v>1</v>
      </c>
      <c r="R176" s="88">
        <v>0</v>
      </c>
      <c r="S176" s="88">
        <v>0</v>
      </c>
      <c r="T176" s="88">
        <v>1</v>
      </c>
      <c r="U176" s="88">
        <v>0</v>
      </c>
      <c r="V176" s="88">
        <v>0</v>
      </c>
      <c r="W176" s="88"/>
      <c r="X176" s="88">
        <v>0</v>
      </c>
      <c r="Y176" s="88"/>
      <c r="Z176" s="88">
        <v>1</v>
      </c>
      <c r="AA176" s="88" t="s">
        <v>10598</v>
      </c>
      <c r="AB176" s="88">
        <v>0</v>
      </c>
      <c r="AC176" s="88"/>
      <c r="AD176" s="88"/>
      <c r="AE176" s="88"/>
      <c r="AF176" s="87">
        <v>44118</v>
      </c>
      <c r="AG176" s="88"/>
      <c r="AH176" s="88">
        <f t="shared" si="17"/>
        <v>1</v>
      </c>
      <c r="AI176" s="88" t="str">
        <f t="shared" si="18"/>
        <v/>
      </c>
      <c r="AJ176" s="88" t="str">
        <f t="shared" si="19"/>
        <v/>
      </c>
      <c r="AK176" s="88">
        <f t="shared" si="15"/>
        <v>1</v>
      </c>
      <c r="AL176" s="88" t="str">
        <f t="shared" si="16"/>
        <v/>
      </c>
      <c r="AM176" s="86"/>
      <c r="AN176" s="86"/>
      <c r="AO176" s="86" t="s">
        <v>10208</v>
      </c>
      <c r="AP176" s="86" t="s">
        <v>10218</v>
      </c>
      <c r="AQ176" s="86"/>
      <c r="AS176" t="s">
        <v>10208</v>
      </c>
      <c r="AW176" t="s">
        <v>10599</v>
      </c>
    </row>
    <row r="177" spans="1:49" ht="15" customHeight="1" x14ac:dyDescent="0.2">
      <c r="A177" s="86">
        <v>14</v>
      </c>
      <c r="B177" s="86" t="s">
        <v>1567</v>
      </c>
      <c r="C177" s="86" t="s">
        <v>1103</v>
      </c>
      <c r="D177" s="86" t="s">
        <v>1104</v>
      </c>
      <c r="E177" s="86" t="s">
        <v>1105</v>
      </c>
      <c r="F177" s="86" t="s">
        <v>1106</v>
      </c>
      <c r="G177" s="86" t="s">
        <v>1107</v>
      </c>
      <c r="H177" s="86" t="s">
        <v>1108</v>
      </c>
      <c r="I177" t="s">
        <v>1609</v>
      </c>
      <c r="J177" s="87">
        <v>44044</v>
      </c>
      <c r="K177" s="87">
        <v>44196</v>
      </c>
      <c r="L177" s="86" t="s">
        <v>1087</v>
      </c>
      <c r="M177" t="s">
        <v>1572</v>
      </c>
      <c r="N177" s="86"/>
      <c r="O177" s="86" t="s">
        <v>1110</v>
      </c>
      <c r="P177" s="86" t="s">
        <v>258</v>
      </c>
      <c r="Q177" s="88">
        <f t="shared" si="20"/>
        <v>1</v>
      </c>
      <c r="R177" s="88">
        <v>0</v>
      </c>
      <c r="S177" s="88">
        <v>0</v>
      </c>
      <c r="T177" s="88">
        <v>0.4</v>
      </c>
      <c r="U177" s="88">
        <v>0.6</v>
      </c>
      <c r="V177" s="88">
        <v>0</v>
      </c>
      <c r="W177" s="88"/>
      <c r="X177" s="88">
        <v>0</v>
      </c>
      <c r="Y177" s="88"/>
      <c r="Z177" s="88">
        <v>0</v>
      </c>
      <c r="AA177" s="88"/>
      <c r="AB177" s="88">
        <v>0.6</v>
      </c>
      <c r="AC177" s="88" t="s">
        <v>12190</v>
      </c>
      <c r="AD177" s="88"/>
      <c r="AE177" s="88"/>
      <c r="AF177" s="88"/>
      <c r="AG177" s="87">
        <v>44172</v>
      </c>
      <c r="AH177" s="88">
        <f t="shared" si="17"/>
        <v>0.6</v>
      </c>
      <c r="AI177" s="88" t="str">
        <f t="shared" si="18"/>
        <v/>
      </c>
      <c r="AJ177" s="88" t="str">
        <f t="shared" si="19"/>
        <v/>
      </c>
      <c r="AK177" s="88">
        <f t="shared" si="15"/>
        <v>0</v>
      </c>
      <c r="AL177" s="88">
        <f t="shared" si="16"/>
        <v>1</v>
      </c>
      <c r="AM177" s="86"/>
      <c r="AN177" s="86"/>
      <c r="AO177" s="86" t="s">
        <v>10268</v>
      </c>
      <c r="AP177" s="86" t="s">
        <v>10208</v>
      </c>
      <c r="AQ177" s="86"/>
      <c r="AS177" t="s">
        <v>10268</v>
      </c>
      <c r="AW177" t="s">
        <v>10600</v>
      </c>
    </row>
    <row r="178" spans="1:49" ht="15" customHeight="1" x14ac:dyDescent="0.2">
      <c r="A178" s="86">
        <v>15</v>
      </c>
      <c r="B178" s="86" t="s">
        <v>1567</v>
      </c>
      <c r="C178" s="86" t="s">
        <v>1103</v>
      </c>
      <c r="D178" s="86" t="s">
        <v>1104</v>
      </c>
      <c r="E178" s="86" t="s">
        <v>1105</v>
      </c>
      <c r="F178" s="86" t="s">
        <v>1106</v>
      </c>
      <c r="G178" s="86" t="s">
        <v>1107</v>
      </c>
      <c r="H178" s="86" t="s">
        <v>1108</v>
      </c>
      <c r="I178" t="s">
        <v>1114</v>
      </c>
      <c r="J178" s="87">
        <v>44013</v>
      </c>
      <c r="K178" s="87">
        <v>44043</v>
      </c>
      <c r="L178" s="86" t="s">
        <v>1087</v>
      </c>
      <c r="M178" t="s">
        <v>1572</v>
      </c>
      <c r="N178" s="86"/>
      <c r="O178" s="86" t="s">
        <v>1110</v>
      </c>
      <c r="P178" s="86" t="s">
        <v>258</v>
      </c>
      <c r="Q178" s="88">
        <f t="shared" si="20"/>
        <v>1</v>
      </c>
      <c r="R178" s="88">
        <v>0</v>
      </c>
      <c r="S178" s="88">
        <v>0</v>
      </c>
      <c r="T178" s="88">
        <v>1</v>
      </c>
      <c r="U178" s="88">
        <v>0</v>
      </c>
      <c r="V178" s="88">
        <v>0</v>
      </c>
      <c r="W178" s="88"/>
      <c r="X178" s="88">
        <v>0</v>
      </c>
      <c r="Y178" s="88"/>
      <c r="Z178" s="88">
        <v>1</v>
      </c>
      <c r="AA178" s="88" t="s">
        <v>10601</v>
      </c>
      <c r="AB178" s="88">
        <v>0</v>
      </c>
      <c r="AC178" s="88"/>
      <c r="AD178" s="88"/>
      <c r="AE178" s="88"/>
      <c r="AF178" s="87">
        <v>44118</v>
      </c>
      <c r="AG178" s="88"/>
      <c r="AH178" s="88">
        <f t="shared" si="17"/>
        <v>1</v>
      </c>
      <c r="AI178" s="88" t="str">
        <f t="shared" si="18"/>
        <v/>
      </c>
      <c r="AJ178" s="88" t="str">
        <f t="shared" si="19"/>
        <v/>
      </c>
      <c r="AK178" s="88">
        <f t="shared" si="15"/>
        <v>1</v>
      </c>
      <c r="AL178" s="88" t="str">
        <f t="shared" si="16"/>
        <v/>
      </c>
      <c r="AM178" s="86"/>
      <c r="AN178" s="86"/>
      <c r="AO178" s="86" t="s">
        <v>10208</v>
      </c>
      <c r="AP178" s="86" t="s">
        <v>10218</v>
      </c>
      <c r="AQ178" s="86"/>
      <c r="AS178" t="s">
        <v>10268</v>
      </c>
      <c r="AW178" t="s">
        <v>10593</v>
      </c>
    </row>
    <row r="179" spans="1:49" ht="15" customHeight="1" x14ac:dyDescent="0.2">
      <c r="A179" s="86">
        <v>1</v>
      </c>
      <c r="B179" s="86" t="s">
        <v>1610</v>
      </c>
      <c r="C179" s="86" t="s">
        <v>1611</v>
      </c>
      <c r="D179" s="86" t="s">
        <v>1612</v>
      </c>
      <c r="E179" s="86" t="s">
        <v>1116</v>
      </c>
      <c r="F179" s="86" t="s">
        <v>1613</v>
      </c>
      <c r="G179" s="86" t="s">
        <v>1181</v>
      </c>
      <c r="H179" s="86" t="s">
        <v>1614</v>
      </c>
      <c r="I179" s="86" t="s">
        <v>1615</v>
      </c>
      <c r="J179" s="87">
        <v>43922</v>
      </c>
      <c r="K179" s="87">
        <v>44196</v>
      </c>
      <c r="L179" s="86" t="s">
        <v>1616</v>
      </c>
      <c r="M179" s="86" t="s">
        <v>357</v>
      </c>
      <c r="N179" s="86" t="s">
        <v>352</v>
      </c>
      <c r="O179" s="86" t="s">
        <v>1617</v>
      </c>
      <c r="P179" s="86" t="s">
        <v>1090</v>
      </c>
      <c r="Q179" s="73">
        <f t="shared" si="20"/>
        <v>9</v>
      </c>
      <c r="R179" s="89">
        <v>0</v>
      </c>
      <c r="S179" s="89">
        <v>3</v>
      </c>
      <c r="T179" s="89">
        <v>3</v>
      </c>
      <c r="U179" s="89">
        <v>3</v>
      </c>
      <c r="V179" s="89">
        <v>0</v>
      </c>
      <c r="W179" s="89"/>
      <c r="X179" s="89">
        <v>3</v>
      </c>
      <c r="Y179" s="89" t="s">
        <v>1618</v>
      </c>
      <c r="Z179" s="89">
        <v>3</v>
      </c>
      <c r="AA179" s="89" t="s">
        <v>10709</v>
      </c>
      <c r="AB179" s="89">
        <v>2</v>
      </c>
      <c r="AC179" s="89" t="s">
        <v>12191</v>
      </c>
      <c r="AD179" s="87"/>
      <c r="AE179" s="87"/>
      <c r="AF179" s="87">
        <v>44118</v>
      </c>
      <c r="AG179" s="87">
        <v>44172</v>
      </c>
      <c r="AH179" s="88">
        <f t="shared" si="17"/>
        <v>0.88888888888888884</v>
      </c>
      <c r="AI179" s="88" t="str">
        <f t="shared" si="18"/>
        <v/>
      </c>
      <c r="AJ179" s="88">
        <f t="shared" si="19"/>
        <v>1</v>
      </c>
      <c r="AK179" s="88">
        <f t="shared" si="15"/>
        <v>1</v>
      </c>
      <c r="AL179" s="88">
        <f t="shared" si="16"/>
        <v>0.66666666666666663</v>
      </c>
      <c r="AM179" s="86"/>
      <c r="AN179" s="86"/>
      <c r="AO179" s="86" t="s">
        <v>10208</v>
      </c>
      <c r="AP179" s="86" t="s">
        <v>10208</v>
      </c>
      <c r="AQ179" s="86"/>
      <c r="AR179" s="86" t="s">
        <v>10208</v>
      </c>
      <c r="AS179" s="86" t="s">
        <v>10208</v>
      </c>
      <c r="AT179" s="86"/>
      <c r="AU179" s="86" t="s">
        <v>10710</v>
      </c>
      <c r="AV179" s="86" t="s">
        <v>10711</v>
      </c>
      <c r="AW179" s="86" t="s">
        <v>10712</v>
      </c>
    </row>
    <row r="180" spans="1:49" ht="15" customHeight="1" x14ac:dyDescent="0.2">
      <c r="A180" s="86">
        <v>2</v>
      </c>
      <c r="B180" s="86" t="s">
        <v>1610</v>
      </c>
      <c r="C180" s="86" t="s">
        <v>1611</v>
      </c>
      <c r="D180" s="86" t="s">
        <v>1612</v>
      </c>
      <c r="E180" s="86" t="s">
        <v>1116</v>
      </c>
      <c r="F180" s="86" t="s">
        <v>1613</v>
      </c>
      <c r="G180" s="86" t="s">
        <v>1181</v>
      </c>
      <c r="H180" s="86" t="s">
        <v>1614</v>
      </c>
      <c r="I180" s="86" t="s">
        <v>1619</v>
      </c>
      <c r="J180" s="87">
        <v>44075</v>
      </c>
      <c r="K180" s="87">
        <v>44196</v>
      </c>
      <c r="L180" s="86" t="s">
        <v>1620</v>
      </c>
      <c r="M180" s="86" t="s">
        <v>357</v>
      </c>
      <c r="N180" s="86" t="s">
        <v>352</v>
      </c>
      <c r="O180" s="86" t="s">
        <v>1617</v>
      </c>
      <c r="P180" s="86" t="s">
        <v>1090</v>
      </c>
      <c r="Q180" s="73">
        <f t="shared" si="20"/>
        <v>5</v>
      </c>
      <c r="R180" s="89">
        <v>0</v>
      </c>
      <c r="S180" s="89">
        <v>0</v>
      </c>
      <c r="T180" s="89">
        <v>2</v>
      </c>
      <c r="U180" s="89">
        <v>3</v>
      </c>
      <c r="V180" s="89">
        <v>0</v>
      </c>
      <c r="W180" s="89"/>
      <c r="X180" s="89">
        <v>0</v>
      </c>
      <c r="Y180" s="89"/>
      <c r="Z180" s="89">
        <v>10</v>
      </c>
      <c r="AA180" s="89" t="s">
        <v>10713</v>
      </c>
      <c r="AB180" s="89">
        <v>0</v>
      </c>
      <c r="AC180" s="89" t="s">
        <v>12192</v>
      </c>
      <c r="AD180" s="87"/>
      <c r="AE180" s="87"/>
      <c r="AF180" s="87">
        <v>44118</v>
      </c>
      <c r="AG180" s="87">
        <v>44172</v>
      </c>
      <c r="AH180" s="88">
        <f t="shared" si="17"/>
        <v>1</v>
      </c>
      <c r="AI180" s="88" t="str">
        <f t="shared" si="18"/>
        <v/>
      </c>
      <c r="AJ180" s="88" t="str">
        <f t="shared" si="19"/>
        <v/>
      </c>
      <c r="AK180" s="88">
        <f t="shared" si="15"/>
        <v>1</v>
      </c>
      <c r="AL180" s="88">
        <f t="shared" si="16"/>
        <v>0</v>
      </c>
      <c r="AM180" s="86"/>
      <c r="AN180" s="86"/>
      <c r="AO180" s="86" t="s">
        <v>10208</v>
      </c>
      <c r="AP180" s="86" t="s">
        <v>10218</v>
      </c>
      <c r="AQ180" s="86"/>
      <c r="AS180" t="s">
        <v>10208</v>
      </c>
      <c r="AW180" t="s">
        <v>10714</v>
      </c>
    </row>
    <row r="181" spans="1:49" ht="15" customHeight="1" x14ac:dyDescent="0.2">
      <c r="A181" s="86">
        <v>3</v>
      </c>
      <c r="B181" s="86" t="s">
        <v>1610</v>
      </c>
      <c r="C181" s="86" t="s">
        <v>1611</v>
      </c>
      <c r="D181" s="86" t="s">
        <v>1612</v>
      </c>
      <c r="E181" s="86" t="s">
        <v>1116</v>
      </c>
      <c r="F181" s="86" t="s">
        <v>1613</v>
      </c>
      <c r="G181" s="86" t="s">
        <v>1181</v>
      </c>
      <c r="H181" s="86" t="s">
        <v>1614</v>
      </c>
      <c r="I181" s="86" t="s">
        <v>1621</v>
      </c>
      <c r="J181" s="87">
        <v>43831</v>
      </c>
      <c r="K181" s="87">
        <v>44196</v>
      </c>
      <c r="L181" s="86" t="s">
        <v>1622</v>
      </c>
      <c r="M181" s="86" t="s">
        <v>357</v>
      </c>
      <c r="N181" s="86" t="s">
        <v>352</v>
      </c>
      <c r="O181" s="86" t="s">
        <v>1617</v>
      </c>
      <c r="P181" s="86" t="s">
        <v>1090</v>
      </c>
      <c r="Q181" s="73">
        <f t="shared" si="20"/>
        <v>1</v>
      </c>
      <c r="R181" s="89">
        <v>0</v>
      </c>
      <c r="S181" s="89">
        <v>0</v>
      </c>
      <c r="T181" s="89">
        <v>0</v>
      </c>
      <c r="U181" s="89">
        <v>1</v>
      </c>
      <c r="V181" s="89">
        <v>0</v>
      </c>
      <c r="W181" s="89" t="s">
        <v>2793</v>
      </c>
      <c r="X181" s="89">
        <v>0</v>
      </c>
      <c r="Y181" s="89" t="s">
        <v>1623</v>
      </c>
      <c r="Z181" s="89">
        <v>0</v>
      </c>
      <c r="AA181" s="89" t="s">
        <v>10715</v>
      </c>
      <c r="AB181" s="89">
        <v>8</v>
      </c>
      <c r="AC181" s="89" t="s">
        <v>12193</v>
      </c>
      <c r="AD181" s="87"/>
      <c r="AE181" s="87"/>
      <c r="AF181" s="87">
        <v>44118</v>
      </c>
      <c r="AG181" s="87">
        <v>44172</v>
      </c>
      <c r="AH181" s="88">
        <f t="shared" si="17"/>
        <v>1</v>
      </c>
      <c r="AI181" s="88" t="str">
        <f t="shared" si="18"/>
        <v/>
      </c>
      <c r="AJ181" s="88" t="str">
        <f t="shared" si="19"/>
        <v/>
      </c>
      <c r="AK181" s="88" t="str">
        <f t="shared" si="15"/>
        <v/>
      </c>
      <c r="AL181" s="88">
        <f t="shared" si="16"/>
        <v>1</v>
      </c>
      <c r="AM181" s="86"/>
      <c r="AN181" s="86"/>
      <c r="AO181" s="86" t="s">
        <v>10218</v>
      </c>
      <c r="AP181" s="86" t="s">
        <v>10208</v>
      </c>
      <c r="AQ181" s="86"/>
      <c r="AS181" t="s">
        <v>10218</v>
      </c>
      <c r="AW181" t="s">
        <v>10716</v>
      </c>
    </row>
    <row r="182" spans="1:49" ht="15" customHeight="1" x14ac:dyDescent="0.2">
      <c r="A182" s="86">
        <v>4</v>
      </c>
      <c r="B182" s="86" t="s">
        <v>1610</v>
      </c>
      <c r="C182" s="86" t="s">
        <v>1611</v>
      </c>
      <c r="D182" s="86" t="s">
        <v>1612</v>
      </c>
      <c r="E182" s="86" t="s">
        <v>1116</v>
      </c>
      <c r="F182" s="86" t="s">
        <v>1613</v>
      </c>
      <c r="G182" s="86" t="s">
        <v>1181</v>
      </c>
      <c r="H182" s="86" t="s">
        <v>1614</v>
      </c>
      <c r="I182" s="86" t="s">
        <v>1624</v>
      </c>
      <c r="J182" s="87">
        <v>43831</v>
      </c>
      <c r="K182" s="87">
        <v>44196</v>
      </c>
      <c r="L182" s="86" t="s">
        <v>1625</v>
      </c>
      <c r="M182" s="86" t="s">
        <v>357</v>
      </c>
      <c r="N182" s="86" t="s">
        <v>352</v>
      </c>
      <c r="O182" s="86" t="s">
        <v>1617</v>
      </c>
      <c r="P182" s="86" t="s">
        <v>1090</v>
      </c>
      <c r="Q182" s="73">
        <f t="shared" si="20"/>
        <v>1</v>
      </c>
      <c r="R182" s="89">
        <v>0</v>
      </c>
      <c r="S182" s="89">
        <v>0</v>
      </c>
      <c r="T182" s="89">
        <v>1</v>
      </c>
      <c r="U182" s="89">
        <v>0</v>
      </c>
      <c r="V182" s="89">
        <v>0</v>
      </c>
      <c r="W182" s="89" t="s">
        <v>2794</v>
      </c>
      <c r="X182" s="89">
        <v>0</v>
      </c>
      <c r="Y182" s="89" t="s">
        <v>1626</v>
      </c>
      <c r="Z182" s="89">
        <v>0</v>
      </c>
      <c r="AA182" s="89" t="s">
        <v>10717</v>
      </c>
      <c r="AB182" s="89">
        <v>1</v>
      </c>
      <c r="AC182" s="89" t="s">
        <v>12194</v>
      </c>
      <c r="AD182" s="87"/>
      <c r="AE182" s="87"/>
      <c r="AF182" s="87">
        <v>44118</v>
      </c>
      <c r="AG182" s="87">
        <v>44172</v>
      </c>
      <c r="AH182" s="88">
        <f t="shared" si="17"/>
        <v>1</v>
      </c>
      <c r="AI182" s="88" t="str">
        <f t="shared" si="18"/>
        <v/>
      </c>
      <c r="AJ182" s="88" t="str">
        <f t="shared" si="19"/>
        <v/>
      </c>
      <c r="AK182" s="88">
        <f t="shared" si="15"/>
        <v>0</v>
      </c>
      <c r="AL182" s="88" t="str">
        <f t="shared" si="16"/>
        <v/>
      </c>
      <c r="AM182" s="86"/>
      <c r="AN182" s="86"/>
      <c r="AO182" s="86" t="s">
        <v>10268</v>
      </c>
      <c r="AP182" s="86" t="s">
        <v>10208</v>
      </c>
      <c r="AQ182" s="86"/>
      <c r="AS182" t="s">
        <v>10268</v>
      </c>
      <c r="AV182" t="s">
        <v>10718</v>
      </c>
      <c r="AW182" t="s">
        <v>10719</v>
      </c>
    </row>
    <row r="183" spans="1:49" ht="15" customHeight="1" x14ac:dyDescent="0.2">
      <c r="A183" s="86">
        <v>5</v>
      </c>
      <c r="B183" s="86" t="s">
        <v>1610</v>
      </c>
      <c r="C183" s="86" t="s">
        <v>1611</v>
      </c>
      <c r="D183" s="86" t="s">
        <v>1612</v>
      </c>
      <c r="E183" s="86" t="s">
        <v>1116</v>
      </c>
      <c r="F183" s="86" t="s">
        <v>1613</v>
      </c>
      <c r="G183" s="86" t="s">
        <v>1181</v>
      </c>
      <c r="H183" s="86" t="s">
        <v>1614</v>
      </c>
      <c r="I183" s="86" t="s">
        <v>1627</v>
      </c>
      <c r="J183" s="87">
        <v>43831</v>
      </c>
      <c r="K183" s="87">
        <v>44196</v>
      </c>
      <c r="L183" s="86" t="s">
        <v>1616</v>
      </c>
      <c r="M183" s="86" t="s">
        <v>357</v>
      </c>
      <c r="N183" s="86" t="s">
        <v>472</v>
      </c>
      <c r="O183" s="86" t="s">
        <v>1617</v>
      </c>
      <c r="P183" s="86" t="s">
        <v>1090</v>
      </c>
      <c r="Q183" s="44">
        <f t="shared" si="20"/>
        <v>1</v>
      </c>
      <c r="R183" s="88">
        <v>0</v>
      </c>
      <c r="S183" s="88">
        <v>0.2</v>
      </c>
      <c r="T183" s="88">
        <v>0.2</v>
      </c>
      <c r="U183" s="88">
        <v>0.6</v>
      </c>
      <c r="V183" s="88">
        <v>0</v>
      </c>
      <c r="W183" s="88" t="s">
        <v>2795</v>
      </c>
      <c r="X183" s="88">
        <v>0.2</v>
      </c>
      <c r="Y183" s="88" t="s">
        <v>1628</v>
      </c>
      <c r="Z183" s="88">
        <v>0.5</v>
      </c>
      <c r="AA183" s="88" t="s">
        <v>10720</v>
      </c>
      <c r="AB183" s="88">
        <v>0.2</v>
      </c>
      <c r="AC183" s="89" t="s">
        <v>12195</v>
      </c>
      <c r="AD183" s="87"/>
      <c r="AE183" s="87"/>
      <c r="AF183" s="87">
        <v>44119</v>
      </c>
      <c r="AG183" s="87">
        <v>44172</v>
      </c>
      <c r="AH183" s="88">
        <f t="shared" si="17"/>
        <v>0.89999999999999991</v>
      </c>
      <c r="AI183" s="88" t="str">
        <f t="shared" si="18"/>
        <v/>
      </c>
      <c r="AJ183" s="88">
        <f t="shared" si="19"/>
        <v>1</v>
      </c>
      <c r="AK183" s="88">
        <f t="shared" si="15"/>
        <v>1</v>
      </c>
      <c r="AL183" s="88">
        <f t="shared" si="16"/>
        <v>0.33333333333333337</v>
      </c>
      <c r="AM183" s="86"/>
      <c r="AN183" s="86"/>
      <c r="AO183" s="86" t="s">
        <v>10208</v>
      </c>
      <c r="AP183" s="86" t="s">
        <v>10208</v>
      </c>
      <c r="AQ183" s="86"/>
      <c r="AR183" t="s">
        <v>10208</v>
      </c>
      <c r="AS183" t="s">
        <v>10208</v>
      </c>
      <c r="AV183" s="86" t="s">
        <v>10721</v>
      </c>
      <c r="AW183" s="86" t="s">
        <v>10722</v>
      </c>
    </row>
    <row r="184" spans="1:49" ht="15" customHeight="1" x14ac:dyDescent="0.2">
      <c r="A184" s="86">
        <v>6</v>
      </c>
      <c r="B184" s="86" t="s">
        <v>1610</v>
      </c>
      <c r="C184" s="86" t="s">
        <v>1611</v>
      </c>
      <c r="D184" s="86" t="s">
        <v>1612</v>
      </c>
      <c r="E184" s="86" t="s">
        <v>1116</v>
      </c>
      <c r="F184" s="86" t="s">
        <v>1613</v>
      </c>
      <c r="G184" s="86" t="s">
        <v>1181</v>
      </c>
      <c r="H184" s="86" t="s">
        <v>1614</v>
      </c>
      <c r="I184" s="86" t="s">
        <v>1629</v>
      </c>
      <c r="J184" s="87">
        <v>43983</v>
      </c>
      <c r="K184" s="87">
        <v>44196</v>
      </c>
      <c r="L184" s="86" t="s">
        <v>1630</v>
      </c>
      <c r="M184" s="86" t="s">
        <v>357</v>
      </c>
      <c r="N184" s="86" t="s">
        <v>352</v>
      </c>
      <c r="O184" s="86" t="s">
        <v>1617</v>
      </c>
      <c r="P184" s="86" t="s">
        <v>1090</v>
      </c>
      <c r="Q184" s="73">
        <f t="shared" si="20"/>
        <v>5</v>
      </c>
      <c r="R184" s="89">
        <v>0</v>
      </c>
      <c r="S184" s="89">
        <v>0</v>
      </c>
      <c r="T184" s="89">
        <v>2</v>
      </c>
      <c r="U184" s="89">
        <v>3</v>
      </c>
      <c r="V184" s="89">
        <v>0</v>
      </c>
      <c r="W184" s="89"/>
      <c r="X184" s="89">
        <v>0</v>
      </c>
      <c r="Y184" s="89" t="s">
        <v>1631</v>
      </c>
      <c r="Z184" s="89">
        <v>10</v>
      </c>
      <c r="AA184" s="89" t="s">
        <v>10723</v>
      </c>
      <c r="AB184" s="89">
        <v>0</v>
      </c>
      <c r="AC184" s="89" t="s">
        <v>12196</v>
      </c>
      <c r="AD184" s="87"/>
      <c r="AE184" s="87"/>
      <c r="AF184" s="87">
        <v>44118</v>
      </c>
      <c r="AG184" s="87">
        <v>44172</v>
      </c>
      <c r="AH184" s="88">
        <f t="shared" si="17"/>
        <v>1</v>
      </c>
      <c r="AI184" s="88" t="str">
        <f t="shared" si="18"/>
        <v/>
      </c>
      <c r="AJ184" s="88" t="str">
        <f t="shared" si="19"/>
        <v/>
      </c>
      <c r="AK184" s="88">
        <f t="shared" si="15"/>
        <v>1</v>
      </c>
      <c r="AL184" s="88">
        <f t="shared" si="16"/>
        <v>0</v>
      </c>
      <c r="AM184" s="86"/>
      <c r="AN184" s="86"/>
      <c r="AO184" s="86" t="s">
        <v>10208</v>
      </c>
      <c r="AP184" s="86" t="s">
        <v>10218</v>
      </c>
      <c r="AQ184" s="86"/>
      <c r="AS184" t="s">
        <v>10208</v>
      </c>
      <c r="AV184" t="s">
        <v>10724</v>
      </c>
      <c r="AW184" t="s">
        <v>10725</v>
      </c>
    </row>
    <row r="185" spans="1:49" ht="15" customHeight="1" x14ac:dyDescent="0.2">
      <c r="A185" s="86">
        <v>7</v>
      </c>
      <c r="B185" s="86" t="s">
        <v>1610</v>
      </c>
      <c r="C185" s="86" t="s">
        <v>1611</v>
      </c>
      <c r="D185" s="86" t="s">
        <v>1612</v>
      </c>
      <c r="E185" s="86" t="s">
        <v>1116</v>
      </c>
      <c r="F185" s="86" t="s">
        <v>1613</v>
      </c>
      <c r="G185" s="86" t="s">
        <v>1181</v>
      </c>
      <c r="H185" s="86" t="s">
        <v>1614</v>
      </c>
      <c r="I185" t="s">
        <v>1632</v>
      </c>
      <c r="J185" s="87">
        <v>44105</v>
      </c>
      <c r="K185" s="87">
        <v>44196</v>
      </c>
      <c r="L185" s="86" t="s">
        <v>1633</v>
      </c>
      <c r="M185" s="86" t="s">
        <v>357</v>
      </c>
      <c r="N185" s="86" t="s">
        <v>352</v>
      </c>
      <c r="O185" s="86" t="s">
        <v>1617</v>
      </c>
      <c r="P185" s="86" t="s">
        <v>1090</v>
      </c>
      <c r="Q185" s="73">
        <f t="shared" si="20"/>
        <v>3</v>
      </c>
      <c r="R185" s="89">
        <v>0</v>
      </c>
      <c r="S185" s="89">
        <v>0</v>
      </c>
      <c r="T185" s="89">
        <v>0</v>
      </c>
      <c r="U185" s="89">
        <v>3</v>
      </c>
      <c r="V185" s="89">
        <v>0</v>
      </c>
      <c r="W185" s="89"/>
      <c r="X185" s="89">
        <v>0</v>
      </c>
      <c r="Y185" s="89"/>
      <c r="Z185" s="89">
        <v>1</v>
      </c>
      <c r="AA185" s="89" t="s">
        <v>10726</v>
      </c>
      <c r="AB185" s="89">
        <v>0</v>
      </c>
      <c r="AC185" s="89" t="s">
        <v>12197</v>
      </c>
      <c r="AD185" s="87"/>
      <c r="AE185" s="87"/>
      <c r="AF185" s="87">
        <v>44119</v>
      </c>
      <c r="AG185" s="87">
        <v>44172</v>
      </c>
      <c r="AH185" s="88">
        <f t="shared" si="17"/>
        <v>0.33333333333333331</v>
      </c>
      <c r="AI185" s="88" t="str">
        <f t="shared" si="18"/>
        <v/>
      </c>
      <c r="AJ185" s="88" t="str">
        <f t="shared" si="19"/>
        <v/>
      </c>
      <c r="AK185" s="88" t="str">
        <f t="shared" si="15"/>
        <v/>
      </c>
      <c r="AL185" s="88">
        <f t="shared" si="16"/>
        <v>0</v>
      </c>
      <c r="AM185" s="86"/>
      <c r="AN185" s="86"/>
      <c r="AO185" s="86" t="s">
        <v>10208</v>
      </c>
      <c r="AP185" s="86" t="s">
        <v>10208</v>
      </c>
      <c r="AQ185" s="86"/>
      <c r="AS185" t="s">
        <v>10218</v>
      </c>
      <c r="AW185" t="s">
        <v>10727</v>
      </c>
    </row>
    <row r="186" spans="1:49" ht="15" customHeight="1" x14ac:dyDescent="0.2">
      <c r="A186" s="86">
        <v>8</v>
      </c>
      <c r="B186" s="86" t="s">
        <v>1610</v>
      </c>
      <c r="C186" s="86" t="s">
        <v>1634</v>
      </c>
      <c r="D186" s="86" t="s">
        <v>1476</v>
      </c>
      <c r="E186" s="86" t="s">
        <v>1116</v>
      </c>
      <c r="F186" s="86" t="s">
        <v>1613</v>
      </c>
      <c r="G186" s="86" t="s">
        <v>1181</v>
      </c>
      <c r="H186" s="86" t="s">
        <v>1614</v>
      </c>
      <c r="I186" s="86" t="s">
        <v>1635</v>
      </c>
      <c r="J186" s="87">
        <v>43831</v>
      </c>
      <c r="K186" s="87">
        <v>44104</v>
      </c>
      <c r="L186" s="86" t="s">
        <v>1636</v>
      </c>
      <c r="M186" s="86" t="s">
        <v>357</v>
      </c>
      <c r="N186" s="86" t="s">
        <v>352</v>
      </c>
      <c r="O186" s="86" t="s">
        <v>1637</v>
      </c>
      <c r="P186" s="86" t="s">
        <v>1090</v>
      </c>
      <c r="Q186" s="73">
        <f t="shared" si="20"/>
        <v>1</v>
      </c>
      <c r="R186" s="89">
        <v>0</v>
      </c>
      <c r="S186" s="89">
        <v>0</v>
      </c>
      <c r="T186" s="89">
        <v>1</v>
      </c>
      <c r="U186" s="89">
        <v>0</v>
      </c>
      <c r="V186" s="89">
        <v>0</v>
      </c>
      <c r="W186" s="89"/>
      <c r="X186" s="89">
        <v>0</v>
      </c>
      <c r="Y186" s="89" t="s">
        <v>1638</v>
      </c>
      <c r="Z186" s="89">
        <v>1</v>
      </c>
      <c r="AA186" s="89" t="s">
        <v>1638</v>
      </c>
      <c r="AB186" s="89">
        <v>0</v>
      </c>
      <c r="AC186" s="89"/>
      <c r="AD186" s="87"/>
      <c r="AE186" s="87"/>
      <c r="AF186" s="87">
        <v>44118</v>
      </c>
      <c r="AG186" s="87"/>
      <c r="AH186" s="88">
        <f t="shared" si="17"/>
        <v>1</v>
      </c>
      <c r="AI186" s="88" t="str">
        <f t="shared" si="18"/>
        <v/>
      </c>
      <c r="AJ186" s="88" t="str">
        <f t="shared" si="19"/>
        <v/>
      </c>
      <c r="AK186" s="88">
        <f t="shared" si="15"/>
        <v>1</v>
      </c>
      <c r="AL186" s="88" t="str">
        <f t="shared" si="16"/>
        <v/>
      </c>
      <c r="AM186" s="86"/>
      <c r="AN186" s="86"/>
      <c r="AO186" s="86" t="s">
        <v>10208</v>
      </c>
      <c r="AP186" s="86" t="s">
        <v>10218</v>
      </c>
      <c r="AQ186" s="86"/>
      <c r="AS186" t="s">
        <v>10208</v>
      </c>
      <c r="AV186" t="s">
        <v>10728</v>
      </c>
      <c r="AW186" t="s">
        <v>10729</v>
      </c>
    </row>
    <row r="187" spans="1:49" ht="15" customHeight="1" x14ac:dyDescent="0.2">
      <c r="A187" s="86">
        <v>9</v>
      </c>
      <c r="B187" s="86" t="s">
        <v>1610</v>
      </c>
      <c r="C187" s="86" t="s">
        <v>1634</v>
      </c>
      <c r="D187" s="86" t="s">
        <v>1476</v>
      </c>
      <c r="E187" s="86" t="s">
        <v>1116</v>
      </c>
      <c r="F187" s="86" t="s">
        <v>1613</v>
      </c>
      <c r="G187" s="86" t="s">
        <v>1181</v>
      </c>
      <c r="H187" s="86" t="s">
        <v>1614</v>
      </c>
      <c r="I187" t="s">
        <v>1639</v>
      </c>
      <c r="J187" s="87">
        <v>43831</v>
      </c>
      <c r="K187" s="87">
        <v>44104</v>
      </c>
      <c r="L187" s="86" t="s">
        <v>1640</v>
      </c>
      <c r="M187" s="86" t="s">
        <v>357</v>
      </c>
      <c r="N187" s="86" t="s">
        <v>472</v>
      </c>
      <c r="O187" s="86" t="s">
        <v>1637</v>
      </c>
      <c r="P187" s="86" t="s">
        <v>1090</v>
      </c>
      <c r="Q187" s="44">
        <f t="shared" si="20"/>
        <v>0.01</v>
      </c>
      <c r="R187" s="88">
        <v>0</v>
      </c>
      <c r="S187" s="88">
        <v>0</v>
      </c>
      <c r="T187" s="88">
        <v>0.01</v>
      </c>
      <c r="U187" s="88">
        <v>0</v>
      </c>
      <c r="V187" s="88">
        <v>0</v>
      </c>
      <c r="W187" s="88"/>
      <c r="X187" s="88">
        <v>0</v>
      </c>
      <c r="Y187" s="88" t="s">
        <v>1641</v>
      </c>
      <c r="Z187" s="88">
        <v>0.01</v>
      </c>
      <c r="AA187" s="88" t="s">
        <v>10730</v>
      </c>
      <c r="AB187" s="88">
        <v>0</v>
      </c>
      <c r="AC187" s="88"/>
      <c r="AD187" s="88"/>
      <c r="AE187" s="88"/>
      <c r="AF187" s="87">
        <v>44119</v>
      </c>
      <c r="AG187" s="87">
        <v>44119</v>
      </c>
      <c r="AH187" s="88">
        <f t="shared" si="17"/>
        <v>1</v>
      </c>
      <c r="AI187" s="88" t="str">
        <f t="shared" si="18"/>
        <v/>
      </c>
      <c r="AJ187" s="88" t="str">
        <f t="shared" si="19"/>
        <v/>
      </c>
      <c r="AK187" s="88">
        <f t="shared" si="15"/>
        <v>1</v>
      </c>
      <c r="AL187" s="88" t="str">
        <f t="shared" si="16"/>
        <v/>
      </c>
      <c r="AM187" s="86"/>
      <c r="AN187" s="86"/>
      <c r="AO187" s="86" t="s">
        <v>10208</v>
      </c>
      <c r="AP187" s="86" t="s">
        <v>10218</v>
      </c>
      <c r="AQ187" s="86"/>
      <c r="AS187" t="s">
        <v>10208</v>
      </c>
      <c r="AV187" t="s">
        <v>10731</v>
      </c>
      <c r="AW187" t="s">
        <v>10732</v>
      </c>
    </row>
    <row r="188" spans="1:49" ht="15" customHeight="1" x14ac:dyDescent="0.2">
      <c r="A188" s="86">
        <v>10</v>
      </c>
      <c r="B188" s="86" t="s">
        <v>1610</v>
      </c>
      <c r="C188" s="86" t="s">
        <v>1634</v>
      </c>
      <c r="D188" s="86" t="s">
        <v>1476</v>
      </c>
      <c r="E188" s="86" t="s">
        <v>1116</v>
      </c>
      <c r="F188" s="86" t="s">
        <v>1613</v>
      </c>
      <c r="G188" s="86" t="s">
        <v>1181</v>
      </c>
      <c r="H188" s="86" t="s">
        <v>1614</v>
      </c>
      <c r="I188" s="86" t="s">
        <v>1642</v>
      </c>
      <c r="J188" s="87">
        <v>43831</v>
      </c>
      <c r="K188" s="87">
        <v>44104</v>
      </c>
      <c r="L188" s="86" t="s">
        <v>1643</v>
      </c>
      <c r="M188" s="86" t="s">
        <v>357</v>
      </c>
      <c r="N188" s="86" t="s">
        <v>352</v>
      </c>
      <c r="O188" s="86" t="s">
        <v>1637</v>
      </c>
      <c r="P188" s="86" t="s">
        <v>1090</v>
      </c>
      <c r="Q188" s="73">
        <f t="shared" si="20"/>
        <v>1</v>
      </c>
      <c r="R188" s="89">
        <v>0</v>
      </c>
      <c r="S188" s="89">
        <v>0</v>
      </c>
      <c r="T188" s="89">
        <v>1</v>
      </c>
      <c r="U188" s="89">
        <v>0</v>
      </c>
      <c r="V188" s="89">
        <v>0</v>
      </c>
      <c r="W188" s="89"/>
      <c r="X188" s="89">
        <v>0</v>
      </c>
      <c r="Y188" s="89" t="s">
        <v>1644</v>
      </c>
      <c r="Z188" s="89">
        <v>1</v>
      </c>
      <c r="AA188" s="89" t="s">
        <v>10733</v>
      </c>
      <c r="AB188" s="89">
        <v>0</v>
      </c>
      <c r="AC188" s="89"/>
      <c r="AD188" s="87"/>
      <c r="AE188" s="87"/>
      <c r="AF188" s="87">
        <v>44118</v>
      </c>
      <c r="AG188" s="87"/>
      <c r="AH188" s="88">
        <f t="shared" si="17"/>
        <v>1</v>
      </c>
      <c r="AI188" s="88" t="str">
        <f t="shared" si="18"/>
        <v/>
      </c>
      <c r="AJ188" s="88" t="str">
        <f t="shared" si="19"/>
        <v/>
      </c>
      <c r="AK188" s="88">
        <f t="shared" si="15"/>
        <v>1</v>
      </c>
      <c r="AL188" s="88" t="str">
        <f t="shared" si="16"/>
        <v/>
      </c>
      <c r="AM188" s="86"/>
      <c r="AN188" s="86"/>
      <c r="AO188" s="86" t="s">
        <v>10208</v>
      </c>
      <c r="AP188" s="86" t="s">
        <v>10218</v>
      </c>
      <c r="AQ188" s="86"/>
      <c r="AS188" t="s">
        <v>10208</v>
      </c>
      <c r="AV188" t="s">
        <v>10734</v>
      </c>
      <c r="AW188" t="s">
        <v>10735</v>
      </c>
    </row>
    <row r="189" spans="1:49" ht="15" customHeight="1" x14ac:dyDescent="0.2">
      <c r="A189" s="86">
        <v>11</v>
      </c>
      <c r="B189" s="86" t="s">
        <v>1610</v>
      </c>
      <c r="C189" s="86" t="s">
        <v>1634</v>
      </c>
      <c r="D189" s="86" t="s">
        <v>1476</v>
      </c>
      <c r="E189" s="86" t="s">
        <v>1116</v>
      </c>
      <c r="F189" s="86" t="s">
        <v>1613</v>
      </c>
      <c r="G189" s="86" t="s">
        <v>1181</v>
      </c>
      <c r="H189" s="86" t="s">
        <v>1614</v>
      </c>
      <c r="I189" t="s">
        <v>1645</v>
      </c>
      <c r="J189" s="87">
        <v>43983</v>
      </c>
      <c r="K189" s="87">
        <v>44104</v>
      </c>
      <c r="L189" s="86" t="s">
        <v>1646</v>
      </c>
      <c r="M189" s="86" t="s">
        <v>357</v>
      </c>
      <c r="N189" s="86" t="s">
        <v>352</v>
      </c>
      <c r="O189" s="86" t="s">
        <v>1637</v>
      </c>
      <c r="P189" s="86" t="s">
        <v>1090</v>
      </c>
      <c r="Q189" s="73">
        <f t="shared" si="20"/>
        <v>1</v>
      </c>
      <c r="R189" s="89">
        <v>0</v>
      </c>
      <c r="S189" s="89">
        <v>0</v>
      </c>
      <c r="T189" s="89">
        <v>1</v>
      </c>
      <c r="U189" s="89">
        <v>0</v>
      </c>
      <c r="V189" s="89">
        <v>0</v>
      </c>
      <c r="W189" s="89"/>
      <c r="X189" s="89">
        <v>0</v>
      </c>
      <c r="Y189" s="89" t="s">
        <v>1647</v>
      </c>
      <c r="Z189" s="89">
        <v>1</v>
      </c>
      <c r="AA189" s="89" t="s">
        <v>10736</v>
      </c>
      <c r="AB189" s="89">
        <v>0</v>
      </c>
      <c r="AC189" s="89"/>
      <c r="AD189" s="87"/>
      <c r="AE189" s="87"/>
      <c r="AF189" s="87">
        <v>44118</v>
      </c>
      <c r="AG189" s="87"/>
      <c r="AH189" s="88">
        <f t="shared" si="17"/>
        <v>1</v>
      </c>
      <c r="AI189" s="88" t="str">
        <f t="shared" si="18"/>
        <v/>
      </c>
      <c r="AJ189" s="88" t="str">
        <f t="shared" si="19"/>
        <v/>
      </c>
      <c r="AK189" s="88">
        <f t="shared" si="15"/>
        <v>1</v>
      </c>
      <c r="AL189" s="88" t="str">
        <f t="shared" si="16"/>
        <v/>
      </c>
      <c r="AM189" s="86"/>
      <c r="AN189" s="86"/>
      <c r="AO189" s="86" t="s">
        <v>10208</v>
      </c>
      <c r="AP189" s="86" t="s">
        <v>10218</v>
      </c>
      <c r="AQ189" s="86"/>
      <c r="AS189" t="s">
        <v>10208</v>
      </c>
      <c r="AV189" t="s">
        <v>10737</v>
      </c>
      <c r="AW189" t="s">
        <v>10738</v>
      </c>
    </row>
    <row r="190" spans="1:49" ht="15" customHeight="1" x14ac:dyDescent="0.2">
      <c r="A190" s="86">
        <v>12</v>
      </c>
      <c r="B190" s="86" t="s">
        <v>1610</v>
      </c>
      <c r="C190" s="86" t="s">
        <v>1634</v>
      </c>
      <c r="D190" s="86" t="s">
        <v>1476</v>
      </c>
      <c r="E190" s="86" t="s">
        <v>1116</v>
      </c>
      <c r="F190" s="86" t="s">
        <v>1613</v>
      </c>
      <c r="G190" s="86" t="s">
        <v>1181</v>
      </c>
      <c r="H190" s="86" t="s">
        <v>1614</v>
      </c>
      <c r="I190" t="s">
        <v>1648</v>
      </c>
      <c r="J190" s="87">
        <v>43831</v>
      </c>
      <c r="K190" s="87">
        <v>44012</v>
      </c>
      <c r="L190" s="86" t="s">
        <v>1649</v>
      </c>
      <c r="M190" s="86" t="s">
        <v>357</v>
      </c>
      <c r="N190" s="86" t="s">
        <v>352</v>
      </c>
      <c r="O190" s="86" t="s">
        <v>1637</v>
      </c>
      <c r="P190" s="86" t="s">
        <v>1090</v>
      </c>
      <c r="Q190" s="73">
        <f t="shared" si="20"/>
        <v>1</v>
      </c>
      <c r="R190" s="89">
        <v>0</v>
      </c>
      <c r="S190" s="89">
        <v>1</v>
      </c>
      <c r="T190" s="89">
        <v>0</v>
      </c>
      <c r="U190" s="89">
        <v>0</v>
      </c>
      <c r="V190" s="89">
        <v>0</v>
      </c>
      <c r="W190" s="89"/>
      <c r="X190" s="89">
        <v>1</v>
      </c>
      <c r="Y190" s="89" t="s">
        <v>1650</v>
      </c>
      <c r="Z190" s="89">
        <v>0</v>
      </c>
      <c r="AA190" s="89"/>
      <c r="AB190" s="89">
        <v>0</v>
      </c>
      <c r="AC190" s="89"/>
      <c r="AD190" s="87"/>
      <c r="AE190" s="87"/>
      <c r="AF190" s="87">
        <v>44118</v>
      </c>
      <c r="AG190" s="87"/>
      <c r="AH190" s="88">
        <f t="shared" si="17"/>
        <v>1</v>
      </c>
      <c r="AI190" s="88" t="str">
        <f t="shared" si="18"/>
        <v/>
      </c>
      <c r="AJ190" s="88">
        <f t="shared" si="19"/>
        <v>1</v>
      </c>
      <c r="AK190" s="88" t="str">
        <f t="shared" si="15"/>
        <v/>
      </c>
      <c r="AL190" s="88" t="str">
        <f t="shared" si="16"/>
        <v/>
      </c>
      <c r="AM190" s="86"/>
      <c r="AN190" s="86"/>
      <c r="AO190" s="86" t="s">
        <v>10218</v>
      </c>
      <c r="AP190" s="86" t="s">
        <v>10218</v>
      </c>
      <c r="AQ190" s="86"/>
      <c r="AR190" t="s">
        <v>10208</v>
      </c>
      <c r="AS190" t="s">
        <v>10218</v>
      </c>
      <c r="AV190" t="s">
        <v>10739</v>
      </c>
      <c r="AW190" t="s">
        <v>10740</v>
      </c>
    </row>
    <row r="191" spans="1:49" ht="15" customHeight="1" x14ac:dyDescent="0.2">
      <c r="A191" s="86">
        <v>13</v>
      </c>
      <c r="B191" s="86" t="s">
        <v>1610</v>
      </c>
      <c r="C191" s="86" t="s">
        <v>1634</v>
      </c>
      <c r="D191" s="86" t="s">
        <v>1476</v>
      </c>
      <c r="E191" s="86" t="s">
        <v>1116</v>
      </c>
      <c r="F191" s="86" t="s">
        <v>1613</v>
      </c>
      <c r="G191" s="86" t="s">
        <v>1181</v>
      </c>
      <c r="H191" s="86" t="s">
        <v>1614</v>
      </c>
      <c r="I191" s="86" t="s">
        <v>1651</v>
      </c>
      <c r="J191" s="87">
        <v>43832</v>
      </c>
      <c r="K191" s="87">
        <v>44196</v>
      </c>
      <c r="L191" s="86" t="s">
        <v>1649</v>
      </c>
      <c r="M191" s="86" t="s">
        <v>357</v>
      </c>
      <c r="N191" s="86" t="s">
        <v>472</v>
      </c>
      <c r="O191" s="86" t="s">
        <v>1637</v>
      </c>
      <c r="P191" s="86" t="s">
        <v>1090</v>
      </c>
      <c r="Q191" s="44">
        <f t="shared" si="20"/>
        <v>1</v>
      </c>
      <c r="R191" s="88">
        <v>0</v>
      </c>
      <c r="S191" s="88">
        <v>0</v>
      </c>
      <c r="T191" s="88">
        <v>0</v>
      </c>
      <c r="U191" s="88">
        <v>1</v>
      </c>
      <c r="V191" s="88">
        <v>0</v>
      </c>
      <c r="W191" s="88"/>
      <c r="X191" s="88">
        <v>0</v>
      </c>
      <c r="Y191" s="88" t="s">
        <v>1652</v>
      </c>
      <c r="Z191" s="88">
        <v>0</v>
      </c>
      <c r="AA191" s="88" t="s">
        <v>10741</v>
      </c>
      <c r="AB191" s="88">
        <v>1</v>
      </c>
      <c r="AC191" s="88" t="s">
        <v>12198</v>
      </c>
      <c r="AD191" s="88"/>
      <c r="AE191" s="88"/>
      <c r="AF191" s="87">
        <v>44119</v>
      </c>
      <c r="AG191" s="87">
        <v>44172</v>
      </c>
      <c r="AH191" s="88">
        <f t="shared" si="17"/>
        <v>1</v>
      </c>
      <c r="AI191" s="88" t="str">
        <f t="shared" si="18"/>
        <v/>
      </c>
      <c r="AJ191" s="88" t="str">
        <f t="shared" si="19"/>
        <v/>
      </c>
      <c r="AK191" s="88" t="str">
        <f t="shared" si="15"/>
        <v/>
      </c>
      <c r="AL191" s="88">
        <f t="shared" si="16"/>
        <v>1</v>
      </c>
      <c r="AM191" s="86"/>
      <c r="AN191" s="86"/>
      <c r="AO191" s="86" t="s">
        <v>10208</v>
      </c>
      <c r="AP191" s="86" t="s">
        <v>10208</v>
      </c>
      <c r="AQ191" s="86"/>
      <c r="AS191" t="s">
        <v>10218</v>
      </c>
      <c r="AV191" t="s">
        <v>10742</v>
      </c>
      <c r="AW191" t="s">
        <v>10743</v>
      </c>
    </row>
    <row r="192" spans="1:49" ht="15" customHeight="1" x14ac:dyDescent="0.2">
      <c r="A192" s="86">
        <v>14</v>
      </c>
      <c r="B192" s="86" t="s">
        <v>1610</v>
      </c>
      <c r="C192" s="86" t="s">
        <v>1634</v>
      </c>
      <c r="D192" t="s">
        <v>1476</v>
      </c>
      <c r="E192" s="86" t="s">
        <v>1116</v>
      </c>
      <c r="F192" s="86" t="s">
        <v>1613</v>
      </c>
      <c r="G192" s="86" t="s">
        <v>1181</v>
      </c>
      <c r="H192" s="86" t="s">
        <v>1614</v>
      </c>
      <c r="I192" t="s">
        <v>1653</v>
      </c>
      <c r="J192" s="87">
        <v>43831</v>
      </c>
      <c r="K192" s="87">
        <v>44104</v>
      </c>
      <c r="L192" s="86" t="s">
        <v>1654</v>
      </c>
      <c r="M192" s="86" t="s">
        <v>357</v>
      </c>
      <c r="N192" s="86" t="s">
        <v>472</v>
      </c>
      <c r="O192" s="86" t="s">
        <v>1637</v>
      </c>
      <c r="P192" s="86" t="s">
        <v>1090</v>
      </c>
      <c r="Q192" s="44">
        <f t="shared" si="20"/>
        <v>1</v>
      </c>
      <c r="R192" s="88">
        <v>0</v>
      </c>
      <c r="S192" s="88">
        <v>0</v>
      </c>
      <c r="T192" s="88">
        <v>0</v>
      </c>
      <c r="U192" s="88">
        <v>1</v>
      </c>
      <c r="V192" s="88">
        <v>0</v>
      </c>
      <c r="W192" s="88"/>
      <c r="X192" s="88">
        <v>0</v>
      </c>
      <c r="Y192" s="88" t="s">
        <v>1655</v>
      </c>
      <c r="Z192" s="88">
        <v>1</v>
      </c>
      <c r="AA192" s="88" t="s">
        <v>10744</v>
      </c>
      <c r="AB192" s="88">
        <v>0</v>
      </c>
      <c r="AC192" s="88" t="s">
        <v>12196</v>
      </c>
      <c r="AD192" s="88"/>
      <c r="AE192" s="88"/>
      <c r="AF192" s="87">
        <v>44118</v>
      </c>
      <c r="AG192" s="87">
        <v>44172</v>
      </c>
      <c r="AH192" s="88">
        <f t="shared" si="17"/>
        <v>1</v>
      </c>
      <c r="AI192" s="88" t="str">
        <f t="shared" si="18"/>
        <v/>
      </c>
      <c r="AJ192" s="88" t="str">
        <f t="shared" si="19"/>
        <v/>
      </c>
      <c r="AK192" s="88" t="str">
        <f t="shared" si="15"/>
        <v/>
      </c>
      <c r="AL192" s="88">
        <f t="shared" si="16"/>
        <v>0</v>
      </c>
      <c r="AM192" s="86"/>
      <c r="AN192" s="86"/>
      <c r="AO192" s="86" t="s">
        <v>10208</v>
      </c>
      <c r="AP192" s="86" t="s">
        <v>10218</v>
      </c>
      <c r="AQ192" s="86"/>
      <c r="AS192" t="s">
        <v>10218</v>
      </c>
      <c r="AV192" t="s">
        <v>10745</v>
      </c>
      <c r="AW192" t="s">
        <v>10746</v>
      </c>
    </row>
    <row r="193" spans="1:49" ht="15" customHeight="1" x14ac:dyDescent="0.2">
      <c r="A193" s="86">
        <v>15</v>
      </c>
      <c r="B193" s="86" t="s">
        <v>1610</v>
      </c>
      <c r="C193" s="86" t="s">
        <v>1634</v>
      </c>
      <c r="D193" t="s">
        <v>1476</v>
      </c>
      <c r="E193" s="86" t="s">
        <v>1116</v>
      </c>
      <c r="F193" s="86" t="s">
        <v>1613</v>
      </c>
      <c r="G193" s="86" t="s">
        <v>1181</v>
      </c>
      <c r="H193" s="86" t="s">
        <v>1614</v>
      </c>
      <c r="I193" t="s">
        <v>1656</v>
      </c>
      <c r="J193" s="87">
        <v>43831</v>
      </c>
      <c r="K193" s="87">
        <v>44104</v>
      </c>
      <c r="L193" s="86" t="s">
        <v>1636</v>
      </c>
      <c r="M193" s="86" t="s">
        <v>357</v>
      </c>
      <c r="N193" s="86" t="s">
        <v>472</v>
      </c>
      <c r="O193" s="86" t="s">
        <v>1637</v>
      </c>
      <c r="P193" s="86" t="s">
        <v>1090</v>
      </c>
      <c r="Q193" s="44">
        <f t="shared" si="20"/>
        <v>1</v>
      </c>
      <c r="R193" s="88">
        <v>0</v>
      </c>
      <c r="S193" s="88">
        <v>0.7</v>
      </c>
      <c r="T193" s="88">
        <v>0.3</v>
      </c>
      <c r="U193" s="88">
        <v>0</v>
      </c>
      <c r="V193" s="88">
        <v>0</v>
      </c>
      <c r="W193" s="88"/>
      <c r="X193" s="88">
        <v>0</v>
      </c>
      <c r="Y193" s="88" t="s">
        <v>1623</v>
      </c>
      <c r="Z193" s="88">
        <v>1</v>
      </c>
      <c r="AA193" s="88" t="s">
        <v>10747</v>
      </c>
      <c r="AB193" s="88">
        <v>0</v>
      </c>
      <c r="AC193" s="88" t="s">
        <v>12199</v>
      </c>
      <c r="AD193" s="88"/>
      <c r="AE193" s="88"/>
      <c r="AF193" s="87">
        <v>44118</v>
      </c>
      <c r="AG193" s="87">
        <v>44172</v>
      </c>
      <c r="AH193" s="88">
        <f t="shared" si="17"/>
        <v>1</v>
      </c>
      <c r="AI193" s="88" t="str">
        <f t="shared" si="18"/>
        <v/>
      </c>
      <c r="AJ193" s="88">
        <f t="shared" si="19"/>
        <v>0</v>
      </c>
      <c r="AK193" s="88">
        <f t="shared" si="15"/>
        <v>1</v>
      </c>
      <c r="AL193" s="88" t="str">
        <f t="shared" si="16"/>
        <v/>
      </c>
      <c r="AM193" s="86"/>
      <c r="AN193" s="86"/>
      <c r="AO193" s="86" t="s">
        <v>10208</v>
      </c>
      <c r="AP193" s="86" t="s">
        <v>10218</v>
      </c>
      <c r="AQ193" s="86"/>
      <c r="AR193" t="s">
        <v>10268</v>
      </c>
      <c r="AS193" t="s">
        <v>10208</v>
      </c>
      <c r="AV193" t="s">
        <v>10748</v>
      </c>
      <c r="AW193" t="s">
        <v>10749</v>
      </c>
    </row>
    <row r="194" spans="1:49" ht="15" customHeight="1" x14ac:dyDescent="0.2">
      <c r="A194" s="86">
        <v>16</v>
      </c>
      <c r="B194" s="86" t="s">
        <v>1610</v>
      </c>
      <c r="C194" s="86" t="s">
        <v>1657</v>
      </c>
      <c r="D194" t="s">
        <v>1476</v>
      </c>
      <c r="E194" s="86" t="s">
        <v>1116</v>
      </c>
      <c r="F194" s="86" t="s">
        <v>1613</v>
      </c>
      <c r="G194" s="86" t="s">
        <v>1181</v>
      </c>
      <c r="H194" s="86" t="s">
        <v>1614</v>
      </c>
      <c r="I194" t="s">
        <v>1658</v>
      </c>
      <c r="J194" s="87">
        <v>43922</v>
      </c>
      <c r="K194" s="87">
        <v>44196</v>
      </c>
      <c r="L194" s="86" t="s">
        <v>1643</v>
      </c>
      <c r="M194" s="86" t="s">
        <v>357</v>
      </c>
      <c r="N194" s="86" t="s">
        <v>352</v>
      </c>
      <c r="O194" s="86" t="s">
        <v>1659</v>
      </c>
      <c r="P194" s="86" t="s">
        <v>1090</v>
      </c>
      <c r="Q194" s="73">
        <f t="shared" si="20"/>
        <v>1</v>
      </c>
      <c r="R194" s="89">
        <v>0</v>
      </c>
      <c r="S194" s="89">
        <v>0</v>
      </c>
      <c r="T194" s="89">
        <v>0</v>
      </c>
      <c r="U194" s="89">
        <v>1</v>
      </c>
      <c r="V194" s="89">
        <v>0</v>
      </c>
      <c r="W194" s="89"/>
      <c r="X194" s="89">
        <v>0</v>
      </c>
      <c r="Y194" s="89" t="s">
        <v>1623</v>
      </c>
      <c r="Z194" s="89">
        <v>0</v>
      </c>
      <c r="AA194" s="89" t="s">
        <v>10750</v>
      </c>
      <c r="AB194" s="89"/>
      <c r="AC194" s="89" t="s">
        <v>12200</v>
      </c>
      <c r="AD194" s="87"/>
      <c r="AE194" s="87"/>
      <c r="AF194" s="87">
        <v>44118</v>
      </c>
      <c r="AG194" s="87">
        <v>44172</v>
      </c>
      <c r="AH194" s="88">
        <f t="shared" si="17"/>
        <v>0</v>
      </c>
      <c r="AI194" s="88" t="str">
        <f t="shared" si="18"/>
        <v/>
      </c>
      <c r="AJ194" s="88" t="str">
        <f t="shared" si="19"/>
        <v/>
      </c>
      <c r="AK194" s="88" t="str">
        <f t="shared" ref="AK194:AK257" si="21">IFERROR(IF(T194=0,"",IF((Z194/T194)&gt;1,1,(Z194/T194))),"")</f>
        <v/>
      </c>
      <c r="AL194" s="88">
        <f t="shared" ref="AL194:AL257" si="22">IFERROR(IF(U194=0,"",IF((AB194/U194)&gt;1,1,(AB194/U194))),"")</f>
        <v>0</v>
      </c>
      <c r="AM194" s="86"/>
      <c r="AN194" s="86"/>
      <c r="AO194" s="86" t="s">
        <v>10218</v>
      </c>
      <c r="AP194" s="86" t="s">
        <v>10208</v>
      </c>
      <c r="AQ194" s="86"/>
      <c r="AS194" t="s">
        <v>10218</v>
      </c>
      <c r="AW194" t="s">
        <v>10751</v>
      </c>
    </row>
    <row r="195" spans="1:49" ht="15" customHeight="1" x14ac:dyDescent="0.2">
      <c r="A195" s="86">
        <v>17</v>
      </c>
      <c r="B195" s="86" t="s">
        <v>1610</v>
      </c>
      <c r="C195" s="86" t="s">
        <v>1657</v>
      </c>
      <c r="D195" t="s">
        <v>1476</v>
      </c>
      <c r="E195" s="86" t="s">
        <v>1116</v>
      </c>
      <c r="F195" s="86" t="s">
        <v>1613</v>
      </c>
      <c r="G195" s="86" t="s">
        <v>1181</v>
      </c>
      <c r="H195" s="86" t="s">
        <v>1614</v>
      </c>
      <c r="I195" t="s">
        <v>1660</v>
      </c>
      <c r="J195" s="87">
        <v>44075</v>
      </c>
      <c r="K195" s="87">
        <v>44196</v>
      </c>
      <c r="L195" s="86" t="s">
        <v>1646</v>
      </c>
      <c r="M195" s="86" t="s">
        <v>357</v>
      </c>
      <c r="N195" s="86" t="s">
        <v>352</v>
      </c>
      <c r="O195" s="86" t="s">
        <v>1659</v>
      </c>
      <c r="P195" s="86" t="s">
        <v>1090</v>
      </c>
      <c r="Q195" s="73">
        <f t="shared" si="20"/>
        <v>1</v>
      </c>
      <c r="R195" s="89">
        <v>0</v>
      </c>
      <c r="S195" s="89">
        <v>0</v>
      </c>
      <c r="T195" s="89">
        <v>0</v>
      </c>
      <c r="U195" s="89">
        <v>1</v>
      </c>
      <c r="V195" s="89">
        <v>0</v>
      </c>
      <c r="W195" s="89"/>
      <c r="X195" s="89">
        <v>0</v>
      </c>
      <c r="Y195" s="89"/>
      <c r="Z195" s="89">
        <v>0</v>
      </c>
      <c r="AA195" s="89" t="s">
        <v>1623</v>
      </c>
      <c r="AB195" s="89"/>
      <c r="AC195" s="89" t="s">
        <v>12201</v>
      </c>
      <c r="AD195" s="87"/>
      <c r="AE195" s="87"/>
      <c r="AF195" s="87">
        <v>44117</v>
      </c>
      <c r="AG195" s="87">
        <v>44172</v>
      </c>
      <c r="AH195" s="88">
        <f t="shared" ref="AH195:AH258" si="23">IFERROR(IF((V195+X195+Z195+AB195)/Q195&gt;1,1,(V195+X195+Z195+AB195)/Q195),0)</f>
        <v>0</v>
      </c>
      <c r="AI195" s="88" t="str">
        <f t="shared" ref="AI195:AI258" si="24">IFERROR(IF(R195=0,"",IF((V195/R195)&gt;1,1,(V195/R195))),"")</f>
        <v/>
      </c>
      <c r="AJ195" s="88" t="str">
        <f t="shared" ref="AJ195:AJ258" si="25">IFERROR(IF(S195=0,"",IF((X195/S195)&gt;1,1,(X195/S195))),"")</f>
        <v/>
      </c>
      <c r="AK195" s="88" t="str">
        <f t="shared" si="21"/>
        <v/>
      </c>
      <c r="AL195" s="88">
        <f t="shared" si="22"/>
        <v>0</v>
      </c>
      <c r="AM195" s="86"/>
      <c r="AN195" s="86"/>
      <c r="AO195" s="86" t="s">
        <v>10218</v>
      </c>
      <c r="AP195" s="86" t="s">
        <v>10208</v>
      </c>
      <c r="AQ195" s="86"/>
      <c r="AS195" t="s">
        <v>10218</v>
      </c>
      <c r="AW195" t="s">
        <v>10752</v>
      </c>
    </row>
    <row r="196" spans="1:49" ht="15" customHeight="1" x14ac:dyDescent="0.2">
      <c r="A196" s="86">
        <v>18</v>
      </c>
      <c r="B196" s="86" t="s">
        <v>1610</v>
      </c>
      <c r="C196" t="s">
        <v>1657</v>
      </c>
      <c r="D196" t="s">
        <v>1476</v>
      </c>
      <c r="E196" t="s">
        <v>1116</v>
      </c>
      <c r="F196" t="s">
        <v>1613</v>
      </c>
      <c r="G196" t="s">
        <v>1181</v>
      </c>
      <c r="H196" t="s">
        <v>1614</v>
      </c>
      <c r="I196" t="s">
        <v>1661</v>
      </c>
      <c r="J196" s="87">
        <v>44044</v>
      </c>
      <c r="K196" s="87">
        <v>44196</v>
      </c>
      <c r="L196" t="s">
        <v>1662</v>
      </c>
      <c r="M196" t="s">
        <v>357</v>
      </c>
      <c r="N196" s="86" t="s">
        <v>352</v>
      </c>
      <c r="O196" t="s">
        <v>1659</v>
      </c>
      <c r="P196" t="s">
        <v>1090</v>
      </c>
      <c r="Q196" s="73">
        <f t="shared" si="20"/>
        <v>1</v>
      </c>
      <c r="R196" s="89">
        <v>0</v>
      </c>
      <c r="S196" s="89">
        <v>0</v>
      </c>
      <c r="T196" s="89">
        <v>0</v>
      </c>
      <c r="U196" s="89">
        <v>1</v>
      </c>
      <c r="V196" s="89">
        <v>0</v>
      </c>
      <c r="W196" s="89"/>
      <c r="X196" s="89">
        <v>0</v>
      </c>
      <c r="Y196" s="89"/>
      <c r="Z196" s="89">
        <v>0</v>
      </c>
      <c r="AA196" s="89" t="s">
        <v>10750</v>
      </c>
      <c r="AB196" s="89">
        <v>0</v>
      </c>
      <c r="AC196" s="89" t="s">
        <v>12202</v>
      </c>
      <c r="AD196" s="87"/>
      <c r="AE196" s="87"/>
      <c r="AF196" s="87">
        <v>44117</v>
      </c>
      <c r="AG196" s="87">
        <v>44172</v>
      </c>
      <c r="AH196" s="88">
        <f t="shared" si="23"/>
        <v>0</v>
      </c>
      <c r="AI196" s="88" t="str">
        <f t="shared" si="24"/>
        <v/>
      </c>
      <c r="AJ196" s="88" t="str">
        <f t="shared" si="25"/>
        <v/>
      </c>
      <c r="AK196" s="88" t="str">
        <f t="shared" si="21"/>
        <v/>
      </c>
      <c r="AL196" s="88">
        <f t="shared" si="22"/>
        <v>0</v>
      </c>
      <c r="AO196" t="s">
        <v>10218</v>
      </c>
      <c r="AP196" t="s">
        <v>10208</v>
      </c>
      <c r="AS196" t="s">
        <v>10218</v>
      </c>
      <c r="AW196" t="s">
        <v>10753</v>
      </c>
    </row>
    <row r="197" spans="1:49" ht="15" customHeight="1" x14ac:dyDescent="0.2">
      <c r="A197" s="86">
        <v>19</v>
      </c>
      <c r="B197" s="86" t="s">
        <v>1610</v>
      </c>
      <c r="C197" t="s">
        <v>1657</v>
      </c>
      <c r="D197" t="s">
        <v>1476</v>
      </c>
      <c r="E197" t="s">
        <v>1116</v>
      </c>
      <c r="F197" t="s">
        <v>1613</v>
      </c>
      <c r="G197" t="s">
        <v>1181</v>
      </c>
      <c r="H197" t="s">
        <v>1614</v>
      </c>
      <c r="I197" t="s">
        <v>1663</v>
      </c>
      <c r="J197" s="87">
        <v>44166</v>
      </c>
      <c r="K197" s="87">
        <v>44196</v>
      </c>
      <c r="L197" t="s">
        <v>1646</v>
      </c>
      <c r="M197" t="s">
        <v>357</v>
      </c>
      <c r="N197" s="86" t="s">
        <v>352</v>
      </c>
      <c r="O197" t="s">
        <v>1659</v>
      </c>
      <c r="P197" t="s">
        <v>1090</v>
      </c>
      <c r="Q197" s="73">
        <f t="shared" si="20"/>
        <v>1</v>
      </c>
      <c r="R197" s="89">
        <v>0</v>
      </c>
      <c r="S197" s="89">
        <v>0</v>
      </c>
      <c r="T197" s="89">
        <v>0</v>
      </c>
      <c r="U197" s="89">
        <v>1</v>
      </c>
      <c r="V197" s="89">
        <v>0</v>
      </c>
      <c r="W197" s="89"/>
      <c r="X197" s="89">
        <v>0</v>
      </c>
      <c r="Y197" s="89"/>
      <c r="Z197" s="89">
        <v>0</v>
      </c>
      <c r="AA197" s="89" t="s">
        <v>1623</v>
      </c>
      <c r="AB197" s="89">
        <v>0</v>
      </c>
      <c r="AC197" s="89" t="s">
        <v>12203</v>
      </c>
      <c r="AD197" s="87"/>
      <c r="AE197" s="87"/>
      <c r="AF197" s="87">
        <v>44118</v>
      </c>
      <c r="AG197" s="87">
        <v>44172</v>
      </c>
      <c r="AH197" s="88">
        <f t="shared" si="23"/>
        <v>0</v>
      </c>
      <c r="AI197" s="88" t="str">
        <f t="shared" si="24"/>
        <v/>
      </c>
      <c r="AJ197" s="88" t="str">
        <f t="shared" si="25"/>
        <v/>
      </c>
      <c r="AK197" s="88" t="str">
        <f t="shared" si="21"/>
        <v/>
      </c>
      <c r="AL197" s="88">
        <f t="shared" si="22"/>
        <v>0</v>
      </c>
      <c r="AO197" t="s">
        <v>10218</v>
      </c>
      <c r="AP197" t="s">
        <v>10208</v>
      </c>
      <c r="AS197" t="s">
        <v>10218</v>
      </c>
      <c r="AW197" t="s">
        <v>10754</v>
      </c>
    </row>
    <row r="198" spans="1:49" ht="15" customHeight="1" x14ac:dyDescent="0.2">
      <c r="A198" s="86">
        <v>20</v>
      </c>
      <c r="B198" s="86" t="s">
        <v>1610</v>
      </c>
      <c r="C198" t="s">
        <v>1657</v>
      </c>
      <c r="D198" t="s">
        <v>1476</v>
      </c>
      <c r="E198" t="s">
        <v>1116</v>
      </c>
      <c r="F198" t="s">
        <v>1613</v>
      </c>
      <c r="G198" t="s">
        <v>1181</v>
      </c>
      <c r="H198" t="s">
        <v>1614</v>
      </c>
      <c r="I198" t="s">
        <v>1664</v>
      </c>
      <c r="J198" s="87">
        <v>43983</v>
      </c>
      <c r="K198" s="87">
        <v>44196</v>
      </c>
      <c r="L198" t="s">
        <v>1665</v>
      </c>
      <c r="M198" t="s">
        <v>357</v>
      </c>
      <c r="N198" s="86" t="s">
        <v>352</v>
      </c>
      <c r="O198" t="s">
        <v>1659</v>
      </c>
      <c r="P198" t="s">
        <v>1090</v>
      </c>
      <c r="Q198" s="73">
        <f t="shared" si="20"/>
        <v>1</v>
      </c>
      <c r="R198" s="89">
        <v>0</v>
      </c>
      <c r="S198" s="89">
        <v>0</v>
      </c>
      <c r="T198" s="89">
        <v>0</v>
      </c>
      <c r="U198" s="89">
        <v>1</v>
      </c>
      <c r="V198" s="89">
        <v>0</v>
      </c>
      <c r="W198" s="89"/>
      <c r="X198" s="89">
        <v>0</v>
      </c>
      <c r="Y198" s="89" t="s">
        <v>1666</v>
      </c>
      <c r="Z198" s="89">
        <v>0</v>
      </c>
      <c r="AA198" s="89" t="s">
        <v>10755</v>
      </c>
      <c r="AB198" s="89">
        <v>0</v>
      </c>
      <c r="AC198" s="89" t="s">
        <v>12204</v>
      </c>
      <c r="AD198" s="87"/>
      <c r="AE198" s="87"/>
      <c r="AF198" s="87">
        <v>44117</v>
      </c>
      <c r="AG198" s="87">
        <v>44172</v>
      </c>
      <c r="AH198" s="88">
        <f t="shared" si="23"/>
        <v>0</v>
      </c>
      <c r="AI198" s="88" t="str">
        <f t="shared" si="24"/>
        <v/>
      </c>
      <c r="AJ198" s="88" t="str">
        <f t="shared" si="25"/>
        <v/>
      </c>
      <c r="AK198" s="88" t="str">
        <f t="shared" si="21"/>
        <v/>
      </c>
      <c r="AL198" s="88">
        <f t="shared" si="22"/>
        <v>0</v>
      </c>
      <c r="AO198" t="s">
        <v>10218</v>
      </c>
      <c r="AP198" t="s">
        <v>10208</v>
      </c>
      <c r="AS198" t="s">
        <v>10218</v>
      </c>
      <c r="AV198" t="s">
        <v>10756</v>
      </c>
      <c r="AW198" s="86" t="s">
        <v>10757</v>
      </c>
    </row>
    <row r="199" spans="1:49" ht="15" customHeight="1" x14ac:dyDescent="0.2">
      <c r="A199" s="86">
        <v>21</v>
      </c>
      <c r="B199" s="86" t="s">
        <v>1610</v>
      </c>
      <c r="C199" t="s">
        <v>1657</v>
      </c>
      <c r="D199" t="s">
        <v>1476</v>
      </c>
      <c r="E199" t="s">
        <v>1116</v>
      </c>
      <c r="F199" t="s">
        <v>1613</v>
      </c>
      <c r="G199" t="s">
        <v>1181</v>
      </c>
      <c r="H199" t="s">
        <v>1614</v>
      </c>
      <c r="I199" t="s">
        <v>1667</v>
      </c>
      <c r="J199" s="87">
        <v>44013</v>
      </c>
      <c r="K199" s="87">
        <v>44196</v>
      </c>
      <c r="L199" t="s">
        <v>1646</v>
      </c>
      <c r="M199" t="s">
        <v>357</v>
      </c>
      <c r="N199" s="86" t="s">
        <v>352</v>
      </c>
      <c r="O199" t="s">
        <v>1659</v>
      </c>
      <c r="P199" t="s">
        <v>1090</v>
      </c>
      <c r="Q199" s="73">
        <f t="shared" si="20"/>
        <v>1</v>
      </c>
      <c r="R199" s="89">
        <v>0</v>
      </c>
      <c r="S199" s="89">
        <v>0</v>
      </c>
      <c r="T199" s="89">
        <v>0</v>
      </c>
      <c r="U199" s="89">
        <v>1</v>
      </c>
      <c r="V199" s="89">
        <v>0</v>
      </c>
      <c r="W199" s="89"/>
      <c r="X199" s="89">
        <v>0</v>
      </c>
      <c r="Y199" s="89"/>
      <c r="Z199" s="89">
        <v>0</v>
      </c>
      <c r="AA199" s="89" t="s">
        <v>10758</v>
      </c>
      <c r="AB199" s="89">
        <v>0</v>
      </c>
      <c r="AC199" s="89" t="s">
        <v>12205</v>
      </c>
      <c r="AD199" s="87"/>
      <c r="AE199" s="87"/>
      <c r="AF199" s="87">
        <v>44117</v>
      </c>
      <c r="AG199" s="87">
        <v>44172</v>
      </c>
      <c r="AH199" s="88">
        <f t="shared" si="23"/>
        <v>0</v>
      </c>
      <c r="AI199" s="88" t="str">
        <f t="shared" si="24"/>
        <v/>
      </c>
      <c r="AJ199" s="88" t="str">
        <f t="shared" si="25"/>
        <v/>
      </c>
      <c r="AK199" s="88" t="str">
        <f t="shared" si="21"/>
        <v/>
      </c>
      <c r="AL199" s="88">
        <f t="shared" si="22"/>
        <v>0</v>
      </c>
      <c r="AO199" t="s">
        <v>10218</v>
      </c>
      <c r="AP199" t="s">
        <v>10208</v>
      </c>
      <c r="AS199" t="s">
        <v>10218</v>
      </c>
      <c r="AW199" s="86" t="s">
        <v>10759</v>
      </c>
    </row>
    <row r="200" spans="1:49" ht="15" customHeight="1" x14ac:dyDescent="0.2">
      <c r="A200" s="86">
        <v>22</v>
      </c>
      <c r="B200" s="86" t="s">
        <v>1610</v>
      </c>
      <c r="C200" t="s">
        <v>1657</v>
      </c>
      <c r="D200" t="s">
        <v>1476</v>
      </c>
      <c r="E200" t="s">
        <v>1116</v>
      </c>
      <c r="F200" t="s">
        <v>1613</v>
      </c>
      <c r="G200" t="s">
        <v>1181</v>
      </c>
      <c r="H200" t="s">
        <v>1614</v>
      </c>
      <c r="I200" t="s">
        <v>1668</v>
      </c>
      <c r="J200" s="87">
        <v>43983</v>
      </c>
      <c r="K200" s="87">
        <v>44165</v>
      </c>
      <c r="L200" t="s">
        <v>1665</v>
      </c>
      <c r="M200" t="s">
        <v>357</v>
      </c>
      <c r="N200" s="86" t="s">
        <v>352</v>
      </c>
      <c r="O200" t="s">
        <v>1659</v>
      </c>
      <c r="P200" t="s">
        <v>1090</v>
      </c>
      <c r="Q200" s="73">
        <f t="shared" si="20"/>
        <v>1</v>
      </c>
      <c r="R200" s="89">
        <v>0</v>
      </c>
      <c r="S200" s="89">
        <v>0</v>
      </c>
      <c r="T200" s="89">
        <v>0</v>
      </c>
      <c r="U200" s="89">
        <v>1</v>
      </c>
      <c r="V200" s="89">
        <v>0</v>
      </c>
      <c r="W200" s="89"/>
      <c r="X200" s="89">
        <v>0</v>
      </c>
      <c r="Y200" s="89" t="s">
        <v>1669</v>
      </c>
      <c r="Z200" s="89">
        <v>1</v>
      </c>
      <c r="AA200" s="89" t="s">
        <v>10760</v>
      </c>
      <c r="AB200" s="89">
        <v>0</v>
      </c>
      <c r="AC200" s="89" t="s">
        <v>12206</v>
      </c>
      <c r="AD200" s="87"/>
      <c r="AE200" s="87"/>
      <c r="AF200" s="87">
        <v>44118</v>
      </c>
      <c r="AG200" s="87">
        <v>44172</v>
      </c>
      <c r="AH200" s="88">
        <f t="shared" si="23"/>
        <v>1</v>
      </c>
      <c r="AI200" s="88" t="str">
        <f t="shared" si="24"/>
        <v/>
      </c>
      <c r="AJ200" s="88" t="str">
        <f t="shared" si="25"/>
        <v/>
      </c>
      <c r="AK200" s="88" t="str">
        <f t="shared" si="21"/>
        <v/>
      </c>
      <c r="AL200" s="88">
        <f t="shared" si="22"/>
        <v>0</v>
      </c>
      <c r="AO200" t="s">
        <v>10208</v>
      </c>
      <c r="AP200" t="s">
        <v>10208</v>
      </c>
      <c r="AS200" t="s">
        <v>10208</v>
      </c>
      <c r="AV200" t="s">
        <v>10761</v>
      </c>
      <c r="AW200" t="s">
        <v>10762</v>
      </c>
    </row>
    <row r="201" spans="1:49" ht="15" customHeight="1" x14ac:dyDescent="0.2">
      <c r="A201" s="86">
        <v>23</v>
      </c>
      <c r="B201" s="86" t="s">
        <v>1610</v>
      </c>
      <c r="C201" t="s">
        <v>1657</v>
      </c>
      <c r="D201" t="s">
        <v>1476</v>
      </c>
      <c r="E201" t="s">
        <v>1116</v>
      </c>
      <c r="F201" t="s">
        <v>1613</v>
      </c>
      <c r="G201" t="s">
        <v>1181</v>
      </c>
      <c r="H201" t="s">
        <v>1614</v>
      </c>
      <c r="I201" t="s">
        <v>1670</v>
      </c>
      <c r="J201" s="87">
        <v>44044</v>
      </c>
      <c r="K201" s="87">
        <v>44196</v>
      </c>
      <c r="L201" t="s">
        <v>1646</v>
      </c>
      <c r="M201" t="s">
        <v>357</v>
      </c>
      <c r="N201" s="86" t="s">
        <v>352</v>
      </c>
      <c r="O201" t="s">
        <v>1659</v>
      </c>
      <c r="P201" t="s">
        <v>1090</v>
      </c>
      <c r="Q201" s="73">
        <f t="shared" si="20"/>
        <v>1</v>
      </c>
      <c r="R201" s="89">
        <v>0</v>
      </c>
      <c r="S201" s="89">
        <v>0</v>
      </c>
      <c r="T201" s="89">
        <v>0</v>
      </c>
      <c r="U201" s="89">
        <v>1</v>
      </c>
      <c r="V201" s="89">
        <v>0</v>
      </c>
      <c r="W201" s="89"/>
      <c r="X201" s="89">
        <v>0</v>
      </c>
      <c r="Y201" s="89"/>
      <c r="Z201" s="89">
        <v>0</v>
      </c>
      <c r="AA201" s="89" t="s">
        <v>1623</v>
      </c>
      <c r="AB201" s="89">
        <v>0</v>
      </c>
      <c r="AC201" s="89" t="s">
        <v>12207</v>
      </c>
      <c r="AD201" s="87"/>
      <c r="AE201" s="87"/>
      <c r="AF201" s="87">
        <v>44118</v>
      </c>
      <c r="AG201" s="87">
        <v>44172</v>
      </c>
      <c r="AH201" s="88">
        <f t="shared" si="23"/>
        <v>0</v>
      </c>
      <c r="AI201" s="88" t="str">
        <f t="shared" si="24"/>
        <v/>
      </c>
      <c r="AJ201" s="88" t="str">
        <f t="shared" si="25"/>
        <v/>
      </c>
      <c r="AK201" s="88" t="str">
        <f t="shared" si="21"/>
        <v/>
      </c>
      <c r="AL201" s="88">
        <f t="shared" si="22"/>
        <v>0</v>
      </c>
      <c r="AO201" t="s">
        <v>10218</v>
      </c>
      <c r="AP201" t="s">
        <v>10208</v>
      </c>
      <c r="AS201" t="s">
        <v>10218</v>
      </c>
      <c r="AW201" t="s">
        <v>10763</v>
      </c>
    </row>
    <row r="202" spans="1:49" ht="15" customHeight="1" x14ac:dyDescent="0.2">
      <c r="A202" s="86">
        <v>24</v>
      </c>
      <c r="B202" s="86" t="s">
        <v>1610</v>
      </c>
      <c r="C202" t="s">
        <v>1657</v>
      </c>
      <c r="D202" t="s">
        <v>1476</v>
      </c>
      <c r="E202" t="s">
        <v>1116</v>
      </c>
      <c r="F202" t="s">
        <v>1613</v>
      </c>
      <c r="G202" t="s">
        <v>1181</v>
      </c>
      <c r="H202" t="s">
        <v>1614</v>
      </c>
      <c r="I202" t="s">
        <v>1671</v>
      </c>
      <c r="J202" s="87">
        <v>43891</v>
      </c>
      <c r="K202" s="87">
        <v>44104</v>
      </c>
      <c r="L202" t="s">
        <v>1665</v>
      </c>
      <c r="M202" t="s">
        <v>357</v>
      </c>
      <c r="N202" s="86" t="s">
        <v>352</v>
      </c>
      <c r="O202" t="s">
        <v>1659</v>
      </c>
      <c r="P202" t="s">
        <v>1090</v>
      </c>
      <c r="Q202" s="73">
        <f t="shared" si="20"/>
        <v>1</v>
      </c>
      <c r="R202" s="89">
        <v>0</v>
      </c>
      <c r="S202" s="89">
        <v>0</v>
      </c>
      <c r="T202" s="89">
        <v>0</v>
      </c>
      <c r="U202" s="89">
        <v>1</v>
      </c>
      <c r="V202" s="89">
        <v>0</v>
      </c>
      <c r="W202" s="89"/>
      <c r="X202" s="89">
        <v>1</v>
      </c>
      <c r="Y202" s="89" t="s">
        <v>1672</v>
      </c>
      <c r="Z202" s="89">
        <v>0</v>
      </c>
      <c r="AA202" s="89"/>
      <c r="AB202" s="89">
        <v>0</v>
      </c>
      <c r="AC202" s="89" t="s">
        <v>12208</v>
      </c>
      <c r="AD202" s="87"/>
      <c r="AE202" s="87"/>
      <c r="AF202" s="87"/>
      <c r="AG202" s="87">
        <v>44172</v>
      </c>
      <c r="AH202" s="88">
        <f t="shared" si="23"/>
        <v>1</v>
      </c>
      <c r="AI202" s="88" t="str">
        <f t="shared" si="24"/>
        <v/>
      </c>
      <c r="AJ202" s="88" t="str">
        <f t="shared" si="25"/>
        <v/>
      </c>
      <c r="AK202" s="88" t="str">
        <f t="shared" si="21"/>
        <v/>
      </c>
      <c r="AL202" s="88">
        <f t="shared" si="22"/>
        <v>0</v>
      </c>
      <c r="AO202" t="s">
        <v>10218</v>
      </c>
      <c r="AP202" t="s">
        <v>10218</v>
      </c>
      <c r="AR202" t="s">
        <v>10208</v>
      </c>
      <c r="AS202" t="s">
        <v>10218</v>
      </c>
      <c r="AV202" t="s">
        <v>10764</v>
      </c>
      <c r="AW202" t="s">
        <v>10765</v>
      </c>
    </row>
    <row r="203" spans="1:49" ht="15" customHeight="1" x14ac:dyDescent="0.2">
      <c r="A203" s="86">
        <v>25</v>
      </c>
      <c r="B203" s="86" t="s">
        <v>1610</v>
      </c>
      <c r="C203" t="s">
        <v>1657</v>
      </c>
      <c r="D203" t="s">
        <v>1476</v>
      </c>
      <c r="E203" t="s">
        <v>1116</v>
      </c>
      <c r="F203" t="s">
        <v>1613</v>
      </c>
      <c r="G203" t="s">
        <v>1181</v>
      </c>
      <c r="H203" t="s">
        <v>1614</v>
      </c>
      <c r="I203" t="s">
        <v>1673</v>
      </c>
      <c r="J203" s="87">
        <v>43952</v>
      </c>
      <c r="K203" s="87">
        <v>44104</v>
      </c>
      <c r="L203" t="s">
        <v>1646</v>
      </c>
      <c r="M203" t="s">
        <v>357</v>
      </c>
      <c r="N203" s="86" t="s">
        <v>352</v>
      </c>
      <c r="O203" t="s">
        <v>1659</v>
      </c>
      <c r="P203" t="s">
        <v>1090</v>
      </c>
      <c r="Q203" s="73">
        <f t="shared" si="20"/>
        <v>1</v>
      </c>
      <c r="R203" s="89">
        <v>0</v>
      </c>
      <c r="S203" s="89">
        <v>0</v>
      </c>
      <c r="T203" s="89">
        <v>1</v>
      </c>
      <c r="U203" s="89">
        <v>0</v>
      </c>
      <c r="V203" s="89">
        <v>0</v>
      </c>
      <c r="W203" s="89"/>
      <c r="X203" s="89">
        <v>0</v>
      </c>
      <c r="Y203" s="89" t="s">
        <v>1674</v>
      </c>
      <c r="Z203" s="89">
        <v>1</v>
      </c>
      <c r="AA203" s="89" t="s">
        <v>10766</v>
      </c>
      <c r="AB203" s="89">
        <v>0</v>
      </c>
      <c r="AC203" s="89" t="s">
        <v>12209</v>
      </c>
      <c r="AD203" s="87"/>
      <c r="AE203" s="87"/>
      <c r="AF203" s="87">
        <v>44119</v>
      </c>
      <c r="AG203" s="87">
        <v>44172</v>
      </c>
      <c r="AH203" s="88">
        <f t="shared" si="23"/>
        <v>1</v>
      </c>
      <c r="AI203" s="88" t="str">
        <f t="shared" si="24"/>
        <v/>
      </c>
      <c r="AJ203" s="88" t="str">
        <f t="shared" si="25"/>
        <v/>
      </c>
      <c r="AK203" s="88">
        <f t="shared" si="21"/>
        <v>1</v>
      </c>
      <c r="AL203" s="88" t="str">
        <f t="shared" si="22"/>
        <v/>
      </c>
      <c r="AO203" t="s">
        <v>10208</v>
      </c>
      <c r="AP203" t="s">
        <v>10218</v>
      </c>
      <c r="AS203" t="s">
        <v>10208</v>
      </c>
      <c r="AV203" t="s">
        <v>10767</v>
      </c>
      <c r="AW203" t="s">
        <v>10768</v>
      </c>
    </row>
    <row r="204" spans="1:49" ht="15" customHeight="1" x14ac:dyDescent="0.2">
      <c r="A204" s="86">
        <v>26</v>
      </c>
      <c r="B204" s="86" t="s">
        <v>1610</v>
      </c>
      <c r="C204" t="s">
        <v>1657</v>
      </c>
      <c r="D204" t="s">
        <v>1476</v>
      </c>
      <c r="E204" t="s">
        <v>1116</v>
      </c>
      <c r="F204" t="s">
        <v>1613</v>
      </c>
      <c r="G204" t="s">
        <v>1181</v>
      </c>
      <c r="H204" t="s">
        <v>1614</v>
      </c>
      <c r="I204" t="s">
        <v>1675</v>
      </c>
      <c r="J204" s="87">
        <v>44044</v>
      </c>
      <c r="K204" s="87">
        <v>44196</v>
      </c>
      <c r="L204" t="s">
        <v>1665</v>
      </c>
      <c r="M204" t="s">
        <v>357</v>
      </c>
      <c r="N204" s="86" t="s">
        <v>352</v>
      </c>
      <c r="O204" t="s">
        <v>1659</v>
      </c>
      <c r="P204" t="s">
        <v>1090</v>
      </c>
      <c r="Q204" s="73">
        <f t="shared" si="20"/>
        <v>1</v>
      </c>
      <c r="R204" s="89">
        <v>0</v>
      </c>
      <c r="S204" s="89">
        <v>0</v>
      </c>
      <c r="T204" s="89">
        <v>0</v>
      </c>
      <c r="U204" s="89">
        <v>1</v>
      </c>
      <c r="V204" s="89">
        <v>0</v>
      </c>
      <c r="W204" s="89"/>
      <c r="X204" s="89">
        <v>0</v>
      </c>
      <c r="Y204" s="89" t="s">
        <v>1676</v>
      </c>
      <c r="Z204" s="89">
        <v>0</v>
      </c>
      <c r="AA204" s="89" t="s">
        <v>10769</v>
      </c>
      <c r="AB204" s="89">
        <v>0</v>
      </c>
      <c r="AC204" s="89" t="s">
        <v>12210</v>
      </c>
      <c r="AD204" s="87"/>
      <c r="AE204" s="87"/>
      <c r="AF204" s="87">
        <v>44118</v>
      </c>
      <c r="AG204" s="87">
        <v>44172</v>
      </c>
      <c r="AH204" s="88">
        <f t="shared" si="23"/>
        <v>0</v>
      </c>
      <c r="AI204" s="88" t="str">
        <f t="shared" si="24"/>
        <v/>
      </c>
      <c r="AJ204" s="88" t="str">
        <f t="shared" si="25"/>
        <v/>
      </c>
      <c r="AK204" s="88" t="str">
        <f t="shared" si="21"/>
        <v/>
      </c>
      <c r="AL204" s="88">
        <f t="shared" si="22"/>
        <v>0</v>
      </c>
      <c r="AO204" t="s">
        <v>10218</v>
      </c>
      <c r="AP204" t="s">
        <v>10208</v>
      </c>
      <c r="AS204" t="s">
        <v>10218</v>
      </c>
      <c r="AV204" t="s">
        <v>10770</v>
      </c>
      <c r="AW204" t="s">
        <v>10771</v>
      </c>
    </row>
    <row r="205" spans="1:49" ht="15" customHeight="1" x14ac:dyDescent="0.2">
      <c r="A205" s="86">
        <v>27</v>
      </c>
      <c r="B205" s="86" t="s">
        <v>1610</v>
      </c>
      <c r="C205" t="s">
        <v>1657</v>
      </c>
      <c r="D205" t="s">
        <v>1476</v>
      </c>
      <c r="E205" t="s">
        <v>1116</v>
      </c>
      <c r="F205" t="s">
        <v>1613</v>
      </c>
      <c r="G205" t="s">
        <v>1181</v>
      </c>
      <c r="H205" t="s">
        <v>1614</v>
      </c>
      <c r="I205" t="s">
        <v>1677</v>
      </c>
      <c r="J205" s="87">
        <v>44105</v>
      </c>
      <c r="K205" s="87">
        <v>44196</v>
      </c>
      <c r="L205" t="s">
        <v>1646</v>
      </c>
      <c r="M205" t="s">
        <v>357</v>
      </c>
      <c r="N205" s="86" t="s">
        <v>352</v>
      </c>
      <c r="O205" t="s">
        <v>1659</v>
      </c>
      <c r="P205" t="s">
        <v>1090</v>
      </c>
      <c r="Q205" s="73">
        <f t="shared" si="20"/>
        <v>1</v>
      </c>
      <c r="R205" s="89">
        <v>0</v>
      </c>
      <c r="S205" s="89">
        <v>0</v>
      </c>
      <c r="T205" s="89">
        <v>0</v>
      </c>
      <c r="U205" s="89">
        <v>1</v>
      </c>
      <c r="V205" s="89">
        <v>0</v>
      </c>
      <c r="W205" s="89"/>
      <c r="X205" s="89">
        <v>0</v>
      </c>
      <c r="Y205" s="89" t="s">
        <v>1678</v>
      </c>
      <c r="Z205" s="89">
        <v>0</v>
      </c>
      <c r="AA205" s="89" t="s">
        <v>10772</v>
      </c>
      <c r="AB205" s="89">
        <v>0</v>
      </c>
      <c r="AC205" s="89" t="s">
        <v>12211</v>
      </c>
      <c r="AD205" s="87"/>
      <c r="AE205" s="87"/>
      <c r="AF205" s="87">
        <v>44118</v>
      </c>
      <c r="AG205" s="87">
        <v>44172</v>
      </c>
      <c r="AH205" s="88">
        <f t="shared" si="23"/>
        <v>0</v>
      </c>
      <c r="AI205" s="88" t="str">
        <f t="shared" si="24"/>
        <v/>
      </c>
      <c r="AJ205" s="88" t="str">
        <f t="shared" si="25"/>
        <v/>
      </c>
      <c r="AK205" s="88" t="str">
        <f t="shared" si="21"/>
        <v/>
      </c>
      <c r="AL205" s="88">
        <f t="shared" si="22"/>
        <v>0</v>
      </c>
      <c r="AO205" t="s">
        <v>10218</v>
      </c>
      <c r="AP205" t="s">
        <v>10208</v>
      </c>
      <c r="AS205" t="s">
        <v>10218</v>
      </c>
      <c r="AV205" t="s">
        <v>10773</v>
      </c>
      <c r="AW205" t="s">
        <v>10774</v>
      </c>
    </row>
    <row r="206" spans="1:49" ht="15" customHeight="1" x14ac:dyDescent="0.2">
      <c r="A206" s="86">
        <v>28</v>
      </c>
      <c r="B206" s="86" t="s">
        <v>1610</v>
      </c>
      <c r="C206" t="s">
        <v>1657</v>
      </c>
      <c r="D206" t="s">
        <v>1476</v>
      </c>
      <c r="E206" t="s">
        <v>1116</v>
      </c>
      <c r="F206" t="s">
        <v>1613</v>
      </c>
      <c r="G206" t="s">
        <v>1181</v>
      </c>
      <c r="H206" t="s">
        <v>1614</v>
      </c>
      <c r="I206" t="s">
        <v>1679</v>
      </c>
      <c r="J206" s="87">
        <v>43831</v>
      </c>
      <c r="K206" s="87">
        <v>43921</v>
      </c>
      <c r="L206" t="s">
        <v>1680</v>
      </c>
      <c r="M206" t="s">
        <v>357</v>
      </c>
      <c r="N206" s="86" t="s">
        <v>352</v>
      </c>
      <c r="O206" t="s">
        <v>1681</v>
      </c>
      <c r="P206" t="s">
        <v>1090</v>
      </c>
      <c r="Q206" s="73">
        <f t="shared" si="20"/>
        <v>1</v>
      </c>
      <c r="R206" s="89">
        <v>0</v>
      </c>
      <c r="S206" s="89">
        <v>0</v>
      </c>
      <c r="T206" s="89">
        <v>0</v>
      </c>
      <c r="U206" s="89">
        <v>1</v>
      </c>
      <c r="V206" s="89">
        <v>1</v>
      </c>
      <c r="W206" s="89" t="s">
        <v>2796</v>
      </c>
      <c r="X206" s="89">
        <v>0</v>
      </c>
      <c r="Y206" s="89"/>
      <c r="Z206" s="89">
        <v>0</v>
      </c>
      <c r="AA206" s="89"/>
      <c r="AB206" s="89">
        <v>0</v>
      </c>
      <c r="AC206" s="89"/>
      <c r="AD206" s="87"/>
      <c r="AE206" s="87"/>
      <c r="AF206" s="87"/>
      <c r="AG206" s="87"/>
      <c r="AH206" s="88">
        <f t="shared" si="23"/>
        <v>1</v>
      </c>
      <c r="AI206" s="88" t="str">
        <f t="shared" si="24"/>
        <v/>
      </c>
      <c r="AJ206" s="88" t="str">
        <f t="shared" si="25"/>
        <v/>
      </c>
      <c r="AK206" s="88" t="str">
        <f t="shared" si="21"/>
        <v/>
      </c>
      <c r="AL206" s="88">
        <f t="shared" si="22"/>
        <v>0</v>
      </c>
      <c r="AO206" t="s">
        <v>10218</v>
      </c>
      <c r="AP206" t="s">
        <v>10218</v>
      </c>
      <c r="AQ206" t="s">
        <v>10268</v>
      </c>
      <c r="AS206" t="s">
        <v>10218</v>
      </c>
      <c r="AU206" t="s">
        <v>10775</v>
      </c>
      <c r="AW206" t="s">
        <v>10776</v>
      </c>
    </row>
    <row r="207" spans="1:49" ht="15" customHeight="1" x14ac:dyDescent="0.2">
      <c r="A207" s="86">
        <v>29</v>
      </c>
      <c r="B207" s="86" t="s">
        <v>1610</v>
      </c>
      <c r="C207" t="s">
        <v>1657</v>
      </c>
      <c r="D207" t="s">
        <v>1476</v>
      </c>
      <c r="E207" t="s">
        <v>1116</v>
      </c>
      <c r="F207" t="s">
        <v>1613</v>
      </c>
      <c r="G207" t="s">
        <v>1181</v>
      </c>
      <c r="H207" t="s">
        <v>1614</v>
      </c>
      <c r="I207" t="s">
        <v>1682</v>
      </c>
      <c r="J207" s="87">
        <v>43831</v>
      </c>
      <c r="K207" s="87">
        <v>43921</v>
      </c>
      <c r="L207" t="s">
        <v>1683</v>
      </c>
      <c r="M207" t="s">
        <v>357</v>
      </c>
      <c r="N207" s="86" t="s">
        <v>352</v>
      </c>
      <c r="O207" t="s">
        <v>1681</v>
      </c>
      <c r="P207" t="s">
        <v>1090</v>
      </c>
      <c r="Q207" s="73">
        <f t="shared" si="20"/>
        <v>1</v>
      </c>
      <c r="R207" s="89">
        <v>1</v>
      </c>
      <c r="S207" s="89">
        <v>0</v>
      </c>
      <c r="T207" s="89">
        <v>0</v>
      </c>
      <c r="U207" s="89">
        <v>0</v>
      </c>
      <c r="V207" s="89">
        <v>1</v>
      </c>
      <c r="W207" s="89" t="s">
        <v>2797</v>
      </c>
      <c r="X207" s="89">
        <v>0</v>
      </c>
      <c r="Y207" s="89"/>
      <c r="Z207" s="89">
        <v>0</v>
      </c>
      <c r="AA207" s="89"/>
      <c r="AB207" s="89">
        <v>0</v>
      </c>
      <c r="AC207" s="89"/>
      <c r="AD207" s="87"/>
      <c r="AE207" s="87"/>
      <c r="AF207" s="87"/>
      <c r="AG207" s="87"/>
      <c r="AH207" s="88">
        <f t="shared" si="23"/>
        <v>1</v>
      </c>
      <c r="AI207" s="88">
        <f t="shared" si="24"/>
        <v>1</v>
      </c>
      <c r="AJ207" s="88" t="str">
        <f t="shared" si="25"/>
        <v/>
      </c>
      <c r="AK207" s="88" t="str">
        <f t="shared" si="21"/>
        <v/>
      </c>
      <c r="AL207" s="88" t="str">
        <f t="shared" si="22"/>
        <v/>
      </c>
      <c r="AO207" t="s">
        <v>10218</v>
      </c>
      <c r="AP207" t="s">
        <v>10218</v>
      </c>
      <c r="AQ207" t="s">
        <v>10268</v>
      </c>
      <c r="AS207" t="s">
        <v>10218</v>
      </c>
      <c r="AU207" t="s">
        <v>10777</v>
      </c>
      <c r="AW207" t="s">
        <v>10778</v>
      </c>
    </row>
    <row r="208" spans="1:49" ht="15" customHeight="1" x14ac:dyDescent="0.2">
      <c r="A208" s="86">
        <v>30</v>
      </c>
      <c r="B208" s="86" t="s">
        <v>1610</v>
      </c>
      <c r="C208" t="s">
        <v>1657</v>
      </c>
      <c r="D208" t="s">
        <v>1476</v>
      </c>
      <c r="E208" t="s">
        <v>1116</v>
      </c>
      <c r="F208" t="s">
        <v>1613</v>
      </c>
      <c r="G208" t="s">
        <v>1181</v>
      </c>
      <c r="H208" t="s">
        <v>1614</v>
      </c>
      <c r="I208" t="s">
        <v>1684</v>
      </c>
      <c r="J208" s="87">
        <v>43831</v>
      </c>
      <c r="K208" s="87">
        <v>44196</v>
      </c>
      <c r="L208" t="s">
        <v>1685</v>
      </c>
      <c r="M208" t="s">
        <v>357</v>
      </c>
      <c r="N208" t="s">
        <v>472</v>
      </c>
      <c r="O208" t="s">
        <v>1681</v>
      </c>
      <c r="P208" t="s">
        <v>1090</v>
      </c>
      <c r="Q208" s="44">
        <f t="shared" si="20"/>
        <v>1</v>
      </c>
      <c r="R208" s="88">
        <v>0</v>
      </c>
      <c r="S208" s="88">
        <v>0.2</v>
      </c>
      <c r="T208" s="88">
        <v>0.6</v>
      </c>
      <c r="U208" s="88">
        <v>0.2</v>
      </c>
      <c r="V208" s="88">
        <v>0</v>
      </c>
      <c r="W208" s="88"/>
      <c r="X208" s="88">
        <v>0.2</v>
      </c>
      <c r="Y208" s="88" t="s">
        <v>1686</v>
      </c>
      <c r="Z208" s="88">
        <v>0.6</v>
      </c>
      <c r="AA208" s="88" t="s">
        <v>10779</v>
      </c>
      <c r="AB208" s="88">
        <v>0.1</v>
      </c>
      <c r="AC208" s="88" t="s">
        <v>12212</v>
      </c>
      <c r="AD208" s="88"/>
      <c r="AE208" s="88"/>
      <c r="AF208" s="87">
        <v>44119</v>
      </c>
      <c r="AG208" s="87">
        <v>44172</v>
      </c>
      <c r="AH208" s="88">
        <f t="shared" si="23"/>
        <v>0.9</v>
      </c>
      <c r="AI208" s="88" t="str">
        <f t="shared" si="24"/>
        <v/>
      </c>
      <c r="AJ208" s="88">
        <f t="shared" si="25"/>
        <v>1</v>
      </c>
      <c r="AK208" s="88">
        <f t="shared" si="21"/>
        <v>1</v>
      </c>
      <c r="AL208" s="88">
        <f t="shared" si="22"/>
        <v>0.5</v>
      </c>
      <c r="AO208" t="s">
        <v>10208</v>
      </c>
      <c r="AP208" t="s">
        <v>10218</v>
      </c>
      <c r="AR208" t="s">
        <v>10208</v>
      </c>
      <c r="AS208" t="s">
        <v>10208</v>
      </c>
      <c r="AV208" t="s">
        <v>10780</v>
      </c>
      <c r="AW208" t="s">
        <v>10781</v>
      </c>
    </row>
    <row r="209" spans="1:50" ht="15" customHeight="1" x14ac:dyDescent="0.2">
      <c r="A209" s="86">
        <v>31</v>
      </c>
      <c r="B209" s="86" t="s">
        <v>1610</v>
      </c>
      <c r="C209" t="s">
        <v>1687</v>
      </c>
      <c r="D209" t="s">
        <v>1104</v>
      </c>
      <c r="E209" t="s">
        <v>1157</v>
      </c>
      <c r="F209" t="s">
        <v>1439</v>
      </c>
      <c r="G209" t="s">
        <v>1107</v>
      </c>
      <c r="H209" t="s">
        <v>1158</v>
      </c>
      <c r="I209" t="s">
        <v>1109</v>
      </c>
      <c r="J209" s="87">
        <v>43952</v>
      </c>
      <c r="K209" s="87">
        <v>44074</v>
      </c>
      <c r="L209" t="s">
        <v>1688</v>
      </c>
      <c r="M209" t="s">
        <v>357</v>
      </c>
      <c r="N209" t="s">
        <v>472</v>
      </c>
      <c r="O209" t="s">
        <v>1161</v>
      </c>
      <c r="P209" t="s">
        <v>258</v>
      </c>
      <c r="Q209" s="44">
        <f t="shared" si="20"/>
        <v>1</v>
      </c>
      <c r="R209" s="88">
        <v>0</v>
      </c>
      <c r="S209" s="88">
        <v>0</v>
      </c>
      <c r="T209" s="88">
        <v>1</v>
      </c>
      <c r="U209" s="88">
        <v>0</v>
      </c>
      <c r="V209" s="88">
        <v>0</v>
      </c>
      <c r="W209" s="88" t="s">
        <v>2798</v>
      </c>
      <c r="X209" s="88">
        <v>0</v>
      </c>
      <c r="Y209" s="88" t="s">
        <v>1689</v>
      </c>
      <c r="Z209" s="88">
        <v>0.9</v>
      </c>
      <c r="AA209" s="88" t="s">
        <v>10782</v>
      </c>
      <c r="AB209" s="88">
        <v>1</v>
      </c>
      <c r="AC209" s="88" t="s">
        <v>12213</v>
      </c>
      <c r="AD209" s="88"/>
      <c r="AE209" s="88"/>
      <c r="AF209" s="87">
        <v>44119</v>
      </c>
      <c r="AG209" s="87">
        <v>44172</v>
      </c>
      <c r="AH209" s="88">
        <f t="shared" si="23"/>
        <v>1</v>
      </c>
      <c r="AI209" s="88" t="str">
        <f t="shared" si="24"/>
        <v/>
      </c>
      <c r="AJ209" s="88" t="str">
        <f t="shared" si="25"/>
        <v/>
      </c>
      <c r="AK209" s="88">
        <f t="shared" si="21"/>
        <v>0.9</v>
      </c>
      <c r="AL209" s="88" t="str">
        <f t="shared" si="22"/>
        <v/>
      </c>
      <c r="AO209" t="s">
        <v>10208</v>
      </c>
      <c r="AP209" t="s">
        <v>10208</v>
      </c>
      <c r="AS209" t="s">
        <v>10208</v>
      </c>
      <c r="AV209" t="s">
        <v>10783</v>
      </c>
      <c r="AW209" t="s">
        <v>10784</v>
      </c>
    </row>
    <row r="210" spans="1:50" ht="15" customHeight="1" x14ac:dyDescent="0.2">
      <c r="A210" s="86">
        <v>32</v>
      </c>
      <c r="B210" s="86" t="s">
        <v>1610</v>
      </c>
      <c r="C210" t="s">
        <v>1687</v>
      </c>
      <c r="D210" t="s">
        <v>1143</v>
      </c>
      <c r="E210" t="s">
        <v>1157</v>
      </c>
      <c r="F210" t="s">
        <v>1439</v>
      </c>
      <c r="G210" t="s">
        <v>1107</v>
      </c>
      <c r="H210" t="s">
        <v>1158</v>
      </c>
      <c r="I210" t="s">
        <v>1111</v>
      </c>
      <c r="J210" s="87">
        <v>43831</v>
      </c>
      <c r="K210" s="87">
        <v>44196</v>
      </c>
      <c r="L210" t="s">
        <v>1690</v>
      </c>
      <c r="M210" t="s">
        <v>357</v>
      </c>
      <c r="N210" t="s">
        <v>472</v>
      </c>
      <c r="O210" t="s">
        <v>1161</v>
      </c>
      <c r="P210" t="s">
        <v>258</v>
      </c>
      <c r="Q210" s="44">
        <f t="shared" ref="Q210:Q273" si="26">SUM(R210:U210)</f>
        <v>1</v>
      </c>
      <c r="R210" s="88">
        <v>0</v>
      </c>
      <c r="S210" s="88">
        <v>0</v>
      </c>
      <c r="T210" s="88">
        <v>0</v>
      </c>
      <c r="U210" s="88">
        <v>1</v>
      </c>
      <c r="V210" s="88">
        <v>0</v>
      </c>
      <c r="W210" s="88"/>
      <c r="X210" s="88">
        <v>0</v>
      </c>
      <c r="Y210" s="88" t="s">
        <v>1691</v>
      </c>
      <c r="Z210" s="88">
        <v>0</v>
      </c>
      <c r="AA210" s="88" t="s">
        <v>10785</v>
      </c>
      <c r="AB210" s="88">
        <v>1</v>
      </c>
      <c r="AC210" s="88" t="s">
        <v>12214</v>
      </c>
      <c r="AD210" s="88"/>
      <c r="AE210" s="88"/>
      <c r="AF210" s="87">
        <v>44117</v>
      </c>
      <c r="AG210" s="87">
        <v>44172</v>
      </c>
      <c r="AH210" s="88">
        <f t="shared" si="23"/>
        <v>1</v>
      </c>
      <c r="AI210" s="88" t="str">
        <f t="shared" si="24"/>
        <v/>
      </c>
      <c r="AJ210" s="88" t="str">
        <f t="shared" si="25"/>
        <v/>
      </c>
      <c r="AK210" s="88" t="str">
        <f t="shared" si="21"/>
        <v/>
      </c>
      <c r="AL210" s="88">
        <f t="shared" si="22"/>
        <v>1</v>
      </c>
      <c r="AO210" t="s">
        <v>10218</v>
      </c>
      <c r="AP210" t="s">
        <v>10208</v>
      </c>
      <c r="AS210" t="s">
        <v>10218</v>
      </c>
      <c r="AV210" t="s">
        <v>10786</v>
      </c>
      <c r="AW210" t="s">
        <v>10787</v>
      </c>
    </row>
    <row r="211" spans="1:50" ht="15" customHeight="1" x14ac:dyDescent="0.2">
      <c r="A211" s="86">
        <v>33</v>
      </c>
      <c r="B211" s="86" t="s">
        <v>1610</v>
      </c>
      <c r="C211" t="s">
        <v>1687</v>
      </c>
      <c r="D211" t="s">
        <v>1104</v>
      </c>
      <c r="E211" t="s">
        <v>1157</v>
      </c>
      <c r="F211" t="s">
        <v>1439</v>
      </c>
      <c r="G211" t="s">
        <v>1107</v>
      </c>
      <c r="H211" t="s">
        <v>1158</v>
      </c>
      <c r="I211" t="s">
        <v>1113</v>
      </c>
      <c r="J211" s="87">
        <v>43983</v>
      </c>
      <c r="K211" s="87">
        <v>44012</v>
      </c>
      <c r="L211" t="s">
        <v>1692</v>
      </c>
      <c r="M211" t="s">
        <v>357</v>
      </c>
      <c r="N211" t="s">
        <v>472</v>
      </c>
      <c r="O211" t="s">
        <v>1161</v>
      </c>
      <c r="P211" t="s">
        <v>258</v>
      </c>
      <c r="Q211" s="44">
        <f t="shared" si="26"/>
        <v>1</v>
      </c>
      <c r="R211" s="88">
        <v>0</v>
      </c>
      <c r="S211" s="88">
        <v>0</v>
      </c>
      <c r="T211" s="88">
        <v>1</v>
      </c>
      <c r="U211" s="88">
        <v>0</v>
      </c>
      <c r="V211" s="88">
        <v>0</v>
      </c>
      <c r="W211" s="88"/>
      <c r="X211" s="88">
        <v>0</v>
      </c>
      <c r="Y211" s="88"/>
      <c r="Z211" s="88">
        <v>1</v>
      </c>
      <c r="AA211" s="88" t="s">
        <v>10788</v>
      </c>
      <c r="AB211" s="88">
        <v>0</v>
      </c>
      <c r="AC211" s="88" t="s">
        <v>12215</v>
      </c>
      <c r="AD211" s="88"/>
      <c r="AE211" s="88"/>
      <c r="AF211" s="87">
        <v>44118</v>
      </c>
      <c r="AG211" s="87">
        <v>44172</v>
      </c>
      <c r="AH211" s="88">
        <f t="shared" si="23"/>
        <v>1</v>
      </c>
      <c r="AI211" s="88" t="str">
        <f t="shared" si="24"/>
        <v/>
      </c>
      <c r="AJ211" s="88" t="str">
        <f t="shared" si="25"/>
        <v/>
      </c>
      <c r="AK211" s="88">
        <f t="shared" si="21"/>
        <v>1</v>
      </c>
      <c r="AL211" s="88" t="str">
        <f t="shared" si="22"/>
        <v/>
      </c>
      <c r="AO211" t="s">
        <v>10208</v>
      </c>
      <c r="AP211" t="s">
        <v>10218</v>
      </c>
      <c r="AS211" t="s">
        <v>10208</v>
      </c>
      <c r="AW211" t="s">
        <v>10789</v>
      </c>
    </row>
    <row r="212" spans="1:50" ht="15" customHeight="1" x14ac:dyDescent="0.2">
      <c r="A212" s="86">
        <v>34</v>
      </c>
      <c r="B212" s="86" t="s">
        <v>1610</v>
      </c>
      <c r="C212" t="s">
        <v>1687</v>
      </c>
      <c r="D212" t="s">
        <v>1104</v>
      </c>
      <c r="E212" t="s">
        <v>1157</v>
      </c>
      <c r="F212" t="s">
        <v>1439</v>
      </c>
      <c r="G212" t="s">
        <v>1107</v>
      </c>
      <c r="H212" t="s">
        <v>1158</v>
      </c>
      <c r="I212" t="s">
        <v>1693</v>
      </c>
      <c r="J212" s="87">
        <v>44013</v>
      </c>
      <c r="K212" s="87">
        <v>44196</v>
      </c>
      <c r="L212" t="s">
        <v>1694</v>
      </c>
      <c r="M212" t="s">
        <v>357</v>
      </c>
      <c r="N212" t="s">
        <v>472</v>
      </c>
      <c r="O212" t="s">
        <v>1161</v>
      </c>
      <c r="P212" t="s">
        <v>258</v>
      </c>
      <c r="Q212" s="44">
        <f t="shared" si="26"/>
        <v>1</v>
      </c>
      <c r="R212" s="88">
        <v>0</v>
      </c>
      <c r="S212" s="88">
        <v>0</v>
      </c>
      <c r="T212" s="88">
        <v>0</v>
      </c>
      <c r="U212" s="88">
        <v>1</v>
      </c>
      <c r="V212" s="88">
        <v>0</v>
      </c>
      <c r="W212" s="88"/>
      <c r="X212" s="88">
        <v>0</v>
      </c>
      <c r="Y212" s="88"/>
      <c r="Z212" s="88">
        <v>0</v>
      </c>
      <c r="AA212" s="88" t="s">
        <v>1623</v>
      </c>
      <c r="AB212" s="88">
        <v>0</v>
      </c>
      <c r="AC212" s="88" t="s">
        <v>12215</v>
      </c>
      <c r="AD212" s="88"/>
      <c r="AE212" s="88"/>
      <c r="AF212" s="87">
        <v>44118</v>
      </c>
      <c r="AG212" s="87">
        <v>44172</v>
      </c>
      <c r="AH212" s="88">
        <f t="shared" si="23"/>
        <v>0</v>
      </c>
      <c r="AI212" s="88" t="str">
        <f t="shared" si="24"/>
        <v/>
      </c>
      <c r="AJ212" s="88" t="str">
        <f t="shared" si="25"/>
        <v/>
      </c>
      <c r="AK212" s="88" t="str">
        <f t="shared" si="21"/>
        <v/>
      </c>
      <c r="AL212" s="88">
        <f t="shared" si="22"/>
        <v>0</v>
      </c>
      <c r="AO212" t="s">
        <v>10218</v>
      </c>
      <c r="AP212" t="s">
        <v>10208</v>
      </c>
      <c r="AS212" t="s">
        <v>10218</v>
      </c>
      <c r="AW212" t="s">
        <v>10790</v>
      </c>
    </row>
    <row r="213" spans="1:50" ht="15" customHeight="1" x14ac:dyDescent="0.2">
      <c r="A213" s="86">
        <v>35</v>
      </c>
      <c r="B213" s="86" t="s">
        <v>1610</v>
      </c>
      <c r="C213" t="s">
        <v>1687</v>
      </c>
      <c r="D213" t="s">
        <v>1104</v>
      </c>
      <c r="E213" t="s">
        <v>1157</v>
      </c>
      <c r="F213" t="s">
        <v>1439</v>
      </c>
      <c r="G213" t="s">
        <v>1107</v>
      </c>
      <c r="H213" t="s">
        <v>1158</v>
      </c>
      <c r="I213" t="s">
        <v>1303</v>
      </c>
      <c r="J213" s="87">
        <v>43983</v>
      </c>
      <c r="K213" s="87">
        <v>44027</v>
      </c>
      <c r="L213" t="s">
        <v>1695</v>
      </c>
      <c r="M213" t="s">
        <v>357</v>
      </c>
      <c r="N213" s="86" t="s">
        <v>352</v>
      </c>
      <c r="O213" t="s">
        <v>1161</v>
      </c>
      <c r="P213" t="s">
        <v>258</v>
      </c>
      <c r="Q213" s="73">
        <f t="shared" si="26"/>
        <v>1</v>
      </c>
      <c r="R213" s="89">
        <v>0</v>
      </c>
      <c r="S213" s="89">
        <v>0</v>
      </c>
      <c r="T213" s="89">
        <v>1</v>
      </c>
      <c r="U213" s="89">
        <v>0</v>
      </c>
      <c r="V213" s="89">
        <v>0</v>
      </c>
      <c r="W213" s="89"/>
      <c r="X213" s="89">
        <v>0</v>
      </c>
      <c r="Y213" s="89"/>
      <c r="Z213" s="89">
        <v>1</v>
      </c>
      <c r="AA213" s="89" t="s">
        <v>10791</v>
      </c>
      <c r="AB213" s="89">
        <v>0</v>
      </c>
      <c r="AC213" s="89" t="s">
        <v>12216</v>
      </c>
      <c r="AD213" s="87"/>
      <c r="AE213" s="87"/>
      <c r="AF213" s="87">
        <v>44118</v>
      </c>
      <c r="AG213" s="87">
        <v>44172</v>
      </c>
      <c r="AH213" s="88">
        <f t="shared" si="23"/>
        <v>1</v>
      </c>
      <c r="AI213" s="88" t="str">
        <f t="shared" si="24"/>
        <v/>
      </c>
      <c r="AJ213" s="88" t="str">
        <f t="shared" si="25"/>
        <v/>
      </c>
      <c r="AK213" s="88">
        <f t="shared" si="21"/>
        <v>1</v>
      </c>
      <c r="AL213" s="88" t="str">
        <f t="shared" si="22"/>
        <v/>
      </c>
      <c r="AO213" t="s">
        <v>10208</v>
      </c>
      <c r="AP213" t="s">
        <v>10218</v>
      </c>
      <c r="AS213" t="s">
        <v>10208</v>
      </c>
      <c r="AW213" t="s">
        <v>10792</v>
      </c>
    </row>
    <row r="214" spans="1:50" ht="15" customHeight="1" x14ac:dyDescent="0.2">
      <c r="A214" s="86">
        <v>1</v>
      </c>
      <c r="B214" s="86" t="s">
        <v>1696</v>
      </c>
      <c r="C214" s="86" t="s">
        <v>1697</v>
      </c>
      <c r="D214" s="86" t="s">
        <v>1081</v>
      </c>
      <c r="E214" s="86" t="s">
        <v>1237</v>
      </c>
      <c r="F214" s="86" t="s">
        <v>1698</v>
      </c>
      <c r="G214" s="86" t="s">
        <v>1699</v>
      </c>
      <c r="H214" s="86" t="s">
        <v>1700</v>
      </c>
      <c r="I214" s="86" t="s">
        <v>1701</v>
      </c>
      <c r="J214" s="87">
        <v>43983</v>
      </c>
      <c r="K214" s="87">
        <v>44196</v>
      </c>
      <c r="L214" s="86" t="s">
        <v>1702</v>
      </c>
      <c r="M214" s="86" t="s">
        <v>106</v>
      </c>
      <c r="N214" s="86" t="s">
        <v>352</v>
      </c>
      <c r="O214" s="86" t="s">
        <v>1703</v>
      </c>
      <c r="P214" s="86" t="s">
        <v>1090</v>
      </c>
      <c r="Q214" s="89">
        <f t="shared" si="26"/>
        <v>4</v>
      </c>
      <c r="R214" s="89">
        <v>0</v>
      </c>
      <c r="S214" s="89">
        <v>0</v>
      </c>
      <c r="T214" s="89">
        <v>1</v>
      </c>
      <c r="U214" s="89">
        <v>3</v>
      </c>
      <c r="V214" s="89">
        <v>0</v>
      </c>
      <c r="W214" s="89"/>
      <c r="X214" s="89">
        <v>0</v>
      </c>
      <c r="Y214" s="89" t="s">
        <v>1704</v>
      </c>
      <c r="Z214" s="89">
        <v>1</v>
      </c>
      <c r="AA214" s="89" t="s">
        <v>10884</v>
      </c>
      <c r="AB214" s="89">
        <v>1</v>
      </c>
      <c r="AC214" s="89" t="s">
        <v>12217</v>
      </c>
      <c r="AD214" s="87"/>
      <c r="AE214" s="87"/>
      <c r="AF214" s="87">
        <v>44117</v>
      </c>
      <c r="AG214" s="87">
        <v>44172</v>
      </c>
      <c r="AH214" s="88">
        <f t="shared" si="23"/>
        <v>0.5</v>
      </c>
      <c r="AI214" s="88" t="str">
        <f t="shared" si="24"/>
        <v/>
      </c>
      <c r="AJ214" s="88" t="str">
        <f t="shared" si="25"/>
        <v/>
      </c>
      <c r="AK214" s="88">
        <f t="shared" si="21"/>
        <v>1</v>
      </c>
      <c r="AL214" s="88">
        <f t="shared" si="22"/>
        <v>0.33333333333333331</v>
      </c>
      <c r="AM214" s="86"/>
      <c r="AN214" s="86"/>
      <c r="AO214" s="86"/>
      <c r="AP214" s="86" t="s">
        <v>10208</v>
      </c>
      <c r="AQ214" s="86" t="s">
        <v>10209</v>
      </c>
      <c r="AR214" s="86" t="s">
        <v>10268</v>
      </c>
      <c r="AS214" s="86"/>
      <c r="AT214" s="86"/>
      <c r="AU214" s="86"/>
      <c r="AV214" s="86" t="s">
        <v>10885</v>
      </c>
      <c r="AW214" s="86"/>
      <c r="AX214" s="86"/>
    </row>
    <row r="215" spans="1:50" ht="15" customHeight="1" x14ac:dyDescent="0.2">
      <c r="A215" s="86">
        <v>2</v>
      </c>
      <c r="B215" s="86" t="s">
        <v>1696</v>
      </c>
      <c r="C215" s="86" t="s">
        <v>1697</v>
      </c>
      <c r="D215" s="86" t="s">
        <v>1081</v>
      </c>
      <c r="E215" s="86" t="s">
        <v>1237</v>
      </c>
      <c r="F215" s="86" t="s">
        <v>1698</v>
      </c>
      <c r="G215" s="86" t="s">
        <v>1699</v>
      </c>
      <c r="H215" s="86" t="s">
        <v>1700</v>
      </c>
      <c r="I215" s="86" t="s">
        <v>1705</v>
      </c>
      <c r="J215" s="87">
        <v>43983</v>
      </c>
      <c r="K215" s="87">
        <v>44196</v>
      </c>
      <c r="L215" s="86" t="s">
        <v>1702</v>
      </c>
      <c r="M215" s="86" t="s">
        <v>106</v>
      </c>
      <c r="N215" s="86" t="s">
        <v>352</v>
      </c>
      <c r="O215" s="86" t="s">
        <v>1703</v>
      </c>
      <c r="P215" s="86" t="s">
        <v>1090</v>
      </c>
      <c r="Q215" s="89">
        <f t="shared" si="26"/>
        <v>4</v>
      </c>
      <c r="R215" s="89">
        <v>0</v>
      </c>
      <c r="S215" s="89">
        <v>0</v>
      </c>
      <c r="T215" s="89">
        <v>1</v>
      </c>
      <c r="U215" s="89">
        <v>3</v>
      </c>
      <c r="V215" s="89">
        <v>0</v>
      </c>
      <c r="W215" s="89"/>
      <c r="X215" s="89">
        <v>0</v>
      </c>
      <c r="Y215" s="89" t="s">
        <v>1706</v>
      </c>
      <c r="Z215" s="89">
        <v>1</v>
      </c>
      <c r="AA215" s="89" t="s">
        <v>10886</v>
      </c>
      <c r="AB215" s="89">
        <v>1</v>
      </c>
      <c r="AC215" s="89" t="s">
        <v>12218</v>
      </c>
      <c r="AD215" s="87"/>
      <c r="AE215" s="87"/>
      <c r="AF215" s="87">
        <v>44117</v>
      </c>
      <c r="AG215" s="87">
        <v>44172</v>
      </c>
      <c r="AH215" s="88">
        <f t="shared" si="23"/>
        <v>0.5</v>
      </c>
      <c r="AI215" s="88" t="str">
        <f t="shared" si="24"/>
        <v/>
      </c>
      <c r="AJ215" s="88" t="str">
        <f t="shared" si="25"/>
        <v/>
      </c>
      <c r="AK215" s="88">
        <f t="shared" si="21"/>
        <v>1</v>
      </c>
      <c r="AL215" s="88">
        <f t="shared" si="22"/>
        <v>0.33333333333333331</v>
      </c>
      <c r="AM215" s="86"/>
      <c r="AN215" s="86"/>
      <c r="AO215" s="86"/>
      <c r="AP215" s="86" t="s">
        <v>10208</v>
      </c>
      <c r="AQ215" s="86" t="s">
        <v>10209</v>
      </c>
      <c r="AR215" t="s">
        <v>10209</v>
      </c>
      <c r="AV215" t="s">
        <v>10887</v>
      </c>
    </row>
    <row r="216" spans="1:50" ht="15" customHeight="1" x14ac:dyDescent="0.2">
      <c r="A216" s="86">
        <v>3</v>
      </c>
      <c r="B216" s="86" t="s">
        <v>1696</v>
      </c>
      <c r="C216" s="86" t="s">
        <v>1707</v>
      </c>
      <c r="D216" s="86" t="s">
        <v>1143</v>
      </c>
      <c r="E216" s="86" t="s">
        <v>1237</v>
      </c>
      <c r="F216" s="86" t="s">
        <v>1536</v>
      </c>
      <c r="G216" s="86" t="s">
        <v>1699</v>
      </c>
      <c r="H216" s="86" t="s">
        <v>1700</v>
      </c>
      <c r="I216" s="86" t="s">
        <v>1708</v>
      </c>
      <c r="J216" s="87">
        <v>43983</v>
      </c>
      <c r="K216" s="87">
        <v>44165</v>
      </c>
      <c r="L216" s="86" t="s">
        <v>1709</v>
      </c>
      <c r="M216" s="86" t="s">
        <v>106</v>
      </c>
      <c r="N216" s="86" t="s">
        <v>352</v>
      </c>
      <c r="O216" s="86" t="s">
        <v>1710</v>
      </c>
      <c r="P216" s="86" t="s">
        <v>1090</v>
      </c>
      <c r="Q216" s="89">
        <f t="shared" si="26"/>
        <v>5</v>
      </c>
      <c r="R216" s="89">
        <v>0</v>
      </c>
      <c r="S216" s="89">
        <v>1</v>
      </c>
      <c r="T216" s="89">
        <v>3</v>
      </c>
      <c r="U216" s="89">
        <v>1</v>
      </c>
      <c r="V216" s="89">
        <v>0</v>
      </c>
      <c r="W216" s="89"/>
      <c r="X216" s="89">
        <v>1</v>
      </c>
      <c r="Y216" s="89" t="s">
        <v>1711</v>
      </c>
      <c r="Z216" s="89">
        <v>4</v>
      </c>
      <c r="AA216" s="89" t="s">
        <v>10888</v>
      </c>
      <c r="AB216" s="89">
        <v>1</v>
      </c>
      <c r="AC216" s="89" t="s">
        <v>12219</v>
      </c>
      <c r="AD216" s="87"/>
      <c r="AE216" s="87"/>
      <c r="AF216" s="87">
        <v>44117</v>
      </c>
      <c r="AG216" s="87">
        <v>44172</v>
      </c>
      <c r="AH216" s="88">
        <f t="shared" si="23"/>
        <v>1</v>
      </c>
      <c r="AI216" s="88" t="str">
        <f t="shared" si="24"/>
        <v/>
      </c>
      <c r="AJ216" s="88">
        <f t="shared" si="25"/>
        <v>1</v>
      </c>
      <c r="AK216" s="88">
        <f t="shared" si="21"/>
        <v>1</v>
      </c>
      <c r="AL216" s="88">
        <f t="shared" si="22"/>
        <v>1</v>
      </c>
      <c r="AM216" s="86"/>
      <c r="AN216" s="86"/>
      <c r="AO216" s="86"/>
      <c r="AP216" s="86" t="s">
        <v>10208</v>
      </c>
      <c r="AQ216" s="86" t="s">
        <v>10209</v>
      </c>
      <c r="AR216" t="s">
        <v>10208</v>
      </c>
      <c r="AV216" t="s">
        <v>10889</v>
      </c>
    </row>
    <row r="217" spans="1:50" ht="15" customHeight="1" x14ac:dyDescent="0.2">
      <c r="A217" s="86">
        <v>4</v>
      </c>
      <c r="B217" s="86" t="s">
        <v>1696</v>
      </c>
      <c r="C217" s="86" t="s">
        <v>1707</v>
      </c>
      <c r="D217" s="86" t="s">
        <v>1143</v>
      </c>
      <c r="E217" s="86" t="s">
        <v>1237</v>
      </c>
      <c r="F217" s="86" t="s">
        <v>1536</v>
      </c>
      <c r="G217" s="86" t="s">
        <v>1699</v>
      </c>
      <c r="H217" s="86" t="s">
        <v>1700</v>
      </c>
      <c r="I217" s="86" t="s">
        <v>1712</v>
      </c>
      <c r="J217" s="87">
        <v>43983</v>
      </c>
      <c r="K217" s="87">
        <v>44165</v>
      </c>
      <c r="L217" s="86" t="s">
        <v>1713</v>
      </c>
      <c r="M217" s="86" t="s">
        <v>106</v>
      </c>
      <c r="N217" s="86" t="s">
        <v>352</v>
      </c>
      <c r="O217" s="86" t="s">
        <v>1710</v>
      </c>
      <c r="P217" s="86" t="s">
        <v>1090</v>
      </c>
      <c r="Q217" s="89">
        <f t="shared" si="26"/>
        <v>5</v>
      </c>
      <c r="R217" s="89">
        <v>0</v>
      </c>
      <c r="S217" s="89">
        <v>1</v>
      </c>
      <c r="T217" s="89">
        <v>3</v>
      </c>
      <c r="U217" s="89">
        <v>1</v>
      </c>
      <c r="V217" s="89">
        <v>0</v>
      </c>
      <c r="W217" s="89"/>
      <c r="X217" s="89">
        <v>0</v>
      </c>
      <c r="Y217" s="89" t="s">
        <v>1714</v>
      </c>
      <c r="Z217" s="89">
        <v>5</v>
      </c>
      <c r="AA217" s="89" t="s">
        <v>10890</v>
      </c>
      <c r="AB217" s="89">
        <v>1</v>
      </c>
      <c r="AC217" s="89" t="s">
        <v>12220</v>
      </c>
      <c r="AD217" s="87"/>
      <c r="AE217" s="87"/>
      <c r="AF217" s="87">
        <v>44117</v>
      </c>
      <c r="AG217" s="87">
        <v>44172</v>
      </c>
      <c r="AH217" s="88">
        <f t="shared" si="23"/>
        <v>1</v>
      </c>
      <c r="AI217" s="88" t="str">
        <f t="shared" si="24"/>
        <v/>
      </c>
      <c r="AJ217" s="88">
        <f t="shared" si="25"/>
        <v>0</v>
      </c>
      <c r="AK217" s="88">
        <f t="shared" si="21"/>
        <v>1</v>
      </c>
      <c r="AL217" s="88">
        <f t="shared" si="22"/>
        <v>1</v>
      </c>
      <c r="AM217" s="86"/>
      <c r="AN217" s="86"/>
      <c r="AO217" s="86"/>
      <c r="AP217" s="86" t="s">
        <v>10208</v>
      </c>
      <c r="AQ217" s="86" t="s">
        <v>10209</v>
      </c>
      <c r="AR217" t="s">
        <v>10208</v>
      </c>
      <c r="AV217" t="s">
        <v>10891</v>
      </c>
    </row>
    <row r="218" spans="1:50" ht="15" customHeight="1" x14ac:dyDescent="0.2">
      <c r="A218" s="86">
        <v>5</v>
      </c>
      <c r="B218" s="86" t="s">
        <v>1696</v>
      </c>
      <c r="C218" s="86" t="s">
        <v>1715</v>
      </c>
      <c r="D218" s="86" t="s">
        <v>1081</v>
      </c>
      <c r="E218" s="86" t="s">
        <v>1237</v>
      </c>
      <c r="F218" s="86" t="s">
        <v>1716</v>
      </c>
      <c r="G218" s="86" t="s">
        <v>1699</v>
      </c>
      <c r="H218" s="86" t="s">
        <v>1700</v>
      </c>
      <c r="I218" s="86" t="s">
        <v>1717</v>
      </c>
      <c r="J218" s="87">
        <v>44013</v>
      </c>
      <c r="K218" s="87">
        <v>44027</v>
      </c>
      <c r="L218" s="86" t="s">
        <v>1718</v>
      </c>
      <c r="M218" s="86" t="s">
        <v>106</v>
      </c>
      <c r="N218" s="86" t="s">
        <v>472</v>
      </c>
      <c r="O218" s="86" t="s">
        <v>1719</v>
      </c>
      <c r="P218" s="86" t="s">
        <v>1090</v>
      </c>
      <c r="Q218" s="88">
        <f t="shared" si="26"/>
        <v>1</v>
      </c>
      <c r="R218" s="88">
        <v>0</v>
      </c>
      <c r="S218" s="88">
        <v>0</v>
      </c>
      <c r="T218" s="88">
        <v>1</v>
      </c>
      <c r="U218" s="88">
        <v>0</v>
      </c>
      <c r="V218" s="88">
        <v>0</v>
      </c>
      <c r="W218" s="88"/>
      <c r="X218" s="88">
        <v>0</v>
      </c>
      <c r="Y218" s="88"/>
      <c r="Z218" s="88">
        <v>1</v>
      </c>
      <c r="AA218" s="88" t="s">
        <v>10892</v>
      </c>
      <c r="AB218" s="88">
        <v>0</v>
      </c>
      <c r="AC218" s="88" t="s">
        <v>12221</v>
      </c>
      <c r="AD218" s="88"/>
      <c r="AE218" s="88"/>
      <c r="AF218" s="87">
        <v>44117</v>
      </c>
      <c r="AG218" s="87">
        <v>44172</v>
      </c>
      <c r="AH218" s="88">
        <f t="shared" si="23"/>
        <v>1</v>
      </c>
      <c r="AI218" s="88" t="str">
        <f t="shared" si="24"/>
        <v/>
      </c>
      <c r="AJ218" s="88" t="str">
        <f t="shared" si="25"/>
        <v/>
      </c>
      <c r="AK218" s="88">
        <f t="shared" si="21"/>
        <v>1</v>
      </c>
      <c r="AL218" s="88" t="str">
        <f t="shared" si="22"/>
        <v/>
      </c>
      <c r="AM218" s="86"/>
      <c r="AN218" s="86"/>
      <c r="AO218" s="86"/>
      <c r="AP218" s="86" t="s">
        <v>10218</v>
      </c>
      <c r="AQ218" s="86" t="s">
        <v>10209</v>
      </c>
      <c r="AR218" t="s">
        <v>10209</v>
      </c>
    </row>
    <row r="219" spans="1:50" ht="15" customHeight="1" x14ac:dyDescent="0.2">
      <c r="A219" s="86">
        <v>6</v>
      </c>
      <c r="B219" s="86" t="s">
        <v>1696</v>
      </c>
      <c r="C219" s="86" t="s">
        <v>1715</v>
      </c>
      <c r="D219" s="86" t="s">
        <v>1081</v>
      </c>
      <c r="E219" s="86" t="s">
        <v>1237</v>
      </c>
      <c r="F219" s="86" t="s">
        <v>1716</v>
      </c>
      <c r="G219" s="86" t="s">
        <v>1699</v>
      </c>
      <c r="H219" s="86" t="s">
        <v>1700</v>
      </c>
      <c r="I219" s="86" t="s">
        <v>1720</v>
      </c>
      <c r="J219" s="87">
        <v>44013</v>
      </c>
      <c r="K219" s="87">
        <v>44196</v>
      </c>
      <c r="L219" s="86" t="s">
        <v>1721</v>
      </c>
      <c r="M219" s="86" t="s">
        <v>106</v>
      </c>
      <c r="N219" s="86" t="s">
        <v>472</v>
      </c>
      <c r="O219" s="86" t="s">
        <v>1719</v>
      </c>
      <c r="P219" s="86" t="s">
        <v>1090</v>
      </c>
      <c r="Q219" s="88">
        <f t="shared" si="26"/>
        <v>1</v>
      </c>
      <c r="R219" s="88">
        <v>0</v>
      </c>
      <c r="S219" s="88">
        <v>0</v>
      </c>
      <c r="T219" s="88">
        <v>0.5</v>
      </c>
      <c r="U219" s="88">
        <v>0.5</v>
      </c>
      <c r="V219" s="88">
        <v>0</v>
      </c>
      <c r="W219" s="88"/>
      <c r="X219" s="88">
        <v>0</v>
      </c>
      <c r="Y219" s="88"/>
      <c r="Z219" s="88">
        <v>0.5</v>
      </c>
      <c r="AA219" s="88" t="s">
        <v>10893</v>
      </c>
      <c r="AB219" s="88">
        <v>0.4</v>
      </c>
      <c r="AC219" s="88" t="s">
        <v>12222</v>
      </c>
      <c r="AD219" s="88"/>
      <c r="AE219" s="88"/>
      <c r="AF219" s="87">
        <v>44117</v>
      </c>
      <c r="AG219" s="87">
        <v>44172</v>
      </c>
      <c r="AH219" s="88">
        <f t="shared" si="23"/>
        <v>0.9</v>
      </c>
      <c r="AI219" s="88" t="str">
        <f t="shared" si="24"/>
        <v/>
      </c>
      <c r="AJ219" s="88" t="str">
        <f t="shared" si="25"/>
        <v/>
      </c>
      <c r="AK219" s="88">
        <f t="shared" si="21"/>
        <v>1</v>
      </c>
      <c r="AL219" s="88">
        <f t="shared" si="22"/>
        <v>0.8</v>
      </c>
      <c r="AM219" s="86"/>
      <c r="AN219" s="86"/>
      <c r="AO219" s="86"/>
      <c r="AP219" s="86" t="s">
        <v>10208</v>
      </c>
      <c r="AQ219" s="86" t="s">
        <v>10209</v>
      </c>
      <c r="AR219" t="s">
        <v>10209</v>
      </c>
    </row>
    <row r="220" spans="1:50" ht="15" customHeight="1" x14ac:dyDescent="0.2">
      <c r="A220" s="86">
        <v>7</v>
      </c>
      <c r="B220" s="86" t="s">
        <v>1696</v>
      </c>
      <c r="C220" s="86" t="s">
        <v>1715</v>
      </c>
      <c r="D220" s="86" t="s">
        <v>1081</v>
      </c>
      <c r="E220" s="86" t="s">
        <v>1237</v>
      </c>
      <c r="F220" s="86" t="s">
        <v>1716</v>
      </c>
      <c r="G220" s="86" t="s">
        <v>1699</v>
      </c>
      <c r="H220" s="86" t="s">
        <v>1700</v>
      </c>
      <c r="I220" t="s">
        <v>1722</v>
      </c>
      <c r="J220" s="87">
        <v>44044</v>
      </c>
      <c r="K220" s="87">
        <v>44196</v>
      </c>
      <c r="L220" s="86" t="s">
        <v>1723</v>
      </c>
      <c r="M220" s="86" t="s">
        <v>106</v>
      </c>
      <c r="N220" s="86" t="s">
        <v>472</v>
      </c>
      <c r="O220" s="86" t="s">
        <v>1719</v>
      </c>
      <c r="P220" s="86" t="s">
        <v>1090</v>
      </c>
      <c r="Q220" s="88">
        <f t="shared" si="26"/>
        <v>1</v>
      </c>
      <c r="R220" s="88">
        <v>0</v>
      </c>
      <c r="S220" s="88">
        <v>0</v>
      </c>
      <c r="T220" s="88">
        <v>0.3</v>
      </c>
      <c r="U220" s="88">
        <v>0.7</v>
      </c>
      <c r="V220" s="88">
        <v>0</v>
      </c>
      <c r="W220" s="88"/>
      <c r="X220" s="88">
        <v>0</v>
      </c>
      <c r="Y220" s="88"/>
      <c r="Z220" s="88">
        <v>0.3</v>
      </c>
      <c r="AA220" s="88" t="s">
        <v>10894</v>
      </c>
      <c r="AB220" s="88">
        <v>0.55000000000000004</v>
      </c>
      <c r="AC220" s="88" t="s">
        <v>12223</v>
      </c>
      <c r="AD220" s="88"/>
      <c r="AE220" s="88"/>
      <c r="AF220" s="87">
        <v>44117</v>
      </c>
      <c r="AG220" s="87">
        <v>44172</v>
      </c>
      <c r="AH220" s="88">
        <f t="shared" si="23"/>
        <v>0.85000000000000009</v>
      </c>
      <c r="AI220" s="88" t="str">
        <f t="shared" si="24"/>
        <v/>
      </c>
      <c r="AJ220" s="88" t="str">
        <f t="shared" si="25"/>
        <v/>
      </c>
      <c r="AK220" s="88">
        <f t="shared" si="21"/>
        <v>1</v>
      </c>
      <c r="AL220" s="88">
        <f t="shared" si="22"/>
        <v>0.78571428571428581</v>
      </c>
      <c r="AM220" s="86"/>
      <c r="AN220" s="86"/>
      <c r="AO220" s="86"/>
      <c r="AP220" s="86" t="s">
        <v>10208</v>
      </c>
      <c r="AQ220" s="86" t="s">
        <v>10209</v>
      </c>
      <c r="AR220" t="s">
        <v>10209</v>
      </c>
    </row>
    <row r="221" spans="1:50" ht="15" customHeight="1" x14ac:dyDescent="0.2">
      <c r="A221" s="86">
        <v>8</v>
      </c>
      <c r="B221" s="86" t="s">
        <v>1696</v>
      </c>
      <c r="C221" s="86" t="s">
        <v>1715</v>
      </c>
      <c r="D221" s="86" t="s">
        <v>1081</v>
      </c>
      <c r="E221" s="86" t="s">
        <v>1237</v>
      </c>
      <c r="F221" s="86" t="s">
        <v>1716</v>
      </c>
      <c r="G221" s="86" t="s">
        <v>1699</v>
      </c>
      <c r="H221" s="86" t="s">
        <v>1700</v>
      </c>
      <c r="I221" s="86" t="s">
        <v>1724</v>
      </c>
      <c r="J221" s="87">
        <v>44013</v>
      </c>
      <c r="K221" s="87">
        <v>44196</v>
      </c>
      <c r="L221" s="86" t="s">
        <v>1725</v>
      </c>
      <c r="M221" s="86" t="s">
        <v>106</v>
      </c>
      <c r="N221" s="86" t="s">
        <v>472</v>
      </c>
      <c r="O221" s="86" t="s">
        <v>1719</v>
      </c>
      <c r="P221" s="86" t="s">
        <v>1090</v>
      </c>
      <c r="Q221" s="88">
        <f t="shared" si="26"/>
        <v>1</v>
      </c>
      <c r="R221" s="88">
        <v>0</v>
      </c>
      <c r="S221" s="88">
        <v>0</v>
      </c>
      <c r="T221" s="88">
        <v>0.5</v>
      </c>
      <c r="U221" s="88">
        <v>0.5</v>
      </c>
      <c r="V221" s="88">
        <v>0</v>
      </c>
      <c r="W221" s="88"/>
      <c r="X221" s="88">
        <v>0</v>
      </c>
      <c r="Y221" s="88"/>
      <c r="Z221" s="88">
        <v>0.5</v>
      </c>
      <c r="AA221" s="88" t="s">
        <v>10895</v>
      </c>
      <c r="AB221" s="88">
        <v>0.4</v>
      </c>
      <c r="AC221" s="88" t="s">
        <v>12224</v>
      </c>
      <c r="AD221" s="88"/>
      <c r="AE221" s="88"/>
      <c r="AF221" s="87">
        <v>44117</v>
      </c>
      <c r="AG221" s="87">
        <v>44172</v>
      </c>
      <c r="AH221" s="88">
        <f t="shared" si="23"/>
        <v>0.9</v>
      </c>
      <c r="AI221" s="88" t="str">
        <f t="shared" si="24"/>
        <v/>
      </c>
      <c r="AJ221" s="88" t="str">
        <f t="shared" si="25"/>
        <v/>
      </c>
      <c r="AK221" s="88">
        <f t="shared" si="21"/>
        <v>1</v>
      </c>
      <c r="AL221" s="88">
        <f t="shared" si="22"/>
        <v>0.8</v>
      </c>
      <c r="AM221" s="86"/>
      <c r="AN221" s="86"/>
      <c r="AO221" s="86"/>
      <c r="AP221" s="86" t="s">
        <v>10208</v>
      </c>
      <c r="AQ221" s="86" t="s">
        <v>10209</v>
      </c>
      <c r="AR221" t="s">
        <v>10209</v>
      </c>
    </row>
    <row r="222" spans="1:50" ht="15" customHeight="1" x14ac:dyDescent="0.2">
      <c r="A222" s="86">
        <v>9</v>
      </c>
      <c r="B222" s="86" t="s">
        <v>1696</v>
      </c>
      <c r="C222" s="86" t="s">
        <v>1715</v>
      </c>
      <c r="D222" s="86" t="s">
        <v>1081</v>
      </c>
      <c r="E222" s="86" t="s">
        <v>1237</v>
      </c>
      <c r="F222" s="86" t="s">
        <v>1716</v>
      </c>
      <c r="G222" s="86" t="s">
        <v>1699</v>
      </c>
      <c r="H222" s="86" t="s">
        <v>1700</v>
      </c>
      <c r="I222" t="s">
        <v>1726</v>
      </c>
      <c r="J222" s="87">
        <v>44044</v>
      </c>
      <c r="K222" s="87">
        <v>44196</v>
      </c>
      <c r="L222" s="86" t="s">
        <v>1727</v>
      </c>
      <c r="M222" s="86" t="s">
        <v>106</v>
      </c>
      <c r="N222" s="86" t="s">
        <v>472</v>
      </c>
      <c r="O222" s="86" t="s">
        <v>1719</v>
      </c>
      <c r="P222" s="86" t="s">
        <v>1090</v>
      </c>
      <c r="Q222" s="88">
        <f t="shared" si="26"/>
        <v>1</v>
      </c>
      <c r="R222" s="88">
        <v>0</v>
      </c>
      <c r="S222" s="88">
        <v>0</v>
      </c>
      <c r="T222" s="88">
        <v>0.3</v>
      </c>
      <c r="U222" s="88">
        <v>0.7</v>
      </c>
      <c r="V222" s="88">
        <v>0</v>
      </c>
      <c r="W222" s="88"/>
      <c r="X222" s="88">
        <v>0</v>
      </c>
      <c r="Y222" s="88"/>
      <c r="Z222" s="88">
        <v>0.3</v>
      </c>
      <c r="AA222" s="88" t="s">
        <v>10896</v>
      </c>
      <c r="AB222" s="88">
        <v>0.5</v>
      </c>
      <c r="AC222" s="88" t="s">
        <v>12225</v>
      </c>
      <c r="AD222" s="88"/>
      <c r="AE222" s="88"/>
      <c r="AF222" s="87">
        <v>44117</v>
      </c>
      <c r="AG222" s="87">
        <v>44172</v>
      </c>
      <c r="AH222" s="88">
        <f t="shared" si="23"/>
        <v>0.8</v>
      </c>
      <c r="AI222" s="88" t="str">
        <f t="shared" si="24"/>
        <v/>
      </c>
      <c r="AJ222" s="88" t="str">
        <f t="shared" si="25"/>
        <v/>
      </c>
      <c r="AK222" s="88">
        <f t="shared" si="21"/>
        <v>1</v>
      </c>
      <c r="AL222" s="88">
        <f t="shared" si="22"/>
        <v>0.7142857142857143</v>
      </c>
      <c r="AM222" s="86"/>
      <c r="AN222" s="86"/>
      <c r="AO222" s="86"/>
      <c r="AP222" s="86" t="s">
        <v>10208</v>
      </c>
      <c r="AQ222" s="86" t="s">
        <v>10209</v>
      </c>
      <c r="AR222" t="s">
        <v>10209</v>
      </c>
    </row>
    <row r="223" spans="1:50" ht="15" customHeight="1" x14ac:dyDescent="0.2">
      <c r="A223" s="86">
        <v>10</v>
      </c>
      <c r="B223" s="86" t="s">
        <v>1696</v>
      </c>
      <c r="C223" s="86" t="s">
        <v>1728</v>
      </c>
      <c r="D223" s="86" t="s">
        <v>1081</v>
      </c>
      <c r="E223" s="86" t="s">
        <v>1237</v>
      </c>
      <c r="F223" s="86" t="s">
        <v>1729</v>
      </c>
      <c r="G223" s="86" t="s">
        <v>1699</v>
      </c>
      <c r="H223" s="86" t="s">
        <v>1700</v>
      </c>
      <c r="I223" s="86" t="s">
        <v>1730</v>
      </c>
      <c r="J223" s="87">
        <v>43891</v>
      </c>
      <c r="K223" s="87">
        <v>44012</v>
      </c>
      <c r="L223" s="86" t="s">
        <v>1731</v>
      </c>
      <c r="M223" s="86" t="s">
        <v>106</v>
      </c>
      <c r="N223" s="86" t="s">
        <v>352</v>
      </c>
      <c r="O223" s="86" t="s">
        <v>1732</v>
      </c>
      <c r="P223" s="86" t="s">
        <v>1090</v>
      </c>
      <c r="Q223" s="89">
        <f t="shared" si="26"/>
        <v>1</v>
      </c>
      <c r="R223" s="89">
        <v>0</v>
      </c>
      <c r="S223" s="89">
        <v>1</v>
      </c>
      <c r="T223" s="89">
        <v>0</v>
      </c>
      <c r="U223" s="89">
        <v>0</v>
      </c>
      <c r="V223" s="89">
        <v>0</v>
      </c>
      <c r="W223" s="89"/>
      <c r="X223" s="89">
        <v>1</v>
      </c>
      <c r="Y223" s="89" t="s">
        <v>1733</v>
      </c>
      <c r="Z223" s="89">
        <v>0</v>
      </c>
      <c r="AA223" s="89"/>
      <c r="AB223" s="89">
        <v>0</v>
      </c>
      <c r="AC223" s="89" t="s">
        <v>12226</v>
      </c>
      <c r="AD223" s="87"/>
      <c r="AE223" s="87"/>
      <c r="AF223" s="87">
        <v>44117</v>
      </c>
      <c r="AG223" s="87">
        <v>44172</v>
      </c>
      <c r="AH223" s="88">
        <f t="shared" si="23"/>
        <v>1</v>
      </c>
      <c r="AI223" s="88" t="str">
        <f t="shared" si="24"/>
        <v/>
      </c>
      <c r="AJ223" s="88">
        <f t="shared" si="25"/>
        <v>1</v>
      </c>
      <c r="AK223" s="88" t="str">
        <f t="shared" si="21"/>
        <v/>
      </c>
      <c r="AL223" s="88" t="str">
        <f t="shared" si="22"/>
        <v/>
      </c>
      <c r="AM223" s="86"/>
      <c r="AN223" s="86"/>
      <c r="AO223" s="86"/>
      <c r="AP223" s="86" t="s">
        <v>10218</v>
      </c>
      <c r="AQ223" s="86" t="s">
        <v>10209</v>
      </c>
      <c r="AR223" t="s">
        <v>10208</v>
      </c>
      <c r="AV223" t="s">
        <v>10897</v>
      </c>
    </row>
    <row r="224" spans="1:50" ht="15" customHeight="1" x14ac:dyDescent="0.2">
      <c r="A224" s="86">
        <v>11</v>
      </c>
      <c r="B224" s="86" t="s">
        <v>1696</v>
      </c>
      <c r="C224" s="86" t="s">
        <v>1728</v>
      </c>
      <c r="D224" s="86" t="s">
        <v>1081</v>
      </c>
      <c r="E224" s="86" t="s">
        <v>1237</v>
      </c>
      <c r="F224" s="86" t="s">
        <v>1729</v>
      </c>
      <c r="G224" s="86" t="s">
        <v>1699</v>
      </c>
      <c r="H224" s="86" t="s">
        <v>1700</v>
      </c>
      <c r="I224" t="s">
        <v>1734</v>
      </c>
      <c r="J224" s="87">
        <v>43891</v>
      </c>
      <c r="K224" s="87">
        <v>44195</v>
      </c>
      <c r="L224" s="86" t="s">
        <v>1735</v>
      </c>
      <c r="M224" s="86" t="s">
        <v>106</v>
      </c>
      <c r="N224" s="86" t="s">
        <v>352</v>
      </c>
      <c r="O224" s="86" t="s">
        <v>1732</v>
      </c>
      <c r="P224" s="86" t="s">
        <v>1090</v>
      </c>
      <c r="Q224" s="89">
        <f t="shared" si="26"/>
        <v>2</v>
      </c>
      <c r="R224" s="89">
        <v>0</v>
      </c>
      <c r="S224" s="89">
        <v>0</v>
      </c>
      <c r="T224" s="89">
        <v>0</v>
      </c>
      <c r="U224" s="89">
        <v>2</v>
      </c>
      <c r="V224" s="89">
        <v>0</v>
      </c>
      <c r="W224" s="89"/>
      <c r="X224" s="89">
        <v>0</v>
      </c>
      <c r="Y224" s="89" t="s">
        <v>1736</v>
      </c>
      <c r="Z224" s="89">
        <v>0</v>
      </c>
      <c r="AA224" s="89" t="s">
        <v>10898</v>
      </c>
      <c r="AB224" s="89">
        <v>0</v>
      </c>
      <c r="AC224" s="89" t="s">
        <v>12227</v>
      </c>
      <c r="AD224" s="87"/>
      <c r="AE224" s="87"/>
      <c r="AF224" s="87">
        <v>44117</v>
      </c>
      <c r="AG224" s="87">
        <v>44172</v>
      </c>
      <c r="AH224" s="88">
        <f t="shared" si="23"/>
        <v>0</v>
      </c>
      <c r="AI224" s="88" t="str">
        <f t="shared" si="24"/>
        <v/>
      </c>
      <c r="AJ224" s="88" t="str">
        <f t="shared" si="25"/>
        <v/>
      </c>
      <c r="AK224" s="88" t="str">
        <f t="shared" si="21"/>
        <v/>
      </c>
      <c r="AL224" s="88">
        <f t="shared" si="22"/>
        <v>0</v>
      </c>
      <c r="AM224" s="86"/>
      <c r="AN224" s="86"/>
      <c r="AO224" s="86"/>
      <c r="AP224" s="86" t="s">
        <v>10208</v>
      </c>
      <c r="AQ224" s="86" t="s">
        <v>10209</v>
      </c>
      <c r="AR224" t="s">
        <v>10209</v>
      </c>
      <c r="AV224" t="s">
        <v>10899</v>
      </c>
    </row>
    <row r="225" spans="1:50" ht="15" customHeight="1" x14ac:dyDescent="0.2">
      <c r="A225" s="86">
        <v>12</v>
      </c>
      <c r="B225" s="86" t="s">
        <v>1696</v>
      </c>
      <c r="C225" s="86" t="s">
        <v>1728</v>
      </c>
      <c r="D225" s="86" t="s">
        <v>1081</v>
      </c>
      <c r="E225" s="86" t="s">
        <v>1237</v>
      </c>
      <c r="F225" s="86" t="s">
        <v>1729</v>
      </c>
      <c r="G225" s="86" t="s">
        <v>1699</v>
      </c>
      <c r="H225" s="86" t="s">
        <v>1700</v>
      </c>
      <c r="I225" t="s">
        <v>1737</v>
      </c>
      <c r="J225" s="87">
        <v>43922</v>
      </c>
      <c r="K225" s="87">
        <v>44195</v>
      </c>
      <c r="L225" s="86" t="s">
        <v>1738</v>
      </c>
      <c r="M225" s="86" t="s">
        <v>106</v>
      </c>
      <c r="N225" s="86" t="s">
        <v>352</v>
      </c>
      <c r="O225" s="86" t="s">
        <v>1732</v>
      </c>
      <c r="P225" s="86" t="s">
        <v>1090</v>
      </c>
      <c r="Q225" s="89">
        <f t="shared" si="26"/>
        <v>15</v>
      </c>
      <c r="R225" s="89">
        <v>0</v>
      </c>
      <c r="S225" s="89">
        <v>0</v>
      </c>
      <c r="T225" s="89">
        <v>0</v>
      </c>
      <c r="U225" s="89">
        <v>15</v>
      </c>
      <c r="V225" s="89">
        <v>0</v>
      </c>
      <c r="W225" s="89"/>
      <c r="X225" s="89">
        <v>15</v>
      </c>
      <c r="Y225" s="89" t="s">
        <v>1739</v>
      </c>
      <c r="Z225" s="89">
        <v>51</v>
      </c>
      <c r="AA225" s="89" t="s">
        <v>10900</v>
      </c>
      <c r="AB225" s="89">
        <v>73</v>
      </c>
      <c r="AC225" s="89" t="s">
        <v>12228</v>
      </c>
      <c r="AD225" s="87"/>
      <c r="AE225" s="87"/>
      <c r="AF225" s="87">
        <v>44117</v>
      </c>
      <c r="AG225" s="87">
        <v>44172</v>
      </c>
      <c r="AH225" s="88">
        <f t="shared" si="23"/>
        <v>1</v>
      </c>
      <c r="AI225" s="88" t="str">
        <f t="shared" si="24"/>
        <v/>
      </c>
      <c r="AJ225" s="88" t="str">
        <f t="shared" si="25"/>
        <v/>
      </c>
      <c r="AK225" s="88" t="str">
        <f t="shared" si="21"/>
        <v/>
      </c>
      <c r="AL225" s="88">
        <f t="shared" si="22"/>
        <v>1</v>
      </c>
      <c r="AM225" s="86"/>
      <c r="AN225" s="86"/>
      <c r="AO225" s="86"/>
      <c r="AP225" s="86" t="s">
        <v>10208</v>
      </c>
      <c r="AQ225" s="86" t="s">
        <v>10209</v>
      </c>
      <c r="AR225" t="s">
        <v>10208</v>
      </c>
      <c r="AV225" s="86" t="s">
        <v>10901</v>
      </c>
    </row>
    <row r="226" spans="1:50" ht="15" customHeight="1" x14ac:dyDescent="0.2">
      <c r="A226" s="86">
        <v>13</v>
      </c>
      <c r="B226" s="86" t="s">
        <v>1696</v>
      </c>
      <c r="C226" s="86" t="s">
        <v>1728</v>
      </c>
      <c r="D226" s="86" t="s">
        <v>1081</v>
      </c>
      <c r="E226" s="86" t="s">
        <v>1237</v>
      </c>
      <c r="F226" s="86" t="s">
        <v>1729</v>
      </c>
      <c r="G226" s="86" t="s">
        <v>1699</v>
      </c>
      <c r="H226" s="86" t="s">
        <v>1700</v>
      </c>
      <c r="I226" s="86" t="s">
        <v>1740</v>
      </c>
      <c r="J226" s="87">
        <v>43891</v>
      </c>
      <c r="K226" s="87">
        <v>44195</v>
      </c>
      <c r="L226" s="86" t="s">
        <v>1741</v>
      </c>
      <c r="M226" s="86" t="s">
        <v>106</v>
      </c>
      <c r="N226" s="86" t="s">
        <v>352</v>
      </c>
      <c r="O226" s="86" t="s">
        <v>1732</v>
      </c>
      <c r="P226" s="86" t="s">
        <v>1090</v>
      </c>
      <c r="Q226" s="89">
        <f t="shared" si="26"/>
        <v>1</v>
      </c>
      <c r="R226" s="89">
        <v>0</v>
      </c>
      <c r="S226" s="89">
        <v>0</v>
      </c>
      <c r="T226" s="89">
        <v>0</v>
      </c>
      <c r="U226" s="89">
        <v>1</v>
      </c>
      <c r="V226" s="89">
        <v>0</v>
      </c>
      <c r="W226" s="89"/>
      <c r="X226" s="89">
        <v>0</v>
      </c>
      <c r="Y226" s="89" t="s">
        <v>1742</v>
      </c>
      <c r="Z226" s="89">
        <v>0</v>
      </c>
      <c r="AA226" s="89" t="s">
        <v>10902</v>
      </c>
      <c r="AB226" s="89">
        <v>0</v>
      </c>
      <c r="AC226" s="89" t="s">
        <v>12229</v>
      </c>
      <c r="AD226" s="87"/>
      <c r="AE226" s="87"/>
      <c r="AF226" s="87">
        <v>44117</v>
      </c>
      <c r="AG226" s="87">
        <v>44172</v>
      </c>
      <c r="AH226" s="88">
        <f t="shared" si="23"/>
        <v>0</v>
      </c>
      <c r="AI226" s="88" t="str">
        <f t="shared" si="24"/>
        <v/>
      </c>
      <c r="AJ226" s="88" t="str">
        <f t="shared" si="25"/>
        <v/>
      </c>
      <c r="AK226" s="88" t="str">
        <f t="shared" si="21"/>
        <v/>
      </c>
      <c r="AL226" s="88">
        <f t="shared" si="22"/>
        <v>0</v>
      </c>
      <c r="AM226" s="86"/>
      <c r="AN226" s="86"/>
      <c r="AO226" s="86"/>
      <c r="AP226" s="86" t="s">
        <v>10208</v>
      </c>
      <c r="AQ226" s="86" t="s">
        <v>10209</v>
      </c>
      <c r="AR226" t="s">
        <v>10209</v>
      </c>
      <c r="AV226" t="s">
        <v>10903</v>
      </c>
    </row>
    <row r="227" spans="1:50" ht="15" customHeight="1" x14ac:dyDescent="0.2">
      <c r="A227" s="86">
        <v>14</v>
      </c>
      <c r="B227" s="86" t="s">
        <v>1696</v>
      </c>
      <c r="C227" s="86" t="s">
        <v>1728</v>
      </c>
      <c r="D227" s="86" t="s">
        <v>1081</v>
      </c>
      <c r="E227" s="86" t="s">
        <v>1237</v>
      </c>
      <c r="F227" s="86" t="s">
        <v>1729</v>
      </c>
      <c r="G227" s="86" t="s">
        <v>1699</v>
      </c>
      <c r="H227" s="86" t="s">
        <v>1700</v>
      </c>
      <c r="I227" s="86" t="s">
        <v>1743</v>
      </c>
      <c r="J227" s="87">
        <v>43922</v>
      </c>
      <c r="K227" s="87">
        <v>44165</v>
      </c>
      <c r="L227" s="86" t="s">
        <v>1744</v>
      </c>
      <c r="M227" s="86" t="s">
        <v>106</v>
      </c>
      <c r="N227" s="86" t="s">
        <v>352</v>
      </c>
      <c r="O227" s="86" t="s">
        <v>1732</v>
      </c>
      <c r="P227" s="86" t="s">
        <v>1090</v>
      </c>
      <c r="Q227" s="89">
        <f t="shared" si="26"/>
        <v>1</v>
      </c>
      <c r="R227" s="89">
        <v>0</v>
      </c>
      <c r="S227" s="89">
        <v>0</v>
      </c>
      <c r="T227" s="89">
        <v>0</v>
      </c>
      <c r="U227" s="89">
        <v>1</v>
      </c>
      <c r="V227" s="89">
        <v>0</v>
      </c>
      <c r="W227" s="89"/>
      <c r="X227" s="89">
        <v>0</v>
      </c>
      <c r="Y227" s="89" t="s">
        <v>1745</v>
      </c>
      <c r="Z227" s="89">
        <v>0</v>
      </c>
      <c r="AA227" s="89" t="s">
        <v>10904</v>
      </c>
      <c r="AB227" s="89">
        <v>0</v>
      </c>
      <c r="AC227" s="89" t="s">
        <v>12230</v>
      </c>
      <c r="AD227" s="87"/>
      <c r="AE227" s="87"/>
      <c r="AF227" s="87">
        <v>44117</v>
      </c>
      <c r="AG227" s="87">
        <v>44172</v>
      </c>
      <c r="AH227" s="88">
        <f t="shared" si="23"/>
        <v>0</v>
      </c>
      <c r="AI227" s="88" t="str">
        <f t="shared" si="24"/>
        <v/>
      </c>
      <c r="AJ227" s="88" t="str">
        <f t="shared" si="25"/>
        <v/>
      </c>
      <c r="AK227" s="88" t="str">
        <f t="shared" si="21"/>
        <v/>
      </c>
      <c r="AL227" s="88">
        <f t="shared" si="22"/>
        <v>0</v>
      </c>
      <c r="AM227" s="86"/>
      <c r="AN227" s="86"/>
      <c r="AO227" s="86"/>
      <c r="AP227" s="86" t="s">
        <v>10208</v>
      </c>
      <c r="AQ227" s="86" t="s">
        <v>10209</v>
      </c>
      <c r="AR227" t="s">
        <v>10209</v>
      </c>
      <c r="AV227" t="s">
        <v>10905</v>
      </c>
    </row>
    <row r="228" spans="1:50" ht="15" customHeight="1" x14ac:dyDescent="0.2">
      <c r="A228" s="86">
        <v>15</v>
      </c>
      <c r="B228" s="86" t="s">
        <v>1696</v>
      </c>
      <c r="C228" s="86" t="s">
        <v>1746</v>
      </c>
      <c r="D228" t="s">
        <v>1081</v>
      </c>
      <c r="E228" s="86" t="s">
        <v>1237</v>
      </c>
      <c r="F228" s="86" t="s">
        <v>1536</v>
      </c>
      <c r="G228" s="86" t="s">
        <v>1699</v>
      </c>
      <c r="H228" s="86" t="s">
        <v>1700</v>
      </c>
      <c r="I228" t="s">
        <v>1747</v>
      </c>
      <c r="J228" s="87">
        <v>43862</v>
      </c>
      <c r="K228" s="87">
        <v>44195</v>
      </c>
      <c r="L228" s="86" t="s">
        <v>1748</v>
      </c>
      <c r="M228" s="86" t="s">
        <v>106</v>
      </c>
      <c r="N228" s="86" t="s">
        <v>352</v>
      </c>
      <c r="O228" s="86" t="s">
        <v>1749</v>
      </c>
      <c r="P228" s="86" t="s">
        <v>1090</v>
      </c>
      <c r="Q228" s="89">
        <f t="shared" si="26"/>
        <v>8</v>
      </c>
      <c r="R228" s="89">
        <v>1</v>
      </c>
      <c r="S228" s="89">
        <v>0</v>
      </c>
      <c r="T228" s="89">
        <v>7</v>
      </c>
      <c r="U228" s="89">
        <v>0</v>
      </c>
      <c r="V228" s="89">
        <v>0</v>
      </c>
      <c r="W228" s="89"/>
      <c r="X228" s="89">
        <v>2</v>
      </c>
      <c r="Y228" s="89" t="s">
        <v>1750</v>
      </c>
      <c r="Z228" s="89">
        <v>5</v>
      </c>
      <c r="AA228" s="89" t="s">
        <v>10906</v>
      </c>
      <c r="AB228" s="89">
        <v>7</v>
      </c>
      <c r="AC228" s="89" t="s">
        <v>12231</v>
      </c>
      <c r="AD228" s="87"/>
      <c r="AE228" s="87"/>
      <c r="AF228" s="87">
        <v>44117</v>
      </c>
      <c r="AG228" s="87">
        <v>44172</v>
      </c>
      <c r="AH228" s="88">
        <f t="shared" si="23"/>
        <v>1</v>
      </c>
      <c r="AI228" s="88">
        <f t="shared" si="24"/>
        <v>0</v>
      </c>
      <c r="AJ228" s="88" t="str">
        <f t="shared" si="25"/>
        <v/>
      </c>
      <c r="AK228" s="88">
        <f t="shared" si="21"/>
        <v>0.7142857142857143</v>
      </c>
      <c r="AL228" s="88" t="str">
        <f t="shared" si="22"/>
        <v/>
      </c>
      <c r="AM228" s="86"/>
      <c r="AN228" s="86"/>
      <c r="AO228" s="86"/>
      <c r="AP228" s="86" t="s">
        <v>10208</v>
      </c>
      <c r="AQ228" s="86" t="s">
        <v>10268</v>
      </c>
      <c r="AR228" t="s">
        <v>10208</v>
      </c>
      <c r="AU228" t="s">
        <v>10907</v>
      </c>
      <c r="AV228" t="s">
        <v>10908</v>
      </c>
    </row>
    <row r="229" spans="1:50" ht="15" customHeight="1" x14ac:dyDescent="0.2">
      <c r="A229" s="86">
        <v>16</v>
      </c>
      <c r="B229" s="86" t="s">
        <v>1696</v>
      </c>
      <c r="C229" s="86" t="s">
        <v>1746</v>
      </c>
      <c r="D229" t="s">
        <v>1081</v>
      </c>
      <c r="E229" s="86" t="s">
        <v>1237</v>
      </c>
      <c r="F229" s="86" t="s">
        <v>1536</v>
      </c>
      <c r="G229" s="86" t="s">
        <v>1699</v>
      </c>
      <c r="H229" s="86" t="s">
        <v>1700</v>
      </c>
      <c r="I229" t="s">
        <v>1751</v>
      </c>
      <c r="J229" s="87">
        <v>43922</v>
      </c>
      <c r="K229" s="87">
        <v>44195</v>
      </c>
      <c r="L229" s="86" t="s">
        <v>1752</v>
      </c>
      <c r="M229" s="86" t="s">
        <v>106</v>
      </c>
      <c r="N229" s="86" t="s">
        <v>352</v>
      </c>
      <c r="O229" s="86" t="s">
        <v>1749</v>
      </c>
      <c r="P229" s="86" t="s">
        <v>1090</v>
      </c>
      <c r="Q229" s="89">
        <f t="shared" si="26"/>
        <v>8</v>
      </c>
      <c r="R229" s="89">
        <v>0</v>
      </c>
      <c r="S229" s="89">
        <v>1</v>
      </c>
      <c r="T229" s="89">
        <v>0</v>
      </c>
      <c r="U229" s="89">
        <v>7</v>
      </c>
      <c r="V229" s="89">
        <v>0</v>
      </c>
      <c r="W229" s="89"/>
      <c r="X229" s="89">
        <v>1</v>
      </c>
      <c r="Y229" s="89" t="s">
        <v>1753</v>
      </c>
      <c r="Z229" s="89">
        <v>0</v>
      </c>
      <c r="AA229" s="89" t="s">
        <v>10909</v>
      </c>
      <c r="AB229" s="89">
        <v>0</v>
      </c>
      <c r="AC229" s="89" t="s">
        <v>12232</v>
      </c>
      <c r="AD229" s="87"/>
      <c r="AE229" s="87"/>
      <c r="AF229" s="87">
        <v>44117</v>
      </c>
      <c r="AG229" s="87">
        <v>44172</v>
      </c>
      <c r="AH229" s="88">
        <f t="shared" si="23"/>
        <v>0.125</v>
      </c>
      <c r="AI229" s="88" t="str">
        <f t="shared" si="24"/>
        <v/>
      </c>
      <c r="AJ229" s="88">
        <f t="shared" si="25"/>
        <v>1</v>
      </c>
      <c r="AK229" s="88" t="str">
        <f t="shared" si="21"/>
        <v/>
      </c>
      <c r="AL229" s="88">
        <f t="shared" si="22"/>
        <v>0</v>
      </c>
      <c r="AM229" s="86"/>
      <c r="AN229" s="86"/>
      <c r="AO229" s="86"/>
      <c r="AP229" s="86" t="s">
        <v>10208</v>
      </c>
      <c r="AQ229" s="86" t="s">
        <v>10268</v>
      </c>
      <c r="AR229" t="s">
        <v>10208</v>
      </c>
      <c r="AU229" t="s">
        <v>10907</v>
      </c>
      <c r="AV229" t="s">
        <v>10910</v>
      </c>
    </row>
    <row r="230" spans="1:50" ht="15" customHeight="1" x14ac:dyDescent="0.2">
      <c r="A230" s="86">
        <v>17</v>
      </c>
      <c r="B230" s="86" t="s">
        <v>1696</v>
      </c>
      <c r="C230" s="86" t="s">
        <v>1746</v>
      </c>
      <c r="D230" t="s">
        <v>1081</v>
      </c>
      <c r="E230" s="86" t="s">
        <v>1237</v>
      </c>
      <c r="F230" s="86" t="s">
        <v>1536</v>
      </c>
      <c r="G230" s="86" t="s">
        <v>1699</v>
      </c>
      <c r="H230" s="86" t="s">
        <v>1700</v>
      </c>
      <c r="I230" t="s">
        <v>1754</v>
      </c>
      <c r="J230" s="87">
        <v>43952</v>
      </c>
      <c r="K230" s="87">
        <v>44195</v>
      </c>
      <c r="L230" s="86" t="s">
        <v>1755</v>
      </c>
      <c r="M230" s="86" t="s">
        <v>106</v>
      </c>
      <c r="N230" s="86" t="s">
        <v>352</v>
      </c>
      <c r="O230" s="86" t="s">
        <v>1749</v>
      </c>
      <c r="P230" s="86" t="s">
        <v>1090</v>
      </c>
      <c r="Q230" s="89">
        <f t="shared" si="26"/>
        <v>8</v>
      </c>
      <c r="R230" s="89">
        <v>0</v>
      </c>
      <c r="S230" s="89">
        <v>1</v>
      </c>
      <c r="T230" s="89">
        <v>0</v>
      </c>
      <c r="U230" s="89">
        <v>7</v>
      </c>
      <c r="V230" s="89">
        <v>0</v>
      </c>
      <c r="W230" s="89"/>
      <c r="X230" s="89">
        <v>1</v>
      </c>
      <c r="Y230" s="89" t="s">
        <v>1756</v>
      </c>
      <c r="Z230" s="89">
        <v>0</v>
      </c>
      <c r="AA230" s="89" t="s">
        <v>10911</v>
      </c>
      <c r="AB230" s="89">
        <v>0</v>
      </c>
      <c r="AC230" s="89" t="s">
        <v>12233</v>
      </c>
      <c r="AD230" s="87"/>
      <c r="AE230" s="87"/>
      <c r="AF230" s="87">
        <v>44118</v>
      </c>
      <c r="AG230" s="87">
        <v>44172</v>
      </c>
      <c r="AH230" s="88">
        <f t="shared" si="23"/>
        <v>0.125</v>
      </c>
      <c r="AI230" s="88" t="str">
        <f t="shared" si="24"/>
        <v/>
      </c>
      <c r="AJ230" s="88">
        <f t="shared" si="25"/>
        <v>1</v>
      </c>
      <c r="AK230" s="88" t="str">
        <f t="shared" si="21"/>
        <v/>
      </c>
      <c r="AL230" s="88">
        <f t="shared" si="22"/>
        <v>0</v>
      </c>
      <c r="AM230" s="86"/>
      <c r="AN230" s="86"/>
      <c r="AO230" s="86"/>
      <c r="AP230" s="86" t="s">
        <v>10208</v>
      </c>
      <c r="AQ230" s="86" t="s">
        <v>10268</v>
      </c>
      <c r="AR230" t="s">
        <v>10208</v>
      </c>
      <c r="AU230" t="s">
        <v>10907</v>
      </c>
      <c r="AV230" s="86" t="s">
        <v>10912</v>
      </c>
    </row>
    <row r="231" spans="1:50" ht="15" customHeight="1" x14ac:dyDescent="0.2">
      <c r="A231" s="86">
        <v>18</v>
      </c>
      <c r="B231" s="86" t="s">
        <v>1696</v>
      </c>
      <c r="C231" s="86" t="s">
        <v>1746</v>
      </c>
      <c r="D231" t="s">
        <v>1081</v>
      </c>
      <c r="E231" s="86" t="s">
        <v>1237</v>
      </c>
      <c r="F231" s="86" t="s">
        <v>1536</v>
      </c>
      <c r="G231" s="86" t="s">
        <v>1699</v>
      </c>
      <c r="H231" s="86" t="s">
        <v>1700</v>
      </c>
      <c r="I231" t="s">
        <v>1757</v>
      </c>
      <c r="J231" s="87">
        <v>44013</v>
      </c>
      <c r="K231" s="87">
        <v>44195</v>
      </c>
      <c r="L231" s="86" t="s">
        <v>1758</v>
      </c>
      <c r="M231" s="86" t="s">
        <v>106</v>
      </c>
      <c r="N231" s="86" t="s">
        <v>352</v>
      </c>
      <c r="O231" s="86" t="s">
        <v>1749</v>
      </c>
      <c r="P231" s="86" t="s">
        <v>1090</v>
      </c>
      <c r="Q231" s="89">
        <f t="shared" si="26"/>
        <v>8</v>
      </c>
      <c r="R231" s="89">
        <v>0</v>
      </c>
      <c r="S231" s="89">
        <v>0</v>
      </c>
      <c r="T231" s="89">
        <v>1</v>
      </c>
      <c r="U231" s="89">
        <v>7</v>
      </c>
      <c r="V231" s="89">
        <v>0</v>
      </c>
      <c r="W231" s="89"/>
      <c r="X231" s="89">
        <v>0</v>
      </c>
      <c r="Y231" s="89"/>
      <c r="Z231" s="89">
        <v>1</v>
      </c>
      <c r="AA231" s="89" t="s">
        <v>10913</v>
      </c>
      <c r="AB231" s="89">
        <v>0</v>
      </c>
      <c r="AC231" s="89" t="s">
        <v>12234</v>
      </c>
      <c r="AD231" s="87"/>
      <c r="AE231" s="87"/>
      <c r="AF231" s="87">
        <v>44118</v>
      </c>
      <c r="AG231" s="87">
        <v>44172</v>
      </c>
      <c r="AH231" s="88">
        <f t="shared" si="23"/>
        <v>0.125</v>
      </c>
      <c r="AI231" s="88" t="str">
        <f t="shared" si="24"/>
        <v/>
      </c>
      <c r="AJ231" s="88" t="str">
        <f t="shared" si="25"/>
        <v/>
      </c>
      <c r="AK231" s="88">
        <f t="shared" si="21"/>
        <v>1</v>
      </c>
      <c r="AL231" s="88">
        <f t="shared" si="22"/>
        <v>0</v>
      </c>
      <c r="AM231" s="86"/>
      <c r="AN231" s="86"/>
      <c r="AO231" s="86"/>
      <c r="AP231" s="86" t="s">
        <v>10208</v>
      </c>
      <c r="AQ231" s="86" t="s">
        <v>10268</v>
      </c>
      <c r="AR231" t="s">
        <v>10209</v>
      </c>
      <c r="AU231" t="s">
        <v>10907</v>
      </c>
      <c r="AV231" t="s">
        <v>10862</v>
      </c>
    </row>
    <row r="232" spans="1:50" ht="15" customHeight="1" x14ac:dyDescent="0.2">
      <c r="A232">
        <v>19</v>
      </c>
      <c r="B232" t="s">
        <v>1696</v>
      </c>
      <c r="C232" t="s">
        <v>1687</v>
      </c>
      <c r="D232" t="s">
        <v>1104</v>
      </c>
      <c r="E232" t="s">
        <v>1157</v>
      </c>
      <c r="F232" t="s">
        <v>1439</v>
      </c>
      <c r="G232" t="s">
        <v>1107</v>
      </c>
      <c r="H232" t="s">
        <v>1158</v>
      </c>
      <c r="I232" t="s">
        <v>1109</v>
      </c>
      <c r="J232" s="71">
        <v>43952</v>
      </c>
      <c r="K232" s="71">
        <v>44074</v>
      </c>
      <c r="L232" t="s">
        <v>1688</v>
      </c>
      <c r="M232" t="s">
        <v>106</v>
      </c>
      <c r="N232" t="s">
        <v>472</v>
      </c>
      <c r="O232" t="s">
        <v>1161</v>
      </c>
      <c r="P232" t="s">
        <v>258</v>
      </c>
      <c r="Q232" s="44">
        <f t="shared" si="26"/>
        <v>1</v>
      </c>
      <c r="R232" s="44">
        <v>0</v>
      </c>
      <c r="S232" s="44">
        <v>0</v>
      </c>
      <c r="T232" s="44">
        <v>1</v>
      </c>
      <c r="U232" s="44">
        <v>0</v>
      </c>
      <c r="V232" s="88">
        <v>0</v>
      </c>
      <c r="W232" s="88"/>
      <c r="X232" s="88">
        <v>0</v>
      </c>
      <c r="Y232" s="88" t="s">
        <v>1759</v>
      </c>
      <c r="Z232" s="88">
        <v>0.6</v>
      </c>
      <c r="AA232" s="88" t="s">
        <v>10914</v>
      </c>
      <c r="AB232" s="88">
        <v>0.5</v>
      </c>
      <c r="AC232" s="44" t="s">
        <v>12235</v>
      </c>
      <c r="AD232" s="44"/>
      <c r="AE232" s="44"/>
      <c r="AF232" s="71">
        <v>44117</v>
      </c>
      <c r="AG232" s="71">
        <v>44172</v>
      </c>
      <c r="AH232" s="88">
        <f t="shared" si="23"/>
        <v>1</v>
      </c>
      <c r="AI232" s="88" t="str">
        <f t="shared" si="24"/>
        <v/>
      </c>
      <c r="AJ232" s="88" t="str">
        <f t="shared" si="25"/>
        <v/>
      </c>
      <c r="AK232" s="88">
        <f t="shared" si="21"/>
        <v>0.6</v>
      </c>
      <c r="AL232" s="88" t="str">
        <f t="shared" si="22"/>
        <v/>
      </c>
      <c r="AP232" t="s">
        <v>10208</v>
      </c>
      <c r="AQ232" t="s">
        <v>10209</v>
      </c>
      <c r="AR232" t="s">
        <v>10209</v>
      </c>
      <c r="AV232" t="s">
        <v>10915</v>
      </c>
    </row>
    <row r="233" spans="1:50" ht="15" customHeight="1" x14ac:dyDescent="0.2">
      <c r="A233">
        <v>20</v>
      </c>
      <c r="B233" t="s">
        <v>1696</v>
      </c>
      <c r="C233" t="s">
        <v>1687</v>
      </c>
      <c r="D233" t="s">
        <v>1143</v>
      </c>
      <c r="E233" t="s">
        <v>1157</v>
      </c>
      <c r="F233" t="s">
        <v>1439</v>
      </c>
      <c r="G233" t="s">
        <v>1107</v>
      </c>
      <c r="H233" t="s">
        <v>1158</v>
      </c>
      <c r="I233" t="s">
        <v>1111</v>
      </c>
      <c r="J233" s="71">
        <v>43831</v>
      </c>
      <c r="K233" s="71">
        <v>44196</v>
      </c>
      <c r="L233" t="s">
        <v>1760</v>
      </c>
      <c r="M233" t="s">
        <v>106</v>
      </c>
      <c r="N233" t="s">
        <v>472</v>
      </c>
      <c r="O233" t="s">
        <v>1161</v>
      </c>
      <c r="P233" t="s">
        <v>258</v>
      </c>
      <c r="Q233" s="44">
        <f t="shared" si="26"/>
        <v>1</v>
      </c>
      <c r="R233" s="44">
        <v>0</v>
      </c>
      <c r="S233" s="44">
        <v>0</v>
      </c>
      <c r="T233" s="44">
        <v>0</v>
      </c>
      <c r="U233" s="44">
        <v>1</v>
      </c>
      <c r="V233" s="88">
        <v>0</v>
      </c>
      <c r="W233" s="88"/>
      <c r="X233" s="88">
        <v>0</v>
      </c>
      <c r="Y233" s="88"/>
      <c r="Z233" s="88">
        <v>0</v>
      </c>
      <c r="AA233" s="88"/>
      <c r="AB233" s="88">
        <v>1</v>
      </c>
      <c r="AC233" s="44" t="s">
        <v>12236</v>
      </c>
      <c r="AD233" s="44"/>
      <c r="AE233" s="44"/>
      <c r="AF233" s="44"/>
      <c r="AG233" s="71">
        <v>44172</v>
      </c>
      <c r="AH233" s="88">
        <f t="shared" si="23"/>
        <v>1</v>
      </c>
      <c r="AI233" s="88" t="str">
        <f t="shared" si="24"/>
        <v/>
      </c>
      <c r="AJ233" s="88" t="str">
        <f t="shared" si="25"/>
        <v/>
      </c>
      <c r="AK233" s="88" t="str">
        <f t="shared" si="21"/>
        <v/>
      </c>
      <c r="AL233" s="88">
        <f t="shared" si="22"/>
        <v>1</v>
      </c>
      <c r="AP233" t="s">
        <v>10208</v>
      </c>
      <c r="AQ233" t="s">
        <v>10209</v>
      </c>
      <c r="AR233" t="s">
        <v>10209</v>
      </c>
    </row>
    <row r="234" spans="1:50" ht="15" customHeight="1" x14ac:dyDescent="0.2">
      <c r="A234">
        <v>21</v>
      </c>
      <c r="B234" t="s">
        <v>1696</v>
      </c>
      <c r="C234" t="s">
        <v>1687</v>
      </c>
      <c r="D234" t="s">
        <v>1104</v>
      </c>
      <c r="E234" t="s">
        <v>1157</v>
      </c>
      <c r="F234" t="s">
        <v>1439</v>
      </c>
      <c r="G234" t="s">
        <v>1107</v>
      </c>
      <c r="H234" t="s">
        <v>1158</v>
      </c>
      <c r="I234" t="s">
        <v>1113</v>
      </c>
      <c r="J234" s="71">
        <v>43983</v>
      </c>
      <c r="K234" s="71">
        <v>44012</v>
      </c>
      <c r="L234" t="s">
        <v>1692</v>
      </c>
      <c r="M234" t="s">
        <v>106</v>
      </c>
      <c r="N234" t="s">
        <v>472</v>
      </c>
      <c r="O234" t="s">
        <v>1161</v>
      </c>
      <c r="P234" t="s">
        <v>258</v>
      </c>
      <c r="Q234" s="44">
        <f t="shared" si="26"/>
        <v>1</v>
      </c>
      <c r="R234" s="44">
        <v>0</v>
      </c>
      <c r="S234" s="44">
        <v>1</v>
      </c>
      <c r="T234" s="44">
        <v>0</v>
      </c>
      <c r="U234" s="44">
        <v>0</v>
      </c>
      <c r="V234" s="88">
        <v>0</v>
      </c>
      <c r="W234" s="88"/>
      <c r="X234" s="88">
        <v>0</v>
      </c>
      <c r="Y234" s="88"/>
      <c r="Z234" s="88">
        <v>1</v>
      </c>
      <c r="AA234" s="88" t="s">
        <v>10916</v>
      </c>
      <c r="AB234" s="88">
        <v>0</v>
      </c>
      <c r="AC234" s="44" t="s">
        <v>12237</v>
      </c>
      <c r="AD234" s="44"/>
      <c r="AE234" s="44"/>
      <c r="AF234" s="71">
        <v>44117</v>
      </c>
      <c r="AG234" s="71">
        <v>44172</v>
      </c>
      <c r="AH234" s="88">
        <f t="shared" si="23"/>
        <v>1</v>
      </c>
      <c r="AI234" s="88" t="str">
        <f t="shared" si="24"/>
        <v/>
      </c>
      <c r="AJ234" s="88">
        <f t="shared" si="25"/>
        <v>0</v>
      </c>
      <c r="AK234" s="88" t="str">
        <f t="shared" si="21"/>
        <v/>
      </c>
      <c r="AL234" s="88" t="str">
        <f t="shared" si="22"/>
        <v/>
      </c>
      <c r="AP234" t="s">
        <v>10218</v>
      </c>
      <c r="AQ234" t="s">
        <v>10209</v>
      </c>
      <c r="AR234" t="s">
        <v>10209</v>
      </c>
    </row>
    <row r="235" spans="1:50" ht="15" customHeight="1" x14ac:dyDescent="0.2">
      <c r="A235">
        <v>22</v>
      </c>
      <c r="B235" t="s">
        <v>1696</v>
      </c>
      <c r="C235" t="s">
        <v>1687</v>
      </c>
      <c r="D235" t="s">
        <v>1104</v>
      </c>
      <c r="E235" t="s">
        <v>1157</v>
      </c>
      <c r="F235" t="s">
        <v>1439</v>
      </c>
      <c r="G235" t="s">
        <v>1107</v>
      </c>
      <c r="H235" t="s">
        <v>1158</v>
      </c>
      <c r="I235" t="s">
        <v>1693</v>
      </c>
      <c r="J235" s="71">
        <v>44013</v>
      </c>
      <c r="K235" s="71">
        <v>44196</v>
      </c>
      <c r="L235" t="s">
        <v>1694</v>
      </c>
      <c r="M235" t="s">
        <v>106</v>
      </c>
      <c r="N235" t="s">
        <v>472</v>
      </c>
      <c r="O235" t="s">
        <v>1161</v>
      </c>
      <c r="P235" t="s">
        <v>258</v>
      </c>
      <c r="Q235" s="44">
        <f t="shared" si="26"/>
        <v>1</v>
      </c>
      <c r="R235" s="44">
        <v>0</v>
      </c>
      <c r="S235" s="44">
        <v>0</v>
      </c>
      <c r="T235" s="44">
        <v>0</v>
      </c>
      <c r="U235" s="44">
        <v>1</v>
      </c>
      <c r="V235" s="88">
        <v>0</v>
      </c>
      <c r="W235" s="88"/>
      <c r="X235" s="88">
        <v>0</v>
      </c>
      <c r="Y235" s="88"/>
      <c r="Z235" s="88">
        <v>0</v>
      </c>
      <c r="AA235" s="88"/>
      <c r="AB235" s="88">
        <v>1</v>
      </c>
      <c r="AC235" s="44" t="s">
        <v>12238</v>
      </c>
      <c r="AD235" s="44"/>
      <c r="AE235" s="44"/>
      <c r="AF235" s="44"/>
      <c r="AG235" s="71">
        <v>44172</v>
      </c>
      <c r="AH235" s="88">
        <f t="shared" si="23"/>
        <v>1</v>
      </c>
      <c r="AI235" s="88" t="str">
        <f t="shared" si="24"/>
        <v/>
      </c>
      <c r="AJ235" s="88" t="str">
        <f t="shared" si="25"/>
        <v/>
      </c>
      <c r="AK235" s="88" t="str">
        <f t="shared" si="21"/>
        <v/>
      </c>
      <c r="AL235" s="88">
        <f t="shared" si="22"/>
        <v>1</v>
      </c>
      <c r="AP235" t="s">
        <v>10208</v>
      </c>
      <c r="AQ235" t="s">
        <v>10209</v>
      </c>
      <c r="AR235" t="s">
        <v>10209</v>
      </c>
    </row>
    <row r="236" spans="1:50" ht="15" customHeight="1" x14ac:dyDescent="0.2">
      <c r="A236">
        <v>23</v>
      </c>
      <c r="B236" t="s">
        <v>1696</v>
      </c>
      <c r="C236" t="s">
        <v>1687</v>
      </c>
      <c r="D236" t="s">
        <v>1104</v>
      </c>
      <c r="E236" t="s">
        <v>1157</v>
      </c>
      <c r="F236" t="s">
        <v>1439</v>
      </c>
      <c r="G236" t="s">
        <v>1107</v>
      </c>
      <c r="H236" t="s">
        <v>1158</v>
      </c>
      <c r="I236" t="s">
        <v>1303</v>
      </c>
      <c r="J236" s="71">
        <v>43983</v>
      </c>
      <c r="K236" s="71">
        <v>44027</v>
      </c>
      <c r="L236" t="s">
        <v>1695</v>
      </c>
      <c r="M236" t="s">
        <v>106</v>
      </c>
      <c r="N236" s="86" t="s">
        <v>352</v>
      </c>
      <c r="O236" t="s">
        <v>1161</v>
      </c>
      <c r="P236" t="s">
        <v>258</v>
      </c>
      <c r="Q236" s="73">
        <f t="shared" si="26"/>
        <v>1</v>
      </c>
      <c r="R236" s="73">
        <v>0</v>
      </c>
      <c r="S236" s="73">
        <v>0</v>
      </c>
      <c r="T236" s="73">
        <v>1</v>
      </c>
      <c r="U236" s="73">
        <v>0</v>
      </c>
      <c r="V236" s="89">
        <v>0</v>
      </c>
      <c r="W236" s="89"/>
      <c r="X236" s="89">
        <v>0</v>
      </c>
      <c r="Y236" s="89"/>
      <c r="Z236" s="89">
        <v>1</v>
      </c>
      <c r="AA236" s="89" t="s">
        <v>10917</v>
      </c>
      <c r="AB236" s="89">
        <v>0</v>
      </c>
      <c r="AC236" s="73" t="s">
        <v>12237</v>
      </c>
      <c r="AD236" s="44"/>
      <c r="AE236" s="44"/>
      <c r="AF236" s="71">
        <v>44117</v>
      </c>
      <c r="AG236" s="71">
        <v>44172</v>
      </c>
      <c r="AH236" s="88">
        <f t="shared" si="23"/>
        <v>1</v>
      </c>
      <c r="AI236" s="88" t="str">
        <f t="shared" si="24"/>
        <v/>
      </c>
      <c r="AJ236" s="88" t="str">
        <f t="shared" si="25"/>
        <v/>
      </c>
      <c r="AK236" s="88">
        <f t="shared" si="21"/>
        <v>1</v>
      </c>
      <c r="AL236" s="88" t="str">
        <f t="shared" si="22"/>
        <v/>
      </c>
      <c r="AP236" t="s">
        <v>10218</v>
      </c>
      <c r="AQ236" t="s">
        <v>10209</v>
      </c>
      <c r="AR236" t="s">
        <v>10209</v>
      </c>
    </row>
    <row r="237" spans="1:50" ht="15" customHeight="1" x14ac:dyDescent="0.2">
      <c r="A237" s="86">
        <v>1</v>
      </c>
      <c r="B237" s="86" t="s">
        <v>1761</v>
      </c>
      <c r="C237" s="86" t="s">
        <v>1762</v>
      </c>
      <c r="D237" s="86" t="s">
        <v>1763</v>
      </c>
      <c r="E237" s="86" t="s">
        <v>1116</v>
      </c>
      <c r="F237" s="86" t="s">
        <v>1764</v>
      </c>
      <c r="G237" s="86" t="s">
        <v>1765</v>
      </c>
      <c r="H237" s="86" t="s">
        <v>1766</v>
      </c>
      <c r="I237" t="s">
        <v>1767</v>
      </c>
      <c r="J237" s="87">
        <v>43831</v>
      </c>
      <c r="K237" s="87">
        <v>43889</v>
      </c>
      <c r="L237" s="86" t="s">
        <v>1087</v>
      </c>
      <c r="M237" s="86" t="s">
        <v>1768</v>
      </c>
      <c r="N237" s="86" t="s">
        <v>472</v>
      </c>
      <c r="O237" s="86" t="s">
        <v>1769</v>
      </c>
      <c r="P237" s="86" t="s">
        <v>1273</v>
      </c>
      <c r="Q237" s="88">
        <f t="shared" si="26"/>
        <v>1</v>
      </c>
      <c r="R237" s="88">
        <v>1</v>
      </c>
      <c r="S237" s="88">
        <v>0</v>
      </c>
      <c r="T237" s="88">
        <v>0</v>
      </c>
      <c r="U237" s="88">
        <v>0</v>
      </c>
      <c r="V237" s="88">
        <v>1</v>
      </c>
      <c r="W237" s="88" t="s">
        <v>1770</v>
      </c>
      <c r="X237" s="88">
        <v>0</v>
      </c>
      <c r="Y237" s="88"/>
      <c r="Z237" s="88">
        <v>0</v>
      </c>
      <c r="AA237" s="88"/>
      <c r="AB237" s="88">
        <v>0</v>
      </c>
      <c r="AC237" s="88"/>
      <c r="AD237" s="88"/>
      <c r="AE237" s="88"/>
      <c r="AF237" s="87">
        <v>44125</v>
      </c>
      <c r="AG237" s="87">
        <v>44125</v>
      </c>
      <c r="AH237" s="88">
        <f t="shared" si="23"/>
        <v>1</v>
      </c>
      <c r="AI237" s="88">
        <f t="shared" si="24"/>
        <v>1</v>
      </c>
      <c r="AJ237" s="88" t="str">
        <f t="shared" si="25"/>
        <v/>
      </c>
      <c r="AK237" s="88" t="str">
        <f t="shared" si="21"/>
        <v/>
      </c>
      <c r="AL237" s="88" t="str">
        <f t="shared" si="22"/>
        <v/>
      </c>
      <c r="AM237" s="86"/>
      <c r="AN237" s="86"/>
      <c r="AO237" s="86" t="s">
        <v>10209</v>
      </c>
      <c r="AP237" s="86"/>
      <c r="AQ237" s="86" t="s">
        <v>10208</v>
      </c>
      <c r="AR237" s="86"/>
      <c r="AS237" s="86" t="s">
        <v>10218</v>
      </c>
      <c r="AT237" s="86"/>
      <c r="AU237" s="86" t="s">
        <v>10388</v>
      </c>
      <c r="AV237" s="86" t="s">
        <v>10363</v>
      </c>
      <c r="AW237" s="86" t="s">
        <v>10389</v>
      </c>
      <c r="AX237" s="86"/>
    </row>
    <row r="238" spans="1:50" ht="15" customHeight="1" x14ac:dyDescent="0.2">
      <c r="A238" s="86">
        <v>2</v>
      </c>
      <c r="B238" s="86" t="s">
        <v>1761</v>
      </c>
      <c r="C238" s="86" t="s">
        <v>1762</v>
      </c>
      <c r="D238" s="86" t="s">
        <v>1763</v>
      </c>
      <c r="E238" s="86" t="s">
        <v>1116</v>
      </c>
      <c r="F238" s="86" t="s">
        <v>1764</v>
      </c>
      <c r="G238" s="86" t="s">
        <v>1765</v>
      </c>
      <c r="H238" s="86" t="s">
        <v>1766</v>
      </c>
      <c r="I238" t="s">
        <v>1771</v>
      </c>
      <c r="J238" s="87">
        <v>43983</v>
      </c>
      <c r="K238" s="87">
        <v>44012</v>
      </c>
      <c r="L238" s="86" t="s">
        <v>1087</v>
      </c>
      <c r="M238" s="86" t="s">
        <v>1768</v>
      </c>
      <c r="N238" s="86" t="s">
        <v>352</v>
      </c>
      <c r="O238" s="86" t="s">
        <v>1769</v>
      </c>
      <c r="P238" s="86" t="s">
        <v>1273</v>
      </c>
      <c r="Q238" s="91">
        <f t="shared" si="26"/>
        <v>1</v>
      </c>
      <c r="R238" s="91">
        <v>0</v>
      </c>
      <c r="S238" s="91">
        <v>1</v>
      </c>
      <c r="T238" s="91">
        <v>0</v>
      </c>
      <c r="U238" s="91">
        <v>0</v>
      </c>
      <c r="V238" s="91">
        <v>0</v>
      </c>
      <c r="W238" s="89" t="s">
        <v>1772</v>
      </c>
      <c r="X238" s="91">
        <v>0</v>
      </c>
      <c r="Y238" s="91" t="s">
        <v>1773</v>
      </c>
      <c r="Z238" s="91">
        <v>1</v>
      </c>
      <c r="AA238" s="91" t="s">
        <v>10390</v>
      </c>
      <c r="AB238" s="91">
        <v>0</v>
      </c>
      <c r="AC238" s="88"/>
      <c r="AD238" s="88"/>
      <c r="AE238" s="88"/>
      <c r="AF238" s="87">
        <v>44125</v>
      </c>
      <c r="AG238" s="87">
        <v>44125</v>
      </c>
      <c r="AH238" s="88">
        <f t="shared" si="23"/>
        <v>1</v>
      </c>
      <c r="AI238" s="88" t="str">
        <f t="shared" si="24"/>
        <v/>
      </c>
      <c r="AJ238" s="88">
        <f t="shared" si="25"/>
        <v>0</v>
      </c>
      <c r="AK238" s="88" t="str">
        <f t="shared" si="21"/>
        <v/>
      </c>
      <c r="AL238" s="88" t="str">
        <f t="shared" si="22"/>
        <v/>
      </c>
      <c r="AM238" s="86"/>
      <c r="AN238" s="86"/>
      <c r="AO238" t="s">
        <v>10208</v>
      </c>
      <c r="AP238" s="86"/>
      <c r="AQ238" s="86"/>
      <c r="AR238" t="s">
        <v>10268</v>
      </c>
      <c r="AS238" t="s">
        <v>10208</v>
      </c>
      <c r="AU238" t="s">
        <v>10391</v>
      </c>
      <c r="AV238" t="s">
        <v>10392</v>
      </c>
      <c r="AW238" t="s">
        <v>10393</v>
      </c>
    </row>
    <row r="239" spans="1:50" ht="15" customHeight="1" x14ac:dyDescent="0.2">
      <c r="A239" s="86">
        <v>3</v>
      </c>
      <c r="B239" s="86" t="s">
        <v>1761</v>
      </c>
      <c r="C239" s="86" t="s">
        <v>1762</v>
      </c>
      <c r="D239" s="86" t="s">
        <v>1763</v>
      </c>
      <c r="E239" s="86" t="s">
        <v>1116</v>
      </c>
      <c r="F239" s="86" t="s">
        <v>1764</v>
      </c>
      <c r="G239" s="86" t="s">
        <v>1765</v>
      </c>
      <c r="H239" s="86" t="s">
        <v>1766</v>
      </c>
      <c r="I239" s="86" t="s">
        <v>1774</v>
      </c>
      <c r="J239" s="87">
        <v>43831</v>
      </c>
      <c r="K239" s="87">
        <v>44196</v>
      </c>
      <c r="L239" s="86" t="s">
        <v>1087</v>
      </c>
      <c r="M239" s="86" t="s">
        <v>1768</v>
      </c>
      <c r="N239" s="86" t="s">
        <v>472</v>
      </c>
      <c r="O239" s="86" t="s">
        <v>1769</v>
      </c>
      <c r="P239" s="86" t="s">
        <v>1273</v>
      </c>
      <c r="Q239" s="88">
        <f t="shared" si="26"/>
        <v>1</v>
      </c>
      <c r="R239" s="88">
        <v>0.21</v>
      </c>
      <c r="S239" s="88">
        <v>0.28999999999999998</v>
      </c>
      <c r="T239" s="88">
        <v>0.28000000000000003</v>
      </c>
      <c r="U239" s="88">
        <v>0.22</v>
      </c>
      <c r="V239" s="88">
        <v>0.21</v>
      </c>
      <c r="W239" s="73" t="s">
        <v>1775</v>
      </c>
      <c r="X239" s="88">
        <v>0.28000000000000003</v>
      </c>
      <c r="Y239" s="88" t="s">
        <v>1776</v>
      </c>
      <c r="Z239" s="88">
        <v>0.28999999999999998</v>
      </c>
      <c r="AA239" s="88" t="s">
        <v>10394</v>
      </c>
      <c r="AB239" s="88">
        <v>0.16</v>
      </c>
      <c r="AC239" s="88" t="s">
        <v>12239</v>
      </c>
      <c r="AD239" s="88"/>
      <c r="AE239" s="88"/>
      <c r="AF239" s="87">
        <v>44125</v>
      </c>
      <c r="AG239" s="87">
        <v>44172</v>
      </c>
      <c r="AH239" s="88">
        <f t="shared" si="23"/>
        <v>0.94000000000000006</v>
      </c>
      <c r="AI239" s="88">
        <f t="shared" si="24"/>
        <v>1</v>
      </c>
      <c r="AJ239" s="88">
        <f t="shared" si="25"/>
        <v>0.9655172413793105</v>
      </c>
      <c r="AK239" s="88">
        <f t="shared" si="21"/>
        <v>1</v>
      </c>
      <c r="AL239" s="88">
        <f t="shared" si="22"/>
        <v>0.72727272727272729</v>
      </c>
      <c r="AM239" s="86"/>
      <c r="AN239" s="86"/>
      <c r="AO239" t="s">
        <v>10208</v>
      </c>
      <c r="AP239" s="86" t="s">
        <v>10208</v>
      </c>
      <c r="AQ239" s="86" t="s">
        <v>10208</v>
      </c>
      <c r="AR239" t="s">
        <v>10208</v>
      </c>
      <c r="AS239" t="s">
        <v>10208</v>
      </c>
      <c r="AU239" t="s">
        <v>10395</v>
      </c>
      <c r="AV239" t="s">
        <v>10396</v>
      </c>
      <c r="AW239" t="s">
        <v>10397</v>
      </c>
    </row>
    <row r="240" spans="1:50" ht="15" customHeight="1" x14ac:dyDescent="0.2">
      <c r="A240" s="86">
        <v>4</v>
      </c>
      <c r="B240" s="86" t="s">
        <v>1761</v>
      </c>
      <c r="C240" s="86" t="s">
        <v>1777</v>
      </c>
      <c r="D240" s="86" t="s">
        <v>1778</v>
      </c>
      <c r="E240" s="86" t="s">
        <v>1116</v>
      </c>
      <c r="F240" s="86" t="s">
        <v>1764</v>
      </c>
      <c r="G240" s="86" t="s">
        <v>1765</v>
      </c>
      <c r="H240" s="86" t="s">
        <v>1766</v>
      </c>
      <c r="I240" t="s">
        <v>1779</v>
      </c>
      <c r="J240" s="87">
        <v>43831</v>
      </c>
      <c r="K240" s="87">
        <v>43889</v>
      </c>
      <c r="L240" s="86" t="s">
        <v>1087</v>
      </c>
      <c r="M240" s="86" t="s">
        <v>1768</v>
      </c>
      <c r="N240" s="86" t="s">
        <v>472</v>
      </c>
      <c r="O240" s="86" t="s">
        <v>1780</v>
      </c>
      <c r="P240" s="86" t="s">
        <v>1273</v>
      </c>
      <c r="Q240" s="88">
        <f t="shared" si="26"/>
        <v>1</v>
      </c>
      <c r="R240" s="88">
        <v>1</v>
      </c>
      <c r="S240" s="88">
        <v>0</v>
      </c>
      <c r="T240" s="88">
        <v>0</v>
      </c>
      <c r="U240" s="88">
        <v>0</v>
      </c>
      <c r="V240" s="88">
        <v>1</v>
      </c>
      <c r="W240" s="88" t="s">
        <v>1781</v>
      </c>
      <c r="X240" s="88">
        <v>0</v>
      </c>
      <c r="Y240" s="88"/>
      <c r="Z240" s="88">
        <v>0</v>
      </c>
      <c r="AA240" s="88"/>
      <c r="AB240" s="88">
        <v>0</v>
      </c>
      <c r="AC240" s="88"/>
      <c r="AD240" s="88"/>
      <c r="AE240" s="88"/>
      <c r="AF240" s="87">
        <v>44125</v>
      </c>
      <c r="AG240" s="87">
        <v>44125</v>
      </c>
      <c r="AH240" s="88">
        <f t="shared" si="23"/>
        <v>1</v>
      </c>
      <c r="AI240" s="88">
        <f t="shared" si="24"/>
        <v>1</v>
      </c>
      <c r="AJ240" s="88" t="str">
        <f t="shared" si="25"/>
        <v/>
      </c>
      <c r="AK240" s="88" t="str">
        <f t="shared" si="21"/>
        <v/>
      </c>
      <c r="AL240" s="88" t="str">
        <f t="shared" si="22"/>
        <v/>
      </c>
      <c r="AM240" s="86"/>
      <c r="AN240" s="86"/>
      <c r="AO240" s="86"/>
      <c r="AP240" s="86" t="s">
        <v>10218</v>
      </c>
      <c r="AQ240" s="86" t="s">
        <v>10208</v>
      </c>
      <c r="AS240" t="s">
        <v>10218</v>
      </c>
      <c r="AU240" t="s">
        <v>10398</v>
      </c>
      <c r="AV240" t="s">
        <v>10363</v>
      </c>
      <c r="AW240" t="s">
        <v>10399</v>
      </c>
    </row>
    <row r="241" spans="1:49" ht="15" customHeight="1" x14ac:dyDescent="0.2">
      <c r="A241" s="86">
        <v>5</v>
      </c>
      <c r="B241" s="86" t="s">
        <v>1761</v>
      </c>
      <c r="C241" s="86" t="s">
        <v>1777</v>
      </c>
      <c r="D241" s="86" t="s">
        <v>1778</v>
      </c>
      <c r="E241" s="86" t="s">
        <v>1116</v>
      </c>
      <c r="F241" s="86" t="s">
        <v>1764</v>
      </c>
      <c r="G241" s="86" t="s">
        <v>1765</v>
      </c>
      <c r="H241" s="86" t="s">
        <v>1766</v>
      </c>
      <c r="I241" t="s">
        <v>1771</v>
      </c>
      <c r="J241" s="87">
        <v>43983</v>
      </c>
      <c r="K241" s="87">
        <v>44012</v>
      </c>
      <c r="L241" s="86" t="s">
        <v>1087</v>
      </c>
      <c r="M241" s="86" t="s">
        <v>1768</v>
      </c>
      <c r="N241" s="86" t="s">
        <v>352</v>
      </c>
      <c r="O241" s="86" t="s">
        <v>1780</v>
      </c>
      <c r="P241" s="86" t="s">
        <v>1273</v>
      </c>
      <c r="Q241" s="91">
        <f t="shared" si="26"/>
        <v>1</v>
      </c>
      <c r="R241" s="91">
        <v>0</v>
      </c>
      <c r="S241" s="91">
        <v>1</v>
      </c>
      <c r="T241" s="91">
        <v>0</v>
      </c>
      <c r="U241" s="91">
        <v>0</v>
      </c>
      <c r="V241" s="91">
        <v>0</v>
      </c>
      <c r="W241" s="89" t="s">
        <v>1772</v>
      </c>
      <c r="X241" s="91">
        <v>0</v>
      </c>
      <c r="Y241" s="91" t="s">
        <v>1773</v>
      </c>
      <c r="Z241" s="91">
        <v>1</v>
      </c>
      <c r="AA241" s="91" t="s">
        <v>10400</v>
      </c>
      <c r="AB241" s="91">
        <v>0</v>
      </c>
      <c r="AC241" s="88"/>
      <c r="AD241" s="88"/>
      <c r="AE241" s="88"/>
      <c r="AF241" s="87">
        <v>44125</v>
      </c>
      <c r="AG241" s="87">
        <v>44125</v>
      </c>
      <c r="AH241" s="88">
        <f t="shared" si="23"/>
        <v>1</v>
      </c>
      <c r="AI241" s="88" t="str">
        <f t="shared" si="24"/>
        <v/>
      </c>
      <c r="AJ241" s="88">
        <f t="shared" si="25"/>
        <v>0</v>
      </c>
      <c r="AK241" s="88" t="str">
        <f t="shared" si="21"/>
        <v/>
      </c>
      <c r="AL241" s="88" t="str">
        <f t="shared" si="22"/>
        <v/>
      </c>
      <c r="AM241" s="86"/>
      <c r="AN241" s="86"/>
      <c r="AO241" t="s">
        <v>10208</v>
      </c>
      <c r="AP241" s="86"/>
      <c r="AQ241" s="86"/>
      <c r="AR241" t="s">
        <v>10268</v>
      </c>
      <c r="AS241" t="s">
        <v>10208</v>
      </c>
      <c r="AU241" t="s">
        <v>10401</v>
      </c>
      <c r="AV241" t="s">
        <v>10402</v>
      </c>
      <c r="AW241" t="s">
        <v>10403</v>
      </c>
    </row>
    <row r="242" spans="1:49" ht="15" customHeight="1" x14ac:dyDescent="0.2">
      <c r="A242" s="86">
        <v>6</v>
      </c>
      <c r="B242" s="86" t="s">
        <v>1761</v>
      </c>
      <c r="C242" s="86" t="s">
        <v>1777</v>
      </c>
      <c r="D242" s="86" t="s">
        <v>1778</v>
      </c>
      <c r="E242" s="86" t="s">
        <v>1116</v>
      </c>
      <c r="F242" s="86" t="s">
        <v>1764</v>
      </c>
      <c r="G242" s="86" t="s">
        <v>1765</v>
      </c>
      <c r="H242" s="86" t="s">
        <v>1766</v>
      </c>
      <c r="I242" t="s">
        <v>1782</v>
      </c>
      <c r="J242" s="87">
        <v>43831</v>
      </c>
      <c r="K242" s="87">
        <v>44196</v>
      </c>
      <c r="L242" s="86" t="s">
        <v>1087</v>
      </c>
      <c r="M242" s="86" t="s">
        <v>1768</v>
      </c>
      <c r="N242" s="86" t="s">
        <v>472</v>
      </c>
      <c r="O242" s="86" t="s">
        <v>1780</v>
      </c>
      <c r="P242" s="86" t="s">
        <v>1273</v>
      </c>
      <c r="Q242" s="88">
        <f t="shared" si="26"/>
        <v>1</v>
      </c>
      <c r="R242" s="88">
        <v>0.17</v>
      </c>
      <c r="S242" s="88">
        <v>0.28000000000000003</v>
      </c>
      <c r="T242" s="88">
        <v>0.33</v>
      </c>
      <c r="U242" s="88">
        <v>0.22</v>
      </c>
      <c r="V242" s="88">
        <v>0.17</v>
      </c>
      <c r="W242" s="73"/>
      <c r="X242" s="88">
        <v>0.28000000000000003</v>
      </c>
      <c r="Y242" s="88" t="s">
        <v>1783</v>
      </c>
      <c r="Z242" s="88">
        <v>0.32</v>
      </c>
      <c r="AA242" s="88" t="s">
        <v>10404</v>
      </c>
      <c r="AB242" s="88">
        <v>0.18</v>
      </c>
      <c r="AC242" s="88" t="s">
        <v>12240</v>
      </c>
      <c r="AD242" s="88"/>
      <c r="AE242" s="88"/>
      <c r="AF242" s="87">
        <v>44125</v>
      </c>
      <c r="AG242" s="87">
        <v>44172</v>
      </c>
      <c r="AH242" s="88">
        <f t="shared" si="23"/>
        <v>0.95</v>
      </c>
      <c r="AI242" s="88">
        <f t="shared" si="24"/>
        <v>1</v>
      </c>
      <c r="AJ242" s="88">
        <f t="shared" si="25"/>
        <v>1</v>
      </c>
      <c r="AK242" s="88">
        <f t="shared" si="21"/>
        <v>0.96969696969696972</v>
      </c>
      <c r="AL242" s="88">
        <f t="shared" si="22"/>
        <v>0.81818181818181812</v>
      </c>
      <c r="AM242" s="86"/>
      <c r="AN242" s="86"/>
      <c r="AO242" t="s">
        <v>10208</v>
      </c>
      <c r="AP242" s="86" t="s">
        <v>10208</v>
      </c>
      <c r="AQ242" s="86" t="s">
        <v>10268</v>
      </c>
      <c r="AR242" t="s">
        <v>10208</v>
      </c>
      <c r="AS242" t="s">
        <v>10208</v>
      </c>
      <c r="AU242" t="s">
        <v>10405</v>
      </c>
      <c r="AV242" t="s">
        <v>10406</v>
      </c>
      <c r="AW242" t="s">
        <v>10407</v>
      </c>
    </row>
    <row r="243" spans="1:49" ht="15" customHeight="1" x14ac:dyDescent="0.2">
      <c r="A243" s="86">
        <v>7</v>
      </c>
      <c r="B243" s="86" t="s">
        <v>1761</v>
      </c>
      <c r="C243" s="86" t="s">
        <v>1784</v>
      </c>
      <c r="D243" s="86" t="s">
        <v>1785</v>
      </c>
      <c r="E243" s="86" t="s">
        <v>1116</v>
      </c>
      <c r="F243" s="86" t="s">
        <v>1764</v>
      </c>
      <c r="G243" s="86" t="s">
        <v>1765</v>
      </c>
      <c r="H243" s="86" t="s">
        <v>1766</v>
      </c>
      <c r="I243" t="s">
        <v>1786</v>
      </c>
      <c r="J243" s="87">
        <v>43831</v>
      </c>
      <c r="K243" s="87">
        <v>43889</v>
      </c>
      <c r="L243" s="86" t="s">
        <v>1087</v>
      </c>
      <c r="M243" s="86" t="s">
        <v>1768</v>
      </c>
      <c r="N243" s="86" t="s">
        <v>472</v>
      </c>
      <c r="O243" s="86" t="s">
        <v>1787</v>
      </c>
      <c r="P243" s="86" t="s">
        <v>1273</v>
      </c>
      <c r="Q243" s="88">
        <f t="shared" si="26"/>
        <v>1</v>
      </c>
      <c r="R243" s="88">
        <v>1</v>
      </c>
      <c r="S243" s="88">
        <v>0</v>
      </c>
      <c r="T243" s="88">
        <v>0</v>
      </c>
      <c r="U243" s="88">
        <v>0</v>
      </c>
      <c r="V243" s="88">
        <v>1</v>
      </c>
      <c r="W243" s="73" t="s">
        <v>1788</v>
      </c>
      <c r="X243" s="88">
        <v>0</v>
      </c>
      <c r="Y243" s="88"/>
      <c r="Z243" s="88">
        <v>0</v>
      </c>
      <c r="AA243" s="88"/>
      <c r="AB243" s="88">
        <v>0</v>
      </c>
      <c r="AC243" s="88"/>
      <c r="AD243" s="88"/>
      <c r="AE243" s="88"/>
      <c r="AF243" s="87">
        <v>44125</v>
      </c>
      <c r="AG243" s="87">
        <v>44125</v>
      </c>
      <c r="AH243" s="88">
        <f t="shared" si="23"/>
        <v>1</v>
      </c>
      <c r="AI243" s="88">
        <f t="shared" si="24"/>
        <v>1</v>
      </c>
      <c r="AJ243" s="88" t="str">
        <f t="shared" si="25"/>
        <v/>
      </c>
      <c r="AK243" s="88" t="str">
        <f t="shared" si="21"/>
        <v/>
      </c>
      <c r="AL243" s="88" t="str">
        <f t="shared" si="22"/>
        <v/>
      </c>
      <c r="AM243" s="86" t="s">
        <v>10208</v>
      </c>
      <c r="AN243" s="86"/>
      <c r="AO243" s="86"/>
      <c r="AP243" s="86"/>
      <c r="AQ243" s="86" t="s">
        <v>10208</v>
      </c>
      <c r="AR243" t="s">
        <v>10209</v>
      </c>
      <c r="AU243" t="s">
        <v>10408</v>
      </c>
      <c r="AV243" t="s">
        <v>10409</v>
      </c>
    </row>
    <row r="244" spans="1:49" ht="15" customHeight="1" x14ac:dyDescent="0.2">
      <c r="A244" s="86">
        <v>8</v>
      </c>
      <c r="B244" s="86" t="s">
        <v>1761</v>
      </c>
      <c r="C244" s="86" t="s">
        <v>1784</v>
      </c>
      <c r="D244" s="86" t="s">
        <v>1785</v>
      </c>
      <c r="E244" s="86" t="s">
        <v>1116</v>
      </c>
      <c r="F244" s="86" t="s">
        <v>1764</v>
      </c>
      <c r="G244" s="86" t="s">
        <v>1765</v>
      </c>
      <c r="H244" s="86" t="s">
        <v>1766</v>
      </c>
      <c r="I244" t="s">
        <v>1789</v>
      </c>
      <c r="J244" s="87">
        <v>43983</v>
      </c>
      <c r="K244" s="87">
        <v>44012</v>
      </c>
      <c r="L244" s="86" t="s">
        <v>1087</v>
      </c>
      <c r="M244" s="86" t="s">
        <v>1768</v>
      </c>
      <c r="N244" s="86" t="s">
        <v>352</v>
      </c>
      <c r="O244" s="86" t="s">
        <v>1787</v>
      </c>
      <c r="P244" s="86" t="s">
        <v>1273</v>
      </c>
      <c r="Q244" s="91">
        <f t="shared" si="26"/>
        <v>1</v>
      </c>
      <c r="R244" s="91">
        <v>0</v>
      </c>
      <c r="S244" s="91">
        <v>1</v>
      </c>
      <c r="T244" s="91">
        <v>0</v>
      </c>
      <c r="U244" s="91">
        <v>0</v>
      </c>
      <c r="V244" s="91">
        <v>0</v>
      </c>
      <c r="W244" s="88"/>
      <c r="X244" s="88">
        <v>0</v>
      </c>
      <c r="Y244" s="88" t="s">
        <v>1790</v>
      </c>
      <c r="Z244" s="88">
        <v>1</v>
      </c>
      <c r="AA244" s="88" t="s">
        <v>10410</v>
      </c>
      <c r="AB244" s="88">
        <v>0</v>
      </c>
      <c r="AC244" s="88"/>
      <c r="AD244" s="88"/>
      <c r="AE244" s="88"/>
      <c r="AF244" s="87">
        <v>44125</v>
      </c>
      <c r="AG244" s="87">
        <v>44125</v>
      </c>
      <c r="AH244" s="88">
        <f t="shared" si="23"/>
        <v>1</v>
      </c>
      <c r="AI244" s="88" t="str">
        <f t="shared" si="24"/>
        <v/>
      </c>
      <c r="AJ244" s="88">
        <f t="shared" si="25"/>
        <v>0</v>
      </c>
      <c r="AK244" s="88" t="str">
        <f t="shared" si="21"/>
        <v/>
      </c>
      <c r="AL244" s="88" t="str">
        <f t="shared" si="22"/>
        <v/>
      </c>
      <c r="AM244" s="86"/>
      <c r="AN244" s="86"/>
      <c r="AO244" t="s">
        <v>10208</v>
      </c>
      <c r="AP244" s="86"/>
      <c r="AQ244" s="86" t="s">
        <v>10209</v>
      </c>
      <c r="AR244" t="s">
        <v>10268</v>
      </c>
      <c r="AU244" t="s">
        <v>10363</v>
      </c>
      <c r="AV244" t="s">
        <v>10392</v>
      </c>
    </row>
    <row r="245" spans="1:49" ht="15" customHeight="1" x14ac:dyDescent="0.2">
      <c r="A245" s="86">
        <v>9</v>
      </c>
      <c r="B245" s="86" t="s">
        <v>1761</v>
      </c>
      <c r="C245" s="86" t="s">
        <v>1784</v>
      </c>
      <c r="D245" s="86" t="s">
        <v>1785</v>
      </c>
      <c r="E245" s="86" t="s">
        <v>1116</v>
      </c>
      <c r="F245" s="86" t="s">
        <v>1764</v>
      </c>
      <c r="G245" s="86" t="s">
        <v>1765</v>
      </c>
      <c r="H245" s="86" t="s">
        <v>1766</v>
      </c>
      <c r="I245" t="s">
        <v>1791</v>
      </c>
      <c r="J245" s="87">
        <v>43831</v>
      </c>
      <c r="K245" s="87">
        <v>44165</v>
      </c>
      <c r="L245" s="86" t="s">
        <v>1087</v>
      </c>
      <c r="M245" s="86" t="s">
        <v>1768</v>
      </c>
      <c r="N245" s="86" t="s">
        <v>472</v>
      </c>
      <c r="O245" s="86" t="s">
        <v>1787</v>
      </c>
      <c r="P245" s="86" t="s">
        <v>1273</v>
      </c>
      <c r="Q245" s="88">
        <f t="shared" si="26"/>
        <v>1</v>
      </c>
      <c r="R245" s="88">
        <v>0.4</v>
      </c>
      <c r="S245" s="88">
        <v>0.3</v>
      </c>
      <c r="T245" s="88">
        <v>0.1</v>
      </c>
      <c r="U245" s="88">
        <v>0.2</v>
      </c>
      <c r="V245" s="88">
        <v>0.5</v>
      </c>
      <c r="W245" s="88" t="s">
        <v>1772</v>
      </c>
      <c r="X245" s="88">
        <v>0.15</v>
      </c>
      <c r="Y245" s="88" t="s">
        <v>1792</v>
      </c>
      <c r="Z245" s="88">
        <v>0.15</v>
      </c>
      <c r="AA245" s="88" t="s">
        <v>10411</v>
      </c>
      <c r="AB245" s="88">
        <v>0.2</v>
      </c>
      <c r="AC245" s="88" t="s">
        <v>12241</v>
      </c>
      <c r="AD245" s="88"/>
      <c r="AE245" s="88"/>
      <c r="AF245" s="87">
        <v>44125</v>
      </c>
      <c r="AG245" s="87">
        <v>44172</v>
      </c>
      <c r="AH245" s="88">
        <f t="shared" si="23"/>
        <v>1</v>
      </c>
      <c r="AI245" s="88">
        <f t="shared" si="24"/>
        <v>1</v>
      </c>
      <c r="AJ245" s="88">
        <f t="shared" si="25"/>
        <v>0.5</v>
      </c>
      <c r="AK245" s="88">
        <f t="shared" si="21"/>
        <v>1</v>
      </c>
      <c r="AL245" s="88">
        <f t="shared" si="22"/>
        <v>1</v>
      </c>
      <c r="AM245" s="86"/>
      <c r="AN245" s="86"/>
      <c r="AO245" t="s">
        <v>10208</v>
      </c>
      <c r="AP245" s="86" t="s">
        <v>10208</v>
      </c>
      <c r="AQ245" s="86" t="s">
        <v>10208</v>
      </c>
      <c r="AR245" t="s">
        <v>10208</v>
      </c>
      <c r="AU245" t="s">
        <v>10412</v>
      </c>
      <c r="AV245" t="s">
        <v>10413</v>
      </c>
    </row>
    <row r="246" spans="1:49" ht="15" customHeight="1" x14ac:dyDescent="0.2">
      <c r="A246" s="86">
        <v>10</v>
      </c>
      <c r="B246" s="86" t="s">
        <v>1761</v>
      </c>
      <c r="C246" s="86" t="s">
        <v>1784</v>
      </c>
      <c r="D246" s="86" t="s">
        <v>1785</v>
      </c>
      <c r="E246" s="86" t="s">
        <v>1116</v>
      </c>
      <c r="F246" s="86" t="s">
        <v>1764</v>
      </c>
      <c r="G246" s="86" t="s">
        <v>1765</v>
      </c>
      <c r="H246" s="86" t="s">
        <v>1766</v>
      </c>
      <c r="I246" t="s">
        <v>1793</v>
      </c>
      <c r="J246" s="87">
        <v>43983</v>
      </c>
      <c r="K246" s="87">
        <v>44196</v>
      </c>
      <c r="L246" s="86" t="s">
        <v>1087</v>
      </c>
      <c r="M246" s="86" t="s">
        <v>1768</v>
      </c>
      <c r="N246" s="86" t="s">
        <v>472</v>
      </c>
      <c r="O246" s="86" t="s">
        <v>1787</v>
      </c>
      <c r="P246" s="86" t="s">
        <v>1273</v>
      </c>
      <c r="Q246" s="88">
        <f t="shared" si="26"/>
        <v>1</v>
      </c>
      <c r="R246" s="88">
        <v>0</v>
      </c>
      <c r="S246" s="88">
        <v>0.3</v>
      </c>
      <c r="T246" s="88">
        <v>0.1</v>
      </c>
      <c r="U246" s="88">
        <v>0.6</v>
      </c>
      <c r="V246" s="88">
        <v>0.6</v>
      </c>
      <c r="W246" s="88" t="s">
        <v>1794</v>
      </c>
      <c r="X246" s="88">
        <v>0.05</v>
      </c>
      <c r="Y246" s="88" t="s">
        <v>1795</v>
      </c>
      <c r="Z246" s="88">
        <v>0.35</v>
      </c>
      <c r="AA246" s="88" t="s">
        <v>10414</v>
      </c>
      <c r="AB246" s="88">
        <v>0.4</v>
      </c>
      <c r="AC246" s="88" t="s">
        <v>12242</v>
      </c>
      <c r="AD246" s="88"/>
      <c r="AE246" s="88"/>
      <c r="AF246" s="87">
        <v>44125</v>
      </c>
      <c r="AG246" s="87">
        <v>44172</v>
      </c>
      <c r="AH246" s="88">
        <f t="shared" si="23"/>
        <v>1</v>
      </c>
      <c r="AI246" s="88" t="str">
        <f t="shared" si="24"/>
        <v/>
      </c>
      <c r="AJ246" s="88">
        <f t="shared" si="25"/>
        <v>0.16666666666666669</v>
      </c>
      <c r="AK246" s="88">
        <f t="shared" si="21"/>
        <v>1</v>
      </c>
      <c r="AL246" s="88">
        <f t="shared" si="22"/>
        <v>0.66666666666666674</v>
      </c>
      <c r="AM246" s="86"/>
      <c r="AN246" s="86"/>
      <c r="AO246" t="s">
        <v>10208</v>
      </c>
      <c r="AP246" s="86" t="s">
        <v>10208</v>
      </c>
      <c r="AQ246" s="86" t="s">
        <v>10208</v>
      </c>
      <c r="AR246" t="s">
        <v>10208</v>
      </c>
      <c r="AU246" t="s">
        <v>10415</v>
      </c>
      <c r="AV246" t="s">
        <v>10416</v>
      </c>
    </row>
    <row r="247" spans="1:49" ht="15" customHeight="1" x14ac:dyDescent="0.2">
      <c r="A247" s="86">
        <v>11</v>
      </c>
      <c r="B247" s="86" t="s">
        <v>1761</v>
      </c>
      <c r="C247" s="86" t="s">
        <v>1784</v>
      </c>
      <c r="D247" s="86" t="s">
        <v>1785</v>
      </c>
      <c r="E247" s="86" t="s">
        <v>1116</v>
      </c>
      <c r="F247" s="86" t="s">
        <v>1764</v>
      </c>
      <c r="G247" s="86" t="s">
        <v>1765</v>
      </c>
      <c r="H247" s="86" t="s">
        <v>1766</v>
      </c>
      <c r="I247" t="s">
        <v>1796</v>
      </c>
      <c r="J247" s="87">
        <v>43831</v>
      </c>
      <c r="K247" s="87">
        <v>44196</v>
      </c>
      <c r="L247" s="86" t="s">
        <v>1087</v>
      </c>
      <c r="M247" s="86" t="s">
        <v>1768</v>
      </c>
      <c r="N247" s="86" t="s">
        <v>472</v>
      </c>
      <c r="O247" s="86" t="s">
        <v>1787</v>
      </c>
      <c r="P247" s="86" t="s">
        <v>1273</v>
      </c>
      <c r="Q247" s="88">
        <f t="shared" si="26"/>
        <v>1</v>
      </c>
      <c r="R247" s="88">
        <v>0.21</v>
      </c>
      <c r="S247" s="88">
        <v>0.28999999999999998</v>
      </c>
      <c r="T247" s="88">
        <v>0.21</v>
      </c>
      <c r="U247" s="88">
        <v>0.28999999999999998</v>
      </c>
      <c r="V247" s="88">
        <v>0.21</v>
      </c>
      <c r="W247" s="88" t="s">
        <v>1797</v>
      </c>
      <c r="X247" s="88">
        <v>0.28999999999999998</v>
      </c>
      <c r="Y247" s="88" t="s">
        <v>1798</v>
      </c>
      <c r="Z247" s="88">
        <v>0.21</v>
      </c>
      <c r="AA247" s="88" t="s">
        <v>10417</v>
      </c>
      <c r="AB247" s="88">
        <v>0.2</v>
      </c>
      <c r="AC247" s="88" t="s">
        <v>12243</v>
      </c>
      <c r="AD247" s="88"/>
      <c r="AE247" s="88"/>
      <c r="AF247" s="87">
        <v>44125</v>
      </c>
      <c r="AG247" s="87">
        <v>44172</v>
      </c>
      <c r="AH247" s="88">
        <f t="shared" si="23"/>
        <v>0.90999999999999992</v>
      </c>
      <c r="AI247" s="88">
        <f t="shared" si="24"/>
        <v>1</v>
      </c>
      <c r="AJ247" s="88">
        <f t="shared" si="25"/>
        <v>1</v>
      </c>
      <c r="AK247" s="88">
        <f t="shared" si="21"/>
        <v>1</v>
      </c>
      <c r="AL247" s="88">
        <f t="shared" si="22"/>
        <v>0.68965517241379315</v>
      </c>
      <c r="AM247" s="86"/>
      <c r="AN247" s="86"/>
      <c r="AO247" t="s">
        <v>10208</v>
      </c>
      <c r="AP247" s="86"/>
      <c r="AQ247" s="86" t="s">
        <v>10208</v>
      </c>
      <c r="AR247" t="s">
        <v>10208</v>
      </c>
      <c r="AU247" t="s">
        <v>10418</v>
      </c>
      <c r="AV247" t="s">
        <v>10419</v>
      </c>
    </row>
    <row r="248" spans="1:49" ht="15" customHeight="1" x14ac:dyDescent="0.2">
      <c r="A248" s="86">
        <v>12</v>
      </c>
      <c r="B248" s="86" t="s">
        <v>1761</v>
      </c>
      <c r="C248" s="86" t="s">
        <v>1784</v>
      </c>
      <c r="D248" s="86" t="s">
        <v>1785</v>
      </c>
      <c r="E248" s="86" t="s">
        <v>1116</v>
      </c>
      <c r="F248" s="86" t="s">
        <v>1764</v>
      </c>
      <c r="G248" s="86" t="s">
        <v>1765</v>
      </c>
      <c r="H248" s="86" t="s">
        <v>1766</v>
      </c>
      <c r="I248" t="s">
        <v>1799</v>
      </c>
      <c r="J248" s="87">
        <v>44013</v>
      </c>
      <c r="K248" s="87">
        <v>44196</v>
      </c>
      <c r="L248" s="86" t="s">
        <v>1087</v>
      </c>
      <c r="M248" s="86" t="s">
        <v>1768</v>
      </c>
      <c r="N248" s="86" t="s">
        <v>472</v>
      </c>
      <c r="O248" s="86" t="s">
        <v>1787</v>
      </c>
      <c r="P248" s="86" t="s">
        <v>1273</v>
      </c>
      <c r="Q248" s="88">
        <f t="shared" si="26"/>
        <v>1</v>
      </c>
      <c r="R248" s="88">
        <v>0</v>
      </c>
      <c r="S248" s="88">
        <v>0</v>
      </c>
      <c r="T248" s="88">
        <v>0.35</v>
      </c>
      <c r="U248" s="88">
        <v>0.65</v>
      </c>
      <c r="V248" s="88">
        <v>0</v>
      </c>
      <c r="W248" s="73"/>
      <c r="X248" s="88">
        <v>0</v>
      </c>
      <c r="Y248" s="88"/>
      <c r="Z248" s="88">
        <v>0.35</v>
      </c>
      <c r="AA248" s="88" t="s">
        <v>10420</v>
      </c>
      <c r="AB248" s="88">
        <v>0.55000000000000004</v>
      </c>
      <c r="AC248" s="88" t="s">
        <v>12244</v>
      </c>
      <c r="AD248" s="88"/>
      <c r="AE248" s="88"/>
      <c r="AF248" s="87">
        <v>44125</v>
      </c>
      <c r="AG248" s="87">
        <v>44172</v>
      </c>
      <c r="AH248" s="88">
        <f t="shared" si="23"/>
        <v>0.9</v>
      </c>
      <c r="AI248" s="88" t="str">
        <f t="shared" si="24"/>
        <v/>
      </c>
      <c r="AJ248" s="88" t="str">
        <f t="shared" si="25"/>
        <v/>
      </c>
      <c r="AK248" s="88">
        <f t="shared" si="21"/>
        <v>1</v>
      </c>
      <c r="AL248" s="88">
        <f t="shared" si="22"/>
        <v>0.84615384615384615</v>
      </c>
      <c r="AM248" s="86"/>
      <c r="AN248" s="86"/>
      <c r="AO248" t="s">
        <v>10208</v>
      </c>
      <c r="AP248" s="86" t="s">
        <v>10208</v>
      </c>
      <c r="AQ248" s="86" t="s">
        <v>10209</v>
      </c>
      <c r="AR248" t="s">
        <v>10209</v>
      </c>
      <c r="AU248" t="s">
        <v>10368</v>
      </c>
      <c r="AV248" t="s">
        <v>10368</v>
      </c>
    </row>
    <row r="249" spans="1:49" ht="15" customHeight="1" x14ac:dyDescent="0.2">
      <c r="A249" s="86">
        <v>13</v>
      </c>
      <c r="B249" s="86" t="s">
        <v>1761</v>
      </c>
      <c r="C249" s="86" t="s">
        <v>1784</v>
      </c>
      <c r="D249" s="86" t="s">
        <v>1785</v>
      </c>
      <c r="E249" s="86" t="s">
        <v>1116</v>
      </c>
      <c r="F249" s="86" t="s">
        <v>1764</v>
      </c>
      <c r="G249" s="86" t="s">
        <v>1765</v>
      </c>
      <c r="H249" s="86" t="s">
        <v>1766</v>
      </c>
      <c r="I249" t="s">
        <v>1800</v>
      </c>
      <c r="J249" s="87">
        <v>44013</v>
      </c>
      <c r="K249" s="87">
        <v>44196</v>
      </c>
      <c r="L249" s="86" t="s">
        <v>1087</v>
      </c>
      <c r="M249" s="86" t="s">
        <v>1768</v>
      </c>
      <c r="N249" s="86" t="s">
        <v>472</v>
      </c>
      <c r="O249" s="86" t="s">
        <v>1787</v>
      </c>
      <c r="P249" s="86" t="s">
        <v>1273</v>
      </c>
      <c r="Q249" s="88">
        <f t="shared" si="26"/>
        <v>1</v>
      </c>
      <c r="R249" s="88">
        <v>0</v>
      </c>
      <c r="S249" s="88">
        <v>0</v>
      </c>
      <c r="T249" s="88">
        <v>0.35</v>
      </c>
      <c r="U249" s="88">
        <v>0.65</v>
      </c>
      <c r="V249" s="88">
        <v>0</v>
      </c>
      <c r="W249" s="89"/>
      <c r="X249" s="88">
        <v>0</v>
      </c>
      <c r="Y249" s="88"/>
      <c r="Z249" s="88">
        <v>0.35</v>
      </c>
      <c r="AA249" s="88" t="s">
        <v>10421</v>
      </c>
      <c r="AB249" s="88">
        <v>0.55000000000000004</v>
      </c>
      <c r="AC249" s="88" t="s">
        <v>12245</v>
      </c>
      <c r="AD249" s="88"/>
      <c r="AE249" s="88"/>
      <c r="AF249" s="87">
        <v>44125</v>
      </c>
      <c r="AG249" s="87">
        <v>44172</v>
      </c>
      <c r="AH249" s="88">
        <f t="shared" si="23"/>
        <v>0.9</v>
      </c>
      <c r="AI249" s="88" t="str">
        <f t="shared" si="24"/>
        <v/>
      </c>
      <c r="AJ249" s="88" t="str">
        <f t="shared" si="25"/>
        <v/>
      </c>
      <c r="AK249" s="88">
        <f t="shared" si="21"/>
        <v>1</v>
      </c>
      <c r="AL249" s="88">
        <f t="shared" si="22"/>
        <v>0.84615384615384615</v>
      </c>
      <c r="AM249" s="86"/>
      <c r="AN249" s="86"/>
      <c r="AO249" t="s">
        <v>10208</v>
      </c>
      <c r="AP249" s="86" t="s">
        <v>10208</v>
      </c>
      <c r="AQ249" s="86" t="s">
        <v>10209</v>
      </c>
      <c r="AR249" t="s">
        <v>10209</v>
      </c>
      <c r="AU249" t="s">
        <v>10363</v>
      </c>
      <c r="AV249" t="s">
        <v>10363</v>
      </c>
    </row>
    <row r="250" spans="1:49" ht="15" customHeight="1" x14ac:dyDescent="0.2">
      <c r="A250" s="86">
        <v>14</v>
      </c>
      <c r="B250" s="86" t="s">
        <v>1761</v>
      </c>
      <c r="C250" s="86" t="s">
        <v>1784</v>
      </c>
      <c r="D250" s="86" t="s">
        <v>1785</v>
      </c>
      <c r="E250" s="86" t="s">
        <v>1116</v>
      </c>
      <c r="F250" s="86" t="s">
        <v>1764</v>
      </c>
      <c r="G250" s="86" t="s">
        <v>1765</v>
      </c>
      <c r="H250" s="86" t="s">
        <v>1766</v>
      </c>
      <c r="I250" t="s">
        <v>1801</v>
      </c>
      <c r="J250" s="87">
        <v>43952</v>
      </c>
      <c r="K250" s="87">
        <v>44196</v>
      </c>
      <c r="L250" s="86" t="s">
        <v>1087</v>
      </c>
      <c r="M250" s="86" t="s">
        <v>1768</v>
      </c>
      <c r="N250" s="86" t="s">
        <v>472</v>
      </c>
      <c r="O250" s="86" t="s">
        <v>1787</v>
      </c>
      <c r="P250" s="86" t="s">
        <v>1273</v>
      </c>
      <c r="Q250" s="88">
        <f t="shared" si="26"/>
        <v>1</v>
      </c>
      <c r="R250" s="88">
        <v>0</v>
      </c>
      <c r="S250" s="88">
        <v>0.15</v>
      </c>
      <c r="T250" s="88">
        <v>0.3</v>
      </c>
      <c r="U250" s="88">
        <v>0.55000000000000004</v>
      </c>
      <c r="V250" s="88">
        <v>0</v>
      </c>
      <c r="W250" s="89"/>
      <c r="X250" s="88">
        <v>0.15</v>
      </c>
      <c r="Y250" s="88" t="s">
        <v>1802</v>
      </c>
      <c r="Z250" s="88">
        <v>0.35</v>
      </c>
      <c r="AA250" s="88" t="s">
        <v>10422</v>
      </c>
      <c r="AB250" s="88">
        <v>0.45</v>
      </c>
      <c r="AC250" s="88" t="s">
        <v>12246</v>
      </c>
      <c r="AD250" s="88"/>
      <c r="AE250" s="88"/>
      <c r="AF250" s="87">
        <v>44125</v>
      </c>
      <c r="AG250" s="87">
        <v>44172</v>
      </c>
      <c r="AH250" s="88">
        <f t="shared" si="23"/>
        <v>0.95</v>
      </c>
      <c r="AI250" s="88" t="str">
        <f t="shared" si="24"/>
        <v/>
      </c>
      <c r="AJ250" s="88">
        <f t="shared" si="25"/>
        <v>1</v>
      </c>
      <c r="AK250" s="88">
        <f t="shared" si="21"/>
        <v>1</v>
      </c>
      <c r="AL250" s="88">
        <f t="shared" si="22"/>
        <v>0.81818181818181812</v>
      </c>
      <c r="AM250" s="86"/>
      <c r="AN250" s="86"/>
      <c r="AO250" t="s">
        <v>10208</v>
      </c>
      <c r="AP250" s="86" t="s">
        <v>10208</v>
      </c>
      <c r="AQ250" s="86" t="s">
        <v>10209</v>
      </c>
      <c r="AR250" t="s">
        <v>10268</v>
      </c>
      <c r="AU250" t="s">
        <v>10363</v>
      </c>
      <c r="AV250" t="s">
        <v>10423</v>
      </c>
    </row>
    <row r="251" spans="1:49" ht="15" customHeight="1" x14ac:dyDescent="0.2">
      <c r="A251" s="86">
        <v>15</v>
      </c>
      <c r="B251" s="86" t="s">
        <v>1761</v>
      </c>
      <c r="C251" s="86" t="s">
        <v>1803</v>
      </c>
      <c r="D251" t="s">
        <v>1489</v>
      </c>
      <c r="E251" s="86" t="s">
        <v>1116</v>
      </c>
      <c r="F251" s="86" t="s">
        <v>1764</v>
      </c>
      <c r="G251" s="86" t="s">
        <v>1765</v>
      </c>
      <c r="H251" s="86" t="s">
        <v>1766</v>
      </c>
      <c r="I251" t="s">
        <v>1804</v>
      </c>
      <c r="J251" s="87">
        <v>43831</v>
      </c>
      <c r="K251" s="87">
        <v>43889</v>
      </c>
      <c r="L251" s="86" t="s">
        <v>1087</v>
      </c>
      <c r="M251" s="86" t="s">
        <v>1768</v>
      </c>
      <c r="N251" s="86" t="s">
        <v>472</v>
      </c>
      <c r="O251" s="86" t="s">
        <v>1805</v>
      </c>
      <c r="P251" s="86" t="s">
        <v>1273</v>
      </c>
      <c r="Q251" s="88">
        <f t="shared" si="26"/>
        <v>1</v>
      </c>
      <c r="R251" s="88">
        <v>1</v>
      </c>
      <c r="S251" s="88">
        <v>0</v>
      </c>
      <c r="T251" s="88">
        <v>0</v>
      </c>
      <c r="U251" s="88">
        <v>0</v>
      </c>
      <c r="V251" s="88">
        <v>1</v>
      </c>
      <c r="W251" s="89" t="s">
        <v>1806</v>
      </c>
      <c r="X251" s="88">
        <v>0</v>
      </c>
      <c r="Y251" s="88"/>
      <c r="Z251" s="88">
        <v>0</v>
      </c>
      <c r="AA251" s="88"/>
      <c r="AB251" s="88">
        <v>0</v>
      </c>
      <c r="AC251" s="88"/>
      <c r="AD251" s="88"/>
      <c r="AE251" s="88"/>
      <c r="AF251" s="87">
        <v>44125</v>
      </c>
      <c r="AG251" s="87">
        <v>44125</v>
      </c>
      <c r="AH251" s="88">
        <f t="shared" si="23"/>
        <v>1</v>
      </c>
      <c r="AI251" s="88">
        <f t="shared" si="24"/>
        <v>1</v>
      </c>
      <c r="AJ251" s="88" t="str">
        <f t="shared" si="25"/>
        <v/>
      </c>
      <c r="AK251" s="88" t="str">
        <f t="shared" si="21"/>
        <v/>
      </c>
      <c r="AL251" s="88" t="str">
        <f t="shared" si="22"/>
        <v/>
      </c>
      <c r="AM251" s="86"/>
      <c r="AN251" s="86"/>
      <c r="AO251" s="86"/>
      <c r="AP251" s="86"/>
      <c r="AQ251" s="86" t="s">
        <v>10208</v>
      </c>
      <c r="AU251" t="s">
        <v>10424</v>
      </c>
      <c r="AV251" t="s">
        <v>10363</v>
      </c>
      <c r="AW251" t="s">
        <v>10425</v>
      </c>
    </row>
    <row r="252" spans="1:49" ht="15" customHeight="1" x14ac:dyDescent="0.2">
      <c r="A252" s="86">
        <v>16</v>
      </c>
      <c r="B252" s="86" t="s">
        <v>1761</v>
      </c>
      <c r="C252" s="86" t="s">
        <v>1803</v>
      </c>
      <c r="D252" t="s">
        <v>1489</v>
      </c>
      <c r="E252" s="86" t="s">
        <v>1116</v>
      </c>
      <c r="F252" s="86" t="s">
        <v>1764</v>
      </c>
      <c r="G252" s="86" t="s">
        <v>1765</v>
      </c>
      <c r="H252" s="86" t="s">
        <v>1766</v>
      </c>
      <c r="I252" t="s">
        <v>1807</v>
      </c>
      <c r="J252" s="87">
        <v>43983</v>
      </c>
      <c r="K252" s="87">
        <v>44012</v>
      </c>
      <c r="L252" s="86" t="s">
        <v>1087</v>
      </c>
      <c r="M252" s="86" t="s">
        <v>1768</v>
      </c>
      <c r="N252" s="86" t="s">
        <v>352</v>
      </c>
      <c r="O252" s="86" t="s">
        <v>1805</v>
      </c>
      <c r="P252" s="86" t="s">
        <v>1273</v>
      </c>
      <c r="Q252" s="91">
        <f t="shared" si="26"/>
        <v>1</v>
      </c>
      <c r="R252" s="91">
        <v>0</v>
      </c>
      <c r="S252" s="91">
        <v>1</v>
      </c>
      <c r="T252" s="91">
        <v>0</v>
      </c>
      <c r="U252" s="91">
        <v>0</v>
      </c>
      <c r="V252" s="91">
        <v>0</v>
      </c>
      <c r="W252" s="88" t="s">
        <v>1772</v>
      </c>
      <c r="X252" s="88">
        <v>0</v>
      </c>
      <c r="Y252" s="88" t="s">
        <v>1808</v>
      </c>
      <c r="Z252" s="88">
        <v>1</v>
      </c>
      <c r="AA252" s="88" t="s">
        <v>10426</v>
      </c>
      <c r="AB252" s="88">
        <v>0</v>
      </c>
      <c r="AC252" s="88"/>
      <c r="AD252" s="88"/>
      <c r="AE252" s="88"/>
      <c r="AF252" s="87">
        <v>44125</v>
      </c>
      <c r="AG252" s="87">
        <v>44125</v>
      </c>
      <c r="AH252" s="88">
        <f t="shared" si="23"/>
        <v>1</v>
      </c>
      <c r="AI252" s="88" t="str">
        <f t="shared" si="24"/>
        <v/>
      </c>
      <c r="AJ252" s="88">
        <f t="shared" si="25"/>
        <v>0</v>
      </c>
      <c r="AK252" s="88" t="str">
        <f t="shared" si="21"/>
        <v/>
      </c>
      <c r="AL252" s="88" t="str">
        <f t="shared" si="22"/>
        <v/>
      </c>
      <c r="AM252" s="86"/>
      <c r="AN252" s="86"/>
      <c r="AO252" t="s">
        <v>10208</v>
      </c>
      <c r="AP252" s="86"/>
      <c r="AQ252" s="86"/>
      <c r="AR252" t="s">
        <v>10268</v>
      </c>
      <c r="AS252" t="s">
        <v>10208</v>
      </c>
      <c r="AU252" t="s">
        <v>10427</v>
      </c>
      <c r="AV252" t="s">
        <v>10392</v>
      </c>
      <c r="AW252" t="s">
        <v>10428</v>
      </c>
    </row>
    <row r="253" spans="1:49" ht="15" customHeight="1" x14ac:dyDescent="0.2">
      <c r="A253" s="86">
        <v>17</v>
      </c>
      <c r="B253" s="86" t="s">
        <v>1761</v>
      </c>
      <c r="C253" s="86" t="s">
        <v>1803</v>
      </c>
      <c r="D253" t="s">
        <v>1489</v>
      </c>
      <c r="E253" s="86" t="s">
        <v>1116</v>
      </c>
      <c r="F253" s="86" t="s">
        <v>1764</v>
      </c>
      <c r="G253" s="86" t="s">
        <v>1765</v>
      </c>
      <c r="H253" s="86" t="s">
        <v>1766</v>
      </c>
      <c r="I253" t="s">
        <v>1809</v>
      </c>
      <c r="J253" s="87">
        <v>43862</v>
      </c>
      <c r="K253" s="87">
        <v>44196</v>
      </c>
      <c r="L253" s="86" t="s">
        <v>1087</v>
      </c>
      <c r="M253" s="86" t="s">
        <v>1768</v>
      </c>
      <c r="N253" s="86" t="s">
        <v>472</v>
      </c>
      <c r="O253" s="86" t="s">
        <v>1805</v>
      </c>
      <c r="P253" s="86" t="s">
        <v>1273</v>
      </c>
      <c r="Q253" s="88">
        <f t="shared" si="26"/>
        <v>1</v>
      </c>
      <c r="R253" s="88">
        <v>0.05</v>
      </c>
      <c r="S253" s="88">
        <v>0.31</v>
      </c>
      <c r="T253" s="88">
        <v>0.35</v>
      </c>
      <c r="U253" s="88">
        <v>0.28999999999999998</v>
      </c>
      <c r="V253" s="88">
        <v>0.05</v>
      </c>
      <c r="W253" s="89" t="s">
        <v>1810</v>
      </c>
      <c r="X253" s="88">
        <v>0.31</v>
      </c>
      <c r="Y253" s="88" t="s">
        <v>1811</v>
      </c>
      <c r="Z253" s="88">
        <v>0.35</v>
      </c>
      <c r="AA253" s="88" t="s">
        <v>10429</v>
      </c>
      <c r="AB253" s="88">
        <v>0.16500000000000001</v>
      </c>
      <c r="AC253" s="88" t="s">
        <v>12247</v>
      </c>
      <c r="AD253" s="88"/>
      <c r="AE253" s="88"/>
      <c r="AF253" s="87">
        <v>44125</v>
      </c>
      <c r="AG253" s="87">
        <v>44172</v>
      </c>
      <c r="AH253" s="88">
        <f t="shared" si="23"/>
        <v>0.875</v>
      </c>
      <c r="AI253" s="88">
        <f t="shared" si="24"/>
        <v>1</v>
      </c>
      <c r="AJ253" s="88">
        <f t="shared" si="25"/>
        <v>1</v>
      </c>
      <c r="AK253" s="88">
        <f t="shared" si="21"/>
        <v>1</v>
      </c>
      <c r="AL253" s="88">
        <f t="shared" si="22"/>
        <v>0.56896551724137934</v>
      </c>
      <c r="AM253" s="86"/>
      <c r="AN253" s="86"/>
      <c r="AO253" t="s">
        <v>10208</v>
      </c>
      <c r="AP253" s="86" t="s">
        <v>10208</v>
      </c>
      <c r="AQ253" s="86" t="s">
        <v>10208</v>
      </c>
      <c r="AR253" t="s">
        <v>10208</v>
      </c>
      <c r="AS253" t="s">
        <v>10208</v>
      </c>
      <c r="AU253" t="s">
        <v>10430</v>
      </c>
      <c r="AV253" t="s">
        <v>10431</v>
      </c>
      <c r="AW253" t="s">
        <v>10432</v>
      </c>
    </row>
    <row r="254" spans="1:49" ht="15" customHeight="1" x14ac:dyDescent="0.2">
      <c r="A254" s="86">
        <v>18</v>
      </c>
      <c r="B254" s="86" t="s">
        <v>1761</v>
      </c>
      <c r="C254" s="86" t="s">
        <v>1812</v>
      </c>
      <c r="D254" t="s">
        <v>1813</v>
      </c>
      <c r="E254" s="86" t="s">
        <v>1116</v>
      </c>
      <c r="F254" s="86" t="s">
        <v>1764</v>
      </c>
      <c r="G254" s="86" t="s">
        <v>1765</v>
      </c>
      <c r="H254" s="86" t="s">
        <v>1766</v>
      </c>
      <c r="I254" t="s">
        <v>1814</v>
      </c>
      <c r="J254" s="87">
        <v>43831</v>
      </c>
      <c r="K254" s="87">
        <v>43889</v>
      </c>
      <c r="L254" s="86" t="s">
        <v>1087</v>
      </c>
      <c r="M254" s="86" t="s">
        <v>1768</v>
      </c>
      <c r="N254" s="86" t="s">
        <v>472</v>
      </c>
      <c r="O254" s="86" t="s">
        <v>1815</v>
      </c>
      <c r="P254" s="86" t="s">
        <v>1273</v>
      </c>
      <c r="Q254" s="88">
        <f t="shared" si="26"/>
        <v>1</v>
      </c>
      <c r="R254" s="88">
        <v>1</v>
      </c>
      <c r="S254" s="88">
        <v>0</v>
      </c>
      <c r="T254" s="88">
        <v>0</v>
      </c>
      <c r="U254" s="88">
        <v>0</v>
      </c>
      <c r="V254" s="88">
        <v>1</v>
      </c>
      <c r="W254" s="89" t="s">
        <v>1816</v>
      </c>
      <c r="X254" s="88">
        <v>0</v>
      </c>
      <c r="Y254" s="88"/>
      <c r="Z254" s="88">
        <v>0</v>
      </c>
      <c r="AA254" s="88"/>
      <c r="AB254" s="88">
        <v>0</v>
      </c>
      <c r="AC254" s="88"/>
      <c r="AD254" s="88"/>
      <c r="AE254" s="88"/>
      <c r="AF254" s="87">
        <v>44125</v>
      </c>
      <c r="AG254" s="87">
        <v>44125</v>
      </c>
      <c r="AH254" s="88">
        <f t="shared" si="23"/>
        <v>1</v>
      </c>
      <c r="AI254" s="88">
        <f t="shared" si="24"/>
        <v>1</v>
      </c>
      <c r="AJ254" s="88" t="str">
        <f t="shared" si="25"/>
        <v/>
      </c>
      <c r="AK254" s="88" t="str">
        <f t="shared" si="21"/>
        <v/>
      </c>
      <c r="AL254" s="88" t="str">
        <f t="shared" si="22"/>
        <v/>
      </c>
      <c r="AM254" s="86"/>
      <c r="AN254" s="86"/>
      <c r="AO254" s="86"/>
      <c r="AP254" s="86"/>
      <c r="AQ254" s="86" t="s">
        <v>10208</v>
      </c>
      <c r="AR254" t="s">
        <v>10209</v>
      </c>
      <c r="AU254" t="s">
        <v>10433</v>
      </c>
      <c r="AV254" t="s">
        <v>10363</v>
      </c>
    </row>
    <row r="255" spans="1:49" ht="15" customHeight="1" x14ac:dyDescent="0.2">
      <c r="A255" s="86">
        <v>19</v>
      </c>
      <c r="B255" s="86" t="s">
        <v>1761</v>
      </c>
      <c r="C255" s="86" t="s">
        <v>1812</v>
      </c>
      <c r="D255" t="s">
        <v>1813</v>
      </c>
      <c r="E255" s="86" t="s">
        <v>1116</v>
      </c>
      <c r="F255" s="86" t="s">
        <v>1764</v>
      </c>
      <c r="G255" s="86" t="s">
        <v>1765</v>
      </c>
      <c r="H255" s="86" t="s">
        <v>1766</v>
      </c>
      <c r="I255" t="s">
        <v>1817</v>
      </c>
      <c r="J255" s="87">
        <v>43983</v>
      </c>
      <c r="K255" s="87">
        <v>44012</v>
      </c>
      <c r="L255" s="86" t="s">
        <v>1087</v>
      </c>
      <c r="M255" s="86" t="s">
        <v>1768</v>
      </c>
      <c r="N255" s="86" t="s">
        <v>352</v>
      </c>
      <c r="O255" s="86" t="s">
        <v>1815</v>
      </c>
      <c r="P255" s="86" t="s">
        <v>1273</v>
      </c>
      <c r="Q255" s="91">
        <f t="shared" si="26"/>
        <v>1</v>
      </c>
      <c r="R255" s="91">
        <v>0</v>
      </c>
      <c r="S255" s="91">
        <v>1</v>
      </c>
      <c r="T255" s="91">
        <v>0</v>
      </c>
      <c r="U255" s="91">
        <v>0</v>
      </c>
      <c r="V255" s="91">
        <v>0</v>
      </c>
      <c r="W255" s="88" t="s">
        <v>1772</v>
      </c>
      <c r="X255" s="88">
        <v>0</v>
      </c>
      <c r="Y255" s="88" t="s">
        <v>1773</v>
      </c>
      <c r="Z255" s="88">
        <v>1</v>
      </c>
      <c r="AA255" s="88" t="s">
        <v>10434</v>
      </c>
      <c r="AB255" s="88">
        <v>0</v>
      </c>
      <c r="AC255" s="88" t="s">
        <v>10399</v>
      </c>
      <c r="AD255" s="88"/>
      <c r="AE255" s="88"/>
      <c r="AF255" s="87">
        <v>44125</v>
      </c>
      <c r="AG255" s="87">
        <v>44125</v>
      </c>
      <c r="AH255" s="88">
        <f t="shared" si="23"/>
        <v>1</v>
      </c>
      <c r="AI255" s="88" t="str">
        <f t="shared" si="24"/>
        <v/>
      </c>
      <c r="AJ255" s="88">
        <f t="shared" si="25"/>
        <v>0</v>
      </c>
      <c r="AK255" s="88" t="str">
        <f t="shared" si="21"/>
        <v/>
      </c>
      <c r="AL255" s="88" t="str">
        <f t="shared" si="22"/>
        <v/>
      </c>
      <c r="AO255" t="s">
        <v>10208</v>
      </c>
      <c r="AQ255" t="s">
        <v>10209</v>
      </c>
      <c r="AR255" t="s">
        <v>10268</v>
      </c>
      <c r="AU255" t="s">
        <v>10435</v>
      </c>
      <c r="AV255" t="s">
        <v>10436</v>
      </c>
    </row>
    <row r="256" spans="1:49" ht="15" customHeight="1" x14ac:dyDescent="0.2">
      <c r="A256" s="86">
        <v>20</v>
      </c>
      <c r="B256" s="86" t="s">
        <v>1761</v>
      </c>
      <c r="C256" s="86" t="s">
        <v>1812</v>
      </c>
      <c r="D256" t="s">
        <v>1813</v>
      </c>
      <c r="E256" s="86" t="s">
        <v>1116</v>
      </c>
      <c r="F256" s="86" t="s">
        <v>1764</v>
      </c>
      <c r="G256" s="86" t="s">
        <v>1765</v>
      </c>
      <c r="H256" s="86" t="s">
        <v>1766</v>
      </c>
      <c r="I256" t="s">
        <v>1818</v>
      </c>
      <c r="J256" s="87">
        <v>43831</v>
      </c>
      <c r="K256" s="87">
        <v>44196</v>
      </c>
      <c r="L256" s="86" t="s">
        <v>1087</v>
      </c>
      <c r="M256" s="86" t="s">
        <v>1768</v>
      </c>
      <c r="N256" s="86" t="s">
        <v>472</v>
      </c>
      <c r="O256" s="86" t="s">
        <v>1815</v>
      </c>
      <c r="P256" s="86" t="s">
        <v>1273</v>
      </c>
      <c r="Q256" s="88">
        <f t="shared" si="26"/>
        <v>0.99999999999999989</v>
      </c>
      <c r="R256" s="88">
        <v>6.2E-2</v>
      </c>
      <c r="S256" s="88">
        <v>0.33629999999999999</v>
      </c>
      <c r="T256" s="88">
        <v>0.29199999999999998</v>
      </c>
      <c r="U256" s="88">
        <v>0.30969999999999998</v>
      </c>
      <c r="V256" s="88">
        <v>6.2E-2</v>
      </c>
      <c r="W256" s="89" t="s">
        <v>1819</v>
      </c>
      <c r="X256" s="88">
        <v>0.30980000000000002</v>
      </c>
      <c r="Y256" s="88" t="s">
        <v>1820</v>
      </c>
      <c r="Z256" s="88">
        <v>0.27429999999999999</v>
      </c>
      <c r="AA256" s="88" t="s">
        <v>10437</v>
      </c>
      <c r="AB256" s="88">
        <v>0.248</v>
      </c>
      <c r="AC256" s="88" t="s">
        <v>12248</v>
      </c>
      <c r="AD256" s="88"/>
      <c r="AE256" s="88"/>
      <c r="AF256" s="87">
        <v>44125</v>
      </c>
      <c r="AG256" s="87">
        <v>44172</v>
      </c>
      <c r="AH256" s="88">
        <f t="shared" si="23"/>
        <v>0.89410000000000012</v>
      </c>
      <c r="AI256" s="88">
        <f t="shared" si="24"/>
        <v>1</v>
      </c>
      <c r="AJ256" s="88">
        <f t="shared" si="25"/>
        <v>0.92120130835563496</v>
      </c>
      <c r="AK256" s="88">
        <f t="shared" si="21"/>
        <v>0.93938356164383563</v>
      </c>
      <c r="AL256" s="88">
        <f t="shared" si="22"/>
        <v>0.80077494349370359</v>
      </c>
      <c r="AO256" t="s">
        <v>10208</v>
      </c>
      <c r="AP256" t="s">
        <v>10208</v>
      </c>
      <c r="AQ256" t="s">
        <v>10208</v>
      </c>
      <c r="AR256" t="s">
        <v>10208</v>
      </c>
      <c r="AU256" t="s">
        <v>10438</v>
      </c>
      <c r="AV256" t="s">
        <v>10439</v>
      </c>
    </row>
    <row r="257" spans="1:50" ht="15" customHeight="1" x14ac:dyDescent="0.2">
      <c r="A257" s="86">
        <v>21</v>
      </c>
      <c r="B257" s="86" t="s">
        <v>1761</v>
      </c>
      <c r="C257" t="s">
        <v>1821</v>
      </c>
      <c r="D257" t="s">
        <v>1587</v>
      </c>
      <c r="E257" t="s">
        <v>1116</v>
      </c>
      <c r="F257" t="s">
        <v>1764</v>
      </c>
      <c r="G257" t="s">
        <v>1765</v>
      </c>
      <c r="H257" t="s">
        <v>1766</v>
      </c>
      <c r="I257" t="s">
        <v>1822</v>
      </c>
      <c r="J257" s="87">
        <v>43831</v>
      </c>
      <c r="K257" s="87">
        <v>43889</v>
      </c>
      <c r="L257" s="86" t="s">
        <v>1087</v>
      </c>
      <c r="M257" s="86" t="s">
        <v>1768</v>
      </c>
      <c r="N257" s="86" t="s">
        <v>472</v>
      </c>
      <c r="O257" t="s">
        <v>1823</v>
      </c>
      <c r="P257" t="s">
        <v>1273</v>
      </c>
      <c r="Q257" s="88">
        <f t="shared" si="26"/>
        <v>1</v>
      </c>
      <c r="R257" s="88">
        <v>1</v>
      </c>
      <c r="S257" s="88">
        <v>0</v>
      </c>
      <c r="T257" s="88">
        <v>0</v>
      </c>
      <c r="U257" s="88">
        <v>0</v>
      </c>
      <c r="V257" s="88">
        <v>1</v>
      </c>
      <c r="W257" s="89" t="s">
        <v>1824</v>
      </c>
      <c r="X257" s="88">
        <v>0</v>
      </c>
      <c r="Y257" s="88"/>
      <c r="Z257" s="88">
        <v>0</v>
      </c>
      <c r="AA257" s="88"/>
      <c r="AB257" s="88">
        <v>0</v>
      </c>
      <c r="AC257" s="88"/>
      <c r="AD257" s="88"/>
      <c r="AE257" s="88"/>
      <c r="AF257" s="87">
        <v>44125</v>
      </c>
      <c r="AG257" s="87">
        <v>44125</v>
      </c>
      <c r="AH257" s="88">
        <f t="shared" si="23"/>
        <v>1</v>
      </c>
      <c r="AI257" s="88">
        <f t="shared" si="24"/>
        <v>1</v>
      </c>
      <c r="AJ257" s="88" t="str">
        <f t="shared" si="25"/>
        <v/>
      </c>
      <c r="AK257" s="88" t="str">
        <f t="shared" si="21"/>
        <v/>
      </c>
      <c r="AL257" s="88" t="str">
        <f t="shared" si="22"/>
        <v/>
      </c>
      <c r="AO257" s="86" t="s">
        <v>10209</v>
      </c>
      <c r="AQ257" t="s">
        <v>10208</v>
      </c>
      <c r="AR257" t="s">
        <v>10209</v>
      </c>
      <c r="AU257" t="s">
        <v>10440</v>
      </c>
      <c r="AV257" t="s">
        <v>10441</v>
      </c>
    </row>
    <row r="258" spans="1:50" ht="15" customHeight="1" x14ac:dyDescent="0.2">
      <c r="A258" s="86">
        <v>22</v>
      </c>
      <c r="B258" s="86" t="s">
        <v>1761</v>
      </c>
      <c r="C258" t="s">
        <v>1821</v>
      </c>
      <c r="D258" t="s">
        <v>1587</v>
      </c>
      <c r="E258" t="s">
        <v>1116</v>
      </c>
      <c r="F258" t="s">
        <v>1764</v>
      </c>
      <c r="G258" t="s">
        <v>1765</v>
      </c>
      <c r="H258" t="s">
        <v>1766</v>
      </c>
      <c r="I258" t="s">
        <v>1825</v>
      </c>
      <c r="J258" s="87">
        <v>43983</v>
      </c>
      <c r="K258" s="87">
        <v>44012</v>
      </c>
      <c r="L258" s="86" t="s">
        <v>1087</v>
      </c>
      <c r="M258" s="86" t="s">
        <v>1768</v>
      </c>
      <c r="N258" s="86" t="s">
        <v>352</v>
      </c>
      <c r="O258" t="s">
        <v>1823</v>
      </c>
      <c r="P258" t="s">
        <v>1273</v>
      </c>
      <c r="Q258" s="91">
        <f t="shared" si="26"/>
        <v>1</v>
      </c>
      <c r="R258" s="91">
        <v>0</v>
      </c>
      <c r="S258" s="91">
        <v>1</v>
      </c>
      <c r="T258" s="91">
        <v>0</v>
      </c>
      <c r="U258" s="91">
        <v>0</v>
      </c>
      <c r="V258" s="91">
        <v>0</v>
      </c>
      <c r="W258" s="88" t="s">
        <v>1772</v>
      </c>
      <c r="X258" s="88">
        <v>0</v>
      </c>
      <c r="Y258" s="88" t="s">
        <v>1808</v>
      </c>
      <c r="Z258" s="88">
        <v>1</v>
      </c>
      <c r="AA258" s="88" t="s">
        <v>10442</v>
      </c>
      <c r="AB258" s="88">
        <v>0</v>
      </c>
      <c r="AC258" s="88"/>
      <c r="AD258" s="88"/>
      <c r="AE258" s="88"/>
      <c r="AF258" s="87">
        <v>44125</v>
      </c>
      <c r="AG258" s="87">
        <v>44125</v>
      </c>
      <c r="AH258" s="88">
        <f t="shared" si="23"/>
        <v>1</v>
      </c>
      <c r="AI258" s="88" t="str">
        <f t="shared" si="24"/>
        <v/>
      </c>
      <c r="AJ258" s="88">
        <f t="shared" si="25"/>
        <v>0</v>
      </c>
      <c r="AK258" s="88" t="str">
        <f t="shared" ref="AK258:AK321" si="27">IFERROR(IF(T258=0,"",IF((Z258/T258)&gt;1,1,(Z258/T258))),"")</f>
        <v/>
      </c>
      <c r="AL258" s="88" t="str">
        <f t="shared" ref="AL258:AL321" si="28">IFERROR(IF(U258=0,"",IF((AB258/U258)&gt;1,1,(AB258/U258))),"")</f>
        <v/>
      </c>
      <c r="AO258" t="s">
        <v>10208</v>
      </c>
      <c r="AQ258" t="s">
        <v>10209</v>
      </c>
      <c r="AR258" t="s">
        <v>10268</v>
      </c>
      <c r="AU258" t="s">
        <v>10443</v>
      </c>
      <c r="AV258" t="s">
        <v>10392</v>
      </c>
    </row>
    <row r="259" spans="1:50" ht="15" customHeight="1" x14ac:dyDescent="0.2">
      <c r="A259" s="86">
        <v>23</v>
      </c>
      <c r="B259" s="86" t="s">
        <v>1761</v>
      </c>
      <c r="C259" t="s">
        <v>1821</v>
      </c>
      <c r="D259" t="s">
        <v>1587</v>
      </c>
      <c r="E259" t="s">
        <v>1116</v>
      </c>
      <c r="F259" t="s">
        <v>1764</v>
      </c>
      <c r="G259" t="s">
        <v>1765</v>
      </c>
      <c r="H259" t="s">
        <v>1766</v>
      </c>
      <c r="I259" t="s">
        <v>1826</v>
      </c>
      <c r="J259" s="87">
        <v>43831</v>
      </c>
      <c r="K259" s="87">
        <v>44196</v>
      </c>
      <c r="L259" s="86" t="s">
        <v>1087</v>
      </c>
      <c r="M259" s="86" t="s">
        <v>1768</v>
      </c>
      <c r="N259" s="86" t="s">
        <v>472</v>
      </c>
      <c r="O259" t="s">
        <v>1823</v>
      </c>
      <c r="P259" t="s">
        <v>1273</v>
      </c>
      <c r="Q259" s="88">
        <f t="shared" si="26"/>
        <v>1</v>
      </c>
      <c r="R259" s="88">
        <v>0.2</v>
      </c>
      <c r="S259" s="88">
        <v>0.3</v>
      </c>
      <c r="T259" s="88">
        <v>0.28000000000000003</v>
      </c>
      <c r="U259" s="88">
        <v>0.22</v>
      </c>
      <c r="V259" s="88">
        <v>0.2</v>
      </c>
      <c r="W259" s="89" t="s">
        <v>1827</v>
      </c>
      <c r="X259" s="88">
        <v>0.27</v>
      </c>
      <c r="Y259" s="88" t="s">
        <v>1828</v>
      </c>
      <c r="Z259" s="88">
        <v>0.23</v>
      </c>
      <c r="AA259" s="88" t="s">
        <v>10444</v>
      </c>
      <c r="AB259" s="88">
        <v>0.13800000000000001</v>
      </c>
      <c r="AC259" s="88" t="s">
        <v>12249</v>
      </c>
      <c r="AD259" s="88"/>
      <c r="AE259" s="88"/>
      <c r="AF259" s="87">
        <v>44125</v>
      </c>
      <c r="AG259" s="87">
        <v>44172</v>
      </c>
      <c r="AH259" s="88">
        <f t="shared" ref="AH259:AH322" si="29">IFERROR(IF((V259+X259+Z259+AB259)/Q259&gt;1,1,(V259+X259+Z259+AB259)/Q259),0)</f>
        <v>0.83800000000000008</v>
      </c>
      <c r="AI259" s="88">
        <f t="shared" ref="AI259:AI322" si="30">IFERROR(IF(R259=0,"",IF((V259/R259)&gt;1,1,(V259/R259))),"")</f>
        <v>1</v>
      </c>
      <c r="AJ259" s="88">
        <f t="shared" ref="AJ259:AJ322" si="31">IFERROR(IF(S259=0,"",IF((X259/S259)&gt;1,1,(X259/S259))),"")</f>
        <v>0.90000000000000013</v>
      </c>
      <c r="AK259" s="88">
        <f t="shared" si="27"/>
        <v>0.8214285714285714</v>
      </c>
      <c r="AL259" s="88">
        <f t="shared" si="28"/>
        <v>0.62727272727272732</v>
      </c>
      <c r="AO259" t="s">
        <v>10208</v>
      </c>
      <c r="AP259" t="s">
        <v>10208</v>
      </c>
      <c r="AQ259" t="s">
        <v>10208</v>
      </c>
      <c r="AR259" t="s">
        <v>10208</v>
      </c>
      <c r="AU259" t="s">
        <v>10445</v>
      </c>
      <c r="AV259" t="s">
        <v>10446</v>
      </c>
    </row>
    <row r="260" spans="1:50" ht="15" customHeight="1" x14ac:dyDescent="0.2">
      <c r="A260" s="86">
        <v>24</v>
      </c>
      <c r="B260" s="86" t="s">
        <v>1761</v>
      </c>
      <c r="C260" t="s">
        <v>1103</v>
      </c>
      <c r="D260" t="s">
        <v>1081</v>
      </c>
      <c r="E260" t="s">
        <v>1105</v>
      </c>
      <c r="F260" t="s">
        <v>1106</v>
      </c>
      <c r="G260" t="s">
        <v>1107</v>
      </c>
      <c r="H260" t="s">
        <v>1108</v>
      </c>
      <c r="I260" t="s">
        <v>1109</v>
      </c>
      <c r="J260" s="87">
        <v>43983</v>
      </c>
      <c r="K260" s="87">
        <v>44104</v>
      </c>
      <c r="L260" s="86" t="s">
        <v>1087</v>
      </c>
      <c r="M260" s="86" t="s">
        <v>1768</v>
      </c>
      <c r="N260" s="86" t="s">
        <v>472</v>
      </c>
      <c r="O260" t="s">
        <v>1110</v>
      </c>
      <c r="P260" t="s">
        <v>258</v>
      </c>
      <c r="Q260" s="88">
        <f t="shared" si="26"/>
        <v>1</v>
      </c>
      <c r="R260" s="88">
        <v>0</v>
      </c>
      <c r="S260" s="88">
        <v>0.25</v>
      </c>
      <c r="T260" s="88">
        <v>0.75</v>
      </c>
      <c r="U260" s="88">
        <v>0</v>
      </c>
      <c r="V260" s="88">
        <v>0</v>
      </c>
      <c r="W260" s="89"/>
      <c r="X260" s="88">
        <v>0.25</v>
      </c>
      <c r="Y260" s="88" t="s">
        <v>1829</v>
      </c>
      <c r="Z260" s="88">
        <v>0.25</v>
      </c>
      <c r="AA260" s="88" t="s">
        <v>10447</v>
      </c>
      <c r="AB260" s="88">
        <v>0.498</v>
      </c>
      <c r="AC260" s="88" t="s">
        <v>12250</v>
      </c>
      <c r="AD260" s="88"/>
      <c r="AE260" s="88"/>
      <c r="AF260" s="87">
        <v>44125</v>
      </c>
      <c r="AG260" s="87">
        <v>44172</v>
      </c>
      <c r="AH260" s="88">
        <f t="shared" si="29"/>
        <v>0.998</v>
      </c>
      <c r="AI260" s="88" t="str">
        <f t="shared" si="30"/>
        <v/>
      </c>
      <c r="AJ260" s="88">
        <f t="shared" si="31"/>
        <v>1</v>
      </c>
      <c r="AK260" s="88">
        <f t="shared" si="27"/>
        <v>0.33333333333333331</v>
      </c>
      <c r="AL260" s="88" t="str">
        <f t="shared" si="28"/>
        <v/>
      </c>
      <c r="AO260" t="s">
        <v>10208</v>
      </c>
      <c r="AP260" t="s">
        <v>10208</v>
      </c>
      <c r="AQ260" t="s">
        <v>10209</v>
      </c>
      <c r="AR260" t="s">
        <v>10268</v>
      </c>
      <c r="AU260" t="s">
        <v>10365</v>
      </c>
      <c r="AV260" t="s">
        <v>10423</v>
      </c>
    </row>
    <row r="261" spans="1:50" ht="15" customHeight="1" x14ac:dyDescent="0.2">
      <c r="A261" s="86">
        <v>25</v>
      </c>
      <c r="B261" s="86" t="s">
        <v>1761</v>
      </c>
      <c r="C261" t="s">
        <v>1103</v>
      </c>
      <c r="D261" t="s">
        <v>1143</v>
      </c>
      <c r="E261" t="s">
        <v>1105</v>
      </c>
      <c r="F261" t="s">
        <v>1106</v>
      </c>
      <c r="G261" t="s">
        <v>1107</v>
      </c>
      <c r="H261" t="s">
        <v>1108</v>
      </c>
      <c r="I261" t="s">
        <v>1111</v>
      </c>
      <c r="J261" s="71">
        <v>43922</v>
      </c>
      <c r="K261" s="87">
        <v>44196</v>
      </c>
      <c r="L261" s="86" t="s">
        <v>1087</v>
      </c>
      <c r="M261" s="86" t="s">
        <v>1768</v>
      </c>
      <c r="N261" s="86" t="s">
        <v>472</v>
      </c>
      <c r="O261" t="s">
        <v>1110</v>
      </c>
      <c r="P261" t="s">
        <v>258</v>
      </c>
      <c r="Q261" s="88">
        <f t="shared" si="26"/>
        <v>1</v>
      </c>
      <c r="R261" s="88">
        <v>0</v>
      </c>
      <c r="S261" s="88">
        <v>0.3</v>
      </c>
      <c r="T261" s="88">
        <v>0.3</v>
      </c>
      <c r="U261" s="88">
        <v>0.4</v>
      </c>
      <c r="V261" s="88">
        <v>0</v>
      </c>
      <c r="W261" s="89"/>
      <c r="X261" s="88">
        <v>0.3</v>
      </c>
      <c r="Y261" s="88" t="s">
        <v>1830</v>
      </c>
      <c r="Z261" s="88">
        <v>0.3</v>
      </c>
      <c r="AA261" s="88" t="s">
        <v>10448</v>
      </c>
      <c r="AB261" s="88">
        <v>0.4</v>
      </c>
      <c r="AC261" s="88" t="s">
        <v>12177</v>
      </c>
      <c r="AD261" s="88"/>
      <c r="AE261" s="88"/>
      <c r="AF261" s="87">
        <v>44125</v>
      </c>
      <c r="AG261" s="87">
        <v>44172</v>
      </c>
      <c r="AH261" s="88">
        <f t="shared" si="29"/>
        <v>1</v>
      </c>
      <c r="AI261" s="88" t="str">
        <f t="shared" si="30"/>
        <v/>
      </c>
      <c r="AJ261" s="88">
        <f t="shared" si="31"/>
        <v>1</v>
      </c>
      <c r="AK261" s="88">
        <f t="shared" si="27"/>
        <v>1</v>
      </c>
      <c r="AL261" s="88">
        <f t="shared" si="28"/>
        <v>1</v>
      </c>
      <c r="AO261" t="s">
        <v>10208</v>
      </c>
      <c r="AP261" t="s">
        <v>10208</v>
      </c>
      <c r="AQ261" t="s">
        <v>10209</v>
      </c>
      <c r="AR261" t="s">
        <v>10208</v>
      </c>
      <c r="AU261" t="s">
        <v>10449</v>
      </c>
      <c r="AV261" t="s">
        <v>10450</v>
      </c>
    </row>
    <row r="262" spans="1:50" ht="15" customHeight="1" x14ac:dyDescent="0.2">
      <c r="A262" s="86">
        <v>26</v>
      </c>
      <c r="B262" s="86" t="s">
        <v>1761</v>
      </c>
      <c r="C262" t="s">
        <v>1103</v>
      </c>
      <c r="D262" t="s">
        <v>1081</v>
      </c>
      <c r="E262" t="s">
        <v>1105</v>
      </c>
      <c r="F262" t="s">
        <v>1106</v>
      </c>
      <c r="G262" t="s">
        <v>1107</v>
      </c>
      <c r="H262" t="s">
        <v>1108</v>
      </c>
      <c r="I262" t="s">
        <v>1113</v>
      </c>
      <c r="J262" s="71">
        <v>44013</v>
      </c>
      <c r="K262" s="71">
        <v>44043</v>
      </c>
      <c r="L262" s="86" t="s">
        <v>1087</v>
      </c>
      <c r="M262" s="86" t="s">
        <v>1768</v>
      </c>
      <c r="N262" s="86" t="s">
        <v>472</v>
      </c>
      <c r="O262" t="s">
        <v>1110</v>
      </c>
      <c r="P262" t="s">
        <v>258</v>
      </c>
      <c r="Q262" s="88">
        <f t="shared" si="26"/>
        <v>1</v>
      </c>
      <c r="R262" s="88">
        <v>0</v>
      </c>
      <c r="S262" s="88">
        <v>0</v>
      </c>
      <c r="T262" s="88">
        <v>1</v>
      </c>
      <c r="U262" s="88">
        <v>0</v>
      </c>
      <c r="V262" s="88">
        <v>0</v>
      </c>
      <c r="W262" s="89"/>
      <c r="X262" s="88">
        <v>0</v>
      </c>
      <c r="Y262" s="88"/>
      <c r="Z262" s="88">
        <v>1</v>
      </c>
      <c r="AA262" s="88" t="s">
        <v>10451</v>
      </c>
      <c r="AB262" s="88">
        <v>0</v>
      </c>
      <c r="AC262" s="88"/>
      <c r="AD262" s="88"/>
      <c r="AE262" s="88"/>
      <c r="AF262" s="87">
        <v>44125</v>
      </c>
      <c r="AG262" s="87">
        <v>44125</v>
      </c>
      <c r="AH262" s="88">
        <f t="shared" si="29"/>
        <v>1</v>
      </c>
      <c r="AI262" s="88" t="str">
        <f t="shared" si="30"/>
        <v/>
      </c>
      <c r="AJ262" s="88" t="str">
        <f t="shared" si="31"/>
        <v/>
      </c>
      <c r="AK262" s="88">
        <f t="shared" si="27"/>
        <v>1</v>
      </c>
      <c r="AL262" s="88" t="str">
        <f t="shared" si="28"/>
        <v/>
      </c>
      <c r="AO262" t="s">
        <v>10208</v>
      </c>
      <c r="AQ262" t="s">
        <v>10209</v>
      </c>
      <c r="AR262" t="s">
        <v>10209</v>
      </c>
      <c r="AU262" t="s">
        <v>10363</v>
      </c>
      <c r="AV262" t="s">
        <v>10363</v>
      </c>
    </row>
    <row r="263" spans="1:50" ht="15" customHeight="1" x14ac:dyDescent="0.2">
      <c r="A263" s="86">
        <v>27</v>
      </c>
      <c r="B263" s="86" t="s">
        <v>1761</v>
      </c>
      <c r="C263" t="s">
        <v>1103</v>
      </c>
      <c r="D263" t="s">
        <v>1081</v>
      </c>
      <c r="E263" t="s">
        <v>1105</v>
      </c>
      <c r="F263" t="s">
        <v>1106</v>
      </c>
      <c r="G263" t="s">
        <v>1107</v>
      </c>
      <c r="H263" t="s">
        <v>1108</v>
      </c>
      <c r="I263" t="s">
        <v>1503</v>
      </c>
      <c r="J263" s="71">
        <v>44044</v>
      </c>
      <c r="K263" s="87">
        <v>44196</v>
      </c>
      <c r="L263" s="86" t="s">
        <v>1087</v>
      </c>
      <c r="M263" s="86" t="s">
        <v>1768</v>
      </c>
      <c r="N263" s="86" t="s">
        <v>472</v>
      </c>
      <c r="O263" t="s">
        <v>1110</v>
      </c>
      <c r="P263" t="s">
        <v>258</v>
      </c>
      <c r="Q263" s="88">
        <f t="shared" si="26"/>
        <v>1</v>
      </c>
      <c r="R263" s="88">
        <v>0</v>
      </c>
      <c r="S263" s="88">
        <v>0</v>
      </c>
      <c r="T263" s="88">
        <v>0.4</v>
      </c>
      <c r="U263" s="88">
        <v>0.6</v>
      </c>
      <c r="V263" s="88">
        <v>0</v>
      </c>
      <c r="W263" s="89"/>
      <c r="X263" s="88">
        <v>0</v>
      </c>
      <c r="Y263" s="88"/>
      <c r="Z263" s="88">
        <v>0.4</v>
      </c>
      <c r="AA263" s="88" t="s">
        <v>10452</v>
      </c>
      <c r="AB263" s="88">
        <v>0.6</v>
      </c>
      <c r="AC263" s="88" t="s">
        <v>10452</v>
      </c>
      <c r="AD263" s="88"/>
      <c r="AE263" s="88"/>
      <c r="AF263" s="87">
        <v>44125</v>
      </c>
      <c r="AG263" s="87">
        <v>44172</v>
      </c>
      <c r="AH263" s="88">
        <f t="shared" si="29"/>
        <v>1</v>
      </c>
      <c r="AI263" s="88" t="str">
        <f t="shared" si="30"/>
        <v/>
      </c>
      <c r="AJ263" s="88" t="str">
        <f t="shared" si="31"/>
        <v/>
      </c>
      <c r="AK263" s="88">
        <f t="shared" si="27"/>
        <v>1</v>
      </c>
      <c r="AL263" s="88">
        <f t="shared" si="28"/>
        <v>1</v>
      </c>
      <c r="AO263" t="s">
        <v>10208</v>
      </c>
      <c r="AP263" t="s">
        <v>10208</v>
      </c>
      <c r="AQ263" t="s">
        <v>10209</v>
      </c>
      <c r="AR263" t="s">
        <v>10209</v>
      </c>
      <c r="AU263" t="s">
        <v>10363</v>
      </c>
      <c r="AV263" t="s">
        <v>10363</v>
      </c>
    </row>
    <row r="264" spans="1:50" ht="15" customHeight="1" x14ac:dyDescent="0.2">
      <c r="A264" s="86">
        <v>28</v>
      </c>
      <c r="B264" s="86" t="s">
        <v>1761</v>
      </c>
      <c r="C264" t="s">
        <v>1103</v>
      </c>
      <c r="D264" t="s">
        <v>1081</v>
      </c>
      <c r="E264" t="s">
        <v>1105</v>
      </c>
      <c r="F264" t="s">
        <v>1106</v>
      </c>
      <c r="G264" t="s">
        <v>1107</v>
      </c>
      <c r="H264" t="s">
        <v>1108</v>
      </c>
      <c r="I264" t="s">
        <v>1114</v>
      </c>
      <c r="J264" s="71">
        <v>44013</v>
      </c>
      <c r="K264" s="71">
        <v>44043</v>
      </c>
      <c r="L264" s="86" t="s">
        <v>1087</v>
      </c>
      <c r="M264" s="86" t="s">
        <v>1768</v>
      </c>
      <c r="N264" s="86" t="s">
        <v>472</v>
      </c>
      <c r="O264" t="s">
        <v>1110</v>
      </c>
      <c r="P264" t="s">
        <v>258</v>
      </c>
      <c r="Q264" s="88">
        <f t="shared" si="26"/>
        <v>1</v>
      </c>
      <c r="R264" s="88">
        <v>0</v>
      </c>
      <c r="S264" s="88">
        <v>0</v>
      </c>
      <c r="T264" s="88">
        <v>1</v>
      </c>
      <c r="U264" s="88">
        <v>0</v>
      </c>
      <c r="V264" s="88">
        <v>0</v>
      </c>
      <c r="W264" s="89"/>
      <c r="X264" s="88">
        <v>0</v>
      </c>
      <c r="Y264" s="88"/>
      <c r="Z264" s="88">
        <v>1</v>
      </c>
      <c r="AA264" s="88" t="s">
        <v>10453</v>
      </c>
      <c r="AB264" s="88">
        <v>0</v>
      </c>
      <c r="AC264" s="88"/>
      <c r="AD264" s="88"/>
      <c r="AE264" s="88"/>
      <c r="AF264" s="87">
        <v>44125</v>
      </c>
      <c r="AG264" s="87">
        <v>44125</v>
      </c>
      <c r="AH264" s="88">
        <f t="shared" si="29"/>
        <v>1</v>
      </c>
      <c r="AI264" s="88" t="str">
        <f t="shared" si="30"/>
        <v/>
      </c>
      <c r="AJ264" s="88" t="str">
        <f t="shared" si="31"/>
        <v/>
      </c>
      <c r="AK264" s="88">
        <f t="shared" si="27"/>
        <v>1</v>
      </c>
      <c r="AL264" s="88" t="str">
        <f t="shared" si="28"/>
        <v/>
      </c>
      <c r="AO264" t="s">
        <v>10208</v>
      </c>
      <c r="AQ264" t="s">
        <v>10209</v>
      </c>
      <c r="AR264" t="s">
        <v>10209</v>
      </c>
      <c r="AU264" t="s">
        <v>10363</v>
      </c>
      <c r="AV264" t="s">
        <v>10363</v>
      </c>
    </row>
    <row r="265" spans="1:50" ht="15" customHeight="1" x14ac:dyDescent="0.2">
      <c r="A265" s="86">
        <v>1</v>
      </c>
      <c r="B265" s="86" t="s">
        <v>1831</v>
      </c>
      <c r="C265" s="86" t="s">
        <v>1832</v>
      </c>
      <c r="D265" s="86" t="s">
        <v>1833</v>
      </c>
      <c r="E265" s="86" t="s">
        <v>1116</v>
      </c>
      <c r="F265" s="86" t="s">
        <v>1834</v>
      </c>
      <c r="G265" s="86" t="s">
        <v>1506</v>
      </c>
      <c r="H265" s="86" t="s">
        <v>1835</v>
      </c>
      <c r="I265" t="s">
        <v>1836</v>
      </c>
      <c r="J265" s="87">
        <v>44136</v>
      </c>
      <c r="K265" s="87">
        <v>44165</v>
      </c>
      <c r="L265" s="86" t="s">
        <v>1087</v>
      </c>
      <c r="M265" s="86" t="s">
        <v>1500</v>
      </c>
      <c r="N265" s="86" t="s">
        <v>352</v>
      </c>
      <c r="O265" s="86" t="s">
        <v>1837</v>
      </c>
      <c r="P265" s="86" t="s">
        <v>1090</v>
      </c>
      <c r="Q265" s="91">
        <f t="shared" si="26"/>
        <v>1</v>
      </c>
      <c r="R265" s="91">
        <v>0</v>
      </c>
      <c r="S265" s="91">
        <v>0</v>
      </c>
      <c r="T265" s="91">
        <v>0</v>
      </c>
      <c r="U265" s="91">
        <v>1</v>
      </c>
      <c r="V265" s="91">
        <v>0</v>
      </c>
      <c r="W265" s="91"/>
      <c r="X265" s="91">
        <v>0</v>
      </c>
      <c r="Y265" s="91"/>
      <c r="Z265" s="91">
        <v>0</v>
      </c>
      <c r="AA265" s="91"/>
      <c r="AB265" s="91">
        <v>1</v>
      </c>
      <c r="AC265" s="88" t="s">
        <v>12251</v>
      </c>
      <c r="AD265" s="88"/>
      <c r="AE265" s="88"/>
      <c r="AF265" s="88"/>
      <c r="AG265" s="87">
        <v>44172</v>
      </c>
      <c r="AH265" s="88">
        <f t="shared" si="29"/>
        <v>1</v>
      </c>
      <c r="AI265" s="88" t="str">
        <f t="shared" si="30"/>
        <v/>
      </c>
      <c r="AJ265" s="88" t="str">
        <f t="shared" si="31"/>
        <v/>
      </c>
      <c r="AK265" s="88" t="str">
        <f t="shared" si="27"/>
        <v/>
      </c>
      <c r="AL265" s="88">
        <f t="shared" si="28"/>
        <v>1</v>
      </c>
      <c r="AM265" s="86"/>
      <c r="AN265" s="86"/>
      <c r="AO265" s="86" t="s">
        <v>10218</v>
      </c>
      <c r="AP265" s="86" t="s">
        <v>10208</v>
      </c>
      <c r="AQ265" s="86"/>
      <c r="AR265" s="86"/>
      <c r="AS265" s="86" t="s">
        <v>10218</v>
      </c>
      <c r="AT265" s="86"/>
      <c r="AU265" s="86" t="s">
        <v>10302</v>
      </c>
      <c r="AV265" s="86" t="s">
        <v>10302</v>
      </c>
      <c r="AW265" s="86" t="s">
        <v>10303</v>
      </c>
      <c r="AX265" s="86"/>
    </row>
    <row r="266" spans="1:50" ht="15" customHeight="1" x14ac:dyDescent="0.2">
      <c r="A266" s="86">
        <v>2</v>
      </c>
      <c r="B266" s="86" t="s">
        <v>1831</v>
      </c>
      <c r="C266" s="86" t="s">
        <v>1832</v>
      </c>
      <c r="D266" s="86" t="s">
        <v>1833</v>
      </c>
      <c r="E266" s="86" t="s">
        <v>1116</v>
      </c>
      <c r="F266" s="86" t="s">
        <v>1834</v>
      </c>
      <c r="G266" s="86" t="s">
        <v>1506</v>
      </c>
      <c r="H266" s="86" t="s">
        <v>1835</v>
      </c>
      <c r="I266" s="86" t="s">
        <v>1838</v>
      </c>
      <c r="J266" s="87">
        <v>43891</v>
      </c>
      <c r="K266" s="87">
        <v>44043</v>
      </c>
      <c r="L266" s="86" t="s">
        <v>1087</v>
      </c>
      <c r="M266" s="86" t="s">
        <v>1500</v>
      </c>
      <c r="N266" s="86" t="s">
        <v>472</v>
      </c>
      <c r="O266" s="86" t="s">
        <v>1837</v>
      </c>
      <c r="P266" s="86" t="s">
        <v>1090</v>
      </c>
      <c r="Q266" s="88">
        <f t="shared" si="26"/>
        <v>1</v>
      </c>
      <c r="R266" s="88">
        <v>0.05</v>
      </c>
      <c r="S266" s="88">
        <v>0.48</v>
      </c>
      <c r="T266" s="88">
        <v>0.47</v>
      </c>
      <c r="U266" s="88">
        <v>0</v>
      </c>
      <c r="V266" s="88">
        <v>0.05</v>
      </c>
      <c r="W266" s="88" t="s">
        <v>1839</v>
      </c>
      <c r="X266" s="88">
        <v>0.48</v>
      </c>
      <c r="Y266" s="88" t="s">
        <v>1840</v>
      </c>
      <c r="Z266" s="88">
        <v>0.47</v>
      </c>
      <c r="AA266" s="88" t="s">
        <v>10304</v>
      </c>
      <c r="AB266" s="88">
        <v>0</v>
      </c>
      <c r="AC266" s="88" t="s">
        <v>12252</v>
      </c>
      <c r="AD266" s="88"/>
      <c r="AE266" s="88"/>
      <c r="AF266" s="87">
        <v>44119</v>
      </c>
      <c r="AG266" s="87">
        <v>44172</v>
      </c>
      <c r="AH266" s="88">
        <f t="shared" si="29"/>
        <v>1</v>
      </c>
      <c r="AI266" s="88">
        <f t="shared" si="30"/>
        <v>1</v>
      </c>
      <c r="AJ266" s="88">
        <f t="shared" si="31"/>
        <v>1</v>
      </c>
      <c r="AK266" s="88">
        <f t="shared" si="27"/>
        <v>1</v>
      </c>
      <c r="AL266" s="88" t="str">
        <f t="shared" si="28"/>
        <v/>
      </c>
      <c r="AM266" s="86"/>
      <c r="AN266" s="86"/>
      <c r="AO266" s="86" t="s">
        <v>10208</v>
      </c>
      <c r="AP266" s="86" t="s">
        <v>10208</v>
      </c>
      <c r="AQ266" s="86" t="s">
        <v>10268</v>
      </c>
      <c r="AR266" t="s">
        <v>10208</v>
      </c>
      <c r="AS266" t="s">
        <v>10208</v>
      </c>
      <c r="AU266" t="s">
        <v>10305</v>
      </c>
      <c r="AV266" t="s">
        <v>10306</v>
      </c>
      <c r="AW266" t="s">
        <v>10307</v>
      </c>
    </row>
    <row r="267" spans="1:50" ht="15" customHeight="1" x14ac:dyDescent="0.2">
      <c r="A267" s="86">
        <v>3</v>
      </c>
      <c r="B267" s="86" t="s">
        <v>1831</v>
      </c>
      <c r="C267" s="86" t="s">
        <v>1832</v>
      </c>
      <c r="D267" s="86" t="s">
        <v>1833</v>
      </c>
      <c r="E267" s="86" t="s">
        <v>1116</v>
      </c>
      <c r="F267" s="86" t="s">
        <v>1834</v>
      </c>
      <c r="G267" s="86" t="s">
        <v>1506</v>
      </c>
      <c r="H267" s="86" t="s">
        <v>1835</v>
      </c>
      <c r="I267" t="s">
        <v>1841</v>
      </c>
      <c r="J267" s="87">
        <v>44136</v>
      </c>
      <c r="K267" s="87">
        <v>44165</v>
      </c>
      <c r="L267" s="86" t="s">
        <v>1087</v>
      </c>
      <c r="M267" s="86" t="s">
        <v>1500</v>
      </c>
      <c r="N267" s="86" t="s">
        <v>352</v>
      </c>
      <c r="O267" s="86" t="s">
        <v>1837</v>
      </c>
      <c r="P267" s="86" t="s">
        <v>1090</v>
      </c>
      <c r="Q267" s="91">
        <f t="shared" si="26"/>
        <v>1</v>
      </c>
      <c r="R267" s="91">
        <v>0</v>
      </c>
      <c r="S267" s="91">
        <v>0</v>
      </c>
      <c r="T267" s="91">
        <v>0</v>
      </c>
      <c r="U267" s="91">
        <v>1</v>
      </c>
      <c r="V267" s="91">
        <v>0</v>
      </c>
      <c r="W267" s="91"/>
      <c r="X267" s="91">
        <v>0</v>
      </c>
      <c r="Y267" s="91"/>
      <c r="Z267" s="91">
        <v>0</v>
      </c>
      <c r="AA267" s="91"/>
      <c r="AB267" s="91">
        <v>1</v>
      </c>
      <c r="AC267" s="88" t="s">
        <v>12253</v>
      </c>
      <c r="AD267" s="88"/>
      <c r="AE267" s="88"/>
      <c r="AF267" s="88"/>
      <c r="AG267" s="87">
        <v>44172</v>
      </c>
      <c r="AH267" s="88">
        <f t="shared" si="29"/>
        <v>1</v>
      </c>
      <c r="AI267" s="88" t="str">
        <f t="shared" si="30"/>
        <v/>
      </c>
      <c r="AJ267" s="88" t="str">
        <f t="shared" si="31"/>
        <v/>
      </c>
      <c r="AK267" s="88" t="str">
        <f t="shared" si="27"/>
        <v/>
      </c>
      <c r="AL267" s="88">
        <f t="shared" si="28"/>
        <v>1</v>
      </c>
      <c r="AM267" s="86"/>
      <c r="AN267" s="86"/>
      <c r="AO267" s="86" t="s">
        <v>10218</v>
      </c>
      <c r="AP267" s="86" t="s">
        <v>10208</v>
      </c>
      <c r="AQ267" s="86"/>
      <c r="AS267" t="s">
        <v>10218</v>
      </c>
      <c r="AU267" t="s">
        <v>10308</v>
      </c>
      <c r="AV267" t="s">
        <v>10308</v>
      </c>
      <c r="AW267" t="s">
        <v>10309</v>
      </c>
    </row>
    <row r="268" spans="1:50" ht="15" customHeight="1" x14ac:dyDescent="0.2">
      <c r="A268" s="86">
        <v>4</v>
      </c>
      <c r="B268" s="86" t="s">
        <v>1831</v>
      </c>
      <c r="C268" s="86" t="s">
        <v>1832</v>
      </c>
      <c r="D268" s="86" t="s">
        <v>1833</v>
      </c>
      <c r="E268" s="86" t="s">
        <v>1116</v>
      </c>
      <c r="F268" s="86" t="s">
        <v>1834</v>
      </c>
      <c r="G268" s="86" t="s">
        <v>1506</v>
      </c>
      <c r="H268" s="86" t="s">
        <v>1835</v>
      </c>
      <c r="I268" t="s">
        <v>1842</v>
      </c>
      <c r="J268" s="87">
        <v>44136</v>
      </c>
      <c r="K268" s="87">
        <v>44165</v>
      </c>
      <c r="L268" s="86" t="s">
        <v>1087</v>
      </c>
      <c r="M268" s="86" t="s">
        <v>1500</v>
      </c>
      <c r="N268" s="86" t="s">
        <v>352</v>
      </c>
      <c r="O268" s="86" t="s">
        <v>1837</v>
      </c>
      <c r="P268" s="86" t="s">
        <v>1090</v>
      </c>
      <c r="Q268" s="91">
        <f t="shared" si="26"/>
        <v>1</v>
      </c>
      <c r="R268" s="91">
        <v>0</v>
      </c>
      <c r="S268" s="91">
        <v>0</v>
      </c>
      <c r="T268" s="91">
        <v>0</v>
      </c>
      <c r="U268" s="91">
        <v>1</v>
      </c>
      <c r="V268" s="91">
        <v>0</v>
      </c>
      <c r="W268" s="91"/>
      <c r="X268" s="91">
        <v>0</v>
      </c>
      <c r="Y268" s="91"/>
      <c r="Z268" s="91">
        <v>0</v>
      </c>
      <c r="AA268" s="91"/>
      <c r="AB268" s="91">
        <v>1</v>
      </c>
      <c r="AC268" s="88" t="s">
        <v>12254</v>
      </c>
      <c r="AD268" s="88"/>
      <c r="AE268" s="88"/>
      <c r="AF268" s="88"/>
      <c r="AG268" s="87">
        <v>44172</v>
      </c>
      <c r="AH268" s="88">
        <f t="shared" si="29"/>
        <v>1</v>
      </c>
      <c r="AI268" s="88" t="str">
        <f t="shared" si="30"/>
        <v/>
      </c>
      <c r="AJ268" s="88" t="str">
        <f t="shared" si="31"/>
        <v/>
      </c>
      <c r="AK268" s="88" t="str">
        <f t="shared" si="27"/>
        <v/>
      </c>
      <c r="AL268" s="88">
        <f t="shared" si="28"/>
        <v>1</v>
      </c>
      <c r="AM268" s="86"/>
      <c r="AN268" s="86"/>
      <c r="AO268" s="86" t="s">
        <v>10218</v>
      </c>
      <c r="AP268" s="86" t="s">
        <v>10208</v>
      </c>
      <c r="AQ268" s="86"/>
      <c r="AS268" t="s">
        <v>10218</v>
      </c>
      <c r="AU268" t="s">
        <v>10310</v>
      </c>
      <c r="AV268" t="s">
        <v>10310</v>
      </c>
      <c r="AW268" t="s">
        <v>10309</v>
      </c>
    </row>
    <row r="269" spans="1:50" ht="15" customHeight="1" x14ac:dyDescent="0.2">
      <c r="A269" s="86">
        <v>5</v>
      </c>
      <c r="B269" s="86" t="s">
        <v>1831</v>
      </c>
      <c r="C269" s="86" t="s">
        <v>1832</v>
      </c>
      <c r="D269" s="86" t="s">
        <v>1833</v>
      </c>
      <c r="E269" s="86" t="s">
        <v>1116</v>
      </c>
      <c r="F269" s="86" t="s">
        <v>1834</v>
      </c>
      <c r="G269" s="86" t="s">
        <v>1506</v>
      </c>
      <c r="H269" s="86" t="s">
        <v>1835</v>
      </c>
      <c r="I269" t="s">
        <v>1843</v>
      </c>
      <c r="J269" s="87">
        <v>44105</v>
      </c>
      <c r="K269" s="87">
        <v>44134</v>
      </c>
      <c r="L269" s="86" t="s">
        <v>1087</v>
      </c>
      <c r="M269" s="86" t="s">
        <v>1500</v>
      </c>
      <c r="N269" s="86" t="s">
        <v>352</v>
      </c>
      <c r="O269" s="86" t="s">
        <v>1837</v>
      </c>
      <c r="P269" s="86" t="s">
        <v>1090</v>
      </c>
      <c r="Q269" s="91">
        <f t="shared" si="26"/>
        <v>1</v>
      </c>
      <c r="R269" s="91">
        <v>0</v>
      </c>
      <c r="S269" s="91">
        <v>0</v>
      </c>
      <c r="T269" s="91">
        <v>0</v>
      </c>
      <c r="U269" s="91">
        <v>1</v>
      </c>
      <c r="V269" s="91">
        <v>0</v>
      </c>
      <c r="W269" s="91"/>
      <c r="X269" s="91">
        <v>0</v>
      </c>
      <c r="Y269" s="91"/>
      <c r="Z269" s="91">
        <v>0</v>
      </c>
      <c r="AA269" s="91"/>
      <c r="AB269" s="91">
        <v>1</v>
      </c>
      <c r="AC269" s="88" t="s">
        <v>12255</v>
      </c>
      <c r="AD269" s="88"/>
      <c r="AE269" s="88"/>
      <c r="AF269" s="88"/>
      <c r="AG269" s="87">
        <v>44172</v>
      </c>
      <c r="AH269" s="88">
        <f t="shared" si="29"/>
        <v>1</v>
      </c>
      <c r="AI269" s="88" t="str">
        <f t="shared" si="30"/>
        <v/>
      </c>
      <c r="AJ269" s="88" t="str">
        <f t="shared" si="31"/>
        <v/>
      </c>
      <c r="AK269" s="88" t="str">
        <f t="shared" si="27"/>
        <v/>
      </c>
      <c r="AL269" s="88">
        <f t="shared" si="28"/>
        <v>1</v>
      </c>
      <c r="AM269" s="86"/>
      <c r="AN269" s="86"/>
      <c r="AO269" s="86" t="s">
        <v>10218</v>
      </c>
      <c r="AP269" s="86" t="s">
        <v>10208</v>
      </c>
      <c r="AQ269" s="86"/>
      <c r="AS269" t="s">
        <v>10218</v>
      </c>
      <c r="AU269" t="s">
        <v>10302</v>
      </c>
      <c r="AV269" t="s">
        <v>10302</v>
      </c>
      <c r="AW269" t="s">
        <v>10309</v>
      </c>
    </row>
    <row r="270" spans="1:50" ht="15" customHeight="1" x14ac:dyDescent="0.2">
      <c r="A270" s="86">
        <v>6</v>
      </c>
      <c r="B270" s="86" t="s">
        <v>1831</v>
      </c>
      <c r="C270" s="86" t="s">
        <v>1844</v>
      </c>
      <c r="D270" s="86" t="s">
        <v>1833</v>
      </c>
      <c r="E270" s="86" t="s">
        <v>1116</v>
      </c>
      <c r="F270" s="86" t="s">
        <v>1834</v>
      </c>
      <c r="G270" s="86" t="s">
        <v>1506</v>
      </c>
      <c r="H270" s="86" t="s">
        <v>1835</v>
      </c>
      <c r="I270" t="s">
        <v>1845</v>
      </c>
      <c r="J270" s="87">
        <v>44013</v>
      </c>
      <c r="K270" s="87">
        <v>44196</v>
      </c>
      <c r="L270" s="86" t="s">
        <v>1087</v>
      </c>
      <c r="M270" s="86" t="s">
        <v>1500</v>
      </c>
      <c r="N270" s="86" t="s">
        <v>472</v>
      </c>
      <c r="O270" s="86" t="s">
        <v>1846</v>
      </c>
      <c r="P270" s="86" t="s">
        <v>1090</v>
      </c>
      <c r="Q270" s="88">
        <f t="shared" si="26"/>
        <v>1</v>
      </c>
      <c r="R270" s="88">
        <v>0</v>
      </c>
      <c r="S270" s="88">
        <v>0</v>
      </c>
      <c r="T270" s="88">
        <v>0.51</v>
      </c>
      <c r="U270" s="88">
        <v>0.49</v>
      </c>
      <c r="V270" s="88">
        <v>0</v>
      </c>
      <c r="W270" s="88"/>
      <c r="X270" s="88">
        <v>0</v>
      </c>
      <c r="Y270" s="88"/>
      <c r="Z270" s="88">
        <v>0.51</v>
      </c>
      <c r="AA270" s="88" t="s">
        <v>10311</v>
      </c>
      <c r="AB270" s="88">
        <v>0.49</v>
      </c>
      <c r="AC270" s="88" t="s">
        <v>12256</v>
      </c>
      <c r="AD270" s="88"/>
      <c r="AE270" s="88"/>
      <c r="AF270" s="87">
        <v>44119</v>
      </c>
      <c r="AG270" s="87">
        <v>44172</v>
      </c>
      <c r="AH270" s="88">
        <f t="shared" si="29"/>
        <v>1</v>
      </c>
      <c r="AI270" s="88" t="str">
        <f t="shared" si="30"/>
        <v/>
      </c>
      <c r="AJ270" s="88" t="str">
        <f t="shared" si="31"/>
        <v/>
      </c>
      <c r="AK270" s="88">
        <f t="shared" si="27"/>
        <v>1</v>
      </c>
      <c r="AL270" s="88">
        <f t="shared" si="28"/>
        <v>1</v>
      </c>
      <c r="AM270" s="86"/>
      <c r="AN270" s="86"/>
      <c r="AO270" s="86" t="s">
        <v>10208</v>
      </c>
      <c r="AP270" s="86" t="s">
        <v>10208</v>
      </c>
      <c r="AQ270" s="86"/>
      <c r="AS270" t="s">
        <v>10208</v>
      </c>
      <c r="AU270" t="s">
        <v>10312</v>
      </c>
      <c r="AV270" t="s">
        <v>10312</v>
      </c>
      <c r="AW270" t="s">
        <v>10313</v>
      </c>
    </row>
    <row r="271" spans="1:50" ht="15" customHeight="1" x14ac:dyDescent="0.2">
      <c r="A271" s="86">
        <v>7</v>
      </c>
      <c r="B271" s="86" t="s">
        <v>1831</v>
      </c>
      <c r="C271" s="86" t="s">
        <v>1844</v>
      </c>
      <c r="D271" s="86" t="s">
        <v>1833</v>
      </c>
      <c r="E271" s="86" t="s">
        <v>1116</v>
      </c>
      <c r="F271" s="86" t="s">
        <v>1834</v>
      </c>
      <c r="G271" s="86" t="s">
        <v>1506</v>
      </c>
      <c r="H271" s="86" t="s">
        <v>1835</v>
      </c>
      <c r="I271" t="s">
        <v>2820</v>
      </c>
      <c r="J271" s="87">
        <v>44013</v>
      </c>
      <c r="K271" s="87">
        <v>44196</v>
      </c>
      <c r="L271" s="86" t="s">
        <v>1087</v>
      </c>
      <c r="M271" s="86" t="s">
        <v>1500</v>
      </c>
      <c r="N271" s="86" t="s">
        <v>472</v>
      </c>
      <c r="O271" s="86" t="s">
        <v>1846</v>
      </c>
      <c r="P271" s="86" t="s">
        <v>1090</v>
      </c>
      <c r="Q271" s="88">
        <f t="shared" si="26"/>
        <v>1</v>
      </c>
      <c r="R271" s="88">
        <v>0</v>
      </c>
      <c r="S271" s="88">
        <v>0</v>
      </c>
      <c r="T271" s="88">
        <v>0.51</v>
      </c>
      <c r="U271" s="88">
        <v>0.49</v>
      </c>
      <c r="V271" s="88">
        <v>0</v>
      </c>
      <c r="W271" s="73"/>
      <c r="X271" s="88">
        <v>0</v>
      </c>
      <c r="Y271" s="88"/>
      <c r="Z271" s="88">
        <v>0.51</v>
      </c>
      <c r="AA271" s="88" t="s">
        <v>10314</v>
      </c>
      <c r="AB271" s="88">
        <v>0.49</v>
      </c>
      <c r="AC271" s="88" t="s">
        <v>12257</v>
      </c>
      <c r="AD271" s="88"/>
      <c r="AE271" s="88"/>
      <c r="AF271" s="87">
        <v>44119</v>
      </c>
      <c r="AG271" s="87">
        <v>44172</v>
      </c>
      <c r="AH271" s="88">
        <f t="shared" si="29"/>
        <v>1</v>
      </c>
      <c r="AI271" s="88" t="str">
        <f t="shared" si="30"/>
        <v/>
      </c>
      <c r="AJ271" s="88" t="str">
        <f t="shared" si="31"/>
        <v/>
      </c>
      <c r="AK271" s="88">
        <f t="shared" si="27"/>
        <v>1</v>
      </c>
      <c r="AL271" s="88">
        <f t="shared" si="28"/>
        <v>1</v>
      </c>
      <c r="AM271" s="86"/>
      <c r="AN271" s="86"/>
      <c r="AO271" s="86" t="s">
        <v>10208</v>
      </c>
      <c r="AP271" s="86" t="s">
        <v>10208</v>
      </c>
      <c r="AQ271" s="86"/>
      <c r="AS271" t="s">
        <v>10208</v>
      </c>
      <c r="AU271" t="s">
        <v>10315</v>
      </c>
      <c r="AV271" t="s">
        <v>10315</v>
      </c>
      <c r="AW271" t="s">
        <v>10316</v>
      </c>
    </row>
    <row r="272" spans="1:50" ht="15" customHeight="1" x14ac:dyDescent="0.2">
      <c r="A272" s="86">
        <v>8</v>
      </c>
      <c r="B272" s="86" t="s">
        <v>1831</v>
      </c>
      <c r="C272" s="86" t="s">
        <v>1844</v>
      </c>
      <c r="D272" s="86" t="s">
        <v>1833</v>
      </c>
      <c r="E272" s="86" t="s">
        <v>1116</v>
      </c>
      <c r="F272" s="86" t="s">
        <v>1834</v>
      </c>
      <c r="G272" s="86" t="s">
        <v>1506</v>
      </c>
      <c r="H272" s="86" t="s">
        <v>1835</v>
      </c>
      <c r="I272" t="s">
        <v>2821</v>
      </c>
      <c r="J272" s="87">
        <v>44044</v>
      </c>
      <c r="K272" s="87">
        <v>44196</v>
      </c>
      <c r="L272" s="86" t="s">
        <v>1087</v>
      </c>
      <c r="M272" s="86" t="s">
        <v>1500</v>
      </c>
      <c r="N272" s="86" t="s">
        <v>472</v>
      </c>
      <c r="O272" s="86" t="s">
        <v>1846</v>
      </c>
      <c r="P272" s="86" t="s">
        <v>1090</v>
      </c>
      <c r="Q272" s="88">
        <f t="shared" si="26"/>
        <v>1</v>
      </c>
      <c r="R272" s="88">
        <v>0</v>
      </c>
      <c r="S272" s="88">
        <v>0</v>
      </c>
      <c r="T272" s="88">
        <v>0.4</v>
      </c>
      <c r="U272" s="88">
        <v>0.6</v>
      </c>
      <c r="V272" s="88">
        <v>0</v>
      </c>
      <c r="W272" s="88"/>
      <c r="X272" s="88">
        <v>0</v>
      </c>
      <c r="Y272" s="88"/>
      <c r="Z272" s="88">
        <v>0.4</v>
      </c>
      <c r="AA272" s="88" t="s">
        <v>10317</v>
      </c>
      <c r="AB272" s="88">
        <v>0.6</v>
      </c>
      <c r="AC272" s="88" t="s">
        <v>12258</v>
      </c>
      <c r="AD272" s="88"/>
      <c r="AE272" s="88"/>
      <c r="AF272" s="87">
        <v>44119</v>
      </c>
      <c r="AG272" s="87">
        <v>44172</v>
      </c>
      <c r="AH272" s="88">
        <f t="shared" si="29"/>
        <v>1</v>
      </c>
      <c r="AI272" s="88" t="str">
        <f t="shared" si="30"/>
        <v/>
      </c>
      <c r="AJ272" s="88" t="str">
        <f t="shared" si="31"/>
        <v/>
      </c>
      <c r="AK272" s="88">
        <f t="shared" si="27"/>
        <v>1</v>
      </c>
      <c r="AL272" s="88">
        <f t="shared" si="28"/>
        <v>1</v>
      </c>
      <c r="AM272" s="86"/>
      <c r="AN272" s="86"/>
      <c r="AO272" s="86" t="s">
        <v>10208</v>
      </c>
      <c r="AP272" s="86" t="s">
        <v>10208</v>
      </c>
      <c r="AQ272" s="86"/>
      <c r="AS272" t="s">
        <v>10208</v>
      </c>
      <c r="AU272" t="s">
        <v>10315</v>
      </c>
      <c r="AV272" t="s">
        <v>10315</v>
      </c>
      <c r="AW272" t="s">
        <v>10318</v>
      </c>
    </row>
    <row r="273" spans="1:50" ht="15" customHeight="1" x14ac:dyDescent="0.2">
      <c r="A273" s="86">
        <v>9</v>
      </c>
      <c r="B273" s="86" t="s">
        <v>1831</v>
      </c>
      <c r="C273" s="86" t="s">
        <v>1847</v>
      </c>
      <c r="D273" s="86" t="s">
        <v>1833</v>
      </c>
      <c r="E273" s="86" t="s">
        <v>1116</v>
      </c>
      <c r="F273" s="86" t="s">
        <v>1834</v>
      </c>
      <c r="G273" s="86" t="s">
        <v>1506</v>
      </c>
      <c r="H273" s="86" t="s">
        <v>1835</v>
      </c>
      <c r="I273" s="86" t="s">
        <v>2822</v>
      </c>
      <c r="J273" s="87">
        <v>44013</v>
      </c>
      <c r="K273" s="87">
        <v>44196</v>
      </c>
      <c r="L273" s="86" t="s">
        <v>1087</v>
      </c>
      <c r="M273" s="86" t="s">
        <v>1500</v>
      </c>
      <c r="N273" s="86" t="s">
        <v>472</v>
      </c>
      <c r="O273" s="86" t="s">
        <v>1848</v>
      </c>
      <c r="P273" s="86" t="s">
        <v>1090</v>
      </c>
      <c r="Q273" s="88">
        <f t="shared" si="26"/>
        <v>1</v>
      </c>
      <c r="R273" s="88">
        <v>0</v>
      </c>
      <c r="S273" s="88">
        <v>0</v>
      </c>
      <c r="T273" s="88">
        <v>0.498</v>
      </c>
      <c r="U273" s="88">
        <v>0.502</v>
      </c>
      <c r="V273" s="88">
        <v>0</v>
      </c>
      <c r="W273" s="88"/>
      <c r="X273" s="88">
        <v>0</v>
      </c>
      <c r="Y273" s="88"/>
      <c r="Z273" s="88">
        <v>0.498</v>
      </c>
      <c r="AA273" s="88" t="s">
        <v>10319</v>
      </c>
      <c r="AB273" s="88">
        <v>0.502</v>
      </c>
      <c r="AC273" s="88" t="s">
        <v>12259</v>
      </c>
      <c r="AD273" s="88"/>
      <c r="AE273" s="88"/>
      <c r="AF273" s="87">
        <v>44119</v>
      </c>
      <c r="AG273" s="87">
        <v>44172</v>
      </c>
      <c r="AH273" s="88">
        <f t="shared" si="29"/>
        <v>1</v>
      </c>
      <c r="AI273" s="88" t="str">
        <f t="shared" si="30"/>
        <v/>
      </c>
      <c r="AJ273" s="88" t="str">
        <f t="shared" si="31"/>
        <v/>
      </c>
      <c r="AK273" s="88">
        <f t="shared" si="27"/>
        <v>1</v>
      </c>
      <c r="AL273" s="88">
        <f t="shared" si="28"/>
        <v>1</v>
      </c>
      <c r="AM273" s="86"/>
      <c r="AN273" s="86"/>
      <c r="AO273" s="86" t="s">
        <v>10208</v>
      </c>
      <c r="AP273" s="86" t="s">
        <v>10208</v>
      </c>
      <c r="AQ273" s="86"/>
      <c r="AS273" t="s">
        <v>10208</v>
      </c>
      <c r="AU273" t="s">
        <v>10320</v>
      </c>
      <c r="AV273" t="s">
        <v>10320</v>
      </c>
      <c r="AW273" t="s">
        <v>10321</v>
      </c>
    </row>
    <row r="274" spans="1:50" ht="15" customHeight="1" x14ac:dyDescent="0.2">
      <c r="A274" s="86">
        <v>10</v>
      </c>
      <c r="B274" s="86" t="s">
        <v>1831</v>
      </c>
      <c r="C274" s="86" t="s">
        <v>1847</v>
      </c>
      <c r="D274" s="86" t="s">
        <v>1833</v>
      </c>
      <c r="E274" s="86" t="s">
        <v>1116</v>
      </c>
      <c r="F274" s="86" t="s">
        <v>1834</v>
      </c>
      <c r="G274" s="86" t="s">
        <v>1506</v>
      </c>
      <c r="H274" s="86" t="s">
        <v>1835</v>
      </c>
      <c r="I274" t="s">
        <v>2823</v>
      </c>
      <c r="J274" s="87">
        <v>44044</v>
      </c>
      <c r="K274" s="87">
        <v>44196</v>
      </c>
      <c r="L274" t="s">
        <v>1087</v>
      </c>
      <c r="M274" s="86" t="s">
        <v>1500</v>
      </c>
      <c r="N274" s="86" t="s">
        <v>472</v>
      </c>
      <c r="O274" s="86" t="s">
        <v>1848</v>
      </c>
      <c r="P274" s="86" t="s">
        <v>1090</v>
      </c>
      <c r="Q274" s="88">
        <f t="shared" ref="Q274:Q306" si="32">SUM(R274:U274)</f>
        <v>1</v>
      </c>
      <c r="R274" s="88">
        <v>0</v>
      </c>
      <c r="S274" s="88">
        <v>0</v>
      </c>
      <c r="T274" s="88">
        <v>0.4</v>
      </c>
      <c r="U274" s="88">
        <v>0.6</v>
      </c>
      <c r="V274" s="88">
        <v>0</v>
      </c>
      <c r="W274" s="88"/>
      <c r="X274" s="88">
        <v>0</v>
      </c>
      <c r="Y274" s="88"/>
      <c r="Z274" s="88">
        <v>0</v>
      </c>
      <c r="AA274" s="88" t="s">
        <v>10322</v>
      </c>
      <c r="AB274" s="88">
        <v>1</v>
      </c>
      <c r="AC274" s="88" t="s">
        <v>12260</v>
      </c>
      <c r="AD274" s="88"/>
      <c r="AE274" s="88"/>
      <c r="AF274" s="87">
        <v>44117</v>
      </c>
      <c r="AG274" s="87">
        <v>44172</v>
      </c>
      <c r="AH274" s="88">
        <f t="shared" si="29"/>
        <v>1</v>
      </c>
      <c r="AI274" s="88" t="str">
        <f t="shared" si="30"/>
        <v/>
      </c>
      <c r="AJ274" s="88" t="str">
        <f t="shared" si="31"/>
        <v/>
      </c>
      <c r="AK274" s="88">
        <f t="shared" si="27"/>
        <v>0</v>
      </c>
      <c r="AL274" s="88">
        <f t="shared" si="28"/>
        <v>1</v>
      </c>
      <c r="AM274" s="86"/>
      <c r="AN274" s="86"/>
      <c r="AO274" s="86" t="s">
        <v>10208</v>
      </c>
      <c r="AP274" s="86" t="s">
        <v>10208</v>
      </c>
      <c r="AQ274" s="86"/>
      <c r="AS274" t="s">
        <v>10268</v>
      </c>
      <c r="AU274" t="s">
        <v>10320</v>
      </c>
      <c r="AV274" t="s">
        <v>10320</v>
      </c>
      <c r="AW274" t="s">
        <v>10322</v>
      </c>
    </row>
    <row r="275" spans="1:50" ht="15" customHeight="1" x14ac:dyDescent="0.2">
      <c r="A275" s="86">
        <v>11</v>
      </c>
      <c r="B275" s="86" t="s">
        <v>1831</v>
      </c>
      <c r="C275" s="86" t="s">
        <v>1103</v>
      </c>
      <c r="D275" s="86" t="s">
        <v>1081</v>
      </c>
      <c r="E275" t="s">
        <v>1105</v>
      </c>
      <c r="F275" s="86" t="s">
        <v>1106</v>
      </c>
      <c r="G275" s="86" t="s">
        <v>1107</v>
      </c>
      <c r="H275" s="86" t="s">
        <v>1108</v>
      </c>
      <c r="I275" s="86" t="s">
        <v>1109</v>
      </c>
      <c r="J275" s="87">
        <v>43983</v>
      </c>
      <c r="K275" s="87">
        <v>44104</v>
      </c>
      <c r="L275" s="86" t="s">
        <v>1087</v>
      </c>
      <c r="M275" s="86" t="s">
        <v>1500</v>
      </c>
      <c r="N275" s="86" t="s">
        <v>472</v>
      </c>
      <c r="O275" s="86" t="s">
        <v>1110</v>
      </c>
      <c r="P275" s="86" t="s">
        <v>258</v>
      </c>
      <c r="Q275" s="88">
        <f t="shared" si="32"/>
        <v>1</v>
      </c>
      <c r="R275" s="88">
        <v>0</v>
      </c>
      <c r="S275" s="88">
        <v>0.2</v>
      </c>
      <c r="T275" s="88">
        <v>0.8</v>
      </c>
      <c r="U275" s="88">
        <v>0</v>
      </c>
      <c r="V275" s="88">
        <v>0</v>
      </c>
      <c r="W275" s="88"/>
      <c r="X275" s="88">
        <v>0</v>
      </c>
      <c r="Y275" s="88"/>
      <c r="Z275" s="88">
        <v>0.8</v>
      </c>
      <c r="AA275" s="88" t="s">
        <v>10323</v>
      </c>
      <c r="AB275" s="88">
        <v>0.2</v>
      </c>
      <c r="AC275" s="88" t="s">
        <v>10323</v>
      </c>
      <c r="AD275" s="88"/>
      <c r="AE275" s="88"/>
      <c r="AF275" s="87">
        <v>44119</v>
      </c>
      <c r="AG275" s="87">
        <v>44172</v>
      </c>
      <c r="AH275" s="88">
        <f t="shared" si="29"/>
        <v>1</v>
      </c>
      <c r="AI275" s="88" t="str">
        <f t="shared" si="30"/>
        <v/>
      </c>
      <c r="AJ275" s="88">
        <f t="shared" si="31"/>
        <v>0</v>
      </c>
      <c r="AK275" s="88">
        <f t="shared" si="27"/>
        <v>1</v>
      </c>
      <c r="AL275" s="88" t="str">
        <f t="shared" si="28"/>
        <v/>
      </c>
      <c r="AM275" s="86"/>
      <c r="AN275" s="86"/>
      <c r="AO275" s="86" t="s">
        <v>10208</v>
      </c>
      <c r="AP275" s="86" t="s">
        <v>10208</v>
      </c>
      <c r="AQ275" s="86"/>
      <c r="AR275" t="s">
        <v>10268</v>
      </c>
      <c r="AS275" t="s">
        <v>10268</v>
      </c>
      <c r="AU275" t="s">
        <v>10324</v>
      </c>
      <c r="AV275" t="s">
        <v>10325</v>
      </c>
      <c r="AW275" t="s">
        <v>10326</v>
      </c>
    </row>
    <row r="276" spans="1:50" ht="15" customHeight="1" x14ac:dyDescent="0.2">
      <c r="A276" s="86">
        <v>12</v>
      </c>
      <c r="B276" s="86" t="s">
        <v>1831</v>
      </c>
      <c r="C276" s="86" t="s">
        <v>1103</v>
      </c>
      <c r="D276" s="86" t="s">
        <v>1143</v>
      </c>
      <c r="E276" t="s">
        <v>1105</v>
      </c>
      <c r="F276" s="86" t="s">
        <v>1106</v>
      </c>
      <c r="G276" s="86" t="s">
        <v>1107</v>
      </c>
      <c r="H276" s="86" t="s">
        <v>1108</v>
      </c>
      <c r="I276" s="86" t="s">
        <v>1111</v>
      </c>
      <c r="J276" s="87">
        <v>43922</v>
      </c>
      <c r="K276" s="87">
        <v>44196</v>
      </c>
      <c r="L276" s="86" t="s">
        <v>1087</v>
      </c>
      <c r="M276" s="86" t="s">
        <v>1500</v>
      </c>
      <c r="N276" s="86" t="s">
        <v>472</v>
      </c>
      <c r="O276" s="86" t="s">
        <v>1110</v>
      </c>
      <c r="P276" s="86" t="s">
        <v>258</v>
      </c>
      <c r="Q276" s="88">
        <f t="shared" si="32"/>
        <v>1</v>
      </c>
      <c r="R276" s="88">
        <v>0</v>
      </c>
      <c r="S276" s="88">
        <v>0.3</v>
      </c>
      <c r="T276" s="88">
        <v>0.3</v>
      </c>
      <c r="U276" s="88">
        <v>0.4</v>
      </c>
      <c r="V276" s="88">
        <v>0</v>
      </c>
      <c r="W276" s="88"/>
      <c r="X276" s="88">
        <v>0.3</v>
      </c>
      <c r="Y276" s="88" t="s">
        <v>1849</v>
      </c>
      <c r="Z276" s="88">
        <v>0.3</v>
      </c>
      <c r="AA276" s="88" t="s">
        <v>10327</v>
      </c>
      <c r="AB276" s="88">
        <v>0.4</v>
      </c>
      <c r="AC276" s="88" t="s">
        <v>12261</v>
      </c>
      <c r="AD276" s="88"/>
      <c r="AE276" s="88"/>
      <c r="AF276" s="87">
        <v>44119</v>
      </c>
      <c r="AG276" s="87">
        <v>44172</v>
      </c>
      <c r="AH276" s="88">
        <f t="shared" si="29"/>
        <v>1</v>
      </c>
      <c r="AI276" s="88" t="str">
        <f t="shared" si="30"/>
        <v/>
      </c>
      <c r="AJ276" s="88">
        <f t="shared" si="31"/>
        <v>1</v>
      </c>
      <c r="AK276" s="88">
        <f t="shared" si="27"/>
        <v>1</v>
      </c>
      <c r="AL276" s="88">
        <f t="shared" si="28"/>
        <v>1</v>
      </c>
      <c r="AM276" s="86"/>
      <c r="AN276" s="86"/>
      <c r="AO276" s="86" t="s">
        <v>10208</v>
      </c>
      <c r="AP276" s="86" t="s">
        <v>10208</v>
      </c>
      <c r="AQ276" s="86"/>
      <c r="AR276" t="s">
        <v>10268</v>
      </c>
      <c r="AS276" t="s">
        <v>10208</v>
      </c>
      <c r="AU276" t="s">
        <v>10328</v>
      </c>
      <c r="AV276" t="s">
        <v>10329</v>
      </c>
      <c r="AW276" t="s">
        <v>10330</v>
      </c>
    </row>
    <row r="277" spans="1:50" ht="15" customHeight="1" x14ac:dyDescent="0.2">
      <c r="A277" s="86">
        <v>13</v>
      </c>
      <c r="B277" s="86" t="s">
        <v>1831</v>
      </c>
      <c r="C277" s="86" t="s">
        <v>1103</v>
      </c>
      <c r="D277" s="86" t="s">
        <v>1081</v>
      </c>
      <c r="E277" t="s">
        <v>1105</v>
      </c>
      <c r="F277" s="86" t="s">
        <v>1106</v>
      </c>
      <c r="G277" s="86" t="s">
        <v>1107</v>
      </c>
      <c r="H277" s="86" t="s">
        <v>1108</v>
      </c>
      <c r="I277" s="86" t="s">
        <v>1113</v>
      </c>
      <c r="J277" s="87">
        <v>44013</v>
      </c>
      <c r="K277" s="87">
        <v>44043</v>
      </c>
      <c r="L277" s="86" t="s">
        <v>1087</v>
      </c>
      <c r="M277" s="86" t="s">
        <v>1500</v>
      </c>
      <c r="N277" s="86" t="s">
        <v>472</v>
      </c>
      <c r="O277" s="86" t="s">
        <v>1110</v>
      </c>
      <c r="P277" s="86" t="s">
        <v>258</v>
      </c>
      <c r="Q277" s="88">
        <f t="shared" si="32"/>
        <v>1</v>
      </c>
      <c r="R277" s="88">
        <v>0</v>
      </c>
      <c r="S277" s="88">
        <v>0</v>
      </c>
      <c r="T277" s="88">
        <v>1</v>
      </c>
      <c r="U277" s="88">
        <v>0</v>
      </c>
      <c r="V277" s="88">
        <v>0</v>
      </c>
      <c r="W277" s="88"/>
      <c r="X277" s="88">
        <v>0</v>
      </c>
      <c r="Y277" s="88"/>
      <c r="Z277" s="88">
        <v>1</v>
      </c>
      <c r="AA277" s="88" t="s">
        <v>10331</v>
      </c>
      <c r="AB277" s="88">
        <v>0</v>
      </c>
      <c r="AC277" s="88" t="s">
        <v>12262</v>
      </c>
      <c r="AD277" s="88"/>
      <c r="AE277" s="88"/>
      <c r="AF277" s="87">
        <v>44117</v>
      </c>
      <c r="AG277" s="87">
        <v>44172</v>
      </c>
      <c r="AH277" s="88">
        <f t="shared" si="29"/>
        <v>1</v>
      </c>
      <c r="AI277" s="88" t="str">
        <f t="shared" si="30"/>
        <v/>
      </c>
      <c r="AJ277" s="88" t="str">
        <f t="shared" si="31"/>
        <v/>
      </c>
      <c r="AK277" s="88">
        <f t="shared" si="27"/>
        <v>1</v>
      </c>
      <c r="AL277" s="88" t="str">
        <f t="shared" si="28"/>
        <v/>
      </c>
      <c r="AM277" s="86"/>
      <c r="AN277" s="86"/>
      <c r="AO277" s="86" t="s">
        <v>10208</v>
      </c>
      <c r="AP277" s="86" t="s">
        <v>10208</v>
      </c>
      <c r="AQ277" s="86"/>
      <c r="AS277" t="s">
        <v>10208</v>
      </c>
      <c r="AU277" t="s">
        <v>10320</v>
      </c>
      <c r="AV277" t="s">
        <v>10320</v>
      </c>
      <c r="AW277" t="s">
        <v>10332</v>
      </c>
    </row>
    <row r="278" spans="1:50" ht="15" customHeight="1" x14ac:dyDescent="0.2">
      <c r="A278" s="86">
        <v>14</v>
      </c>
      <c r="B278" s="86" t="s">
        <v>1831</v>
      </c>
      <c r="C278" s="86" t="s">
        <v>1103</v>
      </c>
      <c r="D278" s="86" t="s">
        <v>1081</v>
      </c>
      <c r="E278" t="s">
        <v>1105</v>
      </c>
      <c r="F278" s="86" t="s">
        <v>1106</v>
      </c>
      <c r="G278" s="86" t="s">
        <v>1107</v>
      </c>
      <c r="H278" s="86" t="s">
        <v>1108</v>
      </c>
      <c r="I278" s="86" t="s">
        <v>1503</v>
      </c>
      <c r="J278" s="87">
        <v>44044</v>
      </c>
      <c r="K278" s="87">
        <v>44196</v>
      </c>
      <c r="L278" s="86" t="s">
        <v>1087</v>
      </c>
      <c r="M278" s="86" t="s">
        <v>1500</v>
      </c>
      <c r="N278" s="86" t="s">
        <v>472</v>
      </c>
      <c r="O278" s="86" t="s">
        <v>1110</v>
      </c>
      <c r="P278" s="86" t="s">
        <v>258</v>
      </c>
      <c r="Q278" s="88">
        <f t="shared" si="32"/>
        <v>1</v>
      </c>
      <c r="R278" s="88">
        <v>0</v>
      </c>
      <c r="S278" s="88">
        <v>0</v>
      </c>
      <c r="T278" s="88">
        <v>0.4</v>
      </c>
      <c r="U278" s="88">
        <v>0.6</v>
      </c>
      <c r="V278" s="88">
        <v>0</v>
      </c>
      <c r="W278" s="88"/>
      <c r="X278" s="88">
        <v>0</v>
      </c>
      <c r="Y278" s="88"/>
      <c r="Z278" s="88">
        <v>0</v>
      </c>
      <c r="AA278" s="88"/>
      <c r="AB278" s="88">
        <v>1</v>
      </c>
      <c r="AC278" s="88" t="s">
        <v>12263</v>
      </c>
      <c r="AD278" s="88"/>
      <c r="AE278" s="88"/>
      <c r="AF278" s="88"/>
      <c r="AG278" s="87">
        <v>44172</v>
      </c>
      <c r="AH278" s="88">
        <f t="shared" si="29"/>
        <v>1</v>
      </c>
      <c r="AI278" s="88" t="str">
        <f t="shared" si="30"/>
        <v/>
      </c>
      <c r="AJ278" s="88" t="str">
        <f t="shared" si="31"/>
        <v/>
      </c>
      <c r="AK278" s="88">
        <f t="shared" si="27"/>
        <v>0</v>
      </c>
      <c r="AL278" s="88">
        <f t="shared" si="28"/>
        <v>1</v>
      </c>
      <c r="AM278" s="86"/>
      <c r="AN278" s="86"/>
      <c r="AO278" s="86" t="s">
        <v>10268</v>
      </c>
      <c r="AP278" s="86" t="s">
        <v>10208</v>
      </c>
      <c r="AQ278" s="86"/>
      <c r="AS278" t="s">
        <v>10208</v>
      </c>
      <c r="AU278" t="s">
        <v>10320</v>
      </c>
      <c r="AV278" t="s">
        <v>10320</v>
      </c>
      <c r="AW278" t="s">
        <v>10333</v>
      </c>
    </row>
    <row r="279" spans="1:50" ht="15" customHeight="1" x14ac:dyDescent="0.2">
      <c r="A279" s="86">
        <v>15</v>
      </c>
      <c r="B279" s="86" t="s">
        <v>1831</v>
      </c>
      <c r="C279" s="86" t="s">
        <v>1103</v>
      </c>
      <c r="D279" s="86" t="s">
        <v>1081</v>
      </c>
      <c r="E279" t="s">
        <v>1105</v>
      </c>
      <c r="F279" s="86" t="s">
        <v>1106</v>
      </c>
      <c r="G279" s="86" t="s">
        <v>1107</v>
      </c>
      <c r="H279" s="86" t="s">
        <v>1108</v>
      </c>
      <c r="I279" t="s">
        <v>1850</v>
      </c>
      <c r="J279" s="87">
        <v>44013</v>
      </c>
      <c r="K279" s="87">
        <v>44043</v>
      </c>
      <c r="L279" s="86" t="s">
        <v>1087</v>
      </c>
      <c r="M279" s="86" t="s">
        <v>1500</v>
      </c>
      <c r="N279" s="86" t="s">
        <v>472</v>
      </c>
      <c r="O279" s="86" t="s">
        <v>1110</v>
      </c>
      <c r="P279" s="86" t="s">
        <v>258</v>
      </c>
      <c r="Q279" s="88">
        <f t="shared" si="32"/>
        <v>1</v>
      </c>
      <c r="R279" s="88">
        <v>0</v>
      </c>
      <c r="S279" s="88">
        <v>0</v>
      </c>
      <c r="T279" s="88">
        <v>1</v>
      </c>
      <c r="U279" s="88">
        <v>0</v>
      </c>
      <c r="V279" s="88">
        <v>0</v>
      </c>
      <c r="W279" s="88"/>
      <c r="X279" s="88">
        <v>0</v>
      </c>
      <c r="Y279" s="88"/>
      <c r="Z279" s="88">
        <v>1</v>
      </c>
      <c r="AA279" s="88" t="s">
        <v>10334</v>
      </c>
      <c r="AB279" s="88">
        <v>0</v>
      </c>
      <c r="AC279" s="88" t="s">
        <v>12264</v>
      </c>
      <c r="AD279" s="88"/>
      <c r="AE279" s="88"/>
      <c r="AF279" s="87">
        <v>44117</v>
      </c>
      <c r="AG279" s="87">
        <v>44172</v>
      </c>
      <c r="AH279" s="88">
        <f t="shared" si="29"/>
        <v>1</v>
      </c>
      <c r="AI279" s="88" t="str">
        <f t="shared" si="30"/>
        <v/>
      </c>
      <c r="AJ279" s="88" t="str">
        <f t="shared" si="31"/>
        <v/>
      </c>
      <c r="AK279" s="88">
        <f t="shared" si="27"/>
        <v>1</v>
      </c>
      <c r="AL279" s="88" t="str">
        <f t="shared" si="28"/>
        <v/>
      </c>
      <c r="AM279" s="86"/>
      <c r="AN279" s="86"/>
      <c r="AO279" s="86" t="s">
        <v>10208</v>
      </c>
      <c r="AP279" s="86" t="s">
        <v>10208</v>
      </c>
      <c r="AQ279" s="86"/>
      <c r="AS279" t="s">
        <v>10208</v>
      </c>
      <c r="AU279" t="s">
        <v>10320</v>
      </c>
      <c r="AV279" t="s">
        <v>10320</v>
      </c>
      <c r="AW279" t="s">
        <v>10335</v>
      </c>
    </row>
    <row r="280" spans="1:50" ht="15" customHeight="1" x14ac:dyDescent="0.2">
      <c r="A280" s="86">
        <v>1</v>
      </c>
      <c r="B280" s="86" t="s">
        <v>1851</v>
      </c>
      <c r="C280" s="86" t="s">
        <v>1852</v>
      </c>
      <c r="D280" s="86" t="s">
        <v>1081</v>
      </c>
      <c r="E280" s="86" t="s">
        <v>1116</v>
      </c>
      <c r="F280" s="86" t="s">
        <v>1083</v>
      </c>
      <c r="G280" s="86" t="s">
        <v>1107</v>
      </c>
      <c r="H280" s="86" t="s">
        <v>1853</v>
      </c>
      <c r="I280" s="86" t="s">
        <v>1854</v>
      </c>
      <c r="J280" s="87">
        <v>43831</v>
      </c>
      <c r="K280" s="87">
        <v>43861</v>
      </c>
      <c r="L280" s="86" t="s">
        <v>1087</v>
      </c>
      <c r="M280" s="86" t="s">
        <v>1855</v>
      </c>
      <c r="N280" s="86" t="s">
        <v>352</v>
      </c>
      <c r="O280" s="86" t="s">
        <v>1856</v>
      </c>
      <c r="P280" s="86" t="s">
        <v>1090</v>
      </c>
      <c r="Q280" s="91">
        <f t="shared" si="32"/>
        <v>1</v>
      </c>
      <c r="R280" s="91">
        <v>1</v>
      </c>
      <c r="S280" s="91">
        <v>0</v>
      </c>
      <c r="T280" s="91">
        <v>0</v>
      </c>
      <c r="U280" s="91">
        <v>0</v>
      </c>
      <c r="V280" s="91">
        <v>1</v>
      </c>
      <c r="W280" s="91" t="s">
        <v>1857</v>
      </c>
      <c r="X280" s="91">
        <v>0</v>
      </c>
      <c r="Y280" s="91"/>
      <c r="Z280" s="91">
        <v>0</v>
      </c>
      <c r="AA280" s="91"/>
      <c r="AB280" s="91">
        <v>0</v>
      </c>
      <c r="AC280" s="88"/>
      <c r="AD280" s="88"/>
      <c r="AE280" s="88"/>
      <c r="AF280" s="88"/>
      <c r="AG280" s="88"/>
      <c r="AH280" s="88">
        <f t="shared" si="29"/>
        <v>1</v>
      </c>
      <c r="AI280" s="88">
        <f t="shared" si="30"/>
        <v>1</v>
      </c>
      <c r="AJ280" s="88" t="str">
        <f t="shared" si="31"/>
        <v/>
      </c>
      <c r="AK280" s="88" t="str">
        <f t="shared" si="27"/>
        <v/>
      </c>
      <c r="AL280" s="88" t="str">
        <f t="shared" si="28"/>
        <v/>
      </c>
      <c r="AM280" s="86"/>
      <c r="AN280" s="86"/>
      <c r="AO280" s="86" t="s">
        <v>10209</v>
      </c>
      <c r="AP280" s="86"/>
      <c r="AQ280" s="86" t="s">
        <v>10268</v>
      </c>
      <c r="AR280" s="86"/>
      <c r="AS280" s="86" t="s">
        <v>10218</v>
      </c>
      <c r="AT280" s="86"/>
      <c r="AU280" s="86" t="s">
        <v>10602</v>
      </c>
      <c r="AV280" s="86" t="s">
        <v>10209</v>
      </c>
      <c r="AW280" s="86" t="s">
        <v>10603</v>
      </c>
      <c r="AX280" s="86"/>
    </row>
    <row r="281" spans="1:50" ht="15" customHeight="1" x14ac:dyDescent="0.2">
      <c r="A281" s="86">
        <v>2</v>
      </c>
      <c r="B281" s="86" t="s">
        <v>1851</v>
      </c>
      <c r="C281" s="86" t="s">
        <v>1852</v>
      </c>
      <c r="D281" s="86" t="s">
        <v>1081</v>
      </c>
      <c r="E281" s="86" t="s">
        <v>1116</v>
      </c>
      <c r="F281" s="86" t="s">
        <v>1083</v>
      </c>
      <c r="G281" s="86" t="s">
        <v>1107</v>
      </c>
      <c r="H281" s="86" t="s">
        <v>1853</v>
      </c>
      <c r="I281" t="s">
        <v>1858</v>
      </c>
      <c r="J281" s="87">
        <v>43831</v>
      </c>
      <c r="K281" s="87">
        <v>44196</v>
      </c>
      <c r="L281" s="86" t="s">
        <v>1087</v>
      </c>
      <c r="M281" s="86" t="s">
        <v>1855</v>
      </c>
      <c r="N281" s="86" t="s">
        <v>472</v>
      </c>
      <c r="O281" s="86" t="s">
        <v>1856</v>
      </c>
      <c r="P281" s="86" t="s">
        <v>1090</v>
      </c>
      <c r="Q281" s="88">
        <f t="shared" si="32"/>
        <v>1</v>
      </c>
      <c r="R281" s="88">
        <v>0.25</v>
      </c>
      <c r="S281" s="88">
        <v>0.25</v>
      </c>
      <c r="T281" s="88">
        <v>0.25</v>
      </c>
      <c r="U281" s="88">
        <v>0.25</v>
      </c>
      <c r="V281" s="88">
        <v>0.25</v>
      </c>
      <c r="W281" s="88" t="s">
        <v>1859</v>
      </c>
      <c r="X281" s="88">
        <v>0.25</v>
      </c>
      <c r="Y281" s="88" t="s">
        <v>1860</v>
      </c>
      <c r="Z281" s="88">
        <v>0.25</v>
      </c>
      <c r="AA281" s="88" t="s">
        <v>10604</v>
      </c>
      <c r="AB281" s="88">
        <v>0.16700000000000001</v>
      </c>
      <c r="AC281" s="88" t="s">
        <v>10604</v>
      </c>
      <c r="AD281" s="88"/>
      <c r="AE281" s="88"/>
      <c r="AF281" s="87">
        <v>44119</v>
      </c>
      <c r="AG281" s="87">
        <v>44168</v>
      </c>
      <c r="AH281" s="88">
        <f t="shared" si="29"/>
        <v>0.91700000000000004</v>
      </c>
      <c r="AI281" s="88">
        <f t="shared" si="30"/>
        <v>1</v>
      </c>
      <c r="AJ281" s="88">
        <f t="shared" si="31"/>
        <v>1</v>
      </c>
      <c r="AK281" s="88">
        <f t="shared" si="27"/>
        <v>1</v>
      </c>
      <c r="AL281" s="88">
        <f t="shared" si="28"/>
        <v>0.66800000000000004</v>
      </c>
      <c r="AM281" s="86"/>
      <c r="AN281" s="86"/>
      <c r="AO281" s="86" t="s">
        <v>10208</v>
      </c>
      <c r="AP281" s="86" t="s">
        <v>10208</v>
      </c>
      <c r="AQ281" s="86" t="s">
        <v>10268</v>
      </c>
      <c r="AR281" t="s">
        <v>10208</v>
      </c>
      <c r="AS281" t="s">
        <v>10208</v>
      </c>
      <c r="AU281" t="s">
        <v>10602</v>
      </c>
      <c r="AV281" t="s">
        <v>10605</v>
      </c>
      <c r="AW281" t="s">
        <v>10606</v>
      </c>
    </row>
    <row r="282" spans="1:50" ht="15" customHeight="1" x14ac:dyDescent="0.2">
      <c r="A282" s="86">
        <v>3</v>
      </c>
      <c r="B282" s="86" t="s">
        <v>1851</v>
      </c>
      <c r="C282" s="86" t="s">
        <v>1852</v>
      </c>
      <c r="D282" s="86" t="s">
        <v>1081</v>
      </c>
      <c r="E282" s="86" t="s">
        <v>1116</v>
      </c>
      <c r="F282" s="86" t="s">
        <v>1083</v>
      </c>
      <c r="G282" s="86" t="s">
        <v>1107</v>
      </c>
      <c r="H282" s="86" t="s">
        <v>1853</v>
      </c>
      <c r="I282" t="s">
        <v>1861</v>
      </c>
      <c r="J282" s="87">
        <v>43831</v>
      </c>
      <c r="K282" s="87">
        <v>44196</v>
      </c>
      <c r="L282" s="86" t="s">
        <v>1087</v>
      </c>
      <c r="M282" s="86" t="s">
        <v>1862</v>
      </c>
      <c r="N282" s="86" t="s">
        <v>472</v>
      </c>
      <c r="O282" s="86" t="s">
        <v>1856</v>
      </c>
      <c r="P282" s="86" t="s">
        <v>1090</v>
      </c>
      <c r="Q282" s="88">
        <f t="shared" si="32"/>
        <v>1</v>
      </c>
      <c r="R282" s="88">
        <v>0.25</v>
      </c>
      <c r="S282" s="88">
        <v>0.25</v>
      </c>
      <c r="T282" s="88">
        <v>0.25</v>
      </c>
      <c r="U282" s="88">
        <v>0.25</v>
      </c>
      <c r="V282" s="88">
        <v>0.25</v>
      </c>
      <c r="W282" s="88" t="s">
        <v>1863</v>
      </c>
      <c r="X282" s="88">
        <v>0.25</v>
      </c>
      <c r="Y282" s="88" t="s">
        <v>1864</v>
      </c>
      <c r="Z282" s="88">
        <v>0.25</v>
      </c>
      <c r="AA282" s="88" t="s">
        <v>10607</v>
      </c>
      <c r="AB282" s="88">
        <v>0.16700000000000001</v>
      </c>
      <c r="AC282" s="88" t="s">
        <v>10607</v>
      </c>
      <c r="AD282" s="88"/>
      <c r="AE282" s="88"/>
      <c r="AF282" s="87">
        <v>44119</v>
      </c>
      <c r="AG282" s="87">
        <v>44168</v>
      </c>
      <c r="AH282" s="88">
        <f t="shared" si="29"/>
        <v>0.91700000000000004</v>
      </c>
      <c r="AI282" s="88">
        <f t="shared" si="30"/>
        <v>1</v>
      </c>
      <c r="AJ282" s="88">
        <f t="shared" si="31"/>
        <v>1</v>
      </c>
      <c r="AK282" s="88">
        <f t="shared" si="27"/>
        <v>1</v>
      </c>
      <c r="AL282" s="88">
        <f t="shared" si="28"/>
        <v>0.66800000000000004</v>
      </c>
      <c r="AM282" s="86"/>
      <c r="AN282" s="86"/>
      <c r="AO282" s="86" t="s">
        <v>10208</v>
      </c>
      <c r="AP282" s="86" t="s">
        <v>10208</v>
      </c>
      <c r="AQ282" s="86" t="s">
        <v>10268</v>
      </c>
      <c r="AR282" t="s">
        <v>10208</v>
      </c>
      <c r="AS282" t="s">
        <v>10208</v>
      </c>
      <c r="AU282" t="s">
        <v>10602</v>
      </c>
      <c r="AV282" t="s">
        <v>10608</v>
      </c>
      <c r="AW282" t="s">
        <v>10609</v>
      </c>
    </row>
    <row r="283" spans="1:50" ht="15" customHeight="1" x14ac:dyDescent="0.2">
      <c r="A283" s="86">
        <v>4</v>
      </c>
      <c r="B283" s="86" t="s">
        <v>1851</v>
      </c>
      <c r="C283" s="86" t="s">
        <v>1852</v>
      </c>
      <c r="D283" s="86" t="s">
        <v>1081</v>
      </c>
      <c r="E283" s="86" t="s">
        <v>1116</v>
      </c>
      <c r="F283" s="86" t="s">
        <v>1083</v>
      </c>
      <c r="G283" s="86" t="s">
        <v>1107</v>
      </c>
      <c r="H283" s="86" t="s">
        <v>1853</v>
      </c>
      <c r="I283" t="s">
        <v>1865</v>
      </c>
      <c r="J283" s="87">
        <v>43831</v>
      </c>
      <c r="K283" s="87">
        <v>44196</v>
      </c>
      <c r="L283" s="86" t="s">
        <v>1087</v>
      </c>
      <c r="M283" s="86" t="s">
        <v>1866</v>
      </c>
      <c r="N283" s="86" t="s">
        <v>472</v>
      </c>
      <c r="O283" s="86" t="s">
        <v>1856</v>
      </c>
      <c r="P283" s="86" t="s">
        <v>1090</v>
      </c>
      <c r="Q283" s="88">
        <f t="shared" si="32"/>
        <v>1</v>
      </c>
      <c r="R283" s="88">
        <v>0.25</v>
      </c>
      <c r="S283" s="88">
        <v>0.25</v>
      </c>
      <c r="T283" s="88">
        <v>0.25</v>
      </c>
      <c r="U283" s="88">
        <v>0.25</v>
      </c>
      <c r="V283" s="88">
        <v>0.25</v>
      </c>
      <c r="W283" s="88" t="s">
        <v>1867</v>
      </c>
      <c r="X283" s="88">
        <v>0.25</v>
      </c>
      <c r="Y283" s="88" t="s">
        <v>1868</v>
      </c>
      <c r="Z283" s="88">
        <v>0.25</v>
      </c>
      <c r="AA283" s="88" t="s">
        <v>10610</v>
      </c>
      <c r="AB283" s="88">
        <v>0.16700000000000001</v>
      </c>
      <c r="AC283" s="88" t="s">
        <v>10610</v>
      </c>
      <c r="AD283" s="88"/>
      <c r="AE283" s="88"/>
      <c r="AF283" s="87">
        <v>44119</v>
      </c>
      <c r="AG283" s="87">
        <v>44168</v>
      </c>
      <c r="AH283" s="88">
        <f t="shared" si="29"/>
        <v>0.91700000000000004</v>
      </c>
      <c r="AI283" s="88">
        <f t="shared" si="30"/>
        <v>1</v>
      </c>
      <c r="AJ283" s="88">
        <f t="shared" si="31"/>
        <v>1</v>
      </c>
      <c r="AK283" s="88">
        <f t="shared" si="27"/>
        <v>1</v>
      </c>
      <c r="AL283" s="88">
        <f t="shared" si="28"/>
        <v>0.66800000000000004</v>
      </c>
      <c r="AM283" s="86"/>
      <c r="AN283" s="86"/>
      <c r="AO283" s="86" t="s">
        <v>10208</v>
      </c>
      <c r="AP283" s="86" t="s">
        <v>10208</v>
      </c>
      <c r="AQ283" s="86" t="s">
        <v>10268</v>
      </c>
      <c r="AR283" t="s">
        <v>10208</v>
      </c>
      <c r="AS283" t="s">
        <v>10208</v>
      </c>
      <c r="AU283" t="s">
        <v>10602</v>
      </c>
      <c r="AV283" t="s">
        <v>10611</v>
      </c>
      <c r="AW283" t="s">
        <v>10612</v>
      </c>
    </row>
    <row r="284" spans="1:50" ht="15" customHeight="1" x14ac:dyDescent="0.2">
      <c r="A284" s="86">
        <v>5</v>
      </c>
      <c r="B284" s="86" t="s">
        <v>1851</v>
      </c>
      <c r="C284" s="86" t="s">
        <v>1852</v>
      </c>
      <c r="D284" s="86" t="s">
        <v>1081</v>
      </c>
      <c r="E284" s="86" t="s">
        <v>1116</v>
      </c>
      <c r="F284" s="86" t="s">
        <v>1083</v>
      </c>
      <c r="G284" s="86" t="s">
        <v>1107</v>
      </c>
      <c r="H284" s="86" t="s">
        <v>1853</v>
      </c>
      <c r="I284" t="s">
        <v>1869</v>
      </c>
      <c r="J284" s="87">
        <v>43831</v>
      </c>
      <c r="K284" s="87">
        <v>44196</v>
      </c>
      <c r="L284" s="86" t="s">
        <v>1087</v>
      </c>
      <c r="M284" t="s">
        <v>1855</v>
      </c>
      <c r="N284" s="86" t="s">
        <v>472</v>
      </c>
      <c r="O284" s="86" t="s">
        <v>1856</v>
      </c>
      <c r="P284" s="86" t="s">
        <v>1090</v>
      </c>
      <c r="Q284" s="88">
        <f t="shared" si="32"/>
        <v>1</v>
      </c>
      <c r="R284" s="88">
        <v>0.25</v>
      </c>
      <c r="S284" s="88">
        <v>0.25</v>
      </c>
      <c r="T284" s="88">
        <v>0.25</v>
      </c>
      <c r="U284" s="88">
        <v>0.25</v>
      </c>
      <c r="V284" s="88">
        <v>0.25</v>
      </c>
      <c r="W284" s="73" t="s">
        <v>1870</v>
      </c>
      <c r="X284" s="88">
        <v>0.25</v>
      </c>
      <c r="Y284" s="88" t="s">
        <v>1871</v>
      </c>
      <c r="Z284" s="88">
        <v>0.25</v>
      </c>
      <c r="AA284" s="88" t="s">
        <v>10613</v>
      </c>
      <c r="AB284" s="88">
        <v>0.16700000000000001</v>
      </c>
      <c r="AC284" s="88" t="s">
        <v>10613</v>
      </c>
      <c r="AD284" s="88"/>
      <c r="AE284" s="88"/>
      <c r="AF284" s="87">
        <v>44119</v>
      </c>
      <c r="AG284" s="87">
        <v>44168</v>
      </c>
      <c r="AH284" s="88">
        <f t="shared" si="29"/>
        <v>0.91700000000000004</v>
      </c>
      <c r="AI284" s="88">
        <f t="shared" si="30"/>
        <v>1</v>
      </c>
      <c r="AJ284" s="88">
        <f t="shared" si="31"/>
        <v>1</v>
      </c>
      <c r="AK284" s="88">
        <f t="shared" si="27"/>
        <v>1</v>
      </c>
      <c r="AL284" s="88">
        <f t="shared" si="28"/>
        <v>0.66800000000000004</v>
      </c>
      <c r="AM284" s="86"/>
      <c r="AN284" s="86"/>
      <c r="AO284" s="86" t="s">
        <v>10208</v>
      </c>
      <c r="AP284" s="86" t="s">
        <v>10208</v>
      </c>
      <c r="AQ284" s="86" t="s">
        <v>10268</v>
      </c>
      <c r="AR284" t="s">
        <v>10208</v>
      </c>
      <c r="AS284" t="s">
        <v>10208</v>
      </c>
      <c r="AU284" t="s">
        <v>10614</v>
      </c>
      <c r="AV284" t="s">
        <v>10615</v>
      </c>
      <c r="AW284" t="s">
        <v>10616</v>
      </c>
    </row>
    <row r="285" spans="1:50" ht="15" customHeight="1" x14ac:dyDescent="0.2">
      <c r="A285" s="86">
        <v>6</v>
      </c>
      <c r="B285" s="86" t="s">
        <v>1851</v>
      </c>
      <c r="C285" s="86" t="s">
        <v>1852</v>
      </c>
      <c r="D285" s="86" t="s">
        <v>1081</v>
      </c>
      <c r="E285" s="86" t="s">
        <v>1116</v>
      </c>
      <c r="F285" s="86" t="s">
        <v>1083</v>
      </c>
      <c r="G285" s="86" t="s">
        <v>1107</v>
      </c>
      <c r="H285" s="86" t="s">
        <v>1853</v>
      </c>
      <c r="I285" s="86" t="s">
        <v>1872</v>
      </c>
      <c r="J285" s="87">
        <v>43831</v>
      </c>
      <c r="K285" s="87">
        <v>44196</v>
      </c>
      <c r="L285" s="86" t="s">
        <v>1087</v>
      </c>
      <c r="M285" s="86" t="s">
        <v>1855</v>
      </c>
      <c r="N285" s="86" t="s">
        <v>472</v>
      </c>
      <c r="O285" s="86" t="s">
        <v>1856</v>
      </c>
      <c r="P285" s="86" t="s">
        <v>1090</v>
      </c>
      <c r="Q285" s="88">
        <f t="shared" si="32"/>
        <v>1</v>
      </c>
      <c r="R285" s="88">
        <v>0.25</v>
      </c>
      <c r="S285" s="88">
        <v>0.25</v>
      </c>
      <c r="T285" s="88">
        <v>0.25</v>
      </c>
      <c r="U285" s="88">
        <v>0.25</v>
      </c>
      <c r="V285" s="88">
        <v>0.25</v>
      </c>
      <c r="W285" s="73"/>
      <c r="X285" s="88">
        <v>0.25</v>
      </c>
      <c r="Y285" s="88" t="s">
        <v>1873</v>
      </c>
      <c r="Z285" s="88">
        <v>0.25</v>
      </c>
      <c r="AA285" s="88" t="s">
        <v>10617</v>
      </c>
      <c r="AB285" s="88">
        <v>0.16700000000000001</v>
      </c>
      <c r="AC285" s="88" t="s">
        <v>10617</v>
      </c>
      <c r="AD285" s="88"/>
      <c r="AE285" s="88"/>
      <c r="AF285" s="87">
        <v>44119</v>
      </c>
      <c r="AG285" s="87">
        <v>44168</v>
      </c>
      <c r="AH285" s="88">
        <f t="shared" si="29"/>
        <v>0.91700000000000004</v>
      </c>
      <c r="AI285" s="88">
        <f t="shared" si="30"/>
        <v>1</v>
      </c>
      <c r="AJ285" s="88">
        <f t="shared" si="31"/>
        <v>1</v>
      </c>
      <c r="AK285" s="88">
        <f t="shared" si="27"/>
        <v>1</v>
      </c>
      <c r="AL285" s="88">
        <f t="shared" si="28"/>
        <v>0.66800000000000004</v>
      </c>
      <c r="AM285" s="86"/>
      <c r="AN285" s="86"/>
      <c r="AO285" s="86" t="s">
        <v>10208</v>
      </c>
      <c r="AP285" s="86" t="s">
        <v>10208</v>
      </c>
      <c r="AQ285" s="86"/>
      <c r="AR285" t="s">
        <v>10208</v>
      </c>
      <c r="AS285" t="s">
        <v>10208</v>
      </c>
      <c r="AU285" t="s">
        <v>10209</v>
      </c>
      <c r="AV285" t="s">
        <v>10618</v>
      </c>
      <c r="AW285" t="s">
        <v>10619</v>
      </c>
    </row>
    <row r="286" spans="1:50" ht="15" customHeight="1" x14ac:dyDescent="0.2">
      <c r="A286" s="86">
        <v>7</v>
      </c>
      <c r="B286" s="86" t="s">
        <v>1851</v>
      </c>
      <c r="C286" s="86" t="s">
        <v>1852</v>
      </c>
      <c r="D286" s="86" t="s">
        <v>1081</v>
      </c>
      <c r="E286" s="86" t="s">
        <v>1116</v>
      </c>
      <c r="F286" s="86" t="s">
        <v>1083</v>
      </c>
      <c r="G286" s="86" t="s">
        <v>1107</v>
      </c>
      <c r="H286" s="86" t="s">
        <v>1853</v>
      </c>
      <c r="I286" t="s">
        <v>1874</v>
      </c>
      <c r="J286" s="87">
        <v>43831</v>
      </c>
      <c r="K286" s="87">
        <v>44196</v>
      </c>
      <c r="L286" s="86" t="s">
        <v>1087</v>
      </c>
      <c r="M286" t="s">
        <v>1855</v>
      </c>
      <c r="N286" s="86" t="s">
        <v>352</v>
      </c>
      <c r="O286" s="86" t="s">
        <v>1856</v>
      </c>
      <c r="P286" s="86" t="s">
        <v>1090</v>
      </c>
      <c r="Q286" s="91">
        <f t="shared" si="32"/>
        <v>12</v>
      </c>
      <c r="R286" s="91">
        <v>3</v>
      </c>
      <c r="S286" s="91">
        <v>3</v>
      </c>
      <c r="T286" s="91">
        <v>3</v>
      </c>
      <c r="U286" s="91">
        <v>3</v>
      </c>
      <c r="V286" s="91">
        <v>3</v>
      </c>
      <c r="W286" s="92"/>
      <c r="X286" s="91">
        <v>3</v>
      </c>
      <c r="Y286" s="91" t="s">
        <v>1875</v>
      </c>
      <c r="Z286" s="91">
        <v>3</v>
      </c>
      <c r="AA286" s="91" t="s">
        <v>10620</v>
      </c>
      <c r="AB286" s="91">
        <v>2</v>
      </c>
      <c r="AC286" s="88" t="s">
        <v>10620</v>
      </c>
      <c r="AD286" s="88"/>
      <c r="AE286" s="88"/>
      <c r="AF286" s="87">
        <v>44118</v>
      </c>
      <c r="AG286" s="87">
        <v>44168</v>
      </c>
      <c r="AH286" s="88">
        <f t="shared" si="29"/>
        <v>0.91666666666666663</v>
      </c>
      <c r="AI286" s="88">
        <f t="shared" si="30"/>
        <v>1</v>
      </c>
      <c r="AJ286" s="88">
        <f t="shared" si="31"/>
        <v>1</v>
      </c>
      <c r="AK286" s="88">
        <f t="shared" si="27"/>
        <v>1</v>
      </c>
      <c r="AL286" s="88">
        <f t="shared" si="28"/>
        <v>0.66666666666666663</v>
      </c>
      <c r="AM286" s="86"/>
      <c r="AN286" s="86"/>
      <c r="AO286" s="86" t="s">
        <v>10208</v>
      </c>
      <c r="AP286" s="86" t="s">
        <v>10208</v>
      </c>
      <c r="AQ286" s="86" t="s">
        <v>10268</v>
      </c>
      <c r="AR286" t="s">
        <v>10208</v>
      </c>
      <c r="AS286" t="s">
        <v>10208</v>
      </c>
      <c r="AU286" t="s">
        <v>10621</v>
      </c>
      <c r="AV286" t="s">
        <v>10622</v>
      </c>
      <c r="AW286" t="s">
        <v>10623</v>
      </c>
    </row>
    <row r="287" spans="1:50" ht="15" customHeight="1" x14ac:dyDescent="0.2">
      <c r="A287" s="86">
        <v>8</v>
      </c>
      <c r="B287" s="86" t="s">
        <v>1851</v>
      </c>
      <c r="C287" s="86" t="s">
        <v>1876</v>
      </c>
      <c r="D287" s="86" t="s">
        <v>1081</v>
      </c>
      <c r="E287" s="86" t="s">
        <v>1877</v>
      </c>
      <c r="F287" s="86" t="s">
        <v>1083</v>
      </c>
      <c r="G287" s="86" t="s">
        <v>1107</v>
      </c>
      <c r="H287" s="86" t="s">
        <v>1853</v>
      </c>
      <c r="I287" t="s">
        <v>1878</v>
      </c>
      <c r="J287" s="87">
        <v>43831</v>
      </c>
      <c r="K287" s="87">
        <v>44196</v>
      </c>
      <c r="L287" s="86" t="s">
        <v>1087</v>
      </c>
      <c r="M287" t="s">
        <v>1866</v>
      </c>
      <c r="N287" s="86" t="s">
        <v>472</v>
      </c>
      <c r="O287" s="86" t="s">
        <v>1879</v>
      </c>
      <c r="P287" s="86" t="s">
        <v>1090</v>
      </c>
      <c r="Q287" s="88">
        <f t="shared" si="32"/>
        <v>1</v>
      </c>
      <c r="R287" s="88">
        <v>0.25</v>
      </c>
      <c r="S287" s="88">
        <v>0.25</v>
      </c>
      <c r="T287" s="88">
        <v>0.25</v>
      </c>
      <c r="U287" s="88">
        <v>0.25</v>
      </c>
      <c r="V287" s="88">
        <v>0.25</v>
      </c>
      <c r="W287" s="88" t="s">
        <v>1880</v>
      </c>
      <c r="X287" s="88">
        <v>0.25</v>
      </c>
      <c r="Y287" s="88" t="s">
        <v>1881</v>
      </c>
      <c r="Z287" s="88">
        <v>0.25</v>
      </c>
      <c r="AA287" s="88" t="s">
        <v>10624</v>
      </c>
      <c r="AB287" s="88">
        <v>0.16700000000000001</v>
      </c>
      <c r="AC287" s="88" t="s">
        <v>12265</v>
      </c>
      <c r="AD287" s="88"/>
      <c r="AE287" s="88"/>
      <c r="AF287" s="87">
        <v>44119</v>
      </c>
      <c r="AG287" s="87">
        <v>44168</v>
      </c>
      <c r="AH287" s="88">
        <f t="shared" si="29"/>
        <v>0.91700000000000004</v>
      </c>
      <c r="AI287" s="88">
        <f t="shared" si="30"/>
        <v>1</v>
      </c>
      <c r="AJ287" s="88">
        <f t="shared" si="31"/>
        <v>1</v>
      </c>
      <c r="AK287" s="88">
        <f t="shared" si="27"/>
        <v>1</v>
      </c>
      <c r="AL287" s="88">
        <f t="shared" si="28"/>
        <v>0.66800000000000004</v>
      </c>
      <c r="AM287" s="86"/>
      <c r="AN287" s="86"/>
      <c r="AO287" s="86" t="s">
        <v>10208</v>
      </c>
      <c r="AP287" s="86" t="s">
        <v>10208</v>
      </c>
      <c r="AQ287" s="86" t="s">
        <v>10268</v>
      </c>
      <c r="AR287" t="s">
        <v>10208</v>
      </c>
      <c r="AS287" t="s">
        <v>10208</v>
      </c>
      <c r="AU287" t="s">
        <v>10625</v>
      </c>
      <c r="AV287" t="s">
        <v>10626</v>
      </c>
      <c r="AW287" t="s">
        <v>10627</v>
      </c>
    </row>
    <row r="288" spans="1:50" ht="15" customHeight="1" x14ac:dyDescent="0.2">
      <c r="A288" s="86">
        <v>9</v>
      </c>
      <c r="B288" s="86" t="s">
        <v>1851</v>
      </c>
      <c r="C288" s="86" t="s">
        <v>1876</v>
      </c>
      <c r="D288" s="86" t="s">
        <v>1081</v>
      </c>
      <c r="E288" s="86" t="s">
        <v>1877</v>
      </c>
      <c r="F288" s="86" t="s">
        <v>1083</v>
      </c>
      <c r="G288" s="86" t="s">
        <v>1107</v>
      </c>
      <c r="H288" s="86" t="s">
        <v>1853</v>
      </c>
      <c r="I288" t="s">
        <v>1882</v>
      </c>
      <c r="J288" s="87">
        <v>43831</v>
      </c>
      <c r="K288" s="87">
        <v>44196</v>
      </c>
      <c r="L288" s="86" t="s">
        <v>1087</v>
      </c>
      <c r="M288" s="86" t="s">
        <v>1866</v>
      </c>
      <c r="N288" s="86" t="s">
        <v>472</v>
      </c>
      <c r="O288" s="86" t="s">
        <v>1879</v>
      </c>
      <c r="P288" s="86" t="s">
        <v>1090</v>
      </c>
      <c r="Q288" s="88">
        <f t="shared" si="32"/>
        <v>1</v>
      </c>
      <c r="R288" s="88">
        <v>0.25</v>
      </c>
      <c r="S288" s="88">
        <v>0.25</v>
      </c>
      <c r="T288" s="88">
        <v>0.25</v>
      </c>
      <c r="U288" s="88">
        <v>0.25</v>
      </c>
      <c r="V288" s="88">
        <v>0.25</v>
      </c>
      <c r="W288" s="73" t="s">
        <v>1883</v>
      </c>
      <c r="X288" s="88">
        <v>0.25</v>
      </c>
      <c r="Y288" s="88" t="s">
        <v>1884</v>
      </c>
      <c r="Z288" s="88">
        <v>0.25</v>
      </c>
      <c r="AA288" s="88" t="s">
        <v>10628</v>
      </c>
      <c r="AB288" s="88">
        <v>0.25</v>
      </c>
      <c r="AC288" s="88" t="s">
        <v>12266</v>
      </c>
      <c r="AD288" s="88"/>
      <c r="AE288" s="88"/>
      <c r="AF288" s="87">
        <v>44119</v>
      </c>
      <c r="AG288" s="87">
        <v>44168</v>
      </c>
      <c r="AH288" s="88">
        <f t="shared" si="29"/>
        <v>1</v>
      </c>
      <c r="AI288" s="88">
        <f t="shared" si="30"/>
        <v>1</v>
      </c>
      <c r="AJ288" s="88">
        <f t="shared" si="31"/>
        <v>1</v>
      </c>
      <c r="AK288" s="88">
        <f t="shared" si="27"/>
        <v>1</v>
      </c>
      <c r="AL288" s="88">
        <f t="shared" si="28"/>
        <v>1</v>
      </c>
      <c r="AM288" s="86"/>
      <c r="AN288" s="86"/>
      <c r="AO288" s="86" t="s">
        <v>10208</v>
      </c>
      <c r="AP288" s="86" t="s">
        <v>10208</v>
      </c>
      <c r="AQ288" s="86" t="s">
        <v>10268</v>
      </c>
      <c r="AR288" t="s">
        <v>10208</v>
      </c>
      <c r="AS288" t="s">
        <v>10208</v>
      </c>
      <c r="AU288" t="s">
        <v>10629</v>
      </c>
      <c r="AV288" t="s">
        <v>10630</v>
      </c>
      <c r="AW288" t="s">
        <v>10631</v>
      </c>
    </row>
    <row r="289" spans="1:49" ht="15" customHeight="1" x14ac:dyDescent="0.2">
      <c r="A289" s="86">
        <v>10</v>
      </c>
      <c r="B289" s="86" t="s">
        <v>1851</v>
      </c>
      <c r="C289" s="86" t="s">
        <v>1876</v>
      </c>
      <c r="D289" s="86" t="s">
        <v>1081</v>
      </c>
      <c r="E289" s="86" t="s">
        <v>1877</v>
      </c>
      <c r="F289" s="86" t="s">
        <v>1083</v>
      </c>
      <c r="G289" s="86" t="s">
        <v>1107</v>
      </c>
      <c r="H289" s="86" t="s">
        <v>1853</v>
      </c>
      <c r="I289" t="s">
        <v>1885</v>
      </c>
      <c r="J289" s="87">
        <v>44166</v>
      </c>
      <c r="K289" s="87">
        <v>44196</v>
      </c>
      <c r="L289" s="86" t="s">
        <v>1087</v>
      </c>
      <c r="M289" t="s">
        <v>1862</v>
      </c>
      <c r="N289" s="86" t="s">
        <v>352</v>
      </c>
      <c r="O289" s="86" t="s">
        <v>1879</v>
      </c>
      <c r="P289" s="86" t="s">
        <v>1090</v>
      </c>
      <c r="Q289" s="91">
        <f t="shared" si="32"/>
        <v>4</v>
      </c>
      <c r="R289" s="91">
        <v>1</v>
      </c>
      <c r="S289" s="91">
        <v>1</v>
      </c>
      <c r="T289" s="91">
        <v>1</v>
      </c>
      <c r="U289" s="91">
        <v>1</v>
      </c>
      <c r="V289" s="91">
        <v>1</v>
      </c>
      <c r="W289" s="92" t="s">
        <v>1886</v>
      </c>
      <c r="X289" s="91">
        <v>1</v>
      </c>
      <c r="Y289" s="91" t="s">
        <v>1887</v>
      </c>
      <c r="Z289" s="91">
        <v>1</v>
      </c>
      <c r="AA289" s="91" t="s">
        <v>10632</v>
      </c>
      <c r="AB289" s="91">
        <v>0</v>
      </c>
      <c r="AC289" s="88" t="s">
        <v>12267</v>
      </c>
      <c r="AD289" s="88"/>
      <c r="AE289" s="88"/>
      <c r="AF289" s="87">
        <v>44119</v>
      </c>
      <c r="AG289" s="87">
        <v>44168</v>
      </c>
      <c r="AH289" s="88">
        <f t="shared" si="29"/>
        <v>0.75</v>
      </c>
      <c r="AI289" s="88">
        <f t="shared" si="30"/>
        <v>1</v>
      </c>
      <c r="AJ289" s="88">
        <f t="shared" si="31"/>
        <v>1</v>
      </c>
      <c r="AK289" s="88">
        <f t="shared" si="27"/>
        <v>1</v>
      </c>
      <c r="AL289" s="88">
        <f t="shared" si="28"/>
        <v>0</v>
      </c>
      <c r="AM289" s="86"/>
      <c r="AN289" s="86"/>
      <c r="AO289" s="86" t="s">
        <v>10208</v>
      </c>
      <c r="AP289" s="86" t="s">
        <v>10208</v>
      </c>
      <c r="AQ289" s="86" t="s">
        <v>10208</v>
      </c>
      <c r="AR289" t="s">
        <v>10208</v>
      </c>
      <c r="AS289" t="s">
        <v>10208</v>
      </c>
      <c r="AU289" t="s">
        <v>10633</v>
      </c>
      <c r="AV289" t="s">
        <v>1887</v>
      </c>
      <c r="AW289" t="s">
        <v>10634</v>
      </c>
    </row>
    <row r="290" spans="1:49" ht="15" customHeight="1" x14ac:dyDescent="0.2">
      <c r="A290" s="86">
        <v>11</v>
      </c>
      <c r="B290" s="86" t="s">
        <v>1851</v>
      </c>
      <c r="C290" s="86" t="s">
        <v>1876</v>
      </c>
      <c r="D290" s="86" t="s">
        <v>1081</v>
      </c>
      <c r="E290" s="86" t="s">
        <v>1877</v>
      </c>
      <c r="F290" s="86" t="s">
        <v>1083</v>
      </c>
      <c r="G290" s="86" t="s">
        <v>1107</v>
      </c>
      <c r="H290" s="86" t="s">
        <v>1853</v>
      </c>
      <c r="I290" t="s">
        <v>1888</v>
      </c>
      <c r="J290" s="87">
        <v>43831</v>
      </c>
      <c r="K290" s="87">
        <v>44196</v>
      </c>
      <c r="L290" s="86" t="s">
        <v>1087</v>
      </c>
      <c r="M290" t="s">
        <v>1889</v>
      </c>
      <c r="N290" s="86" t="s">
        <v>472</v>
      </c>
      <c r="O290" s="86" t="s">
        <v>1879</v>
      </c>
      <c r="P290" s="86" t="s">
        <v>1090</v>
      </c>
      <c r="Q290" s="88">
        <f t="shared" si="32"/>
        <v>1</v>
      </c>
      <c r="R290" s="88">
        <v>0.25</v>
      </c>
      <c r="S290" s="88">
        <v>0.25</v>
      </c>
      <c r="T290" s="88">
        <v>0.25</v>
      </c>
      <c r="U290" s="88">
        <v>0.25</v>
      </c>
      <c r="V290" s="88">
        <v>0.25</v>
      </c>
      <c r="W290" s="88" t="s">
        <v>1890</v>
      </c>
      <c r="X290" s="88">
        <v>0.25</v>
      </c>
      <c r="Y290" s="88" t="s">
        <v>1891</v>
      </c>
      <c r="Z290" s="88">
        <v>0.25</v>
      </c>
      <c r="AA290" s="88" t="s">
        <v>10635</v>
      </c>
      <c r="AB290" s="88">
        <v>0.16700000000000001</v>
      </c>
      <c r="AC290" s="88" t="s">
        <v>12268</v>
      </c>
      <c r="AD290" s="88"/>
      <c r="AE290" s="88"/>
      <c r="AF290" s="87">
        <v>44119</v>
      </c>
      <c r="AG290" s="87">
        <v>44168</v>
      </c>
      <c r="AH290" s="88">
        <f t="shared" si="29"/>
        <v>0.91700000000000004</v>
      </c>
      <c r="AI290" s="88">
        <f t="shared" si="30"/>
        <v>1</v>
      </c>
      <c r="AJ290" s="88">
        <f t="shared" si="31"/>
        <v>1</v>
      </c>
      <c r="AK290" s="88">
        <f t="shared" si="27"/>
        <v>1</v>
      </c>
      <c r="AL290" s="88">
        <f t="shared" si="28"/>
        <v>0.66800000000000004</v>
      </c>
      <c r="AM290" s="86"/>
      <c r="AN290" s="86"/>
      <c r="AO290" s="86" t="s">
        <v>10208</v>
      </c>
      <c r="AP290" s="86" t="s">
        <v>10208</v>
      </c>
      <c r="AQ290" s="86" t="s">
        <v>10208</v>
      </c>
      <c r="AR290" t="s">
        <v>10208</v>
      </c>
      <c r="AS290" t="s">
        <v>10208</v>
      </c>
      <c r="AU290" t="s">
        <v>10636</v>
      </c>
      <c r="AV290" t="s">
        <v>10637</v>
      </c>
      <c r="AW290" t="s">
        <v>10638</v>
      </c>
    </row>
    <row r="291" spans="1:49" ht="15" customHeight="1" x14ac:dyDescent="0.2">
      <c r="A291" s="86">
        <v>12</v>
      </c>
      <c r="B291" s="86" t="s">
        <v>1851</v>
      </c>
      <c r="C291" s="86" t="s">
        <v>1876</v>
      </c>
      <c r="D291" s="86" t="s">
        <v>1081</v>
      </c>
      <c r="E291" s="86" t="s">
        <v>1877</v>
      </c>
      <c r="F291" s="86" t="s">
        <v>1083</v>
      </c>
      <c r="G291" s="86" t="s">
        <v>1107</v>
      </c>
      <c r="H291" s="86" t="s">
        <v>1853</v>
      </c>
      <c r="I291" t="s">
        <v>1892</v>
      </c>
      <c r="J291" s="87">
        <v>43831</v>
      </c>
      <c r="K291" s="87">
        <v>44196</v>
      </c>
      <c r="L291" s="86" t="s">
        <v>1087</v>
      </c>
      <c r="M291" t="s">
        <v>1889</v>
      </c>
      <c r="N291" s="86" t="s">
        <v>472</v>
      </c>
      <c r="O291" s="86" t="s">
        <v>1879</v>
      </c>
      <c r="P291" s="86" t="s">
        <v>1090</v>
      </c>
      <c r="Q291" s="88">
        <f t="shared" si="32"/>
        <v>1</v>
      </c>
      <c r="R291" s="88">
        <v>0.25</v>
      </c>
      <c r="S291" s="88">
        <v>0.25</v>
      </c>
      <c r="T291" s="88">
        <v>0.25</v>
      </c>
      <c r="U291" s="88">
        <v>0.25</v>
      </c>
      <c r="V291" s="88">
        <v>0.25</v>
      </c>
      <c r="W291" s="73" t="s">
        <v>1893</v>
      </c>
      <c r="X291" s="88">
        <v>0.25</v>
      </c>
      <c r="Y291" s="88" t="s">
        <v>1894</v>
      </c>
      <c r="Z291" s="88">
        <v>0.25</v>
      </c>
      <c r="AA291" s="88" t="s">
        <v>10639</v>
      </c>
      <c r="AB291" s="88">
        <v>0.16700000000000001</v>
      </c>
      <c r="AC291" s="88" t="s">
        <v>10639</v>
      </c>
      <c r="AD291" s="88"/>
      <c r="AE291" s="88"/>
      <c r="AF291" s="87">
        <v>44119</v>
      </c>
      <c r="AG291" s="87">
        <v>44168</v>
      </c>
      <c r="AH291" s="88">
        <f t="shared" si="29"/>
        <v>0.91700000000000004</v>
      </c>
      <c r="AI291" s="88">
        <f t="shared" si="30"/>
        <v>1</v>
      </c>
      <c r="AJ291" s="88">
        <f t="shared" si="31"/>
        <v>1</v>
      </c>
      <c r="AK291" s="88">
        <f t="shared" si="27"/>
        <v>1</v>
      </c>
      <c r="AL291" s="88">
        <f t="shared" si="28"/>
        <v>0.66800000000000004</v>
      </c>
      <c r="AM291" s="86"/>
      <c r="AN291" s="86"/>
      <c r="AO291" s="86" t="s">
        <v>10208</v>
      </c>
      <c r="AP291" s="86" t="s">
        <v>10208</v>
      </c>
      <c r="AQ291" s="86" t="s">
        <v>10208</v>
      </c>
      <c r="AR291" t="s">
        <v>10208</v>
      </c>
      <c r="AS291" t="s">
        <v>10208</v>
      </c>
      <c r="AU291" t="s">
        <v>10640</v>
      </c>
      <c r="AV291" t="s">
        <v>10641</v>
      </c>
      <c r="AW291" t="s">
        <v>10642</v>
      </c>
    </row>
    <row r="292" spans="1:49" ht="15" customHeight="1" x14ac:dyDescent="0.2">
      <c r="A292" s="86">
        <v>13</v>
      </c>
      <c r="B292" s="86" t="s">
        <v>1851</v>
      </c>
      <c r="C292" s="86" t="s">
        <v>1876</v>
      </c>
      <c r="D292" s="86" t="s">
        <v>1081</v>
      </c>
      <c r="E292" s="86" t="s">
        <v>1877</v>
      </c>
      <c r="F292" s="86" t="s">
        <v>1083</v>
      </c>
      <c r="G292" s="86" t="s">
        <v>1107</v>
      </c>
      <c r="H292" s="86" t="s">
        <v>1853</v>
      </c>
      <c r="I292" t="s">
        <v>1895</v>
      </c>
      <c r="J292" s="87">
        <v>43831</v>
      </c>
      <c r="K292" s="87">
        <v>44196</v>
      </c>
      <c r="L292" s="86" t="s">
        <v>1087</v>
      </c>
      <c r="M292" t="s">
        <v>1889</v>
      </c>
      <c r="N292" s="86" t="s">
        <v>472</v>
      </c>
      <c r="O292" s="86" t="s">
        <v>1879</v>
      </c>
      <c r="P292" s="86" t="s">
        <v>1090</v>
      </c>
      <c r="Q292" s="88">
        <f t="shared" si="32"/>
        <v>1</v>
      </c>
      <c r="R292" s="88">
        <v>0.25</v>
      </c>
      <c r="S292" s="88">
        <v>0.25</v>
      </c>
      <c r="T292" s="88">
        <v>0.25</v>
      </c>
      <c r="U292" s="88">
        <v>0.25</v>
      </c>
      <c r="V292" s="88">
        <v>0.25</v>
      </c>
      <c r="W292" s="88" t="s">
        <v>1896</v>
      </c>
      <c r="X292" s="88">
        <v>0.25</v>
      </c>
      <c r="Y292" s="88" t="s">
        <v>1897</v>
      </c>
      <c r="Z292" s="88">
        <v>0.25</v>
      </c>
      <c r="AA292" s="88" t="s">
        <v>10643</v>
      </c>
      <c r="AB292" s="88">
        <v>0.16700000000000001</v>
      </c>
      <c r="AC292" s="88" t="s">
        <v>12269</v>
      </c>
      <c r="AD292" s="88"/>
      <c r="AE292" s="88"/>
      <c r="AF292" s="87">
        <v>44119</v>
      </c>
      <c r="AG292" s="87">
        <v>44168</v>
      </c>
      <c r="AH292" s="88">
        <f t="shared" si="29"/>
        <v>0.91700000000000004</v>
      </c>
      <c r="AI292" s="88">
        <f t="shared" si="30"/>
        <v>1</v>
      </c>
      <c r="AJ292" s="88">
        <f t="shared" si="31"/>
        <v>1</v>
      </c>
      <c r="AK292" s="88">
        <f t="shared" si="27"/>
        <v>1</v>
      </c>
      <c r="AL292" s="88">
        <f t="shared" si="28"/>
        <v>0.66800000000000004</v>
      </c>
      <c r="AM292" s="86"/>
      <c r="AN292" s="86"/>
      <c r="AO292" s="86" t="s">
        <v>10208</v>
      </c>
      <c r="AP292" s="86" t="s">
        <v>10208</v>
      </c>
      <c r="AQ292" s="86" t="s">
        <v>10268</v>
      </c>
      <c r="AR292" t="s">
        <v>10268</v>
      </c>
      <c r="AS292" t="s">
        <v>10208</v>
      </c>
      <c r="AU292" t="s">
        <v>10644</v>
      </c>
      <c r="AV292" t="s">
        <v>10645</v>
      </c>
      <c r="AW292" t="s">
        <v>10646</v>
      </c>
    </row>
    <row r="293" spans="1:49" ht="15" customHeight="1" x14ac:dyDescent="0.2">
      <c r="A293" s="86">
        <v>14</v>
      </c>
      <c r="B293" s="86" t="s">
        <v>1851</v>
      </c>
      <c r="C293" s="86" t="s">
        <v>1876</v>
      </c>
      <c r="D293" s="86" t="s">
        <v>1081</v>
      </c>
      <c r="E293" s="86" t="s">
        <v>1877</v>
      </c>
      <c r="F293" s="86" t="s">
        <v>1083</v>
      </c>
      <c r="G293" s="86" t="s">
        <v>1107</v>
      </c>
      <c r="H293" s="86" t="s">
        <v>1853</v>
      </c>
      <c r="I293" t="s">
        <v>1898</v>
      </c>
      <c r="J293" s="87">
        <v>43831</v>
      </c>
      <c r="K293" s="87">
        <v>44196</v>
      </c>
      <c r="L293" s="86" t="s">
        <v>1087</v>
      </c>
      <c r="M293" t="s">
        <v>1889</v>
      </c>
      <c r="N293" s="86" t="s">
        <v>352</v>
      </c>
      <c r="O293" s="86" t="s">
        <v>1879</v>
      </c>
      <c r="P293" s="86" t="s">
        <v>1090</v>
      </c>
      <c r="Q293" s="91">
        <f t="shared" si="32"/>
        <v>12</v>
      </c>
      <c r="R293" s="91">
        <v>3</v>
      </c>
      <c r="S293" s="91">
        <v>3</v>
      </c>
      <c r="T293" s="91">
        <v>3</v>
      </c>
      <c r="U293" s="91">
        <v>3</v>
      </c>
      <c r="V293" s="91">
        <v>3</v>
      </c>
      <c r="W293" s="92" t="s">
        <v>1899</v>
      </c>
      <c r="X293" s="91">
        <v>3</v>
      </c>
      <c r="Y293" s="91" t="s">
        <v>1900</v>
      </c>
      <c r="Z293" s="91">
        <v>3</v>
      </c>
      <c r="AA293" s="91" t="s">
        <v>10647</v>
      </c>
      <c r="AB293" s="91">
        <v>2</v>
      </c>
      <c r="AC293" s="88" t="s">
        <v>12270</v>
      </c>
      <c r="AD293" s="88"/>
      <c r="AE293" s="88"/>
      <c r="AF293" s="87">
        <v>44118</v>
      </c>
      <c r="AG293" s="87">
        <v>44168</v>
      </c>
      <c r="AH293" s="88">
        <f t="shared" si="29"/>
        <v>0.91666666666666663</v>
      </c>
      <c r="AI293" s="88">
        <f t="shared" si="30"/>
        <v>1</v>
      </c>
      <c r="AJ293" s="88">
        <f t="shared" si="31"/>
        <v>1</v>
      </c>
      <c r="AK293" s="88">
        <f t="shared" si="27"/>
        <v>1</v>
      </c>
      <c r="AL293" s="88">
        <f t="shared" si="28"/>
        <v>0.66666666666666663</v>
      </c>
      <c r="AM293" s="86"/>
      <c r="AN293" s="86"/>
      <c r="AO293" s="86" t="s">
        <v>10208</v>
      </c>
      <c r="AP293" s="86" t="s">
        <v>10208</v>
      </c>
      <c r="AQ293" s="86" t="s">
        <v>10268</v>
      </c>
      <c r="AR293" t="s">
        <v>10208</v>
      </c>
      <c r="AS293" t="s">
        <v>10208</v>
      </c>
      <c r="AU293" t="s">
        <v>10648</v>
      </c>
      <c r="AV293" t="s">
        <v>10649</v>
      </c>
      <c r="AW293" t="s">
        <v>10650</v>
      </c>
    </row>
    <row r="294" spans="1:49" ht="15" customHeight="1" x14ac:dyDescent="0.2">
      <c r="A294" s="86">
        <v>15</v>
      </c>
      <c r="B294" s="86" t="s">
        <v>1851</v>
      </c>
      <c r="C294" s="86" t="s">
        <v>1901</v>
      </c>
      <c r="D294" t="s">
        <v>1081</v>
      </c>
      <c r="E294" s="86" t="s">
        <v>1877</v>
      </c>
      <c r="F294" s="86" t="s">
        <v>1083</v>
      </c>
      <c r="G294" s="86" t="s">
        <v>1107</v>
      </c>
      <c r="H294" s="86" t="s">
        <v>1853</v>
      </c>
      <c r="I294" t="s">
        <v>1902</v>
      </c>
      <c r="J294" s="87">
        <v>43831</v>
      </c>
      <c r="K294" s="87">
        <v>44196</v>
      </c>
      <c r="L294" s="86" t="s">
        <v>1087</v>
      </c>
      <c r="M294" t="s">
        <v>1903</v>
      </c>
      <c r="N294" s="86" t="s">
        <v>472</v>
      </c>
      <c r="O294" s="86" t="s">
        <v>1904</v>
      </c>
      <c r="P294" s="86" t="s">
        <v>1090</v>
      </c>
      <c r="Q294" s="88">
        <f t="shared" si="32"/>
        <v>1</v>
      </c>
      <c r="R294" s="88">
        <v>0.25</v>
      </c>
      <c r="S294" s="88">
        <v>0.25</v>
      </c>
      <c r="T294" s="88">
        <v>0.25</v>
      </c>
      <c r="U294" s="88">
        <v>0.25</v>
      </c>
      <c r="V294" s="88">
        <v>0.25</v>
      </c>
      <c r="W294" s="89" t="s">
        <v>1905</v>
      </c>
      <c r="X294" s="88">
        <v>0.25</v>
      </c>
      <c r="Y294" s="88" t="s">
        <v>1906</v>
      </c>
      <c r="Z294" s="88">
        <v>0.25</v>
      </c>
      <c r="AA294" s="88" t="s">
        <v>1906</v>
      </c>
      <c r="AB294" s="88">
        <v>0.16700000000000001</v>
      </c>
      <c r="AC294" s="88" t="s">
        <v>12271</v>
      </c>
      <c r="AD294" s="88"/>
      <c r="AE294" s="88"/>
      <c r="AF294" s="87">
        <v>44119</v>
      </c>
      <c r="AG294" s="87">
        <v>44168</v>
      </c>
      <c r="AH294" s="88">
        <f t="shared" si="29"/>
        <v>0.91700000000000004</v>
      </c>
      <c r="AI294" s="88">
        <f t="shared" si="30"/>
        <v>1</v>
      </c>
      <c r="AJ294" s="88">
        <f t="shared" si="31"/>
        <v>1</v>
      </c>
      <c r="AK294" s="88">
        <f t="shared" si="27"/>
        <v>1</v>
      </c>
      <c r="AL294" s="88">
        <f t="shared" si="28"/>
        <v>0.66800000000000004</v>
      </c>
      <c r="AM294" s="86"/>
      <c r="AN294" s="86"/>
      <c r="AO294" s="86" t="s">
        <v>10208</v>
      </c>
      <c r="AP294" s="86" t="s">
        <v>10208</v>
      </c>
      <c r="AQ294" s="86" t="s">
        <v>10208</v>
      </c>
      <c r="AR294" t="s">
        <v>10208</v>
      </c>
      <c r="AS294" t="s">
        <v>10208</v>
      </c>
      <c r="AU294" t="s">
        <v>10651</v>
      </c>
      <c r="AV294" t="s">
        <v>10652</v>
      </c>
      <c r="AW294" t="s">
        <v>10653</v>
      </c>
    </row>
    <row r="295" spans="1:49" ht="15" customHeight="1" x14ac:dyDescent="0.2">
      <c r="A295" s="86">
        <v>16</v>
      </c>
      <c r="B295" s="86" t="s">
        <v>1851</v>
      </c>
      <c r="C295" s="86" t="s">
        <v>1901</v>
      </c>
      <c r="D295" t="s">
        <v>1081</v>
      </c>
      <c r="E295" s="86" t="s">
        <v>1877</v>
      </c>
      <c r="F295" s="86" t="s">
        <v>1083</v>
      </c>
      <c r="G295" s="86" t="s">
        <v>1107</v>
      </c>
      <c r="H295" s="86" t="s">
        <v>1853</v>
      </c>
      <c r="I295" t="s">
        <v>1907</v>
      </c>
      <c r="J295" s="87">
        <v>43831</v>
      </c>
      <c r="K295" s="87">
        <v>44196</v>
      </c>
      <c r="L295" s="86" t="s">
        <v>1087</v>
      </c>
      <c r="M295" t="s">
        <v>1903</v>
      </c>
      <c r="N295" s="86" t="s">
        <v>472</v>
      </c>
      <c r="O295" s="86" t="s">
        <v>1904</v>
      </c>
      <c r="P295" s="86" t="s">
        <v>1090</v>
      </c>
      <c r="Q295" s="88">
        <f t="shared" si="32"/>
        <v>1</v>
      </c>
      <c r="R295" s="88">
        <v>0.25</v>
      </c>
      <c r="S295" s="88">
        <v>0.25</v>
      </c>
      <c r="T295" s="88">
        <v>0.25</v>
      </c>
      <c r="U295" s="88">
        <v>0.25</v>
      </c>
      <c r="V295" s="88">
        <v>0.25</v>
      </c>
      <c r="W295" s="89" t="s">
        <v>1908</v>
      </c>
      <c r="X295" s="88">
        <v>0.25</v>
      </c>
      <c r="Y295" s="88" t="s">
        <v>1909</v>
      </c>
      <c r="Z295" s="88">
        <v>0.25</v>
      </c>
      <c r="AA295" s="88" t="s">
        <v>10654</v>
      </c>
      <c r="AB295" s="88">
        <v>0.16700000000000001</v>
      </c>
      <c r="AC295" s="88" t="s">
        <v>12272</v>
      </c>
      <c r="AD295" s="88"/>
      <c r="AE295" s="88"/>
      <c r="AF295" s="87">
        <v>44119</v>
      </c>
      <c r="AG295" s="87">
        <v>44168</v>
      </c>
      <c r="AH295" s="88">
        <f t="shared" si="29"/>
        <v>0.91700000000000004</v>
      </c>
      <c r="AI295" s="88">
        <f t="shared" si="30"/>
        <v>1</v>
      </c>
      <c r="AJ295" s="88">
        <f t="shared" si="31"/>
        <v>1</v>
      </c>
      <c r="AK295" s="88">
        <f t="shared" si="27"/>
        <v>1</v>
      </c>
      <c r="AL295" s="88">
        <f t="shared" si="28"/>
        <v>0.66800000000000004</v>
      </c>
      <c r="AM295" s="86"/>
      <c r="AN295" s="86"/>
      <c r="AO295" s="86" t="s">
        <v>10208</v>
      </c>
      <c r="AP295" s="86" t="s">
        <v>10208</v>
      </c>
      <c r="AQ295" s="86" t="s">
        <v>10208</v>
      </c>
      <c r="AR295" t="s">
        <v>10208</v>
      </c>
      <c r="AS295" t="s">
        <v>10208</v>
      </c>
      <c r="AU295" t="s">
        <v>10655</v>
      </c>
      <c r="AV295" t="s">
        <v>10656</v>
      </c>
      <c r="AW295" t="s">
        <v>10657</v>
      </c>
    </row>
    <row r="296" spans="1:49" ht="15" customHeight="1" x14ac:dyDescent="0.2">
      <c r="A296" s="86">
        <v>17</v>
      </c>
      <c r="B296" s="86" t="s">
        <v>1851</v>
      </c>
      <c r="C296" s="86" t="s">
        <v>1901</v>
      </c>
      <c r="D296" t="s">
        <v>1081</v>
      </c>
      <c r="E296" s="86" t="s">
        <v>1877</v>
      </c>
      <c r="F296" s="86" t="s">
        <v>1083</v>
      </c>
      <c r="G296" s="86" t="s">
        <v>1107</v>
      </c>
      <c r="H296" s="86" t="s">
        <v>1853</v>
      </c>
      <c r="I296" t="s">
        <v>1910</v>
      </c>
      <c r="J296" s="87">
        <v>43831</v>
      </c>
      <c r="K296" s="87">
        <v>44196</v>
      </c>
      <c r="L296" s="86" t="s">
        <v>1087</v>
      </c>
      <c r="M296" t="s">
        <v>1903</v>
      </c>
      <c r="N296" s="86" t="s">
        <v>352</v>
      </c>
      <c r="O296" s="86" t="s">
        <v>1904</v>
      </c>
      <c r="P296" s="86" t="s">
        <v>1090</v>
      </c>
      <c r="Q296" s="91">
        <f t="shared" si="32"/>
        <v>12</v>
      </c>
      <c r="R296" s="91">
        <v>3</v>
      </c>
      <c r="S296" s="91">
        <v>3</v>
      </c>
      <c r="T296" s="91">
        <v>3</v>
      </c>
      <c r="U296" s="91">
        <v>3</v>
      </c>
      <c r="V296" s="91">
        <v>3</v>
      </c>
      <c r="W296" s="89" t="s">
        <v>1911</v>
      </c>
      <c r="X296" s="91">
        <v>3</v>
      </c>
      <c r="Y296" s="91" t="s">
        <v>1912</v>
      </c>
      <c r="Z296" s="91">
        <v>3</v>
      </c>
      <c r="AA296" s="91" t="s">
        <v>1912</v>
      </c>
      <c r="AB296" s="91">
        <v>2</v>
      </c>
      <c r="AC296" s="88" t="s">
        <v>12273</v>
      </c>
      <c r="AD296" s="88"/>
      <c r="AE296" s="88"/>
      <c r="AF296" s="87">
        <v>44119</v>
      </c>
      <c r="AG296" s="87">
        <v>44168</v>
      </c>
      <c r="AH296" s="88">
        <f t="shared" si="29"/>
        <v>0.91666666666666663</v>
      </c>
      <c r="AI296" s="88">
        <f t="shared" si="30"/>
        <v>1</v>
      </c>
      <c r="AJ296" s="88">
        <f t="shared" si="31"/>
        <v>1</v>
      </c>
      <c r="AK296" s="88">
        <f t="shared" si="27"/>
        <v>1</v>
      </c>
      <c r="AL296" s="88">
        <f t="shared" si="28"/>
        <v>0.66666666666666663</v>
      </c>
      <c r="AM296" s="86"/>
      <c r="AN296" s="86"/>
      <c r="AO296" s="86" t="s">
        <v>10208</v>
      </c>
      <c r="AP296" s="86" t="s">
        <v>10208</v>
      </c>
      <c r="AQ296" s="86" t="s">
        <v>10208</v>
      </c>
      <c r="AR296" t="s">
        <v>10208</v>
      </c>
      <c r="AS296" t="s">
        <v>10208</v>
      </c>
      <c r="AU296" t="s">
        <v>10658</v>
      </c>
      <c r="AV296" t="s">
        <v>10659</v>
      </c>
      <c r="AW296" t="s">
        <v>10660</v>
      </c>
    </row>
    <row r="297" spans="1:49" ht="15" customHeight="1" x14ac:dyDescent="0.2">
      <c r="A297" s="86">
        <v>18</v>
      </c>
      <c r="B297" s="86" t="s">
        <v>1851</v>
      </c>
      <c r="C297" s="86" t="s">
        <v>1913</v>
      </c>
      <c r="D297" t="s">
        <v>1081</v>
      </c>
      <c r="E297" s="86" t="s">
        <v>1877</v>
      </c>
      <c r="F297" s="86" t="s">
        <v>1083</v>
      </c>
      <c r="G297" s="86" t="s">
        <v>1107</v>
      </c>
      <c r="H297" s="86" t="s">
        <v>1853</v>
      </c>
      <c r="I297" t="s">
        <v>1914</v>
      </c>
      <c r="J297" s="87">
        <v>43831</v>
      </c>
      <c r="K297" s="87">
        <v>44196</v>
      </c>
      <c r="L297" s="86" t="s">
        <v>1087</v>
      </c>
      <c r="M297" t="s">
        <v>1915</v>
      </c>
      <c r="N297" s="86" t="s">
        <v>352</v>
      </c>
      <c r="O297" s="86" t="s">
        <v>1916</v>
      </c>
      <c r="P297" s="86" t="s">
        <v>1090</v>
      </c>
      <c r="Q297" s="91">
        <f t="shared" si="32"/>
        <v>12</v>
      </c>
      <c r="R297" s="91">
        <v>3</v>
      </c>
      <c r="S297" s="91">
        <v>3</v>
      </c>
      <c r="T297" s="91">
        <v>3</v>
      </c>
      <c r="U297" s="91">
        <v>3</v>
      </c>
      <c r="V297" s="91">
        <v>3</v>
      </c>
      <c r="W297" s="89" t="s">
        <v>1917</v>
      </c>
      <c r="X297" s="91">
        <v>3</v>
      </c>
      <c r="Y297" s="91" t="s">
        <v>1918</v>
      </c>
      <c r="Z297" s="91">
        <v>2</v>
      </c>
      <c r="AA297" s="91" t="s">
        <v>10661</v>
      </c>
      <c r="AB297" s="91">
        <v>0</v>
      </c>
      <c r="AC297" s="88"/>
      <c r="AD297" s="88"/>
      <c r="AE297" s="88"/>
      <c r="AF297" s="87">
        <v>44118</v>
      </c>
      <c r="AG297" s="88"/>
      <c r="AH297" s="88">
        <f t="shared" si="29"/>
        <v>0.66666666666666663</v>
      </c>
      <c r="AI297" s="88">
        <f t="shared" si="30"/>
        <v>1</v>
      </c>
      <c r="AJ297" s="88">
        <f t="shared" si="31"/>
        <v>1</v>
      </c>
      <c r="AK297" s="88">
        <f t="shared" si="27"/>
        <v>0.66666666666666663</v>
      </c>
      <c r="AL297" s="88">
        <f t="shared" si="28"/>
        <v>0</v>
      </c>
      <c r="AM297" s="86" t="s">
        <v>10208</v>
      </c>
      <c r="AN297" s="86" t="s">
        <v>10208</v>
      </c>
      <c r="AO297" s="86" t="s">
        <v>10208</v>
      </c>
      <c r="AP297" s="86" t="s">
        <v>10268</v>
      </c>
      <c r="AQ297" s="86" t="s">
        <v>10208</v>
      </c>
      <c r="AR297" t="s">
        <v>10208</v>
      </c>
      <c r="AS297" t="s">
        <v>10208</v>
      </c>
      <c r="AU297" t="s">
        <v>10662</v>
      </c>
      <c r="AV297" t="s">
        <v>10663</v>
      </c>
      <c r="AW297" t="s">
        <v>10664</v>
      </c>
    </row>
    <row r="298" spans="1:49" ht="15" customHeight="1" x14ac:dyDescent="0.2">
      <c r="A298" s="86">
        <v>19</v>
      </c>
      <c r="B298" s="86" t="s">
        <v>1851</v>
      </c>
      <c r="C298" s="86" t="s">
        <v>1913</v>
      </c>
      <c r="D298" t="s">
        <v>1081</v>
      </c>
      <c r="E298" s="86" t="s">
        <v>1877</v>
      </c>
      <c r="F298" s="86" t="s">
        <v>1083</v>
      </c>
      <c r="G298" s="86" t="s">
        <v>1107</v>
      </c>
      <c r="H298" s="86" t="s">
        <v>1853</v>
      </c>
      <c r="I298" t="s">
        <v>1919</v>
      </c>
      <c r="J298" s="87">
        <v>43831</v>
      </c>
      <c r="K298" s="71">
        <v>44135</v>
      </c>
      <c r="L298" s="86" t="s">
        <v>1087</v>
      </c>
      <c r="M298" t="s">
        <v>1920</v>
      </c>
      <c r="N298" s="86" t="s">
        <v>352</v>
      </c>
      <c r="O298" s="86" t="s">
        <v>1916</v>
      </c>
      <c r="P298" s="86" t="s">
        <v>1090</v>
      </c>
      <c r="Q298" s="91">
        <f t="shared" si="32"/>
        <v>4</v>
      </c>
      <c r="R298" s="91">
        <v>1</v>
      </c>
      <c r="S298" s="91">
        <v>1</v>
      </c>
      <c r="T298" s="91">
        <v>1</v>
      </c>
      <c r="U298" s="91">
        <v>1</v>
      </c>
      <c r="V298" s="91">
        <v>1</v>
      </c>
      <c r="W298" s="89" t="s">
        <v>1921</v>
      </c>
      <c r="X298" s="91">
        <v>1</v>
      </c>
      <c r="Y298" s="91" t="s">
        <v>1922</v>
      </c>
      <c r="Z298" s="91">
        <v>1</v>
      </c>
      <c r="AA298" s="91" t="s">
        <v>10665</v>
      </c>
      <c r="AB298" s="91">
        <v>0</v>
      </c>
      <c r="AC298" s="88"/>
      <c r="AD298" s="88"/>
      <c r="AE298" s="88"/>
      <c r="AF298" s="87">
        <v>44118</v>
      </c>
      <c r="AG298" s="88"/>
      <c r="AH298" s="88">
        <f t="shared" si="29"/>
        <v>0.75</v>
      </c>
      <c r="AI298" s="88">
        <f t="shared" si="30"/>
        <v>1</v>
      </c>
      <c r="AJ298" s="88">
        <f t="shared" si="31"/>
        <v>1</v>
      </c>
      <c r="AK298" s="88">
        <f t="shared" si="27"/>
        <v>1</v>
      </c>
      <c r="AL298" s="88">
        <f t="shared" si="28"/>
        <v>0</v>
      </c>
      <c r="AO298" t="s">
        <v>10208</v>
      </c>
      <c r="AP298" t="s">
        <v>10268</v>
      </c>
      <c r="AQ298" t="s">
        <v>10268</v>
      </c>
      <c r="AR298" t="s">
        <v>10268</v>
      </c>
      <c r="AS298" t="s">
        <v>10208</v>
      </c>
      <c r="AU298" t="s">
        <v>10666</v>
      </c>
      <c r="AV298" t="s">
        <v>10666</v>
      </c>
      <c r="AW298" t="s">
        <v>10667</v>
      </c>
    </row>
    <row r="299" spans="1:49" ht="15" customHeight="1" x14ac:dyDescent="0.2">
      <c r="A299" s="86">
        <v>20</v>
      </c>
      <c r="B299" s="86" t="s">
        <v>1851</v>
      </c>
      <c r="C299" s="86" t="s">
        <v>1913</v>
      </c>
      <c r="D299" t="s">
        <v>1081</v>
      </c>
      <c r="E299" s="86" t="s">
        <v>1877</v>
      </c>
      <c r="F299" s="86" t="s">
        <v>1083</v>
      </c>
      <c r="G299" s="86" t="s">
        <v>1107</v>
      </c>
      <c r="H299" s="86" t="s">
        <v>1853</v>
      </c>
      <c r="I299" t="s">
        <v>1923</v>
      </c>
      <c r="J299" s="87">
        <v>43831</v>
      </c>
      <c r="K299" s="87">
        <v>44196</v>
      </c>
      <c r="L299" s="86" t="s">
        <v>1087</v>
      </c>
      <c r="M299" t="s">
        <v>1920</v>
      </c>
      <c r="N299" s="86" t="s">
        <v>472</v>
      </c>
      <c r="O299" s="86" t="s">
        <v>1916</v>
      </c>
      <c r="P299" s="86" t="s">
        <v>1090</v>
      </c>
      <c r="Q299" s="88">
        <f t="shared" si="32"/>
        <v>1</v>
      </c>
      <c r="R299" s="88">
        <v>0.25</v>
      </c>
      <c r="S299" s="88">
        <v>0.25</v>
      </c>
      <c r="T299" s="88">
        <v>0.25</v>
      </c>
      <c r="U299" s="88">
        <v>0.25</v>
      </c>
      <c r="V299" s="88">
        <v>0.25</v>
      </c>
      <c r="W299" s="89" t="s">
        <v>1924</v>
      </c>
      <c r="X299" s="88">
        <v>0.25</v>
      </c>
      <c r="Y299" s="88" t="s">
        <v>1925</v>
      </c>
      <c r="Z299" s="88">
        <v>0.25</v>
      </c>
      <c r="AA299" s="88" t="s">
        <v>10668</v>
      </c>
      <c r="AB299" s="88">
        <v>0</v>
      </c>
      <c r="AC299" s="88"/>
      <c r="AD299" s="88"/>
      <c r="AE299" s="88"/>
      <c r="AF299" s="87">
        <v>44119</v>
      </c>
      <c r="AG299" s="87">
        <v>44119</v>
      </c>
      <c r="AH299" s="88">
        <f t="shared" si="29"/>
        <v>0.75</v>
      </c>
      <c r="AI299" s="88">
        <f t="shared" si="30"/>
        <v>1</v>
      </c>
      <c r="AJ299" s="88">
        <f t="shared" si="31"/>
        <v>1</v>
      </c>
      <c r="AK299" s="88">
        <f t="shared" si="27"/>
        <v>1</v>
      </c>
      <c r="AL299" s="88">
        <f t="shared" si="28"/>
        <v>0</v>
      </c>
      <c r="AO299" t="s">
        <v>10208</v>
      </c>
      <c r="AP299" t="s">
        <v>10268</v>
      </c>
      <c r="AQ299" t="s">
        <v>10268</v>
      </c>
      <c r="AR299" t="s">
        <v>10268</v>
      </c>
      <c r="AS299" t="s">
        <v>10208</v>
      </c>
      <c r="AU299" t="s">
        <v>10669</v>
      </c>
      <c r="AV299" t="s">
        <v>10669</v>
      </c>
      <c r="AW299" t="s">
        <v>10670</v>
      </c>
    </row>
    <row r="300" spans="1:49" ht="15" customHeight="1" x14ac:dyDescent="0.2">
      <c r="A300" s="86">
        <v>21</v>
      </c>
      <c r="B300" s="86" t="s">
        <v>1851</v>
      </c>
      <c r="C300" s="86" t="s">
        <v>1913</v>
      </c>
      <c r="D300" t="s">
        <v>1081</v>
      </c>
      <c r="E300" s="86" t="s">
        <v>1877</v>
      </c>
      <c r="F300" s="86" t="s">
        <v>1083</v>
      </c>
      <c r="G300" s="86" t="s">
        <v>1107</v>
      </c>
      <c r="H300" s="86" t="s">
        <v>1853</v>
      </c>
      <c r="I300" t="s">
        <v>1926</v>
      </c>
      <c r="J300" s="87">
        <v>43831</v>
      </c>
      <c r="K300" s="87">
        <v>44196</v>
      </c>
      <c r="L300" s="86" t="s">
        <v>1087</v>
      </c>
      <c r="M300" t="s">
        <v>1920</v>
      </c>
      <c r="N300" s="86" t="s">
        <v>352</v>
      </c>
      <c r="O300" s="86" t="s">
        <v>1916</v>
      </c>
      <c r="P300" s="86" t="s">
        <v>1090</v>
      </c>
      <c r="Q300" s="91">
        <f t="shared" si="32"/>
        <v>12</v>
      </c>
      <c r="R300" s="91">
        <v>3</v>
      </c>
      <c r="S300" s="91">
        <v>3</v>
      </c>
      <c r="T300" s="91">
        <v>3</v>
      </c>
      <c r="U300" s="91">
        <v>3</v>
      </c>
      <c r="V300" s="91">
        <v>3</v>
      </c>
      <c r="W300" s="89" t="s">
        <v>1927</v>
      </c>
      <c r="X300" s="91">
        <v>3</v>
      </c>
      <c r="Y300" s="91" t="s">
        <v>1928</v>
      </c>
      <c r="Z300" s="91">
        <v>3</v>
      </c>
      <c r="AA300" s="91" t="s">
        <v>10671</v>
      </c>
      <c r="AB300" s="91">
        <v>0</v>
      </c>
      <c r="AC300" s="88"/>
      <c r="AD300" s="88"/>
      <c r="AE300" s="88"/>
      <c r="AF300" s="87">
        <v>44119</v>
      </c>
      <c r="AG300" s="87">
        <v>44119</v>
      </c>
      <c r="AH300" s="88">
        <f t="shared" si="29"/>
        <v>0.75</v>
      </c>
      <c r="AI300" s="88">
        <f t="shared" si="30"/>
        <v>1</v>
      </c>
      <c r="AJ300" s="88">
        <f t="shared" si="31"/>
        <v>1</v>
      </c>
      <c r="AK300" s="88">
        <f t="shared" si="27"/>
        <v>1</v>
      </c>
      <c r="AL300" s="88">
        <f t="shared" si="28"/>
        <v>0</v>
      </c>
      <c r="AO300" t="s">
        <v>10208</v>
      </c>
      <c r="AP300" t="s">
        <v>10268</v>
      </c>
      <c r="AQ300" t="s">
        <v>10208</v>
      </c>
      <c r="AR300" t="s">
        <v>10208</v>
      </c>
      <c r="AS300" t="s">
        <v>10208</v>
      </c>
      <c r="AU300" t="s">
        <v>10672</v>
      </c>
      <c r="AV300" t="s">
        <v>10673</v>
      </c>
      <c r="AW300" t="s">
        <v>10674</v>
      </c>
    </row>
    <row r="301" spans="1:49" ht="15" customHeight="1" x14ac:dyDescent="0.2">
      <c r="A301" s="86">
        <v>22</v>
      </c>
      <c r="B301" s="86" t="s">
        <v>1851</v>
      </c>
      <c r="C301" s="86" t="s">
        <v>1913</v>
      </c>
      <c r="D301" t="s">
        <v>1081</v>
      </c>
      <c r="E301" s="86" t="s">
        <v>1877</v>
      </c>
      <c r="F301" s="86" t="s">
        <v>1083</v>
      </c>
      <c r="G301" s="86" t="s">
        <v>1107</v>
      </c>
      <c r="H301" s="86" t="s">
        <v>1853</v>
      </c>
      <c r="I301" t="s">
        <v>1929</v>
      </c>
      <c r="J301" s="87">
        <v>43831</v>
      </c>
      <c r="K301" s="71">
        <v>44165</v>
      </c>
      <c r="L301" s="86" t="s">
        <v>1087</v>
      </c>
      <c r="M301" t="s">
        <v>1920</v>
      </c>
      <c r="N301" s="86" t="s">
        <v>352</v>
      </c>
      <c r="O301" s="86" t="s">
        <v>1916</v>
      </c>
      <c r="P301" s="86" t="s">
        <v>1090</v>
      </c>
      <c r="Q301" s="91">
        <f t="shared" si="32"/>
        <v>6</v>
      </c>
      <c r="R301" s="91">
        <v>2</v>
      </c>
      <c r="S301" s="91">
        <v>1</v>
      </c>
      <c r="T301" s="91">
        <v>2</v>
      </c>
      <c r="U301" s="91">
        <v>1</v>
      </c>
      <c r="V301" s="91">
        <v>2</v>
      </c>
      <c r="W301" s="73" t="s">
        <v>2819</v>
      </c>
      <c r="X301" s="91">
        <v>1</v>
      </c>
      <c r="Y301" s="91" t="s">
        <v>1930</v>
      </c>
      <c r="Z301" s="91">
        <v>1</v>
      </c>
      <c r="AA301" s="91" t="s">
        <v>10675</v>
      </c>
      <c r="AB301" s="91">
        <v>0</v>
      </c>
      <c r="AC301" s="88"/>
      <c r="AD301" s="88"/>
      <c r="AE301" s="88"/>
      <c r="AF301" s="87">
        <v>44119</v>
      </c>
      <c r="AG301" s="87">
        <v>44119</v>
      </c>
      <c r="AH301" s="88">
        <f t="shared" si="29"/>
        <v>0.66666666666666663</v>
      </c>
      <c r="AI301" s="88">
        <f t="shared" si="30"/>
        <v>1</v>
      </c>
      <c r="AJ301" s="88">
        <f t="shared" si="31"/>
        <v>1</v>
      </c>
      <c r="AK301" s="88">
        <f t="shared" si="27"/>
        <v>0.5</v>
      </c>
      <c r="AL301" s="88">
        <f t="shared" si="28"/>
        <v>0</v>
      </c>
      <c r="AO301" t="s">
        <v>10208</v>
      </c>
      <c r="AP301" t="s">
        <v>10268</v>
      </c>
      <c r="AQ301" t="s">
        <v>10268</v>
      </c>
      <c r="AR301" t="s">
        <v>10208</v>
      </c>
      <c r="AS301" t="s">
        <v>10208</v>
      </c>
      <c r="AU301" t="s">
        <v>10676</v>
      </c>
      <c r="AV301" t="s">
        <v>10677</v>
      </c>
      <c r="AW301" t="s">
        <v>10678</v>
      </c>
    </row>
    <row r="302" spans="1:49" ht="15" customHeight="1" x14ac:dyDescent="0.2">
      <c r="A302" s="86">
        <v>23</v>
      </c>
      <c r="B302" s="86" t="s">
        <v>1851</v>
      </c>
      <c r="C302" s="86" t="s">
        <v>1913</v>
      </c>
      <c r="D302" t="s">
        <v>1081</v>
      </c>
      <c r="E302" s="86" t="s">
        <v>1877</v>
      </c>
      <c r="F302" s="86" t="s">
        <v>1083</v>
      </c>
      <c r="G302" s="86" t="s">
        <v>1107</v>
      </c>
      <c r="H302" s="86" t="s">
        <v>1853</v>
      </c>
      <c r="I302" t="s">
        <v>1931</v>
      </c>
      <c r="J302" s="71">
        <v>43952</v>
      </c>
      <c r="K302" s="87">
        <v>44196</v>
      </c>
      <c r="L302" s="86" t="s">
        <v>1087</v>
      </c>
      <c r="M302" t="s">
        <v>1920</v>
      </c>
      <c r="N302" s="86" t="s">
        <v>352</v>
      </c>
      <c r="O302" s="86" t="s">
        <v>1916</v>
      </c>
      <c r="P302" s="86" t="s">
        <v>1090</v>
      </c>
      <c r="Q302" s="91">
        <f t="shared" si="32"/>
        <v>12</v>
      </c>
      <c r="R302" s="91">
        <v>0</v>
      </c>
      <c r="S302" s="91">
        <v>6</v>
      </c>
      <c r="T302" s="91">
        <v>3</v>
      </c>
      <c r="U302" s="91">
        <v>3</v>
      </c>
      <c r="V302" s="91">
        <v>0</v>
      </c>
      <c r="W302" s="89" t="s">
        <v>1932</v>
      </c>
      <c r="X302" s="91">
        <v>5</v>
      </c>
      <c r="Y302" s="91" t="s">
        <v>1933</v>
      </c>
      <c r="Z302" s="91">
        <v>1</v>
      </c>
      <c r="AA302" s="91" t="s">
        <v>10679</v>
      </c>
      <c r="AB302" s="91">
        <v>0</v>
      </c>
      <c r="AC302" s="88"/>
      <c r="AD302" s="88"/>
      <c r="AE302" s="88"/>
      <c r="AF302" s="87">
        <v>44118</v>
      </c>
      <c r="AG302" s="88"/>
      <c r="AH302" s="88">
        <f t="shared" si="29"/>
        <v>0.5</v>
      </c>
      <c r="AI302" s="88" t="str">
        <f t="shared" si="30"/>
        <v/>
      </c>
      <c r="AJ302" s="88">
        <f t="shared" si="31"/>
        <v>0.83333333333333337</v>
      </c>
      <c r="AK302" s="88">
        <f t="shared" si="27"/>
        <v>0.33333333333333331</v>
      </c>
      <c r="AL302" s="88">
        <f t="shared" si="28"/>
        <v>0</v>
      </c>
      <c r="AO302" t="s">
        <v>10208</v>
      </c>
      <c r="AP302" t="s">
        <v>10268</v>
      </c>
      <c r="AS302" t="s">
        <v>10208</v>
      </c>
      <c r="AU302" t="s">
        <v>10209</v>
      </c>
      <c r="AV302" t="s">
        <v>1933</v>
      </c>
      <c r="AW302" t="s">
        <v>10680</v>
      </c>
    </row>
    <row r="303" spans="1:49" ht="15" customHeight="1" x14ac:dyDescent="0.2">
      <c r="A303" s="86">
        <v>24</v>
      </c>
      <c r="B303" s="86" t="s">
        <v>1851</v>
      </c>
      <c r="C303" t="s">
        <v>1103</v>
      </c>
      <c r="D303" t="s">
        <v>1104</v>
      </c>
      <c r="E303" t="s">
        <v>1105</v>
      </c>
      <c r="F303" t="s">
        <v>1106</v>
      </c>
      <c r="G303" t="s">
        <v>1107</v>
      </c>
      <c r="H303" t="s">
        <v>1108</v>
      </c>
      <c r="I303" t="s">
        <v>1109</v>
      </c>
      <c r="J303" s="71">
        <v>43983</v>
      </c>
      <c r="K303" s="71">
        <v>44104</v>
      </c>
      <c r="L303" s="86" t="s">
        <v>1087</v>
      </c>
      <c r="M303" t="s">
        <v>1903</v>
      </c>
      <c r="N303" s="86" t="s">
        <v>472</v>
      </c>
      <c r="O303" s="86" t="s">
        <v>1110</v>
      </c>
      <c r="P303" s="86" t="s">
        <v>258</v>
      </c>
      <c r="Q303" s="88">
        <f t="shared" si="32"/>
        <v>1</v>
      </c>
      <c r="R303" s="88">
        <v>0</v>
      </c>
      <c r="S303" s="88">
        <v>0.25</v>
      </c>
      <c r="T303" s="88">
        <v>0.75</v>
      </c>
      <c r="U303" s="88">
        <v>0</v>
      </c>
      <c r="V303" s="88">
        <v>0</v>
      </c>
      <c r="W303" s="89"/>
      <c r="X303" s="88">
        <v>0.15</v>
      </c>
      <c r="Y303" s="88" t="s">
        <v>1934</v>
      </c>
      <c r="Z303" s="88">
        <v>0.25</v>
      </c>
      <c r="AA303" s="88" t="s">
        <v>10681</v>
      </c>
      <c r="AB303" s="88">
        <v>0</v>
      </c>
      <c r="AC303" s="88"/>
      <c r="AD303" s="88"/>
      <c r="AE303" s="88"/>
      <c r="AF303" s="87">
        <v>44119</v>
      </c>
      <c r="AG303" s="87">
        <v>44119</v>
      </c>
      <c r="AH303" s="88">
        <f t="shared" si="29"/>
        <v>0.4</v>
      </c>
      <c r="AI303" s="88" t="str">
        <f t="shared" si="30"/>
        <v/>
      </c>
      <c r="AJ303" s="88">
        <f t="shared" si="31"/>
        <v>0.6</v>
      </c>
      <c r="AK303" s="88">
        <f t="shared" si="27"/>
        <v>0.33333333333333331</v>
      </c>
      <c r="AL303" s="88" t="str">
        <f t="shared" si="28"/>
        <v/>
      </c>
      <c r="AO303" t="s">
        <v>10208</v>
      </c>
      <c r="AR303" t="s">
        <v>10208</v>
      </c>
      <c r="AS303" t="s">
        <v>10208</v>
      </c>
      <c r="AU303" t="s">
        <v>10209</v>
      </c>
      <c r="AV303" t="s">
        <v>10682</v>
      </c>
      <c r="AW303" t="s">
        <v>10683</v>
      </c>
    </row>
    <row r="304" spans="1:49" ht="15" customHeight="1" x14ac:dyDescent="0.2">
      <c r="A304" s="86">
        <v>25</v>
      </c>
      <c r="B304" s="86" t="s">
        <v>1851</v>
      </c>
      <c r="C304" t="s">
        <v>1103</v>
      </c>
      <c r="D304" t="s">
        <v>1104</v>
      </c>
      <c r="E304" t="s">
        <v>1105</v>
      </c>
      <c r="F304" t="s">
        <v>1106</v>
      </c>
      <c r="G304" t="s">
        <v>1107</v>
      </c>
      <c r="H304" t="s">
        <v>1108</v>
      </c>
      <c r="I304" t="s">
        <v>1113</v>
      </c>
      <c r="J304" s="71">
        <v>43983</v>
      </c>
      <c r="K304" s="71">
        <v>44043</v>
      </c>
      <c r="L304" s="86" t="s">
        <v>1087</v>
      </c>
      <c r="M304" t="s">
        <v>1903</v>
      </c>
      <c r="N304" s="86" t="s">
        <v>472</v>
      </c>
      <c r="O304" s="86" t="s">
        <v>1110</v>
      </c>
      <c r="P304" s="86" t="s">
        <v>258</v>
      </c>
      <c r="Q304" s="88">
        <f t="shared" si="32"/>
        <v>1</v>
      </c>
      <c r="R304" s="88">
        <v>0</v>
      </c>
      <c r="S304" s="88">
        <v>0.5</v>
      </c>
      <c r="T304" s="88">
        <v>0.5</v>
      </c>
      <c r="U304" s="88">
        <v>0</v>
      </c>
      <c r="V304" s="88">
        <v>0</v>
      </c>
      <c r="W304" s="89"/>
      <c r="X304" s="88">
        <v>1</v>
      </c>
      <c r="Y304" s="88" t="s">
        <v>1935</v>
      </c>
      <c r="Z304" s="88">
        <v>0</v>
      </c>
      <c r="AA304" s="88" t="s">
        <v>10684</v>
      </c>
      <c r="AB304" s="88">
        <v>0</v>
      </c>
      <c r="AC304" s="88"/>
      <c r="AD304" s="88"/>
      <c r="AE304" s="88"/>
      <c r="AF304" s="87">
        <v>44123</v>
      </c>
      <c r="AG304" s="88"/>
      <c r="AH304" s="88">
        <f t="shared" si="29"/>
        <v>1</v>
      </c>
      <c r="AI304" s="88" t="str">
        <f t="shared" si="30"/>
        <v/>
      </c>
      <c r="AJ304" s="88">
        <f t="shared" si="31"/>
        <v>1</v>
      </c>
      <c r="AK304" s="88">
        <f t="shared" si="27"/>
        <v>0</v>
      </c>
      <c r="AL304" s="88" t="str">
        <f t="shared" si="28"/>
        <v/>
      </c>
      <c r="AO304" t="s">
        <v>10208</v>
      </c>
      <c r="AR304" t="s">
        <v>10268</v>
      </c>
      <c r="AS304" t="s">
        <v>10208</v>
      </c>
      <c r="AU304" t="s">
        <v>10209</v>
      </c>
      <c r="AV304" t="s">
        <v>10685</v>
      </c>
      <c r="AW304" t="s">
        <v>10686</v>
      </c>
    </row>
    <row r="305" spans="1:50" ht="15" customHeight="1" x14ac:dyDescent="0.2">
      <c r="A305" s="86">
        <v>26</v>
      </c>
      <c r="B305" s="86" t="s">
        <v>1851</v>
      </c>
      <c r="C305" t="s">
        <v>1103</v>
      </c>
      <c r="D305" t="s">
        <v>1104</v>
      </c>
      <c r="E305" t="s">
        <v>1105</v>
      </c>
      <c r="F305" t="s">
        <v>1106</v>
      </c>
      <c r="G305" t="s">
        <v>1107</v>
      </c>
      <c r="H305" t="s">
        <v>1108</v>
      </c>
      <c r="I305" t="s">
        <v>1503</v>
      </c>
      <c r="J305" s="71">
        <v>44013</v>
      </c>
      <c r="K305" s="87">
        <v>44196</v>
      </c>
      <c r="L305" s="86" t="s">
        <v>1087</v>
      </c>
      <c r="M305" t="s">
        <v>1903</v>
      </c>
      <c r="N305" s="86" t="s">
        <v>472</v>
      </c>
      <c r="O305" s="86" t="s">
        <v>1110</v>
      </c>
      <c r="P305" s="86" t="s">
        <v>258</v>
      </c>
      <c r="Q305" s="88">
        <f t="shared" si="32"/>
        <v>1</v>
      </c>
      <c r="R305" s="88">
        <v>0</v>
      </c>
      <c r="S305" s="88">
        <v>0</v>
      </c>
      <c r="T305" s="88">
        <v>0.6</v>
      </c>
      <c r="U305" s="88">
        <v>0.4</v>
      </c>
      <c r="V305" s="88">
        <v>0</v>
      </c>
      <c r="W305" s="89"/>
      <c r="X305" s="88">
        <v>0</v>
      </c>
      <c r="Y305" s="88"/>
      <c r="Z305" s="88">
        <v>0.6</v>
      </c>
      <c r="AA305" s="88" t="s">
        <v>10687</v>
      </c>
      <c r="AB305" s="88">
        <v>0</v>
      </c>
      <c r="AC305" s="88"/>
      <c r="AD305" s="88"/>
      <c r="AE305" s="88"/>
      <c r="AF305" s="87">
        <v>44123</v>
      </c>
      <c r="AG305" s="88"/>
      <c r="AH305" s="88">
        <f t="shared" si="29"/>
        <v>0.6</v>
      </c>
      <c r="AI305" s="88" t="str">
        <f t="shared" si="30"/>
        <v/>
      </c>
      <c r="AJ305" s="88" t="str">
        <f t="shared" si="31"/>
        <v/>
      </c>
      <c r="AK305" s="88">
        <f t="shared" si="27"/>
        <v>1</v>
      </c>
      <c r="AL305" s="88">
        <f t="shared" si="28"/>
        <v>0</v>
      </c>
      <c r="AO305" t="s">
        <v>10208</v>
      </c>
      <c r="AP305" t="s">
        <v>10268</v>
      </c>
      <c r="AS305" t="s">
        <v>10208</v>
      </c>
      <c r="AU305" t="s">
        <v>10209</v>
      </c>
      <c r="AV305" t="s">
        <v>10209</v>
      </c>
      <c r="AW305" t="s">
        <v>1503</v>
      </c>
    </row>
    <row r="306" spans="1:50" ht="15" customHeight="1" x14ac:dyDescent="0.2">
      <c r="A306" s="86">
        <v>27</v>
      </c>
      <c r="B306" s="86" t="s">
        <v>1851</v>
      </c>
      <c r="C306" t="s">
        <v>1103</v>
      </c>
      <c r="D306" t="s">
        <v>1104</v>
      </c>
      <c r="E306" t="s">
        <v>1105</v>
      </c>
      <c r="F306" t="s">
        <v>1106</v>
      </c>
      <c r="G306" t="s">
        <v>1107</v>
      </c>
      <c r="H306" t="s">
        <v>1108</v>
      </c>
      <c r="I306" t="s">
        <v>1114</v>
      </c>
      <c r="J306" s="71">
        <v>44013</v>
      </c>
      <c r="K306" s="71">
        <v>44043</v>
      </c>
      <c r="L306" s="86" t="s">
        <v>1087</v>
      </c>
      <c r="M306" t="s">
        <v>1903</v>
      </c>
      <c r="N306" s="86" t="s">
        <v>472</v>
      </c>
      <c r="O306" s="86" t="s">
        <v>1110</v>
      </c>
      <c r="P306" s="86" t="s">
        <v>258</v>
      </c>
      <c r="Q306" s="88">
        <f t="shared" si="32"/>
        <v>1</v>
      </c>
      <c r="R306" s="88">
        <v>0</v>
      </c>
      <c r="S306" s="88">
        <v>0</v>
      </c>
      <c r="T306" s="88">
        <v>1</v>
      </c>
      <c r="U306" s="88">
        <v>0</v>
      </c>
      <c r="V306" s="88">
        <v>0</v>
      </c>
      <c r="W306" s="89"/>
      <c r="X306" s="88">
        <v>0</v>
      </c>
      <c r="Y306" s="88"/>
      <c r="Z306" s="88">
        <v>1</v>
      </c>
      <c r="AA306" s="88" t="s">
        <v>10688</v>
      </c>
      <c r="AB306" s="88">
        <v>0</v>
      </c>
      <c r="AC306" s="88"/>
      <c r="AD306" s="88"/>
      <c r="AE306" s="88"/>
      <c r="AF306" s="87">
        <v>44119</v>
      </c>
      <c r="AG306" s="87">
        <v>44119</v>
      </c>
      <c r="AH306" s="88">
        <f t="shared" si="29"/>
        <v>1</v>
      </c>
      <c r="AI306" s="88" t="str">
        <f t="shared" si="30"/>
        <v/>
      </c>
      <c r="AJ306" s="88" t="str">
        <f t="shared" si="31"/>
        <v/>
      </c>
      <c r="AK306" s="88">
        <f t="shared" si="27"/>
        <v>1</v>
      </c>
      <c r="AL306" s="88" t="str">
        <f t="shared" si="28"/>
        <v/>
      </c>
      <c r="AO306" t="s">
        <v>10208</v>
      </c>
      <c r="AS306" t="s">
        <v>10208</v>
      </c>
      <c r="AU306" t="s">
        <v>10209</v>
      </c>
      <c r="AV306" t="s">
        <v>10209</v>
      </c>
      <c r="AW306" t="s">
        <v>10689</v>
      </c>
    </row>
    <row r="307" spans="1:50" ht="15" customHeight="1" x14ac:dyDescent="0.2">
      <c r="A307" s="86">
        <v>1</v>
      </c>
      <c r="B307" s="86" t="s">
        <v>1936</v>
      </c>
      <c r="C307" t="s">
        <v>1937</v>
      </c>
      <c r="D307" s="86" t="s">
        <v>1081</v>
      </c>
      <c r="E307" s="86" t="s">
        <v>1269</v>
      </c>
      <c r="F307" s="86" t="s">
        <v>1269</v>
      </c>
      <c r="G307" s="86" t="s">
        <v>1270</v>
      </c>
      <c r="H307" s="86" t="s">
        <v>1271</v>
      </c>
      <c r="I307" s="86" t="s">
        <v>1938</v>
      </c>
      <c r="J307" s="87">
        <v>44044</v>
      </c>
      <c r="K307" s="87">
        <v>44196</v>
      </c>
      <c r="L307" s="86" t="s">
        <v>1087</v>
      </c>
      <c r="M307" s="86" t="s">
        <v>1295</v>
      </c>
      <c r="N307" s="86" t="s">
        <v>472</v>
      </c>
      <c r="O307" s="86" t="s">
        <v>1937</v>
      </c>
      <c r="P307" s="86" t="s">
        <v>1090</v>
      </c>
      <c r="Q307" s="88">
        <f>SUM(R307:U307)</f>
        <v>1</v>
      </c>
      <c r="R307" s="88">
        <v>0</v>
      </c>
      <c r="S307" s="88">
        <v>0</v>
      </c>
      <c r="T307" s="88">
        <v>0.4</v>
      </c>
      <c r="U307" s="88">
        <v>0.6</v>
      </c>
      <c r="V307" s="88">
        <v>0</v>
      </c>
      <c r="W307" s="88" t="s">
        <v>1302</v>
      </c>
      <c r="X307" s="88">
        <v>0</v>
      </c>
      <c r="Y307" s="88" t="s">
        <v>1302</v>
      </c>
      <c r="Z307" s="88">
        <v>0.68</v>
      </c>
      <c r="AA307" s="88" t="s">
        <v>11087</v>
      </c>
      <c r="AB307" s="88">
        <v>0.32</v>
      </c>
      <c r="AC307" s="89" t="s">
        <v>12274</v>
      </c>
      <c r="AD307" s="87"/>
      <c r="AE307" s="87"/>
      <c r="AF307" s="87">
        <v>44119</v>
      </c>
      <c r="AG307" s="87">
        <v>44179</v>
      </c>
      <c r="AH307" s="88">
        <f t="shared" si="29"/>
        <v>1</v>
      </c>
      <c r="AI307" s="88" t="str">
        <f t="shared" si="30"/>
        <v/>
      </c>
      <c r="AJ307" s="88" t="str">
        <f t="shared" si="31"/>
        <v/>
      </c>
      <c r="AK307" s="88">
        <f t="shared" si="27"/>
        <v>1</v>
      </c>
      <c r="AL307" s="88">
        <f t="shared" si="28"/>
        <v>0.53333333333333333</v>
      </c>
      <c r="AM307" s="86"/>
      <c r="AN307" s="86"/>
      <c r="AO307" t="s">
        <v>10208</v>
      </c>
      <c r="AP307" t="s">
        <v>10208</v>
      </c>
      <c r="AQ307" s="86"/>
      <c r="AR307" s="86"/>
      <c r="AS307" s="86" t="s">
        <v>10208</v>
      </c>
      <c r="AT307" s="86"/>
      <c r="AU307" s="86" t="s">
        <v>10409</v>
      </c>
      <c r="AV307" s="86" t="s">
        <v>10409</v>
      </c>
      <c r="AW307" s="86" t="s">
        <v>11088</v>
      </c>
      <c r="AX307" s="86"/>
    </row>
    <row r="308" spans="1:50" ht="15" customHeight="1" x14ac:dyDescent="0.2">
      <c r="A308" s="86">
        <v>2</v>
      </c>
      <c r="B308" s="86" t="s">
        <v>1936</v>
      </c>
      <c r="C308" t="s">
        <v>1937</v>
      </c>
      <c r="D308" s="86" t="s">
        <v>1081</v>
      </c>
      <c r="E308" s="86" t="s">
        <v>1269</v>
      </c>
      <c r="F308" s="86" t="s">
        <v>1269</v>
      </c>
      <c r="G308" s="86" t="s">
        <v>1270</v>
      </c>
      <c r="H308" s="86" t="s">
        <v>1271</v>
      </c>
      <c r="I308" s="86" t="s">
        <v>1939</v>
      </c>
      <c r="J308" s="87">
        <v>43891</v>
      </c>
      <c r="K308" s="87">
        <v>44196</v>
      </c>
      <c r="L308" s="86" t="s">
        <v>1087</v>
      </c>
      <c r="M308" s="86" t="s">
        <v>1295</v>
      </c>
      <c r="N308" s="86" t="s">
        <v>472</v>
      </c>
      <c r="O308" s="86" t="s">
        <v>1937</v>
      </c>
      <c r="P308" s="86" t="s">
        <v>1090</v>
      </c>
      <c r="Q308" s="88">
        <f t="shared" ref="Q308:Q322" si="33">SUM(R308:U308)</f>
        <v>1</v>
      </c>
      <c r="R308" s="88">
        <v>0.05</v>
      </c>
      <c r="S308" s="88">
        <v>0.15</v>
      </c>
      <c r="T308" s="88">
        <v>0.4</v>
      </c>
      <c r="U308" s="88">
        <v>0.4</v>
      </c>
      <c r="V308" s="88">
        <v>0.05</v>
      </c>
      <c r="W308" s="88" t="s">
        <v>1940</v>
      </c>
      <c r="X308" s="88">
        <v>0.15</v>
      </c>
      <c r="Y308" s="88" t="s">
        <v>1941</v>
      </c>
      <c r="Z308" s="88">
        <v>0.7145999999999999</v>
      </c>
      <c r="AA308" s="88" t="s">
        <v>11089</v>
      </c>
      <c r="AB308" s="88">
        <v>8.5400000000000004E-2</v>
      </c>
      <c r="AC308" s="89" t="s">
        <v>12275</v>
      </c>
      <c r="AD308" s="87"/>
      <c r="AE308" s="87"/>
      <c r="AF308" s="87">
        <v>44119</v>
      </c>
      <c r="AG308" s="87">
        <v>44179</v>
      </c>
      <c r="AH308" s="88">
        <f t="shared" si="29"/>
        <v>0.99999999999999989</v>
      </c>
      <c r="AI308" s="88">
        <f t="shared" si="30"/>
        <v>1</v>
      </c>
      <c r="AJ308" s="88">
        <f t="shared" si="31"/>
        <v>1</v>
      </c>
      <c r="AK308" s="88">
        <f t="shared" si="27"/>
        <v>1</v>
      </c>
      <c r="AL308" s="88">
        <f t="shared" si="28"/>
        <v>0.2135</v>
      </c>
      <c r="AM308" s="86"/>
      <c r="AN308" s="86"/>
      <c r="AO308" t="s">
        <v>10208</v>
      </c>
      <c r="AP308" t="s">
        <v>10208</v>
      </c>
      <c r="AQ308" s="86" t="s">
        <v>10268</v>
      </c>
      <c r="AR308" t="s">
        <v>10208</v>
      </c>
      <c r="AS308" t="s">
        <v>10208</v>
      </c>
      <c r="AU308" t="s">
        <v>10989</v>
      </c>
      <c r="AV308" t="s">
        <v>11090</v>
      </c>
      <c r="AW308" t="s">
        <v>11091</v>
      </c>
    </row>
    <row r="309" spans="1:50" ht="15" customHeight="1" x14ac:dyDescent="0.2">
      <c r="A309" s="86">
        <v>3</v>
      </c>
      <c r="B309" s="86" t="s">
        <v>1936</v>
      </c>
      <c r="C309" s="86" t="s">
        <v>1942</v>
      </c>
      <c r="D309" s="86" t="s">
        <v>1081</v>
      </c>
      <c r="E309" s="86" t="s">
        <v>1269</v>
      </c>
      <c r="F309" s="86" t="s">
        <v>1269</v>
      </c>
      <c r="G309" s="86" t="s">
        <v>1270</v>
      </c>
      <c r="H309" s="86" t="s">
        <v>1271</v>
      </c>
      <c r="I309" t="s">
        <v>1943</v>
      </c>
      <c r="J309" s="87">
        <v>44013</v>
      </c>
      <c r="K309" s="87">
        <v>44196</v>
      </c>
      <c r="L309" s="86" t="s">
        <v>1087</v>
      </c>
      <c r="M309" t="s">
        <v>1295</v>
      </c>
      <c r="N309" s="86" t="s">
        <v>472</v>
      </c>
      <c r="O309" s="86" t="s">
        <v>1942</v>
      </c>
      <c r="P309" s="86" t="s">
        <v>1090</v>
      </c>
      <c r="Q309" s="88">
        <f t="shared" si="33"/>
        <v>1</v>
      </c>
      <c r="R309" s="88">
        <v>0</v>
      </c>
      <c r="S309" s="88">
        <v>0</v>
      </c>
      <c r="T309" s="88">
        <v>0.4</v>
      </c>
      <c r="U309" s="88">
        <v>0.6</v>
      </c>
      <c r="V309" s="88">
        <v>0</v>
      </c>
      <c r="W309" s="88" t="s">
        <v>1304</v>
      </c>
      <c r="X309" s="88">
        <v>0</v>
      </c>
      <c r="Y309" s="88" t="s">
        <v>1304</v>
      </c>
      <c r="Z309" s="88">
        <v>0.4667</v>
      </c>
      <c r="AA309" s="88" t="s">
        <v>11092</v>
      </c>
      <c r="AB309" s="88">
        <v>0.41670000000000001</v>
      </c>
      <c r="AC309" s="89" t="s">
        <v>12276</v>
      </c>
      <c r="AD309" s="87"/>
      <c r="AE309" s="87"/>
      <c r="AF309" s="87">
        <v>44119</v>
      </c>
      <c r="AG309" s="87">
        <v>44179</v>
      </c>
      <c r="AH309" s="88">
        <f t="shared" si="29"/>
        <v>0.88339999999999996</v>
      </c>
      <c r="AI309" s="88" t="str">
        <f t="shared" si="30"/>
        <v/>
      </c>
      <c r="AJ309" s="88" t="str">
        <f t="shared" si="31"/>
        <v/>
      </c>
      <c r="AK309" s="88">
        <f t="shared" si="27"/>
        <v>1</v>
      </c>
      <c r="AL309" s="88">
        <f t="shared" si="28"/>
        <v>0.69450000000000001</v>
      </c>
      <c r="AM309" s="86"/>
      <c r="AN309" s="86"/>
      <c r="AO309" t="s">
        <v>10208</v>
      </c>
      <c r="AP309" t="s">
        <v>10208</v>
      </c>
      <c r="AQ309" s="86"/>
      <c r="AS309" t="s">
        <v>10208</v>
      </c>
      <c r="AU309" t="s">
        <v>10409</v>
      </c>
      <c r="AV309" t="s">
        <v>10409</v>
      </c>
      <c r="AW309" t="s">
        <v>11093</v>
      </c>
    </row>
    <row r="310" spans="1:50" ht="15" customHeight="1" x14ac:dyDescent="0.2">
      <c r="A310" s="86">
        <v>4</v>
      </c>
      <c r="B310" s="86" t="s">
        <v>1936</v>
      </c>
      <c r="C310" s="86" t="s">
        <v>1942</v>
      </c>
      <c r="D310" s="86" t="s">
        <v>1081</v>
      </c>
      <c r="E310" s="86" t="s">
        <v>1269</v>
      </c>
      <c r="F310" s="86" t="s">
        <v>1269</v>
      </c>
      <c r="G310" s="86" t="s">
        <v>1270</v>
      </c>
      <c r="H310" s="86" t="s">
        <v>1271</v>
      </c>
      <c r="I310" s="86" t="s">
        <v>1944</v>
      </c>
      <c r="J310" s="87">
        <v>43952</v>
      </c>
      <c r="K310" s="87">
        <v>44196</v>
      </c>
      <c r="L310" s="86" t="s">
        <v>1087</v>
      </c>
      <c r="M310" t="s">
        <v>1295</v>
      </c>
      <c r="N310" s="86" t="s">
        <v>472</v>
      </c>
      <c r="O310" s="86" t="s">
        <v>1942</v>
      </c>
      <c r="P310" s="86" t="s">
        <v>1090</v>
      </c>
      <c r="Q310" s="88">
        <f t="shared" si="33"/>
        <v>1</v>
      </c>
      <c r="R310" s="88">
        <v>0</v>
      </c>
      <c r="S310" s="88">
        <v>0.15</v>
      </c>
      <c r="T310" s="88">
        <v>0.35</v>
      </c>
      <c r="U310" s="88">
        <v>0.5</v>
      </c>
      <c r="V310" s="88">
        <v>0</v>
      </c>
      <c r="W310" s="88" t="s">
        <v>1945</v>
      </c>
      <c r="X310" s="88">
        <v>0.15</v>
      </c>
      <c r="Y310" s="88" t="s">
        <v>1946</v>
      </c>
      <c r="Z310" s="88">
        <v>0.35</v>
      </c>
      <c r="AA310" s="88" t="s">
        <v>11094</v>
      </c>
      <c r="AB310" s="88">
        <v>0.2</v>
      </c>
      <c r="AC310" s="89" t="s">
        <v>12277</v>
      </c>
      <c r="AD310" s="87"/>
      <c r="AE310" s="87"/>
      <c r="AF310" s="87">
        <v>44119</v>
      </c>
      <c r="AG310" s="87">
        <v>44179</v>
      </c>
      <c r="AH310" s="88">
        <f t="shared" si="29"/>
        <v>0.7</v>
      </c>
      <c r="AI310" s="88" t="str">
        <f t="shared" si="30"/>
        <v/>
      </c>
      <c r="AJ310" s="88">
        <f t="shared" si="31"/>
        <v>1</v>
      </c>
      <c r="AK310" s="88">
        <f t="shared" si="27"/>
        <v>1</v>
      </c>
      <c r="AL310" s="88">
        <f t="shared" si="28"/>
        <v>0.4</v>
      </c>
      <c r="AM310" s="86"/>
      <c r="AN310" s="86"/>
      <c r="AO310" t="s">
        <v>10208</v>
      </c>
      <c r="AP310" t="s">
        <v>10208</v>
      </c>
      <c r="AQ310" s="86"/>
      <c r="AR310" t="s">
        <v>10208</v>
      </c>
      <c r="AS310" t="s">
        <v>10208</v>
      </c>
      <c r="AU310" t="s">
        <v>10409</v>
      </c>
      <c r="AV310" t="s">
        <v>11095</v>
      </c>
      <c r="AW310" t="s">
        <v>11096</v>
      </c>
    </row>
    <row r="311" spans="1:50" ht="15" customHeight="1" x14ac:dyDescent="0.2">
      <c r="A311" s="86">
        <v>5</v>
      </c>
      <c r="B311" s="86" t="s">
        <v>1936</v>
      </c>
      <c r="C311" s="86" t="s">
        <v>1942</v>
      </c>
      <c r="D311" s="86" t="s">
        <v>1081</v>
      </c>
      <c r="E311" s="86" t="s">
        <v>1269</v>
      </c>
      <c r="F311" s="86" t="s">
        <v>1269</v>
      </c>
      <c r="G311" s="86" t="s">
        <v>1270</v>
      </c>
      <c r="H311" s="86" t="s">
        <v>1271</v>
      </c>
      <c r="I311" s="86" t="s">
        <v>1947</v>
      </c>
      <c r="J311" s="87">
        <v>43922</v>
      </c>
      <c r="K311" s="87">
        <v>44196</v>
      </c>
      <c r="L311" s="86" t="s">
        <v>1087</v>
      </c>
      <c r="M311" t="s">
        <v>1295</v>
      </c>
      <c r="N311" s="86" t="s">
        <v>472</v>
      </c>
      <c r="O311" s="86" t="s">
        <v>1942</v>
      </c>
      <c r="P311" s="86" t="s">
        <v>1090</v>
      </c>
      <c r="Q311" s="88">
        <f t="shared" si="33"/>
        <v>1</v>
      </c>
      <c r="R311" s="88">
        <v>0</v>
      </c>
      <c r="S311" s="88">
        <v>0.15</v>
      </c>
      <c r="T311" s="88">
        <v>0.3</v>
      </c>
      <c r="U311" s="88">
        <v>0.55000000000000004</v>
      </c>
      <c r="V311" s="88">
        <v>0</v>
      </c>
      <c r="W311" s="88" t="s">
        <v>1274</v>
      </c>
      <c r="X311" s="88">
        <v>0.15</v>
      </c>
      <c r="Y311" s="88" t="s">
        <v>1948</v>
      </c>
      <c r="Z311" s="88">
        <v>0.3</v>
      </c>
      <c r="AA311" s="88" t="s">
        <v>11097</v>
      </c>
      <c r="AB311" s="88">
        <v>0.4</v>
      </c>
      <c r="AC311" s="89" t="s">
        <v>12278</v>
      </c>
      <c r="AD311" s="87"/>
      <c r="AE311" s="87"/>
      <c r="AF311" s="87">
        <v>44119</v>
      </c>
      <c r="AG311" s="87">
        <v>44179</v>
      </c>
      <c r="AH311" s="88">
        <f t="shared" si="29"/>
        <v>0.85</v>
      </c>
      <c r="AI311" s="88" t="str">
        <f t="shared" si="30"/>
        <v/>
      </c>
      <c r="AJ311" s="88">
        <f t="shared" si="31"/>
        <v>1</v>
      </c>
      <c r="AK311" s="88">
        <f t="shared" si="27"/>
        <v>1</v>
      </c>
      <c r="AL311" s="88">
        <f t="shared" si="28"/>
        <v>0.72727272727272729</v>
      </c>
      <c r="AM311" s="86"/>
      <c r="AN311" s="86"/>
      <c r="AO311" t="s">
        <v>10208</v>
      </c>
      <c r="AP311" t="s">
        <v>10208</v>
      </c>
      <c r="AQ311" s="86"/>
      <c r="AR311" t="s">
        <v>10208</v>
      </c>
      <c r="AS311" t="s">
        <v>10208</v>
      </c>
      <c r="AU311" t="s">
        <v>10409</v>
      </c>
      <c r="AV311" t="s">
        <v>11098</v>
      </c>
      <c r="AW311" t="s">
        <v>11099</v>
      </c>
    </row>
    <row r="312" spans="1:50" ht="15" customHeight="1" x14ac:dyDescent="0.2">
      <c r="A312" s="86">
        <v>6</v>
      </c>
      <c r="B312" s="86" t="s">
        <v>1936</v>
      </c>
      <c r="C312" s="86" t="s">
        <v>1942</v>
      </c>
      <c r="D312" s="86" t="s">
        <v>1081</v>
      </c>
      <c r="E312" s="86" t="s">
        <v>1269</v>
      </c>
      <c r="F312" s="86" t="s">
        <v>1269</v>
      </c>
      <c r="G312" s="86" t="s">
        <v>1270</v>
      </c>
      <c r="H312" s="86" t="s">
        <v>1271</v>
      </c>
      <c r="I312" s="86" t="s">
        <v>1949</v>
      </c>
      <c r="J312" s="87">
        <v>43831</v>
      </c>
      <c r="K312" s="87">
        <v>44196</v>
      </c>
      <c r="L312" s="86" t="s">
        <v>1087</v>
      </c>
      <c r="M312" t="s">
        <v>1295</v>
      </c>
      <c r="N312" s="86" t="s">
        <v>472</v>
      </c>
      <c r="O312" s="86" t="s">
        <v>1942</v>
      </c>
      <c r="P312" s="86" t="s">
        <v>1090</v>
      </c>
      <c r="Q312" s="88">
        <f t="shared" si="33"/>
        <v>1</v>
      </c>
      <c r="R312" s="88">
        <v>0.21</v>
      </c>
      <c r="S312" s="88">
        <v>0.19</v>
      </c>
      <c r="T312" s="88">
        <v>0.22</v>
      </c>
      <c r="U312" s="88">
        <v>0.38</v>
      </c>
      <c r="V312" s="88">
        <v>0.2122</v>
      </c>
      <c r="W312" s="88" t="s">
        <v>1950</v>
      </c>
      <c r="X312" s="88">
        <v>0.17749999999999999</v>
      </c>
      <c r="Y312" s="88" t="s">
        <v>1951</v>
      </c>
      <c r="Z312" s="88">
        <v>0.2329</v>
      </c>
      <c r="AA312" s="88" t="s">
        <v>11100</v>
      </c>
      <c r="AB312" s="88">
        <v>0.1835</v>
      </c>
      <c r="AC312" s="89" t="s">
        <v>12279</v>
      </c>
      <c r="AD312" s="87"/>
      <c r="AE312" s="87"/>
      <c r="AF312" s="87">
        <v>44119</v>
      </c>
      <c r="AG312" s="87">
        <v>44179</v>
      </c>
      <c r="AH312" s="88">
        <f t="shared" si="29"/>
        <v>0.80610000000000004</v>
      </c>
      <c r="AI312" s="88">
        <f t="shared" si="30"/>
        <v>1</v>
      </c>
      <c r="AJ312" s="88">
        <f t="shared" si="31"/>
        <v>0.93421052631578938</v>
      </c>
      <c r="AK312" s="88">
        <f t="shared" si="27"/>
        <v>1</v>
      </c>
      <c r="AL312" s="88">
        <f t="shared" si="28"/>
        <v>0.48289473684210527</v>
      </c>
      <c r="AM312" s="86"/>
      <c r="AN312" s="86"/>
      <c r="AO312" t="s">
        <v>10208</v>
      </c>
      <c r="AP312" t="s">
        <v>10208</v>
      </c>
      <c r="AQ312" s="86" t="s">
        <v>10208</v>
      </c>
      <c r="AR312" t="s">
        <v>10208</v>
      </c>
      <c r="AS312" t="s">
        <v>10208</v>
      </c>
      <c r="AU312" t="s">
        <v>11101</v>
      </c>
      <c r="AV312" t="s">
        <v>11101</v>
      </c>
      <c r="AW312" t="s">
        <v>11102</v>
      </c>
    </row>
    <row r="313" spans="1:50" ht="15" customHeight="1" x14ac:dyDescent="0.2">
      <c r="A313" s="86">
        <v>7</v>
      </c>
      <c r="B313" s="86" t="s">
        <v>1936</v>
      </c>
      <c r="C313" s="86" t="s">
        <v>1942</v>
      </c>
      <c r="D313" s="86" t="s">
        <v>1081</v>
      </c>
      <c r="E313" s="86" t="s">
        <v>1269</v>
      </c>
      <c r="F313" s="86" t="s">
        <v>1269</v>
      </c>
      <c r="G313" s="86" t="s">
        <v>1270</v>
      </c>
      <c r="H313" s="86" t="s">
        <v>1271</v>
      </c>
      <c r="I313" t="s">
        <v>1952</v>
      </c>
      <c r="J313" s="87">
        <v>43952</v>
      </c>
      <c r="K313" s="87">
        <v>44196</v>
      </c>
      <c r="L313" s="86" t="s">
        <v>1087</v>
      </c>
      <c r="M313" t="s">
        <v>1295</v>
      </c>
      <c r="N313" s="86" t="s">
        <v>472</v>
      </c>
      <c r="O313" s="86" t="s">
        <v>1942</v>
      </c>
      <c r="P313" s="86" t="s">
        <v>1090</v>
      </c>
      <c r="Q313" s="88">
        <f t="shared" si="33"/>
        <v>1</v>
      </c>
      <c r="R313" s="88">
        <v>0</v>
      </c>
      <c r="S313" s="88">
        <v>0.25</v>
      </c>
      <c r="T313" s="88">
        <v>0.35</v>
      </c>
      <c r="U313" s="88">
        <v>0.4</v>
      </c>
      <c r="V313" s="88">
        <v>0</v>
      </c>
      <c r="W313" s="88" t="s">
        <v>1945</v>
      </c>
      <c r="X313" s="88">
        <v>0.53849999999999998</v>
      </c>
      <c r="Y313" s="88" t="s">
        <v>1953</v>
      </c>
      <c r="Z313" s="88">
        <v>0.3236</v>
      </c>
      <c r="AA313" s="88" t="s">
        <v>11103</v>
      </c>
      <c r="AB313" s="88">
        <v>0.19750000000000001</v>
      </c>
      <c r="AC313" s="89" t="s">
        <v>12280</v>
      </c>
      <c r="AD313" s="87"/>
      <c r="AE313" s="87"/>
      <c r="AF313" s="87">
        <v>44119</v>
      </c>
      <c r="AG313" s="87">
        <v>44179</v>
      </c>
      <c r="AH313" s="88">
        <f t="shared" si="29"/>
        <v>1</v>
      </c>
      <c r="AI313" s="88" t="str">
        <f t="shared" si="30"/>
        <v/>
      </c>
      <c r="AJ313" s="88">
        <f t="shared" si="31"/>
        <v>1</v>
      </c>
      <c r="AK313" s="88">
        <f t="shared" si="27"/>
        <v>0.9245714285714286</v>
      </c>
      <c r="AL313" s="88">
        <f t="shared" si="28"/>
        <v>0.49375000000000002</v>
      </c>
      <c r="AM313" s="86"/>
      <c r="AN313" s="86"/>
      <c r="AO313" t="s">
        <v>10208</v>
      </c>
      <c r="AP313" t="s">
        <v>10208</v>
      </c>
      <c r="AQ313" s="86"/>
      <c r="AR313" t="s">
        <v>10208</v>
      </c>
      <c r="AS313" t="s">
        <v>10268</v>
      </c>
      <c r="AU313" t="s">
        <v>10409</v>
      </c>
      <c r="AV313" t="s">
        <v>11104</v>
      </c>
      <c r="AW313" t="s">
        <v>11105</v>
      </c>
    </row>
    <row r="314" spans="1:50" ht="15" customHeight="1" x14ac:dyDescent="0.2">
      <c r="A314" s="86">
        <v>8</v>
      </c>
      <c r="B314" s="86" t="s">
        <v>1936</v>
      </c>
      <c r="C314" s="86" t="s">
        <v>1942</v>
      </c>
      <c r="D314" s="86" t="s">
        <v>1081</v>
      </c>
      <c r="E314" s="86" t="s">
        <v>1269</v>
      </c>
      <c r="F314" s="86" t="s">
        <v>1269</v>
      </c>
      <c r="G314" s="86" t="s">
        <v>1270</v>
      </c>
      <c r="H314" s="86" t="s">
        <v>1271</v>
      </c>
      <c r="I314" s="86" t="s">
        <v>1954</v>
      </c>
      <c r="J314" s="87">
        <v>43983</v>
      </c>
      <c r="K314" s="87">
        <v>44196</v>
      </c>
      <c r="L314" s="86" t="s">
        <v>1087</v>
      </c>
      <c r="M314" t="s">
        <v>1295</v>
      </c>
      <c r="N314" s="86" t="s">
        <v>472</v>
      </c>
      <c r="O314" s="86" t="s">
        <v>1942</v>
      </c>
      <c r="P314" s="86" t="s">
        <v>1090</v>
      </c>
      <c r="Q314" s="88">
        <f t="shared" si="33"/>
        <v>1</v>
      </c>
      <c r="R314" s="88">
        <v>0</v>
      </c>
      <c r="S314" s="88">
        <v>0.1</v>
      </c>
      <c r="T314" s="88">
        <v>0.5</v>
      </c>
      <c r="U314" s="88">
        <v>0.4</v>
      </c>
      <c r="V314" s="88">
        <v>0</v>
      </c>
      <c r="W314" s="88" t="s">
        <v>1253</v>
      </c>
      <c r="X314" s="88">
        <v>0.05</v>
      </c>
      <c r="Y314" s="88" t="s">
        <v>1955</v>
      </c>
      <c r="Z314" s="88">
        <v>0.95</v>
      </c>
      <c r="AA314" s="88" t="s">
        <v>11106</v>
      </c>
      <c r="AB314" s="88">
        <v>0</v>
      </c>
      <c r="AC314" s="89" t="s">
        <v>12281</v>
      </c>
      <c r="AD314" s="87"/>
      <c r="AE314" s="87"/>
      <c r="AF314" s="87">
        <v>44119</v>
      </c>
      <c r="AG314" s="87">
        <v>44179</v>
      </c>
      <c r="AH314" s="88">
        <f t="shared" si="29"/>
        <v>1</v>
      </c>
      <c r="AI314" s="88" t="str">
        <f t="shared" si="30"/>
        <v/>
      </c>
      <c r="AJ314" s="88">
        <f t="shared" si="31"/>
        <v>0.5</v>
      </c>
      <c r="AK314" s="88">
        <f t="shared" si="27"/>
        <v>1</v>
      </c>
      <c r="AL314" s="88">
        <f t="shared" si="28"/>
        <v>0</v>
      </c>
      <c r="AM314" s="86"/>
      <c r="AN314" s="86"/>
      <c r="AO314" t="s">
        <v>10208</v>
      </c>
      <c r="AP314" t="s">
        <v>10208</v>
      </c>
      <c r="AQ314" s="86"/>
      <c r="AR314" t="s">
        <v>10208</v>
      </c>
      <c r="AS314" t="s">
        <v>10208</v>
      </c>
      <c r="AU314" t="s">
        <v>10409</v>
      </c>
      <c r="AV314" t="s">
        <v>11107</v>
      </c>
      <c r="AW314" t="s">
        <v>11108</v>
      </c>
    </row>
    <row r="315" spans="1:50" ht="15" customHeight="1" x14ac:dyDescent="0.2">
      <c r="A315" s="86">
        <v>9</v>
      </c>
      <c r="B315" s="86" t="s">
        <v>1936</v>
      </c>
      <c r="C315" s="86" t="s">
        <v>1942</v>
      </c>
      <c r="D315" s="86" t="s">
        <v>1081</v>
      </c>
      <c r="E315" s="86" t="s">
        <v>1269</v>
      </c>
      <c r="F315" s="86" t="s">
        <v>1269</v>
      </c>
      <c r="G315" s="86" t="s">
        <v>1270</v>
      </c>
      <c r="H315" s="86" t="s">
        <v>1271</v>
      </c>
      <c r="I315" t="s">
        <v>1956</v>
      </c>
      <c r="J315" s="87">
        <v>43983</v>
      </c>
      <c r="K315" s="87">
        <v>44196</v>
      </c>
      <c r="L315" s="86" t="s">
        <v>1087</v>
      </c>
      <c r="M315" t="s">
        <v>1295</v>
      </c>
      <c r="N315" s="86" t="s">
        <v>472</v>
      </c>
      <c r="O315" s="86" t="s">
        <v>1942</v>
      </c>
      <c r="P315" s="86" t="s">
        <v>1090</v>
      </c>
      <c r="Q315" s="88">
        <f t="shared" si="33"/>
        <v>1</v>
      </c>
      <c r="R315" s="88">
        <v>0</v>
      </c>
      <c r="S315" s="88">
        <v>0.1</v>
      </c>
      <c r="T315" s="88">
        <v>0.5</v>
      </c>
      <c r="U315" s="88">
        <v>0.4</v>
      </c>
      <c r="V315" s="88">
        <v>0</v>
      </c>
      <c r="W315" s="88" t="s">
        <v>1253</v>
      </c>
      <c r="X315" s="88">
        <v>0.05</v>
      </c>
      <c r="Y315" s="88" t="s">
        <v>1957</v>
      </c>
      <c r="Z315" s="88">
        <v>0.95</v>
      </c>
      <c r="AA315" s="88" t="s">
        <v>11109</v>
      </c>
      <c r="AB315" s="88">
        <v>0</v>
      </c>
      <c r="AC315" s="89" t="s">
        <v>12282</v>
      </c>
      <c r="AD315" s="87"/>
      <c r="AE315" s="87"/>
      <c r="AF315" s="87">
        <v>44119</v>
      </c>
      <c r="AG315" s="87">
        <v>44179</v>
      </c>
      <c r="AH315" s="88">
        <f t="shared" si="29"/>
        <v>1</v>
      </c>
      <c r="AI315" s="88" t="str">
        <f t="shared" si="30"/>
        <v/>
      </c>
      <c r="AJ315" s="88">
        <f t="shared" si="31"/>
        <v>0.5</v>
      </c>
      <c r="AK315" s="88">
        <f t="shared" si="27"/>
        <v>1</v>
      </c>
      <c r="AL315" s="88">
        <f t="shared" si="28"/>
        <v>0</v>
      </c>
      <c r="AM315" s="86"/>
      <c r="AN315" s="86"/>
      <c r="AO315" t="s">
        <v>10208</v>
      </c>
      <c r="AP315" t="s">
        <v>10208</v>
      </c>
      <c r="AQ315" s="86"/>
      <c r="AR315" t="s">
        <v>10208</v>
      </c>
      <c r="AS315" t="s">
        <v>10208</v>
      </c>
      <c r="AU315" t="s">
        <v>10409</v>
      </c>
      <c r="AV315" t="s">
        <v>11110</v>
      </c>
      <c r="AW315" t="s">
        <v>11111</v>
      </c>
    </row>
    <row r="316" spans="1:50" ht="15" customHeight="1" x14ac:dyDescent="0.2">
      <c r="A316" s="86">
        <v>10</v>
      </c>
      <c r="B316" s="86" t="s">
        <v>1936</v>
      </c>
      <c r="C316" s="86" t="s">
        <v>1942</v>
      </c>
      <c r="D316" s="86" t="s">
        <v>1081</v>
      </c>
      <c r="E316" s="86" t="s">
        <v>1269</v>
      </c>
      <c r="F316" s="86" t="s">
        <v>1269</v>
      </c>
      <c r="G316" s="86" t="s">
        <v>1270</v>
      </c>
      <c r="H316" s="86" t="s">
        <v>1271</v>
      </c>
      <c r="I316" t="s">
        <v>1958</v>
      </c>
      <c r="J316" s="87">
        <v>43891</v>
      </c>
      <c r="K316" s="87">
        <v>44196</v>
      </c>
      <c r="L316" s="86" t="s">
        <v>1087</v>
      </c>
      <c r="M316" t="s">
        <v>1295</v>
      </c>
      <c r="N316" s="86" t="s">
        <v>472</v>
      </c>
      <c r="O316" s="86" t="s">
        <v>1942</v>
      </c>
      <c r="P316" s="86" t="s">
        <v>1090</v>
      </c>
      <c r="Q316" s="88">
        <f t="shared" si="33"/>
        <v>1</v>
      </c>
      <c r="R316" s="88">
        <v>0.1</v>
      </c>
      <c r="S316" s="88">
        <v>0.4</v>
      </c>
      <c r="T316" s="88">
        <v>0.15</v>
      </c>
      <c r="U316" s="88">
        <v>0.35</v>
      </c>
      <c r="V316" s="88">
        <v>0.1</v>
      </c>
      <c r="W316" s="88" t="s">
        <v>1959</v>
      </c>
      <c r="X316" s="88">
        <v>0.4</v>
      </c>
      <c r="Y316" s="88" t="s">
        <v>1960</v>
      </c>
      <c r="Z316" s="88">
        <v>0.15</v>
      </c>
      <c r="AA316" s="88" t="s">
        <v>11112</v>
      </c>
      <c r="AB316" s="88">
        <v>0.2</v>
      </c>
      <c r="AC316" s="89" t="s">
        <v>12283</v>
      </c>
      <c r="AD316" s="87"/>
      <c r="AE316" s="87"/>
      <c r="AF316" s="87">
        <v>44119</v>
      </c>
      <c r="AG316" s="87">
        <v>44179</v>
      </c>
      <c r="AH316" s="88">
        <f t="shared" si="29"/>
        <v>0.85000000000000009</v>
      </c>
      <c r="AI316" s="88">
        <f t="shared" si="30"/>
        <v>1</v>
      </c>
      <c r="AJ316" s="88">
        <f t="shared" si="31"/>
        <v>1</v>
      </c>
      <c r="AK316" s="88">
        <f t="shared" si="27"/>
        <v>1</v>
      </c>
      <c r="AL316" s="88">
        <f t="shared" si="28"/>
        <v>0.57142857142857151</v>
      </c>
      <c r="AM316" s="86"/>
      <c r="AN316" s="86"/>
      <c r="AO316" t="s">
        <v>10208</v>
      </c>
      <c r="AP316" t="s">
        <v>10208</v>
      </c>
      <c r="AQ316" s="86" t="s">
        <v>10268</v>
      </c>
      <c r="AR316" t="s">
        <v>10208</v>
      </c>
      <c r="AS316" t="s">
        <v>10208</v>
      </c>
      <c r="AU316" t="s">
        <v>10989</v>
      </c>
      <c r="AV316" t="s">
        <v>11113</v>
      </c>
      <c r="AW316" t="s">
        <v>11114</v>
      </c>
    </row>
    <row r="317" spans="1:50" ht="15" customHeight="1" x14ac:dyDescent="0.2">
      <c r="A317" s="86">
        <v>11</v>
      </c>
      <c r="B317" s="86" t="s">
        <v>1936</v>
      </c>
      <c r="C317" s="86" t="s">
        <v>1942</v>
      </c>
      <c r="D317" s="86" t="s">
        <v>1081</v>
      </c>
      <c r="E317" s="86" t="s">
        <v>1269</v>
      </c>
      <c r="F317" s="86" t="s">
        <v>1269</v>
      </c>
      <c r="G317" s="86" t="s">
        <v>1270</v>
      </c>
      <c r="H317" s="86" t="s">
        <v>1271</v>
      </c>
      <c r="I317" t="s">
        <v>1961</v>
      </c>
      <c r="J317" s="87">
        <v>43983</v>
      </c>
      <c r="K317" s="87">
        <v>44196</v>
      </c>
      <c r="L317" s="86" t="s">
        <v>1087</v>
      </c>
      <c r="M317" t="s">
        <v>1295</v>
      </c>
      <c r="N317" s="86" t="s">
        <v>472</v>
      </c>
      <c r="O317" s="86" t="s">
        <v>1942</v>
      </c>
      <c r="P317" s="86" t="s">
        <v>1090</v>
      </c>
      <c r="Q317" s="88">
        <f t="shared" si="33"/>
        <v>1</v>
      </c>
      <c r="R317" s="88">
        <v>0</v>
      </c>
      <c r="S317" s="88">
        <v>0.1</v>
      </c>
      <c r="T317" s="88">
        <v>0.5</v>
      </c>
      <c r="U317" s="88">
        <v>0.4</v>
      </c>
      <c r="V317" s="88">
        <v>0</v>
      </c>
      <c r="W317" s="88" t="s">
        <v>1253</v>
      </c>
      <c r="X317" s="88">
        <v>0.1</v>
      </c>
      <c r="Y317" s="88" t="s">
        <v>1962</v>
      </c>
      <c r="Z317" s="88">
        <v>0.2</v>
      </c>
      <c r="AA317" s="88" t="s">
        <v>11115</v>
      </c>
      <c r="AB317" s="88">
        <v>0.3</v>
      </c>
      <c r="AC317" s="89" t="s">
        <v>12284</v>
      </c>
      <c r="AD317" s="87"/>
      <c r="AE317" s="87"/>
      <c r="AF317" s="87">
        <v>44119</v>
      </c>
      <c r="AG317" s="87">
        <v>44179</v>
      </c>
      <c r="AH317" s="88">
        <f t="shared" si="29"/>
        <v>0.60000000000000009</v>
      </c>
      <c r="AI317" s="88" t="str">
        <f t="shared" si="30"/>
        <v/>
      </c>
      <c r="AJ317" s="88">
        <f t="shared" si="31"/>
        <v>1</v>
      </c>
      <c r="AK317" s="88">
        <f t="shared" si="27"/>
        <v>0.4</v>
      </c>
      <c r="AL317" s="88">
        <f t="shared" si="28"/>
        <v>0.74999999999999989</v>
      </c>
      <c r="AM317" s="86"/>
      <c r="AN317" s="86"/>
      <c r="AO317" t="s">
        <v>10208</v>
      </c>
      <c r="AP317" t="s">
        <v>10208</v>
      </c>
      <c r="AQ317" s="86"/>
      <c r="AR317" t="s">
        <v>10208</v>
      </c>
      <c r="AS317" t="s">
        <v>10208</v>
      </c>
      <c r="AU317" t="s">
        <v>10409</v>
      </c>
      <c r="AV317" t="s">
        <v>11116</v>
      </c>
      <c r="AW317" t="s">
        <v>11117</v>
      </c>
    </row>
    <row r="318" spans="1:50" ht="15" customHeight="1" x14ac:dyDescent="0.2">
      <c r="A318" s="86">
        <v>12</v>
      </c>
      <c r="B318" s="86" t="s">
        <v>1936</v>
      </c>
      <c r="C318" s="86" t="s">
        <v>1963</v>
      </c>
      <c r="D318" s="86" t="s">
        <v>1081</v>
      </c>
      <c r="E318" s="86" t="s">
        <v>1269</v>
      </c>
      <c r="F318" s="86" t="s">
        <v>1269</v>
      </c>
      <c r="G318" s="86" t="s">
        <v>1270</v>
      </c>
      <c r="H318" s="86" t="s">
        <v>1271</v>
      </c>
      <c r="I318" t="s">
        <v>1964</v>
      </c>
      <c r="J318" s="87">
        <v>44013</v>
      </c>
      <c r="K318" s="87">
        <v>44196</v>
      </c>
      <c r="L318" s="86" t="s">
        <v>1087</v>
      </c>
      <c r="M318" t="s">
        <v>1295</v>
      </c>
      <c r="N318" s="86" t="s">
        <v>472</v>
      </c>
      <c r="O318" s="86" t="s">
        <v>1963</v>
      </c>
      <c r="P318" s="86" t="s">
        <v>1090</v>
      </c>
      <c r="Q318" s="88">
        <f t="shared" si="33"/>
        <v>1</v>
      </c>
      <c r="R318" s="88">
        <v>0</v>
      </c>
      <c r="S318" s="88">
        <v>0</v>
      </c>
      <c r="T318" s="88">
        <v>0.4</v>
      </c>
      <c r="U318" s="88">
        <v>0.6</v>
      </c>
      <c r="V318" s="88">
        <v>0</v>
      </c>
      <c r="W318" s="88" t="s">
        <v>1304</v>
      </c>
      <c r="X318" s="88">
        <v>0</v>
      </c>
      <c r="Y318" s="88" t="s">
        <v>1304</v>
      </c>
      <c r="Z318" s="88">
        <v>0.10589999999999999</v>
      </c>
      <c r="AA318" s="88" t="s">
        <v>11118</v>
      </c>
      <c r="AB318" s="88">
        <v>7.8100000000000003E-2</v>
      </c>
      <c r="AC318" s="89" t="s">
        <v>12285</v>
      </c>
      <c r="AD318" s="87"/>
      <c r="AE318" s="87"/>
      <c r="AF318" s="87">
        <v>44119</v>
      </c>
      <c r="AG318" s="87">
        <v>44179</v>
      </c>
      <c r="AH318" s="88">
        <f t="shared" si="29"/>
        <v>0.184</v>
      </c>
      <c r="AI318" s="88" t="str">
        <f t="shared" si="30"/>
        <v/>
      </c>
      <c r="AJ318" s="88" t="str">
        <f t="shared" si="31"/>
        <v/>
      </c>
      <c r="AK318" s="88">
        <f t="shared" si="27"/>
        <v>0.26474999999999999</v>
      </c>
      <c r="AL318" s="88">
        <f t="shared" si="28"/>
        <v>0.13016666666666668</v>
      </c>
      <c r="AM318" s="86"/>
      <c r="AN318" s="86"/>
      <c r="AO318" t="s">
        <v>10208</v>
      </c>
      <c r="AP318" t="s">
        <v>10208</v>
      </c>
      <c r="AQ318" s="86"/>
      <c r="AS318" t="s">
        <v>10268</v>
      </c>
      <c r="AU318" t="s">
        <v>10409</v>
      </c>
      <c r="AV318" t="s">
        <v>10409</v>
      </c>
      <c r="AW318" t="s">
        <v>11119</v>
      </c>
    </row>
    <row r="319" spans="1:50" ht="15" customHeight="1" x14ac:dyDescent="0.2">
      <c r="A319" s="86">
        <v>13</v>
      </c>
      <c r="B319" s="86" t="s">
        <v>1936</v>
      </c>
      <c r="C319" s="86" t="s">
        <v>1963</v>
      </c>
      <c r="D319" s="86" t="s">
        <v>1081</v>
      </c>
      <c r="E319" s="86" t="s">
        <v>1269</v>
      </c>
      <c r="F319" s="86" t="s">
        <v>1269</v>
      </c>
      <c r="G319" s="86" t="s">
        <v>1270</v>
      </c>
      <c r="H319" s="86" t="s">
        <v>1271</v>
      </c>
      <c r="I319" t="s">
        <v>1965</v>
      </c>
      <c r="J319" s="87">
        <v>44013</v>
      </c>
      <c r="K319" s="87">
        <v>44196</v>
      </c>
      <c r="L319" s="86" t="s">
        <v>1087</v>
      </c>
      <c r="M319" t="s">
        <v>1295</v>
      </c>
      <c r="N319" s="86" t="s">
        <v>472</v>
      </c>
      <c r="O319" s="86" t="s">
        <v>1963</v>
      </c>
      <c r="P319" s="86" t="s">
        <v>1090</v>
      </c>
      <c r="Q319" s="88">
        <f t="shared" si="33"/>
        <v>1</v>
      </c>
      <c r="R319" s="88">
        <v>0</v>
      </c>
      <c r="S319" s="88">
        <v>0</v>
      </c>
      <c r="T319" s="88">
        <v>0.4</v>
      </c>
      <c r="U319" s="88">
        <v>0.6</v>
      </c>
      <c r="V319" s="88">
        <v>0</v>
      </c>
      <c r="W319" s="88" t="s">
        <v>1304</v>
      </c>
      <c r="X319" s="88">
        <v>0</v>
      </c>
      <c r="Y319" s="88" t="s">
        <v>1304</v>
      </c>
      <c r="Z319" s="88">
        <v>0.5</v>
      </c>
      <c r="AA319" s="88" t="s">
        <v>11120</v>
      </c>
      <c r="AB319" s="88">
        <v>0.5</v>
      </c>
      <c r="AC319" s="89" t="s">
        <v>12286</v>
      </c>
      <c r="AD319" s="87"/>
      <c r="AE319" s="87"/>
      <c r="AF319" s="87">
        <v>44119</v>
      </c>
      <c r="AG319" s="87">
        <v>44179</v>
      </c>
      <c r="AH319" s="88">
        <f t="shared" si="29"/>
        <v>1</v>
      </c>
      <c r="AI319" s="88" t="str">
        <f t="shared" si="30"/>
        <v/>
      </c>
      <c r="AJ319" s="88" t="str">
        <f t="shared" si="31"/>
        <v/>
      </c>
      <c r="AK319" s="88">
        <f t="shared" si="27"/>
        <v>1</v>
      </c>
      <c r="AL319" s="88">
        <f t="shared" si="28"/>
        <v>0.83333333333333337</v>
      </c>
      <c r="AM319" s="86"/>
      <c r="AN319" s="86"/>
      <c r="AO319" t="s">
        <v>10208</v>
      </c>
      <c r="AP319" t="s">
        <v>10208</v>
      </c>
      <c r="AQ319" s="86"/>
      <c r="AS319" t="s">
        <v>10208</v>
      </c>
      <c r="AU319" t="s">
        <v>10409</v>
      </c>
      <c r="AV319" t="s">
        <v>10409</v>
      </c>
      <c r="AW319" t="s">
        <v>11121</v>
      </c>
    </row>
    <row r="320" spans="1:50" ht="15" customHeight="1" x14ac:dyDescent="0.2">
      <c r="A320" s="86">
        <v>14</v>
      </c>
      <c r="B320" s="86" t="s">
        <v>1936</v>
      </c>
      <c r="C320" s="86" t="s">
        <v>1299</v>
      </c>
      <c r="D320" s="86" t="s">
        <v>1081</v>
      </c>
      <c r="E320" s="86" t="s">
        <v>1269</v>
      </c>
      <c r="F320" s="86" t="s">
        <v>1269</v>
      </c>
      <c r="G320" s="86" t="s">
        <v>1270</v>
      </c>
      <c r="H320" s="86" t="s">
        <v>1271</v>
      </c>
      <c r="I320" t="s">
        <v>1109</v>
      </c>
      <c r="J320" s="87">
        <v>43983</v>
      </c>
      <c r="K320" s="87">
        <v>44135</v>
      </c>
      <c r="L320" s="86" t="s">
        <v>1087</v>
      </c>
      <c r="M320" t="s">
        <v>1295</v>
      </c>
      <c r="N320" s="86" t="s">
        <v>472</v>
      </c>
      <c r="O320" s="86" t="s">
        <v>1299</v>
      </c>
      <c r="P320" s="86" t="s">
        <v>1090</v>
      </c>
      <c r="Q320" s="88">
        <f t="shared" si="33"/>
        <v>1</v>
      </c>
      <c r="R320" s="88">
        <v>0</v>
      </c>
      <c r="S320" s="88">
        <v>0.05</v>
      </c>
      <c r="T320" s="88">
        <v>0.55000000000000004</v>
      </c>
      <c r="U320" s="88">
        <v>0.4</v>
      </c>
      <c r="V320" s="88">
        <v>0</v>
      </c>
      <c r="W320" s="88" t="s">
        <v>1253</v>
      </c>
      <c r="X320" s="88">
        <v>0.05</v>
      </c>
      <c r="Y320" s="88" t="s">
        <v>1966</v>
      </c>
      <c r="Z320" s="88">
        <v>0.41499999999999998</v>
      </c>
      <c r="AA320" s="88" t="s">
        <v>11122</v>
      </c>
      <c r="AB320" s="88">
        <v>0.5</v>
      </c>
      <c r="AC320" s="89" t="s">
        <v>12287</v>
      </c>
      <c r="AD320" s="87"/>
      <c r="AE320" s="87"/>
      <c r="AF320" s="87">
        <v>44119</v>
      </c>
      <c r="AG320" s="87">
        <v>44179</v>
      </c>
      <c r="AH320" s="88">
        <f t="shared" si="29"/>
        <v>0.96499999999999997</v>
      </c>
      <c r="AI320" s="88" t="str">
        <f t="shared" si="30"/>
        <v/>
      </c>
      <c r="AJ320" s="88">
        <f t="shared" si="31"/>
        <v>1</v>
      </c>
      <c r="AK320" s="88">
        <f t="shared" si="27"/>
        <v>0.75454545454545441</v>
      </c>
      <c r="AL320" s="88">
        <f t="shared" si="28"/>
        <v>1</v>
      </c>
      <c r="AM320" s="86"/>
      <c r="AN320" s="86"/>
      <c r="AO320" t="s">
        <v>10208</v>
      </c>
      <c r="AP320" t="s">
        <v>10208</v>
      </c>
      <c r="AQ320" s="86"/>
      <c r="AS320" t="s">
        <v>10268</v>
      </c>
      <c r="AW320" t="s">
        <v>11123</v>
      </c>
    </row>
    <row r="321" spans="1:49" ht="15" customHeight="1" x14ac:dyDescent="0.2">
      <c r="A321" s="86">
        <v>15</v>
      </c>
      <c r="B321" s="86" t="s">
        <v>1936</v>
      </c>
      <c r="C321" s="86" t="s">
        <v>1299</v>
      </c>
      <c r="D321" s="86" t="s">
        <v>1081</v>
      </c>
      <c r="E321" s="86" t="s">
        <v>1269</v>
      </c>
      <c r="F321" s="86" t="s">
        <v>1269</v>
      </c>
      <c r="G321" s="86" t="s">
        <v>1270</v>
      </c>
      <c r="H321" s="86" t="s">
        <v>1271</v>
      </c>
      <c r="I321" t="s">
        <v>1111</v>
      </c>
      <c r="J321" s="87">
        <v>44044</v>
      </c>
      <c r="K321" s="87">
        <v>44196</v>
      </c>
      <c r="L321" s="86" t="s">
        <v>1087</v>
      </c>
      <c r="M321" t="s">
        <v>1295</v>
      </c>
      <c r="N321" s="86" t="s">
        <v>472</v>
      </c>
      <c r="O321" s="86" t="s">
        <v>1299</v>
      </c>
      <c r="P321" s="86" t="s">
        <v>1090</v>
      </c>
      <c r="Q321" s="88">
        <f t="shared" si="33"/>
        <v>1</v>
      </c>
      <c r="R321" s="88">
        <v>0</v>
      </c>
      <c r="S321" s="88">
        <v>0</v>
      </c>
      <c r="T321" s="88">
        <v>0.5</v>
      </c>
      <c r="U321" s="88">
        <v>0.5</v>
      </c>
      <c r="V321" s="88">
        <v>0</v>
      </c>
      <c r="W321" s="88" t="s">
        <v>1302</v>
      </c>
      <c r="X321" s="88">
        <v>0</v>
      </c>
      <c r="Y321" s="88" t="s">
        <v>1302</v>
      </c>
      <c r="Z321" s="88">
        <v>0.66</v>
      </c>
      <c r="AA321" s="88" t="s">
        <v>11124</v>
      </c>
      <c r="AB321" s="88">
        <v>0.34</v>
      </c>
      <c r="AC321" s="89" t="s">
        <v>12288</v>
      </c>
      <c r="AD321" s="87"/>
      <c r="AE321" s="87"/>
      <c r="AF321" s="87">
        <v>44119</v>
      </c>
      <c r="AG321" s="87">
        <v>44179</v>
      </c>
      <c r="AH321" s="88">
        <f t="shared" si="29"/>
        <v>1</v>
      </c>
      <c r="AI321" s="88" t="str">
        <f t="shared" si="30"/>
        <v/>
      </c>
      <c r="AJ321" s="88" t="str">
        <f t="shared" si="31"/>
        <v/>
      </c>
      <c r="AK321" s="88">
        <f t="shared" si="27"/>
        <v>1</v>
      </c>
      <c r="AL321" s="88">
        <f t="shared" si="28"/>
        <v>0.68</v>
      </c>
      <c r="AM321" s="86"/>
      <c r="AN321" s="86"/>
      <c r="AO321" t="s">
        <v>10208</v>
      </c>
      <c r="AP321" t="s">
        <v>10208</v>
      </c>
      <c r="AQ321" s="86"/>
      <c r="AS321" t="s">
        <v>10208</v>
      </c>
      <c r="AW321" t="s">
        <v>11125</v>
      </c>
    </row>
    <row r="322" spans="1:49" ht="15" customHeight="1" x14ac:dyDescent="0.2">
      <c r="A322" s="86">
        <v>16</v>
      </c>
      <c r="B322" s="86" t="s">
        <v>1936</v>
      </c>
      <c r="C322" s="86" t="s">
        <v>1299</v>
      </c>
      <c r="D322" s="86" t="s">
        <v>1081</v>
      </c>
      <c r="E322" s="86" t="s">
        <v>1269</v>
      </c>
      <c r="F322" s="86" t="s">
        <v>1269</v>
      </c>
      <c r="G322" s="86" t="s">
        <v>1270</v>
      </c>
      <c r="H322" s="86" t="s">
        <v>1271</v>
      </c>
      <c r="I322" t="s">
        <v>1303</v>
      </c>
      <c r="J322" s="87">
        <v>44013</v>
      </c>
      <c r="K322" s="87">
        <v>44043</v>
      </c>
      <c r="L322" s="86" t="s">
        <v>1087</v>
      </c>
      <c r="M322" t="s">
        <v>1295</v>
      </c>
      <c r="N322" s="86" t="s">
        <v>472</v>
      </c>
      <c r="O322" s="86" t="s">
        <v>1299</v>
      </c>
      <c r="P322" s="86" t="s">
        <v>1090</v>
      </c>
      <c r="Q322" s="88">
        <f t="shared" si="33"/>
        <v>1</v>
      </c>
      <c r="R322" s="88">
        <v>0</v>
      </c>
      <c r="S322" s="88">
        <v>0</v>
      </c>
      <c r="T322" s="88">
        <v>1</v>
      </c>
      <c r="U322" s="88">
        <v>0</v>
      </c>
      <c r="V322" s="88">
        <v>0</v>
      </c>
      <c r="W322" s="88" t="s">
        <v>1304</v>
      </c>
      <c r="X322" s="88">
        <v>0</v>
      </c>
      <c r="Y322" s="88" t="s">
        <v>1304</v>
      </c>
      <c r="Z322" s="88">
        <v>1</v>
      </c>
      <c r="AA322" s="88" t="s">
        <v>11126</v>
      </c>
      <c r="AB322" s="88">
        <v>0</v>
      </c>
      <c r="AC322" s="89" t="s">
        <v>12289</v>
      </c>
      <c r="AD322" s="87"/>
      <c r="AE322" s="87"/>
      <c r="AF322" s="87">
        <v>44119</v>
      </c>
      <c r="AG322" s="87">
        <v>44179</v>
      </c>
      <c r="AH322" s="88">
        <f t="shared" si="29"/>
        <v>1</v>
      </c>
      <c r="AI322" s="88" t="str">
        <f t="shared" si="30"/>
        <v/>
      </c>
      <c r="AJ322" s="88" t="str">
        <f t="shared" si="31"/>
        <v/>
      </c>
      <c r="AK322" s="88">
        <f t="shared" ref="AK322:AK385" si="34">IFERROR(IF(T322=0,"",IF((Z322/T322)&gt;1,1,(Z322/T322))),"")</f>
        <v>1</v>
      </c>
      <c r="AL322" s="88" t="str">
        <f t="shared" ref="AL322:AL385" si="35">IFERROR(IF(U322=0,"",IF((AB322/U322)&gt;1,1,(AB322/U322))),"")</f>
        <v/>
      </c>
      <c r="AM322" s="86"/>
      <c r="AN322" s="86"/>
      <c r="AO322" t="s">
        <v>10208</v>
      </c>
      <c r="AP322" t="s">
        <v>10218</v>
      </c>
      <c r="AQ322" s="86"/>
      <c r="AS322" t="s">
        <v>10208</v>
      </c>
      <c r="AW322" t="s">
        <v>11127</v>
      </c>
    </row>
    <row r="323" spans="1:49" ht="15" customHeight="1" x14ac:dyDescent="0.2">
      <c r="A323" s="86">
        <v>1</v>
      </c>
      <c r="B323" s="86" t="s">
        <v>1967</v>
      </c>
      <c r="C323" s="86" t="s">
        <v>1968</v>
      </c>
      <c r="D323" s="86" t="s">
        <v>1081</v>
      </c>
      <c r="E323" s="86" t="s">
        <v>1269</v>
      </c>
      <c r="F323" s="86" t="s">
        <v>1269</v>
      </c>
      <c r="G323" s="86" t="s">
        <v>1270</v>
      </c>
      <c r="H323" s="86" t="s">
        <v>1271</v>
      </c>
      <c r="I323" s="86" t="s">
        <v>1969</v>
      </c>
      <c r="J323" s="87">
        <v>43891</v>
      </c>
      <c r="K323" s="87">
        <v>44196</v>
      </c>
      <c r="L323" s="86" t="s">
        <v>1970</v>
      </c>
      <c r="M323" s="86" t="s">
        <v>1971</v>
      </c>
      <c r="N323" s="86" t="s">
        <v>472</v>
      </c>
      <c r="O323" s="86" t="s">
        <v>1972</v>
      </c>
      <c r="P323" s="86" t="s">
        <v>1090</v>
      </c>
      <c r="Q323" s="88">
        <f>SUM(R323:U323)</f>
        <v>1</v>
      </c>
      <c r="R323" s="88">
        <v>0.01</v>
      </c>
      <c r="S323" s="88">
        <v>0.1</v>
      </c>
      <c r="T323" s="88">
        <v>0.51</v>
      </c>
      <c r="U323" s="88">
        <v>0.38</v>
      </c>
      <c r="V323" s="88">
        <v>0.01</v>
      </c>
      <c r="W323" s="89" t="s">
        <v>1973</v>
      </c>
      <c r="X323" s="88">
        <v>0.1</v>
      </c>
      <c r="Y323" s="89" t="s">
        <v>1974</v>
      </c>
      <c r="Z323" s="88">
        <v>0.21</v>
      </c>
      <c r="AA323" s="89" t="s">
        <v>10918</v>
      </c>
      <c r="AB323" s="88">
        <v>0.2</v>
      </c>
      <c r="AC323" s="89" t="s">
        <v>12290</v>
      </c>
      <c r="AD323" s="87"/>
      <c r="AE323" s="87"/>
      <c r="AF323" s="87">
        <v>44119</v>
      </c>
      <c r="AG323" s="87">
        <v>44179</v>
      </c>
      <c r="AH323" s="88">
        <f t="shared" ref="AH323:AH386" si="36">IFERROR(IF((V323+X323+Z323+AB323)/Q323&gt;1,1,(V323+X323+Z323+AB323)/Q323),0)</f>
        <v>0.52</v>
      </c>
      <c r="AI323" s="88">
        <f t="shared" ref="AI323:AI386" si="37">IFERROR(IF(R323=0,"",IF((V323/R323)&gt;1,1,(V323/R323))),"")</f>
        <v>1</v>
      </c>
      <c r="AJ323" s="88">
        <f t="shared" ref="AJ323:AJ386" si="38">IFERROR(IF(S323=0,"",IF((X323/S323)&gt;1,1,(X323/S323))),"")</f>
        <v>1</v>
      </c>
      <c r="AK323" s="88">
        <f t="shared" si="34"/>
        <v>0.41176470588235292</v>
      </c>
      <c r="AL323" s="88">
        <f t="shared" si="35"/>
        <v>0.52631578947368418</v>
      </c>
      <c r="AM323" s="86"/>
      <c r="AN323" s="86"/>
      <c r="AO323" s="86" t="s">
        <v>10208</v>
      </c>
      <c r="AP323" s="86" t="s">
        <v>10208</v>
      </c>
      <c r="AQ323" s="86" t="s">
        <v>10208</v>
      </c>
      <c r="AR323" s="86" t="s">
        <v>10208</v>
      </c>
      <c r="AS323" s="86" t="s">
        <v>10268</v>
      </c>
      <c r="AT323" s="86"/>
      <c r="AU323" s="86" t="s">
        <v>10919</v>
      </c>
      <c r="AV323" s="86" t="s">
        <v>10920</v>
      </c>
      <c r="AW323" s="86" t="s">
        <v>10921</v>
      </c>
    </row>
    <row r="324" spans="1:49" ht="15" customHeight="1" x14ac:dyDescent="0.2">
      <c r="A324" s="86">
        <v>2</v>
      </c>
      <c r="B324" s="86" t="s">
        <v>1967</v>
      </c>
      <c r="C324" s="86" t="s">
        <v>1968</v>
      </c>
      <c r="D324" s="86" t="s">
        <v>1081</v>
      </c>
      <c r="E324" s="86" t="s">
        <v>1269</v>
      </c>
      <c r="F324" s="86" t="s">
        <v>1269</v>
      </c>
      <c r="G324" s="86" t="s">
        <v>1270</v>
      </c>
      <c r="H324" s="86" t="s">
        <v>1271</v>
      </c>
      <c r="I324" s="86" t="s">
        <v>1975</v>
      </c>
      <c r="J324" s="87">
        <v>44013</v>
      </c>
      <c r="K324" s="87">
        <v>44196</v>
      </c>
      <c r="L324" s="86" t="s">
        <v>1976</v>
      </c>
      <c r="M324" s="86" t="s">
        <v>1971</v>
      </c>
      <c r="N324" s="86" t="s">
        <v>472</v>
      </c>
      <c r="O324" s="86" t="s">
        <v>1972</v>
      </c>
      <c r="P324" s="86" t="s">
        <v>1090</v>
      </c>
      <c r="Q324" s="88">
        <f>SUM(R324:U324)</f>
        <v>1</v>
      </c>
      <c r="R324" s="88">
        <v>0</v>
      </c>
      <c r="S324" s="88">
        <v>0</v>
      </c>
      <c r="T324" s="88">
        <v>0.35</v>
      </c>
      <c r="U324" s="88">
        <v>0.65</v>
      </c>
      <c r="V324" s="89">
        <v>0</v>
      </c>
      <c r="W324" s="89" t="s">
        <v>1304</v>
      </c>
      <c r="X324" s="88">
        <v>0</v>
      </c>
      <c r="Y324" s="89" t="s">
        <v>1304</v>
      </c>
      <c r="Z324" s="88">
        <v>0.2</v>
      </c>
      <c r="AA324" s="89" t="s">
        <v>10922</v>
      </c>
      <c r="AB324" s="88">
        <v>0.13</v>
      </c>
      <c r="AC324" s="89" t="s">
        <v>12291</v>
      </c>
      <c r="AD324" s="87"/>
      <c r="AE324" s="87"/>
      <c r="AF324" s="87">
        <v>44119</v>
      </c>
      <c r="AG324" s="87">
        <v>44179</v>
      </c>
      <c r="AH324" s="88">
        <f t="shared" si="36"/>
        <v>0.33</v>
      </c>
      <c r="AI324" s="88" t="str">
        <f t="shared" si="37"/>
        <v/>
      </c>
      <c r="AJ324" s="88" t="str">
        <f t="shared" si="38"/>
        <v/>
      </c>
      <c r="AK324" s="88">
        <f t="shared" si="34"/>
        <v>0.57142857142857151</v>
      </c>
      <c r="AL324" s="88">
        <f t="shared" si="35"/>
        <v>0.2</v>
      </c>
      <c r="AM324" s="86"/>
      <c r="AN324" s="86"/>
      <c r="AO324" s="86" t="s">
        <v>10208</v>
      </c>
      <c r="AP324" s="86" t="s">
        <v>10208</v>
      </c>
      <c r="AQ324" s="86"/>
      <c r="AS324" t="s">
        <v>10208</v>
      </c>
      <c r="AU324" t="s">
        <v>10409</v>
      </c>
      <c r="AV324" t="s">
        <v>10409</v>
      </c>
      <c r="AW324" t="s">
        <v>10923</v>
      </c>
    </row>
    <row r="325" spans="1:49" ht="15" customHeight="1" x14ac:dyDescent="0.2">
      <c r="A325" s="86">
        <v>3</v>
      </c>
      <c r="B325" s="86" t="s">
        <v>1967</v>
      </c>
      <c r="C325" s="86" t="s">
        <v>1977</v>
      </c>
      <c r="D325" s="86" t="s">
        <v>1081</v>
      </c>
      <c r="E325" s="86" t="s">
        <v>1269</v>
      </c>
      <c r="F325" s="86" t="s">
        <v>1238</v>
      </c>
      <c r="G325" s="86" t="s">
        <v>1270</v>
      </c>
      <c r="H325" s="86" t="s">
        <v>1271</v>
      </c>
      <c r="I325" t="s">
        <v>1978</v>
      </c>
      <c r="J325" s="87">
        <v>43891</v>
      </c>
      <c r="K325" s="87">
        <v>44196</v>
      </c>
      <c r="L325" s="86" t="s">
        <v>1979</v>
      </c>
      <c r="M325" s="86" t="s">
        <v>1971</v>
      </c>
      <c r="N325" s="86" t="s">
        <v>472</v>
      </c>
      <c r="O325" t="s">
        <v>1980</v>
      </c>
      <c r="P325" s="86" t="s">
        <v>1090</v>
      </c>
      <c r="Q325" s="88">
        <f>SUM(R325:U325)</f>
        <v>1</v>
      </c>
      <c r="R325" s="88">
        <v>0.02</v>
      </c>
      <c r="S325" s="88">
        <v>0.11</v>
      </c>
      <c r="T325" s="88">
        <v>0.42</v>
      </c>
      <c r="U325" s="88">
        <v>0.45</v>
      </c>
      <c r="V325" s="88">
        <v>2.2200000000000001E-2</v>
      </c>
      <c r="W325" s="89" t="s">
        <v>1981</v>
      </c>
      <c r="X325" s="88">
        <v>0.11</v>
      </c>
      <c r="Y325" s="89" t="s">
        <v>1982</v>
      </c>
      <c r="Z325" s="88">
        <v>0.42</v>
      </c>
      <c r="AA325" s="89" t="s">
        <v>10924</v>
      </c>
      <c r="AB325" s="88">
        <v>0.25</v>
      </c>
      <c r="AC325" s="89" t="s">
        <v>12292</v>
      </c>
      <c r="AD325" s="87"/>
      <c r="AE325" s="87"/>
      <c r="AF325" s="87">
        <v>44119</v>
      </c>
      <c r="AG325" s="87">
        <v>44179</v>
      </c>
      <c r="AH325" s="88">
        <f t="shared" si="36"/>
        <v>0.80220000000000002</v>
      </c>
      <c r="AI325" s="88">
        <f t="shared" si="37"/>
        <v>1</v>
      </c>
      <c r="AJ325" s="88">
        <f t="shared" si="38"/>
        <v>1</v>
      </c>
      <c r="AK325" s="88">
        <f t="shared" si="34"/>
        <v>1</v>
      </c>
      <c r="AL325" s="88">
        <f t="shared" si="35"/>
        <v>0.55555555555555558</v>
      </c>
      <c r="AM325" s="86"/>
      <c r="AN325" s="86"/>
      <c r="AO325" s="86" t="s">
        <v>10208</v>
      </c>
      <c r="AP325" s="86" t="s">
        <v>10208</v>
      </c>
      <c r="AQ325" s="86" t="s">
        <v>10208</v>
      </c>
      <c r="AR325" t="s">
        <v>10208</v>
      </c>
      <c r="AS325" t="s">
        <v>10208</v>
      </c>
      <c r="AU325" t="s">
        <v>10925</v>
      </c>
      <c r="AV325" t="s">
        <v>10926</v>
      </c>
      <c r="AW325" t="s">
        <v>10927</v>
      </c>
    </row>
    <row r="326" spans="1:49" ht="15" customHeight="1" x14ac:dyDescent="0.2">
      <c r="A326" s="86">
        <v>4</v>
      </c>
      <c r="B326" s="86" t="s">
        <v>1967</v>
      </c>
      <c r="C326" s="86" t="s">
        <v>1983</v>
      </c>
      <c r="D326" s="86" t="s">
        <v>1081</v>
      </c>
      <c r="E326" s="86" t="s">
        <v>1269</v>
      </c>
      <c r="F326" s="86" t="s">
        <v>1238</v>
      </c>
      <c r="G326" s="86" t="s">
        <v>1270</v>
      </c>
      <c r="H326" t="s">
        <v>1271</v>
      </c>
      <c r="I326" s="86" t="s">
        <v>1984</v>
      </c>
      <c r="J326" s="87">
        <v>43983</v>
      </c>
      <c r="K326" s="87">
        <v>44196</v>
      </c>
      <c r="L326" s="86" t="s">
        <v>1087</v>
      </c>
      <c r="M326" s="86" t="s">
        <v>1971</v>
      </c>
      <c r="N326" s="86" t="s">
        <v>472</v>
      </c>
      <c r="O326" s="86" t="s">
        <v>1985</v>
      </c>
      <c r="P326" s="86" t="s">
        <v>1090</v>
      </c>
      <c r="Q326" s="88">
        <f t="shared" ref="Q326:Q369" si="39">SUM(R326:U326)</f>
        <v>1</v>
      </c>
      <c r="R326" s="88">
        <v>0</v>
      </c>
      <c r="S326" s="88">
        <v>0.05</v>
      </c>
      <c r="T326" s="88">
        <v>0.5</v>
      </c>
      <c r="U326" s="88">
        <v>0.45</v>
      </c>
      <c r="V326" s="89">
        <v>0</v>
      </c>
      <c r="W326" s="89" t="s">
        <v>1253</v>
      </c>
      <c r="X326" s="88">
        <v>0.05</v>
      </c>
      <c r="Y326" s="89" t="s">
        <v>1986</v>
      </c>
      <c r="Z326" s="88">
        <v>0.5</v>
      </c>
      <c r="AA326" s="89" t="s">
        <v>10928</v>
      </c>
      <c r="AB326" s="88">
        <v>0.3</v>
      </c>
      <c r="AC326" s="89" t="s">
        <v>12293</v>
      </c>
      <c r="AD326" s="87"/>
      <c r="AE326" s="87"/>
      <c r="AF326" s="87">
        <v>44119</v>
      </c>
      <c r="AG326" s="87">
        <v>44179</v>
      </c>
      <c r="AH326" s="88">
        <f t="shared" si="36"/>
        <v>0.85000000000000009</v>
      </c>
      <c r="AI326" s="88" t="str">
        <f t="shared" si="37"/>
        <v/>
      </c>
      <c r="AJ326" s="88">
        <f t="shared" si="38"/>
        <v>1</v>
      </c>
      <c r="AK326" s="88">
        <f t="shared" si="34"/>
        <v>1</v>
      </c>
      <c r="AL326" s="88">
        <f t="shared" si="35"/>
        <v>0.66666666666666663</v>
      </c>
      <c r="AM326" s="86"/>
      <c r="AN326" s="86"/>
      <c r="AO326" s="86" t="s">
        <v>10208</v>
      </c>
      <c r="AP326" s="86" t="s">
        <v>10208</v>
      </c>
      <c r="AQ326" s="86"/>
      <c r="AR326" t="s">
        <v>10208</v>
      </c>
      <c r="AS326" t="s">
        <v>10208</v>
      </c>
      <c r="AU326" t="s">
        <v>10409</v>
      </c>
      <c r="AV326" t="s">
        <v>10929</v>
      </c>
      <c r="AW326" t="s">
        <v>10930</v>
      </c>
    </row>
    <row r="327" spans="1:49" ht="15" customHeight="1" x14ac:dyDescent="0.2">
      <c r="A327" s="86">
        <v>5</v>
      </c>
      <c r="B327" s="86" t="s">
        <v>1967</v>
      </c>
      <c r="C327" s="86" t="s">
        <v>1983</v>
      </c>
      <c r="D327" s="86" t="s">
        <v>1081</v>
      </c>
      <c r="E327" s="86" t="s">
        <v>1269</v>
      </c>
      <c r="F327" s="86" t="s">
        <v>1238</v>
      </c>
      <c r="G327" s="86" t="s">
        <v>1270</v>
      </c>
      <c r="H327" t="s">
        <v>1271</v>
      </c>
      <c r="I327" t="s">
        <v>1987</v>
      </c>
      <c r="J327" s="87">
        <v>44013</v>
      </c>
      <c r="K327" s="87">
        <v>44196</v>
      </c>
      <c r="L327" s="86" t="s">
        <v>1988</v>
      </c>
      <c r="M327" s="86" t="s">
        <v>1971</v>
      </c>
      <c r="N327" s="86" t="s">
        <v>472</v>
      </c>
      <c r="O327" s="86" t="s">
        <v>1985</v>
      </c>
      <c r="P327" s="86" t="s">
        <v>1090</v>
      </c>
      <c r="Q327" s="88">
        <f t="shared" si="39"/>
        <v>1</v>
      </c>
      <c r="R327" s="88">
        <v>0</v>
      </c>
      <c r="S327" s="88">
        <v>0</v>
      </c>
      <c r="T327" s="88">
        <v>0.3</v>
      </c>
      <c r="U327" s="88">
        <v>0.7</v>
      </c>
      <c r="V327" s="89">
        <v>0</v>
      </c>
      <c r="W327" s="89" t="s">
        <v>1304</v>
      </c>
      <c r="X327" s="88">
        <v>0</v>
      </c>
      <c r="Y327" s="89" t="s">
        <v>1304</v>
      </c>
      <c r="Z327" s="88">
        <v>0.3</v>
      </c>
      <c r="AA327" s="89" t="s">
        <v>10931</v>
      </c>
      <c r="AB327" s="88">
        <v>0.45</v>
      </c>
      <c r="AC327" s="89" t="s">
        <v>12294</v>
      </c>
      <c r="AD327" s="87"/>
      <c r="AE327" s="87"/>
      <c r="AF327" s="87">
        <v>44119</v>
      </c>
      <c r="AG327" s="87">
        <v>44179</v>
      </c>
      <c r="AH327" s="88">
        <f t="shared" si="36"/>
        <v>0.75</v>
      </c>
      <c r="AI327" s="88" t="str">
        <f t="shared" si="37"/>
        <v/>
      </c>
      <c r="AJ327" s="88" t="str">
        <f t="shared" si="38"/>
        <v/>
      </c>
      <c r="AK327" s="88">
        <f t="shared" si="34"/>
        <v>1</v>
      </c>
      <c r="AL327" s="88">
        <f t="shared" si="35"/>
        <v>0.6428571428571429</v>
      </c>
      <c r="AM327" s="86"/>
      <c r="AN327" s="86"/>
      <c r="AO327" s="86" t="s">
        <v>10208</v>
      </c>
      <c r="AP327" s="86" t="s">
        <v>10208</v>
      </c>
      <c r="AQ327" s="86"/>
      <c r="AS327" t="s">
        <v>10208</v>
      </c>
      <c r="AU327" t="s">
        <v>10409</v>
      </c>
      <c r="AV327" t="s">
        <v>10409</v>
      </c>
      <c r="AW327" t="s">
        <v>10932</v>
      </c>
    </row>
    <row r="328" spans="1:49" ht="15" customHeight="1" x14ac:dyDescent="0.2">
      <c r="A328" s="86">
        <v>6</v>
      </c>
      <c r="B328" s="86" t="s">
        <v>1967</v>
      </c>
      <c r="C328" s="86" t="s">
        <v>1983</v>
      </c>
      <c r="D328" s="86" t="s">
        <v>1081</v>
      </c>
      <c r="E328" s="86" t="s">
        <v>1269</v>
      </c>
      <c r="F328" s="86" t="s">
        <v>1238</v>
      </c>
      <c r="G328" s="86" t="s">
        <v>1270</v>
      </c>
      <c r="H328" t="s">
        <v>1271</v>
      </c>
      <c r="I328" t="s">
        <v>1989</v>
      </c>
      <c r="J328" s="87">
        <v>44013</v>
      </c>
      <c r="K328" s="87">
        <v>44196</v>
      </c>
      <c r="L328" s="86" t="s">
        <v>1990</v>
      </c>
      <c r="M328" s="86" t="s">
        <v>1971</v>
      </c>
      <c r="N328" s="86" t="s">
        <v>472</v>
      </c>
      <c r="O328" s="86" t="s">
        <v>1985</v>
      </c>
      <c r="P328" s="86" t="s">
        <v>1090</v>
      </c>
      <c r="Q328" s="88">
        <f t="shared" si="39"/>
        <v>1</v>
      </c>
      <c r="R328" s="88">
        <v>0</v>
      </c>
      <c r="S328" s="88">
        <v>0</v>
      </c>
      <c r="T328" s="88">
        <v>0.3</v>
      </c>
      <c r="U328" s="88">
        <v>0.7</v>
      </c>
      <c r="V328" s="89">
        <v>0</v>
      </c>
      <c r="W328" s="89" t="s">
        <v>1304</v>
      </c>
      <c r="X328" s="88">
        <v>0</v>
      </c>
      <c r="Y328" s="89" t="s">
        <v>1304</v>
      </c>
      <c r="Z328" s="88">
        <v>0.3</v>
      </c>
      <c r="AA328" s="89" t="s">
        <v>10933</v>
      </c>
      <c r="AB328" s="88">
        <v>0.45</v>
      </c>
      <c r="AC328" s="89" t="s">
        <v>12295</v>
      </c>
      <c r="AD328" s="87"/>
      <c r="AE328" s="87"/>
      <c r="AF328" s="87">
        <v>44119</v>
      </c>
      <c r="AG328" s="87">
        <v>44179</v>
      </c>
      <c r="AH328" s="88">
        <f t="shared" si="36"/>
        <v>0.75</v>
      </c>
      <c r="AI328" s="88" t="str">
        <f t="shared" si="37"/>
        <v/>
      </c>
      <c r="AJ328" s="88" t="str">
        <f t="shared" si="38"/>
        <v/>
      </c>
      <c r="AK328" s="88">
        <f t="shared" si="34"/>
        <v>1</v>
      </c>
      <c r="AL328" s="88">
        <f t="shared" si="35"/>
        <v>0.6428571428571429</v>
      </c>
      <c r="AM328" s="86"/>
      <c r="AN328" s="86"/>
      <c r="AO328" s="86" t="s">
        <v>10208</v>
      </c>
      <c r="AP328" s="86" t="s">
        <v>10208</v>
      </c>
      <c r="AQ328" s="86"/>
      <c r="AS328" t="s">
        <v>10208</v>
      </c>
      <c r="AU328" t="s">
        <v>10409</v>
      </c>
      <c r="AV328" t="s">
        <v>10409</v>
      </c>
      <c r="AW328" t="s">
        <v>10934</v>
      </c>
    </row>
    <row r="329" spans="1:49" ht="15" customHeight="1" x14ac:dyDescent="0.2">
      <c r="A329" s="86">
        <v>7</v>
      </c>
      <c r="B329" s="86" t="s">
        <v>1967</v>
      </c>
      <c r="C329" s="86" t="s">
        <v>1991</v>
      </c>
      <c r="D329" s="86" t="s">
        <v>1081</v>
      </c>
      <c r="E329" s="86" t="s">
        <v>1269</v>
      </c>
      <c r="F329" s="86" t="s">
        <v>1238</v>
      </c>
      <c r="G329" s="86" t="s">
        <v>1270</v>
      </c>
      <c r="H329" s="86" t="s">
        <v>1271</v>
      </c>
      <c r="I329" t="s">
        <v>1992</v>
      </c>
      <c r="J329" s="87">
        <v>43922</v>
      </c>
      <c r="K329" s="87">
        <v>44196</v>
      </c>
      <c r="L329" s="86" t="s">
        <v>1087</v>
      </c>
      <c r="M329" s="86" t="s">
        <v>1971</v>
      </c>
      <c r="N329" s="86" t="s">
        <v>472</v>
      </c>
      <c r="O329" s="86" t="s">
        <v>1993</v>
      </c>
      <c r="P329" s="86" t="s">
        <v>1090</v>
      </c>
      <c r="Q329" s="88">
        <f t="shared" si="39"/>
        <v>1</v>
      </c>
      <c r="R329" s="88">
        <v>0</v>
      </c>
      <c r="S329" s="88">
        <v>0.23330000000000001</v>
      </c>
      <c r="T329" s="88">
        <v>0.45</v>
      </c>
      <c r="U329" s="88">
        <v>0.31669999999999998</v>
      </c>
      <c r="V329" s="89">
        <v>0</v>
      </c>
      <c r="W329" s="89" t="s">
        <v>1274</v>
      </c>
      <c r="X329" s="88">
        <v>0.23329999999999998</v>
      </c>
      <c r="Y329" s="89" t="s">
        <v>1994</v>
      </c>
      <c r="Z329" s="88">
        <v>0.45</v>
      </c>
      <c r="AA329" s="89" t="s">
        <v>10935</v>
      </c>
      <c r="AB329" s="88">
        <v>0.3</v>
      </c>
      <c r="AC329" s="89" t="s">
        <v>12296</v>
      </c>
      <c r="AD329" s="87"/>
      <c r="AE329" s="87"/>
      <c r="AF329" s="87">
        <v>44119</v>
      </c>
      <c r="AG329" s="87">
        <v>44179</v>
      </c>
      <c r="AH329" s="88">
        <f t="shared" si="36"/>
        <v>0.98330000000000006</v>
      </c>
      <c r="AI329" s="88" t="str">
        <f t="shared" si="37"/>
        <v/>
      </c>
      <c r="AJ329" s="88">
        <f t="shared" si="38"/>
        <v>0.99999999999999989</v>
      </c>
      <c r="AK329" s="88">
        <f t="shared" si="34"/>
        <v>1</v>
      </c>
      <c r="AL329" s="88">
        <f t="shared" si="35"/>
        <v>0.94726870855699397</v>
      </c>
      <c r="AM329" s="86"/>
      <c r="AN329" s="86"/>
      <c r="AO329" s="86" t="s">
        <v>10208</v>
      </c>
      <c r="AP329" s="86" t="s">
        <v>10208</v>
      </c>
      <c r="AQ329" s="86"/>
      <c r="AR329" t="s">
        <v>10208</v>
      </c>
      <c r="AS329" t="s">
        <v>10208</v>
      </c>
      <c r="AU329" t="s">
        <v>10409</v>
      </c>
      <c r="AV329" t="s">
        <v>10936</v>
      </c>
      <c r="AW329" t="s">
        <v>10937</v>
      </c>
    </row>
    <row r="330" spans="1:49" ht="15" customHeight="1" x14ac:dyDescent="0.2">
      <c r="A330" s="86">
        <v>8</v>
      </c>
      <c r="B330" s="86" t="s">
        <v>1967</v>
      </c>
      <c r="C330" s="86" t="s">
        <v>1995</v>
      </c>
      <c r="D330" s="86" t="s">
        <v>1081</v>
      </c>
      <c r="E330" s="86" t="s">
        <v>1269</v>
      </c>
      <c r="F330" s="86" t="s">
        <v>1238</v>
      </c>
      <c r="G330" s="86" t="s">
        <v>1270</v>
      </c>
      <c r="H330" s="86" t="s">
        <v>1271</v>
      </c>
      <c r="I330" t="s">
        <v>1996</v>
      </c>
      <c r="J330" s="87">
        <v>43922</v>
      </c>
      <c r="K330" s="87">
        <v>44196</v>
      </c>
      <c r="L330" s="86" t="s">
        <v>1087</v>
      </c>
      <c r="M330" s="86" t="s">
        <v>1971</v>
      </c>
      <c r="N330" s="86" t="s">
        <v>472</v>
      </c>
      <c r="O330" s="86" t="s">
        <v>1997</v>
      </c>
      <c r="P330" s="86" t="s">
        <v>1273</v>
      </c>
      <c r="Q330" s="88">
        <f t="shared" si="39"/>
        <v>1</v>
      </c>
      <c r="R330" s="88">
        <v>0</v>
      </c>
      <c r="S330" s="88">
        <v>0.35</v>
      </c>
      <c r="T330" s="88">
        <v>0.4</v>
      </c>
      <c r="U330" s="88">
        <v>0.25</v>
      </c>
      <c r="V330" s="89">
        <v>0</v>
      </c>
      <c r="W330" s="89" t="s">
        <v>1274</v>
      </c>
      <c r="X330" s="88">
        <v>0.35</v>
      </c>
      <c r="Y330" s="89" t="s">
        <v>1998</v>
      </c>
      <c r="Z330" s="88">
        <v>0.44</v>
      </c>
      <c r="AA330" s="89" t="s">
        <v>10938</v>
      </c>
      <c r="AB330" s="88">
        <v>0.2</v>
      </c>
      <c r="AC330" s="89" t="s">
        <v>12297</v>
      </c>
      <c r="AD330" s="87"/>
      <c r="AE330" s="87"/>
      <c r="AF330" s="87">
        <v>44119</v>
      </c>
      <c r="AG330" s="87">
        <v>44179</v>
      </c>
      <c r="AH330" s="88">
        <f t="shared" si="36"/>
        <v>0.99</v>
      </c>
      <c r="AI330" s="88" t="str">
        <f t="shared" si="37"/>
        <v/>
      </c>
      <c r="AJ330" s="88">
        <f t="shared" si="38"/>
        <v>1</v>
      </c>
      <c r="AK330" s="88">
        <f t="shared" si="34"/>
        <v>1</v>
      </c>
      <c r="AL330" s="88">
        <f t="shared" si="35"/>
        <v>0.8</v>
      </c>
      <c r="AM330" s="86"/>
      <c r="AN330" s="86"/>
      <c r="AO330" s="86" t="s">
        <v>10208</v>
      </c>
      <c r="AP330" s="86" t="s">
        <v>10208</v>
      </c>
      <c r="AQ330" s="86"/>
      <c r="AR330" t="s">
        <v>10208</v>
      </c>
      <c r="AS330" t="s">
        <v>10208</v>
      </c>
      <c r="AU330" t="s">
        <v>10409</v>
      </c>
      <c r="AV330" t="s">
        <v>10939</v>
      </c>
      <c r="AW330" t="s">
        <v>10940</v>
      </c>
    </row>
    <row r="331" spans="1:49" ht="15" customHeight="1" x14ac:dyDescent="0.2">
      <c r="A331" s="86">
        <v>9</v>
      </c>
      <c r="B331" s="86" t="s">
        <v>1967</v>
      </c>
      <c r="C331" s="86" t="s">
        <v>1995</v>
      </c>
      <c r="D331" s="86" t="s">
        <v>1081</v>
      </c>
      <c r="E331" s="86" t="s">
        <v>1269</v>
      </c>
      <c r="F331" s="86" t="s">
        <v>1238</v>
      </c>
      <c r="G331" s="86" t="s">
        <v>1270</v>
      </c>
      <c r="H331" s="86" t="s">
        <v>1271</v>
      </c>
      <c r="I331" s="86" t="s">
        <v>1999</v>
      </c>
      <c r="J331" s="87">
        <v>44013</v>
      </c>
      <c r="K331" s="87">
        <v>44196</v>
      </c>
      <c r="L331" s="86" t="s">
        <v>1087</v>
      </c>
      <c r="M331" t="s">
        <v>2000</v>
      </c>
      <c r="N331" s="86" t="s">
        <v>472</v>
      </c>
      <c r="O331" s="86" t="s">
        <v>1997</v>
      </c>
      <c r="P331" s="86" t="s">
        <v>1273</v>
      </c>
      <c r="Q331" s="88">
        <f t="shared" si="39"/>
        <v>0.99999999999999989</v>
      </c>
      <c r="R331" s="88">
        <v>0</v>
      </c>
      <c r="S331" s="88">
        <v>0.2</v>
      </c>
      <c r="T331" s="88">
        <v>0.7</v>
      </c>
      <c r="U331" s="88">
        <v>0.1</v>
      </c>
      <c r="V331" s="89">
        <v>0</v>
      </c>
      <c r="W331" s="89" t="s">
        <v>1253</v>
      </c>
      <c r="X331" s="88">
        <v>0.2</v>
      </c>
      <c r="Y331" s="89" t="s">
        <v>2001</v>
      </c>
      <c r="Z331" s="88">
        <v>0.7</v>
      </c>
      <c r="AA331" s="89" t="s">
        <v>10941</v>
      </c>
      <c r="AB331" s="88">
        <v>0.1</v>
      </c>
      <c r="AC331" s="89" t="s">
        <v>12298</v>
      </c>
      <c r="AD331" s="87"/>
      <c r="AE331" s="87"/>
      <c r="AF331" s="87">
        <v>44119</v>
      </c>
      <c r="AG331" s="87">
        <v>44179</v>
      </c>
      <c r="AH331" s="88">
        <f t="shared" si="36"/>
        <v>1</v>
      </c>
      <c r="AI331" s="88" t="str">
        <f t="shared" si="37"/>
        <v/>
      </c>
      <c r="AJ331" s="88">
        <f t="shared" si="38"/>
        <v>1</v>
      </c>
      <c r="AK331" s="88">
        <f t="shared" si="34"/>
        <v>1</v>
      </c>
      <c r="AL331" s="88">
        <f t="shared" si="35"/>
        <v>1</v>
      </c>
      <c r="AM331" s="86"/>
      <c r="AN331" s="86"/>
      <c r="AO331" s="86" t="s">
        <v>10208</v>
      </c>
      <c r="AP331" s="86" t="s">
        <v>10208</v>
      </c>
      <c r="AQ331" s="86"/>
      <c r="AR331" t="s">
        <v>10208</v>
      </c>
      <c r="AS331" t="s">
        <v>10208</v>
      </c>
      <c r="AU331" t="s">
        <v>10409</v>
      </c>
      <c r="AV331" t="s">
        <v>10942</v>
      </c>
      <c r="AW331" t="s">
        <v>10943</v>
      </c>
    </row>
    <row r="332" spans="1:49" ht="15" customHeight="1" x14ac:dyDescent="0.2">
      <c r="A332" s="86">
        <v>10</v>
      </c>
      <c r="B332" s="86" t="s">
        <v>1967</v>
      </c>
      <c r="C332" s="86" t="s">
        <v>1995</v>
      </c>
      <c r="D332" s="86" t="s">
        <v>1081</v>
      </c>
      <c r="E332" s="86" t="s">
        <v>1269</v>
      </c>
      <c r="F332" s="86" t="s">
        <v>1238</v>
      </c>
      <c r="G332" s="86" t="s">
        <v>1270</v>
      </c>
      <c r="H332" s="86" t="s">
        <v>1271</v>
      </c>
      <c r="I332" t="s">
        <v>2002</v>
      </c>
      <c r="J332" s="87">
        <v>43922</v>
      </c>
      <c r="K332" s="87">
        <v>44196</v>
      </c>
      <c r="L332" s="86" t="s">
        <v>1087</v>
      </c>
      <c r="M332" t="s">
        <v>1282</v>
      </c>
      <c r="N332" s="86" t="s">
        <v>472</v>
      </c>
      <c r="O332" s="86" t="s">
        <v>1997</v>
      </c>
      <c r="P332" s="86" t="s">
        <v>1273</v>
      </c>
      <c r="Q332" s="88">
        <f t="shared" si="39"/>
        <v>1</v>
      </c>
      <c r="R332" s="88">
        <v>0</v>
      </c>
      <c r="S332" s="88">
        <v>0.4</v>
      </c>
      <c r="T332" s="88">
        <v>0.45</v>
      </c>
      <c r="U332" s="88">
        <v>0.15</v>
      </c>
      <c r="V332" s="89">
        <v>0</v>
      </c>
      <c r="W332" s="89" t="s">
        <v>1274</v>
      </c>
      <c r="X332" s="88">
        <v>0.4</v>
      </c>
      <c r="Y332" s="89" t="s">
        <v>2003</v>
      </c>
      <c r="Z332" s="88">
        <v>0.5</v>
      </c>
      <c r="AA332" s="89" t="s">
        <v>10944</v>
      </c>
      <c r="AB332" s="88">
        <v>0.1</v>
      </c>
      <c r="AC332" s="89" t="s">
        <v>12299</v>
      </c>
      <c r="AD332" s="87"/>
      <c r="AE332" s="87"/>
      <c r="AF332" s="87">
        <v>44119</v>
      </c>
      <c r="AG332" s="87">
        <v>44179</v>
      </c>
      <c r="AH332" s="88">
        <f t="shared" si="36"/>
        <v>1</v>
      </c>
      <c r="AI332" s="88" t="str">
        <f t="shared" si="37"/>
        <v/>
      </c>
      <c r="AJ332" s="88">
        <f t="shared" si="38"/>
        <v>1</v>
      </c>
      <c r="AK332" s="88">
        <f t="shared" si="34"/>
        <v>1</v>
      </c>
      <c r="AL332" s="88">
        <f t="shared" si="35"/>
        <v>0.66666666666666674</v>
      </c>
      <c r="AM332" s="86"/>
      <c r="AN332" s="86"/>
      <c r="AO332" s="86" t="s">
        <v>10208</v>
      </c>
      <c r="AP332" s="86" t="s">
        <v>10208</v>
      </c>
      <c r="AQ332" s="86"/>
      <c r="AR332" t="s">
        <v>10208</v>
      </c>
      <c r="AS332" t="s">
        <v>10208</v>
      </c>
      <c r="AU332" t="s">
        <v>10409</v>
      </c>
      <c r="AV332" t="s">
        <v>10945</v>
      </c>
      <c r="AW332" t="s">
        <v>10946</v>
      </c>
    </row>
    <row r="333" spans="1:49" ht="15" customHeight="1" x14ac:dyDescent="0.2">
      <c r="A333" s="86">
        <v>11</v>
      </c>
      <c r="B333" s="86" t="s">
        <v>1967</v>
      </c>
      <c r="C333" s="86" t="s">
        <v>266</v>
      </c>
      <c r="D333" s="86" t="s">
        <v>1081</v>
      </c>
      <c r="E333" s="86" t="s">
        <v>1269</v>
      </c>
      <c r="F333" s="86" t="s">
        <v>1269</v>
      </c>
      <c r="G333" s="86" t="s">
        <v>1270</v>
      </c>
      <c r="H333" s="86" t="s">
        <v>1271</v>
      </c>
      <c r="I333" t="s">
        <v>2004</v>
      </c>
      <c r="J333" s="87">
        <v>43922</v>
      </c>
      <c r="K333" s="87">
        <v>44196</v>
      </c>
      <c r="L333" s="86" t="s">
        <v>1087</v>
      </c>
      <c r="M333" t="s">
        <v>2000</v>
      </c>
      <c r="N333" s="86" t="s">
        <v>472</v>
      </c>
      <c r="O333" s="86" t="s">
        <v>2005</v>
      </c>
      <c r="P333" s="86" t="s">
        <v>1090</v>
      </c>
      <c r="Q333" s="88">
        <f t="shared" si="39"/>
        <v>0.99999999999999989</v>
      </c>
      <c r="R333" s="88">
        <v>0</v>
      </c>
      <c r="S333" s="88">
        <v>0.3</v>
      </c>
      <c r="T333" s="88">
        <v>0.35</v>
      </c>
      <c r="U333" s="88">
        <v>0.35</v>
      </c>
      <c r="V333" s="89">
        <v>0</v>
      </c>
      <c r="W333" s="89" t="s">
        <v>1274</v>
      </c>
      <c r="X333" s="88">
        <v>0.4</v>
      </c>
      <c r="Y333" s="89" t="s">
        <v>2006</v>
      </c>
      <c r="Z333" s="88">
        <v>0.36</v>
      </c>
      <c r="AA333" s="89" t="s">
        <v>10947</v>
      </c>
      <c r="AB333" s="88">
        <v>0.184</v>
      </c>
      <c r="AC333" s="89" t="s">
        <v>12300</v>
      </c>
      <c r="AD333" s="87"/>
      <c r="AE333" s="87"/>
      <c r="AF333" s="87">
        <v>44119</v>
      </c>
      <c r="AG333" s="87">
        <v>44179</v>
      </c>
      <c r="AH333" s="88">
        <f t="shared" si="36"/>
        <v>0.94400000000000006</v>
      </c>
      <c r="AI333" s="88" t="str">
        <f t="shared" si="37"/>
        <v/>
      </c>
      <c r="AJ333" s="88">
        <f t="shared" si="38"/>
        <v>1</v>
      </c>
      <c r="AK333" s="88">
        <f t="shared" si="34"/>
        <v>1</v>
      </c>
      <c r="AL333" s="88">
        <f t="shared" si="35"/>
        <v>0.52571428571428569</v>
      </c>
      <c r="AM333" s="86"/>
      <c r="AN333" s="86"/>
      <c r="AO333" s="86" t="s">
        <v>10208</v>
      </c>
      <c r="AP333" s="86" t="s">
        <v>10208</v>
      </c>
      <c r="AQ333" s="86"/>
    </row>
    <row r="334" spans="1:49" ht="15" customHeight="1" x14ac:dyDescent="0.2">
      <c r="A334" s="86">
        <v>12</v>
      </c>
      <c r="B334" s="86" t="s">
        <v>1967</v>
      </c>
      <c r="C334" s="86" t="s">
        <v>266</v>
      </c>
      <c r="D334" s="86" t="s">
        <v>1081</v>
      </c>
      <c r="E334" s="86" t="s">
        <v>1269</v>
      </c>
      <c r="F334" s="86" t="s">
        <v>1269</v>
      </c>
      <c r="G334" s="86" t="s">
        <v>1270</v>
      </c>
      <c r="H334" s="86" t="s">
        <v>1271</v>
      </c>
      <c r="I334" s="86" t="s">
        <v>2007</v>
      </c>
      <c r="J334" s="87">
        <v>43922</v>
      </c>
      <c r="K334" s="87">
        <v>44196</v>
      </c>
      <c r="L334" s="86" t="s">
        <v>1087</v>
      </c>
      <c r="M334" t="s">
        <v>2000</v>
      </c>
      <c r="N334" s="86" t="s">
        <v>472</v>
      </c>
      <c r="O334" s="86" t="s">
        <v>2005</v>
      </c>
      <c r="P334" s="86" t="s">
        <v>1090</v>
      </c>
      <c r="Q334" s="88">
        <f t="shared" si="39"/>
        <v>1</v>
      </c>
      <c r="R334" s="88">
        <v>0</v>
      </c>
      <c r="S334" s="88">
        <v>0.25</v>
      </c>
      <c r="T334" s="88">
        <v>0.4</v>
      </c>
      <c r="U334" s="88">
        <v>0.35</v>
      </c>
      <c r="V334" s="89">
        <v>0</v>
      </c>
      <c r="W334" s="89" t="s">
        <v>1274</v>
      </c>
      <c r="X334" s="88">
        <v>0.25</v>
      </c>
      <c r="Y334" s="89" t="s">
        <v>2008</v>
      </c>
      <c r="Z334" s="88">
        <v>0.4</v>
      </c>
      <c r="AA334" s="89" t="s">
        <v>10948</v>
      </c>
      <c r="AB334" s="88">
        <v>0.16</v>
      </c>
      <c r="AC334" s="89" t="s">
        <v>12301</v>
      </c>
      <c r="AD334" s="87"/>
      <c r="AE334" s="87"/>
      <c r="AF334" s="87">
        <v>44119</v>
      </c>
      <c r="AG334" s="87">
        <v>44179</v>
      </c>
      <c r="AH334" s="88">
        <f t="shared" si="36"/>
        <v>0.81</v>
      </c>
      <c r="AI334" s="88" t="str">
        <f t="shared" si="37"/>
        <v/>
      </c>
      <c r="AJ334" s="88">
        <f t="shared" si="38"/>
        <v>1</v>
      </c>
      <c r="AK334" s="88">
        <f t="shared" si="34"/>
        <v>1</v>
      </c>
      <c r="AL334" s="88">
        <f t="shared" si="35"/>
        <v>0.45714285714285718</v>
      </c>
      <c r="AM334" s="86"/>
      <c r="AN334" s="86"/>
      <c r="AO334" s="86" t="s">
        <v>10208</v>
      </c>
      <c r="AP334" s="86" t="s">
        <v>10208</v>
      </c>
      <c r="AQ334" s="86"/>
    </row>
    <row r="335" spans="1:49" ht="15" customHeight="1" x14ac:dyDescent="0.2">
      <c r="A335" s="86">
        <v>13</v>
      </c>
      <c r="B335" s="86" t="s">
        <v>1967</v>
      </c>
      <c r="C335" s="86" t="s">
        <v>266</v>
      </c>
      <c r="D335" s="86" t="s">
        <v>1081</v>
      </c>
      <c r="E335" s="86" t="s">
        <v>1269</v>
      </c>
      <c r="F335" s="86" t="s">
        <v>1269</v>
      </c>
      <c r="G335" s="86" t="s">
        <v>1270</v>
      </c>
      <c r="H335" s="86" t="s">
        <v>1271</v>
      </c>
      <c r="I335" t="s">
        <v>2009</v>
      </c>
      <c r="J335" s="87">
        <v>43983</v>
      </c>
      <c r="K335" s="87">
        <v>44196</v>
      </c>
      <c r="L335" s="86" t="s">
        <v>1087</v>
      </c>
      <c r="M335" t="s">
        <v>2000</v>
      </c>
      <c r="N335" s="86" t="s">
        <v>472</v>
      </c>
      <c r="O335" s="86" t="s">
        <v>2005</v>
      </c>
      <c r="P335" s="86" t="s">
        <v>1090</v>
      </c>
      <c r="Q335" s="88">
        <f t="shared" si="39"/>
        <v>1</v>
      </c>
      <c r="R335" s="88">
        <v>0</v>
      </c>
      <c r="S335" s="88">
        <v>0.1</v>
      </c>
      <c r="T335" s="88">
        <v>0.45</v>
      </c>
      <c r="U335" s="88">
        <v>0.45</v>
      </c>
      <c r="V335" s="89">
        <v>0</v>
      </c>
      <c r="W335" s="89" t="s">
        <v>1253</v>
      </c>
      <c r="X335" s="88">
        <v>0.1</v>
      </c>
      <c r="Y335" s="89" t="s">
        <v>2010</v>
      </c>
      <c r="Z335" s="88">
        <v>0.45</v>
      </c>
      <c r="AA335" s="89" t="s">
        <v>10949</v>
      </c>
      <c r="AB335" s="88">
        <v>0.3</v>
      </c>
      <c r="AC335" s="89" t="s">
        <v>12302</v>
      </c>
      <c r="AD335" s="87"/>
      <c r="AE335" s="87"/>
      <c r="AF335" s="87">
        <v>44119</v>
      </c>
      <c r="AG335" s="87">
        <v>44179</v>
      </c>
      <c r="AH335" s="88">
        <f t="shared" si="36"/>
        <v>0.85000000000000009</v>
      </c>
      <c r="AI335" s="88" t="str">
        <f t="shared" si="37"/>
        <v/>
      </c>
      <c r="AJ335" s="88">
        <f t="shared" si="38"/>
        <v>1</v>
      </c>
      <c r="AK335" s="88">
        <f t="shared" si="34"/>
        <v>1</v>
      </c>
      <c r="AL335" s="88">
        <f t="shared" si="35"/>
        <v>0.66666666666666663</v>
      </c>
      <c r="AM335" s="86"/>
      <c r="AN335" s="86"/>
      <c r="AO335" s="86" t="s">
        <v>10208</v>
      </c>
      <c r="AP335" s="86" t="s">
        <v>10208</v>
      </c>
      <c r="AQ335" s="86"/>
    </row>
    <row r="336" spans="1:49" ht="15" customHeight="1" x14ac:dyDescent="0.2">
      <c r="A336" s="86">
        <v>14</v>
      </c>
      <c r="B336" s="86" t="s">
        <v>1967</v>
      </c>
      <c r="C336" s="86" t="s">
        <v>266</v>
      </c>
      <c r="D336" s="86" t="s">
        <v>1081</v>
      </c>
      <c r="E336" s="86" t="s">
        <v>1269</v>
      </c>
      <c r="F336" s="86" t="s">
        <v>1269</v>
      </c>
      <c r="G336" s="86" t="s">
        <v>1270</v>
      </c>
      <c r="H336" s="86" t="s">
        <v>1271</v>
      </c>
      <c r="I336" t="s">
        <v>2011</v>
      </c>
      <c r="J336" s="87">
        <v>43891</v>
      </c>
      <c r="K336" s="87">
        <v>44196</v>
      </c>
      <c r="L336" s="86" t="s">
        <v>1087</v>
      </c>
      <c r="M336" t="s">
        <v>1971</v>
      </c>
      <c r="N336" s="86" t="s">
        <v>472</v>
      </c>
      <c r="O336" s="86" t="s">
        <v>2005</v>
      </c>
      <c r="P336" s="86" t="s">
        <v>1090</v>
      </c>
      <c r="Q336" s="88">
        <f t="shared" si="39"/>
        <v>1</v>
      </c>
      <c r="R336" s="88">
        <v>0.1</v>
      </c>
      <c r="S336" s="88">
        <v>0.3</v>
      </c>
      <c r="T336" s="88">
        <v>0.3</v>
      </c>
      <c r="U336" s="88">
        <v>0.3</v>
      </c>
      <c r="V336" s="88">
        <v>0.1</v>
      </c>
      <c r="W336" s="89" t="s">
        <v>2012</v>
      </c>
      <c r="X336" s="88">
        <v>0.3</v>
      </c>
      <c r="Y336" s="89" t="s">
        <v>2013</v>
      </c>
      <c r="Z336" s="88">
        <v>0.3</v>
      </c>
      <c r="AA336" s="89" t="s">
        <v>10950</v>
      </c>
      <c r="AB336" s="88">
        <v>0.2</v>
      </c>
      <c r="AC336" s="89" t="s">
        <v>12303</v>
      </c>
      <c r="AD336" s="87"/>
      <c r="AE336" s="87"/>
      <c r="AF336" s="87">
        <v>44119</v>
      </c>
      <c r="AG336" s="87">
        <v>44179</v>
      </c>
      <c r="AH336" s="88">
        <f t="shared" si="36"/>
        <v>0.89999999999999991</v>
      </c>
      <c r="AI336" s="88">
        <f t="shared" si="37"/>
        <v>1</v>
      </c>
      <c r="AJ336" s="88">
        <f t="shared" si="38"/>
        <v>1</v>
      </c>
      <c r="AK336" s="88">
        <f t="shared" si="34"/>
        <v>1</v>
      </c>
      <c r="AL336" s="88">
        <f t="shared" si="35"/>
        <v>0.66666666666666674</v>
      </c>
      <c r="AM336" s="86"/>
      <c r="AN336" s="86"/>
      <c r="AO336" s="86" t="s">
        <v>10208</v>
      </c>
      <c r="AP336" s="86" t="s">
        <v>10208</v>
      </c>
      <c r="AQ336" s="86"/>
    </row>
    <row r="337" spans="1:49" ht="15" customHeight="1" x14ac:dyDescent="0.2">
      <c r="A337" s="86">
        <v>15</v>
      </c>
      <c r="B337" s="86" t="s">
        <v>1967</v>
      </c>
      <c r="C337" s="86" t="s">
        <v>266</v>
      </c>
      <c r="D337" s="86" t="s">
        <v>1081</v>
      </c>
      <c r="E337" s="86" t="s">
        <v>1269</v>
      </c>
      <c r="F337" s="86" t="s">
        <v>1269</v>
      </c>
      <c r="G337" s="86" t="s">
        <v>1270</v>
      </c>
      <c r="H337" s="86" t="s">
        <v>1271</v>
      </c>
      <c r="I337" t="s">
        <v>2014</v>
      </c>
      <c r="J337" s="87">
        <v>43922</v>
      </c>
      <c r="K337" s="87">
        <v>44196</v>
      </c>
      <c r="L337" s="86" t="s">
        <v>1087</v>
      </c>
      <c r="M337" t="s">
        <v>2015</v>
      </c>
      <c r="N337" s="86" t="s">
        <v>472</v>
      </c>
      <c r="O337" s="86" t="s">
        <v>2005</v>
      </c>
      <c r="P337" s="86" t="s">
        <v>1090</v>
      </c>
      <c r="Q337" s="88">
        <f t="shared" si="39"/>
        <v>1</v>
      </c>
      <c r="R337" s="88">
        <v>0</v>
      </c>
      <c r="S337" s="88">
        <v>0.15</v>
      </c>
      <c r="T337" s="88">
        <v>0.6</v>
      </c>
      <c r="U337" s="88">
        <v>0.25</v>
      </c>
      <c r="V337" s="89">
        <v>0</v>
      </c>
      <c r="W337" s="89" t="s">
        <v>1274</v>
      </c>
      <c r="X337" s="88">
        <v>0.15</v>
      </c>
      <c r="Y337" s="89" t="s">
        <v>2016</v>
      </c>
      <c r="Z337" s="88">
        <v>0.45</v>
      </c>
      <c r="AA337" s="89" t="s">
        <v>10951</v>
      </c>
      <c r="AB337" s="88">
        <v>0.2</v>
      </c>
      <c r="AC337" s="89" t="s">
        <v>12304</v>
      </c>
      <c r="AD337" s="87"/>
      <c r="AE337" s="87"/>
      <c r="AF337" s="87">
        <v>44119</v>
      </c>
      <c r="AG337" s="87">
        <v>44179</v>
      </c>
      <c r="AH337" s="88">
        <f t="shared" si="36"/>
        <v>0.8</v>
      </c>
      <c r="AI337" s="88" t="str">
        <f t="shared" si="37"/>
        <v/>
      </c>
      <c r="AJ337" s="88">
        <f t="shared" si="38"/>
        <v>1</v>
      </c>
      <c r="AK337" s="88">
        <f t="shared" si="34"/>
        <v>0.75</v>
      </c>
      <c r="AL337" s="88">
        <f t="shared" si="35"/>
        <v>0.8</v>
      </c>
      <c r="AM337" s="86"/>
      <c r="AN337" s="86"/>
      <c r="AO337" s="86" t="s">
        <v>10208</v>
      </c>
      <c r="AP337" s="86" t="s">
        <v>10208</v>
      </c>
      <c r="AQ337" s="86"/>
    </row>
    <row r="338" spans="1:49" ht="15" customHeight="1" x14ac:dyDescent="0.2">
      <c r="A338" s="86">
        <v>16</v>
      </c>
      <c r="B338" s="86" t="s">
        <v>1967</v>
      </c>
      <c r="C338" s="86" t="s">
        <v>288</v>
      </c>
      <c r="D338" t="s">
        <v>1081</v>
      </c>
      <c r="E338" s="86" t="s">
        <v>1269</v>
      </c>
      <c r="F338" s="86" t="s">
        <v>1269</v>
      </c>
      <c r="G338" s="86" t="s">
        <v>1270</v>
      </c>
      <c r="H338" s="86" t="s">
        <v>1271</v>
      </c>
      <c r="I338" t="s">
        <v>2017</v>
      </c>
      <c r="J338" s="87">
        <v>43952</v>
      </c>
      <c r="K338" s="87">
        <v>44196</v>
      </c>
      <c r="L338" s="86" t="s">
        <v>1087</v>
      </c>
      <c r="M338" s="86" t="s">
        <v>2000</v>
      </c>
      <c r="N338" s="86" t="s">
        <v>472</v>
      </c>
      <c r="O338" s="86" t="s">
        <v>2018</v>
      </c>
      <c r="P338" s="86" t="s">
        <v>1090</v>
      </c>
      <c r="Q338" s="88">
        <f t="shared" si="39"/>
        <v>1</v>
      </c>
      <c r="R338" s="88">
        <v>0</v>
      </c>
      <c r="S338" s="88">
        <v>0.25</v>
      </c>
      <c r="T338" s="88">
        <v>0.375</v>
      </c>
      <c r="U338" s="88">
        <v>0.375</v>
      </c>
      <c r="V338" s="89">
        <v>0</v>
      </c>
      <c r="W338" s="89" t="s">
        <v>1945</v>
      </c>
      <c r="X338" s="88">
        <v>0.25</v>
      </c>
      <c r="Y338" s="89" t="s">
        <v>2019</v>
      </c>
      <c r="Z338" s="88">
        <v>0.375</v>
      </c>
      <c r="AA338" s="89" t="s">
        <v>10952</v>
      </c>
      <c r="AB338" s="88">
        <v>0.25</v>
      </c>
      <c r="AC338" s="89" t="s">
        <v>12305</v>
      </c>
      <c r="AD338" s="87"/>
      <c r="AE338" s="87"/>
      <c r="AF338" s="87">
        <v>44119</v>
      </c>
      <c r="AG338" s="87">
        <v>44179</v>
      </c>
      <c r="AH338" s="88">
        <f t="shared" si="36"/>
        <v>0.875</v>
      </c>
      <c r="AI338" s="88" t="str">
        <f t="shared" si="37"/>
        <v/>
      </c>
      <c r="AJ338" s="88">
        <f t="shared" si="38"/>
        <v>1</v>
      </c>
      <c r="AK338" s="88">
        <f t="shared" si="34"/>
        <v>1</v>
      </c>
      <c r="AL338" s="88">
        <f t="shared" si="35"/>
        <v>0.66666666666666663</v>
      </c>
      <c r="AM338" s="86"/>
      <c r="AN338" s="86"/>
      <c r="AO338" s="86" t="s">
        <v>10208</v>
      </c>
      <c r="AP338" s="86" t="s">
        <v>10208</v>
      </c>
      <c r="AQ338" s="86"/>
    </row>
    <row r="339" spans="1:49" ht="15" customHeight="1" x14ac:dyDescent="0.2">
      <c r="A339" s="86">
        <v>17</v>
      </c>
      <c r="B339" s="86" t="s">
        <v>1967</v>
      </c>
      <c r="C339" s="86" t="s">
        <v>1299</v>
      </c>
      <c r="D339" t="s">
        <v>1081</v>
      </c>
      <c r="E339" s="86" t="s">
        <v>1269</v>
      </c>
      <c r="F339" s="86" t="s">
        <v>1269</v>
      </c>
      <c r="G339" s="86" t="s">
        <v>1270</v>
      </c>
      <c r="H339" s="86" t="s">
        <v>1271</v>
      </c>
      <c r="I339" t="s">
        <v>1109</v>
      </c>
      <c r="J339" s="87">
        <v>43983</v>
      </c>
      <c r="K339" s="87">
        <v>44104</v>
      </c>
      <c r="L339" s="86" t="s">
        <v>1087</v>
      </c>
      <c r="M339" s="86" t="s">
        <v>2020</v>
      </c>
      <c r="N339" s="86" t="s">
        <v>472</v>
      </c>
      <c r="O339" s="86" t="s">
        <v>1299</v>
      </c>
      <c r="P339" s="86" t="s">
        <v>1090</v>
      </c>
      <c r="Q339" s="88">
        <f t="shared" si="39"/>
        <v>1</v>
      </c>
      <c r="R339" s="88">
        <v>0</v>
      </c>
      <c r="S339" s="88">
        <v>0.56000000000000005</v>
      </c>
      <c r="T339" s="88">
        <v>0.44</v>
      </c>
      <c r="U339" s="88">
        <v>0</v>
      </c>
      <c r="V339" s="89">
        <v>0</v>
      </c>
      <c r="W339" s="89" t="s">
        <v>1253</v>
      </c>
      <c r="X339" s="88">
        <v>0.56000000000000005</v>
      </c>
      <c r="Y339" s="89" t="s">
        <v>2021</v>
      </c>
      <c r="Z339" s="88">
        <v>0.35</v>
      </c>
      <c r="AA339" s="89" t="s">
        <v>10953</v>
      </c>
      <c r="AB339" s="88">
        <v>0.04</v>
      </c>
      <c r="AC339" s="89" t="s">
        <v>12306</v>
      </c>
      <c r="AD339" s="87"/>
      <c r="AE339" s="87"/>
      <c r="AF339" s="87">
        <v>44119</v>
      </c>
      <c r="AG339" s="87">
        <v>44179</v>
      </c>
      <c r="AH339" s="88">
        <f t="shared" si="36"/>
        <v>0.95000000000000007</v>
      </c>
      <c r="AI339" s="88" t="str">
        <f t="shared" si="37"/>
        <v/>
      </c>
      <c r="AJ339" s="88">
        <f t="shared" si="38"/>
        <v>1</v>
      </c>
      <c r="AK339" s="88">
        <f t="shared" si="34"/>
        <v>0.79545454545454541</v>
      </c>
      <c r="AL339" s="88" t="str">
        <f t="shared" si="35"/>
        <v/>
      </c>
      <c r="AM339" s="86"/>
      <c r="AN339" s="86"/>
      <c r="AO339" s="86" t="s">
        <v>10208</v>
      </c>
      <c r="AP339" s="86" t="s">
        <v>10208</v>
      </c>
      <c r="AQ339" s="86"/>
    </row>
    <row r="340" spans="1:49" ht="15" customHeight="1" x14ac:dyDescent="0.2">
      <c r="A340" s="86">
        <v>18</v>
      </c>
      <c r="B340" s="86" t="s">
        <v>1967</v>
      </c>
      <c r="C340" s="86" t="s">
        <v>1299</v>
      </c>
      <c r="D340" t="s">
        <v>1081</v>
      </c>
      <c r="E340" s="86" t="s">
        <v>1269</v>
      </c>
      <c r="F340" s="86" t="s">
        <v>1269</v>
      </c>
      <c r="G340" s="86" t="s">
        <v>1270</v>
      </c>
      <c r="H340" s="86" t="s">
        <v>1271</v>
      </c>
      <c r="I340" t="s">
        <v>1111</v>
      </c>
      <c r="J340" s="87">
        <v>44044</v>
      </c>
      <c r="K340" s="87">
        <v>44196</v>
      </c>
      <c r="L340" s="86" t="s">
        <v>1087</v>
      </c>
      <c r="M340" s="86" t="s">
        <v>2020</v>
      </c>
      <c r="N340" s="86" t="s">
        <v>472</v>
      </c>
      <c r="O340" s="86" t="s">
        <v>1299</v>
      </c>
      <c r="P340" s="86" t="s">
        <v>1090</v>
      </c>
      <c r="Q340" s="88">
        <f t="shared" si="39"/>
        <v>1</v>
      </c>
      <c r="R340" s="88">
        <v>0</v>
      </c>
      <c r="S340" s="88">
        <v>0</v>
      </c>
      <c r="T340" s="88">
        <v>0.5</v>
      </c>
      <c r="U340" s="88">
        <v>0.5</v>
      </c>
      <c r="V340" s="89">
        <v>0</v>
      </c>
      <c r="W340" s="89" t="s">
        <v>1302</v>
      </c>
      <c r="X340" s="88">
        <v>0</v>
      </c>
      <c r="Y340" s="89" t="s">
        <v>1302</v>
      </c>
      <c r="Z340" s="88">
        <v>0.66</v>
      </c>
      <c r="AA340" s="89" t="s">
        <v>10954</v>
      </c>
      <c r="AB340" s="88">
        <v>0.34</v>
      </c>
      <c r="AC340" s="89" t="s">
        <v>12307</v>
      </c>
      <c r="AD340" s="87"/>
      <c r="AE340" s="87"/>
      <c r="AF340" s="87">
        <v>44119</v>
      </c>
      <c r="AG340" s="87">
        <v>44179</v>
      </c>
      <c r="AH340" s="88">
        <f t="shared" si="36"/>
        <v>1</v>
      </c>
      <c r="AI340" s="88" t="str">
        <f t="shared" si="37"/>
        <v/>
      </c>
      <c r="AJ340" s="88" t="str">
        <f t="shared" si="38"/>
        <v/>
      </c>
      <c r="AK340" s="88">
        <f t="shared" si="34"/>
        <v>1</v>
      </c>
      <c r="AL340" s="88">
        <f t="shared" si="35"/>
        <v>0.68</v>
      </c>
      <c r="AM340" s="86"/>
      <c r="AN340" s="86"/>
      <c r="AO340" s="86" t="s">
        <v>10208</v>
      </c>
      <c r="AP340" s="86" t="s">
        <v>10208</v>
      </c>
      <c r="AQ340" s="86"/>
    </row>
    <row r="341" spans="1:49" ht="15" customHeight="1" x14ac:dyDescent="0.2">
      <c r="A341" s="86">
        <v>19</v>
      </c>
      <c r="B341" s="86" t="s">
        <v>1967</v>
      </c>
      <c r="C341" s="86" t="s">
        <v>1299</v>
      </c>
      <c r="D341" t="s">
        <v>1081</v>
      </c>
      <c r="E341" s="86" t="s">
        <v>1269</v>
      </c>
      <c r="F341" s="86" t="s">
        <v>1269</v>
      </c>
      <c r="G341" s="86" t="s">
        <v>1270</v>
      </c>
      <c r="H341" s="86" t="s">
        <v>1271</v>
      </c>
      <c r="I341" t="s">
        <v>1303</v>
      </c>
      <c r="J341" s="71">
        <v>44013</v>
      </c>
      <c r="K341" s="87">
        <v>44043</v>
      </c>
      <c r="L341" s="86" t="s">
        <v>1087</v>
      </c>
      <c r="M341" s="86" t="s">
        <v>2020</v>
      </c>
      <c r="N341" s="86" t="s">
        <v>472</v>
      </c>
      <c r="O341" s="86" t="s">
        <v>1299</v>
      </c>
      <c r="P341" s="86" t="s">
        <v>1090</v>
      </c>
      <c r="Q341" s="88">
        <f t="shared" si="39"/>
        <v>1</v>
      </c>
      <c r="R341" s="88">
        <v>0</v>
      </c>
      <c r="S341" s="88">
        <v>0</v>
      </c>
      <c r="T341" s="88">
        <v>1</v>
      </c>
      <c r="U341" s="88">
        <v>0</v>
      </c>
      <c r="V341" s="73">
        <v>0</v>
      </c>
      <c r="W341" s="73" t="s">
        <v>1304</v>
      </c>
      <c r="X341" s="44">
        <v>0</v>
      </c>
      <c r="Y341" s="73" t="s">
        <v>1304</v>
      </c>
      <c r="Z341" s="44">
        <v>1</v>
      </c>
      <c r="AA341" s="89" t="s">
        <v>10955</v>
      </c>
      <c r="AB341" s="88"/>
      <c r="AC341" s="73" t="s">
        <v>12308</v>
      </c>
      <c r="AD341" s="44"/>
      <c r="AE341" s="44"/>
      <c r="AF341" s="71">
        <v>44119</v>
      </c>
      <c r="AG341" s="71">
        <v>44179</v>
      </c>
      <c r="AH341" s="88">
        <f t="shared" si="36"/>
        <v>1</v>
      </c>
      <c r="AI341" s="88" t="str">
        <f t="shared" si="37"/>
        <v/>
      </c>
      <c r="AJ341" s="88" t="str">
        <f t="shared" si="38"/>
        <v/>
      </c>
      <c r="AK341" s="88">
        <f t="shared" si="34"/>
        <v>1</v>
      </c>
      <c r="AL341" s="88" t="str">
        <f t="shared" si="35"/>
        <v/>
      </c>
      <c r="AO341" s="86" t="s">
        <v>10208</v>
      </c>
      <c r="AP341" t="s">
        <v>10218</v>
      </c>
    </row>
    <row r="342" spans="1:49" ht="15" customHeight="1" x14ac:dyDescent="0.2">
      <c r="A342" s="86">
        <v>1</v>
      </c>
      <c r="B342" s="86" t="s">
        <v>2022</v>
      </c>
      <c r="C342" s="86" t="s">
        <v>2023</v>
      </c>
      <c r="D342" s="86" t="s">
        <v>1476</v>
      </c>
      <c r="E342" s="86" t="s">
        <v>1116</v>
      </c>
      <c r="F342" s="86" t="s">
        <v>1613</v>
      </c>
      <c r="G342" s="86" t="s">
        <v>1181</v>
      </c>
      <c r="H342" s="86" t="s">
        <v>1614</v>
      </c>
      <c r="I342" s="86" t="s">
        <v>2024</v>
      </c>
      <c r="J342" s="87">
        <v>43831</v>
      </c>
      <c r="K342" s="87">
        <v>44196</v>
      </c>
      <c r="L342" s="86" t="s">
        <v>2025</v>
      </c>
      <c r="M342" s="86" t="s">
        <v>357</v>
      </c>
      <c r="N342" s="86" t="s">
        <v>472</v>
      </c>
      <c r="O342" s="86" t="s">
        <v>2026</v>
      </c>
      <c r="P342" s="86" t="s">
        <v>1090</v>
      </c>
      <c r="Q342" s="88">
        <f t="shared" si="39"/>
        <v>1</v>
      </c>
      <c r="R342" s="88">
        <v>0.25</v>
      </c>
      <c r="S342" s="88">
        <v>0.25</v>
      </c>
      <c r="T342" s="88">
        <v>0.25</v>
      </c>
      <c r="U342" s="88">
        <v>0.25</v>
      </c>
      <c r="V342" s="88">
        <v>0.25</v>
      </c>
      <c r="W342" s="88" t="s">
        <v>2829</v>
      </c>
      <c r="X342" s="88">
        <v>0.25</v>
      </c>
      <c r="Y342" s="88" t="s">
        <v>2027</v>
      </c>
      <c r="Z342" s="88">
        <v>0.25</v>
      </c>
      <c r="AA342" s="88" t="s">
        <v>10690</v>
      </c>
      <c r="AB342" s="88">
        <v>0.25</v>
      </c>
      <c r="AC342" s="88" t="s">
        <v>12309</v>
      </c>
      <c r="AD342" s="88"/>
      <c r="AE342" s="88"/>
      <c r="AF342" s="87">
        <v>44124</v>
      </c>
      <c r="AG342" s="87">
        <v>44172</v>
      </c>
      <c r="AH342" s="88">
        <f t="shared" si="36"/>
        <v>1</v>
      </c>
      <c r="AI342" s="88">
        <f t="shared" si="37"/>
        <v>1</v>
      </c>
      <c r="AJ342" s="88">
        <f t="shared" si="38"/>
        <v>1</v>
      </c>
      <c r="AK342" s="88">
        <f t="shared" si="34"/>
        <v>1</v>
      </c>
      <c r="AL342" s="88">
        <f t="shared" si="35"/>
        <v>1</v>
      </c>
      <c r="AM342" s="86"/>
      <c r="AN342" s="86"/>
      <c r="AO342" s="86" t="s">
        <v>10208</v>
      </c>
      <c r="AP342" s="86" t="s">
        <v>10208</v>
      </c>
      <c r="AQ342" s="86" t="s">
        <v>10268</v>
      </c>
      <c r="AR342" s="86" t="s">
        <v>10208</v>
      </c>
      <c r="AS342" s="86" t="s">
        <v>10208</v>
      </c>
      <c r="AT342" s="86"/>
      <c r="AU342" s="86" t="s">
        <v>10691</v>
      </c>
      <c r="AV342" s="86" t="s">
        <v>10692</v>
      </c>
      <c r="AW342" s="86" t="s">
        <v>10693</v>
      </c>
    </row>
    <row r="343" spans="1:49" ht="15" customHeight="1" x14ac:dyDescent="0.2">
      <c r="A343" s="86">
        <v>2</v>
      </c>
      <c r="B343" s="86" t="s">
        <v>2022</v>
      </c>
      <c r="C343" s="86" t="s">
        <v>2023</v>
      </c>
      <c r="D343" s="86" t="s">
        <v>1476</v>
      </c>
      <c r="E343" s="86" t="s">
        <v>1116</v>
      </c>
      <c r="F343" s="86" t="s">
        <v>1613</v>
      </c>
      <c r="G343" s="86" t="s">
        <v>1181</v>
      </c>
      <c r="H343" s="86" t="s">
        <v>1614</v>
      </c>
      <c r="I343" s="86" t="s">
        <v>2028</v>
      </c>
      <c r="J343" s="87">
        <v>43831</v>
      </c>
      <c r="K343" s="87">
        <v>44196</v>
      </c>
      <c r="L343" s="86" t="s">
        <v>2029</v>
      </c>
      <c r="M343" s="86" t="s">
        <v>357</v>
      </c>
      <c r="N343" s="86" t="s">
        <v>472</v>
      </c>
      <c r="O343" s="86" t="s">
        <v>2026</v>
      </c>
      <c r="P343" s="86" t="s">
        <v>1090</v>
      </c>
      <c r="Q343" s="88">
        <f t="shared" si="39"/>
        <v>1</v>
      </c>
      <c r="R343" s="88">
        <v>0.25</v>
      </c>
      <c r="S343" s="88">
        <v>0.25</v>
      </c>
      <c r="T343" s="88">
        <v>0.25</v>
      </c>
      <c r="U343" s="88">
        <v>0.25</v>
      </c>
      <c r="V343" s="88">
        <v>0.25</v>
      </c>
      <c r="W343" s="88" t="s">
        <v>2830</v>
      </c>
      <c r="X343" s="88">
        <v>0.25</v>
      </c>
      <c r="Y343" s="88" t="s">
        <v>2030</v>
      </c>
      <c r="Z343" s="88">
        <v>0.25</v>
      </c>
      <c r="AA343" s="88" t="s">
        <v>10694</v>
      </c>
      <c r="AB343" s="88">
        <v>0.25</v>
      </c>
      <c r="AC343" s="88" t="s">
        <v>12310</v>
      </c>
      <c r="AD343" s="88"/>
      <c r="AE343" s="88"/>
      <c r="AF343" s="87">
        <v>44124</v>
      </c>
      <c r="AG343" s="87">
        <v>44172</v>
      </c>
      <c r="AH343" s="88">
        <f t="shared" si="36"/>
        <v>1</v>
      </c>
      <c r="AI343" s="88">
        <f t="shared" si="37"/>
        <v>1</v>
      </c>
      <c r="AJ343" s="88">
        <f t="shared" si="38"/>
        <v>1</v>
      </c>
      <c r="AK343" s="88">
        <f t="shared" si="34"/>
        <v>1</v>
      </c>
      <c r="AL343" s="88">
        <f t="shared" si="35"/>
        <v>1</v>
      </c>
      <c r="AM343" s="86"/>
      <c r="AN343" s="86"/>
      <c r="AO343" s="86" t="s">
        <v>10208</v>
      </c>
      <c r="AP343" s="86" t="s">
        <v>10208</v>
      </c>
      <c r="AQ343" s="86" t="s">
        <v>10208</v>
      </c>
      <c r="AR343" t="s">
        <v>10268</v>
      </c>
      <c r="AS343" t="s">
        <v>10208</v>
      </c>
      <c r="AU343" t="s">
        <v>10691</v>
      </c>
      <c r="AV343" s="86" t="s">
        <v>10695</v>
      </c>
      <c r="AW343" t="s">
        <v>10696</v>
      </c>
    </row>
    <row r="344" spans="1:49" ht="15" customHeight="1" x14ac:dyDescent="0.2">
      <c r="A344" s="86">
        <v>3</v>
      </c>
      <c r="B344" s="86" t="s">
        <v>2022</v>
      </c>
      <c r="C344" s="86" t="s">
        <v>2023</v>
      </c>
      <c r="D344" s="86" t="s">
        <v>1476</v>
      </c>
      <c r="E344" s="86" t="s">
        <v>1116</v>
      </c>
      <c r="F344" s="86" t="s">
        <v>1613</v>
      </c>
      <c r="G344" s="86" t="s">
        <v>1181</v>
      </c>
      <c r="H344" s="86" t="s">
        <v>1614</v>
      </c>
      <c r="I344" s="86" t="s">
        <v>2031</v>
      </c>
      <c r="J344" s="87">
        <v>43831</v>
      </c>
      <c r="K344" s="87">
        <v>44196</v>
      </c>
      <c r="L344" s="86" t="s">
        <v>2032</v>
      </c>
      <c r="M344" s="86" t="s">
        <v>357</v>
      </c>
      <c r="N344" s="86" t="s">
        <v>472</v>
      </c>
      <c r="O344" s="86" t="s">
        <v>2026</v>
      </c>
      <c r="P344" s="86" t="s">
        <v>1090</v>
      </c>
      <c r="Q344" s="88">
        <f t="shared" si="39"/>
        <v>1</v>
      </c>
      <c r="R344" s="88">
        <v>0.25</v>
      </c>
      <c r="S344" s="88">
        <v>0.25</v>
      </c>
      <c r="T344" s="88">
        <v>0.25</v>
      </c>
      <c r="U344" s="88">
        <v>0.25</v>
      </c>
      <c r="V344" s="88">
        <v>0.25</v>
      </c>
      <c r="W344" s="88" t="s">
        <v>2831</v>
      </c>
      <c r="X344" s="88">
        <v>0.25</v>
      </c>
      <c r="Y344" s="88" t="s">
        <v>2033</v>
      </c>
      <c r="Z344" s="88">
        <v>0.25</v>
      </c>
      <c r="AA344" s="88" t="s">
        <v>10697</v>
      </c>
      <c r="AB344" s="88">
        <v>0.25</v>
      </c>
      <c r="AC344" s="88" t="s">
        <v>12311</v>
      </c>
      <c r="AD344" s="88"/>
      <c r="AE344" s="88"/>
      <c r="AF344" s="87">
        <v>44124</v>
      </c>
      <c r="AG344" s="87">
        <v>44172</v>
      </c>
      <c r="AH344" s="88">
        <f t="shared" si="36"/>
        <v>1</v>
      </c>
      <c r="AI344" s="88">
        <f t="shared" si="37"/>
        <v>1</v>
      </c>
      <c r="AJ344" s="88">
        <f t="shared" si="38"/>
        <v>1</v>
      </c>
      <c r="AK344" s="88">
        <f t="shared" si="34"/>
        <v>1</v>
      </c>
      <c r="AL344" s="88">
        <f t="shared" si="35"/>
        <v>1</v>
      </c>
      <c r="AM344" s="86"/>
      <c r="AN344" s="86"/>
      <c r="AO344" s="86" t="s">
        <v>10208</v>
      </c>
      <c r="AP344" s="86" t="s">
        <v>10208</v>
      </c>
      <c r="AQ344" s="86" t="s">
        <v>10268</v>
      </c>
      <c r="AR344" t="s">
        <v>10208</v>
      </c>
      <c r="AS344" t="s">
        <v>10208</v>
      </c>
      <c r="AU344" t="s">
        <v>10691</v>
      </c>
      <c r="AV344" s="86" t="s">
        <v>10698</v>
      </c>
      <c r="AW344" t="s">
        <v>10699</v>
      </c>
    </row>
    <row r="345" spans="1:49" ht="15" customHeight="1" x14ac:dyDescent="0.2">
      <c r="A345" s="86">
        <v>4</v>
      </c>
      <c r="B345" s="86" t="s">
        <v>2022</v>
      </c>
      <c r="C345" s="86" t="s">
        <v>1687</v>
      </c>
      <c r="D345" s="86" t="s">
        <v>1104</v>
      </c>
      <c r="E345" s="86" t="s">
        <v>1157</v>
      </c>
      <c r="F345" s="86" t="s">
        <v>1439</v>
      </c>
      <c r="G345" s="86" t="s">
        <v>1107</v>
      </c>
      <c r="H345" s="86" t="s">
        <v>1158</v>
      </c>
      <c r="I345" s="86" t="s">
        <v>1109</v>
      </c>
      <c r="J345" s="87">
        <v>43952</v>
      </c>
      <c r="K345" s="87">
        <v>44074</v>
      </c>
      <c r="L345" s="86" t="s">
        <v>1688</v>
      </c>
      <c r="M345" s="86" t="s">
        <v>357</v>
      </c>
      <c r="N345" s="86" t="s">
        <v>472</v>
      </c>
      <c r="O345" s="86" t="s">
        <v>1161</v>
      </c>
      <c r="P345" s="86" t="s">
        <v>258</v>
      </c>
      <c r="Q345" s="88">
        <f t="shared" si="39"/>
        <v>1</v>
      </c>
      <c r="R345" s="88">
        <v>0</v>
      </c>
      <c r="S345" s="88">
        <v>0</v>
      </c>
      <c r="T345" s="88">
        <v>1</v>
      </c>
      <c r="U345" s="88">
        <v>0</v>
      </c>
      <c r="V345" s="88">
        <v>0</v>
      </c>
      <c r="W345" s="88"/>
      <c r="X345" s="88">
        <v>0</v>
      </c>
      <c r="Y345" s="88" t="s">
        <v>2034</v>
      </c>
      <c r="Z345" s="88">
        <v>0.8</v>
      </c>
      <c r="AA345" s="88" t="s">
        <v>10700</v>
      </c>
      <c r="AB345" s="88">
        <v>1</v>
      </c>
      <c r="AC345" s="88" t="s">
        <v>12312</v>
      </c>
      <c r="AD345" s="88"/>
      <c r="AE345" s="88"/>
      <c r="AF345" s="87">
        <v>44119</v>
      </c>
      <c r="AG345" s="87">
        <v>44172</v>
      </c>
      <c r="AH345" s="88">
        <f t="shared" si="36"/>
        <v>1</v>
      </c>
      <c r="AI345" s="88" t="str">
        <f t="shared" si="37"/>
        <v/>
      </c>
      <c r="AJ345" s="88" t="str">
        <f t="shared" si="38"/>
        <v/>
      </c>
      <c r="AK345" s="88">
        <f t="shared" si="34"/>
        <v>0.8</v>
      </c>
      <c r="AL345" s="88" t="str">
        <f t="shared" si="35"/>
        <v/>
      </c>
      <c r="AM345" s="86"/>
      <c r="AN345" s="86"/>
      <c r="AO345" s="86" t="s">
        <v>10208</v>
      </c>
      <c r="AP345" s="86" t="s">
        <v>10208</v>
      </c>
      <c r="AQ345" s="86"/>
      <c r="AS345" t="s">
        <v>10208</v>
      </c>
      <c r="AU345" t="s">
        <v>10209</v>
      </c>
      <c r="AV345" t="s">
        <v>10209</v>
      </c>
      <c r="AW345" t="s">
        <v>10701</v>
      </c>
    </row>
    <row r="346" spans="1:49" ht="15" customHeight="1" x14ac:dyDescent="0.2">
      <c r="A346" s="86">
        <v>5</v>
      </c>
      <c r="B346" s="86" t="s">
        <v>2022</v>
      </c>
      <c r="C346" s="86" t="s">
        <v>1687</v>
      </c>
      <c r="D346" s="86" t="s">
        <v>1143</v>
      </c>
      <c r="E346" s="86" t="s">
        <v>1157</v>
      </c>
      <c r="F346" s="86" t="s">
        <v>1439</v>
      </c>
      <c r="G346" s="86" t="s">
        <v>1107</v>
      </c>
      <c r="H346" s="86" t="s">
        <v>1158</v>
      </c>
      <c r="I346" s="86" t="s">
        <v>1111</v>
      </c>
      <c r="J346" s="87">
        <v>43831</v>
      </c>
      <c r="K346" s="87">
        <v>44196</v>
      </c>
      <c r="L346" s="86" t="s">
        <v>1690</v>
      </c>
      <c r="M346" s="86" t="s">
        <v>357</v>
      </c>
      <c r="N346" s="86" t="s">
        <v>472</v>
      </c>
      <c r="O346" s="86" t="s">
        <v>1161</v>
      </c>
      <c r="P346" s="86" t="s">
        <v>258</v>
      </c>
      <c r="Q346" s="88">
        <f t="shared" si="39"/>
        <v>1</v>
      </c>
      <c r="R346" s="88">
        <v>0</v>
      </c>
      <c r="S346" s="88">
        <v>0</v>
      </c>
      <c r="T346" s="88">
        <v>0</v>
      </c>
      <c r="U346" s="88">
        <v>1</v>
      </c>
      <c r="V346" s="88">
        <v>0</v>
      </c>
      <c r="W346" s="88"/>
      <c r="X346" s="88">
        <v>0</v>
      </c>
      <c r="Y346" s="88" t="s">
        <v>2035</v>
      </c>
      <c r="Z346" s="88">
        <v>0</v>
      </c>
      <c r="AA346" s="88" t="s">
        <v>10702</v>
      </c>
      <c r="AB346" s="88">
        <v>1</v>
      </c>
      <c r="AC346" s="88" t="s">
        <v>12313</v>
      </c>
      <c r="AD346" s="88"/>
      <c r="AE346" s="88"/>
      <c r="AF346" s="87">
        <v>44119</v>
      </c>
      <c r="AG346" s="87">
        <v>44172</v>
      </c>
      <c r="AH346" s="88">
        <f t="shared" si="36"/>
        <v>1</v>
      </c>
      <c r="AI346" s="88" t="str">
        <f t="shared" si="37"/>
        <v/>
      </c>
      <c r="AJ346" s="88" t="str">
        <f t="shared" si="38"/>
        <v/>
      </c>
      <c r="AK346" s="88" t="str">
        <f t="shared" si="34"/>
        <v/>
      </c>
      <c r="AL346" s="88">
        <f t="shared" si="35"/>
        <v>1</v>
      </c>
      <c r="AM346" s="86"/>
      <c r="AN346" s="86"/>
      <c r="AO346" s="86" t="s">
        <v>10218</v>
      </c>
      <c r="AP346" s="86" t="s">
        <v>10208</v>
      </c>
      <c r="AQ346" s="86"/>
      <c r="AS346" t="s">
        <v>10218</v>
      </c>
      <c r="AU346" t="s">
        <v>10209</v>
      </c>
      <c r="AV346" t="s">
        <v>10209</v>
      </c>
      <c r="AW346" t="s">
        <v>10703</v>
      </c>
    </row>
    <row r="347" spans="1:49" ht="15" customHeight="1" x14ac:dyDescent="0.2">
      <c r="A347" s="86">
        <v>6</v>
      </c>
      <c r="B347" s="86" t="s">
        <v>2022</v>
      </c>
      <c r="C347" s="86" t="s">
        <v>1687</v>
      </c>
      <c r="D347" s="86" t="s">
        <v>1104</v>
      </c>
      <c r="E347" s="86" t="s">
        <v>1157</v>
      </c>
      <c r="F347" s="86" t="s">
        <v>1439</v>
      </c>
      <c r="G347" s="86" t="s">
        <v>1107</v>
      </c>
      <c r="H347" s="86" t="s">
        <v>1158</v>
      </c>
      <c r="I347" s="86" t="s">
        <v>1113</v>
      </c>
      <c r="J347" s="87">
        <v>43983</v>
      </c>
      <c r="K347" s="87">
        <v>44012</v>
      </c>
      <c r="L347" s="86" t="s">
        <v>1692</v>
      </c>
      <c r="M347" s="86" t="s">
        <v>357</v>
      </c>
      <c r="N347" s="86" t="s">
        <v>472</v>
      </c>
      <c r="O347" s="86" t="s">
        <v>1161</v>
      </c>
      <c r="P347" s="86" t="s">
        <v>258</v>
      </c>
      <c r="Q347" s="88">
        <f t="shared" si="39"/>
        <v>1</v>
      </c>
      <c r="R347" s="88">
        <v>0</v>
      </c>
      <c r="S347" s="88">
        <v>0</v>
      </c>
      <c r="T347" s="88">
        <v>1</v>
      </c>
      <c r="U347" s="88">
        <v>0</v>
      </c>
      <c r="V347" s="88">
        <v>0</v>
      </c>
      <c r="W347" s="88"/>
      <c r="X347" s="88">
        <v>0</v>
      </c>
      <c r="Y347" s="88"/>
      <c r="Z347" s="88">
        <v>1</v>
      </c>
      <c r="AA347" s="88" t="s">
        <v>10704</v>
      </c>
      <c r="AB347" s="88">
        <v>0</v>
      </c>
      <c r="AC347" s="88"/>
      <c r="AD347" s="88"/>
      <c r="AE347" s="88"/>
      <c r="AF347" s="87">
        <v>44119</v>
      </c>
      <c r="AG347" s="87">
        <v>44119</v>
      </c>
      <c r="AH347" s="88">
        <f t="shared" si="36"/>
        <v>1</v>
      </c>
      <c r="AI347" s="88" t="str">
        <f t="shared" si="37"/>
        <v/>
      </c>
      <c r="AJ347" s="88" t="str">
        <f t="shared" si="38"/>
        <v/>
      </c>
      <c r="AK347" s="88">
        <f t="shared" si="34"/>
        <v>1</v>
      </c>
      <c r="AL347" s="88" t="str">
        <f t="shared" si="35"/>
        <v/>
      </c>
      <c r="AM347" s="86"/>
      <c r="AN347" s="86"/>
      <c r="AO347" s="86" t="s">
        <v>10208</v>
      </c>
      <c r="AP347" s="86" t="s">
        <v>10218</v>
      </c>
      <c r="AQ347" s="86"/>
      <c r="AS347" t="s">
        <v>10208</v>
      </c>
      <c r="AU347" t="s">
        <v>10209</v>
      </c>
      <c r="AV347" t="s">
        <v>10209</v>
      </c>
      <c r="AW347" t="s">
        <v>10705</v>
      </c>
    </row>
    <row r="348" spans="1:49" ht="15" customHeight="1" x14ac:dyDescent="0.2">
      <c r="A348" s="86">
        <v>7</v>
      </c>
      <c r="B348" s="86" t="s">
        <v>2022</v>
      </c>
      <c r="C348" s="86" t="s">
        <v>1687</v>
      </c>
      <c r="D348" s="86" t="s">
        <v>1104</v>
      </c>
      <c r="E348" s="86" t="s">
        <v>1157</v>
      </c>
      <c r="F348" s="86" t="s">
        <v>1439</v>
      </c>
      <c r="G348" s="86" t="s">
        <v>1107</v>
      </c>
      <c r="H348" s="86" t="s">
        <v>1158</v>
      </c>
      <c r="I348" t="s">
        <v>1693</v>
      </c>
      <c r="J348" s="87">
        <v>44013</v>
      </c>
      <c r="K348" s="87">
        <v>44196</v>
      </c>
      <c r="L348" s="86" t="s">
        <v>1694</v>
      </c>
      <c r="M348" s="86" t="s">
        <v>357</v>
      </c>
      <c r="N348" s="86" t="s">
        <v>472</v>
      </c>
      <c r="O348" s="86" t="s">
        <v>1161</v>
      </c>
      <c r="P348" s="86" t="s">
        <v>258</v>
      </c>
      <c r="Q348" s="88">
        <f t="shared" si="39"/>
        <v>1</v>
      </c>
      <c r="R348" s="88">
        <v>0</v>
      </c>
      <c r="S348" s="88">
        <v>0</v>
      </c>
      <c r="T348" s="88">
        <v>0</v>
      </c>
      <c r="U348" s="88">
        <v>1</v>
      </c>
      <c r="V348" s="88">
        <v>0</v>
      </c>
      <c r="W348" s="88"/>
      <c r="X348" s="88">
        <v>0</v>
      </c>
      <c r="Y348" s="88"/>
      <c r="Z348" s="88">
        <v>0</v>
      </c>
      <c r="AA348" s="88" t="s">
        <v>1623</v>
      </c>
      <c r="AB348" s="88">
        <v>0</v>
      </c>
      <c r="AC348" s="88" t="s">
        <v>12314</v>
      </c>
      <c r="AD348" s="88"/>
      <c r="AE348" s="88"/>
      <c r="AF348" s="87">
        <v>44119</v>
      </c>
      <c r="AG348" s="87">
        <v>44172</v>
      </c>
      <c r="AH348" s="88">
        <f t="shared" si="36"/>
        <v>0</v>
      </c>
      <c r="AI348" s="88" t="str">
        <f t="shared" si="37"/>
        <v/>
      </c>
      <c r="AJ348" s="88" t="str">
        <f t="shared" si="38"/>
        <v/>
      </c>
      <c r="AK348" s="88" t="str">
        <f t="shared" si="34"/>
        <v/>
      </c>
      <c r="AL348" s="88">
        <f t="shared" si="35"/>
        <v>0</v>
      </c>
      <c r="AM348" s="86"/>
      <c r="AN348" s="86"/>
      <c r="AO348" s="86" t="s">
        <v>10218</v>
      </c>
      <c r="AP348" s="86" t="s">
        <v>10208</v>
      </c>
      <c r="AQ348" s="86"/>
      <c r="AS348" t="s">
        <v>10218</v>
      </c>
      <c r="AU348" t="s">
        <v>10209</v>
      </c>
      <c r="AV348" t="s">
        <v>10209</v>
      </c>
      <c r="AW348" t="s">
        <v>10706</v>
      </c>
    </row>
    <row r="349" spans="1:49" ht="15" customHeight="1" x14ac:dyDescent="0.2">
      <c r="A349" s="86">
        <v>8</v>
      </c>
      <c r="B349" s="86" t="s">
        <v>2022</v>
      </c>
      <c r="C349" s="86" t="s">
        <v>1687</v>
      </c>
      <c r="D349" s="86" t="s">
        <v>1104</v>
      </c>
      <c r="E349" s="86" t="s">
        <v>1157</v>
      </c>
      <c r="F349" s="86" t="s">
        <v>1439</v>
      </c>
      <c r="G349" s="86" t="s">
        <v>1107</v>
      </c>
      <c r="H349" s="86" t="s">
        <v>1158</v>
      </c>
      <c r="I349" s="86" t="s">
        <v>1303</v>
      </c>
      <c r="J349" s="87">
        <v>43983</v>
      </c>
      <c r="K349" s="87">
        <v>44027</v>
      </c>
      <c r="L349" s="86" t="s">
        <v>1695</v>
      </c>
      <c r="M349" s="86" t="s">
        <v>357</v>
      </c>
      <c r="N349" s="86" t="s">
        <v>2036</v>
      </c>
      <c r="O349" s="86" t="s">
        <v>1161</v>
      </c>
      <c r="P349" s="86" t="s">
        <v>258</v>
      </c>
      <c r="Q349" s="89">
        <f t="shared" si="39"/>
        <v>1</v>
      </c>
      <c r="R349" s="89">
        <v>0</v>
      </c>
      <c r="S349" s="89">
        <v>0</v>
      </c>
      <c r="T349" s="89">
        <v>1</v>
      </c>
      <c r="U349" s="89">
        <v>0</v>
      </c>
      <c r="V349" s="89">
        <v>0</v>
      </c>
      <c r="W349" s="89"/>
      <c r="X349" s="89">
        <v>0</v>
      </c>
      <c r="Y349" s="89"/>
      <c r="Z349" s="89">
        <v>1</v>
      </c>
      <c r="AA349" s="89" t="s">
        <v>10707</v>
      </c>
      <c r="AB349" s="89">
        <v>0</v>
      </c>
      <c r="AC349" s="89" t="s">
        <v>12315</v>
      </c>
      <c r="AD349" s="87"/>
      <c r="AE349" s="87"/>
      <c r="AF349" s="87">
        <v>44119</v>
      </c>
      <c r="AG349" s="87">
        <v>44172</v>
      </c>
      <c r="AH349" s="88">
        <f t="shared" si="36"/>
        <v>1</v>
      </c>
      <c r="AI349" s="88" t="str">
        <f t="shared" si="37"/>
        <v/>
      </c>
      <c r="AJ349" s="88" t="str">
        <f t="shared" si="38"/>
        <v/>
      </c>
      <c r="AK349" s="88">
        <f t="shared" si="34"/>
        <v>1</v>
      </c>
      <c r="AL349" s="88" t="str">
        <f t="shared" si="35"/>
        <v/>
      </c>
      <c r="AM349" s="86"/>
      <c r="AN349" s="86"/>
      <c r="AO349" s="86" t="s">
        <v>10208</v>
      </c>
      <c r="AP349" s="86" t="s">
        <v>10218</v>
      </c>
      <c r="AQ349" s="86"/>
      <c r="AS349" t="s">
        <v>10208</v>
      </c>
      <c r="AU349" t="s">
        <v>10209</v>
      </c>
      <c r="AV349" t="s">
        <v>10209</v>
      </c>
      <c r="AW349" t="s">
        <v>10708</v>
      </c>
    </row>
    <row r="350" spans="1:49" ht="15" customHeight="1" x14ac:dyDescent="0.2">
      <c r="A350" s="86">
        <v>1</v>
      </c>
      <c r="B350" s="86" t="s">
        <v>2037</v>
      </c>
      <c r="C350" s="86" t="s">
        <v>2038</v>
      </c>
      <c r="D350" s="86" t="s">
        <v>1143</v>
      </c>
      <c r="E350" s="86" t="s">
        <v>1116</v>
      </c>
      <c r="F350" s="86" t="s">
        <v>1083</v>
      </c>
      <c r="G350" s="86" t="s">
        <v>1181</v>
      </c>
      <c r="H350" s="86" t="s">
        <v>2039</v>
      </c>
      <c r="I350" s="86" t="s">
        <v>2040</v>
      </c>
      <c r="J350" s="87">
        <v>43922</v>
      </c>
      <c r="K350" s="87">
        <v>44196</v>
      </c>
      <c r="L350" s="86" t="s">
        <v>1087</v>
      </c>
      <c r="M350" s="86" t="s">
        <v>2041</v>
      </c>
      <c r="N350" s="86" t="s">
        <v>472</v>
      </c>
      <c r="O350" s="86" t="s">
        <v>2042</v>
      </c>
      <c r="P350" s="86" t="s">
        <v>1090</v>
      </c>
      <c r="Q350" s="88">
        <f t="shared" si="39"/>
        <v>1</v>
      </c>
      <c r="R350" s="88">
        <v>0</v>
      </c>
      <c r="S350" s="88">
        <v>0.33</v>
      </c>
      <c r="T350" s="88">
        <v>0.33</v>
      </c>
      <c r="U350" s="88">
        <v>0.34</v>
      </c>
      <c r="V350" s="88">
        <v>0</v>
      </c>
      <c r="W350" s="88"/>
      <c r="X350" s="88">
        <v>0.33</v>
      </c>
      <c r="Y350" s="88" t="s">
        <v>2043</v>
      </c>
      <c r="Z350" s="88">
        <v>0.33</v>
      </c>
      <c r="AA350" s="88" t="s">
        <v>10454</v>
      </c>
      <c r="AB350" s="88">
        <v>0.34</v>
      </c>
      <c r="AC350" s="88" t="s">
        <v>12316</v>
      </c>
      <c r="AD350" s="88"/>
      <c r="AE350" s="88"/>
      <c r="AF350" s="87">
        <v>44125</v>
      </c>
      <c r="AG350" s="87">
        <v>44174</v>
      </c>
      <c r="AH350" s="88">
        <f t="shared" si="36"/>
        <v>1</v>
      </c>
      <c r="AI350" s="88" t="str">
        <f t="shared" si="37"/>
        <v/>
      </c>
      <c r="AJ350" s="88">
        <f t="shared" si="38"/>
        <v>1</v>
      </c>
      <c r="AK350" s="88">
        <f t="shared" si="34"/>
        <v>1</v>
      </c>
      <c r="AL350" s="88">
        <f t="shared" si="35"/>
        <v>1</v>
      </c>
      <c r="AM350" s="86"/>
      <c r="AN350" s="86"/>
      <c r="AO350" t="s">
        <v>10208</v>
      </c>
      <c r="AP350" s="86" t="s">
        <v>10208</v>
      </c>
      <c r="AQ350" s="86"/>
      <c r="AR350" s="86" t="s">
        <v>10208</v>
      </c>
      <c r="AS350" s="86" t="s">
        <v>10208</v>
      </c>
      <c r="AT350" s="86"/>
      <c r="AU350" s="86" t="s">
        <v>10363</v>
      </c>
      <c r="AV350" s="86" t="s">
        <v>10455</v>
      </c>
      <c r="AW350" s="86" t="s">
        <v>10456</v>
      </c>
    </row>
    <row r="351" spans="1:49" ht="15" customHeight="1" x14ac:dyDescent="0.2">
      <c r="A351" s="86">
        <v>2</v>
      </c>
      <c r="B351" s="86" t="s">
        <v>2037</v>
      </c>
      <c r="C351" s="86" t="s">
        <v>2038</v>
      </c>
      <c r="D351" s="86" t="s">
        <v>1143</v>
      </c>
      <c r="E351" s="86" t="s">
        <v>1116</v>
      </c>
      <c r="F351" s="86" t="s">
        <v>1083</v>
      </c>
      <c r="G351" s="86" t="s">
        <v>1181</v>
      </c>
      <c r="H351" s="86" t="s">
        <v>2039</v>
      </c>
      <c r="I351" s="86" t="s">
        <v>2044</v>
      </c>
      <c r="J351" s="87">
        <v>43891</v>
      </c>
      <c r="K351" s="87">
        <v>44196</v>
      </c>
      <c r="L351" s="86" t="s">
        <v>1087</v>
      </c>
      <c r="M351" s="86" t="s">
        <v>2041</v>
      </c>
      <c r="N351" s="86" t="s">
        <v>472</v>
      </c>
      <c r="O351" s="86" t="s">
        <v>2042</v>
      </c>
      <c r="P351" s="86" t="s">
        <v>1090</v>
      </c>
      <c r="Q351" s="88">
        <f t="shared" si="39"/>
        <v>1</v>
      </c>
      <c r="R351" s="88">
        <v>0.1</v>
      </c>
      <c r="S351" s="88">
        <v>0.3</v>
      </c>
      <c r="T351" s="88">
        <v>0.3</v>
      </c>
      <c r="U351" s="88">
        <v>0.3</v>
      </c>
      <c r="V351" s="88">
        <v>0</v>
      </c>
      <c r="W351" s="88"/>
      <c r="X351" s="88">
        <v>0.3</v>
      </c>
      <c r="Y351" s="88" t="s">
        <v>2045</v>
      </c>
      <c r="Z351" s="88">
        <v>0.4</v>
      </c>
      <c r="AA351" s="88" t="s">
        <v>10457</v>
      </c>
      <c r="AB351" s="88">
        <v>0.3</v>
      </c>
      <c r="AC351" s="88" t="s">
        <v>12317</v>
      </c>
      <c r="AD351" s="88"/>
      <c r="AE351" s="88"/>
      <c r="AF351" s="87">
        <v>44125</v>
      </c>
      <c r="AG351" s="87">
        <v>44174</v>
      </c>
      <c r="AH351" s="88">
        <f t="shared" si="36"/>
        <v>1</v>
      </c>
      <c r="AI351" s="88">
        <f t="shared" si="37"/>
        <v>0</v>
      </c>
      <c r="AJ351" s="88">
        <f t="shared" si="38"/>
        <v>1</v>
      </c>
      <c r="AK351" s="88">
        <f t="shared" si="34"/>
        <v>1</v>
      </c>
      <c r="AL351" s="88">
        <f t="shared" si="35"/>
        <v>1</v>
      </c>
      <c r="AM351" s="86"/>
      <c r="AN351" s="86"/>
      <c r="AO351" t="s">
        <v>10208</v>
      </c>
      <c r="AP351" s="86" t="s">
        <v>10208</v>
      </c>
      <c r="AQ351" s="86" t="s">
        <v>10268</v>
      </c>
      <c r="AR351" t="s">
        <v>10208</v>
      </c>
      <c r="AS351" t="s">
        <v>10208</v>
      </c>
      <c r="AU351" t="s">
        <v>10458</v>
      </c>
      <c r="AV351" t="s">
        <v>10459</v>
      </c>
      <c r="AW351" t="s">
        <v>10460</v>
      </c>
    </row>
    <row r="352" spans="1:49" ht="15" customHeight="1" x14ac:dyDescent="0.2">
      <c r="A352" s="86">
        <v>3</v>
      </c>
      <c r="B352" s="86" t="s">
        <v>2037</v>
      </c>
      <c r="C352" s="86" t="s">
        <v>2038</v>
      </c>
      <c r="D352" s="86" t="s">
        <v>1143</v>
      </c>
      <c r="E352" s="86" t="s">
        <v>1116</v>
      </c>
      <c r="F352" s="86" t="s">
        <v>1083</v>
      </c>
      <c r="G352" s="86" t="s">
        <v>1181</v>
      </c>
      <c r="H352" s="86" t="s">
        <v>2039</v>
      </c>
      <c r="I352" s="86" t="s">
        <v>2046</v>
      </c>
      <c r="J352" s="87">
        <v>44044</v>
      </c>
      <c r="K352" s="87">
        <v>44135</v>
      </c>
      <c r="L352" s="86" t="s">
        <v>1087</v>
      </c>
      <c r="M352" s="86" t="s">
        <v>2041</v>
      </c>
      <c r="N352" s="86" t="s">
        <v>472</v>
      </c>
      <c r="O352" s="86" t="s">
        <v>2042</v>
      </c>
      <c r="P352" s="86" t="s">
        <v>1090</v>
      </c>
      <c r="Q352" s="88">
        <f t="shared" si="39"/>
        <v>1</v>
      </c>
      <c r="R352" s="88">
        <v>0</v>
      </c>
      <c r="S352" s="88">
        <v>0</v>
      </c>
      <c r="T352" s="88">
        <v>0.5</v>
      </c>
      <c r="U352" s="88">
        <v>0.5</v>
      </c>
      <c r="V352" s="88">
        <v>0</v>
      </c>
      <c r="W352" s="88"/>
      <c r="X352" s="88">
        <v>0</v>
      </c>
      <c r="Y352" s="88"/>
      <c r="Z352" s="88">
        <v>0.5</v>
      </c>
      <c r="AA352" s="88" t="s">
        <v>10461</v>
      </c>
      <c r="AB352" s="88">
        <v>0.5</v>
      </c>
      <c r="AC352" s="88" t="s">
        <v>12318</v>
      </c>
      <c r="AD352" s="88"/>
      <c r="AE352" s="88"/>
      <c r="AF352" s="87">
        <v>44125</v>
      </c>
      <c r="AG352" s="87">
        <v>44174</v>
      </c>
      <c r="AH352" s="88">
        <f t="shared" si="36"/>
        <v>1</v>
      </c>
      <c r="AI352" s="88" t="str">
        <f t="shared" si="37"/>
        <v/>
      </c>
      <c r="AJ352" s="88" t="str">
        <f t="shared" si="38"/>
        <v/>
      </c>
      <c r="AK352" s="88">
        <f t="shared" si="34"/>
        <v>1</v>
      </c>
      <c r="AL352" s="88">
        <f t="shared" si="35"/>
        <v>1</v>
      </c>
      <c r="AM352" s="86"/>
      <c r="AN352" s="86"/>
      <c r="AO352" t="s">
        <v>10208</v>
      </c>
      <c r="AP352" s="86" t="s">
        <v>10208</v>
      </c>
      <c r="AQ352" s="86"/>
      <c r="AS352" t="s">
        <v>10208</v>
      </c>
      <c r="AU352" t="s">
        <v>10462</v>
      </c>
      <c r="AV352" t="s">
        <v>10462</v>
      </c>
      <c r="AW352" t="s">
        <v>10463</v>
      </c>
    </row>
    <row r="353" spans="1:49" ht="15" customHeight="1" x14ac:dyDescent="0.2">
      <c r="A353" s="86">
        <v>4</v>
      </c>
      <c r="B353" s="86" t="s">
        <v>2037</v>
      </c>
      <c r="C353" s="86" t="s">
        <v>2038</v>
      </c>
      <c r="D353" s="86" t="s">
        <v>1143</v>
      </c>
      <c r="E353" s="86" t="s">
        <v>1116</v>
      </c>
      <c r="F353" s="86" t="s">
        <v>1083</v>
      </c>
      <c r="G353" s="86" t="s">
        <v>1181</v>
      </c>
      <c r="H353" s="86" t="s">
        <v>2039</v>
      </c>
      <c r="I353" s="86" t="s">
        <v>2047</v>
      </c>
      <c r="J353" s="87">
        <v>43983</v>
      </c>
      <c r="K353" s="87">
        <v>44013</v>
      </c>
      <c r="L353" s="86" t="s">
        <v>1087</v>
      </c>
      <c r="M353" s="86" t="s">
        <v>2041</v>
      </c>
      <c r="N353" s="86" t="s">
        <v>472</v>
      </c>
      <c r="O353" s="86" t="s">
        <v>2042</v>
      </c>
      <c r="P353" s="86" t="s">
        <v>1090</v>
      </c>
      <c r="Q353" s="88">
        <f t="shared" si="39"/>
        <v>1</v>
      </c>
      <c r="R353" s="88">
        <v>0</v>
      </c>
      <c r="S353" s="88">
        <v>0.8</v>
      </c>
      <c r="T353" s="88">
        <v>0.2</v>
      </c>
      <c r="U353" s="88">
        <v>0</v>
      </c>
      <c r="V353" s="88">
        <v>0</v>
      </c>
      <c r="W353" s="88"/>
      <c r="X353" s="88">
        <v>0.8</v>
      </c>
      <c r="Y353" s="88" t="s">
        <v>2048</v>
      </c>
      <c r="Z353" s="88">
        <v>0.2</v>
      </c>
      <c r="AA353" s="88" t="s">
        <v>10464</v>
      </c>
      <c r="AB353" s="88">
        <v>0</v>
      </c>
      <c r="AC353" s="88"/>
      <c r="AD353" s="88"/>
      <c r="AE353" s="88"/>
      <c r="AF353" s="87">
        <v>44125</v>
      </c>
      <c r="AG353" s="87">
        <v>44125</v>
      </c>
      <c r="AH353" s="88">
        <f t="shared" si="36"/>
        <v>1</v>
      </c>
      <c r="AI353" s="88" t="str">
        <f t="shared" si="37"/>
        <v/>
      </c>
      <c r="AJ353" s="88">
        <f t="shared" si="38"/>
        <v>1</v>
      </c>
      <c r="AK353" s="88">
        <f t="shared" si="34"/>
        <v>1</v>
      </c>
      <c r="AL353" s="88" t="str">
        <f t="shared" si="35"/>
        <v/>
      </c>
      <c r="AM353" s="86"/>
      <c r="AN353" s="86"/>
      <c r="AO353" t="s">
        <v>10208</v>
      </c>
      <c r="AP353" s="86"/>
      <c r="AQ353" s="86"/>
      <c r="AR353" t="s">
        <v>10208</v>
      </c>
      <c r="AS353" t="s">
        <v>10208</v>
      </c>
      <c r="AU353" t="s">
        <v>10465</v>
      </c>
      <c r="AV353" t="s">
        <v>10466</v>
      </c>
      <c r="AW353" t="s">
        <v>10467</v>
      </c>
    </row>
    <row r="354" spans="1:49" ht="15" customHeight="1" x14ac:dyDescent="0.2">
      <c r="A354" s="86">
        <v>5</v>
      </c>
      <c r="B354" s="86" t="s">
        <v>2037</v>
      </c>
      <c r="C354" s="86" t="s">
        <v>2049</v>
      </c>
      <c r="D354" s="86" t="s">
        <v>1143</v>
      </c>
      <c r="E354" s="86" t="s">
        <v>1116</v>
      </c>
      <c r="F354" s="86" t="s">
        <v>2050</v>
      </c>
      <c r="G354" s="86" t="s">
        <v>1181</v>
      </c>
      <c r="H354" s="86" t="s">
        <v>1271</v>
      </c>
      <c r="I354" t="s">
        <v>2051</v>
      </c>
      <c r="J354" s="87">
        <v>43831</v>
      </c>
      <c r="K354" s="87">
        <v>44196</v>
      </c>
      <c r="L354" s="86" t="s">
        <v>1087</v>
      </c>
      <c r="M354" s="86" t="s">
        <v>2041</v>
      </c>
      <c r="N354" s="86" t="s">
        <v>472</v>
      </c>
      <c r="O354" s="86" t="s">
        <v>2052</v>
      </c>
      <c r="P354" s="86" t="s">
        <v>1090</v>
      </c>
      <c r="Q354" s="88">
        <f t="shared" si="39"/>
        <v>1</v>
      </c>
      <c r="R354" s="88">
        <v>0.25</v>
      </c>
      <c r="S354" s="88">
        <v>0.25</v>
      </c>
      <c r="T354" s="88">
        <v>0.25</v>
      </c>
      <c r="U354" s="88">
        <v>0.25</v>
      </c>
      <c r="V354" s="88">
        <v>0.25</v>
      </c>
      <c r="W354" s="88" t="s">
        <v>2824</v>
      </c>
      <c r="X354" s="88">
        <v>0.25</v>
      </c>
      <c r="Y354" s="88" t="s">
        <v>2053</v>
      </c>
      <c r="Z354" s="88">
        <v>0.25</v>
      </c>
      <c r="AA354" s="88" t="s">
        <v>10468</v>
      </c>
      <c r="AB354" s="88">
        <v>0.25</v>
      </c>
      <c r="AC354" s="88" t="s">
        <v>12319</v>
      </c>
      <c r="AD354" s="88"/>
      <c r="AE354" s="88"/>
      <c r="AF354" s="87">
        <v>44125</v>
      </c>
      <c r="AG354" s="87">
        <v>44174</v>
      </c>
      <c r="AH354" s="88">
        <f t="shared" si="36"/>
        <v>1</v>
      </c>
      <c r="AI354" s="88">
        <f t="shared" si="37"/>
        <v>1</v>
      </c>
      <c r="AJ354" s="88">
        <f t="shared" si="38"/>
        <v>1</v>
      </c>
      <c r="AK354" s="88">
        <f t="shared" si="34"/>
        <v>1</v>
      </c>
      <c r="AL354" s="88">
        <f t="shared" si="35"/>
        <v>1</v>
      </c>
      <c r="AM354" s="86"/>
      <c r="AN354" s="86"/>
      <c r="AO354" t="s">
        <v>10208</v>
      </c>
      <c r="AP354" s="86" t="s">
        <v>10208</v>
      </c>
      <c r="AQ354" s="86" t="s">
        <v>10268</v>
      </c>
      <c r="AR354" t="s">
        <v>10208</v>
      </c>
      <c r="AS354" t="s">
        <v>10208</v>
      </c>
      <c r="AU354" t="s">
        <v>10469</v>
      </c>
      <c r="AV354" t="s">
        <v>10470</v>
      </c>
      <c r="AW354" t="s">
        <v>10471</v>
      </c>
    </row>
    <row r="355" spans="1:49" ht="15" customHeight="1" x14ac:dyDescent="0.2">
      <c r="A355" s="86">
        <v>6</v>
      </c>
      <c r="B355" s="86" t="s">
        <v>2037</v>
      </c>
      <c r="C355" s="86" t="s">
        <v>2049</v>
      </c>
      <c r="D355" s="86" t="s">
        <v>1143</v>
      </c>
      <c r="E355" s="86" t="s">
        <v>1116</v>
      </c>
      <c r="F355" s="86" t="s">
        <v>2050</v>
      </c>
      <c r="G355" s="86" t="s">
        <v>1181</v>
      </c>
      <c r="H355" s="86" t="s">
        <v>1271</v>
      </c>
      <c r="I355" t="s">
        <v>2054</v>
      </c>
      <c r="J355" s="87">
        <v>43831</v>
      </c>
      <c r="K355" s="87">
        <v>44196</v>
      </c>
      <c r="L355" s="86" t="s">
        <v>1087</v>
      </c>
      <c r="M355" s="86" t="s">
        <v>2041</v>
      </c>
      <c r="N355" s="86" t="s">
        <v>472</v>
      </c>
      <c r="O355" s="86" t="s">
        <v>2052</v>
      </c>
      <c r="P355" s="86" t="s">
        <v>1090</v>
      </c>
      <c r="Q355" s="88">
        <f t="shared" si="39"/>
        <v>1</v>
      </c>
      <c r="R355" s="88">
        <v>0.25</v>
      </c>
      <c r="S355" s="88">
        <v>0.25</v>
      </c>
      <c r="T355" s="88">
        <v>0.25</v>
      </c>
      <c r="U355" s="88">
        <v>0.25</v>
      </c>
      <c r="V355" s="88">
        <v>0.25</v>
      </c>
      <c r="W355" s="88" t="s">
        <v>2825</v>
      </c>
      <c r="X355" s="88">
        <v>0.25</v>
      </c>
      <c r="Y355" s="88" t="s">
        <v>2055</v>
      </c>
      <c r="Z355" s="88">
        <v>0.25</v>
      </c>
      <c r="AA355" s="88" t="s">
        <v>10472</v>
      </c>
      <c r="AB355" s="88">
        <v>0.25</v>
      </c>
      <c r="AC355" s="88" t="s">
        <v>12320</v>
      </c>
      <c r="AD355" s="88"/>
      <c r="AE355" s="88"/>
      <c r="AF355" s="87">
        <v>44125</v>
      </c>
      <c r="AG355" s="87">
        <v>44174</v>
      </c>
      <c r="AH355" s="88">
        <f t="shared" si="36"/>
        <v>1</v>
      </c>
      <c r="AI355" s="88">
        <f t="shared" si="37"/>
        <v>1</v>
      </c>
      <c r="AJ355" s="88">
        <f t="shared" si="38"/>
        <v>1</v>
      </c>
      <c r="AK355" s="88">
        <f t="shared" si="34"/>
        <v>1</v>
      </c>
      <c r="AL355" s="88">
        <f t="shared" si="35"/>
        <v>1</v>
      </c>
      <c r="AM355" s="86"/>
      <c r="AN355" s="86"/>
      <c r="AO355" t="s">
        <v>10208</v>
      </c>
      <c r="AP355" s="86" t="s">
        <v>10208</v>
      </c>
      <c r="AQ355" s="86" t="s">
        <v>10268</v>
      </c>
      <c r="AR355" t="s">
        <v>10208</v>
      </c>
      <c r="AS355" t="s">
        <v>10208</v>
      </c>
      <c r="AU355" t="s">
        <v>10473</v>
      </c>
      <c r="AV355" t="s">
        <v>10474</v>
      </c>
      <c r="AW355" t="s">
        <v>10475</v>
      </c>
    </row>
    <row r="356" spans="1:49" ht="15" customHeight="1" x14ac:dyDescent="0.2">
      <c r="A356" s="86">
        <v>7</v>
      </c>
      <c r="B356" s="86" t="s">
        <v>2037</v>
      </c>
      <c r="C356" s="86" t="s">
        <v>2049</v>
      </c>
      <c r="D356" s="86" t="s">
        <v>1143</v>
      </c>
      <c r="E356" s="86" t="s">
        <v>1116</v>
      </c>
      <c r="F356" s="86" t="s">
        <v>2050</v>
      </c>
      <c r="G356" s="86" t="s">
        <v>1181</v>
      </c>
      <c r="H356" s="86" t="s">
        <v>1271</v>
      </c>
      <c r="I356" t="s">
        <v>2056</v>
      </c>
      <c r="J356" s="87">
        <v>43831</v>
      </c>
      <c r="K356" s="87">
        <v>44196</v>
      </c>
      <c r="L356" s="86" t="s">
        <v>1087</v>
      </c>
      <c r="M356" s="86" t="s">
        <v>2041</v>
      </c>
      <c r="N356" s="86" t="s">
        <v>472</v>
      </c>
      <c r="O356" s="86" t="s">
        <v>2052</v>
      </c>
      <c r="P356" s="86" t="s">
        <v>1090</v>
      </c>
      <c r="Q356" s="88">
        <f t="shared" si="39"/>
        <v>1</v>
      </c>
      <c r="R356" s="88">
        <v>0.25</v>
      </c>
      <c r="S356" s="88">
        <v>0.25</v>
      </c>
      <c r="T356" s="88">
        <v>0.25</v>
      </c>
      <c r="U356" s="88">
        <v>0.25</v>
      </c>
      <c r="V356" s="88">
        <v>0.25</v>
      </c>
      <c r="W356" s="88" t="s">
        <v>2826</v>
      </c>
      <c r="X356" s="88">
        <v>0.25</v>
      </c>
      <c r="Y356" s="88" t="s">
        <v>2057</v>
      </c>
      <c r="Z356" s="88">
        <v>0.25</v>
      </c>
      <c r="AA356" s="88" t="s">
        <v>10476</v>
      </c>
      <c r="AB356" s="88">
        <v>0.25</v>
      </c>
      <c r="AC356" s="88" t="s">
        <v>12321</v>
      </c>
      <c r="AD356" s="88"/>
      <c r="AE356" s="88"/>
      <c r="AF356" s="87">
        <v>44125</v>
      </c>
      <c r="AG356" s="87">
        <v>44174</v>
      </c>
      <c r="AH356" s="88">
        <f t="shared" si="36"/>
        <v>1</v>
      </c>
      <c r="AI356" s="88">
        <f t="shared" si="37"/>
        <v>1</v>
      </c>
      <c r="AJ356" s="88">
        <f t="shared" si="38"/>
        <v>1</v>
      </c>
      <c r="AK356" s="88">
        <f t="shared" si="34"/>
        <v>1</v>
      </c>
      <c r="AL356" s="88">
        <f t="shared" si="35"/>
        <v>1</v>
      </c>
      <c r="AM356" s="86"/>
      <c r="AN356" s="86"/>
      <c r="AO356" t="s">
        <v>10208</v>
      </c>
      <c r="AP356" s="86" t="s">
        <v>10208</v>
      </c>
      <c r="AQ356" s="86" t="s">
        <v>10268</v>
      </c>
      <c r="AR356" t="s">
        <v>10208</v>
      </c>
      <c r="AS356" t="s">
        <v>10208</v>
      </c>
      <c r="AU356" t="s">
        <v>10477</v>
      </c>
      <c r="AV356" t="s">
        <v>10478</v>
      </c>
      <c r="AW356" t="s">
        <v>10479</v>
      </c>
    </row>
    <row r="357" spans="1:49" ht="15" customHeight="1" x14ac:dyDescent="0.2">
      <c r="A357" s="86">
        <v>8</v>
      </c>
      <c r="B357" s="86" t="s">
        <v>2037</v>
      </c>
      <c r="C357" s="86" t="s">
        <v>2049</v>
      </c>
      <c r="D357" s="86" t="s">
        <v>1143</v>
      </c>
      <c r="E357" s="86" t="s">
        <v>1116</v>
      </c>
      <c r="F357" s="86" t="s">
        <v>2050</v>
      </c>
      <c r="G357" s="86" t="s">
        <v>1181</v>
      </c>
      <c r="H357" s="86" t="s">
        <v>1271</v>
      </c>
      <c r="I357" t="s">
        <v>2058</v>
      </c>
      <c r="J357" s="87">
        <v>43831</v>
      </c>
      <c r="K357" s="87">
        <v>44196</v>
      </c>
      <c r="L357" s="86" t="s">
        <v>1087</v>
      </c>
      <c r="M357" s="86" t="s">
        <v>2041</v>
      </c>
      <c r="N357" s="86" t="s">
        <v>472</v>
      </c>
      <c r="O357" s="86" t="s">
        <v>2052</v>
      </c>
      <c r="P357" s="86" t="s">
        <v>1090</v>
      </c>
      <c r="Q357" s="88">
        <f t="shared" si="39"/>
        <v>1</v>
      </c>
      <c r="R357" s="88">
        <v>0.25</v>
      </c>
      <c r="S357" s="88">
        <v>0.25</v>
      </c>
      <c r="T357" s="88">
        <v>0.25</v>
      </c>
      <c r="U357" s="88">
        <v>0.25</v>
      </c>
      <c r="V357" s="88">
        <v>0.25</v>
      </c>
      <c r="W357" s="88" t="s">
        <v>2827</v>
      </c>
      <c r="X357" s="88">
        <v>0.25</v>
      </c>
      <c r="Y357" s="88" t="s">
        <v>2059</v>
      </c>
      <c r="Z357" s="88">
        <v>0.25</v>
      </c>
      <c r="AA357" s="88" t="s">
        <v>10480</v>
      </c>
      <c r="AB357" s="88">
        <v>0.25</v>
      </c>
      <c r="AC357" s="88" t="s">
        <v>12322</v>
      </c>
      <c r="AD357" s="88"/>
      <c r="AE357" s="88"/>
      <c r="AF357" s="87">
        <v>44125</v>
      </c>
      <c r="AG357" s="87">
        <v>44174</v>
      </c>
      <c r="AH357" s="88">
        <f t="shared" si="36"/>
        <v>1</v>
      </c>
      <c r="AI357" s="88">
        <f t="shared" si="37"/>
        <v>1</v>
      </c>
      <c r="AJ357" s="88">
        <f t="shared" si="38"/>
        <v>1</v>
      </c>
      <c r="AK357" s="88">
        <f t="shared" si="34"/>
        <v>1</v>
      </c>
      <c r="AL357" s="88">
        <f t="shared" si="35"/>
        <v>1</v>
      </c>
      <c r="AM357" s="86"/>
      <c r="AN357" s="86"/>
      <c r="AO357" t="s">
        <v>10208</v>
      </c>
      <c r="AP357" s="86" t="s">
        <v>10208</v>
      </c>
      <c r="AQ357" s="86" t="s">
        <v>10268</v>
      </c>
      <c r="AR357" t="s">
        <v>10208</v>
      </c>
      <c r="AS357" t="s">
        <v>10208</v>
      </c>
      <c r="AU357" t="s">
        <v>10382</v>
      </c>
      <c r="AV357" t="s">
        <v>10481</v>
      </c>
      <c r="AW357" t="s">
        <v>10482</v>
      </c>
    </row>
    <row r="358" spans="1:49" ht="15" customHeight="1" x14ac:dyDescent="0.2">
      <c r="A358" s="86">
        <v>9</v>
      </c>
      <c r="B358" s="86" t="s">
        <v>2037</v>
      </c>
      <c r="C358" s="86" t="s">
        <v>2049</v>
      </c>
      <c r="D358" s="86" t="s">
        <v>1143</v>
      </c>
      <c r="E358" s="86" t="s">
        <v>1116</v>
      </c>
      <c r="F358" s="86" t="s">
        <v>2050</v>
      </c>
      <c r="G358" s="86" t="s">
        <v>1181</v>
      </c>
      <c r="H358" s="86" t="s">
        <v>1271</v>
      </c>
      <c r="I358" s="86" t="s">
        <v>2060</v>
      </c>
      <c r="J358" s="87">
        <v>43831</v>
      </c>
      <c r="K358" s="87">
        <v>44196</v>
      </c>
      <c r="L358" s="86" t="s">
        <v>1087</v>
      </c>
      <c r="M358" s="86" t="s">
        <v>2041</v>
      </c>
      <c r="N358" s="86" t="s">
        <v>472</v>
      </c>
      <c r="O358" s="86" t="s">
        <v>2052</v>
      </c>
      <c r="P358" s="86" t="s">
        <v>1090</v>
      </c>
      <c r="Q358" s="88">
        <f t="shared" si="39"/>
        <v>1</v>
      </c>
      <c r="R358" s="88">
        <v>0.25</v>
      </c>
      <c r="S358" s="88">
        <v>0.25</v>
      </c>
      <c r="T358" s="88">
        <v>0.25</v>
      </c>
      <c r="U358" s="88">
        <v>0.25</v>
      </c>
      <c r="V358" s="88">
        <v>0</v>
      </c>
      <c r="W358" s="73"/>
      <c r="X358" s="88">
        <v>0.25</v>
      </c>
      <c r="Y358" s="88" t="s">
        <v>2061</v>
      </c>
      <c r="Z358" s="88">
        <v>0.5</v>
      </c>
      <c r="AA358" s="88" t="s">
        <v>10483</v>
      </c>
      <c r="AB358" s="88">
        <v>0.25</v>
      </c>
      <c r="AC358" s="88" t="s">
        <v>12323</v>
      </c>
      <c r="AD358" s="88"/>
      <c r="AE358" s="88"/>
      <c r="AF358" s="87">
        <v>44125</v>
      </c>
      <c r="AG358" s="87">
        <v>44174</v>
      </c>
      <c r="AH358" s="88">
        <f t="shared" si="36"/>
        <v>1</v>
      </c>
      <c r="AI358" s="88">
        <f t="shared" si="37"/>
        <v>0</v>
      </c>
      <c r="AJ358" s="88">
        <f t="shared" si="38"/>
        <v>1</v>
      </c>
      <c r="AK358" s="88">
        <f t="shared" si="34"/>
        <v>1</v>
      </c>
      <c r="AL358" s="88">
        <f t="shared" si="35"/>
        <v>1</v>
      </c>
      <c r="AM358" s="86"/>
      <c r="AN358" s="86"/>
      <c r="AO358" t="s">
        <v>10208</v>
      </c>
      <c r="AP358" s="86" t="s">
        <v>10208</v>
      </c>
      <c r="AQ358" s="86" t="s">
        <v>10268</v>
      </c>
      <c r="AR358" t="s">
        <v>10208</v>
      </c>
      <c r="AS358" t="s">
        <v>10208</v>
      </c>
      <c r="AU358" t="s">
        <v>10484</v>
      </c>
      <c r="AV358" t="s">
        <v>10485</v>
      </c>
      <c r="AW358" t="s">
        <v>10486</v>
      </c>
    </row>
    <row r="359" spans="1:49" ht="15" customHeight="1" x14ac:dyDescent="0.2">
      <c r="A359" s="86">
        <v>10</v>
      </c>
      <c r="B359" s="86" t="s">
        <v>2037</v>
      </c>
      <c r="C359" s="86" t="s">
        <v>2049</v>
      </c>
      <c r="D359" s="86" t="s">
        <v>1143</v>
      </c>
      <c r="E359" s="86" t="s">
        <v>1116</v>
      </c>
      <c r="F359" s="86" t="s">
        <v>2050</v>
      </c>
      <c r="G359" s="86" t="s">
        <v>1181</v>
      </c>
      <c r="H359" s="86" t="s">
        <v>1271</v>
      </c>
      <c r="I359" t="s">
        <v>2062</v>
      </c>
      <c r="J359" s="87">
        <v>43831</v>
      </c>
      <c r="K359" s="87">
        <v>44196</v>
      </c>
      <c r="L359" s="86" t="s">
        <v>1087</v>
      </c>
      <c r="M359" s="86" t="s">
        <v>2041</v>
      </c>
      <c r="N359" s="86" t="s">
        <v>472</v>
      </c>
      <c r="O359" s="86" t="s">
        <v>2052</v>
      </c>
      <c r="P359" s="86" t="s">
        <v>1090</v>
      </c>
      <c r="Q359" s="88">
        <f t="shared" si="39"/>
        <v>1</v>
      </c>
      <c r="R359" s="88">
        <v>0.25</v>
      </c>
      <c r="S359" s="88">
        <v>0.25</v>
      </c>
      <c r="T359" s="88">
        <v>0.25</v>
      </c>
      <c r="U359" s="88">
        <v>0.25</v>
      </c>
      <c r="V359" s="88">
        <v>0.25</v>
      </c>
      <c r="W359" s="88" t="s">
        <v>2828</v>
      </c>
      <c r="X359" s="88">
        <v>0.25</v>
      </c>
      <c r="Y359" s="88" t="s">
        <v>2063</v>
      </c>
      <c r="Z359" s="88">
        <v>0.25</v>
      </c>
      <c r="AA359" s="88" t="s">
        <v>10487</v>
      </c>
      <c r="AB359" s="88">
        <v>0.25</v>
      </c>
      <c r="AC359" s="88" t="s">
        <v>12324</v>
      </c>
      <c r="AD359" s="88"/>
      <c r="AE359" s="88"/>
      <c r="AF359" s="87">
        <v>44125</v>
      </c>
      <c r="AG359" s="87">
        <v>44174</v>
      </c>
      <c r="AH359" s="88">
        <f t="shared" si="36"/>
        <v>1</v>
      </c>
      <c r="AI359" s="88">
        <f t="shared" si="37"/>
        <v>1</v>
      </c>
      <c r="AJ359" s="88">
        <f t="shared" si="38"/>
        <v>1</v>
      </c>
      <c r="AK359" s="88">
        <f t="shared" si="34"/>
        <v>1</v>
      </c>
      <c r="AL359" s="88">
        <f t="shared" si="35"/>
        <v>1</v>
      </c>
      <c r="AM359" s="86"/>
      <c r="AN359" s="86"/>
      <c r="AO359" t="s">
        <v>10208</v>
      </c>
      <c r="AP359" s="86" t="s">
        <v>10208</v>
      </c>
      <c r="AQ359" s="86" t="s">
        <v>10268</v>
      </c>
      <c r="AR359" t="s">
        <v>10208</v>
      </c>
      <c r="AS359" t="s">
        <v>10208</v>
      </c>
      <c r="AU359" t="s">
        <v>10488</v>
      </c>
      <c r="AV359" t="s">
        <v>10489</v>
      </c>
      <c r="AW359" t="s">
        <v>10490</v>
      </c>
    </row>
    <row r="360" spans="1:49" ht="15" customHeight="1" x14ac:dyDescent="0.2">
      <c r="A360" s="86">
        <v>11</v>
      </c>
      <c r="B360" s="86" t="s">
        <v>2037</v>
      </c>
      <c r="C360" s="86" t="s">
        <v>2049</v>
      </c>
      <c r="D360" s="86" t="s">
        <v>1143</v>
      </c>
      <c r="E360" s="86" t="s">
        <v>1116</v>
      </c>
      <c r="F360" s="86" t="s">
        <v>2050</v>
      </c>
      <c r="G360" s="86" t="s">
        <v>1181</v>
      </c>
      <c r="H360" s="86" t="s">
        <v>1271</v>
      </c>
      <c r="I360" t="s">
        <v>2064</v>
      </c>
      <c r="J360" s="87">
        <v>43831</v>
      </c>
      <c r="K360" s="87">
        <v>44196</v>
      </c>
      <c r="L360" s="86" t="s">
        <v>1087</v>
      </c>
      <c r="M360" s="86" t="s">
        <v>2041</v>
      </c>
      <c r="N360" s="86" t="s">
        <v>472</v>
      </c>
      <c r="O360" s="86" t="s">
        <v>2052</v>
      </c>
      <c r="P360" s="86" t="s">
        <v>1090</v>
      </c>
      <c r="Q360" s="88">
        <f t="shared" si="39"/>
        <v>1</v>
      </c>
      <c r="R360" s="88">
        <v>0.25</v>
      </c>
      <c r="S360" s="88">
        <v>0.25</v>
      </c>
      <c r="T360" s="88">
        <v>0.25</v>
      </c>
      <c r="U360" s="88">
        <v>0.25</v>
      </c>
      <c r="V360" s="88">
        <v>0</v>
      </c>
      <c r="W360" s="73"/>
      <c r="X360" s="88">
        <v>0.25</v>
      </c>
      <c r="Y360" s="88" t="s">
        <v>2065</v>
      </c>
      <c r="Z360" s="88">
        <v>0.5</v>
      </c>
      <c r="AA360" s="88" t="s">
        <v>10491</v>
      </c>
      <c r="AB360" s="88">
        <v>0.25</v>
      </c>
      <c r="AC360" s="88" t="s">
        <v>12325</v>
      </c>
      <c r="AD360" s="88"/>
      <c r="AE360" s="88"/>
      <c r="AF360" s="87">
        <v>44125</v>
      </c>
      <c r="AG360" s="87">
        <v>44174</v>
      </c>
      <c r="AH360" s="88">
        <f t="shared" si="36"/>
        <v>1</v>
      </c>
      <c r="AI360" s="88">
        <f t="shared" si="37"/>
        <v>0</v>
      </c>
      <c r="AJ360" s="88">
        <f t="shared" si="38"/>
        <v>1</v>
      </c>
      <c r="AK360" s="88">
        <f t="shared" si="34"/>
        <v>1</v>
      </c>
      <c r="AL360" s="88">
        <f t="shared" si="35"/>
        <v>1</v>
      </c>
      <c r="AM360" s="86"/>
      <c r="AN360" s="86"/>
      <c r="AO360" t="s">
        <v>10208</v>
      </c>
      <c r="AP360" s="86" t="s">
        <v>10208</v>
      </c>
      <c r="AQ360" s="86" t="s">
        <v>10268</v>
      </c>
      <c r="AR360" t="s">
        <v>10208</v>
      </c>
      <c r="AS360" t="s">
        <v>10208</v>
      </c>
      <c r="AU360" t="s">
        <v>10492</v>
      </c>
      <c r="AV360" t="s">
        <v>10493</v>
      </c>
      <c r="AW360" t="s">
        <v>10494</v>
      </c>
    </row>
    <row r="361" spans="1:49" ht="15" customHeight="1" x14ac:dyDescent="0.2">
      <c r="A361" s="86">
        <v>12</v>
      </c>
      <c r="B361" s="86" t="s">
        <v>2037</v>
      </c>
      <c r="C361" s="86" t="s">
        <v>2049</v>
      </c>
      <c r="D361" s="86" t="s">
        <v>1143</v>
      </c>
      <c r="E361" s="86" t="s">
        <v>1116</v>
      </c>
      <c r="F361" s="86" t="s">
        <v>2050</v>
      </c>
      <c r="G361" s="86" t="s">
        <v>1181</v>
      </c>
      <c r="H361" s="86" t="s">
        <v>1271</v>
      </c>
      <c r="I361" t="s">
        <v>2066</v>
      </c>
      <c r="J361" s="87">
        <v>44013</v>
      </c>
      <c r="K361" s="87">
        <v>44196</v>
      </c>
      <c r="L361" s="86" t="s">
        <v>1087</v>
      </c>
      <c r="M361" s="86" t="s">
        <v>2041</v>
      </c>
      <c r="N361" s="86" t="s">
        <v>472</v>
      </c>
      <c r="O361" s="86" t="s">
        <v>2052</v>
      </c>
      <c r="P361" s="86" t="s">
        <v>1090</v>
      </c>
      <c r="Q361" s="88">
        <f t="shared" si="39"/>
        <v>1</v>
      </c>
      <c r="R361" s="88">
        <v>0</v>
      </c>
      <c r="S361" s="88">
        <v>0</v>
      </c>
      <c r="T361" s="88">
        <v>0.5</v>
      </c>
      <c r="U361" s="88">
        <v>0.5</v>
      </c>
      <c r="V361" s="88">
        <v>0</v>
      </c>
      <c r="W361" s="88"/>
      <c r="X361" s="88">
        <v>0</v>
      </c>
      <c r="Y361" s="88"/>
      <c r="Z361" s="88">
        <v>0.5</v>
      </c>
      <c r="AA361" s="88" t="s">
        <v>10495</v>
      </c>
      <c r="AB361" s="88">
        <v>0.5</v>
      </c>
      <c r="AC361" s="88" t="s">
        <v>12326</v>
      </c>
      <c r="AD361" s="88"/>
      <c r="AE361" s="88"/>
      <c r="AF361" s="87">
        <v>44125</v>
      </c>
      <c r="AG361" s="87">
        <v>44174</v>
      </c>
      <c r="AH361" s="88">
        <f t="shared" si="36"/>
        <v>1</v>
      </c>
      <c r="AI361" s="88" t="str">
        <f t="shared" si="37"/>
        <v/>
      </c>
      <c r="AJ361" s="88" t="str">
        <f t="shared" si="38"/>
        <v/>
      </c>
      <c r="AK361" s="88">
        <f t="shared" si="34"/>
        <v>1</v>
      </c>
      <c r="AL361" s="88">
        <f t="shared" si="35"/>
        <v>1</v>
      </c>
      <c r="AM361" s="86"/>
      <c r="AN361" s="86"/>
      <c r="AO361" t="s">
        <v>10208</v>
      </c>
      <c r="AP361" s="86" t="s">
        <v>10208</v>
      </c>
      <c r="AQ361" s="86"/>
      <c r="AS361" t="s">
        <v>10208</v>
      </c>
      <c r="AU361" t="s">
        <v>10465</v>
      </c>
      <c r="AV361" t="s">
        <v>10465</v>
      </c>
      <c r="AW361" t="s">
        <v>10496</v>
      </c>
    </row>
    <row r="362" spans="1:49" ht="15" customHeight="1" x14ac:dyDescent="0.2">
      <c r="A362" s="86">
        <v>1</v>
      </c>
      <c r="B362" s="86" t="s">
        <v>2067</v>
      </c>
      <c r="C362" s="86" t="s">
        <v>2068</v>
      </c>
      <c r="D362" s="86" t="s">
        <v>1143</v>
      </c>
      <c r="E362" s="86" t="s">
        <v>1116</v>
      </c>
      <c r="F362" s="86" t="s">
        <v>1083</v>
      </c>
      <c r="G362" s="86" t="s">
        <v>1181</v>
      </c>
      <c r="H362" s="86" t="s">
        <v>2069</v>
      </c>
      <c r="I362" s="86" t="s">
        <v>2070</v>
      </c>
      <c r="J362" s="87">
        <v>43952</v>
      </c>
      <c r="K362" s="87">
        <v>43982</v>
      </c>
      <c r="L362" s="86" t="s">
        <v>1087</v>
      </c>
      <c r="M362" s="86" t="s">
        <v>2041</v>
      </c>
      <c r="N362" s="86" t="s">
        <v>472</v>
      </c>
      <c r="O362" s="86" t="s">
        <v>2071</v>
      </c>
      <c r="P362" s="86" t="s">
        <v>1090</v>
      </c>
      <c r="Q362" s="88">
        <f t="shared" si="39"/>
        <v>1</v>
      </c>
      <c r="R362" s="88">
        <v>0</v>
      </c>
      <c r="S362" s="88">
        <v>1</v>
      </c>
      <c r="T362" s="88">
        <v>0</v>
      </c>
      <c r="U362" s="88">
        <v>0</v>
      </c>
      <c r="V362" s="88">
        <v>0</v>
      </c>
      <c r="W362" s="88"/>
      <c r="X362" s="88">
        <v>1</v>
      </c>
      <c r="Y362" s="88" t="s">
        <v>2072</v>
      </c>
      <c r="Z362" s="88">
        <v>0</v>
      </c>
      <c r="AA362" s="88"/>
      <c r="AB362" s="88">
        <v>0</v>
      </c>
      <c r="AC362" s="88"/>
      <c r="AD362" s="88"/>
      <c r="AE362" s="88"/>
      <c r="AF362" s="87">
        <v>44125</v>
      </c>
      <c r="AG362" s="87">
        <v>44125</v>
      </c>
      <c r="AH362" s="88">
        <f t="shared" si="36"/>
        <v>1</v>
      </c>
      <c r="AI362" s="88" t="str">
        <f t="shared" si="37"/>
        <v/>
      </c>
      <c r="AJ362" s="88">
        <f t="shared" si="38"/>
        <v>1</v>
      </c>
      <c r="AK362" s="88" t="str">
        <f t="shared" si="34"/>
        <v/>
      </c>
      <c r="AL362" s="88" t="str">
        <f t="shared" si="35"/>
        <v/>
      </c>
      <c r="AM362" s="86"/>
      <c r="AN362" s="86" t="s">
        <v>10208</v>
      </c>
      <c r="AO362" s="86"/>
      <c r="AP362" s="86"/>
      <c r="AQ362" s="86"/>
      <c r="AR362" s="86" t="s">
        <v>10208</v>
      </c>
      <c r="AS362" s="86" t="s">
        <v>10218</v>
      </c>
      <c r="AT362" s="86"/>
      <c r="AU362" s="86" t="s">
        <v>11010</v>
      </c>
      <c r="AV362" s="86" t="s">
        <v>11011</v>
      </c>
      <c r="AW362" s="86" t="s">
        <v>11012</v>
      </c>
    </row>
    <row r="363" spans="1:49" ht="15" customHeight="1" x14ac:dyDescent="0.2">
      <c r="A363" s="86">
        <v>2</v>
      </c>
      <c r="B363" s="86" t="s">
        <v>2067</v>
      </c>
      <c r="C363" s="86" t="s">
        <v>2068</v>
      </c>
      <c r="D363" s="86" t="s">
        <v>1143</v>
      </c>
      <c r="E363" s="86" t="s">
        <v>1116</v>
      </c>
      <c r="F363" s="86" t="s">
        <v>1083</v>
      </c>
      <c r="G363" s="86" t="s">
        <v>1181</v>
      </c>
      <c r="H363" s="86" t="s">
        <v>2069</v>
      </c>
      <c r="I363" t="s">
        <v>2073</v>
      </c>
      <c r="J363" s="87">
        <v>44166</v>
      </c>
      <c r="K363" s="87">
        <v>44196</v>
      </c>
      <c r="L363" s="86" t="s">
        <v>1087</v>
      </c>
      <c r="M363" s="86" t="s">
        <v>2041</v>
      </c>
      <c r="N363" s="86" t="s">
        <v>472</v>
      </c>
      <c r="O363" s="86" t="s">
        <v>2071</v>
      </c>
      <c r="P363" s="86" t="s">
        <v>1090</v>
      </c>
      <c r="Q363" s="88">
        <f t="shared" si="39"/>
        <v>1</v>
      </c>
      <c r="R363" s="88">
        <v>0</v>
      </c>
      <c r="S363" s="88">
        <v>0</v>
      </c>
      <c r="T363" s="88">
        <v>0</v>
      </c>
      <c r="U363" s="88">
        <v>1</v>
      </c>
      <c r="V363" s="88">
        <v>0</v>
      </c>
      <c r="W363" s="88"/>
      <c r="X363" s="88">
        <v>0</v>
      </c>
      <c r="Y363" s="88"/>
      <c r="Z363" s="88">
        <v>0</v>
      </c>
      <c r="AA363" s="88"/>
      <c r="AB363" s="88">
        <v>1</v>
      </c>
      <c r="AC363" s="88" t="s">
        <v>12327</v>
      </c>
      <c r="AD363" s="88"/>
      <c r="AE363" s="88"/>
      <c r="AF363" s="87">
        <v>44125</v>
      </c>
      <c r="AG363" s="87">
        <v>44174</v>
      </c>
      <c r="AH363" s="88">
        <f t="shared" si="36"/>
        <v>1</v>
      </c>
      <c r="AI363" s="88" t="str">
        <f t="shared" si="37"/>
        <v/>
      </c>
      <c r="AJ363" s="88" t="str">
        <f t="shared" si="38"/>
        <v/>
      </c>
      <c r="AK363" s="88" t="str">
        <f t="shared" si="34"/>
        <v/>
      </c>
      <c r="AL363" s="88">
        <f t="shared" si="35"/>
        <v>1</v>
      </c>
      <c r="AM363" s="86"/>
      <c r="AN363" s="86"/>
      <c r="AO363" s="86"/>
      <c r="AP363" s="86" t="s">
        <v>10218</v>
      </c>
      <c r="AQ363" s="86"/>
      <c r="AS363" t="s">
        <v>10218</v>
      </c>
      <c r="AU363" t="s">
        <v>11013</v>
      </c>
      <c r="AV363" t="s">
        <v>11013</v>
      </c>
      <c r="AW363" t="s">
        <v>11014</v>
      </c>
    </row>
    <row r="364" spans="1:49" ht="15" customHeight="1" x14ac:dyDescent="0.2">
      <c r="A364" s="86">
        <v>3</v>
      </c>
      <c r="B364" s="86" t="s">
        <v>2067</v>
      </c>
      <c r="C364" s="86" t="s">
        <v>2068</v>
      </c>
      <c r="D364" s="86" t="s">
        <v>1143</v>
      </c>
      <c r="E364" s="86" t="s">
        <v>1116</v>
      </c>
      <c r="F364" s="86" t="s">
        <v>1083</v>
      </c>
      <c r="G364" s="86" t="s">
        <v>1181</v>
      </c>
      <c r="H364" s="86" t="s">
        <v>2069</v>
      </c>
      <c r="I364" t="s">
        <v>2074</v>
      </c>
      <c r="J364" s="87">
        <v>44044</v>
      </c>
      <c r="K364" s="87">
        <v>44074</v>
      </c>
      <c r="L364" s="86" t="s">
        <v>1087</v>
      </c>
      <c r="M364" s="86" t="s">
        <v>2041</v>
      </c>
      <c r="N364" s="86" t="s">
        <v>472</v>
      </c>
      <c r="O364" s="86" t="s">
        <v>2071</v>
      </c>
      <c r="P364" s="86" t="s">
        <v>1090</v>
      </c>
      <c r="Q364" s="88">
        <f t="shared" si="39"/>
        <v>1</v>
      </c>
      <c r="R364" s="88">
        <v>0</v>
      </c>
      <c r="S364" s="88">
        <v>0</v>
      </c>
      <c r="T364" s="88">
        <v>1</v>
      </c>
      <c r="U364" s="88">
        <v>0</v>
      </c>
      <c r="V364" s="88">
        <v>0</v>
      </c>
      <c r="W364" s="88"/>
      <c r="X364" s="88">
        <v>0</v>
      </c>
      <c r="Y364" s="88"/>
      <c r="Z364" s="88">
        <v>0.8</v>
      </c>
      <c r="AA364" s="88" t="s">
        <v>11015</v>
      </c>
      <c r="AB364" s="88">
        <v>0.2</v>
      </c>
      <c r="AC364" s="88" t="s">
        <v>12328</v>
      </c>
      <c r="AD364" s="88"/>
      <c r="AE364" s="88"/>
      <c r="AF364" s="87">
        <v>44125</v>
      </c>
      <c r="AG364" s="87">
        <v>44174</v>
      </c>
      <c r="AH364" s="88">
        <f t="shared" si="36"/>
        <v>1</v>
      </c>
      <c r="AI364" s="88" t="str">
        <f t="shared" si="37"/>
        <v/>
      </c>
      <c r="AJ364" s="88" t="str">
        <f t="shared" si="38"/>
        <v/>
      </c>
      <c r="AK364" s="88">
        <f t="shared" si="34"/>
        <v>0.8</v>
      </c>
      <c r="AL364" s="88" t="str">
        <f t="shared" si="35"/>
        <v/>
      </c>
      <c r="AM364" s="86"/>
      <c r="AN364" s="86"/>
      <c r="AO364" s="86" t="s">
        <v>10208</v>
      </c>
      <c r="AP364" s="86" t="s">
        <v>10208</v>
      </c>
      <c r="AQ364" s="86"/>
      <c r="AS364" t="s">
        <v>10208</v>
      </c>
      <c r="AU364" t="s">
        <v>11013</v>
      </c>
      <c r="AV364" t="s">
        <v>11013</v>
      </c>
      <c r="AW364" t="s">
        <v>11016</v>
      </c>
    </row>
    <row r="365" spans="1:49" ht="15" customHeight="1" x14ac:dyDescent="0.2">
      <c r="A365" s="86">
        <v>4</v>
      </c>
      <c r="B365" s="86" t="s">
        <v>2067</v>
      </c>
      <c r="C365" s="86" t="s">
        <v>2075</v>
      </c>
      <c r="D365" s="86" t="s">
        <v>1143</v>
      </c>
      <c r="E365" s="86" t="s">
        <v>1116</v>
      </c>
      <c r="F365" s="86" t="s">
        <v>1083</v>
      </c>
      <c r="G365" s="86" t="s">
        <v>1181</v>
      </c>
      <c r="H365" s="86" t="s">
        <v>2069</v>
      </c>
      <c r="I365" t="s">
        <v>2076</v>
      </c>
      <c r="J365" s="87">
        <v>43952</v>
      </c>
      <c r="K365" s="87">
        <v>43982</v>
      </c>
      <c r="L365" s="86" t="s">
        <v>1087</v>
      </c>
      <c r="M365" s="86" t="s">
        <v>2041</v>
      </c>
      <c r="N365" s="86" t="s">
        <v>472</v>
      </c>
      <c r="O365" s="86" t="s">
        <v>2052</v>
      </c>
      <c r="P365" s="86" t="s">
        <v>1090</v>
      </c>
      <c r="Q365" s="88">
        <f t="shared" si="39"/>
        <v>1</v>
      </c>
      <c r="R365" s="88">
        <v>0</v>
      </c>
      <c r="S365" s="88">
        <v>1</v>
      </c>
      <c r="T365" s="88">
        <v>0</v>
      </c>
      <c r="U365" s="88">
        <v>0</v>
      </c>
      <c r="V365" s="88">
        <v>0</v>
      </c>
      <c r="W365" s="88"/>
      <c r="X365" s="88">
        <v>1</v>
      </c>
      <c r="Y365" s="88" t="s">
        <v>2077</v>
      </c>
      <c r="Z365" s="88">
        <v>0</v>
      </c>
      <c r="AA365" s="88"/>
      <c r="AB365" s="88">
        <v>0</v>
      </c>
      <c r="AC365" s="88"/>
      <c r="AD365" s="88"/>
      <c r="AE365" s="88"/>
      <c r="AF365" s="87">
        <v>44125</v>
      </c>
      <c r="AG365" s="87">
        <v>44125</v>
      </c>
      <c r="AH365" s="88">
        <f t="shared" si="36"/>
        <v>1</v>
      </c>
      <c r="AI365" s="88" t="str">
        <f t="shared" si="37"/>
        <v/>
      </c>
      <c r="AJ365" s="88">
        <f t="shared" si="38"/>
        <v>1</v>
      </c>
      <c r="AK365" s="88" t="str">
        <f t="shared" si="34"/>
        <v/>
      </c>
      <c r="AL365" s="88" t="str">
        <f t="shared" si="35"/>
        <v/>
      </c>
      <c r="AM365" s="86"/>
      <c r="AN365" s="86" t="s">
        <v>10208</v>
      </c>
      <c r="AO365" s="86"/>
      <c r="AP365" s="86"/>
      <c r="AQ365" s="86"/>
      <c r="AR365" t="s">
        <v>10208</v>
      </c>
      <c r="AS365" t="s">
        <v>10208</v>
      </c>
      <c r="AU365" t="s">
        <v>11013</v>
      </c>
      <c r="AV365" t="s">
        <v>11017</v>
      </c>
      <c r="AW365" t="s">
        <v>11012</v>
      </c>
    </row>
    <row r="366" spans="1:49" ht="15" customHeight="1" x14ac:dyDescent="0.2">
      <c r="A366" s="86">
        <v>5</v>
      </c>
      <c r="B366" s="86" t="s">
        <v>2067</v>
      </c>
      <c r="C366" s="86" t="s">
        <v>2075</v>
      </c>
      <c r="D366" s="86" t="s">
        <v>1143</v>
      </c>
      <c r="E366" s="86" t="s">
        <v>1116</v>
      </c>
      <c r="F366" s="86" t="s">
        <v>1083</v>
      </c>
      <c r="G366" s="86" t="s">
        <v>1181</v>
      </c>
      <c r="H366" s="86" t="s">
        <v>2069</v>
      </c>
      <c r="I366" t="s">
        <v>2078</v>
      </c>
      <c r="J366" s="87">
        <v>44013</v>
      </c>
      <c r="K366" s="87">
        <v>44043</v>
      </c>
      <c r="L366" s="86" t="s">
        <v>1087</v>
      </c>
      <c r="M366" s="86" t="s">
        <v>2041</v>
      </c>
      <c r="N366" s="86" t="s">
        <v>472</v>
      </c>
      <c r="O366" s="86" t="s">
        <v>2052</v>
      </c>
      <c r="P366" s="86" t="s">
        <v>1090</v>
      </c>
      <c r="Q366" s="88">
        <f t="shared" si="39"/>
        <v>1</v>
      </c>
      <c r="R366" s="88">
        <v>0</v>
      </c>
      <c r="S366" s="88">
        <v>0</v>
      </c>
      <c r="T366" s="88">
        <v>1</v>
      </c>
      <c r="U366" s="88">
        <v>0</v>
      </c>
      <c r="V366" s="88">
        <v>0</v>
      </c>
      <c r="W366" s="73"/>
      <c r="X366" s="88">
        <v>0</v>
      </c>
      <c r="Y366" s="88"/>
      <c r="Z366" s="88">
        <v>0.8</v>
      </c>
      <c r="AA366" s="88" t="s">
        <v>11018</v>
      </c>
      <c r="AB366" s="88">
        <v>0.2</v>
      </c>
      <c r="AC366" s="88" t="s">
        <v>12329</v>
      </c>
      <c r="AD366" s="88"/>
      <c r="AE366" s="88"/>
      <c r="AF366" s="87">
        <v>44119</v>
      </c>
      <c r="AG366" s="87">
        <v>44174</v>
      </c>
      <c r="AH366" s="88">
        <f t="shared" si="36"/>
        <v>1</v>
      </c>
      <c r="AI366" s="88" t="str">
        <f t="shared" si="37"/>
        <v/>
      </c>
      <c r="AJ366" s="88" t="str">
        <f t="shared" si="38"/>
        <v/>
      </c>
      <c r="AK366" s="88">
        <f t="shared" si="34"/>
        <v>0.8</v>
      </c>
      <c r="AL366" s="88" t="str">
        <f t="shared" si="35"/>
        <v/>
      </c>
      <c r="AM366" s="86"/>
      <c r="AN366" s="86"/>
      <c r="AO366" s="86" t="s">
        <v>10208</v>
      </c>
      <c r="AP366" s="86" t="s">
        <v>10208</v>
      </c>
      <c r="AQ366" s="86"/>
      <c r="AS366" t="s">
        <v>10208</v>
      </c>
      <c r="AU366" t="s">
        <v>11013</v>
      </c>
      <c r="AV366" t="s">
        <v>11013</v>
      </c>
      <c r="AW366" t="s">
        <v>11019</v>
      </c>
    </row>
    <row r="367" spans="1:49" ht="15" customHeight="1" x14ac:dyDescent="0.2">
      <c r="A367" s="86">
        <v>6</v>
      </c>
      <c r="B367" s="86" t="s">
        <v>2067</v>
      </c>
      <c r="C367" s="86" t="s">
        <v>2075</v>
      </c>
      <c r="D367" s="86" t="s">
        <v>1143</v>
      </c>
      <c r="E367" s="86" t="s">
        <v>1116</v>
      </c>
      <c r="F367" s="86" t="s">
        <v>1083</v>
      </c>
      <c r="G367" s="86" t="s">
        <v>1181</v>
      </c>
      <c r="H367" s="86" t="s">
        <v>2069</v>
      </c>
      <c r="I367" t="s">
        <v>2079</v>
      </c>
      <c r="J367" s="87">
        <v>43831</v>
      </c>
      <c r="K367" s="87">
        <v>44196</v>
      </c>
      <c r="L367" s="86" t="s">
        <v>1087</v>
      </c>
      <c r="M367" s="86" t="s">
        <v>2041</v>
      </c>
      <c r="N367" s="86" t="s">
        <v>472</v>
      </c>
      <c r="O367" s="86" t="s">
        <v>2052</v>
      </c>
      <c r="P367" s="86" t="s">
        <v>1090</v>
      </c>
      <c r="Q367" s="88">
        <f t="shared" si="39"/>
        <v>1</v>
      </c>
      <c r="R367" s="88">
        <v>0.25</v>
      </c>
      <c r="S367" s="88">
        <v>0.25</v>
      </c>
      <c r="T367" s="88">
        <v>0.25</v>
      </c>
      <c r="U367" s="88">
        <v>0.25</v>
      </c>
      <c r="V367" s="88">
        <v>0</v>
      </c>
      <c r="W367" s="88"/>
      <c r="X367" s="88">
        <v>0.25</v>
      </c>
      <c r="Y367" s="88" t="s">
        <v>2080</v>
      </c>
      <c r="Z367" s="88">
        <v>0.5</v>
      </c>
      <c r="AA367" s="88" t="s">
        <v>11020</v>
      </c>
      <c r="AB367" s="88">
        <v>0.25</v>
      </c>
      <c r="AC367" s="88" t="s">
        <v>12330</v>
      </c>
      <c r="AD367" s="88"/>
      <c r="AE367" s="88"/>
      <c r="AF367" s="87">
        <v>44125</v>
      </c>
      <c r="AG367" s="87">
        <v>44174</v>
      </c>
      <c r="AH367" s="88">
        <f t="shared" si="36"/>
        <v>1</v>
      </c>
      <c r="AI367" s="88">
        <f t="shared" si="37"/>
        <v>0</v>
      </c>
      <c r="AJ367" s="88">
        <f t="shared" si="38"/>
        <v>1</v>
      </c>
      <c r="AK367" s="88">
        <f t="shared" si="34"/>
        <v>1</v>
      </c>
      <c r="AL367" s="88">
        <f t="shared" si="35"/>
        <v>1</v>
      </c>
      <c r="AM367" s="86"/>
      <c r="AN367" s="86"/>
      <c r="AO367" s="86" t="s">
        <v>10208</v>
      </c>
      <c r="AP367" s="86" t="s">
        <v>10208</v>
      </c>
      <c r="AQ367" s="86" t="s">
        <v>10268</v>
      </c>
      <c r="AR367" t="s">
        <v>10208</v>
      </c>
      <c r="AS367" t="s">
        <v>10208</v>
      </c>
      <c r="AU367" t="s">
        <v>11013</v>
      </c>
      <c r="AV367" t="s">
        <v>11021</v>
      </c>
      <c r="AW367" t="s">
        <v>11022</v>
      </c>
    </row>
    <row r="368" spans="1:49" ht="15" customHeight="1" x14ac:dyDescent="0.2">
      <c r="A368" s="86">
        <v>7</v>
      </c>
      <c r="B368" s="86" t="s">
        <v>2067</v>
      </c>
      <c r="C368" s="86" t="s">
        <v>2075</v>
      </c>
      <c r="D368" s="86" t="s">
        <v>1143</v>
      </c>
      <c r="E368" s="86" t="s">
        <v>1116</v>
      </c>
      <c r="F368" s="86" t="s">
        <v>1083</v>
      </c>
      <c r="G368" s="86" t="s">
        <v>1181</v>
      </c>
      <c r="H368" s="86" t="s">
        <v>2069</v>
      </c>
      <c r="I368" t="s">
        <v>2081</v>
      </c>
      <c r="J368" s="87">
        <v>43831</v>
      </c>
      <c r="K368" s="87">
        <v>44196</v>
      </c>
      <c r="L368" s="86" t="s">
        <v>1087</v>
      </c>
      <c r="M368" s="86" t="s">
        <v>2041</v>
      </c>
      <c r="N368" s="86" t="s">
        <v>472</v>
      </c>
      <c r="O368" s="86" t="s">
        <v>2052</v>
      </c>
      <c r="P368" s="86" t="s">
        <v>1090</v>
      </c>
      <c r="Q368" s="88">
        <f t="shared" si="39"/>
        <v>1</v>
      </c>
      <c r="R368" s="88">
        <v>0.25</v>
      </c>
      <c r="S368" s="88">
        <v>0.25</v>
      </c>
      <c r="T368" s="88">
        <v>0.25</v>
      </c>
      <c r="U368" s="88">
        <v>0.25</v>
      </c>
      <c r="V368" s="88">
        <v>0</v>
      </c>
      <c r="W368" s="73"/>
      <c r="X368" s="88">
        <v>0.25</v>
      </c>
      <c r="Y368" s="88" t="s">
        <v>2082</v>
      </c>
      <c r="Z368" s="88">
        <v>0.5</v>
      </c>
      <c r="AA368" s="88" t="s">
        <v>11023</v>
      </c>
      <c r="AB368" s="88">
        <v>0.25</v>
      </c>
      <c r="AC368" s="88" t="s">
        <v>12331</v>
      </c>
      <c r="AD368" s="88"/>
      <c r="AE368" s="88"/>
      <c r="AF368" s="87">
        <v>44125</v>
      </c>
      <c r="AG368" s="87">
        <v>44174</v>
      </c>
      <c r="AH368" s="88">
        <f t="shared" si="36"/>
        <v>1</v>
      </c>
      <c r="AI368" s="88">
        <f t="shared" si="37"/>
        <v>0</v>
      </c>
      <c r="AJ368" s="88">
        <f t="shared" si="38"/>
        <v>1</v>
      </c>
      <c r="AK368" s="88">
        <f t="shared" si="34"/>
        <v>1</v>
      </c>
      <c r="AL368" s="88">
        <f t="shared" si="35"/>
        <v>1</v>
      </c>
      <c r="AM368" s="86"/>
      <c r="AN368" s="86"/>
      <c r="AO368" s="86" t="s">
        <v>10208</v>
      </c>
      <c r="AP368" s="86" t="s">
        <v>10218</v>
      </c>
      <c r="AQ368" s="86" t="s">
        <v>10268</v>
      </c>
      <c r="AR368" t="s">
        <v>10208</v>
      </c>
      <c r="AS368" t="s">
        <v>10208</v>
      </c>
      <c r="AU368" t="s">
        <v>11024</v>
      </c>
      <c r="AV368" t="s">
        <v>11025</v>
      </c>
      <c r="AW368" t="s">
        <v>11026</v>
      </c>
    </row>
    <row r="369" spans="1:49" ht="15" customHeight="1" x14ac:dyDescent="0.2">
      <c r="A369" s="86">
        <v>8</v>
      </c>
      <c r="B369" s="86" t="s">
        <v>2067</v>
      </c>
      <c r="C369" s="86" t="s">
        <v>2075</v>
      </c>
      <c r="D369" s="86" t="s">
        <v>1143</v>
      </c>
      <c r="E369" s="86" t="s">
        <v>1116</v>
      </c>
      <c r="F369" s="86" t="s">
        <v>1083</v>
      </c>
      <c r="G369" s="86" t="s">
        <v>1181</v>
      </c>
      <c r="H369" s="86" t="s">
        <v>2069</v>
      </c>
      <c r="I369" t="s">
        <v>2818</v>
      </c>
      <c r="J369" s="87">
        <v>43831</v>
      </c>
      <c r="K369" s="87">
        <v>44196</v>
      </c>
      <c r="L369" s="86" t="s">
        <v>1087</v>
      </c>
      <c r="M369" s="86" t="s">
        <v>2041</v>
      </c>
      <c r="N369" s="86" t="s">
        <v>472</v>
      </c>
      <c r="O369" s="86" t="s">
        <v>2052</v>
      </c>
      <c r="P369" s="86" t="s">
        <v>1090</v>
      </c>
      <c r="Q369" s="88">
        <f t="shared" si="39"/>
        <v>1</v>
      </c>
      <c r="R369" s="88">
        <v>0.25</v>
      </c>
      <c r="S369" s="88">
        <v>0.25</v>
      </c>
      <c r="T369" s="88">
        <v>0.25</v>
      </c>
      <c r="U369" s="88">
        <v>0.25</v>
      </c>
      <c r="V369" s="88">
        <v>0</v>
      </c>
      <c r="W369" s="88"/>
      <c r="X369" s="88">
        <v>0.25</v>
      </c>
      <c r="Y369" s="88" t="s">
        <v>2083</v>
      </c>
      <c r="Z369" s="88">
        <v>0.5</v>
      </c>
      <c r="AA369" s="88" t="s">
        <v>11027</v>
      </c>
      <c r="AB369" s="88">
        <v>0.25</v>
      </c>
      <c r="AC369" s="88" t="s">
        <v>12332</v>
      </c>
      <c r="AD369" s="88"/>
      <c r="AE369" s="88"/>
      <c r="AF369" s="87">
        <v>44125</v>
      </c>
      <c r="AG369" s="87">
        <v>44174</v>
      </c>
      <c r="AH369" s="88">
        <f t="shared" si="36"/>
        <v>1</v>
      </c>
      <c r="AI369" s="88">
        <f t="shared" si="37"/>
        <v>0</v>
      </c>
      <c r="AJ369" s="88">
        <f t="shared" si="38"/>
        <v>1</v>
      </c>
      <c r="AK369" s="88">
        <f t="shared" si="34"/>
        <v>1</v>
      </c>
      <c r="AL369" s="88">
        <f t="shared" si="35"/>
        <v>1</v>
      </c>
      <c r="AM369" s="86"/>
      <c r="AN369" s="86"/>
      <c r="AO369" s="86" t="s">
        <v>10208</v>
      </c>
      <c r="AP369" s="86" t="s">
        <v>10218</v>
      </c>
      <c r="AQ369" s="86"/>
      <c r="AR369" t="s">
        <v>10208</v>
      </c>
      <c r="AS369" t="s">
        <v>10208</v>
      </c>
      <c r="AU369" t="s">
        <v>11028</v>
      </c>
      <c r="AV369" t="s">
        <v>11029</v>
      </c>
      <c r="AW369" t="s">
        <v>11030</v>
      </c>
    </row>
    <row r="370" spans="1:49" ht="15" customHeight="1" x14ac:dyDescent="0.2">
      <c r="A370" s="86">
        <v>1</v>
      </c>
      <c r="B370" s="86" t="s">
        <v>2084</v>
      </c>
      <c r="C370" s="86" t="s">
        <v>2085</v>
      </c>
      <c r="D370" s="86" t="s">
        <v>1081</v>
      </c>
      <c r="E370" s="86" t="s">
        <v>1116</v>
      </c>
      <c r="F370" s="86" t="s">
        <v>1083</v>
      </c>
      <c r="G370" s="86" t="s">
        <v>2086</v>
      </c>
      <c r="H370" s="86" t="s">
        <v>1085</v>
      </c>
      <c r="I370" s="86" t="s">
        <v>2087</v>
      </c>
      <c r="J370" s="87">
        <v>43983</v>
      </c>
      <c r="K370" s="87">
        <v>44196</v>
      </c>
      <c r="L370" s="86" t="s">
        <v>2088</v>
      </c>
      <c r="M370" s="86" t="s">
        <v>362</v>
      </c>
      <c r="N370" s="86" t="s">
        <v>352</v>
      </c>
      <c r="O370" s="86" t="s">
        <v>2089</v>
      </c>
      <c r="P370" s="86" t="s">
        <v>1090</v>
      </c>
      <c r="Q370" s="89">
        <f>SUM(R370:U370)</f>
        <v>27</v>
      </c>
      <c r="R370" s="89">
        <v>0</v>
      </c>
      <c r="S370" s="89">
        <v>16</v>
      </c>
      <c r="T370" s="89">
        <v>4</v>
      </c>
      <c r="U370" s="89">
        <v>7</v>
      </c>
      <c r="V370" s="89">
        <v>0</v>
      </c>
      <c r="W370" s="89"/>
      <c r="X370" s="89">
        <v>1</v>
      </c>
      <c r="Y370" s="89" t="s">
        <v>2090</v>
      </c>
      <c r="Z370" s="89">
        <v>20</v>
      </c>
      <c r="AA370" s="89" t="s">
        <v>10541</v>
      </c>
      <c r="AB370" s="89">
        <v>0</v>
      </c>
      <c r="AC370" s="89"/>
      <c r="AD370" s="87"/>
      <c r="AE370" s="87"/>
      <c r="AF370" s="87">
        <v>44114</v>
      </c>
      <c r="AG370" s="87"/>
      <c r="AH370" s="88">
        <f t="shared" si="36"/>
        <v>0.77777777777777779</v>
      </c>
      <c r="AI370" s="88" t="str">
        <f t="shared" si="37"/>
        <v/>
      </c>
      <c r="AJ370" s="88">
        <f t="shared" si="38"/>
        <v>6.25E-2</v>
      </c>
      <c r="AK370" s="88">
        <f t="shared" si="34"/>
        <v>1</v>
      </c>
      <c r="AL370" s="88">
        <f t="shared" si="35"/>
        <v>0</v>
      </c>
      <c r="AM370" s="86"/>
      <c r="AN370" s="86"/>
      <c r="AO370" s="86" t="s">
        <v>10208</v>
      </c>
      <c r="AP370" s="86"/>
      <c r="AQ370" s="86"/>
      <c r="AR370" s="86" t="s">
        <v>10208</v>
      </c>
      <c r="AS370" s="86" t="s">
        <v>10208</v>
      </c>
      <c r="AT370" s="86"/>
      <c r="AU370" s="86" t="s">
        <v>10209</v>
      </c>
      <c r="AV370" s="86" t="s">
        <v>10542</v>
      </c>
      <c r="AW370" s="86" t="s">
        <v>10543</v>
      </c>
    </row>
    <row r="371" spans="1:49" ht="15" customHeight="1" x14ac:dyDescent="0.2">
      <c r="A371" s="86">
        <v>2</v>
      </c>
      <c r="B371" s="86" t="s">
        <v>2084</v>
      </c>
      <c r="C371" s="86" t="s">
        <v>2085</v>
      </c>
      <c r="D371" s="86" t="s">
        <v>1081</v>
      </c>
      <c r="E371" s="86" t="s">
        <v>1116</v>
      </c>
      <c r="F371" s="86" t="s">
        <v>1083</v>
      </c>
      <c r="G371" s="86" t="s">
        <v>2086</v>
      </c>
      <c r="H371" s="86" t="s">
        <v>1085</v>
      </c>
      <c r="I371" t="s">
        <v>2091</v>
      </c>
      <c r="J371" s="87">
        <v>43891</v>
      </c>
      <c r="K371" s="87">
        <v>44196</v>
      </c>
      <c r="L371" s="86" t="s">
        <v>1160</v>
      </c>
      <c r="M371" s="86" t="s">
        <v>362</v>
      </c>
      <c r="N371" s="86" t="s">
        <v>352</v>
      </c>
      <c r="O371" s="86" t="s">
        <v>2089</v>
      </c>
      <c r="P371" s="86" t="s">
        <v>1090</v>
      </c>
      <c r="Q371" s="89">
        <f t="shared" ref="Q371:Q397" si="40">SUM(R371:U371)</f>
        <v>70</v>
      </c>
      <c r="R371" s="89">
        <v>19</v>
      </c>
      <c r="S371" s="89">
        <v>17</v>
      </c>
      <c r="T371" s="89">
        <v>20</v>
      </c>
      <c r="U371" s="89">
        <v>14</v>
      </c>
      <c r="V371" s="89">
        <v>18</v>
      </c>
      <c r="W371" s="89" t="s">
        <v>2092</v>
      </c>
      <c r="X371" s="89">
        <v>16</v>
      </c>
      <c r="Y371" s="89" t="s">
        <v>2093</v>
      </c>
      <c r="Z371" s="89">
        <v>23</v>
      </c>
      <c r="AA371" s="89" t="s">
        <v>10544</v>
      </c>
      <c r="AB371" s="89">
        <v>0</v>
      </c>
      <c r="AC371" s="89"/>
      <c r="AD371" s="87"/>
      <c r="AE371" s="87"/>
      <c r="AF371" s="87">
        <v>44114</v>
      </c>
      <c r="AG371" s="87"/>
      <c r="AH371" s="88">
        <f t="shared" si="36"/>
        <v>0.81428571428571428</v>
      </c>
      <c r="AI371" s="88">
        <f t="shared" si="37"/>
        <v>0.94736842105263153</v>
      </c>
      <c r="AJ371" s="88">
        <f t="shared" si="38"/>
        <v>0.94117647058823528</v>
      </c>
      <c r="AK371" s="88">
        <f t="shared" si="34"/>
        <v>1</v>
      </c>
      <c r="AL371" s="88">
        <f t="shared" si="35"/>
        <v>0</v>
      </c>
      <c r="AM371" s="86"/>
      <c r="AN371" s="86"/>
      <c r="AO371" s="86" t="s">
        <v>10208</v>
      </c>
      <c r="AP371" s="86"/>
      <c r="AQ371" s="86" t="s">
        <v>10208</v>
      </c>
      <c r="AR371" t="s">
        <v>10208</v>
      </c>
      <c r="AS371" t="s">
        <v>10208</v>
      </c>
      <c r="AU371" t="s">
        <v>10545</v>
      </c>
      <c r="AV371" t="s">
        <v>10546</v>
      </c>
      <c r="AW371" t="s">
        <v>10547</v>
      </c>
    </row>
    <row r="372" spans="1:49" ht="15" customHeight="1" x14ac:dyDescent="0.2">
      <c r="A372" s="86">
        <v>3</v>
      </c>
      <c r="B372" s="86" t="s">
        <v>2084</v>
      </c>
      <c r="C372" s="86" t="s">
        <v>2094</v>
      </c>
      <c r="D372" s="86" t="s">
        <v>1081</v>
      </c>
      <c r="E372" s="86" t="s">
        <v>1116</v>
      </c>
      <c r="F372" s="86" t="s">
        <v>1083</v>
      </c>
      <c r="G372" s="86" t="s">
        <v>2086</v>
      </c>
      <c r="H372" s="86" t="s">
        <v>1085</v>
      </c>
      <c r="I372" s="86" t="s">
        <v>2095</v>
      </c>
      <c r="J372" s="87">
        <v>43891</v>
      </c>
      <c r="K372" s="87">
        <v>44196</v>
      </c>
      <c r="L372" s="86" t="s">
        <v>2096</v>
      </c>
      <c r="M372" s="86" t="s">
        <v>362</v>
      </c>
      <c r="N372" s="86" t="s">
        <v>352</v>
      </c>
      <c r="O372" s="86" t="s">
        <v>2097</v>
      </c>
      <c r="P372" s="86" t="s">
        <v>1090</v>
      </c>
      <c r="Q372" s="89">
        <f t="shared" si="40"/>
        <v>4</v>
      </c>
      <c r="R372" s="89">
        <v>1</v>
      </c>
      <c r="S372" s="89">
        <v>1</v>
      </c>
      <c r="T372" s="89">
        <v>1</v>
      </c>
      <c r="U372" s="89">
        <v>1</v>
      </c>
      <c r="V372" s="89">
        <v>1</v>
      </c>
      <c r="W372" s="89" t="s">
        <v>2098</v>
      </c>
      <c r="X372" s="89">
        <v>1</v>
      </c>
      <c r="Y372" s="89" t="s">
        <v>2099</v>
      </c>
      <c r="Z372" s="89">
        <v>1</v>
      </c>
      <c r="AA372" s="89" t="s">
        <v>10548</v>
      </c>
      <c r="AB372" s="89">
        <v>0</v>
      </c>
      <c r="AC372" s="89"/>
      <c r="AD372" s="87"/>
      <c r="AE372" s="87"/>
      <c r="AF372" s="87">
        <v>44114</v>
      </c>
      <c r="AG372" s="87"/>
      <c r="AH372" s="88">
        <f t="shared" si="36"/>
        <v>0.75</v>
      </c>
      <c r="AI372" s="88">
        <f t="shared" si="37"/>
        <v>1</v>
      </c>
      <c r="AJ372" s="88">
        <f t="shared" si="38"/>
        <v>1</v>
      </c>
      <c r="AK372" s="88">
        <f t="shared" si="34"/>
        <v>1</v>
      </c>
      <c r="AL372" s="88">
        <f t="shared" si="35"/>
        <v>0</v>
      </c>
      <c r="AM372" s="86"/>
      <c r="AN372" s="86"/>
      <c r="AO372" s="86" t="s">
        <v>10208</v>
      </c>
      <c r="AP372" s="86"/>
      <c r="AQ372" s="86" t="s">
        <v>10208</v>
      </c>
      <c r="AR372" t="s">
        <v>10208</v>
      </c>
      <c r="AS372" t="s">
        <v>10208</v>
      </c>
      <c r="AU372" t="s">
        <v>10549</v>
      </c>
      <c r="AV372" t="s">
        <v>10549</v>
      </c>
      <c r="AW372" t="s">
        <v>10550</v>
      </c>
    </row>
    <row r="373" spans="1:49" ht="15" customHeight="1" x14ac:dyDescent="0.2">
      <c r="A373" s="86">
        <v>4</v>
      </c>
      <c r="B373" s="86" t="s">
        <v>2084</v>
      </c>
      <c r="C373" s="86" t="s">
        <v>1103</v>
      </c>
      <c r="D373" s="86" t="s">
        <v>1104</v>
      </c>
      <c r="E373" s="86" t="s">
        <v>1157</v>
      </c>
      <c r="F373" s="86" t="s">
        <v>1439</v>
      </c>
      <c r="G373" s="86" t="s">
        <v>1107</v>
      </c>
      <c r="H373" s="86" t="s">
        <v>1158</v>
      </c>
      <c r="I373" s="86" t="s">
        <v>1300</v>
      </c>
      <c r="J373" s="87">
        <v>44044</v>
      </c>
      <c r="K373" s="87">
        <v>44074</v>
      </c>
      <c r="L373" s="86" t="s">
        <v>1087</v>
      </c>
      <c r="M373" s="86" t="s">
        <v>362</v>
      </c>
      <c r="N373" s="86" t="s">
        <v>352</v>
      </c>
      <c r="O373" s="86" t="s">
        <v>1441</v>
      </c>
      <c r="P373" s="86" t="s">
        <v>258</v>
      </c>
      <c r="Q373" s="89">
        <f t="shared" si="40"/>
        <v>2</v>
      </c>
      <c r="R373" s="89">
        <v>0</v>
      </c>
      <c r="S373" s="89">
        <v>0</v>
      </c>
      <c r="T373" s="89">
        <v>2</v>
      </c>
      <c r="U373" s="89">
        <v>0</v>
      </c>
      <c r="V373" s="89">
        <v>0</v>
      </c>
      <c r="W373" s="89"/>
      <c r="X373" s="89">
        <v>0</v>
      </c>
      <c r="Y373" s="89"/>
      <c r="Z373" s="89">
        <v>2</v>
      </c>
      <c r="AA373" s="89" t="s">
        <v>10551</v>
      </c>
      <c r="AB373" s="89">
        <v>0</v>
      </c>
      <c r="AC373" s="89"/>
      <c r="AD373" s="87"/>
      <c r="AE373" s="87"/>
      <c r="AF373" s="87">
        <v>44114</v>
      </c>
      <c r="AG373" s="87"/>
      <c r="AH373" s="88">
        <f t="shared" si="36"/>
        <v>1</v>
      </c>
      <c r="AI373" s="88" t="str">
        <f t="shared" si="37"/>
        <v/>
      </c>
      <c r="AJ373" s="88" t="str">
        <f t="shared" si="38"/>
        <v/>
      </c>
      <c r="AK373" s="88">
        <f t="shared" si="34"/>
        <v>1</v>
      </c>
      <c r="AL373" s="88" t="str">
        <f t="shared" si="35"/>
        <v/>
      </c>
      <c r="AM373" s="86"/>
      <c r="AN373" s="86"/>
      <c r="AO373" s="86" t="s">
        <v>10208</v>
      </c>
      <c r="AP373" s="86"/>
      <c r="AQ373" s="86"/>
      <c r="AS373" t="s">
        <v>10208</v>
      </c>
      <c r="AU373" t="s">
        <v>10209</v>
      </c>
      <c r="AV373" t="s">
        <v>10209</v>
      </c>
      <c r="AW373" t="s">
        <v>10552</v>
      </c>
    </row>
    <row r="374" spans="1:49" ht="15" customHeight="1" x14ac:dyDescent="0.2">
      <c r="A374" s="86">
        <v>5</v>
      </c>
      <c r="B374" s="86" t="s">
        <v>2084</v>
      </c>
      <c r="C374" s="86" t="s">
        <v>1103</v>
      </c>
      <c r="D374" s="86" t="s">
        <v>1104</v>
      </c>
      <c r="E374" s="86" t="s">
        <v>1157</v>
      </c>
      <c r="F374" s="86" t="s">
        <v>1439</v>
      </c>
      <c r="G374" s="86" t="s">
        <v>1107</v>
      </c>
      <c r="H374" s="86" t="s">
        <v>1158</v>
      </c>
      <c r="I374" t="s">
        <v>2100</v>
      </c>
      <c r="J374" s="87">
        <v>44075</v>
      </c>
      <c r="K374" s="87">
        <v>44104</v>
      </c>
      <c r="L374" s="86" t="s">
        <v>1087</v>
      </c>
      <c r="M374" s="86" t="s">
        <v>362</v>
      </c>
      <c r="N374" s="86" t="s">
        <v>352</v>
      </c>
      <c r="O374" s="86" t="s">
        <v>1441</v>
      </c>
      <c r="P374" s="86" t="s">
        <v>258</v>
      </c>
      <c r="Q374" s="89">
        <f t="shared" si="40"/>
        <v>3</v>
      </c>
      <c r="R374" s="89">
        <v>1</v>
      </c>
      <c r="S374" s="89">
        <v>1</v>
      </c>
      <c r="T374" s="89">
        <v>1</v>
      </c>
      <c r="U374" s="89">
        <v>0</v>
      </c>
      <c r="V374" s="89">
        <v>1</v>
      </c>
      <c r="W374" s="89"/>
      <c r="X374" s="89">
        <v>1</v>
      </c>
      <c r="Y374" s="89" t="s">
        <v>2101</v>
      </c>
      <c r="Z374" s="89">
        <v>1</v>
      </c>
      <c r="AA374" s="89" t="s">
        <v>10553</v>
      </c>
      <c r="AB374" s="89">
        <v>0</v>
      </c>
      <c r="AC374" s="89"/>
      <c r="AD374" s="87"/>
      <c r="AE374" s="87"/>
      <c r="AF374" s="87">
        <v>44114</v>
      </c>
      <c r="AG374" s="87"/>
      <c r="AH374" s="88">
        <f t="shared" si="36"/>
        <v>1</v>
      </c>
      <c r="AI374" s="88">
        <f t="shared" si="37"/>
        <v>1</v>
      </c>
      <c r="AJ374" s="88">
        <f t="shared" si="38"/>
        <v>1</v>
      </c>
      <c r="AK374" s="88">
        <f t="shared" si="34"/>
        <v>1</v>
      </c>
      <c r="AL374" s="88" t="str">
        <f t="shared" si="35"/>
        <v/>
      </c>
      <c r="AM374" s="86"/>
      <c r="AN374" s="86"/>
      <c r="AO374" s="86" t="s">
        <v>10208</v>
      </c>
      <c r="AP374" s="86"/>
      <c r="AQ374" s="86" t="s">
        <v>10268</v>
      </c>
      <c r="AR374" t="s">
        <v>10208</v>
      </c>
      <c r="AS374" t="s">
        <v>10208</v>
      </c>
      <c r="AU374" t="s">
        <v>10554</v>
      </c>
      <c r="AV374" t="s">
        <v>10555</v>
      </c>
      <c r="AW374" t="s">
        <v>10556</v>
      </c>
    </row>
    <row r="375" spans="1:49" ht="15" customHeight="1" x14ac:dyDescent="0.2">
      <c r="A375" s="86">
        <v>6</v>
      </c>
      <c r="B375" s="86" t="s">
        <v>2084</v>
      </c>
      <c r="C375" s="86" t="s">
        <v>1103</v>
      </c>
      <c r="D375" s="86" t="s">
        <v>1104</v>
      </c>
      <c r="E375" s="86" t="s">
        <v>1157</v>
      </c>
      <c r="F375" s="86" t="s">
        <v>1439</v>
      </c>
      <c r="G375" s="86" t="s">
        <v>1107</v>
      </c>
      <c r="H375" s="86" t="s">
        <v>1158</v>
      </c>
      <c r="I375" s="86" t="s">
        <v>2102</v>
      </c>
      <c r="J375" s="87">
        <v>44044</v>
      </c>
      <c r="K375" s="87">
        <v>44074</v>
      </c>
      <c r="L375" s="86" t="s">
        <v>1087</v>
      </c>
      <c r="M375" s="86" t="s">
        <v>362</v>
      </c>
      <c r="N375" s="86" t="s">
        <v>352</v>
      </c>
      <c r="O375" s="86" t="s">
        <v>1441</v>
      </c>
      <c r="P375" s="86" t="s">
        <v>258</v>
      </c>
      <c r="Q375" s="89">
        <f t="shared" si="40"/>
        <v>1</v>
      </c>
      <c r="R375" s="89">
        <v>0</v>
      </c>
      <c r="S375" s="89">
        <v>0</v>
      </c>
      <c r="T375" s="89">
        <v>1</v>
      </c>
      <c r="U375" s="89">
        <v>0</v>
      </c>
      <c r="V375" s="89">
        <v>0</v>
      </c>
      <c r="W375" s="89"/>
      <c r="X375" s="89">
        <v>0</v>
      </c>
      <c r="Y375" s="89"/>
      <c r="Z375" s="89">
        <v>1</v>
      </c>
      <c r="AA375" s="89" t="s">
        <v>10557</v>
      </c>
      <c r="AB375" s="89">
        <v>0</v>
      </c>
      <c r="AC375" s="89"/>
      <c r="AD375" s="87"/>
      <c r="AE375" s="87"/>
      <c r="AF375" s="87">
        <v>44117</v>
      </c>
      <c r="AG375" s="87"/>
      <c r="AH375" s="88">
        <f t="shared" si="36"/>
        <v>1</v>
      </c>
      <c r="AI375" s="88" t="str">
        <f t="shared" si="37"/>
        <v/>
      </c>
      <c r="AJ375" s="88" t="str">
        <f t="shared" si="38"/>
        <v/>
      </c>
      <c r="AK375" s="88">
        <f t="shared" si="34"/>
        <v>1</v>
      </c>
      <c r="AL375" s="88" t="str">
        <f t="shared" si="35"/>
        <v/>
      </c>
      <c r="AM375" s="86"/>
      <c r="AN375" s="86"/>
      <c r="AO375" s="86" t="s">
        <v>10208</v>
      </c>
      <c r="AP375" s="86"/>
      <c r="AQ375" s="86"/>
      <c r="AS375" t="s">
        <v>10208</v>
      </c>
      <c r="AU375" t="s">
        <v>10209</v>
      </c>
      <c r="AV375" t="s">
        <v>10209</v>
      </c>
      <c r="AW375" t="s">
        <v>10558</v>
      </c>
    </row>
    <row r="376" spans="1:49" ht="15" customHeight="1" x14ac:dyDescent="0.2">
      <c r="A376" s="86">
        <v>7</v>
      </c>
      <c r="B376" s="86" t="s">
        <v>2084</v>
      </c>
      <c r="C376" s="86" t="s">
        <v>1103</v>
      </c>
      <c r="D376" s="86" t="s">
        <v>1104</v>
      </c>
      <c r="E376" s="86" t="s">
        <v>1157</v>
      </c>
      <c r="F376" s="86" t="s">
        <v>1439</v>
      </c>
      <c r="G376" s="86" t="s">
        <v>1107</v>
      </c>
      <c r="H376" s="86" t="s">
        <v>1158</v>
      </c>
      <c r="I376" t="s">
        <v>1445</v>
      </c>
      <c r="J376" s="87">
        <v>44136</v>
      </c>
      <c r="K376" s="87">
        <v>44165</v>
      </c>
      <c r="L376" s="86" t="s">
        <v>1087</v>
      </c>
      <c r="M376" s="86" t="s">
        <v>362</v>
      </c>
      <c r="N376" s="86" t="s">
        <v>352</v>
      </c>
      <c r="O376" s="86" t="s">
        <v>1441</v>
      </c>
      <c r="P376" s="86" t="s">
        <v>258</v>
      </c>
      <c r="Q376" s="89">
        <f t="shared" si="40"/>
        <v>1</v>
      </c>
      <c r="R376" s="89">
        <v>0</v>
      </c>
      <c r="S376" s="89">
        <v>0</v>
      </c>
      <c r="T376" s="89">
        <v>0</v>
      </c>
      <c r="U376" s="89">
        <v>1</v>
      </c>
      <c r="V376" s="89">
        <v>0</v>
      </c>
      <c r="W376" s="89"/>
      <c r="X376" s="89">
        <v>0</v>
      </c>
      <c r="Y376" s="89"/>
      <c r="Z376" s="89">
        <v>0</v>
      </c>
      <c r="AA376" s="89"/>
      <c r="AB376" s="89">
        <v>0</v>
      </c>
      <c r="AC376" s="89"/>
      <c r="AD376" s="87"/>
      <c r="AE376" s="87"/>
      <c r="AF376" s="87"/>
      <c r="AG376" s="87"/>
      <c r="AH376" s="88">
        <f t="shared" si="36"/>
        <v>0</v>
      </c>
      <c r="AI376" s="88" t="str">
        <f t="shared" si="37"/>
        <v/>
      </c>
      <c r="AJ376" s="88" t="str">
        <f t="shared" si="38"/>
        <v/>
      </c>
      <c r="AK376" s="88" t="str">
        <f t="shared" si="34"/>
        <v/>
      </c>
      <c r="AL376" s="88">
        <f t="shared" si="35"/>
        <v>0</v>
      </c>
      <c r="AM376" s="86"/>
      <c r="AN376" s="86"/>
      <c r="AO376" t="s">
        <v>10209</v>
      </c>
      <c r="AP376" s="86"/>
      <c r="AQ376" s="86"/>
      <c r="AS376" t="s">
        <v>10218</v>
      </c>
      <c r="AU376" t="s">
        <v>10209</v>
      </c>
      <c r="AV376" t="s">
        <v>10209</v>
      </c>
      <c r="AW376" t="s">
        <v>10218</v>
      </c>
    </row>
    <row r="377" spans="1:49" ht="15" customHeight="1" x14ac:dyDescent="0.2">
      <c r="A377" s="86">
        <v>1</v>
      </c>
      <c r="B377" s="86" t="s">
        <v>2103</v>
      </c>
      <c r="C377" s="86" t="s">
        <v>2104</v>
      </c>
      <c r="D377" s="86" t="s">
        <v>1143</v>
      </c>
      <c r="E377" s="86" t="s">
        <v>1082</v>
      </c>
      <c r="F377" s="86" t="s">
        <v>1569</v>
      </c>
      <c r="G377" s="86" t="s">
        <v>1270</v>
      </c>
      <c r="H377" s="86" t="s">
        <v>2105</v>
      </c>
      <c r="I377" t="s">
        <v>2106</v>
      </c>
      <c r="J377" s="87">
        <v>43952</v>
      </c>
      <c r="K377" s="87">
        <v>44165</v>
      </c>
      <c r="L377" s="86" t="s">
        <v>1087</v>
      </c>
      <c r="M377" s="86" t="s">
        <v>2107</v>
      </c>
      <c r="N377" s="86" t="s">
        <v>472</v>
      </c>
      <c r="O377" s="86" t="s">
        <v>2108</v>
      </c>
      <c r="P377" s="86" t="s">
        <v>1273</v>
      </c>
      <c r="Q377" s="88">
        <f t="shared" si="40"/>
        <v>1</v>
      </c>
      <c r="R377" s="88">
        <v>0</v>
      </c>
      <c r="S377" s="88">
        <v>0.3</v>
      </c>
      <c r="T377" s="88">
        <v>0.3</v>
      </c>
      <c r="U377" s="88">
        <v>0.4</v>
      </c>
      <c r="V377" s="88">
        <v>0</v>
      </c>
      <c r="W377" s="88"/>
      <c r="X377" s="88">
        <v>0.3</v>
      </c>
      <c r="Y377" s="88" t="s">
        <v>2109</v>
      </c>
      <c r="Z377" s="88">
        <v>0.3</v>
      </c>
      <c r="AA377" s="88" t="s">
        <v>10497</v>
      </c>
      <c r="AB377" s="88">
        <v>0.4</v>
      </c>
      <c r="AC377" s="88" t="s">
        <v>12333</v>
      </c>
      <c r="AD377" s="88"/>
      <c r="AE377" s="88"/>
      <c r="AF377" s="87">
        <v>44119</v>
      </c>
      <c r="AG377" s="87">
        <v>44172</v>
      </c>
      <c r="AH377" s="88">
        <f t="shared" si="36"/>
        <v>1</v>
      </c>
      <c r="AI377" s="88" t="str">
        <f t="shared" si="37"/>
        <v/>
      </c>
      <c r="AJ377" s="88">
        <f t="shared" si="38"/>
        <v>1</v>
      </c>
      <c r="AK377" s="88">
        <f t="shared" si="34"/>
        <v>1</v>
      </c>
      <c r="AL377" s="88">
        <f t="shared" si="35"/>
        <v>1</v>
      </c>
      <c r="AM377" s="86"/>
      <c r="AN377" s="86"/>
      <c r="AO377" s="86" t="s">
        <v>10208</v>
      </c>
      <c r="AP377" s="86" t="s">
        <v>10208</v>
      </c>
      <c r="AQ377" s="86"/>
      <c r="AR377" s="86" t="s">
        <v>10208</v>
      </c>
      <c r="AS377" s="86" t="s">
        <v>10208</v>
      </c>
      <c r="AT377" s="86"/>
      <c r="AU377" s="86"/>
      <c r="AV377" s="86" t="s">
        <v>10498</v>
      </c>
      <c r="AW377" s="86" t="s">
        <v>10499</v>
      </c>
    </row>
    <row r="378" spans="1:49" ht="15" customHeight="1" x14ac:dyDescent="0.2">
      <c r="A378" s="86">
        <v>2</v>
      </c>
      <c r="B378" s="86" t="s">
        <v>2103</v>
      </c>
      <c r="C378" s="86" t="s">
        <v>2104</v>
      </c>
      <c r="D378" s="86" t="s">
        <v>1143</v>
      </c>
      <c r="E378" s="86" t="s">
        <v>1082</v>
      </c>
      <c r="F378" s="86" t="s">
        <v>1569</v>
      </c>
      <c r="G378" s="86" t="s">
        <v>1270</v>
      </c>
      <c r="H378" s="86" t="s">
        <v>2105</v>
      </c>
      <c r="I378" t="s">
        <v>2110</v>
      </c>
      <c r="J378" s="87">
        <v>43891</v>
      </c>
      <c r="K378" s="87">
        <v>44196</v>
      </c>
      <c r="L378" s="86" t="s">
        <v>1087</v>
      </c>
      <c r="M378" s="86" t="s">
        <v>2107</v>
      </c>
      <c r="N378" s="86" t="s">
        <v>472</v>
      </c>
      <c r="O378" s="86" t="s">
        <v>2108</v>
      </c>
      <c r="P378" s="86" t="s">
        <v>1273</v>
      </c>
      <c r="Q378" s="88">
        <f t="shared" si="40"/>
        <v>1</v>
      </c>
      <c r="R378" s="88">
        <v>0.25</v>
      </c>
      <c r="S378" s="88">
        <v>0.25</v>
      </c>
      <c r="T378" s="88">
        <v>0.25</v>
      </c>
      <c r="U378" s="88">
        <v>0.25</v>
      </c>
      <c r="V378" s="88">
        <v>0.25</v>
      </c>
      <c r="W378" s="88" t="s">
        <v>2111</v>
      </c>
      <c r="X378" s="88">
        <v>0.25</v>
      </c>
      <c r="Y378" s="88" t="s">
        <v>2112</v>
      </c>
      <c r="Z378" s="88">
        <v>0.25</v>
      </c>
      <c r="AA378" s="88" t="s">
        <v>10500</v>
      </c>
      <c r="AB378" s="88">
        <v>0.25</v>
      </c>
      <c r="AC378" s="88" t="s">
        <v>12334</v>
      </c>
      <c r="AD378" s="88"/>
      <c r="AE378" s="88"/>
      <c r="AF378" s="87">
        <v>44118</v>
      </c>
      <c r="AG378" s="87">
        <v>44172</v>
      </c>
      <c r="AH378" s="88">
        <f t="shared" si="36"/>
        <v>1</v>
      </c>
      <c r="AI378" s="88">
        <f t="shared" si="37"/>
        <v>1</v>
      </c>
      <c r="AJ378" s="88">
        <f t="shared" si="38"/>
        <v>1</v>
      </c>
      <c r="AK378" s="88">
        <f t="shared" si="34"/>
        <v>1</v>
      </c>
      <c r="AL378" s="88">
        <f t="shared" si="35"/>
        <v>1</v>
      </c>
      <c r="AM378" s="86"/>
      <c r="AN378" s="86"/>
      <c r="AO378" s="86" t="s">
        <v>10208</v>
      </c>
      <c r="AP378" s="86" t="s">
        <v>10208</v>
      </c>
      <c r="AQ378" s="86" t="s">
        <v>10208</v>
      </c>
      <c r="AR378" t="s">
        <v>10208</v>
      </c>
      <c r="AS378" t="s">
        <v>10208</v>
      </c>
      <c r="AU378" t="s">
        <v>10501</v>
      </c>
      <c r="AV378" t="s">
        <v>10502</v>
      </c>
      <c r="AW378" t="s">
        <v>10503</v>
      </c>
    </row>
    <row r="379" spans="1:49" ht="15" customHeight="1" x14ac:dyDescent="0.2">
      <c r="A379" s="86">
        <v>3</v>
      </c>
      <c r="B379" s="86" t="s">
        <v>2103</v>
      </c>
      <c r="C379" s="86" t="s">
        <v>2104</v>
      </c>
      <c r="D379" s="86" t="s">
        <v>1143</v>
      </c>
      <c r="E379" s="86" t="s">
        <v>1082</v>
      </c>
      <c r="F379" s="86" t="s">
        <v>1569</v>
      </c>
      <c r="G379" s="86" t="s">
        <v>1270</v>
      </c>
      <c r="H379" s="86" t="s">
        <v>2105</v>
      </c>
      <c r="I379" t="s">
        <v>2113</v>
      </c>
      <c r="J379" s="87">
        <v>44044</v>
      </c>
      <c r="K379" s="87">
        <v>44104</v>
      </c>
      <c r="L379" s="86" t="s">
        <v>1087</v>
      </c>
      <c r="M379" s="86" t="s">
        <v>2107</v>
      </c>
      <c r="N379" s="86" t="s">
        <v>472</v>
      </c>
      <c r="O379" s="86" t="s">
        <v>2108</v>
      </c>
      <c r="P379" s="86" t="s">
        <v>1273</v>
      </c>
      <c r="Q379" s="88">
        <f t="shared" si="40"/>
        <v>1</v>
      </c>
      <c r="R379" s="88">
        <v>0</v>
      </c>
      <c r="S379" s="88">
        <v>0</v>
      </c>
      <c r="T379" s="88">
        <v>1</v>
      </c>
      <c r="U379" s="88">
        <v>0</v>
      </c>
      <c r="V379" s="88">
        <v>0</v>
      </c>
      <c r="W379" s="88"/>
      <c r="X379" s="88">
        <v>0</v>
      </c>
      <c r="Y379" s="88"/>
      <c r="Z379" s="88">
        <v>0.2</v>
      </c>
      <c r="AA379" s="88" t="s">
        <v>10504</v>
      </c>
      <c r="AB379" s="88">
        <v>0.8</v>
      </c>
      <c r="AC379" s="88" t="s">
        <v>12335</v>
      </c>
      <c r="AD379" s="88"/>
      <c r="AE379" s="88"/>
      <c r="AF379" s="87">
        <v>44119</v>
      </c>
      <c r="AG379" s="87">
        <v>44172</v>
      </c>
      <c r="AH379" s="88">
        <f t="shared" si="36"/>
        <v>1</v>
      </c>
      <c r="AI379" s="88" t="str">
        <f t="shared" si="37"/>
        <v/>
      </c>
      <c r="AJ379" s="88" t="str">
        <f t="shared" si="38"/>
        <v/>
      </c>
      <c r="AK379" s="88">
        <f t="shared" si="34"/>
        <v>0.2</v>
      </c>
      <c r="AL379" s="88" t="str">
        <f t="shared" si="35"/>
        <v/>
      </c>
      <c r="AM379" s="86"/>
      <c r="AN379" s="86"/>
      <c r="AO379" s="86" t="s">
        <v>10208</v>
      </c>
      <c r="AP379" s="86" t="s">
        <v>10208</v>
      </c>
      <c r="AQ379" s="86"/>
      <c r="AS379" t="s">
        <v>10208</v>
      </c>
      <c r="AU379" t="s">
        <v>10505</v>
      </c>
      <c r="AV379" t="s">
        <v>10505</v>
      </c>
      <c r="AW379" t="s">
        <v>10506</v>
      </c>
    </row>
    <row r="380" spans="1:49" ht="15" customHeight="1" x14ac:dyDescent="0.2">
      <c r="A380" s="86">
        <v>4</v>
      </c>
      <c r="B380" s="86" t="s">
        <v>2103</v>
      </c>
      <c r="C380" s="86" t="s">
        <v>2104</v>
      </c>
      <c r="D380" s="86" t="s">
        <v>1143</v>
      </c>
      <c r="E380" s="86" t="s">
        <v>1082</v>
      </c>
      <c r="F380" s="86" t="s">
        <v>1569</v>
      </c>
      <c r="G380" s="86" t="s">
        <v>1270</v>
      </c>
      <c r="H380" s="86" t="s">
        <v>2105</v>
      </c>
      <c r="I380" t="s">
        <v>2114</v>
      </c>
      <c r="J380" s="87">
        <v>44013</v>
      </c>
      <c r="K380" s="87">
        <v>44165</v>
      </c>
      <c r="L380" s="86" t="s">
        <v>1087</v>
      </c>
      <c r="M380" s="86" t="s">
        <v>2107</v>
      </c>
      <c r="N380" s="86" t="s">
        <v>472</v>
      </c>
      <c r="O380" s="86" t="s">
        <v>2108</v>
      </c>
      <c r="P380" s="86" t="s">
        <v>1273</v>
      </c>
      <c r="Q380" s="88">
        <f t="shared" si="40"/>
        <v>1</v>
      </c>
      <c r="R380" s="88">
        <v>0</v>
      </c>
      <c r="S380" s="88">
        <v>0</v>
      </c>
      <c r="T380" s="88">
        <v>0.5</v>
      </c>
      <c r="U380" s="88">
        <v>0.5</v>
      </c>
      <c r="V380" s="88">
        <v>0</v>
      </c>
      <c r="W380" s="88"/>
      <c r="X380" s="88">
        <v>0</v>
      </c>
      <c r="Y380" s="88"/>
      <c r="Z380" s="88">
        <v>0.5</v>
      </c>
      <c r="AA380" s="88" t="s">
        <v>10507</v>
      </c>
      <c r="AB380" s="88">
        <v>0.5</v>
      </c>
      <c r="AC380" s="88" t="s">
        <v>12336</v>
      </c>
      <c r="AD380" s="88"/>
      <c r="AE380" s="88"/>
      <c r="AF380" s="87">
        <v>44118</v>
      </c>
      <c r="AG380" s="87">
        <v>44172</v>
      </c>
      <c r="AH380" s="88">
        <f t="shared" si="36"/>
        <v>1</v>
      </c>
      <c r="AI380" s="88" t="str">
        <f t="shared" si="37"/>
        <v/>
      </c>
      <c r="AJ380" s="88" t="str">
        <f t="shared" si="38"/>
        <v/>
      </c>
      <c r="AK380" s="88">
        <f t="shared" si="34"/>
        <v>1</v>
      </c>
      <c r="AL380" s="88">
        <f t="shared" si="35"/>
        <v>1</v>
      </c>
      <c r="AM380" s="86"/>
      <c r="AN380" s="86"/>
      <c r="AO380" s="86" t="s">
        <v>10208</v>
      </c>
      <c r="AP380" s="86" t="s">
        <v>10208</v>
      </c>
      <c r="AQ380" s="86"/>
      <c r="AS380" t="s">
        <v>10208</v>
      </c>
      <c r="AU380" t="s">
        <v>10505</v>
      </c>
      <c r="AV380" t="s">
        <v>10505</v>
      </c>
      <c r="AW380" t="s">
        <v>10508</v>
      </c>
    </row>
    <row r="381" spans="1:49" ht="15" customHeight="1" x14ac:dyDescent="0.2">
      <c r="A381" s="86">
        <v>5</v>
      </c>
      <c r="B381" s="86" t="s">
        <v>2103</v>
      </c>
      <c r="C381" s="86" t="s">
        <v>2104</v>
      </c>
      <c r="D381" s="86" t="s">
        <v>1143</v>
      </c>
      <c r="E381" s="86" t="s">
        <v>1082</v>
      </c>
      <c r="F381" s="86" t="s">
        <v>1569</v>
      </c>
      <c r="G381" s="86" t="s">
        <v>1270</v>
      </c>
      <c r="H381" s="86" t="s">
        <v>2105</v>
      </c>
      <c r="I381" t="s">
        <v>2115</v>
      </c>
      <c r="J381" s="87">
        <v>43922</v>
      </c>
      <c r="K381" s="87">
        <v>44135</v>
      </c>
      <c r="L381" s="86" t="s">
        <v>1087</v>
      </c>
      <c r="M381" s="86" t="s">
        <v>2107</v>
      </c>
      <c r="N381" s="86" t="s">
        <v>472</v>
      </c>
      <c r="O381" s="86" t="s">
        <v>2108</v>
      </c>
      <c r="P381" s="86" t="s">
        <v>1273</v>
      </c>
      <c r="Q381" s="88">
        <f t="shared" si="40"/>
        <v>1</v>
      </c>
      <c r="R381" s="88">
        <v>0</v>
      </c>
      <c r="S381" s="88">
        <v>0.3</v>
      </c>
      <c r="T381" s="88">
        <v>0.2</v>
      </c>
      <c r="U381" s="88">
        <v>0.5</v>
      </c>
      <c r="V381" s="88">
        <v>0</v>
      </c>
      <c r="W381" s="73"/>
      <c r="X381" s="88">
        <v>0.3</v>
      </c>
      <c r="Y381" s="88" t="s">
        <v>2116</v>
      </c>
      <c r="Z381" s="88">
        <v>0.4</v>
      </c>
      <c r="AA381" s="88" t="s">
        <v>10509</v>
      </c>
      <c r="AB381" s="88">
        <v>0.3</v>
      </c>
      <c r="AC381" s="88" t="s">
        <v>12337</v>
      </c>
      <c r="AD381" s="88"/>
      <c r="AE381" s="88"/>
      <c r="AF381" s="87">
        <v>44119</v>
      </c>
      <c r="AG381" s="87">
        <v>44172</v>
      </c>
      <c r="AH381" s="88">
        <f t="shared" si="36"/>
        <v>1</v>
      </c>
      <c r="AI381" s="88" t="str">
        <f t="shared" si="37"/>
        <v/>
      </c>
      <c r="AJ381" s="88">
        <f t="shared" si="38"/>
        <v>1</v>
      </c>
      <c r="AK381" s="88">
        <f t="shared" si="34"/>
        <v>1</v>
      </c>
      <c r="AL381" s="88">
        <f t="shared" si="35"/>
        <v>0.6</v>
      </c>
      <c r="AM381" s="86"/>
      <c r="AN381" s="86"/>
      <c r="AO381" s="86" t="s">
        <v>10208</v>
      </c>
      <c r="AP381" s="86" t="s">
        <v>10208</v>
      </c>
      <c r="AQ381" s="86"/>
      <c r="AR381" t="s">
        <v>10208</v>
      </c>
      <c r="AS381" t="s">
        <v>10208</v>
      </c>
      <c r="AU381" t="s">
        <v>10505</v>
      </c>
      <c r="AV381" t="s">
        <v>10510</v>
      </c>
      <c r="AW381" t="s">
        <v>10511</v>
      </c>
    </row>
    <row r="382" spans="1:49" ht="15" customHeight="1" x14ac:dyDescent="0.2">
      <c r="A382" s="86">
        <v>6</v>
      </c>
      <c r="B382" s="86" t="s">
        <v>2103</v>
      </c>
      <c r="C382" s="86" t="s">
        <v>2104</v>
      </c>
      <c r="D382" s="86" t="s">
        <v>1143</v>
      </c>
      <c r="E382" s="86" t="s">
        <v>1082</v>
      </c>
      <c r="F382" s="86" t="s">
        <v>1569</v>
      </c>
      <c r="G382" s="86" t="s">
        <v>1270</v>
      </c>
      <c r="H382" s="86" t="s">
        <v>2105</v>
      </c>
      <c r="I382" t="s">
        <v>2117</v>
      </c>
      <c r="J382" s="87">
        <v>44136</v>
      </c>
      <c r="K382" s="87">
        <v>44165</v>
      </c>
      <c r="L382" s="86" t="s">
        <v>1087</v>
      </c>
      <c r="M382" s="86" t="s">
        <v>2107</v>
      </c>
      <c r="N382" s="86" t="s">
        <v>472</v>
      </c>
      <c r="O382" s="86" t="s">
        <v>2108</v>
      </c>
      <c r="P382" s="86" t="s">
        <v>1273</v>
      </c>
      <c r="Q382" s="88">
        <f t="shared" si="40"/>
        <v>1</v>
      </c>
      <c r="R382" s="88">
        <v>0</v>
      </c>
      <c r="S382" s="88">
        <v>0</v>
      </c>
      <c r="T382" s="88">
        <v>0</v>
      </c>
      <c r="U382" s="88">
        <v>1</v>
      </c>
      <c r="V382" s="88">
        <v>0</v>
      </c>
      <c r="W382" s="88"/>
      <c r="X382" s="88">
        <v>0</v>
      </c>
      <c r="Y382" s="88"/>
      <c r="Z382" s="88">
        <v>0</v>
      </c>
      <c r="AA382" s="88" t="s">
        <v>10512</v>
      </c>
      <c r="AB382" s="88">
        <v>0.7</v>
      </c>
      <c r="AC382" s="88" t="s">
        <v>12338</v>
      </c>
      <c r="AD382" s="88"/>
      <c r="AE382" s="88"/>
      <c r="AF382" s="87">
        <v>44119</v>
      </c>
      <c r="AG382" s="87">
        <v>44172</v>
      </c>
      <c r="AH382" s="88">
        <f t="shared" si="36"/>
        <v>0.7</v>
      </c>
      <c r="AI382" s="88" t="str">
        <f t="shared" si="37"/>
        <v/>
      </c>
      <c r="AJ382" s="88" t="str">
        <f t="shared" si="38"/>
        <v/>
      </c>
      <c r="AK382" s="88" t="str">
        <f t="shared" si="34"/>
        <v/>
      </c>
      <c r="AL382" s="88">
        <f t="shared" si="35"/>
        <v>0.7</v>
      </c>
      <c r="AM382" s="86"/>
      <c r="AN382" s="86"/>
      <c r="AO382" s="86" t="s">
        <v>10218</v>
      </c>
      <c r="AP382" s="86" t="s">
        <v>10208</v>
      </c>
      <c r="AQ382" s="86"/>
      <c r="AS382" t="s">
        <v>10218</v>
      </c>
      <c r="AU382" t="s">
        <v>10209</v>
      </c>
      <c r="AV382" t="s">
        <v>10209</v>
      </c>
      <c r="AW382" t="s">
        <v>10512</v>
      </c>
    </row>
    <row r="383" spans="1:49" ht="15" customHeight="1" x14ac:dyDescent="0.2">
      <c r="A383" s="86">
        <v>7</v>
      </c>
      <c r="B383" s="86" t="s">
        <v>2103</v>
      </c>
      <c r="C383" s="86" t="s">
        <v>2118</v>
      </c>
      <c r="D383" s="86" t="s">
        <v>1081</v>
      </c>
      <c r="E383" s="86" t="s">
        <v>1082</v>
      </c>
      <c r="F383" s="86" t="s">
        <v>1569</v>
      </c>
      <c r="G383" s="86" t="s">
        <v>1270</v>
      </c>
      <c r="H383" s="86" t="s">
        <v>2105</v>
      </c>
      <c r="I383" t="s">
        <v>2119</v>
      </c>
      <c r="J383" s="87">
        <v>43831</v>
      </c>
      <c r="K383" s="87">
        <v>44196</v>
      </c>
      <c r="L383" s="86" t="s">
        <v>1087</v>
      </c>
      <c r="M383" s="86" t="s">
        <v>2107</v>
      </c>
      <c r="N383" s="86" t="s">
        <v>472</v>
      </c>
      <c r="O383" s="86" t="s">
        <v>2120</v>
      </c>
      <c r="P383" s="86" t="s">
        <v>1090</v>
      </c>
      <c r="Q383" s="88">
        <f t="shared" si="40"/>
        <v>1</v>
      </c>
      <c r="R383" s="88">
        <v>0.14000000000000001</v>
      </c>
      <c r="S383" s="88">
        <v>0.31</v>
      </c>
      <c r="T383" s="88">
        <v>0.27</v>
      </c>
      <c r="U383" s="88">
        <v>0.28000000000000003</v>
      </c>
      <c r="V383" s="88">
        <v>0.14000000000000001</v>
      </c>
      <c r="W383" s="73" t="s">
        <v>2121</v>
      </c>
      <c r="X383" s="88">
        <v>0.31</v>
      </c>
      <c r="Y383" s="88" t="s">
        <v>2122</v>
      </c>
      <c r="Z383" s="88">
        <v>0.27</v>
      </c>
      <c r="AA383" s="88" t="s">
        <v>10513</v>
      </c>
      <c r="AB383" s="88">
        <v>0.19</v>
      </c>
      <c r="AC383" s="88" t="s">
        <v>12339</v>
      </c>
      <c r="AD383" s="88"/>
      <c r="AE383" s="88"/>
      <c r="AF383" s="87">
        <v>44118</v>
      </c>
      <c r="AG383" s="87">
        <v>44172</v>
      </c>
      <c r="AH383" s="88">
        <f t="shared" si="36"/>
        <v>0.90999999999999992</v>
      </c>
      <c r="AI383" s="88">
        <f t="shared" si="37"/>
        <v>1</v>
      </c>
      <c r="AJ383" s="88">
        <f t="shared" si="38"/>
        <v>1</v>
      </c>
      <c r="AK383" s="88">
        <f t="shared" si="34"/>
        <v>1</v>
      </c>
      <c r="AL383" s="88">
        <f t="shared" si="35"/>
        <v>0.67857142857142849</v>
      </c>
      <c r="AM383" s="86"/>
      <c r="AN383" s="86"/>
      <c r="AO383" s="86" t="s">
        <v>10208</v>
      </c>
      <c r="AP383" s="86" t="s">
        <v>10208</v>
      </c>
      <c r="AQ383" s="86" t="s">
        <v>10208</v>
      </c>
      <c r="AR383" t="s">
        <v>10208</v>
      </c>
      <c r="AS383" t="s">
        <v>10208</v>
      </c>
      <c r="AU383" t="s">
        <v>10514</v>
      </c>
      <c r="AV383" t="s">
        <v>10515</v>
      </c>
      <c r="AW383" t="s">
        <v>10516</v>
      </c>
    </row>
    <row r="384" spans="1:49" ht="15" customHeight="1" x14ac:dyDescent="0.2">
      <c r="A384" s="86">
        <v>8</v>
      </c>
      <c r="B384" s="86" t="s">
        <v>2103</v>
      </c>
      <c r="C384" s="86" t="s">
        <v>2118</v>
      </c>
      <c r="D384" s="86" t="s">
        <v>1081</v>
      </c>
      <c r="E384" s="86" t="s">
        <v>1082</v>
      </c>
      <c r="F384" s="86" t="s">
        <v>1569</v>
      </c>
      <c r="G384" s="86" t="s">
        <v>1270</v>
      </c>
      <c r="H384" s="86" t="s">
        <v>2105</v>
      </c>
      <c r="I384" t="s">
        <v>2123</v>
      </c>
      <c r="J384" s="87">
        <v>43831</v>
      </c>
      <c r="K384" s="87">
        <v>44165</v>
      </c>
      <c r="L384" s="86" t="s">
        <v>1087</v>
      </c>
      <c r="M384" s="86" t="s">
        <v>2107</v>
      </c>
      <c r="N384" s="86" t="s">
        <v>472</v>
      </c>
      <c r="O384" s="86" t="s">
        <v>2120</v>
      </c>
      <c r="P384" s="86" t="s">
        <v>1090</v>
      </c>
      <c r="Q384" s="88">
        <f t="shared" si="40"/>
        <v>1</v>
      </c>
      <c r="R384" s="88">
        <v>0.18</v>
      </c>
      <c r="S384" s="88">
        <v>0.27</v>
      </c>
      <c r="T384" s="88">
        <v>0.27</v>
      </c>
      <c r="U384" s="88">
        <v>0.28000000000000003</v>
      </c>
      <c r="V384" s="88">
        <v>0.11</v>
      </c>
      <c r="W384" s="88" t="s">
        <v>2124</v>
      </c>
      <c r="X384" s="88">
        <v>0.27</v>
      </c>
      <c r="Y384" s="88" t="s">
        <v>2125</v>
      </c>
      <c r="Z384" s="88">
        <v>0.27</v>
      </c>
      <c r="AA384" s="88" t="s">
        <v>10517</v>
      </c>
      <c r="AB384" s="88">
        <v>0.2</v>
      </c>
      <c r="AC384" s="88" t="s">
        <v>12340</v>
      </c>
      <c r="AD384" s="88"/>
      <c r="AE384" s="88"/>
      <c r="AF384" s="87">
        <v>44119</v>
      </c>
      <c r="AG384" s="87">
        <v>44172</v>
      </c>
      <c r="AH384" s="88">
        <f t="shared" si="36"/>
        <v>0.85000000000000009</v>
      </c>
      <c r="AI384" s="88">
        <f t="shared" si="37"/>
        <v>0.61111111111111116</v>
      </c>
      <c r="AJ384" s="88">
        <f t="shared" si="38"/>
        <v>1</v>
      </c>
      <c r="AK384" s="88">
        <f t="shared" si="34"/>
        <v>1</v>
      </c>
      <c r="AL384" s="88">
        <f t="shared" si="35"/>
        <v>0.7142857142857143</v>
      </c>
      <c r="AM384" s="86"/>
      <c r="AN384" s="86"/>
      <c r="AO384" s="86" t="s">
        <v>10208</v>
      </c>
      <c r="AP384" s="86" t="s">
        <v>10208</v>
      </c>
      <c r="AQ384" s="86" t="s">
        <v>10208</v>
      </c>
      <c r="AR384" t="s">
        <v>10208</v>
      </c>
      <c r="AS384" t="s">
        <v>10208</v>
      </c>
      <c r="AU384" t="s">
        <v>10518</v>
      </c>
      <c r="AV384" t="s">
        <v>10519</v>
      </c>
      <c r="AW384" t="s">
        <v>10517</v>
      </c>
    </row>
    <row r="385" spans="1:49" ht="15" customHeight="1" x14ac:dyDescent="0.2">
      <c r="A385" s="86">
        <v>9</v>
      </c>
      <c r="B385" s="86" t="s">
        <v>2103</v>
      </c>
      <c r="C385" s="86" t="s">
        <v>2126</v>
      </c>
      <c r="D385" s="86" t="s">
        <v>1143</v>
      </c>
      <c r="E385" s="86" t="s">
        <v>1082</v>
      </c>
      <c r="F385" s="86" t="s">
        <v>1569</v>
      </c>
      <c r="G385" s="86" t="s">
        <v>1270</v>
      </c>
      <c r="H385" s="86" t="s">
        <v>2105</v>
      </c>
      <c r="I385" t="s">
        <v>2127</v>
      </c>
      <c r="J385" s="87">
        <v>44013</v>
      </c>
      <c r="K385" s="87">
        <v>44043</v>
      </c>
      <c r="L385" s="86" t="s">
        <v>1087</v>
      </c>
      <c r="M385" s="86" t="s">
        <v>2107</v>
      </c>
      <c r="N385" s="86" t="s">
        <v>472</v>
      </c>
      <c r="O385" s="86" t="s">
        <v>2128</v>
      </c>
      <c r="P385" s="86" t="s">
        <v>1273</v>
      </c>
      <c r="Q385" s="88">
        <f t="shared" si="40"/>
        <v>1</v>
      </c>
      <c r="R385" s="88">
        <v>0</v>
      </c>
      <c r="S385" s="88">
        <v>0</v>
      </c>
      <c r="T385" s="88">
        <v>1</v>
      </c>
      <c r="U385" s="88">
        <v>0</v>
      </c>
      <c r="V385" s="88">
        <v>0</v>
      </c>
      <c r="W385" s="88"/>
      <c r="X385" s="88">
        <v>0</v>
      </c>
      <c r="Y385" s="88"/>
      <c r="Z385" s="88">
        <v>1</v>
      </c>
      <c r="AA385" s="88" t="s">
        <v>10520</v>
      </c>
      <c r="AB385" s="88">
        <v>0</v>
      </c>
      <c r="AC385" s="88"/>
      <c r="AD385" s="88"/>
      <c r="AE385" s="88"/>
      <c r="AF385" s="87">
        <v>44118</v>
      </c>
      <c r="AG385" s="88"/>
      <c r="AH385" s="88">
        <f t="shared" si="36"/>
        <v>1</v>
      </c>
      <c r="AI385" s="88" t="str">
        <f t="shared" si="37"/>
        <v/>
      </c>
      <c r="AJ385" s="88" t="str">
        <f t="shared" si="38"/>
        <v/>
      </c>
      <c r="AK385" s="88">
        <f t="shared" si="34"/>
        <v>1</v>
      </c>
      <c r="AL385" s="88" t="str">
        <f t="shared" si="35"/>
        <v/>
      </c>
      <c r="AM385" s="86"/>
      <c r="AN385" s="86"/>
      <c r="AO385" s="86" t="s">
        <v>10208</v>
      </c>
      <c r="AP385" s="86" t="s">
        <v>10218</v>
      </c>
      <c r="AQ385" s="86"/>
      <c r="AS385" t="s">
        <v>10208</v>
      </c>
      <c r="AU385" t="s">
        <v>10209</v>
      </c>
      <c r="AV385" t="s">
        <v>10209</v>
      </c>
      <c r="AW385" t="s">
        <v>10521</v>
      </c>
    </row>
    <row r="386" spans="1:49" ht="15" customHeight="1" x14ac:dyDescent="0.2">
      <c r="A386" s="86">
        <v>10</v>
      </c>
      <c r="B386" s="86" t="s">
        <v>2103</v>
      </c>
      <c r="C386" s="86" t="s">
        <v>2126</v>
      </c>
      <c r="D386" s="86" t="s">
        <v>1143</v>
      </c>
      <c r="E386" s="86" t="s">
        <v>1082</v>
      </c>
      <c r="F386" s="86" t="s">
        <v>1569</v>
      </c>
      <c r="G386" s="86" t="s">
        <v>1270</v>
      </c>
      <c r="H386" s="86" t="s">
        <v>2105</v>
      </c>
      <c r="I386" t="s">
        <v>2129</v>
      </c>
      <c r="J386" s="87">
        <v>44136</v>
      </c>
      <c r="K386" s="87">
        <v>44165</v>
      </c>
      <c r="L386" s="86" t="s">
        <v>1087</v>
      </c>
      <c r="M386" s="86" t="s">
        <v>2107</v>
      </c>
      <c r="N386" s="86" t="s">
        <v>352</v>
      </c>
      <c r="O386" s="86" t="s">
        <v>2128</v>
      </c>
      <c r="P386" s="86" t="s">
        <v>1273</v>
      </c>
      <c r="Q386" s="91">
        <f t="shared" si="40"/>
        <v>1</v>
      </c>
      <c r="R386" s="91">
        <v>0</v>
      </c>
      <c r="S386" s="91">
        <v>0</v>
      </c>
      <c r="T386" s="91">
        <v>0</v>
      </c>
      <c r="U386" s="91">
        <v>1</v>
      </c>
      <c r="V386" s="91">
        <v>0.11</v>
      </c>
      <c r="W386" s="91"/>
      <c r="X386" s="91">
        <v>0</v>
      </c>
      <c r="Y386" s="91"/>
      <c r="Z386" s="91">
        <v>0</v>
      </c>
      <c r="AA386" s="91" t="s">
        <v>10522</v>
      </c>
      <c r="AB386" s="91">
        <v>1</v>
      </c>
      <c r="AC386" s="88" t="s">
        <v>12341</v>
      </c>
      <c r="AD386" s="88"/>
      <c r="AE386" s="88"/>
      <c r="AF386" s="87">
        <v>44119</v>
      </c>
      <c r="AG386" s="87">
        <v>44172</v>
      </c>
      <c r="AH386" s="88">
        <f t="shared" si="36"/>
        <v>1</v>
      </c>
      <c r="AI386" s="88" t="str">
        <f t="shared" si="37"/>
        <v/>
      </c>
      <c r="AJ386" s="88" t="str">
        <f t="shared" si="38"/>
        <v/>
      </c>
      <c r="AK386" s="88" t="str">
        <f t="shared" ref="AK386:AK397" si="41">IFERROR(IF(T386=0,"",IF((Z386/T386)&gt;1,1,(Z386/T386))),"")</f>
        <v/>
      </c>
      <c r="AL386" s="88">
        <f t="shared" ref="AL386:AL397" si="42">IFERROR(IF(U386=0,"",IF((AB386/U386)&gt;1,1,(AB386/U386))),"")</f>
        <v>1</v>
      </c>
      <c r="AM386" s="86"/>
      <c r="AN386" s="86"/>
      <c r="AO386" s="86" t="s">
        <v>10218</v>
      </c>
      <c r="AP386" s="86" t="s">
        <v>10208</v>
      </c>
      <c r="AQ386" s="86"/>
      <c r="AS386" t="s">
        <v>10218</v>
      </c>
      <c r="AU386" t="s">
        <v>10209</v>
      </c>
      <c r="AV386" t="s">
        <v>10209</v>
      </c>
      <c r="AW386" t="s">
        <v>10522</v>
      </c>
    </row>
    <row r="387" spans="1:49" ht="15" customHeight="1" x14ac:dyDescent="0.2">
      <c r="A387" s="86">
        <v>11</v>
      </c>
      <c r="B387" s="86" t="s">
        <v>2103</v>
      </c>
      <c r="C387" s="86" t="s">
        <v>2126</v>
      </c>
      <c r="D387" s="86" t="s">
        <v>1143</v>
      </c>
      <c r="E387" s="86" t="s">
        <v>1082</v>
      </c>
      <c r="F387" s="86" t="s">
        <v>1569</v>
      </c>
      <c r="G387" s="86" t="s">
        <v>1270</v>
      </c>
      <c r="H387" s="86" t="s">
        <v>2105</v>
      </c>
      <c r="I387" t="s">
        <v>2130</v>
      </c>
      <c r="J387" s="87">
        <v>44166</v>
      </c>
      <c r="K387" s="87">
        <v>44196</v>
      </c>
      <c r="L387" s="86" t="s">
        <v>1087</v>
      </c>
      <c r="M387" s="86" t="s">
        <v>2107</v>
      </c>
      <c r="N387" s="86" t="s">
        <v>352</v>
      </c>
      <c r="O387" s="86" t="s">
        <v>2128</v>
      </c>
      <c r="P387" s="86" t="s">
        <v>1273</v>
      </c>
      <c r="Q387" s="91">
        <f t="shared" si="40"/>
        <v>1</v>
      </c>
      <c r="R387" s="91">
        <v>0</v>
      </c>
      <c r="S387" s="91">
        <v>0</v>
      </c>
      <c r="T387" s="91">
        <v>0</v>
      </c>
      <c r="U387" s="91">
        <v>1</v>
      </c>
      <c r="V387" s="91">
        <v>0.11</v>
      </c>
      <c r="W387" s="91"/>
      <c r="X387" s="91">
        <v>0</v>
      </c>
      <c r="Y387" s="91"/>
      <c r="Z387" s="91">
        <v>0</v>
      </c>
      <c r="AA387" s="91" t="s">
        <v>10512</v>
      </c>
      <c r="AB387" s="91">
        <v>0</v>
      </c>
      <c r="AC387" s="88" t="s">
        <v>12342</v>
      </c>
      <c r="AD387" s="88"/>
      <c r="AE387" s="88"/>
      <c r="AF387" s="87">
        <v>44119</v>
      </c>
      <c r="AG387" s="87">
        <v>44172</v>
      </c>
      <c r="AH387" s="88">
        <f t="shared" ref="AH387:AH397" si="43">IFERROR(IF((V387+X387+Z387+AB387)/Q387&gt;1,1,(V387+X387+Z387+AB387)/Q387),0)</f>
        <v>0.11</v>
      </c>
      <c r="AI387" s="88" t="str">
        <f t="shared" ref="AI387:AI397" si="44">IFERROR(IF(R387=0,"",IF((V387/R387)&gt;1,1,(V387/R387))),"")</f>
        <v/>
      </c>
      <c r="AJ387" s="88" t="str">
        <f t="shared" ref="AJ387:AJ397" si="45">IFERROR(IF(S387=0,"",IF((X387/S387)&gt;1,1,(X387/S387))),"")</f>
        <v/>
      </c>
      <c r="AK387" s="88" t="str">
        <f t="shared" si="41"/>
        <v/>
      </c>
      <c r="AL387" s="88">
        <f t="shared" si="42"/>
        <v>0</v>
      </c>
      <c r="AM387" s="86"/>
      <c r="AN387" s="86"/>
      <c r="AO387" s="86" t="s">
        <v>10218</v>
      </c>
      <c r="AP387" s="86" t="s">
        <v>10208</v>
      </c>
      <c r="AQ387" s="86"/>
      <c r="AS387" t="s">
        <v>10218</v>
      </c>
      <c r="AU387" t="s">
        <v>10209</v>
      </c>
      <c r="AV387" t="s">
        <v>10209</v>
      </c>
      <c r="AW387" t="s">
        <v>10522</v>
      </c>
    </row>
    <row r="388" spans="1:49" ht="15" customHeight="1" x14ac:dyDescent="0.2">
      <c r="A388" s="86">
        <v>12</v>
      </c>
      <c r="B388" s="86" t="s">
        <v>2103</v>
      </c>
      <c r="C388" s="86" t="s">
        <v>2131</v>
      </c>
      <c r="D388" s="86" t="s">
        <v>1143</v>
      </c>
      <c r="E388" s="86" t="s">
        <v>1082</v>
      </c>
      <c r="F388" s="86" t="s">
        <v>1569</v>
      </c>
      <c r="G388" s="86" t="s">
        <v>1270</v>
      </c>
      <c r="H388" s="86" t="s">
        <v>2105</v>
      </c>
      <c r="I388" t="s">
        <v>2132</v>
      </c>
      <c r="J388" s="87">
        <v>43922</v>
      </c>
      <c r="K388" s="87">
        <v>43982</v>
      </c>
      <c r="L388" s="86" t="s">
        <v>1087</v>
      </c>
      <c r="M388" s="86" t="s">
        <v>2107</v>
      </c>
      <c r="N388" s="86" t="s">
        <v>472</v>
      </c>
      <c r="O388" s="86" t="s">
        <v>2133</v>
      </c>
      <c r="P388" s="86" t="s">
        <v>1273</v>
      </c>
      <c r="Q388" s="88">
        <f t="shared" si="40"/>
        <v>1</v>
      </c>
      <c r="R388" s="88">
        <v>0</v>
      </c>
      <c r="S388" s="88">
        <v>1</v>
      </c>
      <c r="T388" s="88">
        <v>0</v>
      </c>
      <c r="U388" s="88">
        <v>0</v>
      </c>
      <c r="V388" s="88">
        <v>0</v>
      </c>
      <c r="W388" s="73"/>
      <c r="X388" s="88">
        <v>1</v>
      </c>
      <c r="Y388" s="88" t="s">
        <v>2134</v>
      </c>
      <c r="Z388" s="88">
        <v>0</v>
      </c>
      <c r="AA388" s="88" t="s">
        <v>10523</v>
      </c>
      <c r="AB388" s="88">
        <v>0</v>
      </c>
      <c r="AC388" s="88"/>
      <c r="AD388" s="88"/>
      <c r="AE388" s="88"/>
      <c r="AF388" s="87">
        <v>44119</v>
      </c>
      <c r="AG388" s="87">
        <v>44119</v>
      </c>
      <c r="AH388" s="88">
        <f t="shared" si="43"/>
        <v>1</v>
      </c>
      <c r="AI388" s="88" t="str">
        <f t="shared" si="44"/>
        <v/>
      </c>
      <c r="AJ388" s="88">
        <f t="shared" si="45"/>
        <v>1</v>
      </c>
      <c r="AK388" s="88" t="str">
        <f t="shared" si="41"/>
        <v/>
      </c>
      <c r="AL388" s="88" t="str">
        <f t="shared" si="42"/>
        <v/>
      </c>
      <c r="AM388" s="86"/>
      <c r="AN388" s="86"/>
      <c r="AO388" s="86" t="s">
        <v>10218</v>
      </c>
      <c r="AP388" s="86" t="s">
        <v>10218</v>
      </c>
      <c r="AQ388" s="86"/>
      <c r="AR388" t="s">
        <v>10208</v>
      </c>
      <c r="AS388" t="s">
        <v>10218</v>
      </c>
      <c r="AU388" t="s">
        <v>10209</v>
      </c>
      <c r="AV388" t="s">
        <v>10524</v>
      </c>
      <c r="AW388" t="s">
        <v>10523</v>
      </c>
    </row>
    <row r="389" spans="1:49" ht="15" customHeight="1" x14ac:dyDescent="0.2">
      <c r="A389" s="86">
        <v>13</v>
      </c>
      <c r="B389" s="86" t="s">
        <v>2103</v>
      </c>
      <c r="C389" s="86" t="s">
        <v>2131</v>
      </c>
      <c r="D389" s="86" t="s">
        <v>1143</v>
      </c>
      <c r="E389" s="86" t="s">
        <v>1082</v>
      </c>
      <c r="F389" s="86" t="s">
        <v>1569</v>
      </c>
      <c r="G389" s="86" t="s">
        <v>1270</v>
      </c>
      <c r="H389" s="86" t="s">
        <v>2105</v>
      </c>
      <c r="I389" t="s">
        <v>2135</v>
      </c>
      <c r="J389" s="87">
        <v>43952</v>
      </c>
      <c r="K389" s="87">
        <v>44196</v>
      </c>
      <c r="L389" s="86" t="s">
        <v>1087</v>
      </c>
      <c r="M389" s="86" t="s">
        <v>2107</v>
      </c>
      <c r="N389" s="86" t="s">
        <v>472</v>
      </c>
      <c r="O389" s="86" t="s">
        <v>2133</v>
      </c>
      <c r="P389" s="86" t="s">
        <v>1273</v>
      </c>
      <c r="Q389" s="88">
        <f t="shared" si="40"/>
        <v>1</v>
      </c>
      <c r="R389" s="88">
        <v>0</v>
      </c>
      <c r="S389" s="88">
        <v>0.34</v>
      </c>
      <c r="T389" s="88">
        <v>0.33</v>
      </c>
      <c r="U389" s="88">
        <v>0.33</v>
      </c>
      <c r="V389" s="88">
        <v>0</v>
      </c>
      <c r="W389" s="88"/>
      <c r="X389" s="88">
        <v>0.34</v>
      </c>
      <c r="Y389" s="88" t="s">
        <v>2136</v>
      </c>
      <c r="Z389" s="88">
        <v>0.33</v>
      </c>
      <c r="AA389" s="88" t="s">
        <v>10525</v>
      </c>
      <c r="AB389" s="88">
        <v>0.33</v>
      </c>
      <c r="AC389" s="88" t="s">
        <v>12343</v>
      </c>
      <c r="AD389" s="88"/>
      <c r="AE389" s="88"/>
      <c r="AF389" s="87">
        <v>44118</v>
      </c>
      <c r="AG389" s="87">
        <v>44172</v>
      </c>
      <c r="AH389" s="88">
        <f t="shared" si="43"/>
        <v>1</v>
      </c>
      <c r="AI389" s="88" t="str">
        <f t="shared" si="44"/>
        <v/>
      </c>
      <c r="AJ389" s="88">
        <f t="shared" si="45"/>
        <v>1</v>
      </c>
      <c r="AK389" s="88">
        <f t="shared" si="41"/>
        <v>1</v>
      </c>
      <c r="AL389" s="88">
        <f t="shared" si="42"/>
        <v>1</v>
      </c>
      <c r="AM389" s="86"/>
      <c r="AN389" s="86"/>
      <c r="AO389" s="86" t="s">
        <v>10208</v>
      </c>
      <c r="AP389" s="86" t="s">
        <v>10208</v>
      </c>
      <c r="AQ389" s="86"/>
      <c r="AR389" t="s">
        <v>10208</v>
      </c>
      <c r="AS389" t="s">
        <v>10208</v>
      </c>
      <c r="AU389" t="s">
        <v>10209</v>
      </c>
      <c r="AV389" t="s">
        <v>10526</v>
      </c>
      <c r="AW389" t="s">
        <v>10527</v>
      </c>
    </row>
    <row r="390" spans="1:49" ht="15" customHeight="1" x14ac:dyDescent="0.2">
      <c r="A390" s="86">
        <v>14</v>
      </c>
      <c r="B390" s="86" t="s">
        <v>2103</v>
      </c>
      <c r="C390" s="86" t="s">
        <v>2131</v>
      </c>
      <c r="D390" s="86" t="s">
        <v>1143</v>
      </c>
      <c r="E390" s="86" t="s">
        <v>1082</v>
      </c>
      <c r="F390" s="86" t="s">
        <v>1569</v>
      </c>
      <c r="G390" s="86" t="s">
        <v>1270</v>
      </c>
      <c r="H390" s="86" t="s">
        <v>2105</v>
      </c>
      <c r="I390" t="s">
        <v>2137</v>
      </c>
      <c r="J390" s="87">
        <v>43952</v>
      </c>
      <c r="K390" s="87">
        <v>44196</v>
      </c>
      <c r="L390" s="86" t="s">
        <v>1087</v>
      </c>
      <c r="M390" s="86" t="s">
        <v>2107</v>
      </c>
      <c r="N390" s="86" t="s">
        <v>472</v>
      </c>
      <c r="O390" s="86" t="s">
        <v>2133</v>
      </c>
      <c r="P390" s="86" t="s">
        <v>1273</v>
      </c>
      <c r="Q390" s="88">
        <f t="shared" si="40"/>
        <v>1</v>
      </c>
      <c r="R390" s="88">
        <v>0</v>
      </c>
      <c r="S390" s="88">
        <v>0.34</v>
      </c>
      <c r="T390" s="88">
        <v>0.33</v>
      </c>
      <c r="U390" s="88">
        <v>0.33</v>
      </c>
      <c r="V390" s="88">
        <v>0</v>
      </c>
      <c r="W390" s="88"/>
      <c r="X390" s="88">
        <v>0.34</v>
      </c>
      <c r="Y390" s="88" t="s">
        <v>2138</v>
      </c>
      <c r="Z390" s="88">
        <v>0.23</v>
      </c>
      <c r="AA390" s="88" t="s">
        <v>10528</v>
      </c>
      <c r="AB390" s="88">
        <v>0.33</v>
      </c>
      <c r="AC390" s="88" t="s">
        <v>12344</v>
      </c>
      <c r="AD390" s="88"/>
      <c r="AE390" s="88"/>
      <c r="AF390" s="87">
        <v>44118</v>
      </c>
      <c r="AG390" s="87">
        <v>44172</v>
      </c>
      <c r="AH390" s="88">
        <f t="shared" si="43"/>
        <v>0.90000000000000013</v>
      </c>
      <c r="AI390" s="88" t="str">
        <f t="shared" si="44"/>
        <v/>
      </c>
      <c r="AJ390" s="88">
        <f t="shared" si="45"/>
        <v>1</v>
      </c>
      <c r="AK390" s="88">
        <f t="shared" si="41"/>
        <v>0.69696969696969702</v>
      </c>
      <c r="AL390" s="88">
        <f t="shared" si="42"/>
        <v>1</v>
      </c>
      <c r="AM390" s="86"/>
      <c r="AN390" s="86"/>
      <c r="AO390" s="86" t="s">
        <v>10208</v>
      </c>
      <c r="AP390" s="86" t="s">
        <v>10208</v>
      </c>
      <c r="AQ390" s="86"/>
      <c r="AR390" t="s">
        <v>10208</v>
      </c>
      <c r="AS390" t="s">
        <v>10208</v>
      </c>
      <c r="AU390" t="s">
        <v>10209</v>
      </c>
      <c r="AV390" t="s">
        <v>10529</v>
      </c>
      <c r="AW390" t="s">
        <v>10528</v>
      </c>
    </row>
    <row r="391" spans="1:49" ht="15" customHeight="1" x14ac:dyDescent="0.2">
      <c r="A391" s="86">
        <v>15</v>
      </c>
      <c r="B391" s="86" t="s">
        <v>2103</v>
      </c>
      <c r="C391" s="86" t="s">
        <v>2131</v>
      </c>
      <c r="D391" s="86" t="s">
        <v>1143</v>
      </c>
      <c r="E391" s="86" t="s">
        <v>1082</v>
      </c>
      <c r="F391" s="86" t="s">
        <v>1569</v>
      </c>
      <c r="G391" s="86" t="s">
        <v>1270</v>
      </c>
      <c r="H391" s="86" t="s">
        <v>2105</v>
      </c>
      <c r="I391" t="s">
        <v>2139</v>
      </c>
      <c r="J391" s="87">
        <v>44166</v>
      </c>
      <c r="K391" s="87">
        <v>44196</v>
      </c>
      <c r="L391" s="86" t="s">
        <v>1087</v>
      </c>
      <c r="M391" s="86" t="s">
        <v>2107</v>
      </c>
      <c r="N391" s="86" t="s">
        <v>352</v>
      </c>
      <c r="O391" s="86" t="s">
        <v>2133</v>
      </c>
      <c r="P391" s="86" t="s">
        <v>1273</v>
      </c>
      <c r="Q391" s="91">
        <f t="shared" si="40"/>
        <v>1</v>
      </c>
      <c r="R391" s="91">
        <v>0</v>
      </c>
      <c r="S391" s="91">
        <v>0</v>
      </c>
      <c r="T391" s="91">
        <v>0</v>
      </c>
      <c r="U391" s="91">
        <v>1</v>
      </c>
      <c r="V391" s="91">
        <v>0</v>
      </c>
      <c r="W391" s="91"/>
      <c r="X391" s="91">
        <v>0</v>
      </c>
      <c r="Y391" s="91"/>
      <c r="Z391" s="91">
        <v>0</v>
      </c>
      <c r="AA391" s="91" t="s">
        <v>10512</v>
      </c>
      <c r="AB391" s="91">
        <v>0</v>
      </c>
      <c r="AC391" s="88" t="s">
        <v>12345</v>
      </c>
      <c r="AD391" s="88"/>
      <c r="AE391" s="88"/>
      <c r="AF391" s="87">
        <v>44119</v>
      </c>
      <c r="AG391" s="87">
        <v>44172</v>
      </c>
      <c r="AH391" s="88">
        <f t="shared" si="43"/>
        <v>0</v>
      </c>
      <c r="AI391" s="88" t="str">
        <f t="shared" si="44"/>
        <v/>
      </c>
      <c r="AJ391" s="88" t="str">
        <f t="shared" si="45"/>
        <v/>
      </c>
      <c r="AK391" s="88" t="str">
        <f t="shared" si="41"/>
        <v/>
      </c>
      <c r="AL391" s="88">
        <f t="shared" si="42"/>
        <v>0</v>
      </c>
      <c r="AM391" s="86"/>
      <c r="AN391" s="86"/>
      <c r="AO391" s="86" t="s">
        <v>10218</v>
      </c>
      <c r="AP391" s="86" t="s">
        <v>10208</v>
      </c>
      <c r="AQ391" s="86"/>
      <c r="AS391" t="s">
        <v>10218</v>
      </c>
      <c r="AU391" t="s">
        <v>10209</v>
      </c>
      <c r="AV391" t="s">
        <v>10209</v>
      </c>
      <c r="AW391" t="s">
        <v>10512</v>
      </c>
    </row>
    <row r="392" spans="1:49" ht="15" customHeight="1" x14ac:dyDescent="0.2">
      <c r="A392" s="86">
        <v>16</v>
      </c>
      <c r="B392" s="86" t="s">
        <v>2103</v>
      </c>
      <c r="C392" s="86" t="s">
        <v>2131</v>
      </c>
      <c r="D392" s="86" t="s">
        <v>1143</v>
      </c>
      <c r="E392" s="86" t="s">
        <v>1082</v>
      </c>
      <c r="F392" s="86" t="s">
        <v>1569</v>
      </c>
      <c r="G392" s="86" t="s">
        <v>1270</v>
      </c>
      <c r="H392" s="86" t="s">
        <v>2105</v>
      </c>
      <c r="I392" t="s">
        <v>2140</v>
      </c>
      <c r="J392" s="87">
        <v>44013</v>
      </c>
      <c r="K392" s="87">
        <v>44196</v>
      </c>
      <c r="L392" s="86" t="s">
        <v>1087</v>
      </c>
      <c r="M392" s="86" t="s">
        <v>2107</v>
      </c>
      <c r="N392" s="86" t="s">
        <v>472</v>
      </c>
      <c r="O392" s="86" t="s">
        <v>2133</v>
      </c>
      <c r="P392" s="86" t="s">
        <v>1273</v>
      </c>
      <c r="Q392" s="88">
        <f t="shared" si="40"/>
        <v>1</v>
      </c>
      <c r="R392" s="88">
        <v>0</v>
      </c>
      <c r="S392" s="88">
        <v>0</v>
      </c>
      <c r="T392" s="88">
        <v>0.5</v>
      </c>
      <c r="U392" s="88">
        <v>0.5</v>
      </c>
      <c r="V392" s="88">
        <v>0</v>
      </c>
      <c r="W392" s="88"/>
      <c r="X392" s="88">
        <v>0</v>
      </c>
      <c r="Y392" s="88" t="s">
        <v>2141</v>
      </c>
      <c r="Z392" s="88">
        <v>0.5</v>
      </c>
      <c r="AA392" s="88" t="s">
        <v>10530</v>
      </c>
      <c r="AB392" s="88">
        <v>0.2</v>
      </c>
      <c r="AC392" s="88" t="s">
        <v>12346</v>
      </c>
      <c r="AD392" s="88"/>
      <c r="AE392" s="88"/>
      <c r="AF392" s="87">
        <v>44118</v>
      </c>
      <c r="AG392" s="87">
        <v>44172</v>
      </c>
      <c r="AH392" s="88">
        <f t="shared" si="43"/>
        <v>0.7</v>
      </c>
      <c r="AI392" s="88" t="str">
        <f t="shared" si="44"/>
        <v/>
      </c>
      <c r="AJ392" s="88" t="str">
        <f t="shared" si="45"/>
        <v/>
      </c>
      <c r="AK392" s="88">
        <f t="shared" si="41"/>
        <v>1</v>
      </c>
      <c r="AL392" s="88">
        <f t="shared" si="42"/>
        <v>0.4</v>
      </c>
      <c r="AM392" s="86"/>
      <c r="AN392" s="86"/>
      <c r="AO392" s="86" t="s">
        <v>10208</v>
      </c>
      <c r="AP392" s="86" t="s">
        <v>10208</v>
      </c>
      <c r="AQ392" s="86"/>
      <c r="AR392" t="s">
        <v>10268</v>
      </c>
      <c r="AS392" t="s">
        <v>10208</v>
      </c>
      <c r="AU392" t="s">
        <v>10209</v>
      </c>
      <c r="AV392" t="s">
        <v>2141</v>
      </c>
      <c r="AW392" t="s">
        <v>10530</v>
      </c>
    </row>
    <row r="393" spans="1:49" ht="15" customHeight="1" x14ac:dyDescent="0.2">
      <c r="A393" s="86">
        <v>17</v>
      </c>
      <c r="B393" s="86" t="s">
        <v>2103</v>
      </c>
      <c r="C393" s="86" t="s">
        <v>1103</v>
      </c>
      <c r="D393" t="s">
        <v>1081</v>
      </c>
      <c r="E393" s="86" t="s">
        <v>1105</v>
      </c>
      <c r="F393" s="86" t="s">
        <v>1106</v>
      </c>
      <c r="G393" s="86" t="s">
        <v>1107</v>
      </c>
      <c r="H393" s="86" t="s">
        <v>1108</v>
      </c>
      <c r="I393" t="s">
        <v>1109</v>
      </c>
      <c r="J393" s="87">
        <v>44013</v>
      </c>
      <c r="K393" s="87">
        <v>44104</v>
      </c>
      <c r="L393" s="86" t="s">
        <v>1087</v>
      </c>
      <c r="M393" s="86" t="s">
        <v>2107</v>
      </c>
      <c r="N393" s="86" t="s">
        <v>352</v>
      </c>
      <c r="O393" s="86" t="s">
        <v>1110</v>
      </c>
      <c r="P393" s="86" t="s">
        <v>258</v>
      </c>
      <c r="Q393" s="91">
        <f t="shared" si="40"/>
        <v>4</v>
      </c>
      <c r="R393" s="91">
        <v>0</v>
      </c>
      <c r="S393" s="91">
        <v>0</v>
      </c>
      <c r="T393" s="91">
        <v>4</v>
      </c>
      <c r="U393" s="91">
        <v>0</v>
      </c>
      <c r="V393" s="91">
        <v>0</v>
      </c>
      <c r="W393" s="91"/>
      <c r="X393" s="91">
        <v>0</v>
      </c>
      <c r="Y393" s="91"/>
      <c r="Z393" s="91">
        <v>1</v>
      </c>
      <c r="AA393" s="91" t="s">
        <v>10531</v>
      </c>
      <c r="AB393" s="91">
        <v>0</v>
      </c>
      <c r="AC393" s="88" t="s">
        <v>12347</v>
      </c>
      <c r="AD393" s="88"/>
      <c r="AE393" s="88"/>
      <c r="AF393" s="87">
        <v>44118</v>
      </c>
      <c r="AG393" s="87">
        <v>44172</v>
      </c>
      <c r="AH393" s="88">
        <f t="shared" si="43"/>
        <v>0.25</v>
      </c>
      <c r="AI393" s="88" t="str">
        <f t="shared" si="44"/>
        <v/>
      </c>
      <c r="AJ393" s="88" t="str">
        <f t="shared" si="45"/>
        <v/>
      </c>
      <c r="AK393" s="88">
        <f t="shared" si="41"/>
        <v>0.25</v>
      </c>
      <c r="AL393" s="88" t="str">
        <f t="shared" si="42"/>
        <v/>
      </c>
      <c r="AM393" s="86"/>
      <c r="AN393" s="86"/>
      <c r="AO393" s="86" t="s">
        <v>10208</v>
      </c>
      <c r="AP393" s="86" t="s">
        <v>10208</v>
      </c>
      <c r="AQ393" s="86"/>
      <c r="AS393" t="s">
        <v>10208</v>
      </c>
      <c r="AU393" t="s">
        <v>10209</v>
      </c>
      <c r="AV393" t="s">
        <v>10209</v>
      </c>
      <c r="AW393" t="s">
        <v>10531</v>
      </c>
    </row>
    <row r="394" spans="1:49" ht="15" customHeight="1" x14ac:dyDescent="0.2">
      <c r="A394" s="86">
        <v>18</v>
      </c>
      <c r="B394" s="86" t="s">
        <v>2103</v>
      </c>
      <c r="C394" s="86" t="s">
        <v>1103</v>
      </c>
      <c r="D394" t="s">
        <v>1143</v>
      </c>
      <c r="E394" s="86" t="s">
        <v>1105</v>
      </c>
      <c r="F394" s="86" t="s">
        <v>1106</v>
      </c>
      <c r="G394" s="86" t="s">
        <v>1107</v>
      </c>
      <c r="H394" s="86" t="s">
        <v>1108</v>
      </c>
      <c r="I394" t="s">
        <v>1111</v>
      </c>
      <c r="J394" s="87">
        <v>43922</v>
      </c>
      <c r="K394" s="87">
        <v>44196</v>
      </c>
      <c r="L394" s="86" t="s">
        <v>1087</v>
      </c>
      <c r="M394" s="86" t="s">
        <v>2107</v>
      </c>
      <c r="N394" s="86" t="s">
        <v>472</v>
      </c>
      <c r="O394" s="86" t="s">
        <v>1110</v>
      </c>
      <c r="P394" s="86" t="s">
        <v>258</v>
      </c>
      <c r="Q394" s="88">
        <f t="shared" si="40"/>
        <v>1</v>
      </c>
      <c r="R394" s="88">
        <v>0</v>
      </c>
      <c r="S394" s="88">
        <v>0.3</v>
      </c>
      <c r="T394" s="88">
        <v>0.3</v>
      </c>
      <c r="U394" s="88">
        <v>0.4</v>
      </c>
      <c r="V394" s="88">
        <v>0</v>
      </c>
      <c r="W394" s="88"/>
      <c r="X394" s="88">
        <v>0.3</v>
      </c>
      <c r="Y394" s="88" t="s">
        <v>2142</v>
      </c>
      <c r="Z394" s="88">
        <v>0.3</v>
      </c>
      <c r="AA394" s="88" t="s">
        <v>10532</v>
      </c>
      <c r="AB394" s="88">
        <v>0.4</v>
      </c>
      <c r="AC394" s="88" t="s">
        <v>12348</v>
      </c>
      <c r="AD394" s="88"/>
      <c r="AE394" s="88"/>
      <c r="AF394" s="87">
        <v>44119</v>
      </c>
      <c r="AG394" s="87">
        <v>44172</v>
      </c>
      <c r="AH394" s="88">
        <f t="shared" si="43"/>
        <v>1</v>
      </c>
      <c r="AI394" s="88" t="str">
        <f t="shared" si="44"/>
        <v/>
      </c>
      <c r="AJ394" s="88">
        <f t="shared" si="45"/>
        <v>1</v>
      </c>
      <c r="AK394" s="88">
        <f t="shared" si="41"/>
        <v>1</v>
      </c>
      <c r="AL394" s="88">
        <f t="shared" si="42"/>
        <v>1</v>
      </c>
      <c r="AM394" s="86"/>
      <c r="AN394" s="86"/>
      <c r="AO394" s="86" t="s">
        <v>10208</v>
      </c>
      <c r="AP394" s="86" t="s">
        <v>10208</v>
      </c>
      <c r="AQ394" s="86"/>
      <c r="AR394" t="s">
        <v>10208</v>
      </c>
      <c r="AS394" t="s">
        <v>10208</v>
      </c>
      <c r="AU394" t="s">
        <v>10209</v>
      </c>
      <c r="AV394" t="s">
        <v>10533</v>
      </c>
      <c r="AW394" t="s">
        <v>10534</v>
      </c>
    </row>
    <row r="395" spans="1:49" ht="15" customHeight="1" x14ac:dyDescent="0.2">
      <c r="A395" s="86">
        <v>19</v>
      </c>
      <c r="B395" s="86" t="s">
        <v>2103</v>
      </c>
      <c r="C395" s="86" t="s">
        <v>1103</v>
      </c>
      <c r="D395" t="s">
        <v>1081</v>
      </c>
      <c r="E395" s="86" t="s">
        <v>1105</v>
      </c>
      <c r="F395" s="86" t="s">
        <v>1106</v>
      </c>
      <c r="G395" s="86" t="s">
        <v>1107</v>
      </c>
      <c r="H395" s="86" t="s">
        <v>1108</v>
      </c>
      <c r="I395" t="s">
        <v>1113</v>
      </c>
      <c r="J395" s="87">
        <v>44013</v>
      </c>
      <c r="K395" s="71">
        <v>44043</v>
      </c>
      <c r="L395" s="86" t="s">
        <v>1087</v>
      </c>
      <c r="M395" s="86" t="s">
        <v>2107</v>
      </c>
      <c r="N395" s="86" t="s">
        <v>472</v>
      </c>
      <c r="O395" s="86" t="s">
        <v>1110</v>
      </c>
      <c r="P395" s="86" t="s">
        <v>258</v>
      </c>
      <c r="Q395" s="88">
        <f t="shared" si="40"/>
        <v>1</v>
      </c>
      <c r="R395" s="88">
        <v>0</v>
      </c>
      <c r="S395" s="88">
        <v>0</v>
      </c>
      <c r="T395" s="88">
        <v>1</v>
      </c>
      <c r="U395" s="88">
        <v>0</v>
      </c>
      <c r="V395" s="88">
        <v>0</v>
      </c>
      <c r="W395" s="88"/>
      <c r="X395" s="88">
        <v>0</v>
      </c>
      <c r="Y395" s="88"/>
      <c r="Z395" s="88">
        <v>1</v>
      </c>
      <c r="AA395" s="88" t="s">
        <v>10535</v>
      </c>
      <c r="AB395" s="88">
        <v>0</v>
      </c>
      <c r="AC395" s="88"/>
      <c r="AD395" s="88"/>
      <c r="AE395" s="88"/>
      <c r="AF395" s="87">
        <v>44118</v>
      </c>
      <c r="AG395" s="88"/>
      <c r="AH395" s="88">
        <f t="shared" si="43"/>
        <v>1</v>
      </c>
      <c r="AI395" s="88" t="str">
        <f t="shared" si="44"/>
        <v/>
      </c>
      <c r="AJ395" s="88" t="str">
        <f t="shared" si="45"/>
        <v/>
      </c>
      <c r="AK395" s="88">
        <f t="shared" si="41"/>
        <v>1</v>
      </c>
      <c r="AL395" s="88" t="str">
        <f t="shared" si="42"/>
        <v/>
      </c>
      <c r="AO395" t="s">
        <v>10208</v>
      </c>
      <c r="AP395" t="s">
        <v>10218</v>
      </c>
      <c r="AS395" t="s">
        <v>10208</v>
      </c>
      <c r="AU395" t="s">
        <v>10209</v>
      </c>
      <c r="AV395" t="s">
        <v>10209</v>
      </c>
      <c r="AW395" t="s">
        <v>10536</v>
      </c>
    </row>
    <row r="396" spans="1:49" ht="15" customHeight="1" x14ac:dyDescent="0.2">
      <c r="A396" s="86">
        <v>20</v>
      </c>
      <c r="B396" s="86" t="s">
        <v>2103</v>
      </c>
      <c r="C396" s="86" t="s">
        <v>1103</v>
      </c>
      <c r="D396" t="s">
        <v>1081</v>
      </c>
      <c r="E396" s="86" t="s">
        <v>1105</v>
      </c>
      <c r="F396" s="86" t="s">
        <v>1106</v>
      </c>
      <c r="G396" s="86" t="s">
        <v>1107</v>
      </c>
      <c r="H396" s="86" t="s">
        <v>1108</v>
      </c>
      <c r="I396" t="s">
        <v>1503</v>
      </c>
      <c r="J396" s="71">
        <v>44044</v>
      </c>
      <c r="K396" s="87">
        <v>44196</v>
      </c>
      <c r="L396" s="86" t="s">
        <v>1087</v>
      </c>
      <c r="M396" s="86" t="s">
        <v>2107</v>
      </c>
      <c r="N396" s="86" t="s">
        <v>472</v>
      </c>
      <c r="O396" s="86" t="s">
        <v>1110</v>
      </c>
      <c r="P396" s="86" t="s">
        <v>258</v>
      </c>
      <c r="Q396" s="88">
        <f t="shared" si="40"/>
        <v>1</v>
      </c>
      <c r="R396" s="88">
        <v>0</v>
      </c>
      <c r="S396" s="88">
        <v>0</v>
      </c>
      <c r="T396" s="88">
        <v>0.4</v>
      </c>
      <c r="U396" s="88">
        <v>0.6</v>
      </c>
      <c r="V396" s="88">
        <v>0</v>
      </c>
      <c r="W396" s="88"/>
      <c r="X396" s="88">
        <v>0</v>
      </c>
      <c r="Y396" s="88"/>
      <c r="Z396" s="88">
        <v>0.4</v>
      </c>
      <c r="AA396" s="88" t="s">
        <v>10537</v>
      </c>
      <c r="AB396" s="88">
        <v>0.6</v>
      </c>
      <c r="AC396" s="88" t="s">
        <v>12349</v>
      </c>
      <c r="AD396" s="88"/>
      <c r="AE396" s="88"/>
      <c r="AF396" s="87">
        <v>44119</v>
      </c>
      <c r="AG396" s="87">
        <v>44172</v>
      </c>
      <c r="AH396" s="88">
        <f t="shared" si="43"/>
        <v>1</v>
      </c>
      <c r="AI396" s="88" t="str">
        <f t="shared" si="44"/>
        <v/>
      </c>
      <c r="AJ396" s="88" t="str">
        <f t="shared" si="45"/>
        <v/>
      </c>
      <c r="AK396" s="88">
        <f t="shared" si="41"/>
        <v>1</v>
      </c>
      <c r="AL396" s="88">
        <f t="shared" si="42"/>
        <v>1</v>
      </c>
      <c r="AO396" t="s">
        <v>10208</v>
      </c>
      <c r="AS396" t="s">
        <v>10208</v>
      </c>
      <c r="AU396" t="s">
        <v>10209</v>
      </c>
      <c r="AV396" t="s">
        <v>10209</v>
      </c>
      <c r="AW396" t="s">
        <v>10538</v>
      </c>
    </row>
    <row r="397" spans="1:49" ht="15" customHeight="1" x14ac:dyDescent="0.2">
      <c r="A397" s="86">
        <v>21</v>
      </c>
      <c r="B397" s="86" t="s">
        <v>2103</v>
      </c>
      <c r="C397" s="86" t="s">
        <v>1103</v>
      </c>
      <c r="D397" t="s">
        <v>1081</v>
      </c>
      <c r="E397" s="86" t="s">
        <v>1105</v>
      </c>
      <c r="F397" s="86" t="s">
        <v>1106</v>
      </c>
      <c r="G397" s="86" t="s">
        <v>1107</v>
      </c>
      <c r="H397" s="86" t="s">
        <v>1108</v>
      </c>
      <c r="I397" t="s">
        <v>1114</v>
      </c>
      <c r="J397" s="87">
        <v>44013</v>
      </c>
      <c r="K397" s="71">
        <v>44043</v>
      </c>
      <c r="L397" s="86" t="s">
        <v>1087</v>
      </c>
      <c r="M397" s="86" t="s">
        <v>2107</v>
      </c>
      <c r="N397" s="86" t="s">
        <v>472</v>
      </c>
      <c r="O397" s="86" t="s">
        <v>1110</v>
      </c>
      <c r="P397" s="86" t="s">
        <v>258</v>
      </c>
      <c r="Q397" s="88">
        <f t="shared" si="40"/>
        <v>1</v>
      </c>
      <c r="R397" s="88">
        <v>0</v>
      </c>
      <c r="S397" s="88">
        <v>0</v>
      </c>
      <c r="T397" s="88">
        <v>1</v>
      </c>
      <c r="U397" s="88">
        <v>0</v>
      </c>
      <c r="V397" s="88">
        <v>0</v>
      </c>
      <c r="W397" s="88"/>
      <c r="X397" s="88">
        <v>0</v>
      </c>
      <c r="Y397" s="88"/>
      <c r="Z397" s="88">
        <v>1</v>
      </c>
      <c r="AA397" s="88" t="s">
        <v>10539</v>
      </c>
      <c r="AB397" s="88">
        <v>0</v>
      </c>
      <c r="AC397" s="88"/>
      <c r="AD397" s="88"/>
      <c r="AE397" s="88"/>
      <c r="AF397" s="87">
        <v>44118</v>
      </c>
      <c r="AG397" s="88"/>
      <c r="AH397" s="88">
        <f t="shared" si="43"/>
        <v>1</v>
      </c>
      <c r="AI397" s="88" t="str">
        <f t="shared" si="44"/>
        <v/>
      </c>
      <c r="AJ397" s="88" t="str">
        <f t="shared" si="45"/>
        <v/>
      </c>
      <c r="AK397" s="88">
        <f t="shared" si="41"/>
        <v>1</v>
      </c>
      <c r="AL397" s="88" t="str">
        <f t="shared" si="42"/>
        <v/>
      </c>
      <c r="AO397" t="s">
        <v>10208</v>
      </c>
      <c r="AS397" t="s">
        <v>10208</v>
      </c>
      <c r="AU397" t="s">
        <v>10209</v>
      </c>
      <c r="AV397" t="s">
        <v>10209</v>
      </c>
      <c r="AW397" t="s">
        <v>10540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5107"/>
  <sheetViews>
    <sheetView topLeftCell="L5082" workbookViewId="0">
      <selection activeCell="Y2" sqref="Y2:Y5107"/>
    </sheetView>
  </sheetViews>
  <sheetFormatPr baseColWidth="10" defaultRowHeight="16" x14ac:dyDescent="0.2"/>
  <sheetData>
    <row r="1" spans="1:25" x14ac:dyDescent="0.2">
      <c r="A1" t="s">
        <v>562</v>
      </c>
      <c r="B1" t="s">
        <v>563</v>
      </c>
      <c r="C1" t="s">
        <v>564</v>
      </c>
      <c r="D1" t="s">
        <v>565</v>
      </c>
      <c r="E1" t="s">
        <v>566</v>
      </c>
      <c r="F1" t="s">
        <v>567</v>
      </c>
      <c r="G1" t="s">
        <v>568</v>
      </c>
      <c r="H1" t="s">
        <v>569</v>
      </c>
      <c r="I1" t="s">
        <v>570</v>
      </c>
      <c r="J1" t="s">
        <v>571</v>
      </c>
      <c r="K1" t="s">
        <v>572</v>
      </c>
      <c r="L1" t="s">
        <v>573</v>
      </c>
      <c r="M1" t="s">
        <v>574</v>
      </c>
      <c r="N1" t="s">
        <v>575</v>
      </c>
      <c r="O1" t="s">
        <v>576</v>
      </c>
      <c r="P1" t="s">
        <v>577</v>
      </c>
      <c r="Q1" t="s">
        <v>578</v>
      </c>
      <c r="R1" t="s">
        <v>579</v>
      </c>
      <c r="S1" t="s">
        <v>113</v>
      </c>
      <c r="T1" t="s">
        <v>580</v>
      </c>
      <c r="U1" t="s">
        <v>116</v>
      </c>
      <c r="V1" t="s">
        <v>581</v>
      </c>
      <c r="W1" t="s">
        <v>582</v>
      </c>
      <c r="X1" t="s">
        <v>1034</v>
      </c>
      <c r="Y1" t="s">
        <v>10206</v>
      </c>
    </row>
    <row r="2" spans="1:25" x14ac:dyDescent="0.2">
      <c r="A2" t="s">
        <v>3034</v>
      </c>
      <c r="B2" t="s">
        <v>3035</v>
      </c>
      <c r="C2" s="71" t="s">
        <v>3036</v>
      </c>
      <c r="D2" t="s">
        <v>583</v>
      </c>
      <c r="E2" t="s">
        <v>584</v>
      </c>
      <c r="F2" t="s">
        <v>550</v>
      </c>
      <c r="G2" t="s">
        <v>7868</v>
      </c>
      <c r="H2" t="s">
        <v>186</v>
      </c>
      <c r="I2" t="s">
        <v>140</v>
      </c>
      <c r="J2" t="s">
        <v>37</v>
      </c>
      <c r="K2" t="s">
        <v>586</v>
      </c>
      <c r="L2" t="s">
        <v>39</v>
      </c>
      <c r="M2">
        <v>90000000</v>
      </c>
      <c r="N2">
        <v>-2579330</v>
      </c>
      <c r="O2">
        <v>87420670</v>
      </c>
      <c r="P2">
        <v>1189960</v>
      </c>
      <c r="Q2" t="s">
        <v>2148</v>
      </c>
      <c r="R2" t="s">
        <v>3034</v>
      </c>
      <c r="S2" t="s">
        <v>8721</v>
      </c>
      <c r="T2" t="s">
        <v>8722</v>
      </c>
      <c r="U2" t="s">
        <v>8723</v>
      </c>
      <c r="V2" t="s">
        <v>8724</v>
      </c>
      <c r="W2" t="s">
        <v>588</v>
      </c>
      <c r="X2" t="str">
        <f t="shared" ref="X2:X65" si="0">IF(LEFT(H2,1)="C","Inversión","Funcionamiento")</f>
        <v>Funcionamiento</v>
      </c>
      <c r="Y2" t="s">
        <v>7868</v>
      </c>
    </row>
    <row r="3" spans="1:25" x14ac:dyDescent="0.2">
      <c r="A3" t="s">
        <v>3037</v>
      </c>
      <c r="B3" t="s">
        <v>3035</v>
      </c>
      <c r="C3" s="71" t="s">
        <v>3038</v>
      </c>
      <c r="D3" t="s">
        <v>583</v>
      </c>
      <c r="E3" t="s">
        <v>584</v>
      </c>
      <c r="F3" t="s">
        <v>550</v>
      </c>
      <c r="G3" t="s">
        <v>7868</v>
      </c>
      <c r="H3" t="s">
        <v>189</v>
      </c>
      <c r="I3" t="s">
        <v>144</v>
      </c>
      <c r="J3" t="s">
        <v>37</v>
      </c>
      <c r="K3" t="s">
        <v>586</v>
      </c>
      <c r="L3" t="s">
        <v>39</v>
      </c>
      <c r="M3">
        <v>1200000</v>
      </c>
      <c r="N3">
        <v>-704532</v>
      </c>
      <c r="O3">
        <v>495468</v>
      </c>
      <c r="P3">
        <v>0</v>
      </c>
      <c r="Q3" t="s">
        <v>2149</v>
      </c>
      <c r="R3" t="s">
        <v>3037</v>
      </c>
      <c r="S3" t="s">
        <v>3039</v>
      </c>
      <c r="T3" t="s">
        <v>3040</v>
      </c>
      <c r="U3" t="s">
        <v>3041</v>
      </c>
      <c r="V3" t="s">
        <v>3042</v>
      </c>
      <c r="W3" t="s">
        <v>588</v>
      </c>
      <c r="X3" t="str">
        <f t="shared" si="0"/>
        <v>Funcionamiento</v>
      </c>
      <c r="Y3" t="s">
        <v>7868</v>
      </c>
    </row>
    <row r="4" spans="1:25" x14ac:dyDescent="0.2">
      <c r="A4" t="s">
        <v>3043</v>
      </c>
      <c r="B4" t="s">
        <v>3035</v>
      </c>
      <c r="C4" s="71" t="s">
        <v>3044</v>
      </c>
      <c r="D4" t="s">
        <v>583</v>
      </c>
      <c r="E4" t="s">
        <v>584</v>
      </c>
      <c r="F4" t="s">
        <v>550</v>
      </c>
      <c r="G4" t="s">
        <v>7868</v>
      </c>
      <c r="H4" t="s">
        <v>190</v>
      </c>
      <c r="I4" t="s">
        <v>145</v>
      </c>
      <c r="J4" t="s">
        <v>37</v>
      </c>
      <c r="K4" t="s">
        <v>586</v>
      </c>
      <c r="L4" t="s">
        <v>39</v>
      </c>
      <c r="M4">
        <v>2600000</v>
      </c>
      <c r="N4">
        <v>320000</v>
      </c>
      <c r="O4">
        <v>2920000</v>
      </c>
      <c r="P4">
        <v>3588</v>
      </c>
      <c r="Q4" t="s">
        <v>2150</v>
      </c>
      <c r="R4" t="s">
        <v>3043</v>
      </c>
      <c r="S4" t="s">
        <v>8725</v>
      </c>
      <c r="T4" t="s">
        <v>8726</v>
      </c>
      <c r="U4" t="s">
        <v>8727</v>
      </c>
      <c r="V4" t="s">
        <v>8728</v>
      </c>
      <c r="W4" t="s">
        <v>588</v>
      </c>
      <c r="X4" t="str">
        <f t="shared" si="0"/>
        <v>Funcionamiento</v>
      </c>
      <c r="Y4" t="s">
        <v>7868</v>
      </c>
    </row>
    <row r="5" spans="1:25" x14ac:dyDescent="0.2">
      <c r="A5" t="s">
        <v>3043</v>
      </c>
      <c r="B5" t="s">
        <v>3035</v>
      </c>
      <c r="C5" s="71" t="s">
        <v>3044</v>
      </c>
      <c r="D5" t="s">
        <v>583</v>
      </c>
      <c r="E5" t="s">
        <v>584</v>
      </c>
      <c r="F5" t="s">
        <v>550</v>
      </c>
      <c r="G5" t="s">
        <v>7868</v>
      </c>
      <c r="H5" t="s">
        <v>186</v>
      </c>
      <c r="I5" t="s">
        <v>140</v>
      </c>
      <c r="J5" t="s">
        <v>37</v>
      </c>
      <c r="K5" t="s">
        <v>586</v>
      </c>
      <c r="L5" t="s">
        <v>39</v>
      </c>
      <c r="M5">
        <v>0</v>
      </c>
      <c r="N5">
        <v>2579330</v>
      </c>
      <c r="O5">
        <v>2579330</v>
      </c>
      <c r="P5">
        <v>629595</v>
      </c>
      <c r="Q5" t="s">
        <v>2150</v>
      </c>
      <c r="R5" t="s">
        <v>3043</v>
      </c>
      <c r="S5" t="s">
        <v>8725</v>
      </c>
      <c r="T5" t="s">
        <v>8726</v>
      </c>
      <c r="U5" t="s">
        <v>8727</v>
      </c>
      <c r="V5" t="s">
        <v>8728</v>
      </c>
      <c r="W5" t="s">
        <v>588</v>
      </c>
      <c r="X5" t="str">
        <f t="shared" si="0"/>
        <v>Funcionamiento</v>
      </c>
      <c r="Y5" t="s">
        <v>7868</v>
      </c>
    </row>
    <row r="6" spans="1:25" x14ac:dyDescent="0.2">
      <c r="A6" t="s">
        <v>3045</v>
      </c>
      <c r="B6" t="s">
        <v>3046</v>
      </c>
      <c r="C6" s="71" t="s">
        <v>3047</v>
      </c>
      <c r="D6" t="s">
        <v>583</v>
      </c>
      <c r="E6" t="s">
        <v>584</v>
      </c>
      <c r="F6" t="s">
        <v>550</v>
      </c>
      <c r="G6" t="s">
        <v>7868</v>
      </c>
      <c r="H6" t="s">
        <v>167</v>
      </c>
      <c r="I6" t="s">
        <v>3051</v>
      </c>
      <c r="J6" t="s">
        <v>37</v>
      </c>
      <c r="K6" t="s">
        <v>586</v>
      </c>
      <c r="L6" t="s">
        <v>39</v>
      </c>
      <c r="M6">
        <v>1501669</v>
      </c>
      <c r="N6">
        <v>0</v>
      </c>
      <c r="O6">
        <v>1501669</v>
      </c>
      <c r="P6">
        <v>0</v>
      </c>
      <c r="Q6" t="s">
        <v>2151</v>
      </c>
      <c r="R6" t="s">
        <v>3045</v>
      </c>
      <c r="S6" t="s">
        <v>3048</v>
      </c>
      <c r="T6" t="s">
        <v>588</v>
      </c>
      <c r="U6" t="s">
        <v>3049</v>
      </c>
      <c r="V6" t="s">
        <v>3050</v>
      </c>
      <c r="W6" t="s">
        <v>588</v>
      </c>
      <c r="X6" t="str">
        <f t="shared" si="0"/>
        <v>Funcionamiento</v>
      </c>
      <c r="Y6" t="s">
        <v>7868</v>
      </c>
    </row>
    <row r="7" spans="1:25" x14ac:dyDescent="0.2">
      <c r="A7" t="s">
        <v>3045</v>
      </c>
      <c r="B7" t="s">
        <v>3046</v>
      </c>
      <c r="C7" s="71" t="s">
        <v>3047</v>
      </c>
      <c r="D7" t="s">
        <v>583</v>
      </c>
      <c r="E7" t="s">
        <v>584</v>
      </c>
      <c r="F7" t="s">
        <v>550</v>
      </c>
      <c r="G7" t="s">
        <v>7868</v>
      </c>
      <c r="H7" t="s">
        <v>171</v>
      </c>
      <c r="I7" t="s">
        <v>125</v>
      </c>
      <c r="J7" t="s">
        <v>37</v>
      </c>
      <c r="K7" t="s">
        <v>586</v>
      </c>
      <c r="L7" t="s">
        <v>39</v>
      </c>
      <c r="M7">
        <v>1724051</v>
      </c>
      <c r="N7">
        <v>0</v>
      </c>
      <c r="O7">
        <v>1724051</v>
      </c>
      <c r="P7">
        <v>0</v>
      </c>
      <c r="Q7" t="s">
        <v>2151</v>
      </c>
      <c r="R7" t="s">
        <v>3045</v>
      </c>
      <c r="S7" t="s">
        <v>3048</v>
      </c>
      <c r="T7" t="s">
        <v>588</v>
      </c>
      <c r="U7" t="s">
        <v>3049</v>
      </c>
      <c r="V7" t="s">
        <v>3050</v>
      </c>
      <c r="W7" t="s">
        <v>588</v>
      </c>
      <c r="X7" t="str">
        <f t="shared" si="0"/>
        <v>Funcionamiento</v>
      </c>
      <c r="Y7" t="s">
        <v>7868</v>
      </c>
    </row>
    <row r="8" spans="1:25" x14ac:dyDescent="0.2">
      <c r="A8" t="s">
        <v>3045</v>
      </c>
      <c r="B8" t="s">
        <v>3046</v>
      </c>
      <c r="C8" s="71" t="s">
        <v>3047</v>
      </c>
      <c r="D8" t="s">
        <v>583</v>
      </c>
      <c r="E8" t="s">
        <v>584</v>
      </c>
      <c r="F8" t="s">
        <v>550</v>
      </c>
      <c r="G8" t="s">
        <v>7868</v>
      </c>
      <c r="H8" t="s">
        <v>181</v>
      </c>
      <c r="I8" t="s">
        <v>135</v>
      </c>
      <c r="J8" t="s">
        <v>37</v>
      </c>
      <c r="K8" t="s">
        <v>586</v>
      </c>
      <c r="L8" t="s">
        <v>39</v>
      </c>
      <c r="M8">
        <v>2240265</v>
      </c>
      <c r="N8">
        <v>0</v>
      </c>
      <c r="O8">
        <v>2240265</v>
      </c>
      <c r="P8">
        <v>0</v>
      </c>
      <c r="Q8" t="s">
        <v>2151</v>
      </c>
      <c r="R8" t="s">
        <v>3045</v>
      </c>
      <c r="S8" t="s">
        <v>3048</v>
      </c>
      <c r="T8" t="s">
        <v>588</v>
      </c>
      <c r="U8" t="s">
        <v>3049</v>
      </c>
      <c r="V8" t="s">
        <v>3050</v>
      </c>
      <c r="W8" t="s">
        <v>588</v>
      </c>
      <c r="X8" t="str">
        <f t="shared" si="0"/>
        <v>Funcionamiento</v>
      </c>
      <c r="Y8" t="s">
        <v>7868</v>
      </c>
    </row>
    <row r="9" spans="1:25" x14ac:dyDescent="0.2">
      <c r="A9" t="s">
        <v>3045</v>
      </c>
      <c r="B9" t="s">
        <v>3046</v>
      </c>
      <c r="C9" s="71" t="s">
        <v>3047</v>
      </c>
      <c r="D9" t="s">
        <v>583</v>
      </c>
      <c r="E9" t="s">
        <v>584</v>
      </c>
      <c r="F9" t="s">
        <v>550</v>
      </c>
      <c r="G9" t="s">
        <v>7868</v>
      </c>
      <c r="H9" t="s">
        <v>166</v>
      </c>
      <c r="I9" t="s">
        <v>120</v>
      </c>
      <c r="J9" t="s">
        <v>37</v>
      </c>
      <c r="K9" t="s">
        <v>586</v>
      </c>
      <c r="L9" t="s">
        <v>39</v>
      </c>
      <c r="M9">
        <v>1106651</v>
      </c>
      <c r="N9">
        <v>0</v>
      </c>
      <c r="O9">
        <v>1106651</v>
      </c>
      <c r="P9">
        <v>0</v>
      </c>
      <c r="Q9" t="s">
        <v>2151</v>
      </c>
      <c r="R9" t="s">
        <v>3045</v>
      </c>
      <c r="S9" t="s">
        <v>3048</v>
      </c>
      <c r="T9" t="s">
        <v>588</v>
      </c>
      <c r="U9" t="s">
        <v>3049</v>
      </c>
      <c r="V9" t="s">
        <v>3050</v>
      </c>
      <c r="W9" t="s">
        <v>588</v>
      </c>
      <c r="X9" t="str">
        <f t="shared" si="0"/>
        <v>Funcionamiento</v>
      </c>
      <c r="Y9" t="s">
        <v>7868</v>
      </c>
    </row>
    <row r="10" spans="1:25" x14ac:dyDescent="0.2">
      <c r="A10" t="s">
        <v>3045</v>
      </c>
      <c r="B10" t="s">
        <v>3046</v>
      </c>
      <c r="C10" s="71" t="s">
        <v>3047</v>
      </c>
      <c r="D10" t="s">
        <v>583</v>
      </c>
      <c r="E10" t="s">
        <v>584</v>
      </c>
      <c r="F10" t="s">
        <v>550</v>
      </c>
      <c r="G10" t="s">
        <v>7868</v>
      </c>
      <c r="H10" t="s">
        <v>178</v>
      </c>
      <c r="I10" t="s">
        <v>132</v>
      </c>
      <c r="J10" t="s">
        <v>37</v>
      </c>
      <c r="K10" t="s">
        <v>586</v>
      </c>
      <c r="L10" t="s">
        <v>39</v>
      </c>
      <c r="M10">
        <v>2178559</v>
      </c>
      <c r="N10">
        <v>0</v>
      </c>
      <c r="O10">
        <v>2178559</v>
      </c>
      <c r="P10">
        <v>0</v>
      </c>
      <c r="Q10" t="s">
        <v>2151</v>
      </c>
      <c r="R10" t="s">
        <v>3045</v>
      </c>
      <c r="S10" t="s">
        <v>3048</v>
      </c>
      <c r="T10" t="s">
        <v>588</v>
      </c>
      <c r="U10" t="s">
        <v>3049</v>
      </c>
      <c r="V10" t="s">
        <v>3050</v>
      </c>
      <c r="W10" t="s">
        <v>588</v>
      </c>
      <c r="X10" t="str">
        <f t="shared" si="0"/>
        <v>Funcionamiento</v>
      </c>
      <c r="Y10" t="s">
        <v>7868</v>
      </c>
    </row>
    <row r="11" spans="1:25" x14ac:dyDescent="0.2">
      <c r="A11" t="s">
        <v>3045</v>
      </c>
      <c r="B11" t="s">
        <v>3046</v>
      </c>
      <c r="C11" s="71" t="s">
        <v>3047</v>
      </c>
      <c r="D11" t="s">
        <v>583</v>
      </c>
      <c r="E11" t="s">
        <v>584</v>
      </c>
      <c r="F11" t="s">
        <v>550</v>
      </c>
      <c r="G11" t="s">
        <v>7868</v>
      </c>
      <c r="H11" t="s">
        <v>180</v>
      </c>
      <c r="I11" t="s">
        <v>134</v>
      </c>
      <c r="J11" t="s">
        <v>37</v>
      </c>
      <c r="K11" t="s">
        <v>586</v>
      </c>
      <c r="L11" t="s">
        <v>39</v>
      </c>
      <c r="M11">
        <v>203683</v>
      </c>
      <c r="N11">
        <v>0</v>
      </c>
      <c r="O11">
        <v>203683</v>
      </c>
      <c r="P11">
        <v>0</v>
      </c>
      <c r="Q11" t="s">
        <v>2151</v>
      </c>
      <c r="R11" t="s">
        <v>3045</v>
      </c>
      <c r="S11" t="s">
        <v>3048</v>
      </c>
      <c r="T11" t="s">
        <v>588</v>
      </c>
      <c r="U11" t="s">
        <v>3049</v>
      </c>
      <c r="V11" t="s">
        <v>3050</v>
      </c>
      <c r="W11" t="s">
        <v>588</v>
      </c>
      <c r="X11" t="str">
        <f t="shared" si="0"/>
        <v>Funcionamiento</v>
      </c>
      <c r="Y11" t="s">
        <v>7868</v>
      </c>
    </row>
    <row r="12" spans="1:25" x14ac:dyDescent="0.2">
      <c r="A12" t="s">
        <v>3045</v>
      </c>
      <c r="B12" t="s">
        <v>3046</v>
      </c>
      <c r="C12" s="71" t="s">
        <v>3047</v>
      </c>
      <c r="D12" t="s">
        <v>583</v>
      </c>
      <c r="E12" t="s">
        <v>584</v>
      </c>
      <c r="F12" t="s">
        <v>550</v>
      </c>
      <c r="G12" t="s">
        <v>7868</v>
      </c>
      <c r="H12" t="s">
        <v>164</v>
      </c>
      <c r="I12" t="s">
        <v>118</v>
      </c>
      <c r="J12" t="s">
        <v>37</v>
      </c>
      <c r="K12" t="s">
        <v>586</v>
      </c>
      <c r="L12" t="s">
        <v>39</v>
      </c>
      <c r="M12">
        <v>51799051</v>
      </c>
      <c r="N12">
        <v>0</v>
      </c>
      <c r="O12">
        <v>51799051</v>
      </c>
      <c r="P12">
        <v>0</v>
      </c>
      <c r="Q12" t="s">
        <v>2151</v>
      </c>
      <c r="R12" t="s">
        <v>3045</v>
      </c>
      <c r="S12" t="s">
        <v>3048</v>
      </c>
      <c r="T12" t="s">
        <v>588</v>
      </c>
      <c r="U12" t="s">
        <v>3049</v>
      </c>
      <c r="V12" t="s">
        <v>3050</v>
      </c>
      <c r="W12" t="s">
        <v>588</v>
      </c>
      <c r="X12" t="str">
        <f t="shared" si="0"/>
        <v>Funcionamiento</v>
      </c>
      <c r="Y12" t="s">
        <v>7868</v>
      </c>
    </row>
    <row r="13" spans="1:25" x14ac:dyDescent="0.2">
      <c r="A13" t="s">
        <v>3045</v>
      </c>
      <c r="B13" t="s">
        <v>3046</v>
      </c>
      <c r="C13" s="71" t="s">
        <v>3047</v>
      </c>
      <c r="D13" t="s">
        <v>583</v>
      </c>
      <c r="E13" t="s">
        <v>584</v>
      </c>
      <c r="F13" t="s">
        <v>550</v>
      </c>
      <c r="G13" t="s">
        <v>7868</v>
      </c>
      <c r="H13" t="s">
        <v>169</v>
      </c>
      <c r="I13" t="s">
        <v>123</v>
      </c>
      <c r="J13" t="s">
        <v>37</v>
      </c>
      <c r="K13" t="s">
        <v>586</v>
      </c>
      <c r="L13" t="s">
        <v>39</v>
      </c>
      <c r="M13">
        <v>1435897</v>
      </c>
      <c r="N13">
        <v>0</v>
      </c>
      <c r="O13">
        <v>1435897</v>
      </c>
      <c r="P13">
        <v>0</v>
      </c>
      <c r="Q13" t="s">
        <v>2151</v>
      </c>
      <c r="R13" t="s">
        <v>3045</v>
      </c>
      <c r="S13" t="s">
        <v>3048</v>
      </c>
      <c r="T13" t="s">
        <v>588</v>
      </c>
      <c r="U13" t="s">
        <v>3049</v>
      </c>
      <c r="V13" t="s">
        <v>3050</v>
      </c>
      <c r="W13" t="s">
        <v>588</v>
      </c>
      <c r="X13" t="str">
        <f t="shared" si="0"/>
        <v>Funcionamiento</v>
      </c>
      <c r="Y13" t="s">
        <v>7868</v>
      </c>
    </row>
    <row r="14" spans="1:25" x14ac:dyDescent="0.2">
      <c r="A14" t="s">
        <v>3052</v>
      </c>
      <c r="B14" t="s">
        <v>3053</v>
      </c>
      <c r="C14" s="71" t="s">
        <v>3054</v>
      </c>
      <c r="D14" t="s">
        <v>583</v>
      </c>
      <c r="E14" t="s">
        <v>584</v>
      </c>
      <c r="F14" t="s">
        <v>550</v>
      </c>
      <c r="G14" t="s">
        <v>7868</v>
      </c>
      <c r="H14" t="s">
        <v>172</v>
      </c>
      <c r="I14" t="s">
        <v>126</v>
      </c>
      <c r="J14" t="s">
        <v>37</v>
      </c>
      <c r="K14" t="s">
        <v>586</v>
      </c>
      <c r="L14" t="s">
        <v>39</v>
      </c>
      <c r="M14">
        <v>7041300</v>
      </c>
      <c r="N14">
        <v>0</v>
      </c>
      <c r="O14">
        <v>7041300</v>
      </c>
      <c r="P14">
        <v>0</v>
      </c>
      <c r="Q14" t="s">
        <v>2152</v>
      </c>
      <c r="R14" t="s">
        <v>3052</v>
      </c>
      <c r="S14" t="s">
        <v>3055</v>
      </c>
      <c r="T14" t="s">
        <v>588</v>
      </c>
      <c r="U14" t="s">
        <v>3056</v>
      </c>
      <c r="V14" t="s">
        <v>3057</v>
      </c>
      <c r="W14" t="s">
        <v>588</v>
      </c>
      <c r="X14" t="str">
        <f t="shared" si="0"/>
        <v>Funcionamiento</v>
      </c>
      <c r="Y14" t="s">
        <v>7868</v>
      </c>
    </row>
    <row r="15" spans="1:25" x14ac:dyDescent="0.2">
      <c r="A15" t="s">
        <v>3052</v>
      </c>
      <c r="B15" t="s">
        <v>3053</v>
      </c>
      <c r="C15" s="71" t="s">
        <v>3054</v>
      </c>
      <c r="D15" t="s">
        <v>583</v>
      </c>
      <c r="E15" t="s">
        <v>584</v>
      </c>
      <c r="F15" t="s">
        <v>550</v>
      </c>
      <c r="G15" t="s">
        <v>7868</v>
      </c>
      <c r="H15" t="s">
        <v>175</v>
      </c>
      <c r="I15" t="s">
        <v>129</v>
      </c>
      <c r="J15" t="s">
        <v>37</v>
      </c>
      <c r="K15" t="s">
        <v>586</v>
      </c>
      <c r="L15" t="s">
        <v>39</v>
      </c>
      <c r="M15">
        <v>475200</v>
      </c>
      <c r="N15">
        <v>0</v>
      </c>
      <c r="O15">
        <v>475200</v>
      </c>
      <c r="P15">
        <v>0</v>
      </c>
      <c r="Q15" t="s">
        <v>2152</v>
      </c>
      <c r="R15" t="s">
        <v>3052</v>
      </c>
      <c r="S15" t="s">
        <v>3055</v>
      </c>
      <c r="T15" t="s">
        <v>588</v>
      </c>
      <c r="U15" t="s">
        <v>3056</v>
      </c>
      <c r="V15" t="s">
        <v>3057</v>
      </c>
      <c r="W15" t="s">
        <v>588</v>
      </c>
      <c r="X15" t="str">
        <f t="shared" si="0"/>
        <v>Funcionamiento</v>
      </c>
      <c r="Y15" t="s">
        <v>7868</v>
      </c>
    </row>
    <row r="16" spans="1:25" x14ac:dyDescent="0.2">
      <c r="A16" t="s">
        <v>3052</v>
      </c>
      <c r="B16" t="s">
        <v>3053</v>
      </c>
      <c r="C16" s="71" t="s">
        <v>3054</v>
      </c>
      <c r="D16" t="s">
        <v>583</v>
      </c>
      <c r="E16" t="s">
        <v>584</v>
      </c>
      <c r="F16" t="s">
        <v>550</v>
      </c>
      <c r="G16" t="s">
        <v>7868</v>
      </c>
      <c r="H16" t="s">
        <v>176</v>
      </c>
      <c r="I16" t="s">
        <v>130</v>
      </c>
      <c r="J16" t="s">
        <v>37</v>
      </c>
      <c r="K16" t="s">
        <v>586</v>
      </c>
      <c r="L16" t="s">
        <v>39</v>
      </c>
      <c r="M16">
        <v>1921000</v>
      </c>
      <c r="N16">
        <v>0</v>
      </c>
      <c r="O16">
        <v>1921000</v>
      </c>
      <c r="P16">
        <v>0</v>
      </c>
      <c r="Q16" t="s">
        <v>2152</v>
      </c>
      <c r="R16" t="s">
        <v>3052</v>
      </c>
      <c r="S16" t="s">
        <v>3055</v>
      </c>
      <c r="T16" t="s">
        <v>588</v>
      </c>
      <c r="U16" t="s">
        <v>3056</v>
      </c>
      <c r="V16" t="s">
        <v>3057</v>
      </c>
      <c r="W16" t="s">
        <v>588</v>
      </c>
      <c r="X16" t="str">
        <f t="shared" si="0"/>
        <v>Funcionamiento</v>
      </c>
      <c r="Y16" t="s">
        <v>7868</v>
      </c>
    </row>
    <row r="17" spans="1:25" x14ac:dyDescent="0.2">
      <c r="A17" t="s">
        <v>3052</v>
      </c>
      <c r="B17" t="s">
        <v>3053</v>
      </c>
      <c r="C17" s="71" t="s">
        <v>3054</v>
      </c>
      <c r="D17" t="s">
        <v>583</v>
      </c>
      <c r="E17" t="s">
        <v>584</v>
      </c>
      <c r="F17" t="s">
        <v>550</v>
      </c>
      <c r="G17" t="s">
        <v>7868</v>
      </c>
      <c r="H17" t="s">
        <v>174</v>
      </c>
      <c r="I17" t="s">
        <v>128</v>
      </c>
      <c r="J17" t="s">
        <v>37</v>
      </c>
      <c r="K17" t="s">
        <v>586</v>
      </c>
      <c r="L17" t="s">
        <v>39</v>
      </c>
      <c r="M17">
        <v>2560700</v>
      </c>
      <c r="N17">
        <v>0</v>
      </c>
      <c r="O17">
        <v>2560700</v>
      </c>
      <c r="P17">
        <v>0</v>
      </c>
      <c r="Q17" t="s">
        <v>2152</v>
      </c>
      <c r="R17" t="s">
        <v>3052</v>
      </c>
      <c r="S17" t="s">
        <v>3055</v>
      </c>
      <c r="T17" t="s">
        <v>588</v>
      </c>
      <c r="U17" t="s">
        <v>3056</v>
      </c>
      <c r="V17" t="s">
        <v>3057</v>
      </c>
      <c r="W17" t="s">
        <v>588</v>
      </c>
      <c r="X17" t="str">
        <f t="shared" si="0"/>
        <v>Funcionamiento</v>
      </c>
      <c r="Y17" t="s">
        <v>7868</v>
      </c>
    </row>
    <row r="18" spans="1:25" x14ac:dyDescent="0.2">
      <c r="A18" t="s">
        <v>3052</v>
      </c>
      <c r="B18" t="s">
        <v>3053</v>
      </c>
      <c r="C18" s="71" t="s">
        <v>3054</v>
      </c>
      <c r="D18" t="s">
        <v>583</v>
      </c>
      <c r="E18" t="s">
        <v>584</v>
      </c>
      <c r="F18" t="s">
        <v>550</v>
      </c>
      <c r="G18" t="s">
        <v>7868</v>
      </c>
      <c r="H18" t="s">
        <v>173</v>
      </c>
      <c r="I18" t="s">
        <v>127</v>
      </c>
      <c r="J18" t="s">
        <v>37</v>
      </c>
      <c r="K18" t="s">
        <v>586</v>
      </c>
      <c r="L18" t="s">
        <v>39</v>
      </c>
      <c r="M18">
        <v>5070400</v>
      </c>
      <c r="N18">
        <v>0</v>
      </c>
      <c r="O18">
        <v>5070400</v>
      </c>
      <c r="P18">
        <v>0</v>
      </c>
      <c r="Q18" t="s">
        <v>2152</v>
      </c>
      <c r="R18" t="s">
        <v>3052</v>
      </c>
      <c r="S18" t="s">
        <v>3055</v>
      </c>
      <c r="T18" t="s">
        <v>588</v>
      </c>
      <c r="U18" t="s">
        <v>3056</v>
      </c>
      <c r="V18" t="s">
        <v>3057</v>
      </c>
      <c r="W18" t="s">
        <v>588</v>
      </c>
      <c r="X18" t="str">
        <f t="shared" si="0"/>
        <v>Funcionamiento</v>
      </c>
      <c r="Y18" t="s">
        <v>7868</v>
      </c>
    </row>
    <row r="19" spans="1:25" x14ac:dyDescent="0.2">
      <c r="A19" t="s">
        <v>3052</v>
      </c>
      <c r="B19" t="s">
        <v>3053</v>
      </c>
      <c r="C19" s="71" t="s">
        <v>3054</v>
      </c>
      <c r="D19" t="s">
        <v>583</v>
      </c>
      <c r="E19" t="s">
        <v>584</v>
      </c>
      <c r="F19" t="s">
        <v>550</v>
      </c>
      <c r="G19" t="s">
        <v>7868</v>
      </c>
      <c r="H19" t="s">
        <v>177</v>
      </c>
      <c r="I19" t="s">
        <v>131</v>
      </c>
      <c r="J19" t="s">
        <v>37</v>
      </c>
      <c r="K19" t="s">
        <v>586</v>
      </c>
      <c r="L19" t="s">
        <v>39</v>
      </c>
      <c r="M19">
        <v>1281200</v>
      </c>
      <c r="N19">
        <v>0</v>
      </c>
      <c r="O19">
        <v>1281200</v>
      </c>
      <c r="P19">
        <v>0</v>
      </c>
      <c r="Q19" t="s">
        <v>2152</v>
      </c>
      <c r="R19" t="s">
        <v>3052</v>
      </c>
      <c r="S19" t="s">
        <v>3055</v>
      </c>
      <c r="T19" t="s">
        <v>588</v>
      </c>
      <c r="U19" t="s">
        <v>3056</v>
      </c>
      <c r="V19" t="s">
        <v>3057</v>
      </c>
      <c r="W19" t="s">
        <v>588</v>
      </c>
      <c r="X19" t="str">
        <f t="shared" si="0"/>
        <v>Funcionamiento</v>
      </c>
      <c r="Y19" t="s">
        <v>7868</v>
      </c>
    </row>
    <row r="20" spans="1:25" x14ac:dyDescent="0.2">
      <c r="A20" t="s">
        <v>3055</v>
      </c>
      <c r="B20" t="s">
        <v>3053</v>
      </c>
      <c r="C20" s="71" t="s">
        <v>3058</v>
      </c>
      <c r="D20" t="s">
        <v>583</v>
      </c>
      <c r="E20" t="s">
        <v>584</v>
      </c>
      <c r="F20" t="s">
        <v>550</v>
      </c>
      <c r="G20" t="s">
        <v>7868</v>
      </c>
      <c r="H20" t="s">
        <v>188</v>
      </c>
      <c r="I20" t="s">
        <v>143</v>
      </c>
      <c r="J20" t="s">
        <v>48</v>
      </c>
      <c r="K20" t="s">
        <v>596</v>
      </c>
      <c r="L20" t="s">
        <v>39</v>
      </c>
      <c r="M20">
        <v>209945</v>
      </c>
      <c r="N20">
        <v>0</v>
      </c>
      <c r="O20">
        <v>209945</v>
      </c>
      <c r="P20">
        <v>0</v>
      </c>
      <c r="Q20" t="s">
        <v>2153</v>
      </c>
      <c r="R20" t="s">
        <v>3055</v>
      </c>
      <c r="S20" t="s">
        <v>3059</v>
      </c>
      <c r="T20" t="s">
        <v>3052</v>
      </c>
      <c r="U20" t="s">
        <v>3060</v>
      </c>
      <c r="V20" t="s">
        <v>3061</v>
      </c>
      <c r="W20" t="s">
        <v>588</v>
      </c>
      <c r="X20" t="str">
        <f t="shared" si="0"/>
        <v>Funcionamiento</v>
      </c>
      <c r="Y20" t="s">
        <v>7868</v>
      </c>
    </row>
    <row r="21" spans="1:25" x14ac:dyDescent="0.2">
      <c r="A21" t="s">
        <v>3059</v>
      </c>
      <c r="B21" t="s">
        <v>3062</v>
      </c>
      <c r="C21" s="71" t="s">
        <v>3063</v>
      </c>
      <c r="D21" t="s">
        <v>583</v>
      </c>
      <c r="E21" t="s">
        <v>584</v>
      </c>
      <c r="F21" t="s">
        <v>550</v>
      </c>
      <c r="G21" t="s">
        <v>7868</v>
      </c>
      <c r="H21" t="s">
        <v>185</v>
      </c>
      <c r="I21" t="s">
        <v>139</v>
      </c>
      <c r="J21" t="s">
        <v>37</v>
      </c>
      <c r="K21" t="s">
        <v>586</v>
      </c>
      <c r="L21" t="s">
        <v>39</v>
      </c>
      <c r="M21">
        <v>78400</v>
      </c>
      <c r="N21">
        <v>0</v>
      </c>
      <c r="O21">
        <v>78400</v>
      </c>
      <c r="P21">
        <v>0</v>
      </c>
      <c r="Q21" t="s">
        <v>2154</v>
      </c>
      <c r="R21" t="s">
        <v>3059</v>
      </c>
      <c r="S21" t="s">
        <v>3064</v>
      </c>
      <c r="T21" t="s">
        <v>3065</v>
      </c>
      <c r="U21" t="s">
        <v>3066</v>
      </c>
      <c r="V21" t="s">
        <v>3067</v>
      </c>
      <c r="W21" t="s">
        <v>588</v>
      </c>
      <c r="X21" t="str">
        <f t="shared" si="0"/>
        <v>Funcionamiento</v>
      </c>
      <c r="Y21" t="s">
        <v>7868</v>
      </c>
    </row>
    <row r="22" spans="1:25" x14ac:dyDescent="0.2">
      <c r="A22" t="s">
        <v>3059</v>
      </c>
      <c r="B22" t="s">
        <v>3062</v>
      </c>
      <c r="C22" s="71" t="s">
        <v>3063</v>
      </c>
      <c r="D22" t="s">
        <v>583</v>
      </c>
      <c r="E22" t="s">
        <v>584</v>
      </c>
      <c r="F22" t="s">
        <v>550</v>
      </c>
      <c r="G22" t="s">
        <v>7868</v>
      </c>
      <c r="H22" t="s">
        <v>191</v>
      </c>
      <c r="I22" t="s">
        <v>146</v>
      </c>
      <c r="J22" t="s">
        <v>37</v>
      </c>
      <c r="K22" t="s">
        <v>586</v>
      </c>
      <c r="L22" t="s">
        <v>39</v>
      </c>
      <c r="M22">
        <v>258320</v>
      </c>
      <c r="N22">
        <v>0</v>
      </c>
      <c r="O22">
        <v>258320</v>
      </c>
      <c r="P22">
        <v>0</v>
      </c>
      <c r="Q22" t="s">
        <v>2154</v>
      </c>
      <c r="R22" t="s">
        <v>3059</v>
      </c>
      <c r="S22" t="s">
        <v>3064</v>
      </c>
      <c r="T22" t="s">
        <v>3065</v>
      </c>
      <c r="U22" t="s">
        <v>3066</v>
      </c>
      <c r="V22" t="s">
        <v>3067</v>
      </c>
      <c r="W22" t="s">
        <v>588</v>
      </c>
      <c r="X22" t="str">
        <f t="shared" si="0"/>
        <v>Funcionamiento</v>
      </c>
      <c r="Y22" t="s">
        <v>7868</v>
      </c>
    </row>
    <row r="23" spans="1:25" x14ac:dyDescent="0.2">
      <c r="A23" t="s">
        <v>3068</v>
      </c>
      <c r="B23" t="s">
        <v>3069</v>
      </c>
      <c r="C23" s="71" t="s">
        <v>3070</v>
      </c>
      <c r="D23" t="s">
        <v>583</v>
      </c>
      <c r="E23" t="s">
        <v>584</v>
      </c>
      <c r="F23" t="s">
        <v>550</v>
      </c>
      <c r="G23" t="s">
        <v>7868</v>
      </c>
      <c r="H23" t="s">
        <v>195</v>
      </c>
      <c r="I23" t="s">
        <v>150</v>
      </c>
      <c r="J23" t="s">
        <v>48</v>
      </c>
      <c r="K23" t="s">
        <v>596</v>
      </c>
      <c r="L23" t="s">
        <v>39</v>
      </c>
      <c r="M23">
        <v>1100000</v>
      </c>
      <c r="N23">
        <v>0</v>
      </c>
      <c r="O23">
        <v>1100000</v>
      </c>
      <c r="P23">
        <v>0</v>
      </c>
      <c r="Q23" t="s">
        <v>2155</v>
      </c>
      <c r="R23" t="s">
        <v>3065</v>
      </c>
      <c r="S23" t="s">
        <v>3071</v>
      </c>
      <c r="T23" t="s">
        <v>3072</v>
      </c>
      <c r="U23" t="s">
        <v>3073</v>
      </c>
      <c r="V23" t="s">
        <v>3074</v>
      </c>
      <c r="W23" t="s">
        <v>588</v>
      </c>
      <c r="X23" t="str">
        <f t="shared" si="0"/>
        <v>Funcionamiento</v>
      </c>
      <c r="Y23" t="s">
        <v>7868</v>
      </c>
    </row>
    <row r="24" spans="1:25" x14ac:dyDescent="0.2">
      <c r="A24" t="s">
        <v>3065</v>
      </c>
      <c r="B24" t="s">
        <v>3075</v>
      </c>
      <c r="C24" s="71" t="s">
        <v>3076</v>
      </c>
      <c r="D24" t="s">
        <v>583</v>
      </c>
      <c r="E24" t="s">
        <v>584</v>
      </c>
      <c r="F24" t="s">
        <v>550</v>
      </c>
      <c r="G24" t="s">
        <v>7868</v>
      </c>
      <c r="H24" t="s">
        <v>166</v>
      </c>
      <c r="I24" t="s">
        <v>120</v>
      </c>
      <c r="J24" t="s">
        <v>37</v>
      </c>
      <c r="K24" t="s">
        <v>586</v>
      </c>
      <c r="L24" t="s">
        <v>39</v>
      </c>
      <c r="M24">
        <v>1255464</v>
      </c>
      <c r="N24">
        <v>0</v>
      </c>
      <c r="O24">
        <v>1255464</v>
      </c>
      <c r="P24">
        <v>0</v>
      </c>
      <c r="Q24" t="s">
        <v>2156</v>
      </c>
      <c r="R24" t="s">
        <v>3064</v>
      </c>
      <c r="S24" t="s">
        <v>3077</v>
      </c>
      <c r="T24" t="s">
        <v>588</v>
      </c>
      <c r="U24" t="s">
        <v>3078</v>
      </c>
      <c r="V24" t="s">
        <v>3079</v>
      </c>
      <c r="W24" t="s">
        <v>588</v>
      </c>
      <c r="X24" t="str">
        <f t="shared" si="0"/>
        <v>Funcionamiento</v>
      </c>
      <c r="Y24" t="s">
        <v>7868</v>
      </c>
    </row>
    <row r="25" spans="1:25" x14ac:dyDescent="0.2">
      <c r="A25" t="s">
        <v>3065</v>
      </c>
      <c r="B25" t="s">
        <v>3075</v>
      </c>
      <c r="C25" s="71" t="s">
        <v>3076</v>
      </c>
      <c r="D25" t="s">
        <v>583</v>
      </c>
      <c r="E25" t="s">
        <v>584</v>
      </c>
      <c r="F25" t="s">
        <v>550</v>
      </c>
      <c r="G25" t="s">
        <v>7868</v>
      </c>
      <c r="H25" t="s">
        <v>180</v>
      </c>
      <c r="I25" t="s">
        <v>134</v>
      </c>
      <c r="J25" t="s">
        <v>37</v>
      </c>
      <c r="K25" t="s">
        <v>586</v>
      </c>
      <c r="L25" t="s">
        <v>39</v>
      </c>
      <c r="M25">
        <v>72960</v>
      </c>
      <c r="N25">
        <v>0</v>
      </c>
      <c r="O25">
        <v>72960</v>
      </c>
      <c r="P25">
        <v>0</v>
      </c>
      <c r="Q25" t="s">
        <v>2156</v>
      </c>
      <c r="R25" t="s">
        <v>3064</v>
      </c>
      <c r="S25" t="s">
        <v>3077</v>
      </c>
      <c r="T25" t="s">
        <v>588</v>
      </c>
      <c r="U25" t="s">
        <v>3078</v>
      </c>
      <c r="V25" t="s">
        <v>3079</v>
      </c>
      <c r="W25" t="s">
        <v>588</v>
      </c>
      <c r="X25" t="str">
        <f t="shared" si="0"/>
        <v>Funcionamiento</v>
      </c>
      <c r="Y25" t="s">
        <v>7868</v>
      </c>
    </row>
    <row r="26" spans="1:25" x14ac:dyDescent="0.2">
      <c r="A26" t="s">
        <v>3065</v>
      </c>
      <c r="B26" t="s">
        <v>3075</v>
      </c>
      <c r="C26" s="71" t="s">
        <v>3076</v>
      </c>
      <c r="D26" t="s">
        <v>583</v>
      </c>
      <c r="E26" t="s">
        <v>584</v>
      </c>
      <c r="F26" t="s">
        <v>550</v>
      </c>
      <c r="G26" t="s">
        <v>7868</v>
      </c>
      <c r="H26" t="s">
        <v>178</v>
      </c>
      <c r="I26" t="s">
        <v>132</v>
      </c>
      <c r="J26" t="s">
        <v>37</v>
      </c>
      <c r="K26" t="s">
        <v>586</v>
      </c>
      <c r="L26" t="s">
        <v>39</v>
      </c>
      <c r="M26">
        <v>897978</v>
      </c>
      <c r="N26">
        <v>0</v>
      </c>
      <c r="O26">
        <v>897978</v>
      </c>
      <c r="P26">
        <v>0</v>
      </c>
      <c r="Q26" t="s">
        <v>2156</v>
      </c>
      <c r="R26" t="s">
        <v>3064</v>
      </c>
      <c r="S26" t="s">
        <v>3077</v>
      </c>
      <c r="T26" t="s">
        <v>588</v>
      </c>
      <c r="U26" t="s">
        <v>3078</v>
      </c>
      <c r="V26" t="s">
        <v>3079</v>
      </c>
      <c r="W26" t="s">
        <v>588</v>
      </c>
      <c r="X26" t="str">
        <f t="shared" si="0"/>
        <v>Funcionamiento</v>
      </c>
      <c r="Y26" t="s">
        <v>7868</v>
      </c>
    </row>
    <row r="27" spans="1:25" x14ac:dyDescent="0.2">
      <c r="A27" t="s">
        <v>3065</v>
      </c>
      <c r="B27" t="s">
        <v>3075</v>
      </c>
      <c r="C27" s="71" t="s">
        <v>3076</v>
      </c>
      <c r="D27" t="s">
        <v>583</v>
      </c>
      <c r="E27" t="s">
        <v>584</v>
      </c>
      <c r="F27" t="s">
        <v>550</v>
      </c>
      <c r="G27" t="s">
        <v>7868</v>
      </c>
      <c r="H27" t="s">
        <v>164</v>
      </c>
      <c r="I27" t="s">
        <v>118</v>
      </c>
      <c r="J27" t="s">
        <v>37</v>
      </c>
      <c r="K27" t="s">
        <v>586</v>
      </c>
      <c r="L27" t="s">
        <v>39</v>
      </c>
      <c r="M27">
        <v>54552245</v>
      </c>
      <c r="N27">
        <v>0</v>
      </c>
      <c r="O27">
        <v>54552245</v>
      </c>
      <c r="P27">
        <v>0</v>
      </c>
      <c r="Q27" t="s">
        <v>2156</v>
      </c>
      <c r="R27" t="s">
        <v>3064</v>
      </c>
      <c r="S27" t="s">
        <v>3077</v>
      </c>
      <c r="T27" t="s">
        <v>588</v>
      </c>
      <c r="U27" t="s">
        <v>3078</v>
      </c>
      <c r="V27" t="s">
        <v>3079</v>
      </c>
      <c r="W27" t="s">
        <v>588</v>
      </c>
      <c r="X27" t="str">
        <f t="shared" si="0"/>
        <v>Funcionamiento</v>
      </c>
      <c r="Y27" t="s">
        <v>7868</v>
      </c>
    </row>
    <row r="28" spans="1:25" x14ac:dyDescent="0.2">
      <c r="A28" t="s">
        <v>3065</v>
      </c>
      <c r="B28" t="s">
        <v>3075</v>
      </c>
      <c r="C28" s="71" t="s">
        <v>3076</v>
      </c>
      <c r="D28" t="s">
        <v>583</v>
      </c>
      <c r="E28" t="s">
        <v>584</v>
      </c>
      <c r="F28" t="s">
        <v>550</v>
      </c>
      <c r="G28" t="s">
        <v>7868</v>
      </c>
      <c r="H28" t="s">
        <v>167</v>
      </c>
      <c r="I28" t="s">
        <v>3051</v>
      </c>
      <c r="J28" t="s">
        <v>37</v>
      </c>
      <c r="K28" t="s">
        <v>586</v>
      </c>
      <c r="L28" t="s">
        <v>39</v>
      </c>
      <c r="M28">
        <v>1841087</v>
      </c>
      <c r="N28">
        <v>0</v>
      </c>
      <c r="O28">
        <v>1841087</v>
      </c>
      <c r="P28">
        <v>0</v>
      </c>
      <c r="Q28" t="s">
        <v>2156</v>
      </c>
      <c r="R28" t="s">
        <v>3064</v>
      </c>
      <c r="S28" t="s">
        <v>3077</v>
      </c>
      <c r="T28" t="s">
        <v>588</v>
      </c>
      <c r="U28" t="s">
        <v>3078</v>
      </c>
      <c r="V28" t="s">
        <v>3079</v>
      </c>
      <c r="W28" t="s">
        <v>588</v>
      </c>
      <c r="X28" t="str">
        <f t="shared" si="0"/>
        <v>Funcionamiento</v>
      </c>
      <c r="Y28" t="s">
        <v>7868</v>
      </c>
    </row>
    <row r="29" spans="1:25" x14ac:dyDescent="0.2">
      <c r="A29" t="s">
        <v>3065</v>
      </c>
      <c r="B29" t="s">
        <v>3075</v>
      </c>
      <c r="C29" s="71" t="s">
        <v>3076</v>
      </c>
      <c r="D29" t="s">
        <v>583</v>
      </c>
      <c r="E29" t="s">
        <v>584</v>
      </c>
      <c r="F29" t="s">
        <v>550</v>
      </c>
      <c r="G29" t="s">
        <v>7868</v>
      </c>
      <c r="H29" t="s">
        <v>169</v>
      </c>
      <c r="I29" t="s">
        <v>123</v>
      </c>
      <c r="J29" t="s">
        <v>37</v>
      </c>
      <c r="K29" t="s">
        <v>586</v>
      </c>
      <c r="L29" t="s">
        <v>39</v>
      </c>
      <c r="M29">
        <v>701795</v>
      </c>
      <c r="N29">
        <v>0</v>
      </c>
      <c r="O29">
        <v>701795</v>
      </c>
      <c r="P29">
        <v>0</v>
      </c>
      <c r="Q29" t="s">
        <v>2156</v>
      </c>
      <c r="R29" t="s">
        <v>3064</v>
      </c>
      <c r="S29" t="s">
        <v>3077</v>
      </c>
      <c r="T29" t="s">
        <v>588</v>
      </c>
      <c r="U29" t="s">
        <v>3078</v>
      </c>
      <c r="V29" t="s">
        <v>3079</v>
      </c>
      <c r="W29" t="s">
        <v>588</v>
      </c>
      <c r="X29" t="str">
        <f t="shared" si="0"/>
        <v>Funcionamiento</v>
      </c>
      <c r="Y29" t="s">
        <v>7868</v>
      </c>
    </row>
    <row r="30" spans="1:25" x14ac:dyDescent="0.2">
      <c r="A30" t="s">
        <v>3065</v>
      </c>
      <c r="B30" t="s">
        <v>3075</v>
      </c>
      <c r="C30" s="71" t="s">
        <v>3076</v>
      </c>
      <c r="D30" t="s">
        <v>583</v>
      </c>
      <c r="E30" t="s">
        <v>584</v>
      </c>
      <c r="F30" t="s">
        <v>550</v>
      </c>
      <c r="G30" t="s">
        <v>7868</v>
      </c>
      <c r="H30" t="s">
        <v>192</v>
      </c>
      <c r="I30" t="s">
        <v>147</v>
      </c>
      <c r="J30" t="s">
        <v>37</v>
      </c>
      <c r="K30" t="s">
        <v>586</v>
      </c>
      <c r="L30" t="s">
        <v>39</v>
      </c>
      <c r="M30">
        <v>97240</v>
      </c>
      <c r="N30">
        <v>0</v>
      </c>
      <c r="O30">
        <v>97240</v>
      </c>
      <c r="P30">
        <v>0</v>
      </c>
      <c r="Q30" t="s">
        <v>2156</v>
      </c>
      <c r="R30" t="s">
        <v>3064</v>
      </c>
      <c r="S30" t="s">
        <v>3077</v>
      </c>
      <c r="T30" t="s">
        <v>588</v>
      </c>
      <c r="U30" t="s">
        <v>3078</v>
      </c>
      <c r="V30" t="s">
        <v>3079</v>
      </c>
      <c r="W30" t="s">
        <v>588</v>
      </c>
      <c r="X30" t="str">
        <f t="shared" si="0"/>
        <v>Funcionamiento</v>
      </c>
      <c r="Y30" t="s">
        <v>7868</v>
      </c>
    </row>
    <row r="31" spans="1:25" x14ac:dyDescent="0.2">
      <c r="A31" t="s">
        <v>3065</v>
      </c>
      <c r="B31" t="s">
        <v>3075</v>
      </c>
      <c r="C31" s="71" t="s">
        <v>3076</v>
      </c>
      <c r="D31" t="s">
        <v>583</v>
      </c>
      <c r="E31" t="s">
        <v>584</v>
      </c>
      <c r="F31" t="s">
        <v>550</v>
      </c>
      <c r="G31" t="s">
        <v>7868</v>
      </c>
      <c r="H31" t="s">
        <v>171</v>
      </c>
      <c r="I31" t="s">
        <v>125</v>
      </c>
      <c r="J31" t="s">
        <v>37</v>
      </c>
      <c r="K31" t="s">
        <v>586</v>
      </c>
      <c r="L31" t="s">
        <v>39</v>
      </c>
      <c r="M31">
        <v>1063395</v>
      </c>
      <c r="N31">
        <v>0</v>
      </c>
      <c r="O31">
        <v>1063395</v>
      </c>
      <c r="P31">
        <v>0</v>
      </c>
      <c r="Q31" t="s">
        <v>2156</v>
      </c>
      <c r="R31" t="s">
        <v>3064</v>
      </c>
      <c r="S31" t="s">
        <v>3077</v>
      </c>
      <c r="T31" t="s">
        <v>588</v>
      </c>
      <c r="U31" t="s">
        <v>3078</v>
      </c>
      <c r="V31" t="s">
        <v>3079</v>
      </c>
      <c r="W31" t="s">
        <v>588</v>
      </c>
      <c r="X31" t="str">
        <f t="shared" si="0"/>
        <v>Funcionamiento</v>
      </c>
      <c r="Y31" t="s">
        <v>7868</v>
      </c>
    </row>
    <row r="32" spans="1:25" x14ac:dyDescent="0.2">
      <c r="A32" t="s">
        <v>3065</v>
      </c>
      <c r="B32" t="s">
        <v>3075</v>
      </c>
      <c r="C32" s="71" t="s">
        <v>3076</v>
      </c>
      <c r="D32" t="s">
        <v>583</v>
      </c>
      <c r="E32" t="s">
        <v>584</v>
      </c>
      <c r="F32" t="s">
        <v>550</v>
      </c>
      <c r="G32" t="s">
        <v>7868</v>
      </c>
      <c r="H32" t="s">
        <v>181</v>
      </c>
      <c r="I32" t="s">
        <v>135</v>
      </c>
      <c r="J32" t="s">
        <v>37</v>
      </c>
      <c r="K32" t="s">
        <v>586</v>
      </c>
      <c r="L32" t="s">
        <v>39</v>
      </c>
      <c r="M32">
        <v>2240265</v>
      </c>
      <c r="N32">
        <v>0</v>
      </c>
      <c r="O32">
        <v>2240265</v>
      </c>
      <c r="P32">
        <v>0</v>
      </c>
      <c r="Q32" t="s">
        <v>2156</v>
      </c>
      <c r="R32" t="s">
        <v>3064</v>
      </c>
      <c r="S32" t="s">
        <v>3077</v>
      </c>
      <c r="T32" t="s">
        <v>588</v>
      </c>
      <c r="U32" t="s">
        <v>3078</v>
      </c>
      <c r="V32" t="s">
        <v>3079</v>
      </c>
      <c r="W32" t="s">
        <v>588</v>
      </c>
      <c r="X32" t="str">
        <f t="shared" si="0"/>
        <v>Funcionamiento</v>
      </c>
      <c r="Y32" t="s">
        <v>7868</v>
      </c>
    </row>
    <row r="33" spans="1:25" x14ac:dyDescent="0.2">
      <c r="A33" t="s">
        <v>3072</v>
      </c>
      <c r="B33" t="s">
        <v>3080</v>
      </c>
      <c r="C33" s="71" t="s">
        <v>3081</v>
      </c>
      <c r="D33" t="s">
        <v>583</v>
      </c>
      <c r="E33" t="s">
        <v>584</v>
      </c>
      <c r="F33" t="s">
        <v>550</v>
      </c>
      <c r="G33" t="s">
        <v>7868</v>
      </c>
      <c r="H33" t="s">
        <v>177</v>
      </c>
      <c r="I33" t="s">
        <v>131</v>
      </c>
      <c r="J33" t="s">
        <v>37</v>
      </c>
      <c r="K33" t="s">
        <v>586</v>
      </c>
      <c r="L33" t="s">
        <v>39</v>
      </c>
      <c r="M33">
        <v>1226400</v>
      </c>
      <c r="N33">
        <v>0</v>
      </c>
      <c r="O33">
        <v>1226400</v>
      </c>
      <c r="P33">
        <v>0</v>
      </c>
      <c r="Q33" t="s">
        <v>2157</v>
      </c>
      <c r="R33" t="s">
        <v>3071</v>
      </c>
      <c r="S33" t="s">
        <v>3082</v>
      </c>
      <c r="T33" t="s">
        <v>588</v>
      </c>
      <c r="U33" t="s">
        <v>3083</v>
      </c>
      <c r="V33" t="s">
        <v>3084</v>
      </c>
      <c r="W33" t="s">
        <v>588</v>
      </c>
      <c r="X33" t="str">
        <f t="shared" si="0"/>
        <v>Funcionamiento</v>
      </c>
      <c r="Y33" t="s">
        <v>7868</v>
      </c>
    </row>
    <row r="34" spans="1:25" x14ac:dyDescent="0.2">
      <c r="A34" t="s">
        <v>3072</v>
      </c>
      <c r="B34" t="s">
        <v>3080</v>
      </c>
      <c r="C34" s="71" t="s">
        <v>3081</v>
      </c>
      <c r="D34" t="s">
        <v>583</v>
      </c>
      <c r="E34" t="s">
        <v>584</v>
      </c>
      <c r="F34" t="s">
        <v>550</v>
      </c>
      <c r="G34" t="s">
        <v>7868</v>
      </c>
      <c r="H34" t="s">
        <v>176</v>
      </c>
      <c r="I34" t="s">
        <v>130</v>
      </c>
      <c r="J34" t="s">
        <v>37</v>
      </c>
      <c r="K34" t="s">
        <v>586</v>
      </c>
      <c r="L34" t="s">
        <v>39</v>
      </c>
      <c r="M34">
        <v>1839800</v>
      </c>
      <c r="N34">
        <v>0</v>
      </c>
      <c r="O34">
        <v>1839800</v>
      </c>
      <c r="P34">
        <v>0</v>
      </c>
      <c r="Q34" t="s">
        <v>2157</v>
      </c>
      <c r="R34" t="s">
        <v>3071</v>
      </c>
      <c r="S34" t="s">
        <v>3082</v>
      </c>
      <c r="T34" t="s">
        <v>588</v>
      </c>
      <c r="U34" t="s">
        <v>3083</v>
      </c>
      <c r="V34" t="s">
        <v>3084</v>
      </c>
      <c r="W34" t="s">
        <v>588</v>
      </c>
      <c r="X34" t="str">
        <f t="shared" si="0"/>
        <v>Funcionamiento</v>
      </c>
      <c r="Y34" t="s">
        <v>7868</v>
      </c>
    </row>
    <row r="35" spans="1:25" x14ac:dyDescent="0.2">
      <c r="A35" t="s">
        <v>3072</v>
      </c>
      <c r="B35" t="s">
        <v>3080</v>
      </c>
      <c r="C35" s="71" t="s">
        <v>3081</v>
      </c>
      <c r="D35" t="s">
        <v>583</v>
      </c>
      <c r="E35" t="s">
        <v>584</v>
      </c>
      <c r="F35" t="s">
        <v>550</v>
      </c>
      <c r="G35" t="s">
        <v>7868</v>
      </c>
      <c r="H35" t="s">
        <v>175</v>
      </c>
      <c r="I35" t="s">
        <v>129</v>
      </c>
      <c r="J35" t="s">
        <v>37</v>
      </c>
      <c r="K35" t="s">
        <v>586</v>
      </c>
      <c r="L35" t="s">
        <v>39</v>
      </c>
      <c r="M35">
        <v>586300</v>
      </c>
      <c r="N35">
        <v>0</v>
      </c>
      <c r="O35">
        <v>586300</v>
      </c>
      <c r="P35">
        <v>0</v>
      </c>
      <c r="Q35" t="s">
        <v>2157</v>
      </c>
      <c r="R35" t="s">
        <v>3071</v>
      </c>
      <c r="S35" t="s">
        <v>3082</v>
      </c>
      <c r="T35" t="s">
        <v>588</v>
      </c>
      <c r="U35" t="s">
        <v>3083</v>
      </c>
      <c r="V35" t="s">
        <v>3084</v>
      </c>
      <c r="W35" t="s">
        <v>588</v>
      </c>
      <c r="X35" t="str">
        <f t="shared" si="0"/>
        <v>Funcionamiento</v>
      </c>
      <c r="Y35" t="s">
        <v>7868</v>
      </c>
    </row>
    <row r="36" spans="1:25" x14ac:dyDescent="0.2">
      <c r="A36" t="s">
        <v>3072</v>
      </c>
      <c r="B36" t="s">
        <v>3080</v>
      </c>
      <c r="C36" s="71" t="s">
        <v>3081</v>
      </c>
      <c r="D36" t="s">
        <v>583</v>
      </c>
      <c r="E36" t="s">
        <v>584</v>
      </c>
      <c r="F36" t="s">
        <v>550</v>
      </c>
      <c r="G36" t="s">
        <v>7868</v>
      </c>
      <c r="H36" t="s">
        <v>174</v>
      </c>
      <c r="I36" t="s">
        <v>128</v>
      </c>
      <c r="J36" t="s">
        <v>37</v>
      </c>
      <c r="K36" t="s">
        <v>586</v>
      </c>
      <c r="L36" t="s">
        <v>39</v>
      </c>
      <c r="M36">
        <v>2451900</v>
      </c>
      <c r="N36">
        <v>0</v>
      </c>
      <c r="O36">
        <v>2451900</v>
      </c>
      <c r="P36">
        <v>0</v>
      </c>
      <c r="Q36" t="s">
        <v>2157</v>
      </c>
      <c r="R36" t="s">
        <v>3071</v>
      </c>
      <c r="S36" t="s">
        <v>3082</v>
      </c>
      <c r="T36" t="s">
        <v>588</v>
      </c>
      <c r="U36" t="s">
        <v>3083</v>
      </c>
      <c r="V36" t="s">
        <v>3084</v>
      </c>
      <c r="W36" t="s">
        <v>588</v>
      </c>
      <c r="X36" t="str">
        <f t="shared" si="0"/>
        <v>Funcionamiento</v>
      </c>
      <c r="Y36" t="s">
        <v>7868</v>
      </c>
    </row>
    <row r="37" spans="1:25" x14ac:dyDescent="0.2">
      <c r="A37" t="s">
        <v>3072</v>
      </c>
      <c r="B37" t="s">
        <v>3080</v>
      </c>
      <c r="C37" s="71" t="s">
        <v>3081</v>
      </c>
      <c r="D37" t="s">
        <v>583</v>
      </c>
      <c r="E37" t="s">
        <v>584</v>
      </c>
      <c r="F37" t="s">
        <v>550</v>
      </c>
      <c r="G37" t="s">
        <v>7868</v>
      </c>
      <c r="H37" t="s">
        <v>173</v>
      </c>
      <c r="I37" t="s">
        <v>127</v>
      </c>
      <c r="J37" t="s">
        <v>37</v>
      </c>
      <c r="K37" t="s">
        <v>586</v>
      </c>
      <c r="L37" t="s">
        <v>39</v>
      </c>
      <c r="M37">
        <v>5031200</v>
      </c>
      <c r="N37">
        <v>0</v>
      </c>
      <c r="O37">
        <v>5031200</v>
      </c>
      <c r="P37">
        <v>0</v>
      </c>
      <c r="Q37" t="s">
        <v>2157</v>
      </c>
      <c r="R37" t="s">
        <v>3071</v>
      </c>
      <c r="S37" t="s">
        <v>3082</v>
      </c>
      <c r="T37" t="s">
        <v>588</v>
      </c>
      <c r="U37" t="s">
        <v>3083</v>
      </c>
      <c r="V37" t="s">
        <v>3084</v>
      </c>
      <c r="W37" t="s">
        <v>588</v>
      </c>
      <c r="X37" t="str">
        <f t="shared" si="0"/>
        <v>Funcionamiento</v>
      </c>
      <c r="Y37" t="s">
        <v>7868</v>
      </c>
    </row>
    <row r="38" spans="1:25" x14ac:dyDescent="0.2">
      <c r="A38" t="s">
        <v>3072</v>
      </c>
      <c r="B38" t="s">
        <v>3080</v>
      </c>
      <c r="C38" s="71" t="s">
        <v>3081</v>
      </c>
      <c r="D38" t="s">
        <v>583</v>
      </c>
      <c r="E38" t="s">
        <v>584</v>
      </c>
      <c r="F38" t="s">
        <v>550</v>
      </c>
      <c r="G38" t="s">
        <v>7868</v>
      </c>
      <c r="H38" t="s">
        <v>172</v>
      </c>
      <c r="I38" t="s">
        <v>126</v>
      </c>
      <c r="J38" t="s">
        <v>37</v>
      </c>
      <c r="K38" t="s">
        <v>586</v>
      </c>
      <c r="L38" t="s">
        <v>39</v>
      </c>
      <c r="M38">
        <v>6976500</v>
      </c>
      <c r="N38">
        <v>0</v>
      </c>
      <c r="O38">
        <v>6976500</v>
      </c>
      <c r="P38">
        <v>0</v>
      </c>
      <c r="Q38" t="s">
        <v>2157</v>
      </c>
      <c r="R38" t="s">
        <v>3071</v>
      </c>
      <c r="S38" t="s">
        <v>3082</v>
      </c>
      <c r="T38" t="s">
        <v>588</v>
      </c>
      <c r="U38" t="s">
        <v>3083</v>
      </c>
      <c r="V38" t="s">
        <v>3084</v>
      </c>
      <c r="W38" t="s">
        <v>588</v>
      </c>
      <c r="X38" t="str">
        <f t="shared" si="0"/>
        <v>Funcionamiento</v>
      </c>
      <c r="Y38" t="s">
        <v>7868</v>
      </c>
    </row>
    <row r="39" spans="1:25" x14ac:dyDescent="0.2">
      <c r="A39" t="s">
        <v>3064</v>
      </c>
      <c r="B39" t="s">
        <v>3085</v>
      </c>
      <c r="C39" s="71" t="s">
        <v>3086</v>
      </c>
      <c r="D39" t="s">
        <v>583</v>
      </c>
      <c r="E39" t="s">
        <v>584</v>
      </c>
      <c r="F39" t="s">
        <v>3087</v>
      </c>
      <c r="G39" t="s">
        <v>7868</v>
      </c>
      <c r="H39" t="s">
        <v>197</v>
      </c>
      <c r="I39" t="s">
        <v>155</v>
      </c>
      <c r="J39" t="s">
        <v>37</v>
      </c>
      <c r="K39" t="s">
        <v>709</v>
      </c>
      <c r="L39" t="s">
        <v>39</v>
      </c>
      <c r="M39">
        <v>7404302</v>
      </c>
      <c r="N39">
        <v>0</v>
      </c>
      <c r="O39">
        <v>7404302</v>
      </c>
      <c r="P39">
        <v>4932870</v>
      </c>
      <c r="Q39" t="s">
        <v>2158</v>
      </c>
      <c r="R39" t="s">
        <v>3088</v>
      </c>
      <c r="S39" t="s">
        <v>8729</v>
      </c>
      <c r="T39" t="s">
        <v>8730</v>
      </c>
      <c r="U39" t="s">
        <v>8731</v>
      </c>
      <c r="V39" t="s">
        <v>8732</v>
      </c>
      <c r="W39" t="s">
        <v>588</v>
      </c>
      <c r="X39" t="str">
        <f t="shared" si="0"/>
        <v>Inversión</v>
      </c>
      <c r="Y39" t="s">
        <v>626</v>
      </c>
    </row>
    <row r="40" spans="1:25" x14ac:dyDescent="0.2">
      <c r="A40" t="s">
        <v>3071</v>
      </c>
      <c r="B40" t="s">
        <v>3085</v>
      </c>
      <c r="C40" s="71" t="s">
        <v>3089</v>
      </c>
      <c r="D40" t="s">
        <v>583</v>
      </c>
      <c r="E40" t="s">
        <v>584</v>
      </c>
      <c r="F40" t="s">
        <v>3090</v>
      </c>
      <c r="G40" t="s">
        <v>7868</v>
      </c>
      <c r="H40" t="s">
        <v>198</v>
      </c>
      <c r="I40" t="s">
        <v>157</v>
      </c>
      <c r="J40" t="s">
        <v>48</v>
      </c>
      <c r="K40" t="s">
        <v>596</v>
      </c>
      <c r="L40" t="s">
        <v>39</v>
      </c>
      <c r="M40">
        <v>2000000</v>
      </c>
      <c r="N40">
        <v>-1202776</v>
      </c>
      <c r="O40">
        <v>797224</v>
      </c>
      <c r="P40">
        <v>0</v>
      </c>
      <c r="Q40" t="s">
        <v>2159</v>
      </c>
      <c r="R40" t="s">
        <v>3091</v>
      </c>
      <c r="S40" t="s">
        <v>3092</v>
      </c>
      <c r="T40" t="s">
        <v>3093</v>
      </c>
      <c r="U40" t="s">
        <v>3094</v>
      </c>
      <c r="V40" t="s">
        <v>3095</v>
      </c>
      <c r="W40" t="s">
        <v>588</v>
      </c>
      <c r="X40" t="str">
        <f t="shared" si="0"/>
        <v>Inversión</v>
      </c>
      <c r="Y40" t="s">
        <v>708</v>
      </c>
    </row>
    <row r="41" spans="1:25" x14ac:dyDescent="0.2">
      <c r="A41" t="s">
        <v>3088</v>
      </c>
      <c r="B41" t="s">
        <v>3085</v>
      </c>
      <c r="C41" s="71" t="s">
        <v>3096</v>
      </c>
      <c r="D41" t="s">
        <v>583</v>
      </c>
      <c r="E41" t="s">
        <v>584</v>
      </c>
      <c r="F41" t="s">
        <v>550</v>
      </c>
      <c r="G41" t="s">
        <v>7868</v>
      </c>
      <c r="H41" t="s">
        <v>194</v>
      </c>
      <c r="I41" t="s">
        <v>149</v>
      </c>
      <c r="J41" t="s">
        <v>37</v>
      </c>
      <c r="K41" t="s">
        <v>586</v>
      </c>
      <c r="L41" t="s">
        <v>39</v>
      </c>
      <c r="M41">
        <v>19725500</v>
      </c>
      <c r="N41">
        <v>-1972550</v>
      </c>
      <c r="O41">
        <v>17752950</v>
      </c>
      <c r="P41">
        <v>0</v>
      </c>
      <c r="Q41" t="s">
        <v>2160</v>
      </c>
      <c r="R41" t="s">
        <v>3082</v>
      </c>
      <c r="S41" t="s">
        <v>3097</v>
      </c>
      <c r="T41" t="s">
        <v>3071</v>
      </c>
      <c r="U41" t="s">
        <v>3098</v>
      </c>
      <c r="V41" t="s">
        <v>3099</v>
      </c>
      <c r="W41" t="s">
        <v>588</v>
      </c>
      <c r="X41" t="str">
        <f t="shared" si="0"/>
        <v>Funcionamiento</v>
      </c>
      <c r="Y41" t="s">
        <v>7868</v>
      </c>
    </row>
    <row r="42" spans="1:25" x14ac:dyDescent="0.2">
      <c r="A42" t="s">
        <v>3091</v>
      </c>
      <c r="B42" t="s">
        <v>3100</v>
      </c>
      <c r="C42" s="71" t="s">
        <v>3101</v>
      </c>
      <c r="D42" t="s">
        <v>583</v>
      </c>
      <c r="E42" t="s">
        <v>584</v>
      </c>
      <c r="F42" t="s">
        <v>550</v>
      </c>
      <c r="G42" t="s">
        <v>7868</v>
      </c>
      <c r="H42" t="s">
        <v>185</v>
      </c>
      <c r="I42" t="s">
        <v>139</v>
      </c>
      <c r="J42" t="s">
        <v>48</v>
      </c>
      <c r="K42" t="s">
        <v>596</v>
      </c>
      <c r="L42" t="s">
        <v>39</v>
      </c>
      <c r="M42">
        <v>50000</v>
      </c>
      <c r="N42">
        <v>-50000</v>
      </c>
      <c r="O42">
        <v>0</v>
      </c>
      <c r="P42">
        <v>0</v>
      </c>
      <c r="Q42" t="s">
        <v>2161</v>
      </c>
      <c r="R42" t="s">
        <v>3102</v>
      </c>
      <c r="S42" t="s">
        <v>3103</v>
      </c>
      <c r="T42" t="s">
        <v>3097</v>
      </c>
      <c r="U42" t="s">
        <v>3104</v>
      </c>
      <c r="V42" t="s">
        <v>588</v>
      </c>
      <c r="W42" t="s">
        <v>588</v>
      </c>
      <c r="X42" t="str">
        <f t="shared" si="0"/>
        <v>Funcionamiento</v>
      </c>
      <c r="Y42" t="s">
        <v>7868</v>
      </c>
    </row>
    <row r="43" spans="1:25" x14ac:dyDescent="0.2">
      <c r="A43" t="s">
        <v>3091</v>
      </c>
      <c r="B43" t="s">
        <v>3100</v>
      </c>
      <c r="C43" s="71" t="s">
        <v>3101</v>
      </c>
      <c r="D43" t="s">
        <v>583</v>
      </c>
      <c r="E43" t="s">
        <v>584</v>
      </c>
      <c r="F43" t="s">
        <v>550</v>
      </c>
      <c r="G43" t="s">
        <v>7868</v>
      </c>
      <c r="H43" t="s">
        <v>191</v>
      </c>
      <c r="I43" t="s">
        <v>146</v>
      </c>
      <c r="J43" t="s">
        <v>48</v>
      </c>
      <c r="K43" t="s">
        <v>596</v>
      </c>
      <c r="L43" t="s">
        <v>39</v>
      </c>
      <c r="M43">
        <v>114433</v>
      </c>
      <c r="N43">
        <v>-114433</v>
      </c>
      <c r="O43">
        <v>0</v>
      </c>
      <c r="P43">
        <v>0</v>
      </c>
      <c r="Q43" t="s">
        <v>2161</v>
      </c>
      <c r="R43" t="s">
        <v>3102</v>
      </c>
      <c r="S43" t="s">
        <v>3103</v>
      </c>
      <c r="T43" t="s">
        <v>3097</v>
      </c>
      <c r="U43" t="s">
        <v>3104</v>
      </c>
      <c r="V43" t="s">
        <v>588</v>
      </c>
      <c r="W43" t="s">
        <v>588</v>
      </c>
      <c r="X43" t="str">
        <f t="shared" si="0"/>
        <v>Funcionamiento</v>
      </c>
      <c r="Y43" t="s">
        <v>7868</v>
      </c>
    </row>
    <row r="44" spans="1:25" x14ac:dyDescent="0.2">
      <c r="A44" t="s">
        <v>3082</v>
      </c>
      <c r="B44" t="s">
        <v>3105</v>
      </c>
      <c r="C44" s="71" t="s">
        <v>3106</v>
      </c>
      <c r="D44" t="s">
        <v>583</v>
      </c>
      <c r="E44" t="s">
        <v>584</v>
      </c>
      <c r="F44" t="s">
        <v>3087</v>
      </c>
      <c r="G44" t="s">
        <v>7868</v>
      </c>
      <c r="H44" t="s">
        <v>197</v>
      </c>
      <c r="I44" t="s">
        <v>155</v>
      </c>
      <c r="J44" t="s">
        <v>37</v>
      </c>
      <c r="K44" t="s">
        <v>586</v>
      </c>
      <c r="L44" t="s">
        <v>39</v>
      </c>
      <c r="M44">
        <v>59460912</v>
      </c>
      <c r="N44">
        <v>0</v>
      </c>
      <c r="O44">
        <v>59460912</v>
      </c>
      <c r="P44">
        <v>0</v>
      </c>
      <c r="Q44" t="s">
        <v>2162</v>
      </c>
      <c r="R44" t="s">
        <v>3097</v>
      </c>
      <c r="S44" t="s">
        <v>3107</v>
      </c>
      <c r="T44" t="s">
        <v>3108</v>
      </c>
      <c r="U44" t="s">
        <v>8733</v>
      </c>
      <c r="V44" t="s">
        <v>8734</v>
      </c>
      <c r="W44" t="s">
        <v>588</v>
      </c>
      <c r="X44" t="str">
        <f t="shared" si="0"/>
        <v>Inversión</v>
      </c>
      <c r="Y44" t="s">
        <v>626</v>
      </c>
    </row>
    <row r="45" spans="1:25" x14ac:dyDescent="0.2">
      <c r="A45" t="s">
        <v>3102</v>
      </c>
      <c r="B45" t="s">
        <v>3105</v>
      </c>
      <c r="C45" s="71" t="s">
        <v>3109</v>
      </c>
      <c r="D45" t="s">
        <v>583</v>
      </c>
      <c r="E45" t="s">
        <v>584</v>
      </c>
      <c r="F45" t="s">
        <v>3087</v>
      </c>
      <c r="G45" t="s">
        <v>7868</v>
      </c>
      <c r="H45" t="s">
        <v>197</v>
      </c>
      <c r="I45" t="s">
        <v>155</v>
      </c>
      <c r="J45" t="s">
        <v>37</v>
      </c>
      <c r="K45" t="s">
        <v>586</v>
      </c>
      <c r="L45" t="s">
        <v>39</v>
      </c>
      <c r="M45">
        <v>36667836</v>
      </c>
      <c r="N45">
        <v>0</v>
      </c>
      <c r="O45">
        <v>36667836</v>
      </c>
      <c r="P45">
        <v>0</v>
      </c>
      <c r="Q45" t="s">
        <v>2163</v>
      </c>
      <c r="R45" t="s">
        <v>3110</v>
      </c>
      <c r="S45" t="s">
        <v>3111</v>
      </c>
      <c r="T45" t="s">
        <v>3112</v>
      </c>
      <c r="U45" t="s">
        <v>8735</v>
      </c>
      <c r="V45" t="s">
        <v>8736</v>
      </c>
      <c r="W45" t="s">
        <v>588</v>
      </c>
      <c r="X45" t="str">
        <f t="shared" si="0"/>
        <v>Inversión</v>
      </c>
      <c r="Y45" t="s">
        <v>626</v>
      </c>
    </row>
    <row r="46" spans="1:25" x14ac:dyDescent="0.2">
      <c r="A46" t="s">
        <v>3097</v>
      </c>
      <c r="B46" t="s">
        <v>3105</v>
      </c>
      <c r="C46" s="71" t="s">
        <v>3113</v>
      </c>
      <c r="D46" t="s">
        <v>583</v>
      </c>
      <c r="E46" t="s">
        <v>584</v>
      </c>
      <c r="F46" t="s">
        <v>3087</v>
      </c>
      <c r="G46" t="s">
        <v>7868</v>
      </c>
      <c r="H46" t="s">
        <v>197</v>
      </c>
      <c r="I46" t="s">
        <v>155</v>
      </c>
      <c r="J46" t="s">
        <v>37</v>
      </c>
      <c r="K46" t="s">
        <v>586</v>
      </c>
      <c r="L46" t="s">
        <v>39</v>
      </c>
      <c r="M46">
        <v>81910440</v>
      </c>
      <c r="N46">
        <v>0</v>
      </c>
      <c r="O46">
        <v>81910440</v>
      </c>
      <c r="P46">
        <v>0</v>
      </c>
      <c r="Q46" t="s">
        <v>2164</v>
      </c>
      <c r="R46" t="s">
        <v>3114</v>
      </c>
      <c r="S46" t="s">
        <v>3115</v>
      </c>
      <c r="T46" t="s">
        <v>3116</v>
      </c>
      <c r="U46" t="s">
        <v>11175</v>
      </c>
      <c r="V46" t="s">
        <v>11176</v>
      </c>
      <c r="W46" t="s">
        <v>588</v>
      </c>
      <c r="X46" t="str">
        <f t="shared" si="0"/>
        <v>Inversión</v>
      </c>
      <c r="Y46" t="s">
        <v>626</v>
      </c>
    </row>
    <row r="47" spans="1:25" x14ac:dyDescent="0.2">
      <c r="A47" t="s">
        <v>3110</v>
      </c>
      <c r="B47" t="s">
        <v>3105</v>
      </c>
      <c r="C47" s="71" t="s">
        <v>3117</v>
      </c>
      <c r="D47" t="s">
        <v>583</v>
      </c>
      <c r="E47" t="s">
        <v>584</v>
      </c>
      <c r="F47" t="s">
        <v>3087</v>
      </c>
      <c r="G47" t="s">
        <v>7868</v>
      </c>
      <c r="H47" t="s">
        <v>197</v>
      </c>
      <c r="I47" t="s">
        <v>155</v>
      </c>
      <c r="J47" t="s">
        <v>37</v>
      </c>
      <c r="K47" t="s">
        <v>586</v>
      </c>
      <c r="L47" t="s">
        <v>39</v>
      </c>
      <c r="M47">
        <v>18333918</v>
      </c>
      <c r="N47">
        <v>746937</v>
      </c>
      <c r="O47">
        <v>19080855</v>
      </c>
      <c r="P47">
        <v>0</v>
      </c>
      <c r="Q47" t="s">
        <v>2165</v>
      </c>
      <c r="R47" t="s">
        <v>3103</v>
      </c>
      <c r="S47" t="s">
        <v>8737</v>
      </c>
      <c r="T47" t="s">
        <v>3119</v>
      </c>
      <c r="U47" t="s">
        <v>8738</v>
      </c>
      <c r="V47" t="s">
        <v>8739</v>
      </c>
      <c r="W47" t="s">
        <v>588</v>
      </c>
      <c r="X47" t="str">
        <f t="shared" si="0"/>
        <v>Inversión</v>
      </c>
      <c r="Y47" t="s">
        <v>626</v>
      </c>
    </row>
    <row r="48" spans="1:25" x14ac:dyDescent="0.2">
      <c r="A48" t="s">
        <v>3114</v>
      </c>
      <c r="B48" t="s">
        <v>3120</v>
      </c>
      <c r="C48" s="71" t="s">
        <v>3121</v>
      </c>
      <c r="D48" t="s">
        <v>583</v>
      </c>
      <c r="E48" t="s">
        <v>584</v>
      </c>
      <c r="F48" t="s">
        <v>550</v>
      </c>
      <c r="G48" t="s">
        <v>7868</v>
      </c>
      <c r="H48" t="s">
        <v>195</v>
      </c>
      <c r="I48" t="s">
        <v>150</v>
      </c>
      <c r="J48" t="s">
        <v>48</v>
      </c>
      <c r="K48" t="s">
        <v>596</v>
      </c>
      <c r="L48" t="s">
        <v>39</v>
      </c>
      <c r="M48">
        <v>108000</v>
      </c>
      <c r="N48">
        <v>0</v>
      </c>
      <c r="O48">
        <v>108000</v>
      </c>
      <c r="P48">
        <v>0</v>
      </c>
      <c r="Q48" t="s">
        <v>2166</v>
      </c>
      <c r="R48" t="s">
        <v>3122</v>
      </c>
      <c r="S48" t="s">
        <v>3114</v>
      </c>
      <c r="T48" t="s">
        <v>3102</v>
      </c>
      <c r="U48" t="s">
        <v>3123</v>
      </c>
      <c r="V48" t="s">
        <v>3124</v>
      </c>
      <c r="W48" t="s">
        <v>588</v>
      </c>
      <c r="X48" t="str">
        <f t="shared" si="0"/>
        <v>Funcionamiento</v>
      </c>
      <c r="Y48" t="s">
        <v>7868</v>
      </c>
    </row>
    <row r="49" spans="1:25" x14ac:dyDescent="0.2">
      <c r="A49" t="s">
        <v>3103</v>
      </c>
      <c r="B49" t="s">
        <v>3125</v>
      </c>
      <c r="C49" s="71" t="s">
        <v>3126</v>
      </c>
      <c r="D49" t="s">
        <v>583</v>
      </c>
      <c r="E49" t="s">
        <v>584</v>
      </c>
      <c r="F49" t="s">
        <v>550</v>
      </c>
      <c r="G49" t="s">
        <v>7868</v>
      </c>
      <c r="H49" t="s">
        <v>164</v>
      </c>
      <c r="I49" t="s">
        <v>118</v>
      </c>
      <c r="J49" t="s">
        <v>37</v>
      </c>
      <c r="K49" t="s">
        <v>586</v>
      </c>
      <c r="L49" t="s">
        <v>39</v>
      </c>
      <c r="M49">
        <v>63453164</v>
      </c>
      <c r="N49">
        <v>0</v>
      </c>
      <c r="O49">
        <v>63453164</v>
      </c>
      <c r="P49">
        <v>0</v>
      </c>
      <c r="Q49" t="s">
        <v>2167</v>
      </c>
      <c r="R49" t="s">
        <v>3119</v>
      </c>
      <c r="S49" t="s">
        <v>3127</v>
      </c>
      <c r="T49" t="s">
        <v>588</v>
      </c>
      <c r="U49" t="s">
        <v>3128</v>
      </c>
      <c r="V49" t="s">
        <v>3129</v>
      </c>
      <c r="W49" t="s">
        <v>3034</v>
      </c>
      <c r="X49" t="str">
        <f t="shared" si="0"/>
        <v>Funcionamiento</v>
      </c>
      <c r="Y49" t="s">
        <v>7868</v>
      </c>
    </row>
    <row r="50" spans="1:25" x14ac:dyDescent="0.2">
      <c r="A50" t="s">
        <v>3103</v>
      </c>
      <c r="B50" t="s">
        <v>3125</v>
      </c>
      <c r="C50" s="71" t="s">
        <v>3126</v>
      </c>
      <c r="D50" t="s">
        <v>583</v>
      </c>
      <c r="E50" t="s">
        <v>584</v>
      </c>
      <c r="F50" t="s">
        <v>550</v>
      </c>
      <c r="G50" t="s">
        <v>7868</v>
      </c>
      <c r="H50" t="s">
        <v>169</v>
      </c>
      <c r="I50" t="s">
        <v>123</v>
      </c>
      <c r="J50" t="s">
        <v>37</v>
      </c>
      <c r="K50" t="s">
        <v>586</v>
      </c>
      <c r="L50" t="s">
        <v>39</v>
      </c>
      <c r="M50">
        <v>2483426</v>
      </c>
      <c r="N50">
        <v>0</v>
      </c>
      <c r="O50">
        <v>2483426</v>
      </c>
      <c r="P50">
        <v>0</v>
      </c>
      <c r="Q50" t="s">
        <v>2167</v>
      </c>
      <c r="R50" t="s">
        <v>3119</v>
      </c>
      <c r="S50" t="s">
        <v>3127</v>
      </c>
      <c r="T50" t="s">
        <v>588</v>
      </c>
      <c r="U50" t="s">
        <v>3128</v>
      </c>
      <c r="V50" t="s">
        <v>3129</v>
      </c>
      <c r="W50" t="s">
        <v>3034</v>
      </c>
      <c r="X50" t="str">
        <f t="shared" si="0"/>
        <v>Funcionamiento</v>
      </c>
      <c r="Y50" t="s">
        <v>7868</v>
      </c>
    </row>
    <row r="51" spans="1:25" x14ac:dyDescent="0.2">
      <c r="A51" t="s">
        <v>3103</v>
      </c>
      <c r="B51" t="s">
        <v>3125</v>
      </c>
      <c r="C51" s="71" t="s">
        <v>3126</v>
      </c>
      <c r="D51" t="s">
        <v>583</v>
      </c>
      <c r="E51" t="s">
        <v>584</v>
      </c>
      <c r="F51" t="s">
        <v>550</v>
      </c>
      <c r="G51" t="s">
        <v>7868</v>
      </c>
      <c r="H51" t="s">
        <v>178</v>
      </c>
      <c r="I51" t="s">
        <v>132</v>
      </c>
      <c r="J51" t="s">
        <v>37</v>
      </c>
      <c r="K51" t="s">
        <v>586</v>
      </c>
      <c r="L51" t="s">
        <v>39</v>
      </c>
      <c r="M51">
        <v>476054</v>
      </c>
      <c r="N51">
        <v>0</v>
      </c>
      <c r="O51">
        <v>476054</v>
      </c>
      <c r="P51">
        <v>0</v>
      </c>
      <c r="Q51" t="s">
        <v>2167</v>
      </c>
      <c r="R51" t="s">
        <v>3119</v>
      </c>
      <c r="S51" t="s">
        <v>3127</v>
      </c>
      <c r="T51" t="s">
        <v>588</v>
      </c>
      <c r="U51" t="s">
        <v>3128</v>
      </c>
      <c r="V51" t="s">
        <v>3129</v>
      </c>
      <c r="W51" t="s">
        <v>3034</v>
      </c>
      <c r="X51" t="str">
        <f t="shared" si="0"/>
        <v>Funcionamiento</v>
      </c>
      <c r="Y51" t="s">
        <v>7868</v>
      </c>
    </row>
    <row r="52" spans="1:25" x14ac:dyDescent="0.2">
      <c r="A52" t="s">
        <v>3103</v>
      </c>
      <c r="B52" t="s">
        <v>3125</v>
      </c>
      <c r="C52" s="71" t="s">
        <v>3126</v>
      </c>
      <c r="D52" t="s">
        <v>583</v>
      </c>
      <c r="E52" t="s">
        <v>584</v>
      </c>
      <c r="F52" t="s">
        <v>550</v>
      </c>
      <c r="G52" t="s">
        <v>7868</v>
      </c>
      <c r="H52" t="s">
        <v>180</v>
      </c>
      <c r="I52" t="s">
        <v>134</v>
      </c>
      <c r="J52" t="s">
        <v>37</v>
      </c>
      <c r="K52" t="s">
        <v>586</v>
      </c>
      <c r="L52" t="s">
        <v>39</v>
      </c>
      <c r="M52">
        <v>43825</v>
      </c>
      <c r="N52">
        <v>0</v>
      </c>
      <c r="O52">
        <v>43825</v>
      </c>
      <c r="P52">
        <v>0</v>
      </c>
      <c r="Q52" t="s">
        <v>2167</v>
      </c>
      <c r="R52" t="s">
        <v>3119</v>
      </c>
      <c r="S52" t="s">
        <v>3127</v>
      </c>
      <c r="T52" t="s">
        <v>588</v>
      </c>
      <c r="U52" t="s">
        <v>3128</v>
      </c>
      <c r="V52" t="s">
        <v>3129</v>
      </c>
      <c r="W52" t="s">
        <v>3034</v>
      </c>
      <c r="X52" t="str">
        <f t="shared" si="0"/>
        <v>Funcionamiento</v>
      </c>
      <c r="Y52" t="s">
        <v>7868</v>
      </c>
    </row>
    <row r="53" spans="1:25" x14ac:dyDescent="0.2">
      <c r="A53" t="s">
        <v>3103</v>
      </c>
      <c r="B53" t="s">
        <v>3125</v>
      </c>
      <c r="C53" t="s">
        <v>3126</v>
      </c>
      <c r="D53" t="s">
        <v>583</v>
      </c>
      <c r="E53" t="s">
        <v>584</v>
      </c>
      <c r="F53" t="s">
        <v>550</v>
      </c>
      <c r="G53" t="s">
        <v>7868</v>
      </c>
      <c r="H53" t="s">
        <v>167</v>
      </c>
      <c r="I53" t="s">
        <v>3051</v>
      </c>
      <c r="J53" t="s">
        <v>37</v>
      </c>
      <c r="K53" t="s">
        <v>586</v>
      </c>
      <c r="L53" t="s">
        <v>39</v>
      </c>
      <c r="M53">
        <v>1786231</v>
      </c>
      <c r="N53">
        <v>0</v>
      </c>
      <c r="O53">
        <v>1786231</v>
      </c>
      <c r="P53">
        <v>0</v>
      </c>
      <c r="Q53" t="s">
        <v>2167</v>
      </c>
      <c r="R53" t="s">
        <v>3119</v>
      </c>
      <c r="S53" t="s">
        <v>3127</v>
      </c>
      <c r="T53" t="s">
        <v>588</v>
      </c>
      <c r="U53" t="s">
        <v>3128</v>
      </c>
      <c r="V53" t="s">
        <v>3129</v>
      </c>
      <c r="W53" t="s">
        <v>3034</v>
      </c>
      <c r="X53" t="str">
        <f t="shared" si="0"/>
        <v>Funcionamiento</v>
      </c>
      <c r="Y53" t="s">
        <v>7868</v>
      </c>
    </row>
    <row r="54" spans="1:25" x14ac:dyDescent="0.2">
      <c r="A54" t="s">
        <v>3103</v>
      </c>
      <c r="B54" t="s">
        <v>3125</v>
      </c>
      <c r="C54" t="s">
        <v>3126</v>
      </c>
      <c r="D54" t="s">
        <v>583</v>
      </c>
      <c r="E54" t="s">
        <v>584</v>
      </c>
      <c r="F54" t="s">
        <v>550</v>
      </c>
      <c r="G54" t="s">
        <v>7868</v>
      </c>
      <c r="H54" t="s">
        <v>171</v>
      </c>
      <c r="I54" t="s">
        <v>125</v>
      </c>
      <c r="J54" t="s">
        <v>37</v>
      </c>
      <c r="K54" t="s">
        <v>586</v>
      </c>
      <c r="L54" t="s">
        <v>39</v>
      </c>
      <c r="M54">
        <v>463220</v>
      </c>
      <c r="N54">
        <v>0</v>
      </c>
      <c r="O54">
        <v>463220</v>
      </c>
      <c r="P54">
        <v>0</v>
      </c>
      <c r="Q54" t="s">
        <v>2167</v>
      </c>
      <c r="R54" t="s">
        <v>3119</v>
      </c>
      <c r="S54" t="s">
        <v>3127</v>
      </c>
      <c r="T54" t="s">
        <v>588</v>
      </c>
      <c r="U54" t="s">
        <v>3128</v>
      </c>
      <c r="V54" t="s">
        <v>3129</v>
      </c>
      <c r="W54" t="s">
        <v>3034</v>
      </c>
      <c r="X54" t="str">
        <f t="shared" si="0"/>
        <v>Funcionamiento</v>
      </c>
      <c r="Y54" t="s">
        <v>7868</v>
      </c>
    </row>
    <row r="55" spans="1:25" x14ac:dyDescent="0.2">
      <c r="A55" t="s">
        <v>3103</v>
      </c>
      <c r="B55" t="s">
        <v>3125</v>
      </c>
      <c r="C55" t="s">
        <v>3126</v>
      </c>
      <c r="D55" t="s">
        <v>583</v>
      </c>
      <c r="E55" t="s">
        <v>584</v>
      </c>
      <c r="F55" t="s">
        <v>550</v>
      </c>
      <c r="G55" t="s">
        <v>7868</v>
      </c>
      <c r="H55" t="s">
        <v>192</v>
      </c>
      <c r="I55" t="s">
        <v>147</v>
      </c>
      <c r="J55" t="s">
        <v>37</v>
      </c>
      <c r="K55" t="s">
        <v>586</v>
      </c>
      <c r="L55" t="s">
        <v>39</v>
      </c>
      <c r="M55">
        <v>701533</v>
      </c>
      <c r="N55">
        <v>-533035</v>
      </c>
      <c r="O55">
        <v>168498</v>
      </c>
      <c r="P55">
        <v>0</v>
      </c>
      <c r="Q55" t="s">
        <v>2167</v>
      </c>
      <c r="R55" t="s">
        <v>3119</v>
      </c>
      <c r="S55" t="s">
        <v>3127</v>
      </c>
      <c r="T55" t="s">
        <v>588</v>
      </c>
      <c r="U55" t="s">
        <v>3128</v>
      </c>
      <c r="V55" t="s">
        <v>3129</v>
      </c>
      <c r="W55" t="s">
        <v>3034</v>
      </c>
      <c r="X55" t="str">
        <f t="shared" si="0"/>
        <v>Funcionamiento</v>
      </c>
      <c r="Y55" t="s">
        <v>7868</v>
      </c>
    </row>
    <row r="56" spans="1:25" x14ac:dyDescent="0.2">
      <c r="A56" t="s">
        <v>3103</v>
      </c>
      <c r="B56" t="s">
        <v>3125</v>
      </c>
      <c r="C56" t="s">
        <v>3126</v>
      </c>
      <c r="D56" t="s">
        <v>583</v>
      </c>
      <c r="E56" t="s">
        <v>584</v>
      </c>
      <c r="F56" t="s">
        <v>550</v>
      </c>
      <c r="G56" t="s">
        <v>7868</v>
      </c>
      <c r="H56" t="s">
        <v>166</v>
      </c>
      <c r="I56" t="s">
        <v>120</v>
      </c>
      <c r="J56" t="s">
        <v>37</v>
      </c>
      <c r="K56" t="s">
        <v>586</v>
      </c>
      <c r="L56" t="s">
        <v>39</v>
      </c>
      <c r="M56">
        <v>1372744</v>
      </c>
      <c r="N56">
        <v>0</v>
      </c>
      <c r="O56">
        <v>1372744</v>
      </c>
      <c r="P56">
        <v>0</v>
      </c>
      <c r="Q56" t="s">
        <v>2167</v>
      </c>
      <c r="R56" t="s">
        <v>3119</v>
      </c>
      <c r="S56" t="s">
        <v>3127</v>
      </c>
      <c r="T56" t="s">
        <v>588</v>
      </c>
      <c r="U56" t="s">
        <v>3128</v>
      </c>
      <c r="V56" t="s">
        <v>3129</v>
      </c>
      <c r="W56" t="s">
        <v>3034</v>
      </c>
      <c r="X56" t="str">
        <f t="shared" si="0"/>
        <v>Funcionamiento</v>
      </c>
      <c r="Y56" t="s">
        <v>7868</v>
      </c>
    </row>
    <row r="57" spans="1:25" x14ac:dyDescent="0.2">
      <c r="A57" t="s">
        <v>3103</v>
      </c>
      <c r="B57" t="s">
        <v>3125</v>
      </c>
      <c r="C57" t="s">
        <v>3126</v>
      </c>
      <c r="D57" t="s">
        <v>583</v>
      </c>
      <c r="E57" t="s">
        <v>584</v>
      </c>
      <c r="F57" t="s">
        <v>550</v>
      </c>
      <c r="G57" t="s">
        <v>7868</v>
      </c>
      <c r="H57" t="s">
        <v>181</v>
      </c>
      <c r="I57" t="s">
        <v>135</v>
      </c>
      <c r="J57" t="s">
        <v>37</v>
      </c>
      <c r="K57" t="s">
        <v>586</v>
      </c>
      <c r="L57" t="s">
        <v>39</v>
      </c>
      <c r="M57">
        <v>2584371</v>
      </c>
      <c r="N57">
        <v>0</v>
      </c>
      <c r="O57">
        <v>2584371</v>
      </c>
      <c r="P57">
        <v>0</v>
      </c>
      <c r="Q57" t="s">
        <v>2167</v>
      </c>
      <c r="R57" t="s">
        <v>3119</v>
      </c>
      <c r="S57" t="s">
        <v>3127</v>
      </c>
      <c r="T57" t="s">
        <v>588</v>
      </c>
      <c r="U57" t="s">
        <v>3128</v>
      </c>
      <c r="V57" t="s">
        <v>3129</v>
      </c>
      <c r="W57" t="s">
        <v>3034</v>
      </c>
      <c r="X57" t="str">
        <f t="shared" si="0"/>
        <v>Funcionamiento</v>
      </c>
      <c r="Y57" t="s">
        <v>7868</v>
      </c>
    </row>
    <row r="58" spans="1:25" x14ac:dyDescent="0.2">
      <c r="A58" t="s">
        <v>3122</v>
      </c>
      <c r="B58" t="s">
        <v>3130</v>
      </c>
      <c r="C58" t="s">
        <v>3131</v>
      </c>
      <c r="D58" t="s">
        <v>583</v>
      </c>
      <c r="E58" t="s">
        <v>584</v>
      </c>
      <c r="F58" t="s">
        <v>550</v>
      </c>
      <c r="G58" t="s">
        <v>7868</v>
      </c>
      <c r="H58" t="s">
        <v>174</v>
      </c>
      <c r="I58" t="s">
        <v>128</v>
      </c>
      <c r="J58" t="s">
        <v>37</v>
      </c>
      <c r="K58" t="s">
        <v>586</v>
      </c>
      <c r="L58" t="s">
        <v>39</v>
      </c>
      <c r="M58">
        <v>2602900</v>
      </c>
      <c r="N58">
        <v>0</v>
      </c>
      <c r="O58">
        <v>2602900</v>
      </c>
      <c r="P58">
        <v>0</v>
      </c>
      <c r="Q58" t="s">
        <v>2168</v>
      </c>
      <c r="R58" t="s">
        <v>3118</v>
      </c>
      <c r="S58" t="s">
        <v>3132</v>
      </c>
      <c r="T58" t="s">
        <v>588</v>
      </c>
      <c r="U58" t="s">
        <v>3133</v>
      </c>
      <c r="V58" t="s">
        <v>3134</v>
      </c>
      <c r="W58" t="s">
        <v>588</v>
      </c>
      <c r="X58" t="str">
        <f t="shared" si="0"/>
        <v>Funcionamiento</v>
      </c>
      <c r="Y58" t="s">
        <v>7868</v>
      </c>
    </row>
    <row r="59" spans="1:25" x14ac:dyDescent="0.2">
      <c r="A59" t="s">
        <v>3122</v>
      </c>
      <c r="B59" t="s">
        <v>3130</v>
      </c>
      <c r="C59" t="s">
        <v>3131</v>
      </c>
      <c r="D59" t="s">
        <v>583</v>
      </c>
      <c r="E59" t="s">
        <v>584</v>
      </c>
      <c r="F59" t="s">
        <v>550</v>
      </c>
      <c r="G59" t="s">
        <v>7868</v>
      </c>
      <c r="H59" t="s">
        <v>172</v>
      </c>
      <c r="I59" t="s">
        <v>126</v>
      </c>
      <c r="J59" t="s">
        <v>37</v>
      </c>
      <c r="K59" t="s">
        <v>586</v>
      </c>
      <c r="L59" t="s">
        <v>39</v>
      </c>
      <c r="M59">
        <v>7240100</v>
      </c>
      <c r="N59">
        <v>0</v>
      </c>
      <c r="O59">
        <v>7240100</v>
      </c>
      <c r="P59">
        <v>0</v>
      </c>
      <c r="Q59" t="s">
        <v>2168</v>
      </c>
      <c r="R59" t="s">
        <v>3118</v>
      </c>
      <c r="S59" t="s">
        <v>3132</v>
      </c>
      <c r="T59" t="s">
        <v>588</v>
      </c>
      <c r="U59" t="s">
        <v>3133</v>
      </c>
      <c r="V59" t="s">
        <v>3134</v>
      </c>
      <c r="W59" t="s">
        <v>588</v>
      </c>
      <c r="X59" t="str">
        <f t="shared" si="0"/>
        <v>Funcionamiento</v>
      </c>
      <c r="Y59" t="s">
        <v>7868</v>
      </c>
    </row>
    <row r="60" spans="1:25" x14ac:dyDescent="0.2">
      <c r="A60" t="s">
        <v>3122</v>
      </c>
      <c r="B60" t="s">
        <v>3130</v>
      </c>
      <c r="C60" t="s">
        <v>3131</v>
      </c>
      <c r="D60" t="s">
        <v>583</v>
      </c>
      <c r="E60" t="s">
        <v>584</v>
      </c>
      <c r="F60" t="s">
        <v>550</v>
      </c>
      <c r="G60" t="s">
        <v>7868</v>
      </c>
      <c r="H60" t="s">
        <v>173</v>
      </c>
      <c r="I60" t="s">
        <v>127</v>
      </c>
      <c r="J60" t="s">
        <v>37</v>
      </c>
      <c r="K60" t="s">
        <v>586</v>
      </c>
      <c r="L60" t="s">
        <v>39</v>
      </c>
      <c r="M60">
        <v>5259100</v>
      </c>
      <c r="N60">
        <v>0</v>
      </c>
      <c r="O60">
        <v>5259100</v>
      </c>
      <c r="P60">
        <v>0</v>
      </c>
      <c r="Q60" t="s">
        <v>2168</v>
      </c>
      <c r="R60" t="s">
        <v>3118</v>
      </c>
      <c r="S60" t="s">
        <v>3132</v>
      </c>
      <c r="T60" t="s">
        <v>588</v>
      </c>
      <c r="U60" t="s">
        <v>3133</v>
      </c>
      <c r="V60" t="s">
        <v>3134</v>
      </c>
      <c r="W60" t="s">
        <v>588</v>
      </c>
      <c r="X60" t="str">
        <f t="shared" si="0"/>
        <v>Funcionamiento</v>
      </c>
      <c r="Y60" t="s">
        <v>7868</v>
      </c>
    </row>
    <row r="61" spans="1:25" x14ac:dyDescent="0.2">
      <c r="A61" t="s">
        <v>3122</v>
      </c>
      <c r="B61" t="s">
        <v>3130</v>
      </c>
      <c r="C61" t="s">
        <v>3131</v>
      </c>
      <c r="D61" t="s">
        <v>583</v>
      </c>
      <c r="E61" t="s">
        <v>584</v>
      </c>
      <c r="F61" t="s">
        <v>550</v>
      </c>
      <c r="G61" t="s">
        <v>7868</v>
      </c>
      <c r="H61" t="s">
        <v>175</v>
      </c>
      <c r="I61" t="s">
        <v>129</v>
      </c>
      <c r="J61" t="s">
        <v>37</v>
      </c>
      <c r="K61" t="s">
        <v>586</v>
      </c>
      <c r="L61" t="s">
        <v>39</v>
      </c>
      <c r="M61">
        <v>598001</v>
      </c>
      <c r="N61">
        <v>0</v>
      </c>
      <c r="O61">
        <v>598001</v>
      </c>
      <c r="P61">
        <v>0</v>
      </c>
      <c r="Q61" t="s">
        <v>2168</v>
      </c>
      <c r="R61" t="s">
        <v>3118</v>
      </c>
      <c r="S61" t="s">
        <v>3132</v>
      </c>
      <c r="T61" t="s">
        <v>588</v>
      </c>
      <c r="U61" t="s">
        <v>3133</v>
      </c>
      <c r="V61" t="s">
        <v>3134</v>
      </c>
      <c r="W61" t="s">
        <v>588</v>
      </c>
      <c r="X61" t="str">
        <f t="shared" si="0"/>
        <v>Funcionamiento</v>
      </c>
      <c r="Y61" t="s">
        <v>7868</v>
      </c>
    </row>
    <row r="62" spans="1:25" x14ac:dyDescent="0.2">
      <c r="A62" t="s">
        <v>3122</v>
      </c>
      <c r="B62" t="s">
        <v>3130</v>
      </c>
      <c r="C62" t="s">
        <v>3131</v>
      </c>
      <c r="D62" t="s">
        <v>583</v>
      </c>
      <c r="E62" t="s">
        <v>584</v>
      </c>
      <c r="F62" t="s">
        <v>550</v>
      </c>
      <c r="G62" t="s">
        <v>7868</v>
      </c>
      <c r="H62" t="s">
        <v>176</v>
      </c>
      <c r="I62" t="s">
        <v>130</v>
      </c>
      <c r="J62" t="s">
        <v>37</v>
      </c>
      <c r="K62" t="s">
        <v>586</v>
      </c>
      <c r="L62" t="s">
        <v>39</v>
      </c>
      <c r="M62">
        <v>1952900</v>
      </c>
      <c r="N62">
        <v>0</v>
      </c>
      <c r="O62">
        <v>1952900</v>
      </c>
      <c r="P62">
        <v>0</v>
      </c>
      <c r="Q62" t="s">
        <v>2168</v>
      </c>
      <c r="R62" t="s">
        <v>3118</v>
      </c>
      <c r="S62" t="s">
        <v>3132</v>
      </c>
      <c r="T62" t="s">
        <v>588</v>
      </c>
      <c r="U62" t="s">
        <v>3133</v>
      </c>
      <c r="V62" t="s">
        <v>3134</v>
      </c>
      <c r="W62" t="s">
        <v>588</v>
      </c>
      <c r="X62" t="str">
        <f t="shared" si="0"/>
        <v>Funcionamiento</v>
      </c>
      <c r="Y62" t="s">
        <v>7868</v>
      </c>
    </row>
    <row r="63" spans="1:25" x14ac:dyDescent="0.2">
      <c r="A63" t="s">
        <v>3122</v>
      </c>
      <c r="B63" t="s">
        <v>3130</v>
      </c>
      <c r="C63" t="s">
        <v>3131</v>
      </c>
      <c r="D63" t="s">
        <v>583</v>
      </c>
      <c r="E63" t="s">
        <v>584</v>
      </c>
      <c r="F63" t="s">
        <v>550</v>
      </c>
      <c r="G63" t="s">
        <v>7868</v>
      </c>
      <c r="H63" t="s">
        <v>177</v>
      </c>
      <c r="I63" t="s">
        <v>131</v>
      </c>
      <c r="J63" t="s">
        <v>37</v>
      </c>
      <c r="K63" t="s">
        <v>586</v>
      </c>
      <c r="L63" t="s">
        <v>39</v>
      </c>
      <c r="M63">
        <v>1302100</v>
      </c>
      <c r="N63">
        <v>0</v>
      </c>
      <c r="O63">
        <v>1302100</v>
      </c>
      <c r="P63">
        <v>0</v>
      </c>
      <c r="Q63" t="s">
        <v>2168</v>
      </c>
      <c r="R63" t="s">
        <v>3118</v>
      </c>
      <c r="S63" t="s">
        <v>3132</v>
      </c>
      <c r="T63" t="s">
        <v>588</v>
      </c>
      <c r="U63" t="s">
        <v>3133</v>
      </c>
      <c r="V63" t="s">
        <v>3134</v>
      </c>
      <c r="W63" t="s">
        <v>588</v>
      </c>
      <c r="X63" t="str">
        <f t="shared" si="0"/>
        <v>Funcionamiento</v>
      </c>
      <c r="Y63" t="s">
        <v>7868</v>
      </c>
    </row>
    <row r="64" spans="1:25" x14ac:dyDescent="0.2">
      <c r="A64" t="s">
        <v>3135</v>
      </c>
      <c r="B64" t="s">
        <v>3136</v>
      </c>
      <c r="C64" t="s">
        <v>3137</v>
      </c>
      <c r="D64" t="s">
        <v>583</v>
      </c>
      <c r="E64" t="s">
        <v>584</v>
      </c>
      <c r="F64" t="s">
        <v>550</v>
      </c>
      <c r="G64" t="s">
        <v>7868</v>
      </c>
      <c r="H64" t="s">
        <v>195</v>
      </c>
      <c r="I64" t="s">
        <v>150</v>
      </c>
      <c r="J64" t="s">
        <v>48</v>
      </c>
      <c r="K64" t="s">
        <v>596</v>
      </c>
      <c r="L64" t="s">
        <v>39</v>
      </c>
      <c r="M64">
        <v>62000</v>
      </c>
      <c r="N64">
        <v>268</v>
      </c>
      <c r="O64">
        <v>62268</v>
      </c>
      <c r="P64">
        <v>0</v>
      </c>
      <c r="Q64" t="s">
        <v>2169</v>
      </c>
      <c r="R64" t="s">
        <v>3138</v>
      </c>
      <c r="S64" t="s">
        <v>3139</v>
      </c>
      <c r="T64" t="s">
        <v>3122</v>
      </c>
      <c r="U64" t="s">
        <v>3140</v>
      </c>
      <c r="V64" t="s">
        <v>3141</v>
      </c>
      <c r="W64" t="s">
        <v>588</v>
      </c>
      <c r="X64" t="str">
        <f t="shared" si="0"/>
        <v>Funcionamiento</v>
      </c>
      <c r="Y64" t="s">
        <v>7868</v>
      </c>
    </row>
    <row r="65" spans="1:25" x14ac:dyDescent="0.2">
      <c r="A65" t="s">
        <v>3119</v>
      </c>
      <c r="B65" t="s">
        <v>3142</v>
      </c>
      <c r="C65" t="s">
        <v>3143</v>
      </c>
      <c r="D65" t="s">
        <v>583</v>
      </c>
      <c r="E65" t="s">
        <v>584</v>
      </c>
      <c r="F65" t="s">
        <v>3144</v>
      </c>
      <c r="G65" t="s">
        <v>7868</v>
      </c>
      <c r="H65" t="s">
        <v>199</v>
      </c>
      <c r="I65" t="s">
        <v>159</v>
      </c>
      <c r="J65" t="s">
        <v>48</v>
      </c>
      <c r="K65" t="s">
        <v>596</v>
      </c>
      <c r="L65" t="s">
        <v>39</v>
      </c>
      <c r="M65">
        <v>24269760</v>
      </c>
      <c r="N65">
        <v>0</v>
      </c>
      <c r="O65">
        <v>24269760</v>
      </c>
      <c r="P65">
        <v>0</v>
      </c>
      <c r="Q65" t="s">
        <v>2170</v>
      </c>
      <c r="R65" t="s">
        <v>3145</v>
      </c>
      <c r="S65" t="s">
        <v>3146</v>
      </c>
      <c r="T65" t="s">
        <v>3147</v>
      </c>
      <c r="U65" t="s">
        <v>8740</v>
      </c>
      <c r="V65" t="s">
        <v>8741</v>
      </c>
      <c r="W65" t="s">
        <v>588</v>
      </c>
      <c r="X65" t="str">
        <f t="shared" si="0"/>
        <v>Inversión</v>
      </c>
      <c r="Y65" t="s">
        <v>585</v>
      </c>
    </row>
    <row r="66" spans="1:25" x14ac:dyDescent="0.2">
      <c r="A66" t="s">
        <v>3118</v>
      </c>
      <c r="B66" t="s">
        <v>3148</v>
      </c>
      <c r="C66" t="s">
        <v>3149</v>
      </c>
      <c r="D66" t="s">
        <v>583</v>
      </c>
      <c r="E66" t="s">
        <v>584</v>
      </c>
      <c r="F66" t="s">
        <v>550</v>
      </c>
      <c r="G66" t="s">
        <v>7868</v>
      </c>
      <c r="H66" t="s">
        <v>172</v>
      </c>
      <c r="I66" t="s">
        <v>126</v>
      </c>
      <c r="J66" t="s">
        <v>37</v>
      </c>
      <c r="K66" t="s">
        <v>586</v>
      </c>
      <c r="L66" t="s">
        <v>39</v>
      </c>
      <c r="M66">
        <v>849800</v>
      </c>
      <c r="N66">
        <v>283200</v>
      </c>
      <c r="O66">
        <v>1133000</v>
      </c>
      <c r="P66">
        <v>0</v>
      </c>
      <c r="Q66" t="s">
        <v>2171</v>
      </c>
      <c r="R66" t="s">
        <v>3132</v>
      </c>
      <c r="S66" t="s">
        <v>3150</v>
      </c>
      <c r="T66" t="s">
        <v>588</v>
      </c>
      <c r="U66" t="s">
        <v>3151</v>
      </c>
      <c r="V66" t="s">
        <v>3152</v>
      </c>
      <c r="W66" t="s">
        <v>588</v>
      </c>
      <c r="X66" t="str">
        <f t="shared" ref="X66:X129" si="1">IF(LEFT(H66,1)="C","Inversión","Funcionamiento")</f>
        <v>Funcionamiento</v>
      </c>
      <c r="Y66" t="s">
        <v>7868</v>
      </c>
    </row>
    <row r="67" spans="1:25" x14ac:dyDescent="0.2">
      <c r="A67" t="s">
        <v>3118</v>
      </c>
      <c r="B67" t="s">
        <v>3148</v>
      </c>
      <c r="C67" t="s">
        <v>3149</v>
      </c>
      <c r="D67" t="s">
        <v>583</v>
      </c>
      <c r="E67" t="s">
        <v>584</v>
      </c>
      <c r="F67" t="s">
        <v>550</v>
      </c>
      <c r="G67" t="s">
        <v>7868</v>
      </c>
      <c r="H67" t="s">
        <v>174</v>
      </c>
      <c r="I67" t="s">
        <v>128</v>
      </c>
      <c r="J67" t="s">
        <v>37</v>
      </c>
      <c r="K67" t="s">
        <v>586</v>
      </c>
      <c r="L67" t="s">
        <v>39</v>
      </c>
      <c r="M67">
        <v>286400</v>
      </c>
      <c r="N67">
        <v>0</v>
      </c>
      <c r="O67">
        <v>286400</v>
      </c>
      <c r="P67">
        <v>0</v>
      </c>
      <c r="Q67" t="s">
        <v>2171</v>
      </c>
      <c r="R67" t="s">
        <v>3132</v>
      </c>
      <c r="S67" t="s">
        <v>3150</v>
      </c>
      <c r="T67" t="s">
        <v>588</v>
      </c>
      <c r="U67" t="s">
        <v>3151</v>
      </c>
      <c r="V67" t="s">
        <v>3152</v>
      </c>
      <c r="W67" t="s">
        <v>588</v>
      </c>
      <c r="X67" t="str">
        <f t="shared" si="1"/>
        <v>Funcionamiento</v>
      </c>
      <c r="Y67" t="s">
        <v>7868</v>
      </c>
    </row>
    <row r="68" spans="1:25" x14ac:dyDescent="0.2">
      <c r="A68" t="s">
        <v>3118</v>
      </c>
      <c r="B68" t="s">
        <v>3148</v>
      </c>
      <c r="C68" t="s">
        <v>3149</v>
      </c>
      <c r="D68" t="s">
        <v>583</v>
      </c>
      <c r="E68" t="s">
        <v>584</v>
      </c>
      <c r="F68" t="s">
        <v>550</v>
      </c>
      <c r="G68" t="s">
        <v>7868</v>
      </c>
      <c r="H68" t="s">
        <v>175</v>
      </c>
      <c r="I68" t="s">
        <v>129</v>
      </c>
      <c r="J68" t="s">
        <v>37</v>
      </c>
      <c r="K68" t="s">
        <v>586</v>
      </c>
      <c r="L68" t="s">
        <v>39</v>
      </c>
      <c r="M68">
        <v>66000</v>
      </c>
      <c r="N68">
        <v>0</v>
      </c>
      <c r="O68">
        <v>66000</v>
      </c>
      <c r="P68">
        <v>0</v>
      </c>
      <c r="Q68" t="s">
        <v>2171</v>
      </c>
      <c r="R68" t="s">
        <v>3132</v>
      </c>
      <c r="S68" t="s">
        <v>3150</v>
      </c>
      <c r="T68" t="s">
        <v>588</v>
      </c>
      <c r="U68" t="s">
        <v>3151</v>
      </c>
      <c r="V68" t="s">
        <v>3152</v>
      </c>
      <c r="W68" t="s">
        <v>588</v>
      </c>
      <c r="X68" t="str">
        <f t="shared" si="1"/>
        <v>Funcionamiento</v>
      </c>
      <c r="Y68" t="s">
        <v>7868</v>
      </c>
    </row>
    <row r="69" spans="1:25" x14ac:dyDescent="0.2">
      <c r="A69" t="s">
        <v>3118</v>
      </c>
      <c r="B69" t="s">
        <v>3148</v>
      </c>
      <c r="C69" t="s">
        <v>3149</v>
      </c>
      <c r="D69" t="s">
        <v>583</v>
      </c>
      <c r="E69" t="s">
        <v>584</v>
      </c>
      <c r="F69" t="s">
        <v>550</v>
      </c>
      <c r="G69" t="s">
        <v>7868</v>
      </c>
      <c r="H69" t="s">
        <v>176</v>
      </c>
      <c r="I69" t="s">
        <v>130</v>
      </c>
      <c r="J69" t="s">
        <v>37</v>
      </c>
      <c r="K69" t="s">
        <v>586</v>
      </c>
      <c r="L69" t="s">
        <v>39</v>
      </c>
      <c r="M69">
        <v>214200</v>
      </c>
      <c r="N69">
        <v>0</v>
      </c>
      <c r="O69">
        <v>214200</v>
      </c>
      <c r="P69">
        <v>0</v>
      </c>
      <c r="Q69" t="s">
        <v>2171</v>
      </c>
      <c r="R69" t="s">
        <v>3132</v>
      </c>
      <c r="S69" t="s">
        <v>3150</v>
      </c>
      <c r="T69" t="s">
        <v>588</v>
      </c>
      <c r="U69" t="s">
        <v>3151</v>
      </c>
      <c r="V69" t="s">
        <v>3152</v>
      </c>
      <c r="W69" t="s">
        <v>588</v>
      </c>
      <c r="X69" t="str">
        <f t="shared" si="1"/>
        <v>Funcionamiento</v>
      </c>
      <c r="Y69" t="s">
        <v>7868</v>
      </c>
    </row>
    <row r="70" spans="1:25" x14ac:dyDescent="0.2">
      <c r="A70" t="s">
        <v>3118</v>
      </c>
      <c r="B70" t="s">
        <v>3148</v>
      </c>
      <c r="C70" t="s">
        <v>3149</v>
      </c>
      <c r="D70" t="s">
        <v>583</v>
      </c>
      <c r="E70" t="s">
        <v>584</v>
      </c>
      <c r="F70" t="s">
        <v>550</v>
      </c>
      <c r="G70" t="s">
        <v>7868</v>
      </c>
      <c r="H70" t="s">
        <v>177</v>
      </c>
      <c r="I70" t="s">
        <v>131</v>
      </c>
      <c r="J70" t="s">
        <v>37</v>
      </c>
      <c r="K70" t="s">
        <v>586</v>
      </c>
      <c r="L70" t="s">
        <v>39</v>
      </c>
      <c r="M70">
        <v>144000</v>
      </c>
      <c r="N70">
        <v>0</v>
      </c>
      <c r="O70">
        <v>144000</v>
      </c>
      <c r="P70">
        <v>0</v>
      </c>
      <c r="Q70" t="s">
        <v>2171</v>
      </c>
      <c r="R70" t="s">
        <v>3132</v>
      </c>
      <c r="S70" t="s">
        <v>3150</v>
      </c>
      <c r="T70" t="s">
        <v>588</v>
      </c>
      <c r="U70" t="s">
        <v>3151</v>
      </c>
      <c r="V70" t="s">
        <v>3152</v>
      </c>
      <c r="W70" t="s">
        <v>588</v>
      </c>
      <c r="X70" t="str">
        <f t="shared" si="1"/>
        <v>Funcionamiento</v>
      </c>
      <c r="Y70" t="s">
        <v>7868</v>
      </c>
    </row>
    <row r="71" spans="1:25" x14ac:dyDescent="0.2">
      <c r="A71" t="s">
        <v>3118</v>
      </c>
      <c r="B71" t="s">
        <v>3148</v>
      </c>
      <c r="C71" t="s">
        <v>3149</v>
      </c>
      <c r="D71" t="s">
        <v>583</v>
      </c>
      <c r="E71" t="s">
        <v>584</v>
      </c>
      <c r="F71" t="s">
        <v>550</v>
      </c>
      <c r="G71" t="s">
        <v>7868</v>
      </c>
      <c r="H71" t="s">
        <v>173</v>
      </c>
      <c r="I71" t="s">
        <v>127</v>
      </c>
      <c r="J71" t="s">
        <v>37</v>
      </c>
      <c r="K71" t="s">
        <v>586</v>
      </c>
      <c r="L71" t="s">
        <v>39</v>
      </c>
      <c r="M71">
        <v>626400</v>
      </c>
      <c r="N71">
        <v>268300</v>
      </c>
      <c r="O71">
        <v>894700</v>
      </c>
      <c r="P71">
        <v>0</v>
      </c>
      <c r="Q71" t="s">
        <v>2171</v>
      </c>
      <c r="R71" t="s">
        <v>3132</v>
      </c>
      <c r="S71" t="s">
        <v>3150</v>
      </c>
      <c r="T71" t="s">
        <v>588</v>
      </c>
      <c r="U71" t="s">
        <v>3151</v>
      </c>
      <c r="V71" t="s">
        <v>3152</v>
      </c>
      <c r="W71" t="s">
        <v>588</v>
      </c>
      <c r="X71" t="str">
        <f t="shared" si="1"/>
        <v>Funcionamiento</v>
      </c>
      <c r="Y71" t="s">
        <v>7868</v>
      </c>
    </row>
    <row r="72" spans="1:25" x14ac:dyDescent="0.2">
      <c r="A72" t="s">
        <v>3138</v>
      </c>
      <c r="B72" t="s">
        <v>3153</v>
      </c>
      <c r="C72" t="s">
        <v>3154</v>
      </c>
      <c r="D72" t="s">
        <v>583</v>
      </c>
      <c r="E72" t="s">
        <v>584</v>
      </c>
      <c r="F72" t="s">
        <v>550</v>
      </c>
      <c r="G72" t="s">
        <v>7868</v>
      </c>
      <c r="H72" t="s">
        <v>166</v>
      </c>
      <c r="I72" t="s">
        <v>120</v>
      </c>
      <c r="J72" t="s">
        <v>37</v>
      </c>
      <c r="K72" t="s">
        <v>586</v>
      </c>
      <c r="L72" t="s">
        <v>39</v>
      </c>
      <c r="M72">
        <v>1321960</v>
      </c>
      <c r="N72">
        <v>0</v>
      </c>
      <c r="O72">
        <v>1321960</v>
      </c>
      <c r="P72">
        <v>0</v>
      </c>
      <c r="Q72" t="s">
        <v>2172</v>
      </c>
      <c r="R72" t="s">
        <v>3155</v>
      </c>
      <c r="S72" t="s">
        <v>3156</v>
      </c>
      <c r="T72" t="s">
        <v>588</v>
      </c>
      <c r="U72" t="s">
        <v>3157</v>
      </c>
      <c r="V72" t="s">
        <v>3158</v>
      </c>
      <c r="W72" t="s">
        <v>588</v>
      </c>
      <c r="X72" t="str">
        <f t="shared" si="1"/>
        <v>Funcionamiento</v>
      </c>
      <c r="Y72" t="s">
        <v>7868</v>
      </c>
    </row>
    <row r="73" spans="1:25" x14ac:dyDescent="0.2">
      <c r="A73" t="s">
        <v>3138</v>
      </c>
      <c r="B73" t="s">
        <v>3153</v>
      </c>
      <c r="C73" t="s">
        <v>3154</v>
      </c>
      <c r="D73" t="s">
        <v>583</v>
      </c>
      <c r="E73" t="s">
        <v>584</v>
      </c>
      <c r="F73" t="s">
        <v>550</v>
      </c>
      <c r="G73" t="s">
        <v>7868</v>
      </c>
      <c r="H73" t="s">
        <v>180</v>
      </c>
      <c r="I73" t="s">
        <v>134</v>
      </c>
      <c r="J73" t="s">
        <v>37</v>
      </c>
      <c r="K73" t="s">
        <v>586</v>
      </c>
      <c r="L73" t="s">
        <v>39</v>
      </c>
      <c r="M73">
        <v>476343</v>
      </c>
      <c r="N73">
        <v>0</v>
      </c>
      <c r="O73">
        <v>476343</v>
      </c>
      <c r="P73">
        <v>0</v>
      </c>
      <c r="Q73" t="s">
        <v>2172</v>
      </c>
      <c r="R73" t="s">
        <v>3155</v>
      </c>
      <c r="S73" t="s">
        <v>3156</v>
      </c>
      <c r="T73" t="s">
        <v>588</v>
      </c>
      <c r="U73" t="s">
        <v>3157</v>
      </c>
      <c r="V73" t="s">
        <v>3158</v>
      </c>
      <c r="W73" t="s">
        <v>588</v>
      </c>
      <c r="X73" t="str">
        <f t="shared" si="1"/>
        <v>Funcionamiento</v>
      </c>
      <c r="Y73" t="s">
        <v>7868</v>
      </c>
    </row>
    <row r="74" spans="1:25" x14ac:dyDescent="0.2">
      <c r="A74" t="s">
        <v>3138</v>
      </c>
      <c r="B74" t="s">
        <v>3153</v>
      </c>
      <c r="C74" t="s">
        <v>3154</v>
      </c>
      <c r="D74" t="s">
        <v>583</v>
      </c>
      <c r="E74" t="s">
        <v>584</v>
      </c>
      <c r="F74" t="s">
        <v>550</v>
      </c>
      <c r="G74" t="s">
        <v>7868</v>
      </c>
      <c r="H74" t="s">
        <v>169</v>
      </c>
      <c r="I74" t="s">
        <v>123</v>
      </c>
      <c r="J74" t="s">
        <v>37</v>
      </c>
      <c r="K74" t="s">
        <v>586</v>
      </c>
      <c r="L74" t="s">
        <v>39</v>
      </c>
      <c r="M74">
        <v>4511304</v>
      </c>
      <c r="N74">
        <v>0</v>
      </c>
      <c r="O74">
        <v>4511304</v>
      </c>
      <c r="P74">
        <v>0</v>
      </c>
      <c r="Q74" t="s">
        <v>2172</v>
      </c>
      <c r="R74" t="s">
        <v>3155</v>
      </c>
      <c r="S74" t="s">
        <v>3156</v>
      </c>
      <c r="T74" t="s">
        <v>588</v>
      </c>
      <c r="U74" t="s">
        <v>3157</v>
      </c>
      <c r="V74" t="s">
        <v>3158</v>
      </c>
      <c r="W74" t="s">
        <v>588</v>
      </c>
      <c r="X74" t="str">
        <f t="shared" si="1"/>
        <v>Funcionamiento</v>
      </c>
      <c r="Y74" t="s">
        <v>7868</v>
      </c>
    </row>
    <row r="75" spans="1:25" x14ac:dyDescent="0.2">
      <c r="A75" t="s">
        <v>3138</v>
      </c>
      <c r="B75" t="s">
        <v>3153</v>
      </c>
      <c r="C75" t="s">
        <v>3154</v>
      </c>
      <c r="D75" t="s">
        <v>583</v>
      </c>
      <c r="E75" t="s">
        <v>584</v>
      </c>
      <c r="F75" t="s">
        <v>550</v>
      </c>
      <c r="G75" t="s">
        <v>7868</v>
      </c>
      <c r="H75" t="s">
        <v>171</v>
      </c>
      <c r="I75" t="s">
        <v>125</v>
      </c>
      <c r="J75" t="s">
        <v>37</v>
      </c>
      <c r="K75" t="s">
        <v>586</v>
      </c>
      <c r="L75" t="s">
        <v>39</v>
      </c>
      <c r="M75">
        <v>6256248</v>
      </c>
      <c r="N75">
        <v>0</v>
      </c>
      <c r="O75">
        <v>6256248</v>
      </c>
      <c r="P75">
        <v>0</v>
      </c>
      <c r="Q75" t="s">
        <v>2172</v>
      </c>
      <c r="R75" t="s">
        <v>3155</v>
      </c>
      <c r="S75" t="s">
        <v>3156</v>
      </c>
      <c r="T75" t="s">
        <v>588</v>
      </c>
      <c r="U75" t="s">
        <v>3157</v>
      </c>
      <c r="V75" t="s">
        <v>3158</v>
      </c>
      <c r="W75" t="s">
        <v>588</v>
      </c>
      <c r="X75" t="str">
        <f t="shared" si="1"/>
        <v>Funcionamiento</v>
      </c>
      <c r="Y75" t="s">
        <v>7868</v>
      </c>
    </row>
    <row r="76" spans="1:25" x14ac:dyDescent="0.2">
      <c r="A76" t="s">
        <v>3138</v>
      </c>
      <c r="B76" t="s">
        <v>3153</v>
      </c>
      <c r="C76" t="s">
        <v>3154</v>
      </c>
      <c r="D76" t="s">
        <v>583</v>
      </c>
      <c r="E76" t="s">
        <v>584</v>
      </c>
      <c r="F76" t="s">
        <v>550</v>
      </c>
      <c r="G76" t="s">
        <v>7868</v>
      </c>
      <c r="H76" t="s">
        <v>178</v>
      </c>
      <c r="I76" t="s">
        <v>132</v>
      </c>
      <c r="J76" t="s">
        <v>37</v>
      </c>
      <c r="K76" t="s">
        <v>586</v>
      </c>
      <c r="L76" t="s">
        <v>39</v>
      </c>
      <c r="M76">
        <v>5455173</v>
      </c>
      <c r="N76">
        <v>0</v>
      </c>
      <c r="O76">
        <v>5455173</v>
      </c>
      <c r="P76">
        <v>0</v>
      </c>
      <c r="Q76" t="s">
        <v>2172</v>
      </c>
      <c r="R76" t="s">
        <v>3155</v>
      </c>
      <c r="S76" t="s">
        <v>3156</v>
      </c>
      <c r="T76" t="s">
        <v>588</v>
      </c>
      <c r="U76" t="s">
        <v>3157</v>
      </c>
      <c r="V76" t="s">
        <v>3158</v>
      </c>
      <c r="W76" t="s">
        <v>588</v>
      </c>
      <c r="X76" t="str">
        <f t="shared" si="1"/>
        <v>Funcionamiento</v>
      </c>
      <c r="Y76" t="s">
        <v>7868</v>
      </c>
    </row>
    <row r="77" spans="1:25" x14ac:dyDescent="0.2">
      <c r="A77" t="s">
        <v>3138</v>
      </c>
      <c r="B77" t="s">
        <v>3153</v>
      </c>
      <c r="C77" t="s">
        <v>3154</v>
      </c>
      <c r="D77" t="s">
        <v>583</v>
      </c>
      <c r="E77" t="s">
        <v>584</v>
      </c>
      <c r="F77" t="s">
        <v>550</v>
      </c>
      <c r="G77" t="s">
        <v>7868</v>
      </c>
      <c r="H77" t="s">
        <v>164</v>
      </c>
      <c r="I77" t="s">
        <v>118</v>
      </c>
      <c r="J77" t="s">
        <v>37</v>
      </c>
      <c r="K77" t="s">
        <v>586</v>
      </c>
      <c r="L77" t="s">
        <v>39</v>
      </c>
      <c r="M77">
        <v>58753300</v>
      </c>
      <c r="N77">
        <v>0</v>
      </c>
      <c r="O77">
        <v>58753300</v>
      </c>
      <c r="P77">
        <v>0</v>
      </c>
      <c r="Q77" t="s">
        <v>2172</v>
      </c>
      <c r="R77" t="s">
        <v>3155</v>
      </c>
      <c r="S77" t="s">
        <v>3156</v>
      </c>
      <c r="T77" t="s">
        <v>588</v>
      </c>
      <c r="U77" t="s">
        <v>3157</v>
      </c>
      <c r="V77" t="s">
        <v>3158</v>
      </c>
      <c r="W77" t="s">
        <v>588</v>
      </c>
      <c r="X77" t="str">
        <f t="shared" si="1"/>
        <v>Funcionamiento</v>
      </c>
      <c r="Y77" t="s">
        <v>7868</v>
      </c>
    </row>
    <row r="78" spans="1:25" x14ac:dyDescent="0.2">
      <c r="A78" t="s">
        <v>3138</v>
      </c>
      <c r="B78" t="s">
        <v>3153</v>
      </c>
      <c r="C78" t="s">
        <v>3154</v>
      </c>
      <c r="D78" t="s">
        <v>583</v>
      </c>
      <c r="E78" t="s">
        <v>584</v>
      </c>
      <c r="F78" t="s">
        <v>550</v>
      </c>
      <c r="G78" t="s">
        <v>7868</v>
      </c>
      <c r="H78" t="s">
        <v>181</v>
      </c>
      <c r="I78" t="s">
        <v>135</v>
      </c>
      <c r="J78" t="s">
        <v>37</v>
      </c>
      <c r="K78" t="s">
        <v>586</v>
      </c>
      <c r="L78" t="s">
        <v>39</v>
      </c>
      <c r="M78">
        <v>2354967</v>
      </c>
      <c r="N78">
        <v>0</v>
      </c>
      <c r="O78">
        <v>2354967</v>
      </c>
      <c r="P78">
        <v>0</v>
      </c>
      <c r="Q78" t="s">
        <v>2172</v>
      </c>
      <c r="R78" t="s">
        <v>3155</v>
      </c>
      <c r="S78" t="s">
        <v>3156</v>
      </c>
      <c r="T78" t="s">
        <v>588</v>
      </c>
      <c r="U78" t="s">
        <v>3157</v>
      </c>
      <c r="V78" t="s">
        <v>3158</v>
      </c>
      <c r="W78" t="s">
        <v>588</v>
      </c>
      <c r="X78" t="str">
        <f t="shared" si="1"/>
        <v>Funcionamiento</v>
      </c>
      <c r="Y78" t="s">
        <v>7868</v>
      </c>
    </row>
    <row r="79" spans="1:25" x14ac:dyDescent="0.2">
      <c r="A79" t="s">
        <v>3138</v>
      </c>
      <c r="B79" t="s">
        <v>3153</v>
      </c>
      <c r="C79" t="s">
        <v>3154</v>
      </c>
      <c r="D79" t="s">
        <v>583</v>
      </c>
      <c r="E79" t="s">
        <v>584</v>
      </c>
      <c r="F79" t="s">
        <v>550</v>
      </c>
      <c r="G79" t="s">
        <v>7868</v>
      </c>
      <c r="H79" t="s">
        <v>167</v>
      </c>
      <c r="I79" t="s">
        <v>3051</v>
      </c>
      <c r="J79" t="s">
        <v>37</v>
      </c>
      <c r="K79" t="s">
        <v>586</v>
      </c>
      <c r="L79" t="s">
        <v>39</v>
      </c>
      <c r="M79">
        <v>1851372</v>
      </c>
      <c r="N79">
        <v>0</v>
      </c>
      <c r="O79">
        <v>1851372</v>
      </c>
      <c r="P79">
        <v>0</v>
      </c>
      <c r="Q79" t="s">
        <v>2172</v>
      </c>
      <c r="R79" t="s">
        <v>3155</v>
      </c>
      <c r="S79" t="s">
        <v>3156</v>
      </c>
      <c r="T79" t="s">
        <v>588</v>
      </c>
      <c r="U79" t="s">
        <v>3157</v>
      </c>
      <c r="V79" t="s">
        <v>3158</v>
      </c>
      <c r="W79" t="s">
        <v>588</v>
      </c>
      <c r="X79" t="str">
        <f t="shared" si="1"/>
        <v>Funcionamiento</v>
      </c>
      <c r="Y79" t="s">
        <v>7868</v>
      </c>
    </row>
    <row r="80" spans="1:25" x14ac:dyDescent="0.2">
      <c r="A80" t="s">
        <v>3145</v>
      </c>
      <c r="B80" t="s">
        <v>3153</v>
      </c>
      <c r="C80" t="s">
        <v>3159</v>
      </c>
      <c r="D80" t="s">
        <v>583</v>
      </c>
      <c r="E80" t="s">
        <v>584</v>
      </c>
      <c r="F80" t="s">
        <v>550</v>
      </c>
      <c r="G80" t="s">
        <v>7868</v>
      </c>
      <c r="H80" t="s">
        <v>176</v>
      </c>
      <c r="I80" t="s">
        <v>130</v>
      </c>
      <c r="J80" t="s">
        <v>37</v>
      </c>
      <c r="K80" t="s">
        <v>586</v>
      </c>
      <c r="L80" t="s">
        <v>39</v>
      </c>
      <c r="M80">
        <v>2182200</v>
      </c>
      <c r="N80">
        <v>0</v>
      </c>
      <c r="O80">
        <v>2182200</v>
      </c>
      <c r="P80">
        <v>0</v>
      </c>
      <c r="Q80" t="s">
        <v>2173</v>
      </c>
      <c r="R80" t="s">
        <v>3147</v>
      </c>
      <c r="S80" t="s">
        <v>3160</v>
      </c>
      <c r="T80" t="s">
        <v>588</v>
      </c>
      <c r="U80" t="s">
        <v>3161</v>
      </c>
      <c r="V80" t="s">
        <v>3162</v>
      </c>
      <c r="W80" t="s">
        <v>588</v>
      </c>
      <c r="X80" t="str">
        <f t="shared" si="1"/>
        <v>Funcionamiento</v>
      </c>
      <c r="Y80" t="s">
        <v>7868</v>
      </c>
    </row>
    <row r="81" spans="1:25" x14ac:dyDescent="0.2">
      <c r="A81" t="s">
        <v>3145</v>
      </c>
      <c r="B81" t="s">
        <v>3153</v>
      </c>
      <c r="C81" t="s">
        <v>3159</v>
      </c>
      <c r="D81" t="s">
        <v>583</v>
      </c>
      <c r="E81" t="s">
        <v>584</v>
      </c>
      <c r="F81" t="s">
        <v>550</v>
      </c>
      <c r="G81" t="s">
        <v>7868</v>
      </c>
      <c r="H81" t="s">
        <v>177</v>
      </c>
      <c r="I81" t="s">
        <v>131</v>
      </c>
      <c r="J81" t="s">
        <v>37</v>
      </c>
      <c r="K81" t="s">
        <v>586</v>
      </c>
      <c r="L81" t="s">
        <v>39</v>
      </c>
      <c r="M81">
        <v>1455300</v>
      </c>
      <c r="N81">
        <v>0</v>
      </c>
      <c r="O81">
        <v>1455300</v>
      </c>
      <c r="P81">
        <v>0</v>
      </c>
      <c r="Q81" t="s">
        <v>2173</v>
      </c>
      <c r="R81" t="s">
        <v>3147</v>
      </c>
      <c r="S81" t="s">
        <v>3160</v>
      </c>
      <c r="T81" t="s">
        <v>588</v>
      </c>
      <c r="U81" t="s">
        <v>3161</v>
      </c>
      <c r="V81" t="s">
        <v>3162</v>
      </c>
      <c r="W81" t="s">
        <v>588</v>
      </c>
      <c r="X81" t="str">
        <f t="shared" si="1"/>
        <v>Funcionamiento</v>
      </c>
      <c r="Y81" t="s">
        <v>7868</v>
      </c>
    </row>
    <row r="82" spans="1:25" x14ac:dyDescent="0.2">
      <c r="A82" t="s">
        <v>3145</v>
      </c>
      <c r="B82" t="s">
        <v>3153</v>
      </c>
      <c r="C82" t="s">
        <v>3159</v>
      </c>
      <c r="D82" t="s">
        <v>583</v>
      </c>
      <c r="E82" t="s">
        <v>584</v>
      </c>
      <c r="F82" t="s">
        <v>550</v>
      </c>
      <c r="G82" t="s">
        <v>7868</v>
      </c>
      <c r="H82" t="s">
        <v>173</v>
      </c>
      <c r="I82" t="s">
        <v>127</v>
      </c>
      <c r="J82" t="s">
        <v>37</v>
      </c>
      <c r="K82" t="s">
        <v>586</v>
      </c>
      <c r="L82" t="s">
        <v>39</v>
      </c>
      <c r="M82">
        <v>5377900</v>
      </c>
      <c r="N82">
        <v>0</v>
      </c>
      <c r="O82">
        <v>5377900</v>
      </c>
      <c r="P82">
        <v>0</v>
      </c>
      <c r="Q82" t="s">
        <v>2173</v>
      </c>
      <c r="R82" t="s">
        <v>3147</v>
      </c>
      <c r="S82" t="s">
        <v>3160</v>
      </c>
      <c r="T82" t="s">
        <v>588</v>
      </c>
      <c r="U82" t="s">
        <v>3161</v>
      </c>
      <c r="V82" t="s">
        <v>3162</v>
      </c>
      <c r="W82" t="s">
        <v>588</v>
      </c>
      <c r="X82" t="str">
        <f t="shared" si="1"/>
        <v>Funcionamiento</v>
      </c>
      <c r="Y82" t="s">
        <v>7868</v>
      </c>
    </row>
    <row r="83" spans="1:25" x14ac:dyDescent="0.2">
      <c r="A83" t="s">
        <v>3145</v>
      </c>
      <c r="B83" t="s">
        <v>3153</v>
      </c>
      <c r="C83" t="s">
        <v>3159</v>
      </c>
      <c r="D83" t="s">
        <v>583</v>
      </c>
      <c r="E83" t="s">
        <v>584</v>
      </c>
      <c r="F83" t="s">
        <v>550</v>
      </c>
      <c r="G83" t="s">
        <v>7868</v>
      </c>
      <c r="H83" t="s">
        <v>172</v>
      </c>
      <c r="I83" t="s">
        <v>126</v>
      </c>
      <c r="J83" t="s">
        <v>37</v>
      </c>
      <c r="K83" t="s">
        <v>586</v>
      </c>
      <c r="L83" t="s">
        <v>39</v>
      </c>
      <c r="M83">
        <v>7469100</v>
      </c>
      <c r="N83">
        <v>-6068300</v>
      </c>
      <c r="O83">
        <v>1400800</v>
      </c>
      <c r="P83">
        <v>0</v>
      </c>
      <c r="Q83" t="s">
        <v>2173</v>
      </c>
      <c r="R83" t="s">
        <v>3147</v>
      </c>
      <c r="S83" t="s">
        <v>3160</v>
      </c>
      <c r="T83" t="s">
        <v>588</v>
      </c>
      <c r="U83" t="s">
        <v>3161</v>
      </c>
      <c r="V83" t="s">
        <v>3162</v>
      </c>
      <c r="W83" t="s">
        <v>588</v>
      </c>
      <c r="X83" t="str">
        <f t="shared" si="1"/>
        <v>Funcionamiento</v>
      </c>
      <c r="Y83" t="s">
        <v>7868</v>
      </c>
    </row>
    <row r="84" spans="1:25" x14ac:dyDescent="0.2">
      <c r="A84" t="s">
        <v>3145</v>
      </c>
      <c r="B84" t="s">
        <v>3153</v>
      </c>
      <c r="C84" t="s">
        <v>3159</v>
      </c>
      <c r="D84" t="s">
        <v>583</v>
      </c>
      <c r="E84" t="s">
        <v>584</v>
      </c>
      <c r="F84" t="s">
        <v>550</v>
      </c>
      <c r="G84" t="s">
        <v>7868</v>
      </c>
      <c r="H84" t="s">
        <v>174</v>
      </c>
      <c r="I84" t="s">
        <v>128</v>
      </c>
      <c r="J84" t="s">
        <v>37</v>
      </c>
      <c r="K84" t="s">
        <v>586</v>
      </c>
      <c r="L84" t="s">
        <v>39</v>
      </c>
      <c r="M84">
        <v>2909000</v>
      </c>
      <c r="N84">
        <v>0</v>
      </c>
      <c r="O84">
        <v>2909000</v>
      </c>
      <c r="P84">
        <v>0</v>
      </c>
      <c r="Q84" t="s">
        <v>2173</v>
      </c>
      <c r="R84" t="s">
        <v>3147</v>
      </c>
      <c r="S84" t="s">
        <v>3160</v>
      </c>
      <c r="T84" t="s">
        <v>588</v>
      </c>
      <c r="U84" t="s">
        <v>3161</v>
      </c>
      <c r="V84" t="s">
        <v>3162</v>
      </c>
      <c r="W84" t="s">
        <v>588</v>
      </c>
      <c r="X84" t="str">
        <f t="shared" si="1"/>
        <v>Funcionamiento</v>
      </c>
      <c r="Y84" t="s">
        <v>7868</v>
      </c>
    </row>
    <row r="85" spans="1:25" x14ac:dyDescent="0.2">
      <c r="A85" t="s">
        <v>3145</v>
      </c>
      <c r="B85" t="s">
        <v>3153</v>
      </c>
      <c r="C85" t="s">
        <v>3159</v>
      </c>
      <c r="D85" t="s">
        <v>583</v>
      </c>
      <c r="E85" t="s">
        <v>584</v>
      </c>
      <c r="F85" t="s">
        <v>550</v>
      </c>
      <c r="G85" t="s">
        <v>7868</v>
      </c>
      <c r="H85" t="s">
        <v>175</v>
      </c>
      <c r="I85" t="s">
        <v>129</v>
      </c>
      <c r="J85" t="s">
        <v>37</v>
      </c>
      <c r="K85" t="s">
        <v>586</v>
      </c>
      <c r="L85" t="s">
        <v>39</v>
      </c>
      <c r="M85">
        <v>629300</v>
      </c>
      <c r="N85">
        <v>0</v>
      </c>
      <c r="O85">
        <v>629300</v>
      </c>
      <c r="P85">
        <v>0</v>
      </c>
      <c r="Q85" t="s">
        <v>2173</v>
      </c>
      <c r="R85" t="s">
        <v>3147</v>
      </c>
      <c r="S85" t="s">
        <v>3160</v>
      </c>
      <c r="T85" t="s">
        <v>588</v>
      </c>
      <c r="U85" t="s">
        <v>3161</v>
      </c>
      <c r="V85" t="s">
        <v>3162</v>
      </c>
      <c r="W85" t="s">
        <v>588</v>
      </c>
      <c r="X85" t="str">
        <f t="shared" si="1"/>
        <v>Funcionamiento</v>
      </c>
      <c r="Y85" t="s">
        <v>7868</v>
      </c>
    </row>
    <row r="86" spans="1:25" x14ac:dyDescent="0.2">
      <c r="A86" t="s">
        <v>3132</v>
      </c>
      <c r="B86" t="s">
        <v>3163</v>
      </c>
      <c r="C86" t="s">
        <v>3164</v>
      </c>
      <c r="D86" t="s">
        <v>583</v>
      </c>
      <c r="E86" t="s">
        <v>584</v>
      </c>
      <c r="F86" t="s">
        <v>550</v>
      </c>
      <c r="G86" t="s">
        <v>7868</v>
      </c>
      <c r="H86" t="s">
        <v>195</v>
      </c>
      <c r="I86" t="s">
        <v>150</v>
      </c>
      <c r="J86" t="s">
        <v>48</v>
      </c>
      <c r="K86" t="s">
        <v>596</v>
      </c>
      <c r="L86" t="s">
        <v>39</v>
      </c>
      <c r="M86">
        <v>5000</v>
      </c>
      <c r="N86">
        <v>0</v>
      </c>
      <c r="O86">
        <v>5000</v>
      </c>
      <c r="P86">
        <v>0</v>
      </c>
      <c r="Q86" t="s">
        <v>2174</v>
      </c>
      <c r="R86" t="s">
        <v>3165</v>
      </c>
      <c r="S86" t="s">
        <v>3166</v>
      </c>
      <c r="T86" t="s">
        <v>3167</v>
      </c>
      <c r="U86" t="s">
        <v>3168</v>
      </c>
      <c r="V86" t="s">
        <v>3169</v>
      </c>
      <c r="W86" t="s">
        <v>588</v>
      </c>
      <c r="X86" t="str">
        <f t="shared" si="1"/>
        <v>Funcionamiento</v>
      </c>
      <c r="Y86" t="s">
        <v>7868</v>
      </c>
    </row>
    <row r="87" spans="1:25" x14ac:dyDescent="0.2">
      <c r="A87" t="s">
        <v>3155</v>
      </c>
      <c r="B87" t="s">
        <v>3163</v>
      </c>
      <c r="C87" t="s">
        <v>3170</v>
      </c>
      <c r="D87" t="s">
        <v>583</v>
      </c>
      <c r="E87" t="s">
        <v>584</v>
      </c>
      <c r="F87" t="s">
        <v>550</v>
      </c>
      <c r="G87" t="s">
        <v>7868</v>
      </c>
      <c r="H87" t="s">
        <v>166</v>
      </c>
      <c r="I87" t="s">
        <v>120</v>
      </c>
      <c r="J87" t="s">
        <v>37</v>
      </c>
      <c r="K87" t="s">
        <v>586</v>
      </c>
      <c r="L87" t="s">
        <v>39</v>
      </c>
      <c r="M87">
        <v>1260269</v>
      </c>
      <c r="N87">
        <v>0</v>
      </c>
      <c r="O87">
        <v>1260269</v>
      </c>
      <c r="P87">
        <v>0</v>
      </c>
      <c r="Q87" t="s">
        <v>2175</v>
      </c>
      <c r="R87" t="s">
        <v>3171</v>
      </c>
      <c r="S87" t="s">
        <v>3172</v>
      </c>
      <c r="T87" t="s">
        <v>588</v>
      </c>
      <c r="U87" t="s">
        <v>3173</v>
      </c>
      <c r="V87" t="s">
        <v>3174</v>
      </c>
      <c r="W87" t="s">
        <v>588</v>
      </c>
      <c r="X87" t="str">
        <f t="shared" si="1"/>
        <v>Funcionamiento</v>
      </c>
      <c r="Y87" t="s">
        <v>7868</v>
      </c>
    </row>
    <row r="88" spans="1:25" x14ac:dyDescent="0.2">
      <c r="A88" t="s">
        <v>3155</v>
      </c>
      <c r="B88" t="s">
        <v>3163</v>
      </c>
      <c r="C88" t="s">
        <v>3170</v>
      </c>
      <c r="D88" t="s">
        <v>583</v>
      </c>
      <c r="E88" t="s">
        <v>584</v>
      </c>
      <c r="F88" t="s">
        <v>550</v>
      </c>
      <c r="G88" t="s">
        <v>7868</v>
      </c>
      <c r="H88" t="s">
        <v>171</v>
      </c>
      <c r="I88" t="s">
        <v>125</v>
      </c>
      <c r="J88" t="s">
        <v>37</v>
      </c>
      <c r="K88" t="s">
        <v>586</v>
      </c>
      <c r="L88" t="s">
        <v>39</v>
      </c>
      <c r="M88">
        <v>10239909</v>
      </c>
      <c r="N88">
        <v>0</v>
      </c>
      <c r="O88">
        <v>10239909</v>
      </c>
      <c r="P88">
        <v>0</v>
      </c>
      <c r="Q88" t="s">
        <v>2175</v>
      </c>
      <c r="R88" t="s">
        <v>3171</v>
      </c>
      <c r="S88" t="s">
        <v>3172</v>
      </c>
      <c r="T88" t="s">
        <v>588</v>
      </c>
      <c r="U88" t="s">
        <v>3173</v>
      </c>
      <c r="V88" t="s">
        <v>3174</v>
      </c>
      <c r="W88" t="s">
        <v>588</v>
      </c>
      <c r="X88" t="str">
        <f t="shared" si="1"/>
        <v>Funcionamiento</v>
      </c>
      <c r="Y88" t="s">
        <v>7868</v>
      </c>
    </row>
    <row r="89" spans="1:25" x14ac:dyDescent="0.2">
      <c r="A89" t="s">
        <v>3155</v>
      </c>
      <c r="B89" t="s">
        <v>3163</v>
      </c>
      <c r="C89" t="s">
        <v>3170</v>
      </c>
      <c r="D89" t="s">
        <v>583</v>
      </c>
      <c r="E89" t="s">
        <v>584</v>
      </c>
      <c r="F89" t="s">
        <v>550</v>
      </c>
      <c r="G89" t="s">
        <v>7868</v>
      </c>
      <c r="H89" t="s">
        <v>181</v>
      </c>
      <c r="I89" t="s">
        <v>135</v>
      </c>
      <c r="J89" t="s">
        <v>37</v>
      </c>
      <c r="K89" t="s">
        <v>586</v>
      </c>
      <c r="L89" t="s">
        <v>39</v>
      </c>
      <c r="M89">
        <v>2354967</v>
      </c>
      <c r="N89">
        <v>0</v>
      </c>
      <c r="O89">
        <v>2354967</v>
      </c>
      <c r="P89">
        <v>0</v>
      </c>
      <c r="Q89" t="s">
        <v>2175</v>
      </c>
      <c r="R89" t="s">
        <v>3171</v>
      </c>
      <c r="S89" t="s">
        <v>3172</v>
      </c>
      <c r="T89" t="s">
        <v>588</v>
      </c>
      <c r="U89" t="s">
        <v>3173</v>
      </c>
      <c r="V89" t="s">
        <v>3174</v>
      </c>
      <c r="W89" t="s">
        <v>588</v>
      </c>
      <c r="X89" t="str">
        <f t="shared" si="1"/>
        <v>Funcionamiento</v>
      </c>
      <c r="Y89" t="s">
        <v>7868</v>
      </c>
    </row>
    <row r="90" spans="1:25" x14ac:dyDescent="0.2">
      <c r="A90" t="s">
        <v>3155</v>
      </c>
      <c r="B90" t="s">
        <v>3163</v>
      </c>
      <c r="C90" t="s">
        <v>3170</v>
      </c>
      <c r="D90" t="s">
        <v>583</v>
      </c>
      <c r="E90" t="s">
        <v>584</v>
      </c>
      <c r="F90" t="s">
        <v>550</v>
      </c>
      <c r="G90" t="s">
        <v>7868</v>
      </c>
      <c r="H90" t="s">
        <v>167</v>
      </c>
      <c r="I90" t="s">
        <v>3051</v>
      </c>
      <c r="J90" t="s">
        <v>37</v>
      </c>
      <c r="K90" t="s">
        <v>586</v>
      </c>
      <c r="L90" t="s">
        <v>39</v>
      </c>
      <c r="M90">
        <v>1755375</v>
      </c>
      <c r="N90">
        <v>0</v>
      </c>
      <c r="O90">
        <v>1755375</v>
      </c>
      <c r="P90">
        <v>0</v>
      </c>
      <c r="Q90" t="s">
        <v>2175</v>
      </c>
      <c r="R90" t="s">
        <v>3171</v>
      </c>
      <c r="S90" t="s">
        <v>3172</v>
      </c>
      <c r="T90" t="s">
        <v>588</v>
      </c>
      <c r="U90" t="s">
        <v>3173</v>
      </c>
      <c r="V90" t="s">
        <v>3174</v>
      </c>
      <c r="W90" t="s">
        <v>588</v>
      </c>
      <c r="X90" t="str">
        <f t="shared" si="1"/>
        <v>Funcionamiento</v>
      </c>
      <c r="Y90" t="s">
        <v>7868</v>
      </c>
    </row>
    <row r="91" spans="1:25" x14ac:dyDescent="0.2">
      <c r="A91" t="s">
        <v>3155</v>
      </c>
      <c r="B91" t="s">
        <v>3163</v>
      </c>
      <c r="C91" t="s">
        <v>3170</v>
      </c>
      <c r="D91" t="s">
        <v>583</v>
      </c>
      <c r="E91" t="s">
        <v>584</v>
      </c>
      <c r="F91" t="s">
        <v>550</v>
      </c>
      <c r="G91" t="s">
        <v>7868</v>
      </c>
      <c r="H91" t="s">
        <v>164</v>
      </c>
      <c r="I91" t="s">
        <v>118</v>
      </c>
      <c r="J91" t="s">
        <v>37</v>
      </c>
      <c r="K91" t="s">
        <v>586</v>
      </c>
      <c r="L91" t="s">
        <v>39</v>
      </c>
      <c r="M91">
        <v>54682984</v>
      </c>
      <c r="N91">
        <v>0</v>
      </c>
      <c r="O91">
        <v>54682984</v>
      </c>
      <c r="P91">
        <v>0</v>
      </c>
      <c r="Q91" t="s">
        <v>2175</v>
      </c>
      <c r="R91" t="s">
        <v>3171</v>
      </c>
      <c r="S91" t="s">
        <v>3172</v>
      </c>
      <c r="T91" t="s">
        <v>588</v>
      </c>
      <c r="U91" t="s">
        <v>3173</v>
      </c>
      <c r="V91" t="s">
        <v>3174</v>
      </c>
      <c r="W91" t="s">
        <v>588</v>
      </c>
      <c r="X91" t="str">
        <f t="shared" si="1"/>
        <v>Funcionamiento</v>
      </c>
      <c r="Y91" t="s">
        <v>7868</v>
      </c>
    </row>
    <row r="92" spans="1:25" x14ac:dyDescent="0.2">
      <c r="A92" t="s">
        <v>3155</v>
      </c>
      <c r="B92" t="s">
        <v>3163</v>
      </c>
      <c r="C92" t="s">
        <v>3170</v>
      </c>
      <c r="D92" t="s">
        <v>583</v>
      </c>
      <c r="E92" t="s">
        <v>584</v>
      </c>
      <c r="F92" t="s">
        <v>550</v>
      </c>
      <c r="G92" t="s">
        <v>7868</v>
      </c>
      <c r="H92" t="s">
        <v>180</v>
      </c>
      <c r="I92" t="s">
        <v>134</v>
      </c>
      <c r="J92" t="s">
        <v>37</v>
      </c>
      <c r="K92" t="s">
        <v>586</v>
      </c>
      <c r="L92" t="s">
        <v>39</v>
      </c>
      <c r="M92">
        <v>750873</v>
      </c>
      <c r="N92">
        <v>0</v>
      </c>
      <c r="O92">
        <v>750873</v>
      </c>
      <c r="P92">
        <v>0</v>
      </c>
      <c r="Q92" t="s">
        <v>2175</v>
      </c>
      <c r="R92" t="s">
        <v>3171</v>
      </c>
      <c r="S92" t="s">
        <v>3172</v>
      </c>
      <c r="T92" t="s">
        <v>588</v>
      </c>
      <c r="U92" t="s">
        <v>3173</v>
      </c>
      <c r="V92" t="s">
        <v>3174</v>
      </c>
      <c r="W92" t="s">
        <v>588</v>
      </c>
      <c r="X92" t="str">
        <f t="shared" si="1"/>
        <v>Funcionamiento</v>
      </c>
      <c r="Y92" t="s">
        <v>7868</v>
      </c>
    </row>
    <row r="93" spans="1:25" x14ac:dyDescent="0.2">
      <c r="A93" t="s">
        <v>3155</v>
      </c>
      <c r="B93" t="s">
        <v>3163</v>
      </c>
      <c r="C93" t="s">
        <v>3170</v>
      </c>
      <c r="D93" t="s">
        <v>583</v>
      </c>
      <c r="E93" t="s">
        <v>584</v>
      </c>
      <c r="F93" t="s">
        <v>550</v>
      </c>
      <c r="G93" t="s">
        <v>7868</v>
      </c>
      <c r="H93" t="s">
        <v>169</v>
      </c>
      <c r="I93" t="s">
        <v>123</v>
      </c>
      <c r="J93" t="s">
        <v>37</v>
      </c>
      <c r="K93" t="s">
        <v>586</v>
      </c>
      <c r="L93" t="s">
        <v>39</v>
      </c>
      <c r="M93">
        <v>4110558</v>
      </c>
      <c r="N93">
        <v>0</v>
      </c>
      <c r="O93">
        <v>4110558</v>
      </c>
      <c r="P93">
        <v>0</v>
      </c>
      <c r="Q93" t="s">
        <v>2175</v>
      </c>
      <c r="R93" t="s">
        <v>3171</v>
      </c>
      <c r="S93" t="s">
        <v>3172</v>
      </c>
      <c r="T93" t="s">
        <v>588</v>
      </c>
      <c r="U93" t="s">
        <v>3173</v>
      </c>
      <c r="V93" t="s">
        <v>3174</v>
      </c>
      <c r="W93" t="s">
        <v>588</v>
      </c>
      <c r="X93" t="str">
        <f t="shared" si="1"/>
        <v>Funcionamiento</v>
      </c>
      <c r="Y93" t="s">
        <v>7868</v>
      </c>
    </row>
    <row r="94" spans="1:25" x14ac:dyDescent="0.2">
      <c r="A94" t="s">
        <v>3155</v>
      </c>
      <c r="B94" t="s">
        <v>3163</v>
      </c>
      <c r="C94" t="s">
        <v>3170</v>
      </c>
      <c r="D94" t="s">
        <v>583</v>
      </c>
      <c r="E94" t="s">
        <v>584</v>
      </c>
      <c r="F94" t="s">
        <v>550</v>
      </c>
      <c r="G94" t="s">
        <v>7868</v>
      </c>
      <c r="H94" t="s">
        <v>178</v>
      </c>
      <c r="I94" t="s">
        <v>132</v>
      </c>
      <c r="J94" t="s">
        <v>37</v>
      </c>
      <c r="K94" t="s">
        <v>586</v>
      </c>
      <c r="L94" t="s">
        <v>39</v>
      </c>
      <c r="M94">
        <v>11255812</v>
      </c>
      <c r="N94">
        <v>0</v>
      </c>
      <c r="O94">
        <v>11255812</v>
      </c>
      <c r="P94">
        <v>0</v>
      </c>
      <c r="Q94" t="s">
        <v>2175</v>
      </c>
      <c r="R94" t="s">
        <v>3171</v>
      </c>
      <c r="S94" t="s">
        <v>3172</v>
      </c>
      <c r="T94" t="s">
        <v>588</v>
      </c>
      <c r="U94" t="s">
        <v>3173</v>
      </c>
      <c r="V94" t="s">
        <v>3174</v>
      </c>
      <c r="W94" t="s">
        <v>588</v>
      </c>
      <c r="X94" t="str">
        <f t="shared" si="1"/>
        <v>Funcionamiento</v>
      </c>
      <c r="Y94" t="s">
        <v>7868</v>
      </c>
    </row>
    <row r="95" spans="1:25" x14ac:dyDescent="0.2">
      <c r="A95" t="s">
        <v>3147</v>
      </c>
      <c r="B95" t="s">
        <v>3175</v>
      </c>
      <c r="C95" t="s">
        <v>3176</v>
      </c>
      <c r="D95" t="s">
        <v>583</v>
      </c>
      <c r="E95" t="s">
        <v>584</v>
      </c>
      <c r="F95" t="s">
        <v>550</v>
      </c>
      <c r="G95" t="s">
        <v>7868</v>
      </c>
      <c r="H95" t="s">
        <v>175</v>
      </c>
      <c r="I95" t="s">
        <v>129</v>
      </c>
      <c r="J95" t="s">
        <v>37</v>
      </c>
      <c r="K95" t="s">
        <v>586</v>
      </c>
      <c r="L95" t="s">
        <v>39</v>
      </c>
      <c r="M95">
        <v>576700</v>
      </c>
      <c r="N95">
        <v>0</v>
      </c>
      <c r="O95">
        <v>576700</v>
      </c>
      <c r="P95">
        <v>0</v>
      </c>
      <c r="Q95" t="s">
        <v>2176</v>
      </c>
      <c r="R95" t="s">
        <v>3177</v>
      </c>
      <c r="S95" t="s">
        <v>3178</v>
      </c>
      <c r="T95" t="s">
        <v>588</v>
      </c>
      <c r="U95" t="s">
        <v>3179</v>
      </c>
      <c r="V95" t="s">
        <v>3180</v>
      </c>
      <c r="W95" t="s">
        <v>588</v>
      </c>
      <c r="X95" t="str">
        <f t="shared" si="1"/>
        <v>Funcionamiento</v>
      </c>
      <c r="Y95" t="s">
        <v>7868</v>
      </c>
    </row>
    <row r="96" spans="1:25" x14ac:dyDescent="0.2">
      <c r="A96" t="s">
        <v>3147</v>
      </c>
      <c r="B96" t="s">
        <v>3175</v>
      </c>
      <c r="C96" t="s">
        <v>3176</v>
      </c>
      <c r="D96" t="s">
        <v>583</v>
      </c>
      <c r="E96" t="s">
        <v>584</v>
      </c>
      <c r="F96" t="s">
        <v>550</v>
      </c>
      <c r="G96" t="s">
        <v>7868</v>
      </c>
      <c r="H96" t="s">
        <v>177</v>
      </c>
      <c r="I96" t="s">
        <v>131</v>
      </c>
      <c r="J96" t="s">
        <v>37</v>
      </c>
      <c r="K96" t="s">
        <v>586</v>
      </c>
      <c r="L96" t="s">
        <v>39</v>
      </c>
      <c r="M96">
        <v>1504700</v>
      </c>
      <c r="N96">
        <v>0</v>
      </c>
      <c r="O96">
        <v>1504700</v>
      </c>
      <c r="P96">
        <v>0</v>
      </c>
      <c r="Q96" t="s">
        <v>2176</v>
      </c>
      <c r="R96" t="s">
        <v>3177</v>
      </c>
      <c r="S96" t="s">
        <v>3178</v>
      </c>
      <c r="T96" t="s">
        <v>588</v>
      </c>
      <c r="U96" t="s">
        <v>3179</v>
      </c>
      <c r="V96" t="s">
        <v>3180</v>
      </c>
      <c r="W96" t="s">
        <v>588</v>
      </c>
      <c r="X96" t="str">
        <f t="shared" si="1"/>
        <v>Funcionamiento</v>
      </c>
      <c r="Y96" t="s">
        <v>7868</v>
      </c>
    </row>
    <row r="97" spans="1:25" x14ac:dyDescent="0.2">
      <c r="A97" t="s">
        <v>3147</v>
      </c>
      <c r="B97" t="s">
        <v>3175</v>
      </c>
      <c r="C97" t="s">
        <v>3176</v>
      </c>
      <c r="D97" t="s">
        <v>583</v>
      </c>
      <c r="E97" t="s">
        <v>584</v>
      </c>
      <c r="F97" t="s">
        <v>550</v>
      </c>
      <c r="G97" t="s">
        <v>7868</v>
      </c>
      <c r="H97" t="s">
        <v>172</v>
      </c>
      <c r="I97" t="s">
        <v>126</v>
      </c>
      <c r="J97" t="s">
        <v>37</v>
      </c>
      <c r="K97" t="s">
        <v>586</v>
      </c>
      <c r="L97" t="s">
        <v>39</v>
      </c>
      <c r="M97">
        <v>7429000</v>
      </c>
      <c r="N97">
        <v>-36400</v>
      </c>
      <c r="O97">
        <v>7392600</v>
      </c>
      <c r="P97">
        <v>0</v>
      </c>
      <c r="Q97" t="s">
        <v>2176</v>
      </c>
      <c r="R97" t="s">
        <v>3177</v>
      </c>
      <c r="S97" t="s">
        <v>3178</v>
      </c>
      <c r="T97" t="s">
        <v>588</v>
      </c>
      <c r="U97" t="s">
        <v>3179</v>
      </c>
      <c r="V97" t="s">
        <v>3180</v>
      </c>
      <c r="W97" t="s">
        <v>588</v>
      </c>
      <c r="X97" t="str">
        <f t="shared" si="1"/>
        <v>Funcionamiento</v>
      </c>
      <c r="Y97" t="s">
        <v>7868</v>
      </c>
    </row>
    <row r="98" spans="1:25" x14ac:dyDescent="0.2">
      <c r="A98" t="s">
        <v>3147</v>
      </c>
      <c r="B98" t="s">
        <v>3175</v>
      </c>
      <c r="C98" t="s">
        <v>3176</v>
      </c>
      <c r="D98" t="s">
        <v>583</v>
      </c>
      <c r="E98" t="s">
        <v>584</v>
      </c>
      <c r="F98" t="s">
        <v>550</v>
      </c>
      <c r="G98" t="s">
        <v>7868</v>
      </c>
      <c r="H98" t="s">
        <v>173</v>
      </c>
      <c r="I98" t="s">
        <v>127</v>
      </c>
      <c r="J98" t="s">
        <v>37</v>
      </c>
      <c r="K98" t="s">
        <v>586</v>
      </c>
      <c r="L98" t="s">
        <v>39</v>
      </c>
      <c r="M98">
        <v>5262900</v>
      </c>
      <c r="N98">
        <v>-138600</v>
      </c>
      <c r="O98">
        <v>5124300</v>
      </c>
      <c r="P98">
        <v>0</v>
      </c>
      <c r="Q98" t="s">
        <v>2176</v>
      </c>
      <c r="R98" t="s">
        <v>3177</v>
      </c>
      <c r="S98" t="s">
        <v>3178</v>
      </c>
      <c r="T98" t="s">
        <v>588</v>
      </c>
      <c r="U98" t="s">
        <v>3179</v>
      </c>
      <c r="V98" t="s">
        <v>3180</v>
      </c>
      <c r="W98" t="s">
        <v>588</v>
      </c>
      <c r="X98" t="str">
        <f t="shared" si="1"/>
        <v>Funcionamiento</v>
      </c>
      <c r="Y98" t="s">
        <v>7868</v>
      </c>
    </row>
    <row r="99" spans="1:25" x14ac:dyDescent="0.2">
      <c r="A99" t="s">
        <v>3147</v>
      </c>
      <c r="B99" t="s">
        <v>3175</v>
      </c>
      <c r="C99" t="s">
        <v>3176</v>
      </c>
      <c r="D99" t="s">
        <v>583</v>
      </c>
      <c r="E99" t="s">
        <v>584</v>
      </c>
      <c r="F99" t="s">
        <v>550</v>
      </c>
      <c r="G99" t="s">
        <v>7868</v>
      </c>
      <c r="H99" t="s">
        <v>176</v>
      </c>
      <c r="I99" t="s">
        <v>130</v>
      </c>
      <c r="J99" t="s">
        <v>37</v>
      </c>
      <c r="K99" t="s">
        <v>586</v>
      </c>
      <c r="L99" t="s">
        <v>39</v>
      </c>
      <c r="M99">
        <v>2256700</v>
      </c>
      <c r="N99">
        <v>0</v>
      </c>
      <c r="O99">
        <v>2256700</v>
      </c>
      <c r="P99">
        <v>0</v>
      </c>
      <c r="Q99" t="s">
        <v>2176</v>
      </c>
      <c r="R99" t="s">
        <v>3177</v>
      </c>
      <c r="S99" t="s">
        <v>3178</v>
      </c>
      <c r="T99" t="s">
        <v>588</v>
      </c>
      <c r="U99" t="s">
        <v>3179</v>
      </c>
      <c r="V99" t="s">
        <v>3180</v>
      </c>
      <c r="W99" t="s">
        <v>588</v>
      </c>
      <c r="X99" t="str">
        <f t="shared" si="1"/>
        <v>Funcionamiento</v>
      </c>
      <c r="Y99" t="s">
        <v>7868</v>
      </c>
    </row>
    <row r="100" spans="1:25" x14ac:dyDescent="0.2">
      <c r="A100" t="s">
        <v>3147</v>
      </c>
      <c r="B100" t="s">
        <v>3175</v>
      </c>
      <c r="C100" t="s">
        <v>3176</v>
      </c>
      <c r="D100" t="s">
        <v>583</v>
      </c>
      <c r="E100" t="s">
        <v>584</v>
      </c>
      <c r="F100" t="s">
        <v>550</v>
      </c>
      <c r="G100" t="s">
        <v>7868</v>
      </c>
      <c r="H100" t="s">
        <v>174</v>
      </c>
      <c r="I100" t="s">
        <v>128</v>
      </c>
      <c r="J100" t="s">
        <v>37</v>
      </c>
      <c r="K100" t="s">
        <v>586</v>
      </c>
      <c r="L100" t="s">
        <v>39</v>
      </c>
      <c r="M100">
        <v>3008000</v>
      </c>
      <c r="N100">
        <v>0</v>
      </c>
      <c r="O100">
        <v>3008000</v>
      </c>
      <c r="P100">
        <v>0</v>
      </c>
      <c r="Q100" t="s">
        <v>2176</v>
      </c>
      <c r="R100" t="s">
        <v>3177</v>
      </c>
      <c r="S100" t="s">
        <v>3178</v>
      </c>
      <c r="T100" t="s">
        <v>588</v>
      </c>
      <c r="U100" t="s">
        <v>3179</v>
      </c>
      <c r="V100" t="s">
        <v>3180</v>
      </c>
      <c r="W100" t="s">
        <v>588</v>
      </c>
      <c r="X100" t="str">
        <f t="shared" si="1"/>
        <v>Funcionamiento</v>
      </c>
      <c r="Y100" t="s">
        <v>7868</v>
      </c>
    </row>
    <row r="101" spans="1:25" x14ac:dyDescent="0.2">
      <c r="A101" t="s">
        <v>3181</v>
      </c>
      <c r="B101" t="s">
        <v>3182</v>
      </c>
      <c r="C101" t="s">
        <v>3183</v>
      </c>
      <c r="D101" t="s">
        <v>583</v>
      </c>
      <c r="E101" t="s">
        <v>584</v>
      </c>
      <c r="F101" t="s">
        <v>550</v>
      </c>
      <c r="G101" t="s">
        <v>7868</v>
      </c>
      <c r="H101" t="s">
        <v>168</v>
      </c>
      <c r="I101" t="s">
        <v>122</v>
      </c>
      <c r="J101" t="s">
        <v>37</v>
      </c>
      <c r="K101" t="s">
        <v>586</v>
      </c>
      <c r="L101" t="s">
        <v>39</v>
      </c>
      <c r="M101">
        <v>66298945</v>
      </c>
      <c r="N101">
        <v>0</v>
      </c>
      <c r="O101">
        <v>66298945</v>
      </c>
      <c r="P101">
        <v>0</v>
      </c>
      <c r="Q101" t="s">
        <v>2177</v>
      </c>
      <c r="R101" t="s">
        <v>3139</v>
      </c>
      <c r="S101" t="s">
        <v>3184</v>
      </c>
      <c r="T101" t="s">
        <v>588</v>
      </c>
      <c r="U101" t="s">
        <v>3185</v>
      </c>
      <c r="V101" t="s">
        <v>3186</v>
      </c>
      <c r="W101" t="s">
        <v>588</v>
      </c>
      <c r="X101" t="str">
        <f t="shared" si="1"/>
        <v>Funcionamiento</v>
      </c>
      <c r="Y101" t="s">
        <v>7868</v>
      </c>
    </row>
    <row r="102" spans="1:25" x14ac:dyDescent="0.2">
      <c r="A102" t="s">
        <v>3187</v>
      </c>
      <c r="B102" t="s">
        <v>3188</v>
      </c>
      <c r="C102" t="s">
        <v>3189</v>
      </c>
      <c r="D102" t="s">
        <v>583</v>
      </c>
      <c r="E102" t="s">
        <v>584</v>
      </c>
      <c r="F102" t="s">
        <v>550</v>
      </c>
      <c r="G102" t="s">
        <v>7868</v>
      </c>
      <c r="H102" t="s">
        <v>195</v>
      </c>
      <c r="I102" t="s">
        <v>150</v>
      </c>
      <c r="J102" t="s">
        <v>48</v>
      </c>
      <c r="K102" t="s">
        <v>596</v>
      </c>
      <c r="L102" t="s">
        <v>39</v>
      </c>
      <c r="M102">
        <v>6000</v>
      </c>
      <c r="N102">
        <v>0</v>
      </c>
      <c r="O102">
        <v>6000</v>
      </c>
      <c r="P102">
        <v>0</v>
      </c>
      <c r="Q102" t="s">
        <v>2178</v>
      </c>
      <c r="R102" t="s">
        <v>3190</v>
      </c>
      <c r="S102" t="s">
        <v>3060</v>
      </c>
      <c r="T102" t="s">
        <v>3073</v>
      </c>
      <c r="U102" t="s">
        <v>3191</v>
      </c>
      <c r="V102" t="s">
        <v>3192</v>
      </c>
      <c r="W102" t="s">
        <v>588</v>
      </c>
      <c r="X102" t="str">
        <f t="shared" si="1"/>
        <v>Funcionamiento</v>
      </c>
      <c r="Y102" t="s">
        <v>7868</v>
      </c>
    </row>
    <row r="103" spans="1:25" x14ac:dyDescent="0.2">
      <c r="A103" t="s">
        <v>3165</v>
      </c>
      <c r="B103" t="s">
        <v>3188</v>
      </c>
      <c r="C103" t="s">
        <v>3193</v>
      </c>
      <c r="D103" t="s">
        <v>583</v>
      </c>
      <c r="E103" t="s">
        <v>584</v>
      </c>
      <c r="F103" t="s">
        <v>550</v>
      </c>
      <c r="G103" t="s">
        <v>7868</v>
      </c>
      <c r="H103" t="s">
        <v>178</v>
      </c>
      <c r="I103" t="s">
        <v>132</v>
      </c>
      <c r="J103" t="s">
        <v>37</v>
      </c>
      <c r="K103" t="s">
        <v>586</v>
      </c>
      <c r="L103" t="s">
        <v>39</v>
      </c>
      <c r="M103">
        <v>2454803</v>
      </c>
      <c r="N103">
        <v>0</v>
      </c>
      <c r="O103">
        <v>2454803</v>
      </c>
      <c r="P103">
        <v>0</v>
      </c>
      <c r="Q103" t="s">
        <v>2179</v>
      </c>
      <c r="R103" t="s">
        <v>3194</v>
      </c>
      <c r="S103" t="s">
        <v>3195</v>
      </c>
      <c r="T103" t="s">
        <v>588</v>
      </c>
      <c r="U103" t="s">
        <v>3196</v>
      </c>
      <c r="V103" t="s">
        <v>3197</v>
      </c>
      <c r="W103" t="s">
        <v>588</v>
      </c>
      <c r="X103" t="str">
        <f t="shared" si="1"/>
        <v>Funcionamiento</v>
      </c>
      <c r="Y103" t="s">
        <v>7868</v>
      </c>
    </row>
    <row r="104" spans="1:25" x14ac:dyDescent="0.2">
      <c r="A104" t="s">
        <v>3165</v>
      </c>
      <c r="B104" t="s">
        <v>3188</v>
      </c>
      <c r="C104" t="s">
        <v>3193</v>
      </c>
      <c r="D104" t="s">
        <v>583</v>
      </c>
      <c r="E104" t="s">
        <v>584</v>
      </c>
      <c r="F104" t="s">
        <v>550</v>
      </c>
      <c r="G104" t="s">
        <v>7868</v>
      </c>
      <c r="H104" t="s">
        <v>180</v>
      </c>
      <c r="I104" t="s">
        <v>134</v>
      </c>
      <c r="J104" t="s">
        <v>37</v>
      </c>
      <c r="K104" t="s">
        <v>586</v>
      </c>
      <c r="L104" t="s">
        <v>39</v>
      </c>
      <c r="M104">
        <v>167083</v>
      </c>
      <c r="N104">
        <v>0</v>
      </c>
      <c r="O104">
        <v>167083</v>
      </c>
      <c r="P104">
        <v>0</v>
      </c>
      <c r="Q104" t="s">
        <v>2179</v>
      </c>
      <c r="R104" t="s">
        <v>3194</v>
      </c>
      <c r="S104" t="s">
        <v>3195</v>
      </c>
      <c r="T104" t="s">
        <v>588</v>
      </c>
      <c r="U104" t="s">
        <v>3196</v>
      </c>
      <c r="V104" t="s">
        <v>3197</v>
      </c>
      <c r="W104" t="s">
        <v>588</v>
      </c>
      <c r="X104" t="str">
        <f t="shared" si="1"/>
        <v>Funcionamiento</v>
      </c>
      <c r="Y104" t="s">
        <v>7868</v>
      </c>
    </row>
    <row r="105" spans="1:25" x14ac:dyDescent="0.2">
      <c r="A105" t="s">
        <v>3165</v>
      </c>
      <c r="B105" t="s">
        <v>3188</v>
      </c>
      <c r="C105" t="s">
        <v>3193</v>
      </c>
      <c r="D105" t="s">
        <v>583</v>
      </c>
      <c r="E105" t="s">
        <v>584</v>
      </c>
      <c r="F105" t="s">
        <v>550</v>
      </c>
      <c r="G105" t="s">
        <v>7868</v>
      </c>
      <c r="H105" t="s">
        <v>181</v>
      </c>
      <c r="I105" t="s">
        <v>135</v>
      </c>
      <c r="J105" t="s">
        <v>37</v>
      </c>
      <c r="K105" t="s">
        <v>586</v>
      </c>
      <c r="L105" t="s">
        <v>39</v>
      </c>
      <c r="M105">
        <v>2354967</v>
      </c>
      <c r="N105">
        <v>0</v>
      </c>
      <c r="O105">
        <v>2354967</v>
      </c>
      <c r="P105">
        <v>0</v>
      </c>
      <c r="Q105" t="s">
        <v>2179</v>
      </c>
      <c r="R105" t="s">
        <v>3194</v>
      </c>
      <c r="S105" t="s">
        <v>3195</v>
      </c>
      <c r="T105" t="s">
        <v>588</v>
      </c>
      <c r="U105" t="s">
        <v>3196</v>
      </c>
      <c r="V105" t="s">
        <v>3197</v>
      </c>
      <c r="W105" t="s">
        <v>588</v>
      </c>
      <c r="X105" t="str">
        <f t="shared" si="1"/>
        <v>Funcionamiento</v>
      </c>
      <c r="Y105" t="s">
        <v>7868</v>
      </c>
    </row>
    <row r="106" spans="1:25" x14ac:dyDescent="0.2">
      <c r="A106" t="s">
        <v>3165</v>
      </c>
      <c r="B106" t="s">
        <v>3188</v>
      </c>
      <c r="C106" t="s">
        <v>3193</v>
      </c>
      <c r="D106" t="s">
        <v>583</v>
      </c>
      <c r="E106" t="s">
        <v>584</v>
      </c>
      <c r="F106" t="s">
        <v>550</v>
      </c>
      <c r="G106" t="s">
        <v>7868</v>
      </c>
      <c r="H106" t="s">
        <v>164</v>
      </c>
      <c r="I106" t="s">
        <v>118</v>
      </c>
      <c r="J106" t="s">
        <v>37</v>
      </c>
      <c r="K106" t="s">
        <v>586</v>
      </c>
      <c r="L106" t="s">
        <v>39</v>
      </c>
      <c r="M106">
        <v>49757428</v>
      </c>
      <c r="N106">
        <v>0</v>
      </c>
      <c r="O106">
        <v>49757428</v>
      </c>
      <c r="P106">
        <v>0</v>
      </c>
      <c r="Q106" t="s">
        <v>2179</v>
      </c>
      <c r="R106" t="s">
        <v>3194</v>
      </c>
      <c r="S106" t="s">
        <v>3195</v>
      </c>
      <c r="T106" t="s">
        <v>588</v>
      </c>
      <c r="U106" t="s">
        <v>3196</v>
      </c>
      <c r="V106" t="s">
        <v>3197</v>
      </c>
      <c r="W106" t="s">
        <v>588</v>
      </c>
      <c r="X106" t="str">
        <f t="shared" si="1"/>
        <v>Funcionamiento</v>
      </c>
      <c r="Y106" t="s">
        <v>7868</v>
      </c>
    </row>
    <row r="107" spans="1:25" x14ac:dyDescent="0.2">
      <c r="A107" t="s">
        <v>3165</v>
      </c>
      <c r="B107" t="s">
        <v>3188</v>
      </c>
      <c r="C107" t="s">
        <v>3193</v>
      </c>
      <c r="D107" t="s">
        <v>583</v>
      </c>
      <c r="E107" t="s">
        <v>584</v>
      </c>
      <c r="F107" t="s">
        <v>550</v>
      </c>
      <c r="G107" t="s">
        <v>7868</v>
      </c>
      <c r="H107" t="s">
        <v>166</v>
      </c>
      <c r="I107" t="s">
        <v>120</v>
      </c>
      <c r="J107" t="s">
        <v>37</v>
      </c>
      <c r="K107" t="s">
        <v>586</v>
      </c>
      <c r="L107" t="s">
        <v>39</v>
      </c>
      <c r="M107">
        <v>1002486</v>
      </c>
      <c r="N107">
        <v>0</v>
      </c>
      <c r="O107">
        <v>1002486</v>
      </c>
      <c r="P107">
        <v>0</v>
      </c>
      <c r="Q107" t="s">
        <v>2179</v>
      </c>
      <c r="R107" t="s">
        <v>3194</v>
      </c>
      <c r="S107" t="s">
        <v>3195</v>
      </c>
      <c r="T107" t="s">
        <v>588</v>
      </c>
      <c r="U107" t="s">
        <v>3196</v>
      </c>
      <c r="V107" t="s">
        <v>3197</v>
      </c>
      <c r="W107" t="s">
        <v>588</v>
      </c>
      <c r="X107" t="str">
        <f t="shared" si="1"/>
        <v>Funcionamiento</v>
      </c>
      <c r="Y107" t="s">
        <v>7868</v>
      </c>
    </row>
    <row r="108" spans="1:25" x14ac:dyDescent="0.2">
      <c r="A108" t="s">
        <v>3165</v>
      </c>
      <c r="B108" t="s">
        <v>3188</v>
      </c>
      <c r="C108" t="s">
        <v>3193</v>
      </c>
      <c r="D108" t="s">
        <v>583</v>
      </c>
      <c r="E108" t="s">
        <v>584</v>
      </c>
      <c r="F108" t="s">
        <v>550</v>
      </c>
      <c r="G108" t="s">
        <v>7868</v>
      </c>
      <c r="H108" t="s">
        <v>167</v>
      </c>
      <c r="I108" t="s">
        <v>3051</v>
      </c>
      <c r="J108" t="s">
        <v>37</v>
      </c>
      <c r="K108" t="s">
        <v>586</v>
      </c>
      <c r="L108" t="s">
        <v>39</v>
      </c>
      <c r="M108">
        <v>1429670</v>
      </c>
      <c r="N108">
        <v>0</v>
      </c>
      <c r="O108">
        <v>1429670</v>
      </c>
      <c r="P108">
        <v>0</v>
      </c>
      <c r="Q108" t="s">
        <v>2179</v>
      </c>
      <c r="R108" t="s">
        <v>3194</v>
      </c>
      <c r="S108" t="s">
        <v>3195</v>
      </c>
      <c r="T108" t="s">
        <v>588</v>
      </c>
      <c r="U108" t="s">
        <v>3196</v>
      </c>
      <c r="V108" t="s">
        <v>3197</v>
      </c>
      <c r="W108" t="s">
        <v>588</v>
      </c>
      <c r="X108" t="str">
        <f t="shared" si="1"/>
        <v>Funcionamiento</v>
      </c>
      <c r="Y108" t="s">
        <v>7868</v>
      </c>
    </row>
    <row r="109" spans="1:25" x14ac:dyDescent="0.2">
      <c r="A109" t="s">
        <v>3165</v>
      </c>
      <c r="B109" t="s">
        <v>3188</v>
      </c>
      <c r="C109" s="71" t="s">
        <v>3193</v>
      </c>
      <c r="D109" t="s">
        <v>583</v>
      </c>
      <c r="E109" t="s">
        <v>584</v>
      </c>
      <c r="F109" t="s">
        <v>550</v>
      </c>
      <c r="G109" t="s">
        <v>7868</v>
      </c>
      <c r="H109" t="s">
        <v>171</v>
      </c>
      <c r="I109" t="s">
        <v>125</v>
      </c>
      <c r="J109" t="s">
        <v>37</v>
      </c>
      <c r="K109" t="s">
        <v>586</v>
      </c>
      <c r="L109" t="s">
        <v>39</v>
      </c>
      <c r="M109">
        <v>2113090</v>
      </c>
      <c r="N109">
        <v>0</v>
      </c>
      <c r="O109">
        <v>2113090</v>
      </c>
      <c r="P109">
        <v>0</v>
      </c>
      <c r="Q109" t="s">
        <v>2179</v>
      </c>
      <c r="R109" t="s">
        <v>3194</v>
      </c>
      <c r="S109" t="s">
        <v>3195</v>
      </c>
      <c r="T109" t="s">
        <v>588</v>
      </c>
      <c r="U109" t="s">
        <v>3196</v>
      </c>
      <c r="V109" t="s">
        <v>3197</v>
      </c>
      <c r="W109" t="s">
        <v>588</v>
      </c>
      <c r="X109" t="str">
        <f t="shared" si="1"/>
        <v>Funcionamiento</v>
      </c>
      <c r="Y109" t="s">
        <v>7868</v>
      </c>
    </row>
    <row r="110" spans="1:25" x14ac:dyDescent="0.2">
      <c r="A110" t="s">
        <v>3171</v>
      </c>
      <c r="B110" t="s">
        <v>3198</v>
      </c>
      <c r="C110" s="71" t="s">
        <v>3199</v>
      </c>
      <c r="D110" t="s">
        <v>583</v>
      </c>
      <c r="E110" t="s">
        <v>584</v>
      </c>
      <c r="F110" t="s">
        <v>550</v>
      </c>
      <c r="G110" t="s">
        <v>7868</v>
      </c>
      <c r="H110" t="s">
        <v>173</v>
      </c>
      <c r="I110" t="s">
        <v>127</v>
      </c>
      <c r="J110" t="s">
        <v>37</v>
      </c>
      <c r="K110" t="s">
        <v>586</v>
      </c>
      <c r="L110" t="s">
        <v>39</v>
      </c>
      <c r="M110">
        <v>4994500</v>
      </c>
      <c r="N110">
        <v>0</v>
      </c>
      <c r="O110">
        <v>4994500</v>
      </c>
      <c r="P110">
        <v>0</v>
      </c>
      <c r="Q110" t="s">
        <v>2180</v>
      </c>
      <c r="R110" t="s">
        <v>3200</v>
      </c>
      <c r="S110" t="s">
        <v>3201</v>
      </c>
      <c r="T110" t="s">
        <v>588</v>
      </c>
      <c r="U110" t="s">
        <v>3202</v>
      </c>
      <c r="V110" t="s">
        <v>3203</v>
      </c>
      <c r="W110" t="s">
        <v>588</v>
      </c>
      <c r="X110" t="str">
        <f t="shared" si="1"/>
        <v>Funcionamiento</v>
      </c>
      <c r="Y110" t="s">
        <v>7868</v>
      </c>
    </row>
    <row r="111" spans="1:25" x14ac:dyDescent="0.2">
      <c r="A111" t="s">
        <v>3171</v>
      </c>
      <c r="B111" t="s">
        <v>3198</v>
      </c>
      <c r="C111" s="71" t="s">
        <v>3199</v>
      </c>
      <c r="D111" t="s">
        <v>583</v>
      </c>
      <c r="E111" t="s">
        <v>584</v>
      </c>
      <c r="F111" t="s">
        <v>550</v>
      </c>
      <c r="G111" t="s">
        <v>7868</v>
      </c>
      <c r="H111" t="s">
        <v>174</v>
      </c>
      <c r="I111" t="s">
        <v>128</v>
      </c>
      <c r="J111" t="s">
        <v>37</v>
      </c>
      <c r="K111" t="s">
        <v>586</v>
      </c>
      <c r="L111" t="s">
        <v>39</v>
      </c>
      <c r="M111">
        <v>5171600</v>
      </c>
      <c r="N111">
        <v>0</v>
      </c>
      <c r="O111">
        <v>5171600</v>
      </c>
      <c r="P111">
        <v>0</v>
      </c>
      <c r="Q111" t="s">
        <v>2180</v>
      </c>
      <c r="R111" t="s">
        <v>3200</v>
      </c>
      <c r="S111" t="s">
        <v>3201</v>
      </c>
      <c r="T111" t="s">
        <v>588</v>
      </c>
      <c r="U111" t="s">
        <v>3202</v>
      </c>
      <c r="V111" t="s">
        <v>3203</v>
      </c>
      <c r="W111" t="s">
        <v>588</v>
      </c>
      <c r="X111" t="str">
        <f t="shared" si="1"/>
        <v>Funcionamiento</v>
      </c>
      <c r="Y111" t="s">
        <v>7868</v>
      </c>
    </row>
    <row r="112" spans="1:25" x14ac:dyDescent="0.2">
      <c r="A112" t="s">
        <v>3171</v>
      </c>
      <c r="B112" t="s">
        <v>3198</v>
      </c>
      <c r="C112" s="71" t="s">
        <v>3199</v>
      </c>
      <c r="D112" t="s">
        <v>583</v>
      </c>
      <c r="E112" t="s">
        <v>584</v>
      </c>
      <c r="F112" t="s">
        <v>550</v>
      </c>
      <c r="G112" t="s">
        <v>7868</v>
      </c>
      <c r="H112" t="s">
        <v>176</v>
      </c>
      <c r="I112" t="s">
        <v>130</v>
      </c>
      <c r="J112" t="s">
        <v>37</v>
      </c>
      <c r="K112" t="s">
        <v>586</v>
      </c>
      <c r="L112" t="s">
        <v>39</v>
      </c>
      <c r="M112">
        <v>3879300</v>
      </c>
      <c r="N112">
        <v>0</v>
      </c>
      <c r="O112">
        <v>3879300</v>
      </c>
      <c r="P112">
        <v>0</v>
      </c>
      <c r="Q112" t="s">
        <v>2180</v>
      </c>
      <c r="R112" t="s">
        <v>3200</v>
      </c>
      <c r="S112" t="s">
        <v>3201</v>
      </c>
      <c r="T112" t="s">
        <v>588</v>
      </c>
      <c r="U112" t="s">
        <v>3202</v>
      </c>
      <c r="V112" t="s">
        <v>3203</v>
      </c>
      <c r="W112" t="s">
        <v>588</v>
      </c>
      <c r="X112" t="str">
        <f t="shared" si="1"/>
        <v>Funcionamiento</v>
      </c>
      <c r="Y112" t="s">
        <v>7868</v>
      </c>
    </row>
    <row r="113" spans="1:25" x14ac:dyDescent="0.2">
      <c r="A113" t="s">
        <v>3171</v>
      </c>
      <c r="B113" t="s">
        <v>3198</v>
      </c>
      <c r="C113" s="71" t="s">
        <v>3199</v>
      </c>
      <c r="D113" t="s">
        <v>583</v>
      </c>
      <c r="E113" t="s">
        <v>584</v>
      </c>
      <c r="F113" t="s">
        <v>550</v>
      </c>
      <c r="G113" t="s">
        <v>7868</v>
      </c>
      <c r="H113" t="s">
        <v>177</v>
      </c>
      <c r="I113" t="s">
        <v>131</v>
      </c>
      <c r="J113" t="s">
        <v>37</v>
      </c>
      <c r="K113" t="s">
        <v>586</v>
      </c>
      <c r="L113" t="s">
        <v>39</v>
      </c>
      <c r="M113">
        <v>2586800</v>
      </c>
      <c r="N113">
        <v>0</v>
      </c>
      <c r="O113">
        <v>2586800</v>
      </c>
      <c r="P113">
        <v>0</v>
      </c>
      <c r="Q113" t="s">
        <v>2180</v>
      </c>
      <c r="R113" t="s">
        <v>3200</v>
      </c>
      <c r="S113" t="s">
        <v>3201</v>
      </c>
      <c r="T113" t="s">
        <v>588</v>
      </c>
      <c r="U113" t="s">
        <v>3202</v>
      </c>
      <c r="V113" t="s">
        <v>3203</v>
      </c>
      <c r="W113" t="s">
        <v>588</v>
      </c>
      <c r="X113" t="str">
        <f t="shared" si="1"/>
        <v>Funcionamiento</v>
      </c>
      <c r="Y113" t="s">
        <v>7868</v>
      </c>
    </row>
    <row r="114" spans="1:25" x14ac:dyDescent="0.2">
      <c r="A114" t="s">
        <v>3171</v>
      </c>
      <c r="B114" t="s">
        <v>3198</v>
      </c>
      <c r="C114" s="71" t="s">
        <v>3199</v>
      </c>
      <c r="D114" t="s">
        <v>583</v>
      </c>
      <c r="E114" t="s">
        <v>584</v>
      </c>
      <c r="F114" t="s">
        <v>550</v>
      </c>
      <c r="G114" t="s">
        <v>7868</v>
      </c>
      <c r="H114" t="s">
        <v>172</v>
      </c>
      <c r="I114" t="s">
        <v>126</v>
      </c>
      <c r="J114" t="s">
        <v>37</v>
      </c>
      <c r="K114" t="s">
        <v>586</v>
      </c>
      <c r="L114" t="s">
        <v>39</v>
      </c>
      <c r="M114">
        <v>7050400</v>
      </c>
      <c r="N114">
        <v>0</v>
      </c>
      <c r="O114">
        <v>7050400</v>
      </c>
      <c r="P114">
        <v>0</v>
      </c>
      <c r="Q114" t="s">
        <v>2180</v>
      </c>
      <c r="R114" t="s">
        <v>3200</v>
      </c>
      <c r="S114" t="s">
        <v>3201</v>
      </c>
      <c r="T114" t="s">
        <v>588</v>
      </c>
      <c r="U114" t="s">
        <v>3202</v>
      </c>
      <c r="V114" t="s">
        <v>3203</v>
      </c>
      <c r="W114" t="s">
        <v>588</v>
      </c>
      <c r="X114" t="str">
        <f t="shared" si="1"/>
        <v>Funcionamiento</v>
      </c>
      <c r="Y114" t="s">
        <v>7868</v>
      </c>
    </row>
    <row r="115" spans="1:25" x14ac:dyDescent="0.2">
      <c r="A115" t="s">
        <v>3171</v>
      </c>
      <c r="B115" t="s">
        <v>3198</v>
      </c>
      <c r="C115" s="71" t="s">
        <v>3199</v>
      </c>
      <c r="D115" t="s">
        <v>583</v>
      </c>
      <c r="E115" t="s">
        <v>584</v>
      </c>
      <c r="F115" t="s">
        <v>550</v>
      </c>
      <c r="G115" t="s">
        <v>7868</v>
      </c>
      <c r="H115" t="s">
        <v>175</v>
      </c>
      <c r="I115" t="s">
        <v>129</v>
      </c>
      <c r="J115" t="s">
        <v>37</v>
      </c>
      <c r="K115" t="s">
        <v>586</v>
      </c>
      <c r="L115" t="s">
        <v>39</v>
      </c>
      <c r="M115">
        <v>539200</v>
      </c>
      <c r="N115">
        <v>0</v>
      </c>
      <c r="O115">
        <v>539200</v>
      </c>
      <c r="P115">
        <v>0</v>
      </c>
      <c r="Q115" t="s">
        <v>2180</v>
      </c>
      <c r="R115" t="s">
        <v>3200</v>
      </c>
      <c r="S115" t="s">
        <v>3201</v>
      </c>
      <c r="T115" t="s">
        <v>588</v>
      </c>
      <c r="U115" t="s">
        <v>3202</v>
      </c>
      <c r="V115" t="s">
        <v>3203</v>
      </c>
      <c r="W115" t="s">
        <v>588</v>
      </c>
      <c r="X115" t="str">
        <f t="shared" si="1"/>
        <v>Funcionamiento</v>
      </c>
      <c r="Y115" t="s">
        <v>7868</v>
      </c>
    </row>
    <row r="116" spans="1:25" x14ac:dyDescent="0.2">
      <c r="A116" t="s">
        <v>3177</v>
      </c>
      <c r="B116" t="s">
        <v>3204</v>
      </c>
      <c r="C116" s="71" t="s">
        <v>3205</v>
      </c>
      <c r="D116" t="s">
        <v>583</v>
      </c>
      <c r="E116" t="s">
        <v>584</v>
      </c>
      <c r="F116" t="s">
        <v>3144</v>
      </c>
      <c r="G116" t="s">
        <v>7868</v>
      </c>
      <c r="H116" t="s">
        <v>200</v>
      </c>
      <c r="I116" t="s">
        <v>161</v>
      </c>
      <c r="J116" t="s">
        <v>37</v>
      </c>
      <c r="K116" t="s">
        <v>586</v>
      </c>
      <c r="L116" t="s">
        <v>39</v>
      </c>
      <c r="M116">
        <v>5005625</v>
      </c>
      <c r="N116">
        <v>0</v>
      </c>
      <c r="O116">
        <v>5005625</v>
      </c>
      <c r="P116">
        <v>0</v>
      </c>
      <c r="Q116" t="s">
        <v>2181</v>
      </c>
      <c r="R116" t="s">
        <v>3146</v>
      </c>
      <c r="S116" t="s">
        <v>3206</v>
      </c>
      <c r="T116" t="s">
        <v>3207</v>
      </c>
      <c r="U116" t="s">
        <v>3208</v>
      </c>
      <c r="V116" t="s">
        <v>3209</v>
      </c>
      <c r="W116" t="s">
        <v>588</v>
      </c>
      <c r="X116" t="str">
        <f t="shared" si="1"/>
        <v>Inversión</v>
      </c>
      <c r="Y116" t="s">
        <v>585</v>
      </c>
    </row>
    <row r="117" spans="1:25" x14ac:dyDescent="0.2">
      <c r="A117" t="s">
        <v>3139</v>
      </c>
      <c r="B117" t="s">
        <v>3204</v>
      </c>
      <c r="C117" s="71" t="s">
        <v>3210</v>
      </c>
      <c r="D117" t="s">
        <v>583</v>
      </c>
      <c r="E117" t="s">
        <v>584</v>
      </c>
      <c r="F117" t="s">
        <v>3144</v>
      </c>
      <c r="G117" t="s">
        <v>7868</v>
      </c>
      <c r="H117" t="s">
        <v>200</v>
      </c>
      <c r="I117" t="s">
        <v>161</v>
      </c>
      <c r="J117" t="s">
        <v>37</v>
      </c>
      <c r="K117" t="s">
        <v>586</v>
      </c>
      <c r="L117" t="s">
        <v>39</v>
      </c>
      <c r="M117">
        <v>2479960</v>
      </c>
      <c r="N117">
        <v>-17196</v>
      </c>
      <c r="O117">
        <v>2462764</v>
      </c>
      <c r="P117">
        <v>0</v>
      </c>
      <c r="Q117" t="s">
        <v>1004</v>
      </c>
      <c r="R117" t="s">
        <v>3211</v>
      </c>
      <c r="S117" t="s">
        <v>3212</v>
      </c>
      <c r="T117" t="s">
        <v>5654</v>
      </c>
      <c r="U117" t="s">
        <v>5537</v>
      </c>
      <c r="V117" t="s">
        <v>8281</v>
      </c>
      <c r="W117" t="s">
        <v>588</v>
      </c>
      <c r="X117" t="str">
        <f t="shared" si="1"/>
        <v>Inversión</v>
      </c>
      <c r="Y117" t="s">
        <v>585</v>
      </c>
    </row>
    <row r="118" spans="1:25" x14ac:dyDescent="0.2">
      <c r="A118" t="s">
        <v>3190</v>
      </c>
      <c r="B118" t="s">
        <v>3213</v>
      </c>
      <c r="C118" s="71" t="s">
        <v>3214</v>
      </c>
      <c r="D118" t="s">
        <v>583</v>
      </c>
      <c r="E118" t="s">
        <v>584</v>
      </c>
      <c r="F118" t="s">
        <v>550</v>
      </c>
      <c r="G118" t="s">
        <v>7868</v>
      </c>
      <c r="H118" t="s">
        <v>195</v>
      </c>
      <c r="I118" t="s">
        <v>150</v>
      </c>
      <c r="J118" t="s">
        <v>48</v>
      </c>
      <c r="K118" t="s">
        <v>596</v>
      </c>
      <c r="L118" t="s">
        <v>39</v>
      </c>
      <c r="M118">
        <v>3000</v>
      </c>
      <c r="N118">
        <v>0</v>
      </c>
      <c r="O118">
        <v>3000</v>
      </c>
      <c r="P118">
        <v>0</v>
      </c>
      <c r="Q118" t="s">
        <v>2182</v>
      </c>
      <c r="R118" t="s">
        <v>3215</v>
      </c>
      <c r="S118" t="s">
        <v>3216</v>
      </c>
      <c r="T118" t="s">
        <v>3212</v>
      </c>
      <c r="U118" t="s">
        <v>3217</v>
      </c>
      <c r="V118" t="s">
        <v>3218</v>
      </c>
      <c r="W118" t="s">
        <v>588</v>
      </c>
      <c r="X118" t="str">
        <f t="shared" si="1"/>
        <v>Funcionamiento</v>
      </c>
      <c r="Y118" t="s">
        <v>7868</v>
      </c>
    </row>
    <row r="119" spans="1:25" x14ac:dyDescent="0.2">
      <c r="A119" t="s">
        <v>3194</v>
      </c>
      <c r="B119" t="s">
        <v>3219</v>
      </c>
      <c r="C119" s="71" t="s">
        <v>3220</v>
      </c>
      <c r="D119" t="s">
        <v>583</v>
      </c>
      <c r="E119" t="s">
        <v>644</v>
      </c>
      <c r="F119" t="s">
        <v>550</v>
      </c>
      <c r="G119" t="s">
        <v>7868</v>
      </c>
      <c r="H119" t="s">
        <v>166</v>
      </c>
      <c r="I119" t="s">
        <v>120</v>
      </c>
      <c r="J119" t="s">
        <v>37</v>
      </c>
      <c r="K119" t="s">
        <v>586</v>
      </c>
      <c r="L119" t="s">
        <v>39</v>
      </c>
      <c r="M119">
        <v>1284503</v>
      </c>
      <c r="N119">
        <v>-1284503</v>
      </c>
      <c r="O119">
        <v>0</v>
      </c>
      <c r="P119">
        <v>0</v>
      </c>
      <c r="Q119" t="s">
        <v>2183</v>
      </c>
      <c r="R119" t="s">
        <v>3150</v>
      </c>
      <c r="S119" t="s">
        <v>588</v>
      </c>
      <c r="T119" t="s">
        <v>588</v>
      </c>
      <c r="U119" t="s">
        <v>588</v>
      </c>
      <c r="V119" t="s">
        <v>588</v>
      </c>
      <c r="W119" t="s">
        <v>588</v>
      </c>
      <c r="X119" t="str">
        <f t="shared" si="1"/>
        <v>Funcionamiento</v>
      </c>
      <c r="Y119" t="s">
        <v>7868</v>
      </c>
    </row>
    <row r="120" spans="1:25" x14ac:dyDescent="0.2">
      <c r="A120" t="s">
        <v>3194</v>
      </c>
      <c r="B120" t="s">
        <v>3219</v>
      </c>
      <c r="C120" s="71" t="s">
        <v>3220</v>
      </c>
      <c r="D120" t="s">
        <v>583</v>
      </c>
      <c r="E120" t="s">
        <v>644</v>
      </c>
      <c r="F120" t="s">
        <v>550</v>
      </c>
      <c r="G120" t="s">
        <v>7868</v>
      </c>
      <c r="H120" t="s">
        <v>169</v>
      </c>
      <c r="I120" t="s">
        <v>123</v>
      </c>
      <c r="J120" t="s">
        <v>37</v>
      </c>
      <c r="K120" t="s">
        <v>586</v>
      </c>
      <c r="L120" t="s">
        <v>39</v>
      </c>
      <c r="M120">
        <v>737727</v>
      </c>
      <c r="N120">
        <v>-737727</v>
      </c>
      <c r="O120">
        <v>0</v>
      </c>
      <c r="P120">
        <v>0</v>
      </c>
      <c r="Q120" t="s">
        <v>2183</v>
      </c>
      <c r="R120" t="s">
        <v>3150</v>
      </c>
      <c r="S120" t="s">
        <v>588</v>
      </c>
      <c r="T120" t="s">
        <v>588</v>
      </c>
      <c r="U120" t="s">
        <v>588</v>
      </c>
      <c r="V120" t="s">
        <v>588</v>
      </c>
      <c r="W120" t="s">
        <v>588</v>
      </c>
      <c r="X120" t="str">
        <f t="shared" si="1"/>
        <v>Funcionamiento</v>
      </c>
      <c r="Y120" t="s">
        <v>7868</v>
      </c>
    </row>
    <row r="121" spans="1:25" x14ac:dyDescent="0.2">
      <c r="A121" t="s">
        <v>3194</v>
      </c>
      <c r="B121" t="s">
        <v>3219</v>
      </c>
      <c r="C121" s="71" t="s">
        <v>3220</v>
      </c>
      <c r="D121" t="s">
        <v>583</v>
      </c>
      <c r="E121" t="s">
        <v>644</v>
      </c>
      <c r="F121" t="s">
        <v>550</v>
      </c>
      <c r="G121" t="s">
        <v>7868</v>
      </c>
      <c r="H121" t="s">
        <v>171</v>
      </c>
      <c r="I121" t="s">
        <v>125</v>
      </c>
      <c r="J121" t="s">
        <v>37</v>
      </c>
      <c r="K121" t="s">
        <v>586</v>
      </c>
      <c r="L121" t="s">
        <v>39</v>
      </c>
      <c r="M121">
        <v>27171</v>
      </c>
      <c r="N121">
        <v>-27171</v>
      </c>
      <c r="O121">
        <v>0</v>
      </c>
      <c r="P121">
        <v>0</v>
      </c>
      <c r="Q121" t="s">
        <v>2183</v>
      </c>
      <c r="R121" t="s">
        <v>3150</v>
      </c>
      <c r="S121" t="s">
        <v>588</v>
      </c>
      <c r="T121" t="s">
        <v>588</v>
      </c>
      <c r="U121" t="s">
        <v>588</v>
      </c>
      <c r="V121" t="s">
        <v>588</v>
      </c>
      <c r="W121" t="s">
        <v>588</v>
      </c>
      <c r="X121" t="str">
        <f t="shared" si="1"/>
        <v>Funcionamiento</v>
      </c>
      <c r="Y121" t="s">
        <v>7868</v>
      </c>
    </row>
    <row r="122" spans="1:25" x14ac:dyDescent="0.2">
      <c r="A122" t="s">
        <v>3194</v>
      </c>
      <c r="B122" t="s">
        <v>3219</v>
      </c>
      <c r="C122" s="71" t="s">
        <v>3220</v>
      </c>
      <c r="D122" t="s">
        <v>583</v>
      </c>
      <c r="E122" t="s">
        <v>644</v>
      </c>
      <c r="F122" t="s">
        <v>550</v>
      </c>
      <c r="G122" t="s">
        <v>7868</v>
      </c>
      <c r="H122" t="s">
        <v>557</v>
      </c>
      <c r="I122" t="s">
        <v>3221</v>
      </c>
      <c r="J122" t="s">
        <v>37</v>
      </c>
      <c r="K122" t="s">
        <v>586</v>
      </c>
      <c r="L122" t="s">
        <v>39</v>
      </c>
      <c r="M122">
        <v>1799946</v>
      </c>
      <c r="N122">
        <v>-1799946</v>
      </c>
      <c r="O122">
        <v>0</v>
      </c>
      <c r="P122">
        <v>0</v>
      </c>
      <c r="Q122" t="s">
        <v>2183</v>
      </c>
      <c r="R122" t="s">
        <v>3150</v>
      </c>
      <c r="S122" t="s">
        <v>588</v>
      </c>
      <c r="T122" t="s">
        <v>588</v>
      </c>
      <c r="U122" t="s">
        <v>588</v>
      </c>
      <c r="V122" t="s">
        <v>588</v>
      </c>
      <c r="W122" t="s">
        <v>588</v>
      </c>
      <c r="X122" t="str">
        <f t="shared" si="1"/>
        <v>Funcionamiento</v>
      </c>
      <c r="Y122" t="s">
        <v>7868</v>
      </c>
    </row>
    <row r="123" spans="1:25" x14ac:dyDescent="0.2">
      <c r="A123" t="s">
        <v>3194</v>
      </c>
      <c r="B123" t="s">
        <v>3219</v>
      </c>
      <c r="C123" s="71" t="s">
        <v>3220</v>
      </c>
      <c r="D123" t="s">
        <v>583</v>
      </c>
      <c r="E123" t="s">
        <v>644</v>
      </c>
      <c r="F123" t="s">
        <v>550</v>
      </c>
      <c r="G123" t="s">
        <v>7868</v>
      </c>
      <c r="H123" t="s">
        <v>181</v>
      </c>
      <c r="I123" t="s">
        <v>135</v>
      </c>
      <c r="J123" t="s">
        <v>37</v>
      </c>
      <c r="K123" t="s">
        <v>586</v>
      </c>
      <c r="L123" t="s">
        <v>39</v>
      </c>
      <c r="M123">
        <v>2354967</v>
      </c>
      <c r="N123">
        <v>-2354967</v>
      </c>
      <c r="O123">
        <v>0</v>
      </c>
      <c r="P123">
        <v>0</v>
      </c>
      <c r="Q123" t="s">
        <v>2183</v>
      </c>
      <c r="R123" t="s">
        <v>3150</v>
      </c>
      <c r="S123" t="s">
        <v>588</v>
      </c>
      <c r="T123" t="s">
        <v>588</v>
      </c>
      <c r="U123" t="s">
        <v>588</v>
      </c>
      <c r="V123" t="s">
        <v>588</v>
      </c>
      <c r="W123" t="s">
        <v>588</v>
      </c>
      <c r="X123" t="str">
        <f t="shared" si="1"/>
        <v>Funcionamiento</v>
      </c>
      <c r="Y123" t="s">
        <v>7868</v>
      </c>
    </row>
    <row r="124" spans="1:25" x14ac:dyDescent="0.2">
      <c r="A124" t="s">
        <v>3194</v>
      </c>
      <c r="B124" t="s">
        <v>3219</v>
      </c>
      <c r="C124" s="71" t="s">
        <v>3220</v>
      </c>
      <c r="D124" t="s">
        <v>583</v>
      </c>
      <c r="E124" t="s">
        <v>644</v>
      </c>
      <c r="F124" t="s">
        <v>550</v>
      </c>
      <c r="G124" t="s">
        <v>7868</v>
      </c>
      <c r="H124" t="s">
        <v>164</v>
      </c>
      <c r="I124" t="s">
        <v>118</v>
      </c>
      <c r="J124" t="s">
        <v>37</v>
      </c>
      <c r="K124" t="s">
        <v>586</v>
      </c>
      <c r="L124" t="s">
        <v>39</v>
      </c>
      <c r="M124">
        <v>55588584</v>
      </c>
      <c r="N124">
        <v>-55588584</v>
      </c>
      <c r="O124">
        <v>0</v>
      </c>
      <c r="P124">
        <v>0</v>
      </c>
      <c r="Q124" t="s">
        <v>2183</v>
      </c>
      <c r="R124" t="s">
        <v>3150</v>
      </c>
      <c r="S124" t="s">
        <v>588</v>
      </c>
      <c r="T124" t="s">
        <v>588</v>
      </c>
      <c r="U124" t="s">
        <v>588</v>
      </c>
      <c r="V124" t="s">
        <v>588</v>
      </c>
      <c r="W124" t="s">
        <v>588</v>
      </c>
      <c r="X124" t="str">
        <f t="shared" si="1"/>
        <v>Funcionamiento</v>
      </c>
      <c r="Y124" t="s">
        <v>7868</v>
      </c>
    </row>
    <row r="125" spans="1:25" x14ac:dyDescent="0.2">
      <c r="A125" t="s">
        <v>3194</v>
      </c>
      <c r="B125" t="s">
        <v>3219</v>
      </c>
      <c r="C125" s="71" t="s">
        <v>3220</v>
      </c>
      <c r="D125" t="s">
        <v>583</v>
      </c>
      <c r="E125" t="s">
        <v>644</v>
      </c>
      <c r="F125" t="s">
        <v>550</v>
      </c>
      <c r="G125" t="s">
        <v>7868</v>
      </c>
      <c r="H125" t="s">
        <v>192</v>
      </c>
      <c r="I125" t="s">
        <v>147</v>
      </c>
      <c r="J125" t="s">
        <v>37</v>
      </c>
      <c r="K125" t="s">
        <v>586</v>
      </c>
      <c r="L125" t="s">
        <v>39</v>
      </c>
      <c r="M125">
        <v>122860</v>
      </c>
      <c r="N125">
        <v>-122860</v>
      </c>
      <c r="O125">
        <v>0</v>
      </c>
      <c r="P125">
        <v>0</v>
      </c>
      <c r="Q125" t="s">
        <v>2183</v>
      </c>
      <c r="R125" t="s">
        <v>3150</v>
      </c>
      <c r="S125" t="s">
        <v>588</v>
      </c>
      <c r="T125" t="s">
        <v>588</v>
      </c>
      <c r="U125" t="s">
        <v>588</v>
      </c>
      <c r="V125" t="s">
        <v>588</v>
      </c>
      <c r="W125" t="s">
        <v>588</v>
      </c>
      <c r="X125" t="str">
        <f t="shared" si="1"/>
        <v>Funcionamiento</v>
      </c>
      <c r="Y125" t="s">
        <v>7868</v>
      </c>
    </row>
    <row r="126" spans="1:25" x14ac:dyDescent="0.2">
      <c r="A126" t="s">
        <v>3200</v>
      </c>
      <c r="B126" t="s">
        <v>3219</v>
      </c>
      <c r="C126" s="71" t="s">
        <v>3222</v>
      </c>
      <c r="D126" t="s">
        <v>583</v>
      </c>
      <c r="E126" t="s">
        <v>584</v>
      </c>
      <c r="F126" t="s">
        <v>550</v>
      </c>
      <c r="G126" t="s">
        <v>7868</v>
      </c>
      <c r="H126" t="s">
        <v>164</v>
      </c>
      <c r="I126" t="s">
        <v>118</v>
      </c>
      <c r="J126" t="s">
        <v>37</v>
      </c>
      <c r="K126" t="s">
        <v>586</v>
      </c>
      <c r="L126" t="s">
        <v>39</v>
      </c>
      <c r="M126">
        <v>55945832</v>
      </c>
      <c r="N126">
        <v>-349718</v>
      </c>
      <c r="O126">
        <v>55596114</v>
      </c>
      <c r="P126">
        <v>0</v>
      </c>
      <c r="Q126" t="s">
        <v>2184</v>
      </c>
      <c r="R126" t="s">
        <v>3223</v>
      </c>
      <c r="S126" t="s">
        <v>3224</v>
      </c>
      <c r="T126" t="s">
        <v>588</v>
      </c>
      <c r="U126" t="s">
        <v>3225</v>
      </c>
      <c r="V126" t="s">
        <v>3226</v>
      </c>
      <c r="W126" t="s">
        <v>588</v>
      </c>
      <c r="X126" t="str">
        <f t="shared" si="1"/>
        <v>Funcionamiento</v>
      </c>
      <c r="Y126" t="s">
        <v>7868</v>
      </c>
    </row>
    <row r="127" spans="1:25" x14ac:dyDescent="0.2">
      <c r="A127" t="s">
        <v>3200</v>
      </c>
      <c r="B127" t="s">
        <v>3219</v>
      </c>
      <c r="C127" s="71" t="s">
        <v>3222</v>
      </c>
      <c r="D127" t="s">
        <v>583</v>
      </c>
      <c r="E127" t="s">
        <v>584</v>
      </c>
      <c r="F127" t="s">
        <v>550</v>
      </c>
      <c r="G127" t="s">
        <v>7868</v>
      </c>
      <c r="H127" t="s">
        <v>169</v>
      </c>
      <c r="I127" t="s">
        <v>123</v>
      </c>
      <c r="J127" t="s">
        <v>37</v>
      </c>
      <c r="K127" t="s">
        <v>586</v>
      </c>
      <c r="L127" t="s">
        <v>39</v>
      </c>
      <c r="M127">
        <v>737727</v>
      </c>
      <c r="N127">
        <v>0</v>
      </c>
      <c r="O127">
        <v>737727</v>
      </c>
      <c r="P127">
        <v>0</v>
      </c>
      <c r="Q127" t="s">
        <v>2184</v>
      </c>
      <c r="R127" t="s">
        <v>3223</v>
      </c>
      <c r="S127" t="s">
        <v>3224</v>
      </c>
      <c r="T127" t="s">
        <v>588</v>
      </c>
      <c r="U127" t="s">
        <v>3225</v>
      </c>
      <c r="V127" t="s">
        <v>3226</v>
      </c>
      <c r="W127" t="s">
        <v>588</v>
      </c>
      <c r="X127" t="str">
        <f t="shared" si="1"/>
        <v>Funcionamiento</v>
      </c>
      <c r="Y127" t="s">
        <v>7868</v>
      </c>
    </row>
    <row r="128" spans="1:25" x14ac:dyDescent="0.2">
      <c r="A128" t="s">
        <v>3200</v>
      </c>
      <c r="B128" t="s">
        <v>3219</v>
      </c>
      <c r="C128" s="71" t="s">
        <v>3222</v>
      </c>
      <c r="D128" t="s">
        <v>583</v>
      </c>
      <c r="E128" t="s">
        <v>584</v>
      </c>
      <c r="F128" t="s">
        <v>550</v>
      </c>
      <c r="G128" t="s">
        <v>7868</v>
      </c>
      <c r="H128" t="s">
        <v>557</v>
      </c>
      <c r="I128" t="s">
        <v>3221</v>
      </c>
      <c r="J128" t="s">
        <v>37</v>
      </c>
      <c r="K128" t="s">
        <v>586</v>
      </c>
      <c r="L128" t="s">
        <v>39</v>
      </c>
      <c r="M128">
        <v>1799946</v>
      </c>
      <c r="N128">
        <v>0</v>
      </c>
      <c r="O128">
        <v>1799946</v>
      </c>
      <c r="P128">
        <v>0</v>
      </c>
      <c r="Q128" t="s">
        <v>2184</v>
      </c>
      <c r="R128" t="s">
        <v>3223</v>
      </c>
      <c r="S128" t="s">
        <v>3224</v>
      </c>
      <c r="T128" t="s">
        <v>588</v>
      </c>
      <c r="U128" t="s">
        <v>3225</v>
      </c>
      <c r="V128" t="s">
        <v>3226</v>
      </c>
      <c r="W128" t="s">
        <v>588</v>
      </c>
      <c r="X128" t="str">
        <f t="shared" si="1"/>
        <v>Funcionamiento</v>
      </c>
      <c r="Y128" t="s">
        <v>7868</v>
      </c>
    </row>
    <row r="129" spans="1:25" x14ac:dyDescent="0.2">
      <c r="A129" t="s">
        <v>3200</v>
      </c>
      <c r="B129" t="s">
        <v>3219</v>
      </c>
      <c r="C129" s="71" t="s">
        <v>3222</v>
      </c>
      <c r="D129" t="s">
        <v>583</v>
      </c>
      <c r="E129" t="s">
        <v>584</v>
      </c>
      <c r="F129" t="s">
        <v>550</v>
      </c>
      <c r="G129" t="s">
        <v>7868</v>
      </c>
      <c r="H129" t="s">
        <v>166</v>
      </c>
      <c r="I129" t="s">
        <v>120</v>
      </c>
      <c r="J129" t="s">
        <v>37</v>
      </c>
      <c r="K129" t="s">
        <v>586</v>
      </c>
      <c r="L129" t="s">
        <v>39</v>
      </c>
      <c r="M129">
        <v>1284503</v>
      </c>
      <c r="N129">
        <v>0</v>
      </c>
      <c r="O129">
        <v>1284503</v>
      </c>
      <c r="P129">
        <v>0</v>
      </c>
      <c r="Q129" t="s">
        <v>2184</v>
      </c>
      <c r="R129" t="s">
        <v>3223</v>
      </c>
      <c r="S129" t="s">
        <v>3224</v>
      </c>
      <c r="T129" t="s">
        <v>588</v>
      </c>
      <c r="U129" t="s">
        <v>3225</v>
      </c>
      <c r="V129" t="s">
        <v>3226</v>
      </c>
      <c r="W129" t="s">
        <v>588</v>
      </c>
      <c r="X129" t="str">
        <f t="shared" si="1"/>
        <v>Funcionamiento</v>
      </c>
      <c r="Y129" t="s">
        <v>7868</v>
      </c>
    </row>
    <row r="130" spans="1:25" x14ac:dyDescent="0.2">
      <c r="A130" t="s">
        <v>3200</v>
      </c>
      <c r="B130" t="s">
        <v>3219</v>
      </c>
      <c r="C130" s="71" t="s">
        <v>3222</v>
      </c>
      <c r="D130" t="s">
        <v>583</v>
      </c>
      <c r="E130" t="s">
        <v>584</v>
      </c>
      <c r="F130" t="s">
        <v>550</v>
      </c>
      <c r="G130" t="s">
        <v>7868</v>
      </c>
      <c r="H130" t="s">
        <v>181</v>
      </c>
      <c r="I130" t="s">
        <v>135</v>
      </c>
      <c r="J130" t="s">
        <v>37</v>
      </c>
      <c r="K130" t="s">
        <v>586</v>
      </c>
      <c r="L130" t="s">
        <v>39</v>
      </c>
      <c r="M130">
        <v>2354967</v>
      </c>
      <c r="N130">
        <v>0</v>
      </c>
      <c r="O130">
        <v>2354967</v>
      </c>
      <c r="P130">
        <v>0</v>
      </c>
      <c r="Q130" t="s">
        <v>2184</v>
      </c>
      <c r="R130" t="s">
        <v>3223</v>
      </c>
      <c r="S130" t="s">
        <v>3224</v>
      </c>
      <c r="T130" t="s">
        <v>588</v>
      </c>
      <c r="U130" t="s">
        <v>3225</v>
      </c>
      <c r="V130" t="s">
        <v>3226</v>
      </c>
      <c r="W130" t="s">
        <v>588</v>
      </c>
      <c r="X130" t="str">
        <f t="shared" ref="X130:X193" si="2">IF(LEFT(H130,1)="C","Inversión","Funcionamiento")</f>
        <v>Funcionamiento</v>
      </c>
      <c r="Y130" t="s">
        <v>7868</v>
      </c>
    </row>
    <row r="131" spans="1:25" x14ac:dyDescent="0.2">
      <c r="A131" t="s">
        <v>3200</v>
      </c>
      <c r="B131" t="s">
        <v>3219</v>
      </c>
      <c r="C131" s="71" t="s">
        <v>3222</v>
      </c>
      <c r="D131" t="s">
        <v>583</v>
      </c>
      <c r="E131" t="s">
        <v>584</v>
      </c>
      <c r="F131" t="s">
        <v>550</v>
      </c>
      <c r="G131" t="s">
        <v>7868</v>
      </c>
      <c r="H131" t="s">
        <v>171</v>
      </c>
      <c r="I131" t="s">
        <v>125</v>
      </c>
      <c r="J131" t="s">
        <v>37</v>
      </c>
      <c r="K131" t="s">
        <v>586</v>
      </c>
      <c r="L131" t="s">
        <v>39</v>
      </c>
      <c r="M131">
        <v>1928004</v>
      </c>
      <c r="N131">
        <v>-17746</v>
      </c>
      <c r="O131">
        <v>1910258</v>
      </c>
      <c r="P131">
        <v>0</v>
      </c>
      <c r="Q131" t="s">
        <v>2184</v>
      </c>
      <c r="R131" t="s">
        <v>3223</v>
      </c>
      <c r="S131" t="s">
        <v>3224</v>
      </c>
      <c r="T131" t="s">
        <v>588</v>
      </c>
      <c r="U131" t="s">
        <v>3225</v>
      </c>
      <c r="V131" t="s">
        <v>3226</v>
      </c>
      <c r="W131" t="s">
        <v>588</v>
      </c>
      <c r="X131" t="str">
        <f t="shared" si="2"/>
        <v>Funcionamiento</v>
      </c>
      <c r="Y131" t="s">
        <v>7868</v>
      </c>
    </row>
    <row r="132" spans="1:25" x14ac:dyDescent="0.2">
      <c r="A132" t="s">
        <v>3200</v>
      </c>
      <c r="B132" t="s">
        <v>3219</v>
      </c>
      <c r="C132" s="71" t="s">
        <v>3222</v>
      </c>
      <c r="D132" t="s">
        <v>583</v>
      </c>
      <c r="E132" t="s">
        <v>584</v>
      </c>
      <c r="F132" t="s">
        <v>550</v>
      </c>
      <c r="G132" t="s">
        <v>7868</v>
      </c>
      <c r="H132" t="s">
        <v>178</v>
      </c>
      <c r="I132" t="s">
        <v>132</v>
      </c>
      <c r="J132" t="s">
        <v>37</v>
      </c>
      <c r="K132" t="s">
        <v>586</v>
      </c>
      <c r="L132" t="s">
        <v>39</v>
      </c>
      <c r="M132">
        <v>2303918</v>
      </c>
      <c r="N132">
        <v>620908</v>
      </c>
      <c r="O132">
        <v>2924826</v>
      </c>
      <c r="P132">
        <v>0</v>
      </c>
      <c r="Q132" t="s">
        <v>2184</v>
      </c>
      <c r="R132" t="s">
        <v>3223</v>
      </c>
      <c r="S132" t="s">
        <v>3224</v>
      </c>
      <c r="T132" t="s">
        <v>588</v>
      </c>
      <c r="U132" t="s">
        <v>3225</v>
      </c>
      <c r="V132" t="s">
        <v>3226</v>
      </c>
      <c r="W132" t="s">
        <v>588</v>
      </c>
      <c r="X132" t="str">
        <f t="shared" si="2"/>
        <v>Funcionamiento</v>
      </c>
      <c r="Y132" t="s">
        <v>7868</v>
      </c>
    </row>
    <row r="133" spans="1:25" x14ac:dyDescent="0.2">
      <c r="A133" t="s">
        <v>3200</v>
      </c>
      <c r="B133" t="s">
        <v>3219</v>
      </c>
      <c r="C133" s="71" t="s">
        <v>3222</v>
      </c>
      <c r="D133" t="s">
        <v>583</v>
      </c>
      <c r="E133" t="s">
        <v>584</v>
      </c>
      <c r="F133" t="s">
        <v>550</v>
      </c>
      <c r="G133" t="s">
        <v>7868</v>
      </c>
      <c r="H133" t="s">
        <v>180</v>
      </c>
      <c r="I133" t="s">
        <v>134</v>
      </c>
      <c r="J133" t="s">
        <v>37</v>
      </c>
      <c r="K133" t="s">
        <v>586</v>
      </c>
      <c r="L133" t="s">
        <v>39</v>
      </c>
      <c r="M133">
        <v>227161</v>
      </c>
      <c r="N133">
        <v>0</v>
      </c>
      <c r="O133">
        <v>227161</v>
      </c>
      <c r="P133">
        <v>0</v>
      </c>
      <c r="Q133" t="s">
        <v>2184</v>
      </c>
      <c r="R133" t="s">
        <v>3223</v>
      </c>
      <c r="S133" t="s">
        <v>3224</v>
      </c>
      <c r="T133" t="s">
        <v>588</v>
      </c>
      <c r="U133" t="s">
        <v>3225</v>
      </c>
      <c r="V133" t="s">
        <v>3226</v>
      </c>
      <c r="W133" t="s">
        <v>588</v>
      </c>
      <c r="X133" t="str">
        <f t="shared" si="2"/>
        <v>Funcionamiento</v>
      </c>
      <c r="Y133" t="s">
        <v>7868</v>
      </c>
    </row>
    <row r="134" spans="1:25" x14ac:dyDescent="0.2">
      <c r="A134" t="s">
        <v>3200</v>
      </c>
      <c r="B134" t="s">
        <v>3219</v>
      </c>
      <c r="C134" s="71" t="s">
        <v>3222</v>
      </c>
      <c r="D134" t="s">
        <v>583</v>
      </c>
      <c r="E134" t="s">
        <v>584</v>
      </c>
      <c r="F134" t="s">
        <v>550</v>
      </c>
      <c r="G134" t="s">
        <v>7868</v>
      </c>
      <c r="H134" t="s">
        <v>192</v>
      </c>
      <c r="I134" t="s">
        <v>147</v>
      </c>
      <c r="J134" t="s">
        <v>37</v>
      </c>
      <c r="K134" t="s">
        <v>586</v>
      </c>
      <c r="L134" t="s">
        <v>39</v>
      </c>
      <c r="M134">
        <v>122860</v>
      </c>
      <c r="N134">
        <v>0</v>
      </c>
      <c r="O134">
        <v>122860</v>
      </c>
      <c r="P134">
        <v>0</v>
      </c>
      <c r="Q134" t="s">
        <v>2184</v>
      </c>
      <c r="R134" t="s">
        <v>3223</v>
      </c>
      <c r="S134" t="s">
        <v>3224</v>
      </c>
      <c r="T134" t="s">
        <v>588</v>
      </c>
      <c r="U134" t="s">
        <v>3225</v>
      </c>
      <c r="V134" t="s">
        <v>3226</v>
      </c>
      <c r="W134" t="s">
        <v>588</v>
      </c>
      <c r="X134" t="str">
        <f t="shared" si="2"/>
        <v>Funcionamiento</v>
      </c>
      <c r="Y134" t="s">
        <v>7868</v>
      </c>
    </row>
    <row r="135" spans="1:25" x14ac:dyDescent="0.2">
      <c r="A135" t="s">
        <v>3146</v>
      </c>
      <c r="B135" t="s">
        <v>3227</v>
      </c>
      <c r="C135" s="71" t="s">
        <v>3228</v>
      </c>
      <c r="D135" t="s">
        <v>583</v>
      </c>
      <c r="E135" t="s">
        <v>584</v>
      </c>
      <c r="F135" t="s">
        <v>550</v>
      </c>
      <c r="G135" t="s">
        <v>7868</v>
      </c>
      <c r="H135" t="s">
        <v>176</v>
      </c>
      <c r="I135" t="s">
        <v>130</v>
      </c>
      <c r="J135" t="s">
        <v>37</v>
      </c>
      <c r="K135" t="s">
        <v>586</v>
      </c>
      <c r="L135" t="s">
        <v>39</v>
      </c>
      <c r="M135">
        <v>1929000</v>
      </c>
      <c r="N135">
        <v>0</v>
      </c>
      <c r="O135">
        <v>1929000</v>
      </c>
      <c r="P135">
        <v>0</v>
      </c>
      <c r="Q135" t="s">
        <v>2185</v>
      </c>
      <c r="R135" t="s">
        <v>3229</v>
      </c>
      <c r="S135" t="s">
        <v>3230</v>
      </c>
      <c r="T135" t="s">
        <v>588</v>
      </c>
      <c r="U135" t="s">
        <v>3231</v>
      </c>
      <c r="V135" t="s">
        <v>3232</v>
      </c>
      <c r="W135" t="s">
        <v>588</v>
      </c>
      <c r="X135" t="str">
        <f t="shared" si="2"/>
        <v>Funcionamiento</v>
      </c>
      <c r="Y135" t="s">
        <v>7868</v>
      </c>
    </row>
    <row r="136" spans="1:25" x14ac:dyDescent="0.2">
      <c r="A136" t="s">
        <v>3146</v>
      </c>
      <c r="B136" t="s">
        <v>3227</v>
      </c>
      <c r="C136" s="71" t="s">
        <v>3228</v>
      </c>
      <c r="D136" t="s">
        <v>583</v>
      </c>
      <c r="E136" t="s">
        <v>584</v>
      </c>
      <c r="F136" t="s">
        <v>550</v>
      </c>
      <c r="G136" t="s">
        <v>7868</v>
      </c>
      <c r="H136" t="s">
        <v>173</v>
      </c>
      <c r="I136" t="s">
        <v>127</v>
      </c>
      <c r="J136" t="s">
        <v>37</v>
      </c>
      <c r="K136" t="s">
        <v>586</v>
      </c>
      <c r="L136" t="s">
        <v>39</v>
      </c>
      <c r="M136">
        <v>5056700</v>
      </c>
      <c r="N136">
        <v>0</v>
      </c>
      <c r="O136">
        <v>5056700</v>
      </c>
      <c r="P136">
        <v>0</v>
      </c>
      <c r="Q136" t="s">
        <v>2185</v>
      </c>
      <c r="R136" t="s">
        <v>3229</v>
      </c>
      <c r="S136" t="s">
        <v>3230</v>
      </c>
      <c r="T136" t="s">
        <v>588</v>
      </c>
      <c r="U136" t="s">
        <v>3231</v>
      </c>
      <c r="V136" t="s">
        <v>3232</v>
      </c>
      <c r="W136" t="s">
        <v>588</v>
      </c>
      <c r="X136" t="str">
        <f t="shared" si="2"/>
        <v>Funcionamiento</v>
      </c>
      <c r="Y136" t="s">
        <v>7868</v>
      </c>
    </row>
    <row r="137" spans="1:25" x14ac:dyDescent="0.2">
      <c r="A137" t="s">
        <v>3146</v>
      </c>
      <c r="B137" t="s">
        <v>3227</v>
      </c>
      <c r="C137" s="71" t="s">
        <v>3228</v>
      </c>
      <c r="D137" t="s">
        <v>583</v>
      </c>
      <c r="E137" t="s">
        <v>584</v>
      </c>
      <c r="F137" t="s">
        <v>550</v>
      </c>
      <c r="G137" t="s">
        <v>7868</v>
      </c>
      <c r="H137" t="s">
        <v>175</v>
      </c>
      <c r="I137" t="s">
        <v>129</v>
      </c>
      <c r="J137" t="s">
        <v>37</v>
      </c>
      <c r="K137" t="s">
        <v>586</v>
      </c>
      <c r="L137" t="s">
        <v>39</v>
      </c>
      <c r="M137">
        <v>606000</v>
      </c>
      <c r="N137">
        <v>0</v>
      </c>
      <c r="O137">
        <v>606000</v>
      </c>
      <c r="P137">
        <v>0</v>
      </c>
      <c r="Q137" t="s">
        <v>2185</v>
      </c>
      <c r="R137" t="s">
        <v>3229</v>
      </c>
      <c r="S137" t="s">
        <v>3230</v>
      </c>
      <c r="T137" t="s">
        <v>588</v>
      </c>
      <c r="U137" t="s">
        <v>3231</v>
      </c>
      <c r="V137" t="s">
        <v>3232</v>
      </c>
      <c r="W137" t="s">
        <v>588</v>
      </c>
      <c r="X137" t="str">
        <f t="shared" si="2"/>
        <v>Funcionamiento</v>
      </c>
      <c r="Y137" t="s">
        <v>7868</v>
      </c>
    </row>
    <row r="138" spans="1:25" x14ac:dyDescent="0.2">
      <c r="A138" t="s">
        <v>3146</v>
      </c>
      <c r="B138" t="s">
        <v>3227</v>
      </c>
      <c r="C138" s="71" t="s">
        <v>3228</v>
      </c>
      <c r="D138" t="s">
        <v>583</v>
      </c>
      <c r="E138" t="s">
        <v>584</v>
      </c>
      <c r="F138" t="s">
        <v>550</v>
      </c>
      <c r="G138" t="s">
        <v>7868</v>
      </c>
      <c r="H138" t="s">
        <v>172</v>
      </c>
      <c r="I138" t="s">
        <v>126</v>
      </c>
      <c r="J138" t="s">
        <v>37</v>
      </c>
      <c r="K138" t="s">
        <v>586</v>
      </c>
      <c r="L138" t="s">
        <v>39</v>
      </c>
      <c r="M138">
        <v>7138400</v>
      </c>
      <c r="N138">
        <v>0</v>
      </c>
      <c r="O138">
        <v>7138400</v>
      </c>
      <c r="P138">
        <v>0</v>
      </c>
      <c r="Q138" t="s">
        <v>2185</v>
      </c>
      <c r="R138" t="s">
        <v>3229</v>
      </c>
      <c r="S138" t="s">
        <v>3230</v>
      </c>
      <c r="T138" t="s">
        <v>588</v>
      </c>
      <c r="U138" t="s">
        <v>3231</v>
      </c>
      <c r="V138" t="s">
        <v>3232</v>
      </c>
      <c r="W138" t="s">
        <v>588</v>
      </c>
      <c r="X138" t="str">
        <f t="shared" si="2"/>
        <v>Funcionamiento</v>
      </c>
      <c r="Y138" t="s">
        <v>7868</v>
      </c>
    </row>
    <row r="139" spans="1:25" x14ac:dyDescent="0.2">
      <c r="A139" t="s">
        <v>3146</v>
      </c>
      <c r="B139" t="s">
        <v>3227</v>
      </c>
      <c r="C139" s="71" t="s">
        <v>3228</v>
      </c>
      <c r="D139" t="s">
        <v>583</v>
      </c>
      <c r="E139" t="s">
        <v>584</v>
      </c>
      <c r="F139" t="s">
        <v>550</v>
      </c>
      <c r="G139" t="s">
        <v>7868</v>
      </c>
      <c r="H139" t="s">
        <v>174</v>
      </c>
      <c r="I139" t="s">
        <v>128</v>
      </c>
      <c r="J139" t="s">
        <v>37</v>
      </c>
      <c r="K139" t="s">
        <v>586</v>
      </c>
      <c r="L139" t="s">
        <v>39</v>
      </c>
      <c r="M139">
        <v>2571300</v>
      </c>
      <c r="N139">
        <v>0</v>
      </c>
      <c r="O139">
        <v>2571300</v>
      </c>
      <c r="P139">
        <v>0</v>
      </c>
      <c r="Q139" t="s">
        <v>2185</v>
      </c>
      <c r="R139" t="s">
        <v>3229</v>
      </c>
      <c r="S139" t="s">
        <v>3230</v>
      </c>
      <c r="T139" t="s">
        <v>588</v>
      </c>
      <c r="U139" t="s">
        <v>3231</v>
      </c>
      <c r="V139" t="s">
        <v>3232</v>
      </c>
      <c r="W139" t="s">
        <v>588</v>
      </c>
      <c r="X139" t="str">
        <f t="shared" si="2"/>
        <v>Funcionamiento</v>
      </c>
      <c r="Y139" t="s">
        <v>7868</v>
      </c>
    </row>
    <row r="140" spans="1:25" x14ac:dyDescent="0.2">
      <c r="A140" t="s">
        <v>3146</v>
      </c>
      <c r="B140" t="s">
        <v>3227</v>
      </c>
      <c r="C140" s="71" t="s">
        <v>3228</v>
      </c>
      <c r="D140" t="s">
        <v>583</v>
      </c>
      <c r="E140" t="s">
        <v>584</v>
      </c>
      <c r="F140" t="s">
        <v>550</v>
      </c>
      <c r="G140" t="s">
        <v>7868</v>
      </c>
      <c r="H140" t="s">
        <v>177</v>
      </c>
      <c r="I140" t="s">
        <v>131</v>
      </c>
      <c r="J140" t="s">
        <v>37</v>
      </c>
      <c r="K140" t="s">
        <v>586</v>
      </c>
      <c r="L140" t="s">
        <v>39</v>
      </c>
      <c r="M140">
        <v>1286500</v>
      </c>
      <c r="N140">
        <v>0</v>
      </c>
      <c r="O140">
        <v>1286500</v>
      </c>
      <c r="P140">
        <v>0</v>
      </c>
      <c r="Q140" t="s">
        <v>2185</v>
      </c>
      <c r="R140" t="s">
        <v>3229</v>
      </c>
      <c r="S140" t="s">
        <v>3230</v>
      </c>
      <c r="T140" t="s">
        <v>588</v>
      </c>
      <c r="U140" t="s">
        <v>3231</v>
      </c>
      <c r="V140" t="s">
        <v>3232</v>
      </c>
      <c r="W140" t="s">
        <v>588</v>
      </c>
      <c r="X140" t="str">
        <f t="shared" si="2"/>
        <v>Funcionamiento</v>
      </c>
      <c r="Y140" t="s">
        <v>7868</v>
      </c>
    </row>
    <row r="141" spans="1:25" x14ac:dyDescent="0.2">
      <c r="A141" t="s">
        <v>3211</v>
      </c>
      <c r="B141" t="s">
        <v>3233</v>
      </c>
      <c r="C141" s="71" t="s">
        <v>3234</v>
      </c>
      <c r="D141" t="s">
        <v>583</v>
      </c>
      <c r="E141" t="s">
        <v>584</v>
      </c>
      <c r="F141" t="s">
        <v>3087</v>
      </c>
      <c r="G141" t="s">
        <v>7868</v>
      </c>
      <c r="H141" t="s">
        <v>197</v>
      </c>
      <c r="I141" t="s">
        <v>155</v>
      </c>
      <c r="J141" t="s">
        <v>48</v>
      </c>
      <c r="K141" t="s">
        <v>596</v>
      </c>
      <c r="L141" t="s">
        <v>39</v>
      </c>
      <c r="M141">
        <v>17322223</v>
      </c>
      <c r="N141">
        <v>0</v>
      </c>
      <c r="O141">
        <v>17322223</v>
      </c>
      <c r="P141">
        <v>0</v>
      </c>
      <c r="Q141" t="s">
        <v>2853</v>
      </c>
      <c r="R141" t="s">
        <v>3235</v>
      </c>
      <c r="S141" t="s">
        <v>3236</v>
      </c>
      <c r="T141" t="s">
        <v>11177</v>
      </c>
      <c r="U141" t="s">
        <v>11178</v>
      </c>
      <c r="V141" t="s">
        <v>11179</v>
      </c>
      <c r="W141" t="s">
        <v>588</v>
      </c>
      <c r="X141" t="str">
        <f t="shared" si="2"/>
        <v>Inversión</v>
      </c>
      <c r="Y141" t="s">
        <v>626</v>
      </c>
    </row>
    <row r="142" spans="1:25" x14ac:dyDescent="0.2">
      <c r="A142" t="s">
        <v>3215</v>
      </c>
      <c r="B142" t="s">
        <v>3237</v>
      </c>
      <c r="C142" s="71" t="s">
        <v>3238</v>
      </c>
      <c r="D142" t="s">
        <v>583</v>
      </c>
      <c r="E142" t="s">
        <v>584</v>
      </c>
      <c r="F142" t="s">
        <v>550</v>
      </c>
      <c r="G142" t="s">
        <v>7868</v>
      </c>
      <c r="H142" t="s">
        <v>195</v>
      </c>
      <c r="I142" t="s">
        <v>150</v>
      </c>
      <c r="J142" t="s">
        <v>48</v>
      </c>
      <c r="K142" t="s">
        <v>596</v>
      </c>
      <c r="L142" t="s">
        <v>39</v>
      </c>
      <c r="M142">
        <v>197000</v>
      </c>
      <c r="N142">
        <v>0</v>
      </c>
      <c r="O142">
        <v>197000</v>
      </c>
      <c r="P142">
        <v>0</v>
      </c>
      <c r="Q142" t="s">
        <v>2854</v>
      </c>
      <c r="R142" t="s">
        <v>3167</v>
      </c>
      <c r="S142" t="s">
        <v>3239</v>
      </c>
      <c r="T142" t="s">
        <v>3240</v>
      </c>
      <c r="U142" t="s">
        <v>3241</v>
      </c>
      <c r="V142" t="s">
        <v>3242</v>
      </c>
      <c r="W142" t="s">
        <v>588</v>
      </c>
      <c r="X142" t="str">
        <f t="shared" si="2"/>
        <v>Funcionamiento</v>
      </c>
      <c r="Y142" t="s">
        <v>7868</v>
      </c>
    </row>
    <row r="143" spans="1:25" x14ac:dyDescent="0.2">
      <c r="A143" t="s">
        <v>3160</v>
      </c>
      <c r="B143" t="s">
        <v>3243</v>
      </c>
      <c r="C143" s="71" t="s">
        <v>3244</v>
      </c>
      <c r="D143" t="s">
        <v>583</v>
      </c>
      <c r="E143" t="s">
        <v>584</v>
      </c>
      <c r="F143" t="s">
        <v>550</v>
      </c>
      <c r="G143" t="s">
        <v>7868</v>
      </c>
      <c r="H143" t="s">
        <v>164</v>
      </c>
      <c r="I143" t="s">
        <v>118</v>
      </c>
      <c r="J143" t="s">
        <v>37</v>
      </c>
      <c r="K143" t="s">
        <v>586</v>
      </c>
      <c r="L143" t="s">
        <v>39</v>
      </c>
      <c r="M143">
        <v>56140948</v>
      </c>
      <c r="N143">
        <v>0</v>
      </c>
      <c r="O143">
        <v>56140948</v>
      </c>
      <c r="P143">
        <v>0</v>
      </c>
      <c r="Q143" t="s">
        <v>2855</v>
      </c>
      <c r="R143" t="s">
        <v>3245</v>
      </c>
      <c r="S143" t="s">
        <v>3246</v>
      </c>
      <c r="T143" t="s">
        <v>588</v>
      </c>
      <c r="U143" t="s">
        <v>3247</v>
      </c>
      <c r="V143" t="s">
        <v>3248</v>
      </c>
      <c r="W143" t="s">
        <v>588</v>
      </c>
      <c r="X143" t="str">
        <f t="shared" si="2"/>
        <v>Funcionamiento</v>
      </c>
      <c r="Y143" t="s">
        <v>7868</v>
      </c>
    </row>
    <row r="144" spans="1:25" x14ac:dyDescent="0.2">
      <c r="A144" t="s">
        <v>3160</v>
      </c>
      <c r="B144" t="s">
        <v>3243</v>
      </c>
      <c r="C144" s="71" t="s">
        <v>3244</v>
      </c>
      <c r="D144" t="s">
        <v>583</v>
      </c>
      <c r="E144" t="s">
        <v>584</v>
      </c>
      <c r="F144" t="s">
        <v>550</v>
      </c>
      <c r="G144" t="s">
        <v>7868</v>
      </c>
      <c r="H144" t="s">
        <v>169</v>
      </c>
      <c r="I144" t="s">
        <v>123</v>
      </c>
      <c r="J144" t="s">
        <v>37</v>
      </c>
      <c r="K144" t="s">
        <v>586</v>
      </c>
      <c r="L144" t="s">
        <v>39</v>
      </c>
      <c r="M144">
        <v>2412518</v>
      </c>
      <c r="N144">
        <v>0</v>
      </c>
      <c r="O144">
        <v>2412518</v>
      </c>
      <c r="P144">
        <v>0</v>
      </c>
      <c r="Q144" t="s">
        <v>2855</v>
      </c>
      <c r="R144" t="s">
        <v>3245</v>
      </c>
      <c r="S144" t="s">
        <v>3246</v>
      </c>
      <c r="T144" t="s">
        <v>588</v>
      </c>
      <c r="U144" t="s">
        <v>3247</v>
      </c>
      <c r="V144" t="s">
        <v>3248</v>
      </c>
      <c r="W144" t="s">
        <v>588</v>
      </c>
      <c r="X144" t="str">
        <f t="shared" si="2"/>
        <v>Funcionamiento</v>
      </c>
      <c r="Y144" t="s">
        <v>7868</v>
      </c>
    </row>
    <row r="145" spans="1:25" x14ac:dyDescent="0.2">
      <c r="A145" t="s">
        <v>3160</v>
      </c>
      <c r="B145" t="s">
        <v>3243</v>
      </c>
      <c r="C145" s="71" t="s">
        <v>3244</v>
      </c>
      <c r="D145" t="s">
        <v>583</v>
      </c>
      <c r="E145" t="s">
        <v>584</v>
      </c>
      <c r="F145" t="s">
        <v>550</v>
      </c>
      <c r="G145" t="s">
        <v>7868</v>
      </c>
      <c r="H145" t="s">
        <v>171</v>
      </c>
      <c r="I145" t="s">
        <v>125</v>
      </c>
      <c r="J145" t="s">
        <v>37</v>
      </c>
      <c r="K145" t="s">
        <v>586</v>
      </c>
      <c r="L145" t="s">
        <v>39</v>
      </c>
      <c r="M145">
        <v>926332</v>
      </c>
      <c r="N145">
        <v>0</v>
      </c>
      <c r="O145">
        <v>926332</v>
      </c>
      <c r="P145">
        <v>0</v>
      </c>
      <c r="Q145" t="s">
        <v>2855</v>
      </c>
      <c r="R145" t="s">
        <v>3245</v>
      </c>
      <c r="S145" t="s">
        <v>3246</v>
      </c>
      <c r="T145" t="s">
        <v>588</v>
      </c>
      <c r="U145" t="s">
        <v>3247</v>
      </c>
      <c r="V145" t="s">
        <v>3248</v>
      </c>
      <c r="W145" t="s">
        <v>588</v>
      </c>
      <c r="X145" t="str">
        <f t="shared" si="2"/>
        <v>Funcionamiento</v>
      </c>
      <c r="Y145" t="s">
        <v>7868</v>
      </c>
    </row>
    <row r="146" spans="1:25" x14ac:dyDescent="0.2">
      <c r="A146" t="s">
        <v>3160</v>
      </c>
      <c r="B146" t="s">
        <v>3243</v>
      </c>
      <c r="C146" s="71" t="s">
        <v>3244</v>
      </c>
      <c r="D146" t="s">
        <v>583</v>
      </c>
      <c r="E146" t="s">
        <v>584</v>
      </c>
      <c r="F146" t="s">
        <v>550</v>
      </c>
      <c r="G146" t="s">
        <v>7868</v>
      </c>
      <c r="H146" t="s">
        <v>178</v>
      </c>
      <c r="I146" t="s">
        <v>132</v>
      </c>
      <c r="J146" t="s">
        <v>37</v>
      </c>
      <c r="K146" t="s">
        <v>586</v>
      </c>
      <c r="L146" t="s">
        <v>39</v>
      </c>
      <c r="M146">
        <v>1173354</v>
      </c>
      <c r="N146">
        <v>0</v>
      </c>
      <c r="O146">
        <v>1173354</v>
      </c>
      <c r="P146">
        <v>0</v>
      </c>
      <c r="Q146" t="s">
        <v>2855</v>
      </c>
      <c r="R146" t="s">
        <v>3245</v>
      </c>
      <c r="S146" t="s">
        <v>3246</v>
      </c>
      <c r="T146" t="s">
        <v>588</v>
      </c>
      <c r="U146" t="s">
        <v>3247</v>
      </c>
      <c r="V146" t="s">
        <v>3248</v>
      </c>
      <c r="W146" t="s">
        <v>588</v>
      </c>
      <c r="X146" t="str">
        <f t="shared" si="2"/>
        <v>Funcionamiento</v>
      </c>
      <c r="Y146" t="s">
        <v>7868</v>
      </c>
    </row>
    <row r="147" spans="1:25" x14ac:dyDescent="0.2">
      <c r="A147" t="s">
        <v>3160</v>
      </c>
      <c r="B147" t="s">
        <v>3243</v>
      </c>
      <c r="C147" s="71" t="s">
        <v>3244</v>
      </c>
      <c r="D147" t="s">
        <v>583</v>
      </c>
      <c r="E147" t="s">
        <v>584</v>
      </c>
      <c r="F147" t="s">
        <v>550</v>
      </c>
      <c r="G147" t="s">
        <v>7868</v>
      </c>
      <c r="H147" t="s">
        <v>166</v>
      </c>
      <c r="I147" t="s">
        <v>120</v>
      </c>
      <c r="J147" t="s">
        <v>37</v>
      </c>
      <c r="K147" t="s">
        <v>586</v>
      </c>
      <c r="L147" t="s">
        <v>39</v>
      </c>
      <c r="M147">
        <v>1321960</v>
      </c>
      <c r="N147">
        <v>0</v>
      </c>
      <c r="O147">
        <v>1321960</v>
      </c>
      <c r="P147">
        <v>0</v>
      </c>
      <c r="Q147" t="s">
        <v>2855</v>
      </c>
      <c r="R147" t="s">
        <v>3245</v>
      </c>
      <c r="S147" t="s">
        <v>3246</v>
      </c>
      <c r="T147" t="s">
        <v>588</v>
      </c>
      <c r="U147" t="s">
        <v>3247</v>
      </c>
      <c r="V147" t="s">
        <v>3248</v>
      </c>
      <c r="W147" t="s">
        <v>588</v>
      </c>
      <c r="X147" t="str">
        <f t="shared" si="2"/>
        <v>Funcionamiento</v>
      </c>
      <c r="Y147" t="s">
        <v>7868</v>
      </c>
    </row>
    <row r="148" spans="1:25" x14ac:dyDescent="0.2">
      <c r="A148" t="s">
        <v>3160</v>
      </c>
      <c r="B148" t="s">
        <v>3243</v>
      </c>
      <c r="C148" s="71" t="s">
        <v>3244</v>
      </c>
      <c r="D148" t="s">
        <v>583</v>
      </c>
      <c r="E148" t="s">
        <v>584</v>
      </c>
      <c r="F148" t="s">
        <v>550</v>
      </c>
      <c r="G148" t="s">
        <v>7868</v>
      </c>
      <c r="H148" t="s">
        <v>557</v>
      </c>
      <c r="I148" t="s">
        <v>3221</v>
      </c>
      <c r="J148" t="s">
        <v>37</v>
      </c>
      <c r="K148" t="s">
        <v>586</v>
      </c>
      <c r="L148" t="s">
        <v>39</v>
      </c>
      <c r="M148">
        <v>1851372</v>
      </c>
      <c r="N148">
        <v>0</v>
      </c>
      <c r="O148">
        <v>1851372</v>
      </c>
      <c r="P148">
        <v>0</v>
      </c>
      <c r="Q148" t="s">
        <v>2855</v>
      </c>
      <c r="R148" t="s">
        <v>3245</v>
      </c>
      <c r="S148" t="s">
        <v>3246</v>
      </c>
      <c r="T148" t="s">
        <v>588</v>
      </c>
      <c r="U148" t="s">
        <v>3247</v>
      </c>
      <c r="V148" t="s">
        <v>3248</v>
      </c>
      <c r="W148" t="s">
        <v>588</v>
      </c>
      <c r="X148" t="str">
        <f t="shared" si="2"/>
        <v>Funcionamiento</v>
      </c>
      <c r="Y148" t="s">
        <v>7868</v>
      </c>
    </row>
    <row r="149" spans="1:25" x14ac:dyDescent="0.2">
      <c r="A149" t="s">
        <v>3160</v>
      </c>
      <c r="B149" t="s">
        <v>3243</v>
      </c>
      <c r="C149" s="71" t="s">
        <v>3244</v>
      </c>
      <c r="D149" t="s">
        <v>583</v>
      </c>
      <c r="E149" t="s">
        <v>584</v>
      </c>
      <c r="F149" t="s">
        <v>550</v>
      </c>
      <c r="G149" t="s">
        <v>7868</v>
      </c>
      <c r="H149" t="s">
        <v>180</v>
      </c>
      <c r="I149" t="s">
        <v>134</v>
      </c>
      <c r="J149" t="s">
        <v>37</v>
      </c>
      <c r="K149" t="s">
        <v>586</v>
      </c>
      <c r="L149" t="s">
        <v>39</v>
      </c>
      <c r="M149">
        <v>98364</v>
      </c>
      <c r="N149">
        <v>0</v>
      </c>
      <c r="O149">
        <v>98364</v>
      </c>
      <c r="P149">
        <v>0</v>
      </c>
      <c r="Q149" t="s">
        <v>2855</v>
      </c>
      <c r="R149" t="s">
        <v>3245</v>
      </c>
      <c r="S149" t="s">
        <v>3246</v>
      </c>
      <c r="T149" t="s">
        <v>588</v>
      </c>
      <c r="U149" t="s">
        <v>3247</v>
      </c>
      <c r="V149" t="s">
        <v>3248</v>
      </c>
      <c r="W149" t="s">
        <v>588</v>
      </c>
      <c r="X149" t="str">
        <f t="shared" si="2"/>
        <v>Funcionamiento</v>
      </c>
      <c r="Y149" t="s">
        <v>7868</v>
      </c>
    </row>
    <row r="150" spans="1:25" x14ac:dyDescent="0.2">
      <c r="A150" t="s">
        <v>3160</v>
      </c>
      <c r="B150" t="s">
        <v>3243</v>
      </c>
      <c r="C150" s="71" t="s">
        <v>3244</v>
      </c>
      <c r="D150" t="s">
        <v>583</v>
      </c>
      <c r="E150" t="s">
        <v>584</v>
      </c>
      <c r="F150" t="s">
        <v>550</v>
      </c>
      <c r="G150" t="s">
        <v>7868</v>
      </c>
      <c r="H150" t="s">
        <v>181</v>
      </c>
      <c r="I150" t="s">
        <v>135</v>
      </c>
      <c r="J150" t="s">
        <v>37</v>
      </c>
      <c r="K150" t="s">
        <v>586</v>
      </c>
      <c r="L150" t="s">
        <v>39</v>
      </c>
      <c r="M150">
        <v>2354967</v>
      </c>
      <c r="N150">
        <v>0</v>
      </c>
      <c r="O150">
        <v>2354967</v>
      </c>
      <c r="P150">
        <v>0</v>
      </c>
      <c r="Q150" t="s">
        <v>2855</v>
      </c>
      <c r="R150" t="s">
        <v>3245</v>
      </c>
      <c r="S150" t="s">
        <v>3246</v>
      </c>
      <c r="T150" t="s">
        <v>588</v>
      </c>
      <c r="U150" t="s">
        <v>3247</v>
      </c>
      <c r="V150" t="s">
        <v>3248</v>
      </c>
      <c r="W150" t="s">
        <v>588</v>
      </c>
      <c r="X150" t="str">
        <f t="shared" si="2"/>
        <v>Funcionamiento</v>
      </c>
      <c r="Y150" t="s">
        <v>7868</v>
      </c>
    </row>
    <row r="151" spans="1:25" x14ac:dyDescent="0.2">
      <c r="A151" t="s">
        <v>3150</v>
      </c>
      <c r="B151" t="s">
        <v>3249</v>
      </c>
      <c r="C151" s="71" t="s">
        <v>3250</v>
      </c>
      <c r="D151" t="s">
        <v>583</v>
      </c>
      <c r="E151" t="s">
        <v>584</v>
      </c>
      <c r="F151" t="s">
        <v>550</v>
      </c>
      <c r="G151" t="s">
        <v>7868</v>
      </c>
      <c r="H151" t="s">
        <v>172</v>
      </c>
      <c r="I151" t="s">
        <v>126</v>
      </c>
      <c r="J151" t="s">
        <v>37</v>
      </c>
      <c r="K151" t="s">
        <v>586</v>
      </c>
      <c r="L151" t="s">
        <v>39</v>
      </c>
      <c r="M151">
        <v>7339800</v>
      </c>
      <c r="N151">
        <v>0</v>
      </c>
      <c r="O151">
        <v>7339800</v>
      </c>
      <c r="P151">
        <v>0</v>
      </c>
      <c r="Q151" t="s">
        <v>2856</v>
      </c>
      <c r="R151" t="s">
        <v>3166</v>
      </c>
      <c r="S151" t="s">
        <v>3251</v>
      </c>
      <c r="T151" t="s">
        <v>588</v>
      </c>
      <c r="U151" t="s">
        <v>3252</v>
      </c>
      <c r="V151" t="s">
        <v>3253</v>
      </c>
      <c r="W151" t="s">
        <v>588</v>
      </c>
      <c r="X151" t="str">
        <f t="shared" si="2"/>
        <v>Funcionamiento</v>
      </c>
      <c r="Y151" t="s">
        <v>7868</v>
      </c>
    </row>
    <row r="152" spans="1:25" x14ac:dyDescent="0.2">
      <c r="A152" t="s">
        <v>3150</v>
      </c>
      <c r="B152" t="s">
        <v>3249</v>
      </c>
      <c r="C152" s="71" t="s">
        <v>3250</v>
      </c>
      <c r="D152" t="s">
        <v>583</v>
      </c>
      <c r="E152" t="s">
        <v>584</v>
      </c>
      <c r="F152" t="s">
        <v>550</v>
      </c>
      <c r="G152" t="s">
        <v>7868</v>
      </c>
      <c r="H152" t="s">
        <v>175</v>
      </c>
      <c r="I152" t="s">
        <v>129</v>
      </c>
      <c r="J152" t="s">
        <v>37</v>
      </c>
      <c r="K152" t="s">
        <v>586</v>
      </c>
      <c r="L152" t="s">
        <v>39</v>
      </c>
      <c r="M152">
        <v>604900</v>
      </c>
      <c r="N152">
        <v>0</v>
      </c>
      <c r="O152">
        <v>604900</v>
      </c>
      <c r="P152">
        <v>0</v>
      </c>
      <c r="Q152" t="s">
        <v>2856</v>
      </c>
      <c r="R152" t="s">
        <v>3166</v>
      </c>
      <c r="S152" t="s">
        <v>3251</v>
      </c>
      <c r="T152" t="s">
        <v>588</v>
      </c>
      <c r="U152" t="s">
        <v>3252</v>
      </c>
      <c r="V152" t="s">
        <v>3253</v>
      </c>
      <c r="W152" t="s">
        <v>588</v>
      </c>
      <c r="X152" t="str">
        <f t="shared" si="2"/>
        <v>Funcionamiento</v>
      </c>
      <c r="Y152" t="s">
        <v>7868</v>
      </c>
    </row>
    <row r="153" spans="1:25" x14ac:dyDescent="0.2">
      <c r="A153" t="s">
        <v>3150</v>
      </c>
      <c r="B153" t="s">
        <v>3249</v>
      </c>
      <c r="C153" s="71" t="s">
        <v>3250</v>
      </c>
      <c r="D153" t="s">
        <v>583</v>
      </c>
      <c r="E153" t="s">
        <v>584</v>
      </c>
      <c r="F153" t="s">
        <v>550</v>
      </c>
      <c r="G153" t="s">
        <v>7868</v>
      </c>
      <c r="H153" t="s">
        <v>176</v>
      </c>
      <c r="I153" t="s">
        <v>130</v>
      </c>
      <c r="J153" t="s">
        <v>37</v>
      </c>
      <c r="K153" t="s">
        <v>586</v>
      </c>
      <c r="L153" t="s">
        <v>39</v>
      </c>
      <c r="M153">
        <v>1959600</v>
      </c>
      <c r="N153">
        <v>0</v>
      </c>
      <c r="O153">
        <v>1959600</v>
      </c>
      <c r="P153">
        <v>0</v>
      </c>
      <c r="Q153" t="s">
        <v>2856</v>
      </c>
      <c r="R153" t="s">
        <v>3166</v>
      </c>
      <c r="S153" t="s">
        <v>3251</v>
      </c>
      <c r="T153" t="s">
        <v>588</v>
      </c>
      <c r="U153" t="s">
        <v>3252</v>
      </c>
      <c r="V153" t="s">
        <v>3253</v>
      </c>
      <c r="W153" t="s">
        <v>588</v>
      </c>
      <c r="X153" t="str">
        <f t="shared" si="2"/>
        <v>Funcionamiento</v>
      </c>
      <c r="Y153" t="s">
        <v>7868</v>
      </c>
    </row>
    <row r="154" spans="1:25" x14ac:dyDescent="0.2">
      <c r="A154" t="s">
        <v>3150</v>
      </c>
      <c r="B154" t="s">
        <v>3249</v>
      </c>
      <c r="C154" s="71" t="s">
        <v>3250</v>
      </c>
      <c r="D154" t="s">
        <v>583</v>
      </c>
      <c r="E154" t="s">
        <v>584</v>
      </c>
      <c r="F154" t="s">
        <v>550</v>
      </c>
      <c r="G154" t="s">
        <v>7868</v>
      </c>
      <c r="H154" t="s">
        <v>177</v>
      </c>
      <c r="I154" t="s">
        <v>131</v>
      </c>
      <c r="J154" t="s">
        <v>37</v>
      </c>
      <c r="K154" t="s">
        <v>586</v>
      </c>
      <c r="L154" t="s">
        <v>39</v>
      </c>
      <c r="M154">
        <v>1306600</v>
      </c>
      <c r="N154">
        <v>0</v>
      </c>
      <c r="O154">
        <v>1306600</v>
      </c>
      <c r="P154">
        <v>0</v>
      </c>
      <c r="Q154" t="s">
        <v>2856</v>
      </c>
      <c r="R154" t="s">
        <v>3166</v>
      </c>
      <c r="S154" t="s">
        <v>3251</v>
      </c>
      <c r="T154" t="s">
        <v>588</v>
      </c>
      <c r="U154" t="s">
        <v>3252</v>
      </c>
      <c r="V154" t="s">
        <v>3253</v>
      </c>
      <c r="W154" t="s">
        <v>588</v>
      </c>
      <c r="X154" t="str">
        <f t="shared" si="2"/>
        <v>Funcionamiento</v>
      </c>
      <c r="Y154" t="s">
        <v>7868</v>
      </c>
    </row>
    <row r="155" spans="1:25" x14ac:dyDescent="0.2">
      <c r="A155" t="s">
        <v>3150</v>
      </c>
      <c r="B155" t="s">
        <v>3249</v>
      </c>
      <c r="C155" s="71" t="s">
        <v>3250</v>
      </c>
      <c r="D155" t="s">
        <v>583</v>
      </c>
      <c r="E155" t="s">
        <v>584</v>
      </c>
      <c r="F155" t="s">
        <v>550</v>
      </c>
      <c r="G155" t="s">
        <v>7868</v>
      </c>
      <c r="H155" t="s">
        <v>173</v>
      </c>
      <c r="I155" t="s">
        <v>127</v>
      </c>
      <c r="J155" t="s">
        <v>37</v>
      </c>
      <c r="K155" t="s">
        <v>586</v>
      </c>
      <c r="L155" t="s">
        <v>39</v>
      </c>
      <c r="M155">
        <v>5199500</v>
      </c>
      <c r="N155">
        <v>0</v>
      </c>
      <c r="O155">
        <v>5199500</v>
      </c>
      <c r="P155">
        <v>0</v>
      </c>
      <c r="Q155" t="s">
        <v>2856</v>
      </c>
      <c r="R155" t="s">
        <v>3166</v>
      </c>
      <c r="S155" t="s">
        <v>3251</v>
      </c>
      <c r="T155" t="s">
        <v>588</v>
      </c>
      <c r="U155" t="s">
        <v>3252</v>
      </c>
      <c r="V155" t="s">
        <v>3253</v>
      </c>
      <c r="W155" t="s">
        <v>588</v>
      </c>
      <c r="X155" t="str">
        <f t="shared" si="2"/>
        <v>Funcionamiento</v>
      </c>
      <c r="Y155" t="s">
        <v>7868</v>
      </c>
    </row>
    <row r="156" spans="1:25" x14ac:dyDescent="0.2">
      <c r="A156" t="s">
        <v>3150</v>
      </c>
      <c r="B156" t="s">
        <v>3249</v>
      </c>
      <c r="C156" s="71" t="s">
        <v>3250</v>
      </c>
      <c r="D156" t="s">
        <v>583</v>
      </c>
      <c r="E156" t="s">
        <v>584</v>
      </c>
      <c r="F156" t="s">
        <v>550</v>
      </c>
      <c r="G156" t="s">
        <v>7868</v>
      </c>
      <c r="H156" t="s">
        <v>174</v>
      </c>
      <c r="I156" t="s">
        <v>128</v>
      </c>
      <c r="J156" t="s">
        <v>37</v>
      </c>
      <c r="K156" t="s">
        <v>586</v>
      </c>
      <c r="L156" t="s">
        <v>39</v>
      </c>
      <c r="M156">
        <v>2612100</v>
      </c>
      <c r="N156">
        <v>0</v>
      </c>
      <c r="O156">
        <v>2612100</v>
      </c>
      <c r="P156">
        <v>0</v>
      </c>
      <c r="Q156" t="s">
        <v>2856</v>
      </c>
      <c r="R156" t="s">
        <v>3166</v>
      </c>
      <c r="S156" t="s">
        <v>3251</v>
      </c>
      <c r="T156" t="s">
        <v>588</v>
      </c>
      <c r="U156" t="s">
        <v>3252</v>
      </c>
      <c r="V156" t="s">
        <v>3253</v>
      </c>
      <c r="W156" t="s">
        <v>588</v>
      </c>
      <c r="X156" t="str">
        <f t="shared" si="2"/>
        <v>Funcionamiento</v>
      </c>
      <c r="Y156" t="s">
        <v>7868</v>
      </c>
    </row>
    <row r="157" spans="1:25" x14ac:dyDescent="0.2">
      <c r="A157" t="s">
        <v>3223</v>
      </c>
      <c r="B157" t="s">
        <v>3254</v>
      </c>
      <c r="C157" s="71" t="s">
        <v>3255</v>
      </c>
      <c r="D157" t="s">
        <v>583</v>
      </c>
      <c r="E157" t="s">
        <v>584</v>
      </c>
      <c r="F157" t="s">
        <v>550</v>
      </c>
      <c r="G157" t="s">
        <v>7868</v>
      </c>
      <c r="H157" t="s">
        <v>195</v>
      </c>
      <c r="I157" t="s">
        <v>150</v>
      </c>
      <c r="J157" t="s">
        <v>48</v>
      </c>
      <c r="K157" t="s">
        <v>596</v>
      </c>
      <c r="L157" t="s">
        <v>39</v>
      </c>
      <c r="M157">
        <v>37471</v>
      </c>
      <c r="N157">
        <v>0</v>
      </c>
      <c r="O157">
        <v>37471</v>
      </c>
      <c r="P157">
        <v>0</v>
      </c>
      <c r="Q157" t="s">
        <v>2857</v>
      </c>
      <c r="R157" t="s">
        <v>3178</v>
      </c>
      <c r="S157" t="s">
        <v>3256</v>
      </c>
      <c r="T157" t="s">
        <v>3257</v>
      </c>
      <c r="U157" t="s">
        <v>3258</v>
      </c>
      <c r="V157" t="s">
        <v>3259</v>
      </c>
      <c r="W157" t="s">
        <v>588</v>
      </c>
      <c r="X157" t="str">
        <f t="shared" si="2"/>
        <v>Funcionamiento</v>
      </c>
      <c r="Y157" t="s">
        <v>7868</v>
      </c>
    </row>
    <row r="158" spans="1:25" x14ac:dyDescent="0.2">
      <c r="A158" t="s">
        <v>3229</v>
      </c>
      <c r="B158" t="s">
        <v>3260</v>
      </c>
      <c r="C158" s="71" t="s">
        <v>3261</v>
      </c>
      <c r="D158" t="s">
        <v>583</v>
      </c>
      <c r="E158" t="s">
        <v>584</v>
      </c>
      <c r="F158" t="s">
        <v>3144</v>
      </c>
      <c r="G158" t="s">
        <v>7868</v>
      </c>
      <c r="H158" t="s">
        <v>200</v>
      </c>
      <c r="I158" t="s">
        <v>161</v>
      </c>
      <c r="J158" t="s">
        <v>37</v>
      </c>
      <c r="K158" t="s">
        <v>586</v>
      </c>
      <c r="L158" t="s">
        <v>39</v>
      </c>
      <c r="M158">
        <v>24879545</v>
      </c>
      <c r="N158">
        <v>-9698651</v>
      </c>
      <c r="O158">
        <v>15180894</v>
      </c>
      <c r="P158">
        <v>0</v>
      </c>
      <c r="Q158" t="s">
        <v>2858</v>
      </c>
      <c r="R158" t="s">
        <v>3262</v>
      </c>
      <c r="S158" t="s">
        <v>3207</v>
      </c>
      <c r="T158" t="s">
        <v>588</v>
      </c>
      <c r="U158" t="s">
        <v>588</v>
      </c>
      <c r="V158" t="s">
        <v>588</v>
      </c>
      <c r="W158" t="s">
        <v>588</v>
      </c>
      <c r="X158" t="str">
        <f t="shared" si="2"/>
        <v>Inversión</v>
      </c>
      <c r="Y158" t="s">
        <v>585</v>
      </c>
    </row>
    <row r="159" spans="1:25" x14ac:dyDescent="0.2">
      <c r="A159" t="s">
        <v>3235</v>
      </c>
      <c r="B159" t="s">
        <v>3263</v>
      </c>
      <c r="C159" s="71" t="s">
        <v>3264</v>
      </c>
      <c r="D159" t="s">
        <v>583</v>
      </c>
      <c r="E159" t="s">
        <v>584</v>
      </c>
      <c r="F159" t="s">
        <v>3087</v>
      </c>
      <c r="G159" t="s">
        <v>7868</v>
      </c>
      <c r="H159" t="s">
        <v>197</v>
      </c>
      <c r="I159" t="s">
        <v>155</v>
      </c>
      <c r="J159" t="s">
        <v>48</v>
      </c>
      <c r="K159" t="s">
        <v>596</v>
      </c>
      <c r="L159" t="s">
        <v>39</v>
      </c>
      <c r="M159">
        <v>14250845</v>
      </c>
      <c r="N159">
        <v>-3420845</v>
      </c>
      <c r="O159">
        <v>10830000</v>
      </c>
      <c r="P159">
        <v>0</v>
      </c>
      <c r="Q159" t="s">
        <v>2859</v>
      </c>
      <c r="R159" t="s">
        <v>3265</v>
      </c>
      <c r="S159" t="s">
        <v>3544</v>
      </c>
      <c r="T159" t="s">
        <v>588</v>
      </c>
      <c r="U159" t="s">
        <v>588</v>
      </c>
      <c r="V159" t="s">
        <v>588</v>
      </c>
      <c r="W159" t="s">
        <v>588</v>
      </c>
      <c r="X159" t="str">
        <f t="shared" si="2"/>
        <v>Inversión</v>
      </c>
      <c r="Y159" t="s">
        <v>626</v>
      </c>
    </row>
    <row r="160" spans="1:25" x14ac:dyDescent="0.2">
      <c r="A160" t="s">
        <v>3167</v>
      </c>
      <c r="B160" t="s">
        <v>3266</v>
      </c>
      <c r="C160" s="71" t="s">
        <v>3267</v>
      </c>
      <c r="D160" t="s">
        <v>583</v>
      </c>
      <c r="E160" t="s">
        <v>602</v>
      </c>
      <c r="F160" t="s">
        <v>550</v>
      </c>
      <c r="G160" t="s">
        <v>7868</v>
      </c>
      <c r="H160" t="s">
        <v>180</v>
      </c>
      <c r="I160" t="s">
        <v>134</v>
      </c>
      <c r="J160" t="s">
        <v>37</v>
      </c>
      <c r="K160" t="s">
        <v>586</v>
      </c>
      <c r="L160" t="s">
        <v>39</v>
      </c>
      <c r="M160">
        <v>462810</v>
      </c>
      <c r="N160">
        <v>-462810</v>
      </c>
      <c r="O160">
        <v>0</v>
      </c>
      <c r="P160">
        <v>0</v>
      </c>
      <c r="Q160" t="s">
        <v>2860</v>
      </c>
      <c r="R160" t="s">
        <v>3184</v>
      </c>
      <c r="S160" t="s">
        <v>3268</v>
      </c>
      <c r="T160" t="s">
        <v>588</v>
      </c>
      <c r="U160" t="s">
        <v>3269</v>
      </c>
      <c r="V160" t="s">
        <v>3270</v>
      </c>
      <c r="W160" t="s">
        <v>588</v>
      </c>
      <c r="X160" t="str">
        <f t="shared" si="2"/>
        <v>Funcionamiento</v>
      </c>
      <c r="Y160" t="s">
        <v>7868</v>
      </c>
    </row>
    <row r="161" spans="1:25" x14ac:dyDescent="0.2">
      <c r="A161" t="s">
        <v>3167</v>
      </c>
      <c r="B161" t="s">
        <v>3266</v>
      </c>
      <c r="C161" s="71" t="s">
        <v>3267</v>
      </c>
      <c r="D161" t="s">
        <v>583</v>
      </c>
      <c r="E161" t="s">
        <v>602</v>
      </c>
      <c r="F161" t="s">
        <v>550</v>
      </c>
      <c r="G161" t="s">
        <v>7868</v>
      </c>
      <c r="H161" t="s">
        <v>557</v>
      </c>
      <c r="I161" t="s">
        <v>3221</v>
      </c>
      <c r="J161" t="s">
        <v>37</v>
      </c>
      <c r="K161" t="s">
        <v>586</v>
      </c>
      <c r="L161" t="s">
        <v>39</v>
      </c>
      <c r="M161">
        <v>1817087</v>
      </c>
      <c r="N161">
        <v>-1817087</v>
      </c>
      <c r="O161">
        <v>0</v>
      </c>
      <c r="P161">
        <v>0</v>
      </c>
      <c r="Q161" t="s">
        <v>2860</v>
      </c>
      <c r="R161" t="s">
        <v>3184</v>
      </c>
      <c r="S161" t="s">
        <v>3268</v>
      </c>
      <c r="T161" t="s">
        <v>588</v>
      </c>
      <c r="U161" t="s">
        <v>3269</v>
      </c>
      <c r="V161" t="s">
        <v>3270</v>
      </c>
      <c r="W161" t="s">
        <v>588</v>
      </c>
      <c r="X161" t="str">
        <f t="shared" si="2"/>
        <v>Funcionamiento</v>
      </c>
      <c r="Y161" t="s">
        <v>7868</v>
      </c>
    </row>
    <row r="162" spans="1:25" x14ac:dyDescent="0.2">
      <c r="A162" t="s">
        <v>3167</v>
      </c>
      <c r="B162" t="s">
        <v>3266</v>
      </c>
      <c r="C162" s="71" t="s">
        <v>3267</v>
      </c>
      <c r="D162" t="s">
        <v>583</v>
      </c>
      <c r="E162" t="s">
        <v>602</v>
      </c>
      <c r="F162" t="s">
        <v>550</v>
      </c>
      <c r="G162" t="s">
        <v>7868</v>
      </c>
      <c r="H162" t="s">
        <v>164</v>
      </c>
      <c r="I162" t="s">
        <v>118</v>
      </c>
      <c r="J162" t="s">
        <v>37</v>
      </c>
      <c r="K162" t="s">
        <v>586</v>
      </c>
      <c r="L162" t="s">
        <v>39</v>
      </c>
      <c r="M162">
        <v>58261482</v>
      </c>
      <c r="N162">
        <v>-58261482</v>
      </c>
      <c r="O162">
        <v>0</v>
      </c>
      <c r="P162">
        <v>0</v>
      </c>
      <c r="Q162" t="s">
        <v>2860</v>
      </c>
      <c r="R162" t="s">
        <v>3184</v>
      </c>
      <c r="S162" t="s">
        <v>3268</v>
      </c>
      <c r="T162" t="s">
        <v>588</v>
      </c>
      <c r="U162" t="s">
        <v>3269</v>
      </c>
      <c r="V162" t="s">
        <v>3270</v>
      </c>
      <c r="W162" t="s">
        <v>588</v>
      </c>
      <c r="X162" t="str">
        <f t="shared" si="2"/>
        <v>Funcionamiento</v>
      </c>
      <c r="Y162" t="s">
        <v>7868</v>
      </c>
    </row>
    <row r="163" spans="1:25" x14ac:dyDescent="0.2">
      <c r="A163" t="s">
        <v>3167</v>
      </c>
      <c r="B163" t="s">
        <v>3266</v>
      </c>
      <c r="C163" s="71" t="s">
        <v>3267</v>
      </c>
      <c r="D163" t="s">
        <v>583</v>
      </c>
      <c r="E163" t="s">
        <v>602</v>
      </c>
      <c r="F163" t="s">
        <v>550</v>
      </c>
      <c r="G163" t="s">
        <v>7868</v>
      </c>
      <c r="H163" t="s">
        <v>166</v>
      </c>
      <c r="I163" t="s">
        <v>120</v>
      </c>
      <c r="J163" t="s">
        <v>37</v>
      </c>
      <c r="K163" t="s">
        <v>586</v>
      </c>
      <c r="L163" t="s">
        <v>39</v>
      </c>
      <c r="M163">
        <v>1299927</v>
      </c>
      <c r="N163">
        <v>-1299927</v>
      </c>
      <c r="O163">
        <v>0</v>
      </c>
      <c r="P163">
        <v>0</v>
      </c>
      <c r="Q163" t="s">
        <v>2860</v>
      </c>
      <c r="R163" t="s">
        <v>3184</v>
      </c>
      <c r="S163" t="s">
        <v>3268</v>
      </c>
      <c r="T163" t="s">
        <v>588</v>
      </c>
      <c r="U163" t="s">
        <v>3269</v>
      </c>
      <c r="V163" t="s">
        <v>3270</v>
      </c>
      <c r="W163" t="s">
        <v>588</v>
      </c>
      <c r="X163" t="str">
        <f t="shared" si="2"/>
        <v>Funcionamiento</v>
      </c>
      <c r="Y163" t="s">
        <v>7868</v>
      </c>
    </row>
    <row r="164" spans="1:25" x14ac:dyDescent="0.2">
      <c r="A164" t="s">
        <v>3167</v>
      </c>
      <c r="B164" t="s">
        <v>3266</v>
      </c>
      <c r="C164" s="71" t="s">
        <v>3267</v>
      </c>
      <c r="D164" t="s">
        <v>583</v>
      </c>
      <c r="E164" t="s">
        <v>602</v>
      </c>
      <c r="F164" t="s">
        <v>550</v>
      </c>
      <c r="G164" t="s">
        <v>7868</v>
      </c>
      <c r="H164" t="s">
        <v>181</v>
      </c>
      <c r="I164" t="s">
        <v>135</v>
      </c>
      <c r="J164" t="s">
        <v>37</v>
      </c>
      <c r="K164" t="s">
        <v>586</v>
      </c>
      <c r="L164" t="s">
        <v>39</v>
      </c>
      <c r="M164">
        <v>2354967</v>
      </c>
      <c r="N164">
        <v>-2354967</v>
      </c>
      <c r="O164">
        <v>0</v>
      </c>
      <c r="P164">
        <v>0</v>
      </c>
      <c r="Q164" t="s">
        <v>2860</v>
      </c>
      <c r="R164" t="s">
        <v>3184</v>
      </c>
      <c r="S164" t="s">
        <v>3268</v>
      </c>
      <c r="T164" t="s">
        <v>588</v>
      </c>
      <c r="U164" t="s">
        <v>3269</v>
      </c>
      <c r="V164" t="s">
        <v>3270</v>
      </c>
      <c r="W164" t="s">
        <v>588</v>
      </c>
      <c r="X164" t="str">
        <f t="shared" si="2"/>
        <v>Funcionamiento</v>
      </c>
      <c r="Y164" t="s">
        <v>7868</v>
      </c>
    </row>
    <row r="165" spans="1:25" x14ac:dyDescent="0.2">
      <c r="A165" t="s">
        <v>3167</v>
      </c>
      <c r="B165" t="s">
        <v>3266</v>
      </c>
      <c r="C165" s="71" t="s">
        <v>3267</v>
      </c>
      <c r="D165" t="s">
        <v>583</v>
      </c>
      <c r="E165" t="s">
        <v>602</v>
      </c>
      <c r="F165" t="s">
        <v>550</v>
      </c>
      <c r="G165" t="s">
        <v>7868</v>
      </c>
      <c r="H165" t="s">
        <v>178</v>
      </c>
      <c r="I165" t="s">
        <v>132</v>
      </c>
      <c r="J165" t="s">
        <v>37</v>
      </c>
      <c r="K165" t="s">
        <v>586</v>
      </c>
      <c r="L165" t="s">
        <v>39</v>
      </c>
      <c r="M165">
        <v>6039485</v>
      </c>
      <c r="N165">
        <v>-6039485</v>
      </c>
      <c r="O165">
        <v>0</v>
      </c>
      <c r="P165">
        <v>0</v>
      </c>
      <c r="Q165" t="s">
        <v>2860</v>
      </c>
      <c r="R165" t="s">
        <v>3184</v>
      </c>
      <c r="S165" t="s">
        <v>3268</v>
      </c>
      <c r="T165" t="s">
        <v>588</v>
      </c>
      <c r="U165" t="s">
        <v>3269</v>
      </c>
      <c r="V165" t="s">
        <v>3270</v>
      </c>
      <c r="W165" t="s">
        <v>588</v>
      </c>
      <c r="X165" t="str">
        <f t="shared" si="2"/>
        <v>Funcionamiento</v>
      </c>
      <c r="Y165" t="s">
        <v>7868</v>
      </c>
    </row>
    <row r="166" spans="1:25" x14ac:dyDescent="0.2">
      <c r="A166" t="s">
        <v>3167</v>
      </c>
      <c r="B166" t="s">
        <v>3266</v>
      </c>
      <c r="C166" s="71" t="s">
        <v>3267</v>
      </c>
      <c r="D166" t="s">
        <v>583</v>
      </c>
      <c r="E166" t="s">
        <v>602</v>
      </c>
      <c r="F166" t="s">
        <v>550</v>
      </c>
      <c r="G166" t="s">
        <v>7868</v>
      </c>
      <c r="H166" t="s">
        <v>169</v>
      </c>
      <c r="I166" t="s">
        <v>123</v>
      </c>
      <c r="J166" t="s">
        <v>37</v>
      </c>
      <c r="K166" t="s">
        <v>586</v>
      </c>
      <c r="L166" t="s">
        <v>39</v>
      </c>
      <c r="M166">
        <v>2453708</v>
      </c>
      <c r="N166">
        <v>-2453708</v>
      </c>
      <c r="O166">
        <v>0</v>
      </c>
      <c r="P166">
        <v>0</v>
      </c>
      <c r="Q166" t="s">
        <v>2860</v>
      </c>
      <c r="R166" t="s">
        <v>3184</v>
      </c>
      <c r="S166" t="s">
        <v>3268</v>
      </c>
      <c r="T166" t="s">
        <v>588</v>
      </c>
      <c r="U166" t="s">
        <v>3269</v>
      </c>
      <c r="V166" t="s">
        <v>3270</v>
      </c>
      <c r="W166" t="s">
        <v>588</v>
      </c>
      <c r="X166" t="str">
        <f t="shared" si="2"/>
        <v>Funcionamiento</v>
      </c>
      <c r="Y166" t="s">
        <v>7868</v>
      </c>
    </row>
    <row r="167" spans="1:25" x14ac:dyDescent="0.2">
      <c r="A167" t="s">
        <v>3167</v>
      </c>
      <c r="B167" t="s">
        <v>3266</v>
      </c>
      <c r="C167" s="71" t="s">
        <v>3267</v>
      </c>
      <c r="D167" t="s">
        <v>583</v>
      </c>
      <c r="E167" t="s">
        <v>602</v>
      </c>
      <c r="F167" t="s">
        <v>550</v>
      </c>
      <c r="G167" t="s">
        <v>7868</v>
      </c>
      <c r="H167" t="s">
        <v>171</v>
      </c>
      <c r="I167" t="s">
        <v>125</v>
      </c>
      <c r="J167" t="s">
        <v>37</v>
      </c>
      <c r="K167" t="s">
        <v>586</v>
      </c>
      <c r="L167" t="s">
        <v>39</v>
      </c>
      <c r="M167">
        <v>6053616</v>
      </c>
      <c r="N167">
        <v>-6053616</v>
      </c>
      <c r="O167">
        <v>0</v>
      </c>
      <c r="P167">
        <v>0</v>
      </c>
      <c r="Q167" t="s">
        <v>2860</v>
      </c>
      <c r="R167" t="s">
        <v>3184</v>
      </c>
      <c r="S167" t="s">
        <v>3268</v>
      </c>
      <c r="T167" t="s">
        <v>588</v>
      </c>
      <c r="U167" t="s">
        <v>3269</v>
      </c>
      <c r="V167" t="s">
        <v>3270</v>
      </c>
      <c r="W167" t="s">
        <v>588</v>
      </c>
      <c r="X167" t="str">
        <f t="shared" si="2"/>
        <v>Funcionamiento</v>
      </c>
      <c r="Y167" t="s">
        <v>7868</v>
      </c>
    </row>
    <row r="168" spans="1:25" x14ac:dyDescent="0.2">
      <c r="A168" t="s">
        <v>3245</v>
      </c>
      <c r="B168" t="s">
        <v>3266</v>
      </c>
      <c r="C168" s="71" t="s">
        <v>3271</v>
      </c>
      <c r="D168" t="s">
        <v>583</v>
      </c>
      <c r="E168" t="s">
        <v>584</v>
      </c>
      <c r="F168" t="s">
        <v>550</v>
      </c>
      <c r="G168" t="s">
        <v>7868</v>
      </c>
      <c r="H168" t="s">
        <v>174</v>
      </c>
      <c r="I168" t="s">
        <v>128</v>
      </c>
      <c r="J168" t="s">
        <v>37</v>
      </c>
      <c r="K168" t="s">
        <v>586</v>
      </c>
      <c r="L168" t="s">
        <v>39</v>
      </c>
      <c r="M168">
        <v>2837700</v>
      </c>
      <c r="N168">
        <v>0</v>
      </c>
      <c r="O168">
        <v>2837700</v>
      </c>
      <c r="P168">
        <v>0</v>
      </c>
      <c r="Q168" t="s">
        <v>2861</v>
      </c>
      <c r="R168" t="s">
        <v>3272</v>
      </c>
      <c r="S168" t="s">
        <v>3273</v>
      </c>
      <c r="T168" t="s">
        <v>588</v>
      </c>
      <c r="U168" t="s">
        <v>3274</v>
      </c>
      <c r="V168" t="s">
        <v>3275</v>
      </c>
      <c r="W168" t="s">
        <v>588</v>
      </c>
      <c r="X168" t="str">
        <f t="shared" si="2"/>
        <v>Funcionamiento</v>
      </c>
      <c r="Y168" t="s">
        <v>7868</v>
      </c>
    </row>
    <row r="169" spans="1:25" x14ac:dyDescent="0.2">
      <c r="A169" t="s">
        <v>3245</v>
      </c>
      <c r="B169" t="s">
        <v>3266</v>
      </c>
      <c r="C169" s="71" t="s">
        <v>3271</v>
      </c>
      <c r="D169" t="s">
        <v>583</v>
      </c>
      <c r="E169" t="s">
        <v>584</v>
      </c>
      <c r="F169" t="s">
        <v>550</v>
      </c>
      <c r="G169" t="s">
        <v>7868</v>
      </c>
      <c r="H169" t="s">
        <v>176</v>
      </c>
      <c r="I169" t="s">
        <v>130</v>
      </c>
      <c r="J169" t="s">
        <v>37</v>
      </c>
      <c r="K169" t="s">
        <v>586</v>
      </c>
      <c r="L169" t="s">
        <v>39</v>
      </c>
      <c r="M169">
        <v>2128600</v>
      </c>
      <c r="N169">
        <v>0</v>
      </c>
      <c r="O169">
        <v>2128600</v>
      </c>
      <c r="P169">
        <v>0</v>
      </c>
      <c r="Q169" t="s">
        <v>2861</v>
      </c>
      <c r="R169" t="s">
        <v>3272</v>
      </c>
      <c r="S169" t="s">
        <v>3273</v>
      </c>
      <c r="T169" t="s">
        <v>588</v>
      </c>
      <c r="U169" t="s">
        <v>3274</v>
      </c>
      <c r="V169" t="s">
        <v>3275</v>
      </c>
      <c r="W169" t="s">
        <v>588</v>
      </c>
      <c r="X169" t="str">
        <f t="shared" si="2"/>
        <v>Funcionamiento</v>
      </c>
      <c r="Y169" t="s">
        <v>7868</v>
      </c>
    </row>
    <row r="170" spans="1:25" x14ac:dyDescent="0.2">
      <c r="A170" t="s">
        <v>3245</v>
      </c>
      <c r="B170" t="s">
        <v>3266</v>
      </c>
      <c r="C170" s="71" t="s">
        <v>3271</v>
      </c>
      <c r="D170" t="s">
        <v>583</v>
      </c>
      <c r="E170" t="s">
        <v>584</v>
      </c>
      <c r="F170" t="s">
        <v>550</v>
      </c>
      <c r="G170" t="s">
        <v>7868</v>
      </c>
      <c r="H170" t="s">
        <v>175</v>
      </c>
      <c r="I170" t="s">
        <v>129</v>
      </c>
      <c r="J170" t="s">
        <v>37</v>
      </c>
      <c r="K170" t="s">
        <v>586</v>
      </c>
      <c r="L170" t="s">
        <v>39</v>
      </c>
      <c r="M170">
        <v>626200</v>
      </c>
      <c r="N170">
        <v>0</v>
      </c>
      <c r="O170">
        <v>626200</v>
      </c>
      <c r="P170">
        <v>0</v>
      </c>
      <c r="Q170" t="s">
        <v>2861</v>
      </c>
      <c r="R170" t="s">
        <v>3272</v>
      </c>
      <c r="S170" t="s">
        <v>3273</v>
      </c>
      <c r="T170" t="s">
        <v>588</v>
      </c>
      <c r="U170" t="s">
        <v>3274</v>
      </c>
      <c r="V170" t="s">
        <v>3275</v>
      </c>
      <c r="W170" t="s">
        <v>588</v>
      </c>
      <c r="X170" t="str">
        <f t="shared" si="2"/>
        <v>Funcionamiento</v>
      </c>
      <c r="Y170" t="s">
        <v>7868</v>
      </c>
    </row>
    <row r="171" spans="1:25" x14ac:dyDescent="0.2">
      <c r="A171" t="s">
        <v>3245</v>
      </c>
      <c r="B171" t="s">
        <v>3266</v>
      </c>
      <c r="C171" s="71" t="s">
        <v>3271</v>
      </c>
      <c r="D171" t="s">
        <v>583</v>
      </c>
      <c r="E171" t="s">
        <v>584</v>
      </c>
      <c r="F171" t="s">
        <v>550</v>
      </c>
      <c r="G171" t="s">
        <v>7868</v>
      </c>
      <c r="H171" t="s">
        <v>173</v>
      </c>
      <c r="I171" t="s">
        <v>127</v>
      </c>
      <c r="J171" t="s">
        <v>37</v>
      </c>
      <c r="K171" t="s">
        <v>586</v>
      </c>
      <c r="L171" t="s">
        <v>39</v>
      </c>
      <c r="M171">
        <v>5203100</v>
      </c>
      <c r="N171">
        <v>0</v>
      </c>
      <c r="O171">
        <v>5203100</v>
      </c>
      <c r="P171">
        <v>0</v>
      </c>
      <c r="Q171" t="s">
        <v>2861</v>
      </c>
      <c r="R171" t="s">
        <v>3272</v>
      </c>
      <c r="S171" t="s">
        <v>3273</v>
      </c>
      <c r="T171" t="s">
        <v>588</v>
      </c>
      <c r="U171" t="s">
        <v>3274</v>
      </c>
      <c r="V171" t="s">
        <v>3275</v>
      </c>
      <c r="W171" t="s">
        <v>588</v>
      </c>
      <c r="X171" t="str">
        <f t="shared" si="2"/>
        <v>Funcionamiento</v>
      </c>
      <c r="Y171" t="s">
        <v>7868</v>
      </c>
    </row>
    <row r="172" spans="1:25" x14ac:dyDescent="0.2">
      <c r="A172" t="s">
        <v>3245</v>
      </c>
      <c r="B172" t="s">
        <v>3266</v>
      </c>
      <c r="C172" s="71" t="s">
        <v>3271</v>
      </c>
      <c r="D172" t="s">
        <v>583</v>
      </c>
      <c r="E172" t="s">
        <v>584</v>
      </c>
      <c r="F172" t="s">
        <v>550</v>
      </c>
      <c r="G172" t="s">
        <v>7868</v>
      </c>
      <c r="H172" t="s">
        <v>177</v>
      </c>
      <c r="I172" t="s">
        <v>131</v>
      </c>
      <c r="J172" t="s">
        <v>37</v>
      </c>
      <c r="K172" t="s">
        <v>586</v>
      </c>
      <c r="L172" t="s">
        <v>39</v>
      </c>
      <c r="M172">
        <v>1419500</v>
      </c>
      <c r="N172">
        <v>0</v>
      </c>
      <c r="O172">
        <v>1419500</v>
      </c>
      <c r="P172">
        <v>0</v>
      </c>
      <c r="Q172" t="s">
        <v>2861</v>
      </c>
      <c r="R172" t="s">
        <v>3272</v>
      </c>
      <c r="S172" t="s">
        <v>3273</v>
      </c>
      <c r="T172" t="s">
        <v>588</v>
      </c>
      <c r="U172" t="s">
        <v>3274</v>
      </c>
      <c r="V172" t="s">
        <v>3275</v>
      </c>
      <c r="W172" t="s">
        <v>588</v>
      </c>
      <c r="X172" t="str">
        <f t="shared" si="2"/>
        <v>Funcionamiento</v>
      </c>
      <c r="Y172" t="s">
        <v>7868</v>
      </c>
    </row>
    <row r="173" spans="1:25" x14ac:dyDescent="0.2">
      <c r="A173" t="s">
        <v>3245</v>
      </c>
      <c r="B173" t="s">
        <v>3266</v>
      </c>
      <c r="C173" s="71" t="s">
        <v>3271</v>
      </c>
      <c r="D173" t="s">
        <v>583</v>
      </c>
      <c r="E173" t="s">
        <v>584</v>
      </c>
      <c r="F173" t="s">
        <v>550</v>
      </c>
      <c r="G173" t="s">
        <v>7868</v>
      </c>
      <c r="H173" t="s">
        <v>172</v>
      </c>
      <c r="I173" t="s">
        <v>126</v>
      </c>
      <c r="J173" t="s">
        <v>37</v>
      </c>
      <c r="K173" t="s">
        <v>586</v>
      </c>
      <c r="L173" t="s">
        <v>39</v>
      </c>
      <c r="M173">
        <v>7344600</v>
      </c>
      <c r="N173">
        <v>0</v>
      </c>
      <c r="O173">
        <v>7344600</v>
      </c>
      <c r="P173">
        <v>0</v>
      </c>
      <c r="Q173" t="s">
        <v>2861</v>
      </c>
      <c r="R173" t="s">
        <v>3272</v>
      </c>
      <c r="S173" t="s">
        <v>3273</v>
      </c>
      <c r="T173" t="s">
        <v>588</v>
      </c>
      <c r="U173" t="s">
        <v>3274</v>
      </c>
      <c r="V173" t="s">
        <v>3275</v>
      </c>
      <c r="W173" t="s">
        <v>588</v>
      </c>
      <c r="X173" t="str">
        <f t="shared" si="2"/>
        <v>Funcionamiento</v>
      </c>
      <c r="Y173" t="s">
        <v>7868</v>
      </c>
    </row>
    <row r="174" spans="1:25" x14ac:dyDescent="0.2">
      <c r="A174" t="s">
        <v>3166</v>
      </c>
      <c r="B174" t="s">
        <v>3276</v>
      </c>
      <c r="C174" s="71" t="s">
        <v>3277</v>
      </c>
      <c r="D174" t="s">
        <v>583</v>
      </c>
      <c r="E174" t="s">
        <v>602</v>
      </c>
      <c r="F174" t="s">
        <v>550</v>
      </c>
      <c r="G174" t="s">
        <v>7868</v>
      </c>
      <c r="H174" t="s">
        <v>171</v>
      </c>
      <c r="I174" t="s">
        <v>125</v>
      </c>
      <c r="J174" t="s">
        <v>37</v>
      </c>
      <c r="K174" t="s">
        <v>586</v>
      </c>
      <c r="L174" t="s">
        <v>39</v>
      </c>
      <c r="M174">
        <v>418294</v>
      </c>
      <c r="N174">
        <v>-418294</v>
      </c>
      <c r="O174">
        <v>0</v>
      </c>
      <c r="P174">
        <v>0</v>
      </c>
      <c r="Q174" t="s">
        <v>2862</v>
      </c>
      <c r="R174" t="s">
        <v>3278</v>
      </c>
      <c r="S174" t="s">
        <v>3279</v>
      </c>
      <c r="T174" t="s">
        <v>588</v>
      </c>
      <c r="U174" t="s">
        <v>3280</v>
      </c>
      <c r="V174" t="s">
        <v>3281</v>
      </c>
      <c r="W174" t="s">
        <v>588</v>
      </c>
      <c r="X174" t="str">
        <f t="shared" si="2"/>
        <v>Funcionamiento</v>
      </c>
      <c r="Y174" t="s">
        <v>7868</v>
      </c>
    </row>
    <row r="175" spans="1:25" x14ac:dyDescent="0.2">
      <c r="A175" t="s">
        <v>3166</v>
      </c>
      <c r="B175" t="s">
        <v>3276</v>
      </c>
      <c r="C175" s="71" t="s">
        <v>3277</v>
      </c>
      <c r="D175" t="s">
        <v>583</v>
      </c>
      <c r="E175" t="s">
        <v>602</v>
      </c>
      <c r="F175" t="s">
        <v>550</v>
      </c>
      <c r="G175" t="s">
        <v>7868</v>
      </c>
      <c r="H175" t="s">
        <v>178</v>
      </c>
      <c r="I175" t="s">
        <v>132</v>
      </c>
      <c r="J175" t="s">
        <v>37</v>
      </c>
      <c r="K175" t="s">
        <v>586</v>
      </c>
      <c r="L175" t="s">
        <v>39</v>
      </c>
      <c r="M175">
        <v>529392</v>
      </c>
      <c r="N175">
        <v>-529392</v>
      </c>
      <c r="O175">
        <v>0</v>
      </c>
      <c r="P175">
        <v>0</v>
      </c>
      <c r="Q175" t="s">
        <v>2862</v>
      </c>
      <c r="R175" t="s">
        <v>3278</v>
      </c>
      <c r="S175" t="s">
        <v>3279</v>
      </c>
      <c r="T175" t="s">
        <v>588</v>
      </c>
      <c r="U175" t="s">
        <v>3280</v>
      </c>
      <c r="V175" t="s">
        <v>3281</v>
      </c>
      <c r="W175" t="s">
        <v>588</v>
      </c>
      <c r="X175" t="str">
        <f t="shared" si="2"/>
        <v>Funcionamiento</v>
      </c>
      <c r="Y175" t="s">
        <v>7868</v>
      </c>
    </row>
    <row r="176" spans="1:25" x14ac:dyDescent="0.2">
      <c r="A176" t="s">
        <v>3166</v>
      </c>
      <c r="B176" t="s">
        <v>3276</v>
      </c>
      <c r="C176" s="71" t="s">
        <v>3277</v>
      </c>
      <c r="D176" t="s">
        <v>583</v>
      </c>
      <c r="E176" t="s">
        <v>602</v>
      </c>
      <c r="F176" t="s">
        <v>550</v>
      </c>
      <c r="G176" t="s">
        <v>7868</v>
      </c>
      <c r="H176" t="s">
        <v>169</v>
      </c>
      <c r="I176" t="s">
        <v>123</v>
      </c>
      <c r="J176" t="s">
        <v>37</v>
      </c>
      <c r="K176" t="s">
        <v>586</v>
      </c>
      <c r="L176" t="s">
        <v>39</v>
      </c>
      <c r="M176">
        <v>382631</v>
      </c>
      <c r="N176">
        <v>-382631</v>
      </c>
      <c r="O176">
        <v>0</v>
      </c>
      <c r="P176">
        <v>0</v>
      </c>
      <c r="Q176" t="s">
        <v>2862</v>
      </c>
      <c r="R176" t="s">
        <v>3278</v>
      </c>
      <c r="S176" t="s">
        <v>3279</v>
      </c>
      <c r="T176" t="s">
        <v>588</v>
      </c>
      <c r="U176" t="s">
        <v>3280</v>
      </c>
      <c r="V176" t="s">
        <v>3281</v>
      </c>
      <c r="W176" t="s">
        <v>588</v>
      </c>
      <c r="X176" t="str">
        <f t="shared" si="2"/>
        <v>Funcionamiento</v>
      </c>
      <c r="Y176" t="s">
        <v>7868</v>
      </c>
    </row>
    <row r="177" spans="1:25" x14ac:dyDescent="0.2">
      <c r="A177" t="s">
        <v>3166</v>
      </c>
      <c r="B177" t="s">
        <v>3276</v>
      </c>
      <c r="C177" s="71" t="s">
        <v>3277</v>
      </c>
      <c r="D177" t="s">
        <v>583</v>
      </c>
      <c r="E177" t="s">
        <v>602</v>
      </c>
      <c r="F177" t="s">
        <v>550</v>
      </c>
      <c r="G177" t="s">
        <v>7868</v>
      </c>
      <c r="H177" t="s">
        <v>180</v>
      </c>
      <c r="I177" t="s">
        <v>134</v>
      </c>
      <c r="J177" t="s">
        <v>37</v>
      </c>
      <c r="K177" t="s">
        <v>586</v>
      </c>
      <c r="L177" t="s">
        <v>39</v>
      </c>
      <c r="M177">
        <v>50816</v>
      </c>
      <c r="N177">
        <v>-50816</v>
      </c>
      <c r="O177">
        <v>0</v>
      </c>
      <c r="P177">
        <v>0</v>
      </c>
      <c r="Q177" t="s">
        <v>2862</v>
      </c>
      <c r="R177" t="s">
        <v>3278</v>
      </c>
      <c r="S177" t="s">
        <v>3279</v>
      </c>
      <c r="T177" t="s">
        <v>588</v>
      </c>
      <c r="U177" t="s">
        <v>3280</v>
      </c>
      <c r="V177" t="s">
        <v>3281</v>
      </c>
      <c r="W177" t="s">
        <v>588</v>
      </c>
      <c r="X177" t="str">
        <f t="shared" si="2"/>
        <v>Funcionamiento</v>
      </c>
      <c r="Y177" t="s">
        <v>7868</v>
      </c>
    </row>
    <row r="178" spans="1:25" x14ac:dyDescent="0.2">
      <c r="A178" t="s">
        <v>3282</v>
      </c>
      <c r="B178" t="s">
        <v>3283</v>
      </c>
      <c r="C178" s="71" t="s">
        <v>3284</v>
      </c>
      <c r="D178" t="s">
        <v>583</v>
      </c>
      <c r="E178" t="s">
        <v>584</v>
      </c>
      <c r="F178" t="s">
        <v>550</v>
      </c>
      <c r="G178" t="s">
        <v>7868</v>
      </c>
      <c r="H178" t="s">
        <v>166</v>
      </c>
      <c r="I178" t="s">
        <v>120</v>
      </c>
      <c r="J178" t="s">
        <v>37</v>
      </c>
      <c r="K178" t="s">
        <v>586</v>
      </c>
      <c r="L178" t="s">
        <v>39</v>
      </c>
      <c r="M178">
        <v>1299927</v>
      </c>
      <c r="N178">
        <v>0</v>
      </c>
      <c r="O178">
        <v>1299927</v>
      </c>
      <c r="P178">
        <v>0</v>
      </c>
      <c r="Q178" t="s">
        <v>2863</v>
      </c>
      <c r="R178" t="s">
        <v>3285</v>
      </c>
      <c r="S178" t="s">
        <v>3286</v>
      </c>
      <c r="T178" t="s">
        <v>588</v>
      </c>
      <c r="U178" t="s">
        <v>3287</v>
      </c>
      <c r="V178" t="s">
        <v>3288</v>
      </c>
      <c r="W178" t="s">
        <v>588</v>
      </c>
      <c r="X178" t="str">
        <f t="shared" si="2"/>
        <v>Funcionamiento</v>
      </c>
      <c r="Y178" t="s">
        <v>7868</v>
      </c>
    </row>
    <row r="179" spans="1:25" x14ac:dyDescent="0.2">
      <c r="A179" t="s">
        <v>3282</v>
      </c>
      <c r="B179" t="s">
        <v>3283</v>
      </c>
      <c r="C179" s="71" t="s">
        <v>3284</v>
      </c>
      <c r="D179" t="s">
        <v>583</v>
      </c>
      <c r="E179" t="s">
        <v>584</v>
      </c>
      <c r="F179" t="s">
        <v>550</v>
      </c>
      <c r="G179" t="s">
        <v>7868</v>
      </c>
      <c r="H179" t="s">
        <v>164</v>
      </c>
      <c r="I179" t="s">
        <v>118</v>
      </c>
      <c r="J179" t="s">
        <v>37</v>
      </c>
      <c r="K179" t="s">
        <v>586</v>
      </c>
      <c r="L179" t="s">
        <v>39</v>
      </c>
      <c r="M179">
        <v>58261482</v>
      </c>
      <c r="N179">
        <v>0</v>
      </c>
      <c r="O179">
        <v>58261482</v>
      </c>
      <c r="P179">
        <v>0</v>
      </c>
      <c r="Q179" t="s">
        <v>2863</v>
      </c>
      <c r="R179" t="s">
        <v>3285</v>
      </c>
      <c r="S179" t="s">
        <v>3286</v>
      </c>
      <c r="T179" t="s">
        <v>588</v>
      </c>
      <c r="U179" t="s">
        <v>3287</v>
      </c>
      <c r="V179" t="s">
        <v>3288</v>
      </c>
      <c r="W179" t="s">
        <v>588</v>
      </c>
      <c r="X179" t="str">
        <f t="shared" si="2"/>
        <v>Funcionamiento</v>
      </c>
      <c r="Y179" t="s">
        <v>7868</v>
      </c>
    </row>
    <row r="180" spans="1:25" x14ac:dyDescent="0.2">
      <c r="A180" t="s">
        <v>3282</v>
      </c>
      <c r="B180" t="s">
        <v>3283</v>
      </c>
      <c r="C180" s="71" t="s">
        <v>3284</v>
      </c>
      <c r="D180" t="s">
        <v>583</v>
      </c>
      <c r="E180" t="s">
        <v>584</v>
      </c>
      <c r="F180" t="s">
        <v>550</v>
      </c>
      <c r="G180" t="s">
        <v>7868</v>
      </c>
      <c r="H180" t="s">
        <v>557</v>
      </c>
      <c r="I180" t="s">
        <v>3221</v>
      </c>
      <c r="J180" t="s">
        <v>37</v>
      </c>
      <c r="K180" t="s">
        <v>586</v>
      </c>
      <c r="L180" t="s">
        <v>39</v>
      </c>
      <c r="M180">
        <v>1817087</v>
      </c>
      <c r="N180">
        <v>0</v>
      </c>
      <c r="O180">
        <v>1817087</v>
      </c>
      <c r="P180">
        <v>0</v>
      </c>
      <c r="Q180" t="s">
        <v>2863</v>
      </c>
      <c r="R180" t="s">
        <v>3285</v>
      </c>
      <c r="S180" t="s">
        <v>3286</v>
      </c>
      <c r="T180" t="s">
        <v>588</v>
      </c>
      <c r="U180" t="s">
        <v>3287</v>
      </c>
      <c r="V180" t="s">
        <v>3288</v>
      </c>
      <c r="W180" t="s">
        <v>588</v>
      </c>
      <c r="X180" t="str">
        <f t="shared" si="2"/>
        <v>Funcionamiento</v>
      </c>
      <c r="Y180" t="s">
        <v>7868</v>
      </c>
    </row>
    <row r="181" spans="1:25" x14ac:dyDescent="0.2">
      <c r="A181" t="s">
        <v>3282</v>
      </c>
      <c r="B181" t="s">
        <v>3283</v>
      </c>
      <c r="C181" t="s">
        <v>3284</v>
      </c>
      <c r="D181" t="s">
        <v>583</v>
      </c>
      <c r="E181" t="s">
        <v>584</v>
      </c>
      <c r="F181" t="s">
        <v>550</v>
      </c>
      <c r="G181" t="s">
        <v>7868</v>
      </c>
      <c r="H181" t="s">
        <v>178</v>
      </c>
      <c r="I181" t="s">
        <v>132</v>
      </c>
      <c r="J181" t="s">
        <v>37</v>
      </c>
      <c r="K181" t="s">
        <v>586</v>
      </c>
      <c r="L181" t="s">
        <v>39</v>
      </c>
      <c r="M181">
        <v>6039485</v>
      </c>
      <c r="N181">
        <v>0</v>
      </c>
      <c r="O181">
        <v>6039485</v>
      </c>
      <c r="P181">
        <v>0</v>
      </c>
      <c r="Q181" t="s">
        <v>2863</v>
      </c>
      <c r="R181" t="s">
        <v>3285</v>
      </c>
      <c r="S181" t="s">
        <v>3286</v>
      </c>
      <c r="T181" t="s">
        <v>588</v>
      </c>
      <c r="U181" t="s">
        <v>3287</v>
      </c>
      <c r="V181" t="s">
        <v>3288</v>
      </c>
      <c r="W181" t="s">
        <v>588</v>
      </c>
      <c r="X181" t="str">
        <f t="shared" si="2"/>
        <v>Funcionamiento</v>
      </c>
      <c r="Y181" t="s">
        <v>7868</v>
      </c>
    </row>
    <row r="182" spans="1:25" x14ac:dyDescent="0.2">
      <c r="A182" t="s">
        <v>3282</v>
      </c>
      <c r="B182" t="s">
        <v>3283</v>
      </c>
      <c r="C182" t="s">
        <v>3284</v>
      </c>
      <c r="D182" t="s">
        <v>583</v>
      </c>
      <c r="E182" t="s">
        <v>584</v>
      </c>
      <c r="F182" t="s">
        <v>550</v>
      </c>
      <c r="G182" t="s">
        <v>7868</v>
      </c>
      <c r="H182" t="s">
        <v>180</v>
      </c>
      <c r="I182" t="s">
        <v>134</v>
      </c>
      <c r="J182" t="s">
        <v>37</v>
      </c>
      <c r="K182" t="s">
        <v>586</v>
      </c>
      <c r="L182" t="s">
        <v>39</v>
      </c>
      <c r="M182">
        <v>462810</v>
      </c>
      <c r="N182">
        <v>0</v>
      </c>
      <c r="O182">
        <v>462810</v>
      </c>
      <c r="P182">
        <v>0</v>
      </c>
      <c r="Q182" t="s">
        <v>2863</v>
      </c>
      <c r="R182" t="s">
        <v>3285</v>
      </c>
      <c r="S182" t="s">
        <v>3286</v>
      </c>
      <c r="T182" t="s">
        <v>588</v>
      </c>
      <c r="U182" t="s">
        <v>3287</v>
      </c>
      <c r="V182" t="s">
        <v>3288</v>
      </c>
      <c r="W182" t="s">
        <v>588</v>
      </c>
      <c r="X182" t="str">
        <f t="shared" si="2"/>
        <v>Funcionamiento</v>
      </c>
      <c r="Y182" t="s">
        <v>7868</v>
      </c>
    </row>
    <row r="183" spans="1:25" x14ac:dyDescent="0.2">
      <c r="A183" t="s">
        <v>3282</v>
      </c>
      <c r="B183" t="s">
        <v>3283</v>
      </c>
      <c r="C183" t="s">
        <v>3284</v>
      </c>
      <c r="D183" t="s">
        <v>583</v>
      </c>
      <c r="E183" t="s">
        <v>584</v>
      </c>
      <c r="F183" t="s">
        <v>550</v>
      </c>
      <c r="G183" t="s">
        <v>7868</v>
      </c>
      <c r="H183" t="s">
        <v>181</v>
      </c>
      <c r="I183" t="s">
        <v>135</v>
      </c>
      <c r="J183" t="s">
        <v>37</v>
      </c>
      <c r="K183" t="s">
        <v>586</v>
      </c>
      <c r="L183" t="s">
        <v>39</v>
      </c>
      <c r="M183">
        <v>2354967</v>
      </c>
      <c r="N183">
        <v>0</v>
      </c>
      <c r="O183">
        <v>2354967</v>
      </c>
      <c r="P183">
        <v>0</v>
      </c>
      <c r="Q183" t="s">
        <v>2863</v>
      </c>
      <c r="R183" t="s">
        <v>3285</v>
      </c>
      <c r="S183" t="s">
        <v>3286</v>
      </c>
      <c r="T183" t="s">
        <v>588</v>
      </c>
      <c r="U183" t="s">
        <v>3287</v>
      </c>
      <c r="V183" t="s">
        <v>3288</v>
      </c>
      <c r="W183" t="s">
        <v>588</v>
      </c>
      <c r="X183" t="str">
        <f t="shared" si="2"/>
        <v>Funcionamiento</v>
      </c>
      <c r="Y183" t="s">
        <v>7868</v>
      </c>
    </row>
    <row r="184" spans="1:25" x14ac:dyDescent="0.2">
      <c r="A184" t="s">
        <v>3282</v>
      </c>
      <c r="B184" t="s">
        <v>3283</v>
      </c>
      <c r="C184" t="s">
        <v>3284</v>
      </c>
      <c r="D184" t="s">
        <v>583</v>
      </c>
      <c r="E184" t="s">
        <v>584</v>
      </c>
      <c r="F184" t="s">
        <v>550</v>
      </c>
      <c r="G184" t="s">
        <v>7868</v>
      </c>
      <c r="H184" t="s">
        <v>169</v>
      </c>
      <c r="I184" t="s">
        <v>123</v>
      </c>
      <c r="J184" t="s">
        <v>37</v>
      </c>
      <c r="K184" t="s">
        <v>586</v>
      </c>
      <c r="L184" t="s">
        <v>39</v>
      </c>
      <c r="M184">
        <v>2453708</v>
      </c>
      <c r="N184">
        <v>0</v>
      </c>
      <c r="O184">
        <v>2453708</v>
      </c>
      <c r="P184">
        <v>0</v>
      </c>
      <c r="Q184" t="s">
        <v>2863</v>
      </c>
      <c r="R184" t="s">
        <v>3285</v>
      </c>
      <c r="S184" t="s">
        <v>3286</v>
      </c>
      <c r="T184" t="s">
        <v>588</v>
      </c>
      <c r="U184" t="s">
        <v>3287</v>
      </c>
      <c r="V184" t="s">
        <v>3288</v>
      </c>
      <c r="W184" t="s">
        <v>588</v>
      </c>
      <c r="X184" t="str">
        <f t="shared" si="2"/>
        <v>Funcionamiento</v>
      </c>
      <c r="Y184" t="s">
        <v>7868</v>
      </c>
    </row>
    <row r="185" spans="1:25" x14ac:dyDescent="0.2">
      <c r="A185" t="s">
        <v>3282</v>
      </c>
      <c r="B185" t="s">
        <v>3283</v>
      </c>
      <c r="C185" t="s">
        <v>3284</v>
      </c>
      <c r="D185" t="s">
        <v>583</v>
      </c>
      <c r="E185" t="s">
        <v>584</v>
      </c>
      <c r="F185" t="s">
        <v>550</v>
      </c>
      <c r="G185" t="s">
        <v>7868</v>
      </c>
      <c r="H185" t="s">
        <v>171</v>
      </c>
      <c r="I185" t="s">
        <v>125</v>
      </c>
      <c r="J185" t="s">
        <v>37</v>
      </c>
      <c r="K185" t="s">
        <v>586</v>
      </c>
      <c r="L185" t="s">
        <v>39</v>
      </c>
      <c r="M185">
        <v>6053616</v>
      </c>
      <c r="N185">
        <v>0</v>
      </c>
      <c r="O185">
        <v>6053616</v>
      </c>
      <c r="P185">
        <v>0</v>
      </c>
      <c r="Q185" t="s">
        <v>2863</v>
      </c>
      <c r="R185" t="s">
        <v>3285</v>
      </c>
      <c r="S185" t="s">
        <v>3286</v>
      </c>
      <c r="T185" t="s">
        <v>588</v>
      </c>
      <c r="U185" t="s">
        <v>3287</v>
      </c>
      <c r="V185" t="s">
        <v>3288</v>
      </c>
      <c r="W185" t="s">
        <v>588</v>
      </c>
      <c r="X185" t="str">
        <f t="shared" si="2"/>
        <v>Funcionamiento</v>
      </c>
      <c r="Y185" t="s">
        <v>7868</v>
      </c>
    </row>
    <row r="186" spans="1:25" x14ac:dyDescent="0.2">
      <c r="A186" t="s">
        <v>3262</v>
      </c>
      <c r="B186" t="s">
        <v>3289</v>
      </c>
      <c r="C186" t="s">
        <v>3290</v>
      </c>
      <c r="D186" t="s">
        <v>583</v>
      </c>
      <c r="E186" t="s">
        <v>584</v>
      </c>
      <c r="F186" t="s">
        <v>550</v>
      </c>
      <c r="G186" t="s">
        <v>7868</v>
      </c>
      <c r="H186" t="s">
        <v>191</v>
      </c>
      <c r="I186" t="s">
        <v>146</v>
      </c>
      <c r="J186" t="s">
        <v>48</v>
      </c>
      <c r="K186" t="s">
        <v>596</v>
      </c>
      <c r="L186" t="s">
        <v>39</v>
      </c>
      <c r="M186">
        <v>271546</v>
      </c>
      <c r="N186">
        <v>0</v>
      </c>
      <c r="O186">
        <v>271546</v>
      </c>
      <c r="P186">
        <v>0</v>
      </c>
      <c r="Q186" t="s">
        <v>2864</v>
      </c>
      <c r="R186" t="s">
        <v>3291</v>
      </c>
      <c r="S186" t="s">
        <v>3292</v>
      </c>
      <c r="T186" t="s">
        <v>3123</v>
      </c>
      <c r="U186" t="s">
        <v>3293</v>
      </c>
      <c r="V186" t="s">
        <v>3294</v>
      </c>
      <c r="W186" t="s">
        <v>588</v>
      </c>
      <c r="X186" t="str">
        <f t="shared" si="2"/>
        <v>Funcionamiento</v>
      </c>
      <c r="Y186" t="s">
        <v>7868</v>
      </c>
    </row>
    <row r="187" spans="1:25" x14ac:dyDescent="0.2">
      <c r="A187" t="s">
        <v>3262</v>
      </c>
      <c r="B187" t="s">
        <v>3289</v>
      </c>
      <c r="C187" t="s">
        <v>3290</v>
      </c>
      <c r="D187" t="s">
        <v>583</v>
      </c>
      <c r="E187" t="s">
        <v>584</v>
      </c>
      <c r="F187" t="s">
        <v>550</v>
      </c>
      <c r="G187" t="s">
        <v>7868</v>
      </c>
      <c r="H187" t="s">
        <v>185</v>
      </c>
      <c r="I187" t="s">
        <v>139</v>
      </c>
      <c r="J187" t="s">
        <v>48</v>
      </c>
      <c r="K187" t="s">
        <v>596</v>
      </c>
      <c r="L187" t="s">
        <v>39</v>
      </c>
      <c r="M187">
        <v>30000</v>
      </c>
      <c r="N187">
        <v>0</v>
      </c>
      <c r="O187">
        <v>30000</v>
      </c>
      <c r="P187">
        <v>0</v>
      </c>
      <c r="Q187" t="s">
        <v>2864</v>
      </c>
      <c r="R187" t="s">
        <v>3291</v>
      </c>
      <c r="S187" t="s">
        <v>3292</v>
      </c>
      <c r="T187" t="s">
        <v>3123</v>
      </c>
      <c r="U187" t="s">
        <v>3293</v>
      </c>
      <c r="V187" t="s">
        <v>3294</v>
      </c>
      <c r="W187" t="s">
        <v>588</v>
      </c>
      <c r="X187" t="str">
        <f t="shared" si="2"/>
        <v>Funcionamiento</v>
      </c>
      <c r="Y187" t="s">
        <v>7868</v>
      </c>
    </row>
    <row r="188" spans="1:25" x14ac:dyDescent="0.2">
      <c r="A188" t="s">
        <v>3178</v>
      </c>
      <c r="B188" t="s">
        <v>3295</v>
      </c>
      <c r="C188" t="s">
        <v>3296</v>
      </c>
      <c r="D188" t="s">
        <v>583</v>
      </c>
      <c r="E188" t="s">
        <v>644</v>
      </c>
      <c r="F188" t="s">
        <v>3144</v>
      </c>
      <c r="G188" t="s">
        <v>7868</v>
      </c>
      <c r="H188" t="s">
        <v>450</v>
      </c>
      <c r="I188" t="s">
        <v>509</v>
      </c>
      <c r="J188" t="s">
        <v>37</v>
      </c>
      <c r="K188" t="s">
        <v>586</v>
      </c>
      <c r="L188" t="s">
        <v>39</v>
      </c>
      <c r="M188">
        <v>16107883</v>
      </c>
      <c r="N188">
        <v>-16107883</v>
      </c>
      <c r="O188">
        <v>0</v>
      </c>
      <c r="P188">
        <v>0</v>
      </c>
      <c r="Q188" t="s">
        <v>2865</v>
      </c>
      <c r="R188" t="s">
        <v>3073</v>
      </c>
      <c r="S188" t="s">
        <v>588</v>
      </c>
      <c r="T188" t="s">
        <v>588</v>
      </c>
      <c r="U188" t="s">
        <v>588</v>
      </c>
      <c r="V188" t="s">
        <v>588</v>
      </c>
      <c r="W188" t="s">
        <v>588</v>
      </c>
      <c r="X188" t="str">
        <f t="shared" si="2"/>
        <v>Inversión</v>
      </c>
      <c r="Y188" t="s">
        <v>585</v>
      </c>
    </row>
    <row r="189" spans="1:25" x14ac:dyDescent="0.2">
      <c r="A189" t="s">
        <v>3265</v>
      </c>
      <c r="B189" t="s">
        <v>3297</v>
      </c>
      <c r="C189" t="s">
        <v>3298</v>
      </c>
      <c r="D189" t="s">
        <v>583</v>
      </c>
      <c r="E189" t="s">
        <v>584</v>
      </c>
      <c r="F189" t="s">
        <v>550</v>
      </c>
      <c r="G189" t="s">
        <v>7868</v>
      </c>
      <c r="H189" t="s">
        <v>195</v>
      </c>
      <c r="I189" t="s">
        <v>150</v>
      </c>
      <c r="J189" t="s">
        <v>48</v>
      </c>
      <c r="K189" t="s">
        <v>596</v>
      </c>
      <c r="L189" t="s">
        <v>39</v>
      </c>
      <c r="M189">
        <v>264700</v>
      </c>
      <c r="N189">
        <v>0</v>
      </c>
      <c r="O189">
        <v>264700</v>
      </c>
      <c r="P189">
        <v>0</v>
      </c>
      <c r="Q189" t="s">
        <v>2866</v>
      </c>
      <c r="R189" t="s">
        <v>3299</v>
      </c>
      <c r="S189" t="s">
        <v>3300</v>
      </c>
      <c r="T189" t="s">
        <v>3777</v>
      </c>
      <c r="U189" t="s">
        <v>5630</v>
      </c>
      <c r="V189" t="s">
        <v>7873</v>
      </c>
      <c r="W189" t="s">
        <v>588</v>
      </c>
      <c r="X189" t="str">
        <f t="shared" si="2"/>
        <v>Funcionamiento</v>
      </c>
      <c r="Y189" t="s">
        <v>7868</v>
      </c>
    </row>
    <row r="190" spans="1:25" x14ac:dyDescent="0.2">
      <c r="A190" t="s">
        <v>3184</v>
      </c>
      <c r="B190" t="s">
        <v>7874</v>
      </c>
      <c r="C190" t="s">
        <v>7875</v>
      </c>
      <c r="D190" t="s">
        <v>583</v>
      </c>
      <c r="E190" t="s">
        <v>584</v>
      </c>
      <c r="F190" t="s">
        <v>3087</v>
      </c>
      <c r="G190" t="s">
        <v>7868</v>
      </c>
      <c r="H190" t="s">
        <v>197</v>
      </c>
      <c r="I190" t="s">
        <v>155</v>
      </c>
      <c r="J190" t="s">
        <v>37</v>
      </c>
      <c r="K190" t="s">
        <v>709</v>
      </c>
      <c r="L190" t="s">
        <v>39</v>
      </c>
      <c r="M190">
        <v>16107883</v>
      </c>
      <c r="N190">
        <v>0</v>
      </c>
      <c r="O190">
        <v>16107883</v>
      </c>
      <c r="P190">
        <v>20000</v>
      </c>
      <c r="Q190" t="s">
        <v>7876</v>
      </c>
      <c r="R190" t="s">
        <v>3216</v>
      </c>
      <c r="S190" t="s">
        <v>8742</v>
      </c>
      <c r="T190" t="s">
        <v>11180</v>
      </c>
      <c r="U190" t="s">
        <v>11181</v>
      </c>
      <c r="V190" t="s">
        <v>11182</v>
      </c>
      <c r="W190" t="s">
        <v>588</v>
      </c>
      <c r="X190" t="str">
        <f t="shared" si="2"/>
        <v>Inversión</v>
      </c>
      <c r="Y190" t="s">
        <v>626</v>
      </c>
    </row>
    <row r="191" spans="1:25" x14ac:dyDescent="0.2">
      <c r="A191" t="s">
        <v>3272</v>
      </c>
      <c r="B191" t="s">
        <v>7874</v>
      </c>
      <c r="C191" t="s">
        <v>7877</v>
      </c>
      <c r="D191" t="s">
        <v>583</v>
      </c>
      <c r="E191" t="s">
        <v>584</v>
      </c>
      <c r="F191" t="s">
        <v>550</v>
      </c>
      <c r="G191" t="s">
        <v>7868</v>
      </c>
      <c r="H191" t="s">
        <v>164</v>
      </c>
      <c r="I191" t="s">
        <v>118</v>
      </c>
      <c r="J191" t="s">
        <v>37</v>
      </c>
      <c r="K191" t="s">
        <v>586</v>
      </c>
      <c r="L191" t="s">
        <v>39</v>
      </c>
      <c r="M191">
        <v>54050425</v>
      </c>
      <c r="N191">
        <v>0</v>
      </c>
      <c r="O191">
        <v>54050425</v>
      </c>
      <c r="P191">
        <v>0</v>
      </c>
      <c r="Q191" t="s">
        <v>7878</v>
      </c>
      <c r="R191" t="s">
        <v>3206</v>
      </c>
      <c r="S191" t="s">
        <v>7858</v>
      </c>
      <c r="T191" t="s">
        <v>588</v>
      </c>
      <c r="U191" t="s">
        <v>8282</v>
      </c>
      <c r="V191" t="s">
        <v>8283</v>
      </c>
      <c r="W191" t="s">
        <v>588</v>
      </c>
      <c r="X191" t="str">
        <f t="shared" si="2"/>
        <v>Funcionamiento</v>
      </c>
      <c r="Y191" t="s">
        <v>7868</v>
      </c>
    </row>
    <row r="192" spans="1:25" x14ac:dyDescent="0.2">
      <c r="A192" t="s">
        <v>3272</v>
      </c>
      <c r="B192" t="s">
        <v>7874</v>
      </c>
      <c r="C192" t="s">
        <v>7877</v>
      </c>
      <c r="D192" t="s">
        <v>583</v>
      </c>
      <c r="E192" t="s">
        <v>584</v>
      </c>
      <c r="F192" t="s">
        <v>550</v>
      </c>
      <c r="G192" t="s">
        <v>7868</v>
      </c>
      <c r="H192" t="s">
        <v>171</v>
      </c>
      <c r="I192" t="s">
        <v>125</v>
      </c>
      <c r="J192" t="s">
        <v>37</v>
      </c>
      <c r="K192" t="s">
        <v>586</v>
      </c>
      <c r="L192" t="s">
        <v>39</v>
      </c>
      <c r="M192">
        <v>2560038</v>
      </c>
      <c r="N192">
        <v>-2560038</v>
      </c>
      <c r="O192">
        <v>0</v>
      </c>
      <c r="P192">
        <v>0</v>
      </c>
      <c r="Q192" t="s">
        <v>7878</v>
      </c>
      <c r="R192" t="s">
        <v>3206</v>
      </c>
      <c r="S192" t="s">
        <v>7858</v>
      </c>
      <c r="T192" t="s">
        <v>588</v>
      </c>
      <c r="U192" t="s">
        <v>8282</v>
      </c>
      <c r="V192" t="s">
        <v>8283</v>
      </c>
      <c r="W192" t="s">
        <v>588</v>
      </c>
      <c r="X192" t="str">
        <f t="shared" si="2"/>
        <v>Funcionamiento</v>
      </c>
      <c r="Y192" t="s">
        <v>7868</v>
      </c>
    </row>
    <row r="193" spans="1:25" x14ac:dyDescent="0.2">
      <c r="A193" t="s">
        <v>3272</v>
      </c>
      <c r="B193" t="s">
        <v>7874</v>
      </c>
      <c r="C193" t="s">
        <v>7877</v>
      </c>
      <c r="D193" t="s">
        <v>583</v>
      </c>
      <c r="E193" t="s">
        <v>584</v>
      </c>
      <c r="F193" t="s">
        <v>550</v>
      </c>
      <c r="G193" t="s">
        <v>7868</v>
      </c>
      <c r="H193" t="s">
        <v>178</v>
      </c>
      <c r="I193" t="s">
        <v>132</v>
      </c>
      <c r="J193" t="s">
        <v>37</v>
      </c>
      <c r="K193" t="s">
        <v>586</v>
      </c>
      <c r="L193" t="s">
        <v>39</v>
      </c>
      <c r="M193">
        <v>2966367</v>
      </c>
      <c r="N193">
        <v>-2966367</v>
      </c>
      <c r="O193">
        <v>0</v>
      </c>
      <c r="P193">
        <v>0</v>
      </c>
      <c r="Q193" t="s">
        <v>7878</v>
      </c>
      <c r="R193" t="s">
        <v>3206</v>
      </c>
      <c r="S193" t="s">
        <v>7858</v>
      </c>
      <c r="T193" t="s">
        <v>588</v>
      </c>
      <c r="U193" t="s">
        <v>8282</v>
      </c>
      <c r="V193" t="s">
        <v>8283</v>
      </c>
      <c r="W193" t="s">
        <v>588</v>
      </c>
      <c r="X193" t="str">
        <f t="shared" si="2"/>
        <v>Funcionamiento</v>
      </c>
      <c r="Y193" t="s">
        <v>7868</v>
      </c>
    </row>
    <row r="194" spans="1:25" x14ac:dyDescent="0.2">
      <c r="A194" t="s">
        <v>3272</v>
      </c>
      <c r="B194" t="s">
        <v>7874</v>
      </c>
      <c r="C194" t="s">
        <v>7877</v>
      </c>
      <c r="D194" t="s">
        <v>583</v>
      </c>
      <c r="E194" t="s">
        <v>584</v>
      </c>
      <c r="F194" t="s">
        <v>550</v>
      </c>
      <c r="G194" t="s">
        <v>7868</v>
      </c>
      <c r="H194" t="s">
        <v>181</v>
      </c>
      <c r="I194" t="s">
        <v>135</v>
      </c>
      <c r="J194" t="s">
        <v>37</v>
      </c>
      <c r="K194" t="s">
        <v>586</v>
      </c>
      <c r="L194" t="s">
        <v>39</v>
      </c>
      <c r="M194">
        <v>2354967</v>
      </c>
      <c r="N194">
        <v>0</v>
      </c>
      <c r="O194">
        <v>2354967</v>
      </c>
      <c r="P194">
        <v>0</v>
      </c>
      <c r="Q194" t="s">
        <v>7878</v>
      </c>
      <c r="R194" t="s">
        <v>3206</v>
      </c>
      <c r="S194" t="s">
        <v>7858</v>
      </c>
      <c r="T194" t="s">
        <v>588</v>
      </c>
      <c r="U194" t="s">
        <v>8282</v>
      </c>
      <c r="V194" t="s">
        <v>8283</v>
      </c>
      <c r="W194" t="s">
        <v>588</v>
      </c>
      <c r="X194" t="str">
        <f t="shared" ref="X194:X257" si="3">IF(LEFT(H194,1)="C","Inversión","Funcionamiento")</f>
        <v>Funcionamiento</v>
      </c>
      <c r="Y194" t="s">
        <v>7868</v>
      </c>
    </row>
    <row r="195" spans="1:25" x14ac:dyDescent="0.2">
      <c r="A195" t="s">
        <v>3272</v>
      </c>
      <c r="B195" t="s">
        <v>7874</v>
      </c>
      <c r="C195" t="s">
        <v>7877</v>
      </c>
      <c r="D195" t="s">
        <v>583</v>
      </c>
      <c r="E195" t="s">
        <v>584</v>
      </c>
      <c r="F195" t="s">
        <v>550</v>
      </c>
      <c r="G195" t="s">
        <v>7868</v>
      </c>
      <c r="H195" t="s">
        <v>169</v>
      </c>
      <c r="I195" t="s">
        <v>123</v>
      </c>
      <c r="J195" t="s">
        <v>37</v>
      </c>
      <c r="K195" t="s">
        <v>586</v>
      </c>
      <c r="L195" t="s">
        <v>39</v>
      </c>
      <c r="M195">
        <v>3704865</v>
      </c>
      <c r="N195">
        <v>0</v>
      </c>
      <c r="O195">
        <v>3704865</v>
      </c>
      <c r="P195">
        <v>0</v>
      </c>
      <c r="Q195" t="s">
        <v>7878</v>
      </c>
      <c r="R195" t="s">
        <v>3206</v>
      </c>
      <c r="S195" t="s">
        <v>7858</v>
      </c>
      <c r="T195" t="s">
        <v>588</v>
      </c>
      <c r="U195" t="s">
        <v>8282</v>
      </c>
      <c r="V195" t="s">
        <v>8283</v>
      </c>
      <c r="W195" t="s">
        <v>588</v>
      </c>
      <c r="X195" t="str">
        <f t="shared" si="3"/>
        <v>Funcionamiento</v>
      </c>
      <c r="Y195" t="s">
        <v>7868</v>
      </c>
    </row>
    <row r="196" spans="1:25" x14ac:dyDescent="0.2">
      <c r="A196" t="s">
        <v>3272</v>
      </c>
      <c r="B196" t="s">
        <v>7874</v>
      </c>
      <c r="C196" t="s">
        <v>7877</v>
      </c>
      <c r="D196" t="s">
        <v>583</v>
      </c>
      <c r="E196" t="s">
        <v>584</v>
      </c>
      <c r="F196" t="s">
        <v>550</v>
      </c>
      <c r="G196" t="s">
        <v>7868</v>
      </c>
      <c r="H196" t="s">
        <v>557</v>
      </c>
      <c r="I196" t="s">
        <v>3221</v>
      </c>
      <c r="J196" t="s">
        <v>37</v>
      </c>
      <c r="K196" t="s">
        <v>586</v>
      </c>
      <c r="L196" t="s">
        <v>39</v>
      </c>
      <c r="M196">
        <v>1594238</v>
      </c>
      <c r="N196">
        <v>0</v>
      </c>
      <c r="O196">
        <v>1594238</v>
      </c>
      <c r="P196">
        <v>0</v>
      </c>
      <c r="Q196" t="s">
        <v>7878</v>
      </c>
      <c r="R196" t="s">
        <v>3206</v>
      </c>
      <c r="S196" t="s">
        <v>7858</v>
      </c>
      <c r="T196" t="s">
        <v>588</v>
      </c>
      <c r="U196" t="s">
        <v>8282</v>
      </c>
      <c r="V196" t="s">
        <v>8283</v>
      </c>
      <c r="W196" t="s">
        <v>588</v>
      </c>
      <c r="X196" t="str">
        <f t="shared" si="3"/>
        <v>Funcionamiento</v>
      </c>
      <c r="Y196" t="s">
        <v>7868</v>
      </c>
    </row>
    <row r="197" spans="1:25" x14ac:dyDescent="0.2">
      <c r="A197" t="s">
        <v>3272</v>
      </c>
      <c r="B197" t="s">
        <v>7874</v>
      </c>
      <c r="C197" t="s">
        <v>7877</v>
      </c>
      <c r="D197" t="s">
        <v>583</v>
      </c>
      <c r="E197" t="s">
        <v>584</v>
      </c>
      <c r="F197" t="s">
        <v>550</v>
      </c>
      <c r="G197" t="s">
        <v>7868</v>
      </c>
      <c r="H197" t="s">
        <v>180</v>
      </c>
      <c r="I197" t="s">
        <v>134</v>
      </c>
      <c r="J197" t="s">
        <v>37</v>
      </c>
      <c r="K197" t="s">
        <v>586</v>
      </c>
      <c r="L197" t="s">
        <v>39</v>
      </c>
      <c r="M197">
        <v>223306</v>
      </c>
      <c r="N197">
        <v>-223306</v>
      </c>
      <c r="O197">
        <v>0</v>
      </c>
      <c r="P197">
        <v>0</v>
      </c>
      <c r="Q197" t="s">
        <v>7878</v>
      </c>
      <c r="R197" t="s">
        <v>3206</v>
      </c>
      <c r="S197" t="s">
        <v>7858</v>
      </c>
      <c r="T197" t="s">
        <v>588</v>
      </c>
      <c r="U197" t="s">
        <v>8282</v>
      </c>
      <c r="V197" t="s">
        <v>8283</v>
      </c>
      <c r="W197" t="s">
        <v>588</v>
      </c>
      <c r="X197" t="str">
        <f t="shared" si="3"/>
        <v>Funcionamiento</v>
      </c>
      <c r="Y197" t="s">
        <v>7868</v>
      </c>
    </row>
    <row r="198" spans="1:25" x14ac:dyDescent="0.2">
      <c r="A198" t="s">
        <v>3272</v>
      </c>
      <c r="B198" t="s">
        <v>7874</v>
      </c>
      <c r="C198" t="s">
        <v>7877</v>
      </c>
      <c r="D198" t="s">
        <v>583</v>
      </c>
      <c r="E198" t="s">
        <v>584</v>
      </c>
      <c r="F198" t="s">
        <v>550</v>
      </c>
      <c r="G198" t="s">
        <v>7868</v>
      </c>
      <c r="H198" t="s">
        <v>166</v>
      </c>
      <c r="I198" t="s">
        <v>120</v>
      </c>
      <c r="J198" t="s">
        <v>37</v>
      </c>
      <c r="K198" t="s">
        <v>586</v>
      </c>
      <c r="L198" t="s">
        <v>39</v>
      </c>
      <c r="M198">
        <v>1156715</v>
      </c>
      <c r="N198">
        <v>0</v>
      </c>
      <c r="O198">
        <v>1156715</v>
      </c>
      <c r="P198">
        <v>0</v>
      </c>
      <c r="Q198" t="s">
        <v>7878</v>
      </c>
      <c r="R198" t="s">
        <v>3206</v>
      </c>
      <c r="S198" t="s">
        <v>7858</v>
      </c>
      <c r="T198" t="s">
        <v>588</v>
      </c>
      <c r="U198" t="s">
        <v>8282</v>
      </c>
      <c r="V198" t="s">
        <v>8283</v>
      </c>
      <c r="W198" t="s">
        <v>588</v>
      </c>
      <c r="X198" t="str">
        <f t="shared" si="3"/>
        <v>Funcionamiento</v>
      </c>
      <c r="Y198" t="s">
        <v>7868</v>
      </c>
    </row>
    <row r="199" spans="1:25" x14ac:dyDescent="0.2">
      <c r="A199" t="s">
        <v>3278</v>
      </c>
      <c r="B199" t="s">
        <v>7879</v>
      </c>
      <c r="C199" t="s">
        <v>7880</v>
      </c>
      <c r="D199" t="s">
        <v>583</v>
      </c>
      <c r="E199" t="s">
        <v>584</v>
      </c>
      <c r="F199" t="s">
        <v>550</v>
      </c>
      <c r="G199" t="s">
        <v>7868</v>
      </c>
      <c r="H199" t="s">
        <v>175</v>
      </c>
      <c r="I199" t="s">
        <v>129</v>
      </c>
      <c r="J199" t="s">
        <v>37</v>
      </c>
      <c r="K199" t="s">
        <v>586</v>
      </c>
      <c r="L199" t="s">
        <v>39</v>
      </c>
      <c r="M199">
        <v>717200</v>
      </c>
      <c r="N199">
        <v>0</v>
      </c>
      <c r="O199">
        <v>717200</v>
      </c>
      <c r="P199">
        <v>0</v>
      </c>
      <c r="Q199" t="s">
        <v>7881</v>
      </c>
      <c r="R199" t="s">
        <v>3882</v>
      </c>
      <c r="S199" t="s">
        <v>3993</v>
      </c>
      <c r="T199" t="s">
        <v>588</v>
      </c>
      <c r="U199" t="s">
        <v>8284</v>
      </c>
      <c r="V199" t="s">
        <v>8285</v>
      </c>
      <c r="W199" t="s">
        <v>588</v>
      </c>
      <c r="X199" t="str">
        <f t="shared" si="3"/>
        <v>Funcionamiento</v>
      </c>
      <c r="Y199" t="s">
        <v>7868</v>
      </c>
    </row>
    <row r="200" spans="1:25" x14ac:dyDescent="0.2">
      <c r="A200" t="s">
        <v>3278</v>
      </c>
      <c r="B200" t="s">
        <v>7879</v>
      </c>
      <c r="C200" t="s">
        <v>7880</v>
      </c>
      <c r="D200" t="s">
        <v>583</v>
      </c>
      <c r="E200" t="s">
        <v>584</v>
      </c>
      <c r="F200" t="s">
        <v>550</v>
      </c>
      <c r="G200" t="s">
        <v>7868</v>
      </c>
      <c r="H200" t="s">
        <v>174</v>
      </c>
      <c r="I200" t="s">
        <v>128</v>
      </c>
      <c r="J200" t="s">
        <v>37</v>
      </c>
      <c r="K200" t="s">
        <v>586</v>
      </c>
      <c r="L200" t="s">
        <v>39</v>
      </c>
      <c r="M200">
        <v>2712600</v>
      </c>
      <c r="N200">
        <v>0</v>
      </c>
      <c r="O200">
        <v>2712600</v>
      </c>
      <c r="P200">
        <v>0</v>
      </c>
      <c r="Q200" t="s">
        <v>7881</v>
      </c>
      <c r="R200" t="s">
        <v>3882</v>
      </c>
      <c r="S200" t="s">
        <v>3993</v>
      </c>
      <c r="T200" t="s">
        <v>588</v>
      </c>
      <c r="U200" t="s">
        <v>8284</v>
      </c>
      <c r="V200" t="s">
        <v>8285</v>
      </c>
      <c r="W200" t="s">
        <v>588</v>
      </c>
      <c r="X200" t="str">
        <f t="shared" si="3"/>
        <v>Funcionamiento</v>
      </c>
      <c r="Y200" t="s">
        <v>7868</v>
      </c>
    </row>
    <row r="201" spans="1:25" x14ac:dyDescent="0.2">
      <c r="A201" t="s">
        <v>3278</v>
      </c>
      <c r="B201" t="s">
        <v>7879</v>
      </c>
      <c r="C201" t="s">
        <v>7880</v>
      </c>
      <c r="D201" t="s">
        <v>583</v>
      </c>
      <c r="E201" t="s">
        <v>584</v>
      </c>
      <c r="F201" t="s">
        <v>550</v>
      </c>
      <c r="G201" t="s">
        <v>7868</v>
      </c>
      <c r="H201" t="s">
        <v>172</v>
      </c>
      <c r="I201" t="s">
        <v>126</v>
      </c>
      <c r="J201" t="s">
        <v>37</v>
      </c>
      <c r="K201" t="s">
        <v>586</v>
      </c>
      <c r="L201" t="s">
        <v>39</v>
      </c>
      <c r="M201">
        <v>7494900</v>
      </c>
      <c r="N201">
        <v>0</v>
      </c>
      <c r="O201">
        <v>7494900</v>
      </c>
      <c r="P201">
        <v>0</v>
      </c>
      <c r="Q201" t="s">
        <v>7881</v>
      </c>
      <c r="R201" t="s">
        <v>3882</v>
      </c>
      <c r="S201" t="s">
        <v>3993</v>
      </c>
      <c r="T201" t="s">
        <v>588</v>
      </c>
      <c r="U201" t="s">
        <v>8284</v>
      </c>
      <c r="V201" t="s">
        <v>8285</v>
      </c>
      <c r="W201" t="s">
        <v>588</v>
      </c>
      <c r="X201" t="str">
        <f t="shared" si="3"/>
        <v>Funcionamiento</v>
      </c>
      <c r="Y201" t="s">
        <v>7868</v>
      </c>
    </row>
    <row r="202" spans="1:25" x14ac:dyDescent="0.2">
      <c r="A202" t="s">
        <v>3278</v>
      </c>
      <c r="B202" t="s">
        <v>7879</v>
      </c>
      <c r="C202" t="s">
        <v>7880</v>
      </c>
      <c r="D202" t="s">
        <v>583</v>
      </c>
      <c r="E202" t="s">
        <v>584</v>
      </c>
      <c r="F202" t="s">
        <v>550</v>
      </c>
      <c r="G202" t="s">
        <v>7868</v>
      </c>
      <c r="H202" t="s">
        <v>176</v>
      </c>
      <c r="I202" t="s">
        <v>130</v>
      </c>
      <c r="J202" t="s">
        <v>37</v>
      </c>
      <c r="K202" t="s">
        <v>586</v>
      </c>
      <c r="L202" t="s">
        <v>39</v>
      </c>
      <c r="M202">
        <v>2034800</v>
      </c>
      <c r="N202">
        <v>0</v>
      </c>
      <c r="O202">
        <v>2034800</v>
      </c>
      <c r="P202">
        <v>0</v>
      </c>
      <c r="Q202" t="s">
        <v>7881</v>
      </c>
      <c r="R202" t="s">
        <v>3882</v>
      </c>
      <c r="S202" t="s">
        <v>3993</v>
      </c>
      <c r="T202" t="s">
        <v>588</v>
      </c>
      <c r="U202" t="s">
        <v>8284</v>
      </c>
      <c r="V202" t="s">
        <v>8285</v>
      </c>
      <c r="W202" t="s">
        <v>588</v>
      </c>
      <c r="X202" t="str">
        <f t="shared" si="3"/>
        <v>Funcionamiento</v>
      </c>
      <c r="Y202" t="s">
        <v>7868</v>
      </c>
    </row>
    <row r="203" spans="1:25" x14ac:dyDescent="0.2">
      <c r="A203" t="s">
        <v>3278</v>
      </c>
      <c r="B203" t="s">
        <v>7879</v>
      </c>
      <c r="C203" t="s">
        <v>7880</v>
      </c>
      <c r="D203" t="s">
        <v>583</v>
      </c>
      <c r="E203" t="s">
        <v>584</v>
      </c>
      <c r="F203" t="s">
        <v>550</v>
      </c>
      <c r="G203" t="s">
        <v>7868</v>
      </c>
      <c r="H203" t="s">
        <v>177</v>
      </c>
      <c r="I203" t="s">
        <v>131</v>
      </c>
      <c r="J203" t="s">
        <v>37</v>
      </c>
      <c r="K203" t="s">
        <v>586</v>
      </c>
      <c r="L203" t="s">
        <v>39</v>
      </c>
      <c r="M203">
        <v>1357000</v>
      </c>
      <c r="N203">
        <v>0</v>
      </c>
      <c r="O203">
        <v>1357000</v>
      </c>
      <c r="P203">
        <v>0</v>
      </c>
      <c r="Q203" t="s">
        <v>7881</v>
      </c>
      <c r="R203" t="s">
        <v>3882</v>
      </c>
      <c r="S203" t="s">
        <v>3993</v>
      </c>
      <c r="T203" t="s">
        <v>588</v>
      </c>
      <c r="U203" t="s">
        <v>8284</v>
      </c>
      <c r="V203" t="s">
        <v>8285</v>
      </c>
      <c r="W203" t="s">
        <v>588</v>
      </c>
      <c r="X203" t="str">
        <f t="shared" si="3"/>
        <v>Funcionamiento</v>
      </c>
      <c r="Y203" t="s">
        <v>7868</v>
      </c>
    </row>
    <row r="204" spans="1:25" x14ac:dyDescent="0.2">
      <c r="A204" t="s">
        <v>3278</v>
      </c>
      <c r="B204" t="s">
        <v>7879</v>
      </c>
      <c r="C204" t="s">
        <v>7880</v>
      </c>
      <c r="D204" t="s">
        <v>583</v>
      </c>
      <c r="E204" t="s">
        <v>584</v>
      </c>
      <c r="F204" t="s">
        <v>550</v>
      </c>
      <c r="G204" t="s">
        <v>7868</v>
      </c>
      <c r="H204" t="s">
        <v>173</v>
      </c>
      <c r="I204" t="s">
        <v>127</v>
      </c>
      <c r="J204" t="s">
        <v>37</v>
      </c>
      <c r="K204" t="s">
        <v>586</v>
      </c>
      <c r="L204" t="s">
        <v>39</v>
      </c>
      <c r="M204">
        <v>5309400</v>
      </c>
      <c r="N204">
        <v>0</v>
      </c>
      <c r="O204">
        <v>5309400</v>
      </c>
      <c r="P204">
        <v>0</v>
      </c>
      <c r="Q204" t="s">
        <v>7881</v>
      </c>
      <c r="R204" t="s">
        <v>3882</v>
      </c>
      <c r="S204" t="s">
        <v>3993</v>
      </c>
      <c r="T204" t="s">
        <v>588</v>
      </c>
      <c r="U204" t="s">
        <v>8284</v>
      </c>
      <c r="V204" t="s">
        <v>8285</v>
      </c>
      <c r="W204" t="s">
        <v>588</v>
      </c>
      <c r="X204" t="str">
        <f t="shared" si="3"/>
        <v>Funcionamiento</v>
      </c>
      <c r="Y204" t="s">
        <v>7868</v>
      </c>
    </row>
    <row r="205" spans="1:25" x14ac:dyDescent="0.2">
      <c r="A205" t="s">
        <v>3060</v>
      </c>
      <c r="B205" t="s">
        <v>7879</v>
      </c>
      <c r="C205" t="s">
        <v>7882</v>
      </c>
      <c r="D205" t="s">
        <v>583</v>
      </c>
      <c r="E205" t="s">
        <v>584</v>
      </c>
      <c r="F205" t="s">
        <v>3087</v>
      </c>
      <c r="G205" t="s">
        <v>7868</v>
      </c>
      <c r="H205" t="s">
        <v>197</v>
      </c>
      <c r="I205" t="s">
        <v>155</v>
      </c>
      <c r="J205" t="s">
        <v>48</v>
      </c>
      <c r="K205" t="s">
        <v>596</v>
      </c>
      <c r="L205" t="s">
        <v>39</v>
      </c>
      <c r="M205">
        <v>52438415</v>
      </c>
      <c r="N205">
        <v>0</v>
      </c>
      <c r="O205">
        <v>52438415</v>
      </c>
      <c r="P205">
        <v>0</v>
      </c>
      <c r="Q205" t="s">
        <v>7883</v>
      </c>
      <c r="R205" t="s">
        <v>3640</v>
      </c>
      <c r="S205" t="s">
        <v>8743</v>
      </c>
      <c r="T205" t="s">
        <v>11183</v>
      </c>
      <c r="U205" t="s">
        <v>11184</v>
      </c>
      <c r="V205" t="s">
        <v>11185</v>
      </c>
      <c r="W205" t="s">
        <v>588</v>
      </c>
      <c r="X205" t="str">
        <f t="shared" si="3"/>
        <v>Inversión</v>
      </c>
      <c r="Y205" t="s">
        <v>626</v>
      </c>
    </row>
    <row r="206" spans="1:25" x14ac:dyDescent="0.2">
      <c r="A206" t="s">
        <v>3285</v>
      </c>
      <c r="B206" t="s">
        <v>8744</v>
      </c>
      <c r="C206" t="s">
        <v>8745</v>
      </c>
      <c r="D206" t="s">
        <v>583</v>
      </c>
      <c r="E206" t="s">
        <v>584</v>
      </c>
      <c r="F206" t="s">
        <v>550</v>
      </c>
      <c r="G206" t="s">
        <v>7868</v>
      </c>
      <c r="H206" t="s">
        <v>180</v>
      </c>
      <c r="I206" t="s">
        <v>134</v>
      </c>
      <c r="J206" t="s">
        <v>37</v>
      </c>
      <c r="K206" t="s">
        <v>586</v>
      </c>
      <c r="L206" t="s">
        <v>39</v>
      </c>
      <c r="M206">
        <v>223306</v>
      </c>
      <c r="N206">
        <v>0</v>
      </c>
      <c r="O206">
        <v>223306</v>
      </c>
      <c r="P206">
        <v>0</v>
      </c>
      <c r="Q206" t="s">
        <v>8746</v>
      </c>
      <c r="R206" t="s">
        <v>3504</v>
      </c>
      <c r="S206" t="s">
        <v>4209</v>
      </c>
      <c r="T206" t="s">
        <v>588</v>
      </c>
      <c r="U206" t="s">
        <v>8747</v>
      </c>
      <c r="V206" t="s">
        <v>8748</v>
      </c>
      <c r="W206" t="s">
        <v>588</v>
      </c>
      <c r="X206" t="str">
        <f t="shared" si="3"/>
        <v>Funcionamiento</v>
      </c>
      <c r="Y206" t="s">
        <v>7868</v>
      </c>
    </row>
    <row r="207" spans="1:25" x14ac:dyDescent="0.2">
      <c r="A207" t="s">
        <v>3285</v>
      </c>
      <c r="B207" t="s">
        <v>8744</v>
      </c>
      <c r="C207" t="s">
        <v>8745</v>
      </c>
      <c r="D207" t="s">
        <v>583</v>
      </c>
      <c r="E207" t="s">
        <v>584</v>
      </c>
      <c r="F207" t="s">
        <v>550</v>
      </c>
      <c r="G207" t="s">
        <v>7868</v>
      </c>
      <c r="H207" t="s">
        <v>171</v>
      </c>
      <c r="I207" t="s">
        <v>125</v>
      </c>
      <c r="J207" t="s">
        <v>37</v>
      </c>
      <c r="K207" t="s">
        <v>586</v>
      </c>
      <c r="L207" t="s">
        <v>39</v>
      </c>
      <c r="M207">
        <v>2560038</v>
      </c>
      <c r="N207">
        <v>0</v>
      </c>
      <c r="O207">
        <v>2560038</v>
      </c>
      <c r="P207">
        <v>0</v>
      </c>
      <c r="Q207" t="s">
        <v>8746</v>
      </c>
      <c r="R207" t="s">
        <v>3504</v>
      </c>
      <c r="S207" t="s">
        <v>4209</v>
      </c>
      <c r="T207" t="s">
        <v>588</v>
      </c>
      <c r="U207" t="s">
        <v>8747</v>
      </c>
      <c r="V207" t="s">
        <v>8748</v>
      </c>
      <c r="W207" t="s">
        <v>588</v>
      </c>
      <c r="X207" t="str">
        <f t="shared" si="3"/>
        <v>Funcionamiento</v>
      </c>
      <c r="Y207" t="s">
        <v>7868</v>
      </c>
    </row>
    <row r="208" spans="1:25" x14ac:dyDescent="0.2">
      <c r="A208" t="s">
        <v>3285</v>
      </c>
      <c r="B208" t="s">
        <v>8744</v>
      </c>
      <c r="C208" t="s">
        <v>8745</v>
      </c>
      <c r="D208" t="s">
        <v>583</v>
      </c>
      <c r="E208" t="s">
        <v>584</v>
      </c>
      <c r="F208" t="s">
        <v>550</v>
      </c>
      <c r="G208" t="s">
        <v>7868</v>
      </c>
      <c r="H208" t="s">
        <v>178</v>
      </c>
      <c r="I208" t="s">
        <v>132</v>
      </c>
      <c r="J208" t="s">
        <v>37</v>
      </c>
      <c r="K208" t="s">
        <v>586</v>
      </c>
      <c r="L208" t="s">
        <v>39</v>
      </c>
      <c r="M208">
        <v>2966367</v>
      </c>
      <c r="N208">
        <v>0</v>
      </c>
      <c r="O208">
        <v>2966367</v>
      </c>
      <c r="P208">
        <v>0</v>
      </c>
      <c r="Q208" t="s">
        <v>8746</v>
      </c>
      <c r="R208" t="s">
        <v>3504</v>
      </c>
      <c r="S208" t="s">
        <v>4209</v>
      </c>
      <c r="T208" t="s">
        <v>588</v>
      </c>
      <c r="U208" t="s">
        <v>8747</v>
      </c>
      <c r="V208" t="s">
        <v>8748</v>
      </c>
      <c r="W208" t="s">
        <v>588</v>
      </c>
      <c r="X208" t="str">
        <f t="shared" si="3"/>
        <v>Funcionamiento</v>
      </c>
      <c r="Y208" t="s">
        <v>7868</v>
      </c>
    </row>
    <row r="209" spans="1:25" x14ac:dyDescent="0.2">
      <c r="A209" t="s">
        <v>3291</v>
      </c>
      <c r="B209" t="s">
        <v>8749</v>
      </c>
      <c r="C209" t="s">
        <v>8750</v>
      </c>
      <c r="D209" t="s">
        <v>583</v>
      </c>
      <c r="E209" t="s">
        <v>584</v>
      </c>
      <c r="F209" t="s">
        <v>550</v>
      </c>
      <c r="G209" t="s">
        <v>7868</v>
      </c>
      <c r="H209" t="s">
        <v>195</v>
      </c>
      <c r="I209" t="s">
        <v>150</v>
      </c>
      <c r="J209" t="s">
        <v>48</v>
      </c>
      <c r="K209" t="s">
        <v>596</v>
      </c>
      <c r="L209" t="s">
        <v>39</v>
      </c>
      <c r="M209">
        <v>72266</v>
      </c>
      <c r="N209">
        <v>0</v>
      </c>
      <c r="O209">
        <v>72266</v>
      </c>
      <c r="P209">
        <v>0</v>
      </c>
      <c r="Q209" t="s">
        <v>8751</v>
      </c>
      <c r="R209" t="s">
        <v>3230</v>
      </c>
      <c r="S209" t="s">
        <v>4810</v>
      </c>
      <c r="T209" t="s">
        <v>5508</v>
      </c>
      <c r="U209" t="s">
        <v>7616</v>
      </c>
      <c r="V209" t="s">
        <v>8752</v>
      </c>
      <c r="W209" t="s">
        <v>588</v>
      </c>
      <c r="X209" t="str">
        <f t="shared" si="3"/>
        <v>Funcionamiento</v>
      </c>
      <c r="Y209" t="s">
        <v>7868</v>
      </c>
    </row>
    <row r="210" spans="1:25" x14ac:dyDescent="0.2">
      <c r="A210" t="s">
        <v>3201</v>
      </c>
      <c r="B210" t="s">
        <v>8753</v>
      </c>
      <c r="C210" t="s">
        <v>8754</v>
      </c>
      <c r="D210" t="s">
        <v>583</v>
      </c>
      <c r="E210" t="s">
        <v>584</v>
      </c>
      <c r="F210" t="s">
        <v>550</v>
      </c>
      <c r="G210" t="s">
        <v>7868</v>
      </c>
      <c r="H210" t="s">
        <v>164</v>
      </c>
      <c r="I210" t="s">
        <v>118</v>
      </c>
      <c r="J210" t="s">
        <v>37</v>
      </c>
      <c r="K210" t="s">
        <v>586</v>
      </c>
      <c r="L210" t="s">
        <v>39</v>
      </c>
      <c r="M210">
        <v>56313569</v>
      </c>
      <c r="N210">
        <v>0</v>
      </c>
      <c r="O210">
        <v>56313569</v>
      </c>
      <c r="P210">
        <v>0</v>
      </c>
      <c r="Q210" t="s">
        <v>8755</v>
      </c>
      <c r="R210" t="s">
        <v>3750</v>
      </c>
      <c r="S210" t="s">
        <v>11186</v>
      </c>
      <c r="T210" t="s">
        <v>588</v>
      </c>
      <c r="U210" t="s">
        <v>11187</v>
      </c>
      <c r="V210" t="s">
        <v>11188</v>
      </c>
      <c r="W210" t="s">
        <v>588</v>
      </c>
      <c r="X210" t="str">
        <f t="shared" si="3"/>
        <v>Funcionamiento</v>
      </c>
      <c r="Y210" t="s">
        <v>7868</v>
      </c>
    </row>
    <row r="211" spans="1:25" x14ac:dyDescent="0.2">
      <c r="A211" t="s">
        <v>3201</v>
      </c>
      <c r="B211" t="s">
        <v>8753</v>
      </c>
      <c r="C211" t="s">
        <v>8754</v>
      </c>
      <c r="D211" t="s">
        <v>583</v>
      </c>
      <c r="E211" t="s">
        <v>584</v>
      </c>
      <c r="F211" t="s">
        <v>550</v>
      </c>
      <c r="G211" t="s">
        <v>7868</v>
      </c>
      <c r="H211" t="s">
        <v>166</v>
      </c>
      <c r="I211" t="s">
        <v>120</v>
      </c>
      <c r="J211" t="s">
        <v>37</v>
      </c>
      <c r="K211" t="s">
        <v>586</v>
      </c>
      <c r="L211" t="s">
        <v>39</v>
      </c>
      <c r="M211">
        <v>1242643</v>
      </c>
      <c r="N211">
        <v>0</v>
      </c>
      <c r="O211">
        <v>1242643</v>
      </c>
      <c r="P211">
        <v>0</v>
      </c>
      <c r="Q211" t="s">
        <v>8755</v>
      </c>
      <c r="R211" t="s">
        <v>3750</v>
      </c>
      <c r="S211" t="s">
        <v>11186</v>
      </c>
      <c r="T211" t="s">
        <v>588</v>
      </c>
      <c r="U211" t="s">
        <v>11187</v>
      </c>
      <c r="V211" t="s">
        <v>11188</v>
      </c>
      <c r="W211" t="s">
        <v>588</v>
      </c>
      <c r="X211" t="str">
        <f t="shared" si="3"/>
        <v>Funcionamiento</v>
      </c>
      <c r="Y211" t="s">
        <v>7868</v>
      </c>
    </row>
    <row r="212" spans="1:25" x14ac:dyDescent="0.2">
      <c r="A212" t="s">
        <v>3201</v>
      </c>
      <c r="B212" t="s">
        <v>8753</v>
      </c>
      <c r="C212" t="s">
        <v>8754</v>
      </c>
      <c r="D212" t="s">
        <v>583</v>
      </c>
      <c r="E212" t="s">
        <v>584</v>
      </c>
      <c r="F212" t="s">
        <v>550</v>
      </c>
      <c r="G212" t="s">
        <v>7868</v>
      </c>
      <c r="H212" t="s">
        <v>178</v>
      </c>
      <c r="I212" t="s">
        <v>132</v>
      </c>
      <c r="J212" t="s">
        <v>37</v>
      </c>
      <c r="K212" t="s">
        <v>586</v>
      </c>
      <c r="L212" t="s">
        <v>39</v>
      </c>
      <c r="M212">
        <v>8271614</v>
      </c>
      <c r="N212">
        <v>0</v>
      </c>
      <c r="O212">
        <v>8271614</v>
      </c>
      <c r="P212">
        <v>0</v>
      </c>
      <c r="Q212" t="s">
        <v>8755</v>
      </c>
      <c r="R212" t="s">
        <v>3750</v>
      </c>
      <c r="S212" t="s">
        <v>11186</v>
      </c>
      <c r="T212" t="s">
        <v>588</v>
      </c>
      <c r="U212" t="s">
        <v>11187</v>
      </c>
      <c r="V212" t="s">
        <v>11188</v>
      </c>
      <c r="W212" t="s">
        <v>588</v>
      </c>
      <c r="X212" t="str">
        <f t="shared" si="3"/>
        <v>Funcionamiento</v>
      </c>
      <c r="Y212" t="s">
        <v>7868</v>
      </c>
    </row>
    <row r="213" spans="1:25" x14ac:dyDescent="0.2">
      <c r="A213" t="s">
        <v>3201</v>
      </c>
      <c r="B213" t="s">
        <v>8753</v>
      </c>
      <c r="C213" t="s">
        <v>8754</v>
      </c>
      <c r="D213" t="s">
        <v>583</v>
      </c>
      <c r="E213" t="s">
        <v>584</v>
      </c>
      <c r="F213" t="s">
        <v>550</v>
      </c>
      <c r="G213" t="s">
        <v>7868</v>
      </c>
      <c r="H213" t="s">
        <v>180</v>
      </c>
      <c r="I213" t="s">
        <v>134</v>
      </c>
      <c r="J213" t="s">
        <v>37</v>
      </c>
      <c r="K213" t="s">
        <v>586</v>
      </c>
      <c r="L213" t="s">
        <v>39</v>
      </c>
      <c r="M213">
        <v>639267</v>
      </c>
      <c r="N213">
        <v>0</v>
      </c>
      <c r="O213">
        <v>639267</v>
      </c>
      <c r="P213">
        <v>0</v>
      </c>
      <c r="Q213" t="s">
        <v>8755</v>
      </c>
      <c r="R213" t="s">
        <v>3750</v>
      </c>
      <c r="S213" t="s">
        <v>11186</v>
      </c>
      <c r="T213" t="s">
        <v>588</v>
      </c>
      <c r="U213" t="s">
        <v>11187</v>
      </c>
      <c r="V213" t="s">
        <v>11188</v>
      </c>
      <c r="W213" t="s">
        <v>588</v>
      </c>
      <c r="X213" t="str">
        <f t="shared" si="3"/>
        <v>Funcionamiento</v>
      </c>
      <c r="Y213" t="s">
        <v>7868</v>
      </c>
    </row>
    <row r="214" spans="1:25" x14ac:dyDescent="0.2">
      <c r="A214" t="s">
        <v>3201</v>
      </c>
      <c r="B214" t="s">
        <v>8753</v>
      </c>
      <c r="C214" t="s">
        <v>8754</v>
      </c>
      <c r="D214" t="s">
        <v>583</v>
      </c>
      <c r="E214" t="s">
        <v>584</v>
      </c>
      <c r="F214" t="s">
        <v>550</v>
      </c>
      <c r="G214" t="s">
        <v>7868</v>
      </c>
      <c r="H214" t="s">
        <v>169</v>
      </c>
      <c r="I214" t="s">
        <v>123</v>
      </c>
      <c r="J214" t="s">
        <v>37</v>
      </c>
      <c r="K214" t="s">
        <v>586</v>
      </c>
      <c r="L214" t="s">
        <v>39</v>
      </c>
      <c r="M214">
        <v>877184</v>
      </c>
      <c r="N214">
        <v>0</v>
      </c>
      <c r="O214">
        <v>877184</v>
      </c>
      <c r="P214">
        <v>0</v>
      </c>
      <c r="Q214" t="s">
        <v>8755</v>
      </c>
      <c r="R214" t="s">
        <v>3750</v>
      </c>
      <c r="S214" t="s">
        <v>11186</v>
      </c>
      <c r="T214" t="s">
        <v>588</v>
      </c>
      <c r="U214" t="s">
        <v>11187</v>
      </c>
      <c r="V214" t="s">
        <v>11188</v>
      </c>
      <c r="W214" t="s">
        <v>588</v>
      </c>
      <c r="X214" t="str">
        <f t="shared" si="3"/>
        <v>Funcionamiento</v>
      </c>
      <c r="Y214" t="s">
        <v>7868</v>
      </c>
    </row>
    <row r="215" spans="1:25" x14ac:dyDescent="0.2">
      <c r="A215" t="s">
        <v>3201</v>
      </c>
      <c r="B215" t="s">
        <v>8753</v>
      </c>
      <c r="C215" t="s">
        <v>8754</v>
      </c>
      <c r="D215" t="s">
        <v>583</v>
      </c>
      <c r="E215" t="s">
        <v>584</v>
      </c>
      <c r="F215" t="s">
        <v>550</v>
      </c>
      <c r="G215" t="s">
        <v>7868</v>
      </c>
      <c r="H215" t="s">
        <v>557</v>
      </c>
      <c r="I215" t="s">
        <v>3221</v>
      </c>
      <c r="J215" t="s">
        <v>37</v>
      </c>
      <c r="K215" t="s">
        <v>586</v>
      </c>
      <c r="L215" t="s">
        <v>39</v>
      </c>
      <c r="M215">
        <v>1755375</v>
      </c>
      <c r="N215">
        <v>0</v>
      </c>
      <c r="O215">
        <v>1755375</v>
      </c>
      <c r="P215">
        <v>0</v>
      </c>
      <c r="Q215" t="s">
        <v>8755</v>
      </c>
      <c r="R215" t="s">
        <v>3750</v>
      </c>
      <c r="S215" t="s">
        <v>11186</v>
      </c>
      <c r="T215" t="s">
        <v>588</v>
      </c>
      <c r="U215" t="s">
        <v>11187</v>
      </c>
      <c r="V215" t="s">
        <v>11188</v>
      </c>
      <c r="W215" t="s">
        <v>588</v>
      </c>
      <c r="X215" t="str">
        <f t="shared" si="3"/>
        <v>Funcionamiento</v>
      </c>
      <c r="Y215" t="s">
        <v>7868</v>
      </c>
    </row>
    <row r="216" spans="1:25" x14ac:dyDescent="0.2">
      <c r="A216" t="s">
        <v>3201</v>
      </c>
      <c r="B216" t="s">
        <v>8753</v>
      </c>
      <c r="C216" t="s">
        <v>8754</v>
      </c>
      <c r="D216" t="s">
        <v>583</v>
      </c>
      <c r="E216" t="s">
        <v>584</v>
      </c>
      <c r="F216" t="s">
        <v>550</v>
      </c>
      <c r="G216" t="s">
        <v>7868</v>
      </c>
      <c r="H216" t="s">
        <v>181</v>
      </c>
      <c r="I216" t="s">
        <v>135</v>
      </c>
      <c r="J216" t="s">
        <v>37</v>
      </c>
      <c r="K216" t="s">
        <v>586</v>
      </c>
      <c r="L216" t="s">
        <v>39</v>
      </c>
      <c r="M216">
        <v>2354967</v>
      </c>
      <c r="N216">
        <v>0</v>
      </c>
      <c r="O216">
        <v>2354967</v>
      </c>
      <c r="P216">
        <v>0</v>
      </c>
      <c r="Q216" t="s">
        <v>8755</v>
      </c>
      <c r="R216" t="s">
        <v>3750</v>
      </c>
      <c r="S216" t="s">
        <v>11186</v>
      </c>
      <c r="T216" t="s">
        <v>588</v>
      </c>
      <c r="U216" t="s">
        <v>11187</v>
      </c>
      <c r="V216" t="s">
        <v>11188</v>
      </c>
      <c r="W216" t="s">
        <v>588</v>
      </c>
      <c r="X216" t="str">
        <f t="shared" si="3"/>
        <v>Funcionamiento</v>
      </c>
      <c r="Y216" t="s">
        <v>7868</v>
      </c>
    </row>
    <row r="217" spans="1:25" x14ac:dyDescent="0.2">
      <c r="A217" t="s">
        <v>3201</v>
      </c>
      <c r="B217" t="s">
        <v>8753</v>
      </c>
      <c r="C217" t="s">
        <v>8754</v>
      </c>
      <c r="D217" t="s">
        <v>583</v>
      </c>
      <c r="E217" t="s">
        <v>584</v>
      </c>
      <c r="F217" t="s">
        <v>550</v>
      </c>
      <c r="G217" t="s">
        <v>7868</v>
      </c>
      <c r="H217" t="s">
        <v>170</v>
      </c>
      <c r="I217" t="s">
        <v>124</v>
      </c>
      <c r="J217" t="s">
        <v>37</v>
      </c>
      <c r="K217" t="s">
        <v>586</v>
      </c>
      <c r="L217" t="s">
        <v>39</v>
      </c>
      <c r="M217">
        <v>84689295</v>
      </c>
      <c r="N217">
        <v>0</v>
      </c>
      <c r="O217">
        <v>84689295</v>
      </c>
      <c r="P217">
        <v>0</v>
      </c>
      <c r="Q217" t="s">
        <v>8755</v>
      </c>
      <c r="R217" t="s">
        <v>3750</v>
      </c>
      <c r="S217" t="s">
        <v>11186</v>
      </c>
      <c r="T217" t="s">
        <v>588</v>
      </c>
      <c r="U217" t="s">
        <v>11187</v>
      </c>
      <c r="V217" t="s">
        <v>11188</v>
      </c>
      <c r="W217" t="s">
        <v>588</v>
      </c>
      <c r="X217" t="str">
        <f t="shared" si="3"/>
        <v>Funcionamiento</v>
      </c>
      <c r="Y217" t="s">
        <v>7868</v>
      </c>
    </row>
    <row r="218" spans="1:25" x14ac:dyDescent="0.2">
      <c r="A218" t="s">
        <v>3201</v>
      </c>
      <c r="B218" t="s">
        <v>8753</v>
      </c>
      <c r="C218" t="s">
        <v>8754</v>
      </c>
      <c r="D218" t="s">
        <v>583</v>
      </c>
      <c r="E218" t="s">
        <v>584</v>
      </c>
      <c r="F218" t="s">
        <v>550</v>
      </c>
      <c r="G218" t="s">
        <v>7868</v>
      </c>
      <c r="H218" t="s">
        <v>171</v>
      </c>
      <c r="I218" t="s">
        <v>125</v>
      </c>
      <c r="J218" t="s">
        <v>37</v>
      </c>
      <c r="K218" t="s">
        <v>586</v>
      </c>
      <c r="L218" t="s">
        <v>39</v>
      </c>
      <c r="M218">
        <v>6587330</v>
      </c>
      <c r="N218">
        <v>0</v>
      </c>
      <c r="O218">
        <v>6587330</v>
      </c>
      <c r="P218">
        <v>0</v>
      </c>
      <c r="Q218" t="s">
        <v>8755</v>
      </c>
      <c r="R218" t="s">
        <v>3750</v>
      </c>
      <c r="S218" t="s">
        <v>11186</v>
      </c>
      <c r="T218" t="s">
        <v>588</v>
      </c>
      <c r="U218" t="s">
        <v>11187</v>
      </c>
      <c r="V218" t="s">
        <v>11188</v>
      </c>
      <c r="W218" t="s">
        <v>588</v>
      </c>
      <c r="X218" t="str">
        <f t="shared" si="3"/>
        <v>Funcionamiento</v>
      </c>
      <c r="Y218" t="s">
        <v>7868</v>
      </c>
    </row>
    <row r="219" spans="1:25" x14ac:dyDescent="0.2">
      <c r="A219" t="s">
        <v>3066</v>
      </c>
      <c r="B219" t="s">
        <v>8753</v>
      </c>
      <c r="C219" t="s">
        <v>8756</v>
      </c>
      <c r="D219" t="s">
        <v>583</v>
      </c>
      <c r="E219" t="s">
        <v>584</v>
      </c>
      <c r="F219" t="s">
        <v>550</v>
      </c>
      <c r="G219" t="s">
        <v>7868</v>
      </c>
      <c r="H219" t="s">
        <v>173</v>
      </c>
      <c r="I219" t="s">
        <v>127</v>
      </c>
      <c r="J219" t="s">
        <v>37</v>
      </c>
      <c r="K219" t="s">
        <v>586</v>
      </c>
      <c r="L219" t="s">
        <v>39</v>
      </c>
      <c r="M219">
        <v>5142400</v>
      </c>
      <c r="N219">
        <v>0</v>
      </c>
      <c r="O219">
        <v>5142400</v>
      </c>
      <c r="P219">
        <v>0</v>
      </c>
      <c r="Q219" t="s">
        <v>8757</v>
      </c>
      <c r="R219" t="s">
        <v>3755</v>
      </c>
      <c r="S219" t="s">
        <v>5341</v>
      </c>
      <c r="T219" t="s">
        <v>588</v>
      </c>
      <c r="U219" t="s">
        <v>11189</v>
      </c>
      <c r="V219" t="s">
        <v>11190</v>
      </c>
      <c r="W219" t="s">
        <v>588</v>
      </c>
      <c r="X219" t="str">
        <f t="shared" si="3"/>
        <v>Funcionamiento</v>
      </c>
      <c r="Y219" t="s">
        <v>7868</v>
      </c>
    </row>
    <row r="220" spans="1:25" x14ac:dyDescent="0.2">
      <c r="A220" t="s">
        <v>3066</v>
      </c>
      <c r="B220" t="s">
        <v>8753</v>
      </c>
      <c r="C220" t="s">
        <v>8756</v>
      </c>
      <c r="D220" t="s">
        <v>583</v>
      </c>
      <c r="E220" t="s">
        <v>584</v>
      </c>
      <c r="F220" t="s">
        <v>550</v>
      </c>
      <c r="G220" t="s">
        <v>7868</v>
      </c>
      <c r="H220" t="s">
        <v>172</v>
      </c>
      <c r="I220" t="s">
        <v>126</v>
      </c>
      <c r="J220" t="s">
        <v>37</v>
      </c>
      <c r="K220" t="s">
        <v>586</v>
      </c>
      <c r="L220" t="s">
        <v>39</v>
      </c>
      <c r="M220">
        <v>7258900</v>
      </c>
      <c r="N220">
        <v>0</v>
      </c>
      <c r="O220">
        <v>7258900</v>
      </c>
      <c r="P220">
        <v>0</v>
      </c>
      <c r="Q220" t="s">
        <v>8757</v>
      </c>
      <c r="R220" t="s">
        <v>3755</v>
      </c>
      <c r="S220" t="s">
        <v>5341</v>
      </c>
      <c r="T220" t="s">
        <v>588</v>
      </c>
      <c r="U220" t="s">
        <v>11189</v>
      </c>
      <c r="V220" t="s">
        <v>11190</v>
      </c>
      <c r="W220" t="s">
        <v>588</v>
      </c>
      <c r="X220" t="str">
        <f t="shared" si="3"/>
        <v>Funcionamiento</v>
      </c>
      <c r="Y220" t="s">
        <v>7868</v>
      </c>
    </row>
    <row r="221" spans="1:25" x14ac:dyDescent="0.2">
      <c r="A221" t="s">
        <v>3066</v>
      </c>
      <c r="B221" t="s">
        <v>8753</v>
      </c>
      <c r="C221" t="s">
        <v>8756</v>
      </c>
      <c r="D221" t="s">
        <v>583</v>
      </c>
      <c r="E221" t="s">
        <v>584</v>
      </c>
      <c r="F221" t="s">
        <v>550</v>
      </c>
      <c r="G221" t="s">
        <v>7868</v>
      </c>
      <c r="H221" t="s">
        <v>177</v>
      </c>
      <c r="I221" t="s">
        <v>131</v>
      </c>
      <c r="J221" t="s">
        <v>37</v>
      </c>
      <c r="K221" t="s">
        <v>586</v>
      </c>
      <c r="L221" t="s">
        <v>39</v>
      </c>
      <c r="M221">
        <v>1396600</v>
      </c>
      <c r="N221">
        <v>0</v>
      </c>
      <c r="O221">
        <v>1396600</v>
      </c>
      <c r="P221">
        <v>0</v>
      </c>
      <c r="Q221" t="s">
        <v>8757</v>
      </c>
      <c r="R221" t="s">
        <v>3755</v>
      </c>
      <c r="S221" t="s">
        <v>5341</v>
      </c>
      <c r="T221" t="s">
        <v>588</v>
      </c>
      <c r="U221" t="s">
        <v>11189</v>
      </c>
      <c r="V221" t="s">
        <v>11190</v>
      </c>
      <c r="W221" t="s">
        <v>588</v>
      </c>
      <c r="X221" t="str">
        <f t="shared" si="3"/>
        <v>Funcionamiento</v>
      </c>
      <c r="Y221" t="s">
        <v>7868</v>
      </c>
    </row>
    <row r="222" spans="1:25" x14ac:dyDescent="0.2">
      <c r="A222" t="s">
        <v>3066</v>
      </c>
      <c r="B222" t="s">
        <v>8753</v>
      </c>
      <c r="C222" t="s">
        <v>8756</v>
      </c>
      <c r="D222" t="s">
        <v>583</v>
      </c>
      <c r="E222" t="s">
        <v>584</v>
      </c>
      <c r="F222" t="s">
        <v>550</v>
      </c>
      <c r="G222" t="s">
        <v>7868</v>
      </c>
      <c r="H222" t="s">
        <v>175</v>
      </c>
      <c r="I222" t="s">
        <v>129</v>
      </c>
      <c r="J222" t="s">
        <v>37</v>
      </c>
      <c r="K222" t="s">
        <v>586</v>
      </c>
      <c r="L222" t="s">
        <v>39</v>
      </c>
      <c r="M222">
        <v>696700</v>
      </c>
      <c r="N222">
        <v>0</v>
      </c>
      <c r="O222">
        <v>696700</v>
      </c>
      <c r="P222">
        <v>0</v>
      </c>
      <c r="Q222" t="s">
        <v>8757</v>
      </c>
      <c r="R222" t="s">
        <v>3755</v>
      </c>
      <c r="S222" t="s">
        <v>5341</v>
      </c>
      <c r="T222" t="s">
        <v>588</v>
      </c>
      <c r="U222" t="s">
        <v>11189</v>
      </c>
      <c r="V222" t="s">
        <v>11190</v>
      </c>
      <c r="W222" t="s">
        <v>588</v>
      </c>
      <c r="X222" t="str">
        <f t="shared" si="3"/>
        <v>Funcionamiento</v>
      </c>
      <c r="Y222" t="s">
        <v>7868</v>
      </c>
    </row>
    <row r="223" spans="1:25" x14ac:dyDescent="0.2">
      <c r="A223" t="s">
        <v>3066</v>
      </c>
      <c r="B223" t="s">
        <v>8753</v>
      </c>
      <c r="C223" t="s">
        <v>8756</v>
      </c>
      <c r="D223" t="s">
        <v>583</v>
      </c>
      <c r="E223" t="s">
        <v>584</v>
      </c>
      <c r="F223" t="s">
        <v>550</v>
      </c>
      <c r="G223" t="s">
        <v>7868</v>
      </c>
      <c r="H223" t="s">
        <v>174</v>
      </c>
      <c r="I223" t="s">
        <v>128</v>
      </c>
      <c r="J223" t="s">
        <v>37</v>
      </c>
      <c r="K223" t="s">
        <v>586</v>
      </c>
      <c r="L223" t="s">
        <v>39</v>
      </c>
      <c r="M223">
        <v>2792300</v>
      </c>
      <c r="N223">
        <v>0</v>
      </c>
      <c r="O223">
        <v>2792300</v>
      </c>
      <c r="P223">
        <v>0</v>
      </c>
      <c r="Q223" t="s">
        <v>8757</v>
      </c>
      <c r="R223" t="s">
        <v>3755</v>
      </c>
      <c r="S223" t="s">
        <v>5341</v>
      </c>
      <c r="T223" t="s">
        <v>588</v>
      </c>
      <c r="U223" t="s">
        <v>11189</v>
      </c>
      <c r="V223" t="s">
        <v>11190</v>
      </c>
      <c r="W223" t="s">
        <v>588</v>
      </c>
      <c r="X223" t="str">
        <f t="shared" si="3"/>
        <v>Funcionamiento</v>
      </c>
      <c r="Y223" t="s">
        <v>7868</v>
      </c>
    </row>
    <row r="224" spans="1:25" x14ac:dyDescent="0.2">
      <c r="A224" t="s">
        <v>3066</v>
      </c>
      <c r="B224" t="s">
        <v>8753</v>
      </c>
      <c r="C224" t="s">
        <v>8756</v>
      </c>
      <c r="D224" t="s">
        <v>583</v>
      </c>
      <c r="E224" t="s">
        <v>584</v>
      </c>
      <c r="F224" t="s">
        <v>550</v>
      </c>
      <c r="G224" t="s">
        <v>7868</v>
      </c>
      <c r="H224" t="s">
        <v>176</v>
      </c>
      <c r="I224" t="s">
        <v>130</v>
      </c>
      <c r="J224" t="s">
        <v>37</v>
      </c>
      <c r="K224" t="s">
        <v>586</v>
      </c>
      <c r="L224" t="s">
        <v>39</v>
      </c>
      <c r="M224">
        <v>2094900</v>
      </c>
      <c r="N224">
        <v>0</v>
      </c>
      <c r="O224">
        <v>2094900</v>
      </c>
      <c r="P224">
        <v>0</v>
      </c>
      <c r="Q224" t="s">
        <v>8757</v>
      </c>
      <c r="R224" t="s">
        <v>3755</v>
      </c>
      <c r="S224" t="s">
        <v>5341</v>
      </c>
      <c r="T224" t="s">
        <v>588</v>
      </c>
      <c r="U224" t="s">
        <v>11189</v>
      </c>
      <c r="V224" t="s">
        <v>11190</v>
      </c>
      <c r="W224" t="s">
        <v>588</v>
      </c>
      <c r="X224" t="str">
        <f t="shared" si="3"/>
        <v>Funcionamiento</v>
      </c>
      <c r="Y224" t="s">
        <v>7868</v>
      </c>
    </row>
    <row r="225" spans="1:25" x14ac:dyDescent="0.2">
      <c r="A225" t="s">
        <v>3034</v>
      </c>
      <c r="B225" t="s">
        <v>3301</v>
      </c>
      <c r="C225" t="s">
        <v>3302</v>
      </c>
      <c r="D225" t="s">
        <v>583</v>
      </c>
      <c r="E225" t="s">
        <v>584</v>
      </c>
      <c r="F225" t="s">
        <v>479</v>
      </c>
      <c r="G225" t="s">
        <v>2195</v>
      </c>
      <c r="H225" t="s">
        <v>190</v>
      </c>
      <c r="I225" t="s">
        <v>145</v>
      </c>
      <c r="J225" t="s">
        <v>37</v>
      </c>
      <c r="K225" t="s">
        <v>586</v>
      </c>
      <c r="L225" t="s">
        <v>39</v>
      </c>
      <c r="M225">
        <v>3000000</v>
      </c>
      <c r="N225">
        <v>-5412</v>
      </c>
      <c r="O225">
        <v>2994588</v>
      </c>
      <c r="P225">
        <v>0</v>
      </c>
      <c r="Q225" t="s">
        <v>2196</v>
      </c>
      <c r="R225" t="s">
        <v>3034</v>
      </c>
      <c r="S225" t="s">
        <v>8758</v>
      </c>
      <c r="T225" t="s">
        <v>8759</v>
      </c>
      <c r="U225" t="s">
        <v>8760</v>
      </c>
      <c r="V225" t="s">
        <v>8761</v>
      </c>
      <c r="W225" t="s">
        <v>588</v>
      </c>
      <c r="X225" t="str">
        <f t="shared" si="3"/>
        <v>Funcionamiento</v>
      </c>
      <c r="Y225" t="s">
        <v>2195</v>
      </c>
    </row>
    <row r="226" spans="1:25" x14ac:dyDescent="0.2">
      <c r="A226" t="s">
        <v>3034</v>
      </c>
      <c r="B226" t="s">
        <v>3301</v>
      </c>
      <c r="C226" t="s">
        <v>3302</v>
      </c>
      <c r="D226" t="s">
        <v>583</v>
      </c>
      <c r="E226" t="s">
        <v>584</v>
      </c>
      <c r="F226" t="s">
        <v>479</v>
      </c>
      <c r="G226" t="s">
        <v>2195</v>
      </c>
      <c r="H226" t="s">
        <v>189</v>
      </c>
      <c r="I226" t="s">
        <v>144</v>
      </c>
      <c r="J226" t="s">
        <v>37</v>
      </c>
      <c r="K226" t="s">
        <v>586</v>
      </c>
      <c r="L226" t="s">
        <v>39</v>
      </c>
      <c r="M226">
        <v>9000000</v>
      </c>
      <c r="N226">
        <v>-4275411</v>
      </c>
      <c r="O226">
        <v>4724589</v>
      </c>
      <c r="P226">
        <v>272958</v>
      </c>
      <c r="Q226" t="s">
        <v>2196</v>
      </c>
      <c r="R226" t="s">
        <v>3034</v>
      </c>
      <c r="S226" t="s">
        <v>8758</v>
      </c>
      <c r="T226" t="s">
        <v>8759</v>
      </c>
      <c r="U226" t="s">
        <v>8760</v>
      </c>
      <c r="V226" t="s">
        <v>8761</v>
      </c>
      <c r="W226" t="s">
        <v>588</v>
      </c>
      <c r="X226" t="str">
        <f t="shared" si="3"/>
        <v>Funcionamiento</v>
      </c>
      <c r="Y226" t="s">
        <v>2195</v>
      </c>
    </row>
    <row r="227" spans="1:25" x14ac:dyDescent="0.2">
      <c r="A227" t="s">
        <v>3034</v>
      </c>
      <c r="B227" t="s">
        <v>3301</v>
      </c>
      <c r="C227" t="s">
        <v>3302</v>
      </c>
      <c r="D227" t="s">
        <v>583</v>
      </c>
      <c r="E227" t="s">
        <v>584</v>
      </c>
      <c r="F227" t="s">
        <v>479</v>
      </c>
      <c r="G227" t="s">
        <v>2195</v>
      </c>
      <c r="H227" t="s">
        <v>186</v>
      </c>
      <c r="I227" t="s">
        <v>140</v>
      </c>
      <c r="J227" t="s">
        <v>37</v>
      </c>
      <c r="K227" t="s">
        <v>586</v>
      </c>
      <c r="L227" t="s">
        <v>39</v>
      </c>
      <c r="M227">
        <v>92000000</v>
      </c>
      <c r="N227">
        <v>-17136107</v>
      </c>
      <c r="O227">
        <v>74863893</v>
      </c>
      <c r="P227">
        <v>5726370</v>
      </c>
      <c r="Q227" t="s">
        <v>2196</v>
      </c>
      <c r="R227" t="s">
        <v>3034</v>
      </c>
      <c r="S227" t="s">
        <v>8758</v>
      </c>
      <c r="T227" t="s">
        <v>8759</v>
      </c>
      <c r="U227" t="s">
        <v>8760</v>
      </c>
      <c r="V227" t="s">
        <v>8761</v>
      </c>
      <c r="W227" t="s">
        <v>588</v>
      </c>
      <c r="X227" t="str">
        <f t="shared" si="3"/>
        <v>Funcionamiento</v>
      </c>
      <c r="Y227" t="s">
        <v>2195</v>
      </c>
    </row>
    <row r="228" spans="1:25" x14ac:dyDescent="0.2">
      <c r="A228" t="s">
        <v>3037</v>
      </c>
      <c r="B228" t="s">
        <v>3053</v>
      </c>
      <c r="C228" t="s">
        <v>3303</v>
      </c>
      <c r="D228" t="s">
        <v>583</v>
      </c>
      <c r="E228" t="s">
        <v>584</v>
      </c>
      <c r="F228" t="s">
        <v>479</v>
      </c>
      <c r="G228" t="s">
        <v>2195</v>
      </c>
      <c r="H228" t="s">
        <v>166</v>
      </c>
      <c r="I228" t="s">
        <v>120</v>
      </c>
      <c r="J228" t="s">
        <v>37</v>
      </c>
      <c r="K228" t="s">
        <v>586</v>
      </c>
      <c r="L228" t="s">
        <v>39</v>
      </c>
      <c r="M228">
        <v>676987</v>
      </c>
      <c r="N228">
        <v>0</v>
      </c>
      <c r="O228">
        <v>676987</v>
      </c>
      <c r="P228">
        <v>0</v>
      </c>
      <c r="Q228" t="s">
        <v>2197</v>
      </c>
      <c r="R228" t="s">
        <v>3037</v>
      </c>
      <c r="S228" t="s">
        <v>3304</v>
      </c>
      <c r="T228" t="s">
        <v>588</v>
      </c>
      <c r="U228" t="s">
        <v>3305</v>
      </c>
      <c r="V228" t="s">
        <v>3306</v>
      </c>
      <c r="W228" t="s">
        <v>588</v>
      </c>
      <c r="X228" t="str">
        <f t="shared" si="3"/>
        <v>Funcionamiento</v>
      </c>
      <c r="Y228" t="s">
        <v>2195</v>
      </c>
    </row>
    <row r="229" spans="1:25" x14ac:dyDescent="0.2">
      <c r="A229" t="s">
        <v>3037</v>
      </c>
      <c r="B229" t="s">
        <v>3053</v>
      </c>
      <c r="C229" t="s">
        <v>3303</v>
      </c>
      <c r="D229" t="s">
        <v>583</v>
      </c>
      <c r="E229" t="s">
        <v>584</v>
      </c>
      <c r="F229" t="s">
        <v>479</v>
      </c>
      <c r="G229" t="s">
        <v>2195</v>
      </c>
      <c r="H229" t="s">
        <v>171</v>
      </c>
      <c r="I229" t="s">
        <v>125</v>
      </c>
      <c r="J229" t="s">
        <v>37</v>
      </c>
      <c r="K229" t="s">
        <v>586</v>
      </c>
      <c r="L229" t="s">
        <v>39</v>
      </c>
      <c r="M229">
        <v>1331740</v>
      </c>
      <c r="N229">
        <v>0</v>
      </c>
      <c r="O229">
        <v>1331740</v>
      </c>
      <c r="P229">
        <v>0</v>
      </c>
      <c r="Q229" t="s">
        <v>2197</v>
      </c>
      <c r="R229" t="s">
        <v>3037</v>
      </c>
      <c r="S229" t="s">
        <v>3304</v>
      </c>
      <c r="T229" t="s">
        <v>588</v>
      </c>
      <c r="U229" t="s">
        <v>3305</v>
      </c>
      <c r="V229" t="s">
        <v>3306</v>
      </c>
      <c r="W229" t="s">
        <v>588</v>
      </c>
      <c r="X229" t="str">
        <f t="shared" si="3"/>
        <v>Funcionamiento</v>
      </c>
      <c r="Y229" t="s">
        <v>2195</v>
      </c>
    </row>
    <row r="230" spans="1:25" x14ac:dyDescent="0.2">
      <c r="A230" t="s">
        <v>3037</v>
      </c>
      <c r="B230" t="s">
        <v>3053</v>
      </c>
      <c r="C230" t="s">
        <v>3303</v>
      </c>
      <c r="D230" t="s">
        <v>583</v>
      </c>
      <c r="E230" t="s">
        <v>584</v>
      </c>
      <c r="F230" t="s">
        <v>479</v>
      </c>
      <c r="G230" t="s">
        <v>2195</v>
      </c>
      <c r="H230" t="s">
        <v>178</v>
      </c>
      <c r="I230" t="s">
        <v>132</v>
      </c>
      <c r="J230" t="s">
        <v>37</v>
      </c>
      <c r="K230" t="s">
        <v>586</v>
      </c>
      <c r="L230" t="s">
        <v>39</v>
      </c>
      <c r="M230">
        <v>1864436</v>
      </c>
      <c r="N230">
        <v>0</v>
      </c>
      <c r="O230">
        <v>1864436</v>
      </c>
      <c r="P230">
        <v>0</v>
      </c>
      <c r="Q230" t="s">
        <v>2197</v>
      </c>
      <c r="R230" t="s">
        <v>3037</v>
      </c>
      <c r="S230" t="s">
        <v>3304</v>
      </c>
      <c r="T230" t="s">
        <v>588</v>
      </c>
      <c r="U230" t="s">
        <v>3305</v>
      </c>
      <c r="V230" t="s">
        <v>3306</v>
      </c>
      <c r="W230" t="s">
        <v>588</v>
      </c>
      <c r="X230" t="str">
        <f t="shared" si="3"/>
        <v>Funcionamiento</v>
      </c>
      <c r="Y230" t="s">
        <v>2195</v>
      </c>
    </row>
    <row r="231" spans="1:25" x14ac:dyDescent="0.2">
      <c r="A231" t="s">
        <v>3037</v>
      </c>
      <c r="B231" t="s">
        <v>3053</v>
      </c>
      <c r="C231" t="s">
        <v>3303</v>
      </c>
      <c r="D231" t="s">
        <v>583</v>
      </c>
      <c r="E231" t="s">
        <v>584</v>
      </c>
      <c r="F231" t="s">
        <v>479</v>
      </c>
      <c r="G231" t="s">
        <v>2195</v>
      </c>
      <c r="H231" t="s">
        <v>181</v>
      </c>
      <c r="I231" t="s">
        <v>135</v>
      </c>
      <c r="J231" t="s">
        <v>37</v>
      </c>
      <c r="K231" t="s">
        <v>586</v>
      </c>
      <c r="L231" t="s">
        <v>39</v>
      </c>
      <c r="M231">
        <v>2240265</v>
      </c>
      <c r="N231">
        <v>0</v>
      </c>
      <c r="O231">
        <v>2240265</v>
      </c>
      <c r="P231">
        <v>0</v>
      </c>
      <c r="Q231" t="s">
        <v>2197</v>
      </c>
      <c r="R231" t="s">
        <v>3037</v>
      </c>
      <c r="S231" t="s">
        <v>3304</v>
      </c>
      <c r="T231" t="s">
        <v>588</v>
      </c>
      <c r="U231" t="s">
        <v>3305</v>
      </c>
      <c r="V231" t="s">
        <v>3306</v>
      </c>
      <c r="W231" t="s">
        <v>588</v>
      </c>
      <c r="X231" t="str">
        <f t="shared" si="3"/>
        <v>Funcionamiento</v>
      </c>
      <c r="Y231" t="s">
        <v>2195</v>
      </c>
    </row>
    <row r="232" spans="1:25" x14ac:dyDescent="0.2">
      <c r="A232" t="s">
        <v>3037</v>
      </c>
      <c r="B232" t="s">
        <v>3053</v>
      </c>
      <c r="C232" t="s">
        <v>3303</v>
      </c>
      <c r="D232" t="s">
        <v>583</v>
      </c>
      <c r="E232" t="s">
        <v>584</v>
      </c>
      <c r="F232" t="s">
        <v>479</v>
      </c>
      <c r="G232" t="s">
        <v>2195</v>
      </c>
      <c r="H232" t="s">
        <v>167</v>
      </c>
      <c r="I232" t="s">
        <v>3051</v>
      </c>
      <c r="J232" t="s">
        <v>37</v>
      </c>
      <c r="K232" t="s">
        <v>586</v>
      </c>
      <c r="L232" t="s">
        <v>39</v>
      </c>
      <c r="M232">
        <v>874259</v>
      </c>
      <c r="N232">
        <v>0</v>
      </c>
      <c r="O232">
        <v>874259</v>
      </c>
      <c r="P232">
        <v>0</v>
      </c>
      <c r="Q232" t="s">
        <v>2197</v>
      </c>
      <c r="R232" t="s">
        <v>3037</v>
      </c>
      <c r="S232" t="s">
        <v>3304</v>
      </c>
      <c r="T232" t="s">
        <v>588</v>
      </c>
      <c r="U232" t="s">
        <v>3305</v>
      </c>
      <c r="V232" t="s">
        <v>3306</v>
      </c>
      <c r="W232" t="s">
        <v>588</v>
      </c>
      <c r="X232" t="str">
        <f t="shared" si="3"/>
        <v>Funcionamiento</v>
      </c>
      <c r="Y232" t="s">
        <v>2195</v>
      </c>
    </row>
    <row r="233" spans="1:25" x14ac:dyDescent="0.2">
      <c r="A233" t="s">
        <v>3037</v>
      </c>
      <c r="B233" t="s">
        <v>3053</v>
      </c>
      <c r="C233" t="s">
        <v>3303</v>
      </c>
      <c r="D233" t="s">
        <v>583</v>
      </c>
      <c r="E233" t="s">
        <v>584</v>
      </c>
      <c r="F233" t="s">
        <v>479</v>
      </c>
      <c r="G233" t="s">
        <v>2195</v>
      </c>
      <c r="H233" t="s">
        <v>192</v>
      </c>
      <c r="I233" t="s">
        <v>147</v>
      </c>
      <c r="J233" t="s">
        <v>37</v>
      </c>
      <c r="K233" t="s">
        <v>586</v>
      </c>
      <c r="L233" t="s">
        <v>39</v>
      </c>
      <c r="M233">
        <v>459837</v>
      </c>
      <c r="N233">
        <v>0</v>
      </c>
      <c r="O233">
        <v>459837</v>
      </c>
      <c r="P233">
        <v>0</v>
      </c>
      <c r="Q233" t="s">
        <v>2197</v>
      </c>
      <c r="R233" t="s">
        <v>3037</v>
      </c>
      <c r="S233" t="s">
        <v>3304</v>
      </c>
      <c r="T233" t="s">
        <v>588</v>
      </c>
      <c r="U233" t="s">
        <v>3305</v>
      </c>
      <c r="V233" t="s">
        <v>3306</v>
      </c>
      <c r="W233" t="s">
        <v>588</v>
      </c>
      <c r="X233" t="str">
        <f t="shared" si="3"/>
        <v>Funcionamiento</v>
      </c>
      <c r="Y233" t="s">
        <v>2195</v>
      </c>
    </row>
    <row r="234" spans="1:25" x14ac:dyDescent="0.2">
      <c r="A234" t="s">
        <v>3037</v>
      </c>
      <c r="B234" t="s">
        <v>3053</v>
      </c>
      <c r="C234" t="s">
        <v>3303</v>
      </c>
      <c r="D234" t="s">
        <v>583</v>
      </c>
      <c r="E234" t="s">
        <v>584</v>
      </c>
      <c r="F234" t="s">
        <v>479</v>
      </c>
      <c r="G234" t="s">
        <v>2195</v>
      </c>
      <c r="H234" t="s">
        <v>164</v>
      </c>
      <c r="I234" t="s">
        <v>118</v>
      </c>
      <c r="J234" t="s">
        <v>37</v>
      </c>
      <c r="K234" t="s">
        <v>586</v>
      </c>
      <c r="L234" t="s">
        <v>39</v>
      </c>
      <c r="M234">
        <v>36020056</v>
      </c>
      <c r="N234">
        <v>0</v>
      </c>
      <c r="O234">
        <v>36020056</v>
      </c>
      <c r="P234">
        <v>0</v>
      </c>
      <c r="Q234" t="s">
        <v>2197</v>
      </c>
      <c r="R234" t="s">
        <v>3037</v>
      </c>
      <c r="S234" t="s">
        <v>3304</v>
      </c>
      <c r="T234" t="s">
        <v>588</v>
      </c>
      <c r="U234" t="s">
        <v>3305</v>
      </c>
      <c r="V234" t="s">
        <v>3306</v>
      </c>
      <c r="W234" t="s">
        <v>588</v>
      </c>
      <c r="X234" t="str">
        <f t="shared" si="3"/>
        <v>Funcionamiento</v>
      </c>
      <c r="Y234" t="s">
        <v>2195</v>
      </c>
    </row>
    <row r="235" spans="1:25" x14ac:dyDescent="0.2">
      <c r="A235" t="s">
        <v>3037</v>
      </c>
      <c r="B235" t="s">
        <v>3053</v>
      </c>
      <c r="C235" t="s">
        <v>3303</v>
      </c>
      <c r="D235" t="s">
        <v>583</v>
      </c>
      <c r="E235" t="s">
        <v>584</v>
      </c>
      <c r="F235" t="s">
        <v>479</v>
      </c>
      <c r="G235" t="s">
        <v>2195</v>
      </c>
      <c r="H235" t="s">
        <v>180</v>
      </c>
      <c r="I235" t="s">
        <v>134</v>
      </c>
      <c r="J235" t="s">
        <v>37</v>
      </c>
      <c r="K235" t="s">
        <v>586</v>
      </c>
      <c r="L235" t="s">
        <v>39</v>
      </c>
      <c r="M235">
        <v>158945</v>
      </c>
      <c r="N235">
        <v>0</v>
      </c>
      <c r="O235">
        <v>158945</v>
      </c>
      <c r="P235">
        <v>0</v>
      </c>
      <c r="Q235" t="s">
        <v>2197</v>
      </c>
      <c r="R235" t="s">
        <v>3037</v>
      </c>
      <c r="S235" t="s">
        <v>3304</v>
      </c>
      <c r="T235" t="s">
        <v>588</v>
      </c>
      <c r="U235" t="s">
        <v>3305</v>
      </c>
      <c r="V235" t="s">
        <v>3306</v>
      </c>
      <c r="W235" t="s">
        <v>588</v>
      </c>
      <c r="X235" t="str">
        <f t="shared" si="3"/>
        <v>Funcionamiento</v>
      </c>
      <c r="Y235" t="s">
        <v>2195</v>
      </c>
    </row>
    <row r="236" spans="1:25" x14ac:dyDescent="0.2">
      <c r="A236" t="s">
        <v>3043</v>
      </c>
      <c r="B236" t="s">
        <v>3307</v>
      </c>
      <c r="C236" t="s">
        <v>3308</v>
      </c>
      <c r="D236" t="s">
        <v>583</v>
      </c>
      <c r="E236" t="s">
        <v>584</v>
      </c>
      <c r="F236" t="s">
        <v>479</v>
      </c>
      <c r="G236" t="s">
        <v>2195</v>
      </c>
      <c r="H236" t="s">
        <v>194</v>
      </c>
      <c r="I236" t="s">
        <v>149</v>
      </c>
      <c r="J236" t="s">
        <v>37</v>
      </c>
      <c r="K236" t="s">
        <v>586</v>
      </c>
      <c r="L236" t="s">
        <v>39</v>
      </c>
      <c r="M236">
        <v>52388004</v>
      </c>
      <c r="N236">
        <v>0</v>
      </c>
      <c r="O236">
        <v>52388004</v>
      </c>
      <c r="P236">
        <v>0</v>
      </c>
      <c r="Q236" t="s">
        <v>2198</v>
      </c>
      <c r="R236" t="s">
        <v>3043</v>
      </c>
      <c r="S236" t="s">
        <v>3065</v>
      </c>
      <c r="T236" t="s">
        <v>3055</v>
      </c>
      <c r="U236" t="s">
        <v>3235</v>
      </c>
      <c r="V236" t="s">
        <v>3309</v>
      </c>
      <c r="W236" t="s">
        <v>588</v>
      </c>
      <c r="X236" t="str">
        <f t="shared" si="3"/>
        <v>Funcionamiento</v>
      </c>
      <c r="Y236" t="s">
        <v>2195</v>
      </c>
    </row>
    <row r="237" spans="1:25" x14ac:dyDescent="0.2">
      <c r="A237" t="s">
        <v>3045</v>
      </c>
      <c r="B237" t="s">
        <v>3307</v>
      </c>
      <c r="C237" t="s">
        <v>3310</v>
      </c>
      <c r="D237" t="s">
        <v>583</v>
      </c>
      <c r="E237" t="s">
        <v>584</v>
      </c>
      <c r="F237" t="s">
        <v>479</v>
      </c>
      <c r="G237" t="s">
        <v>2195</v>
      </c>
      <c r="H237" t="s">
        <v>174</v>
      </c>
      <c r="I237" t="s">
        <v>128</v>
      </c>
      <c r="J237" t="s">
        <v>37</v>
      </c>
      <c r="K237" t="s">
        <v>586</v>
      </c>
      <c r="L237" t="s">
        <v>39</v>
      </c>
      <c r="M237">
        <v>1900800</v>
      </c>
      <c r="N237">
        <v>0</v>
      </c>
      <c r="O237">
        <v>1900800</v>
      </c>
      <c r="P237">
        <v>0</v>
      </c>
      <c r="Q237" t="s">
        <v>2199</v>
      </c>
      <c r="R237" t="s">
        <v>3045</v>
      </c>
      <c r="S237" t="s">
        <v>3072</v>
      </c>
      <c r="T237" t="s">
        <v>588</v>
      </c>
      <c r="U237" t="s">
        <v>3311</v>
      </c>
      <c r="V237" t="s">
        <v>3312</v>
      </c>
      <c r="W237" t="s">
        <v>588</v>
      </c>
      <c r="X237" t="str">
        <f t="shared" si="3"/>
        <v>Funcionamiento</v>
      </c>
      <c r="Y237" t="s">
        <v>2195</v>
      </c>
    </row>
    <row r="238" spans="1:25" x14ac:dyDescent="0.2">
      <c r="A238" t="s">
        <v>3045</v>
      </c>
      <c r="B238" t="s">
        <v>3307</v>
      </c>
      <c r="C238" t="s">
        <v>3310</v>
      </c>
      <c r="D238" t="s">
        <v>583</v>
      </c>
      <c r="E238" t="s">
        <v>584</v>
      </c>
      <c r="F238" t="s">
        <v>479</v>
      </c>
      <c r="G238" t="s">
        <v>2195</v>
      </c>
      <c r="H238" t="s">
        <v>175</v>
      </c>
      <c r="I238" t="s">
        <v>129</v>
      </c>
      <c r="J238" t="s">
        <v>37</v>
      </c>
      <c r="K238" t="s">
        <v>586</v>
      </c>
      <c r="L238" t="s">
        <v>39</v>
      </c>
      <c r="M238">
        <v>448900</v>
      </c>
      <c r="N238">
        <v>0</v>
      </c>
      <c r="O238">
        <v>448900</v>
      </c>
      <c r="P238">
        <v>0</v>
      </c>
      <c r="Q238" t="s">
        <v>2199</v>
      </c>
      <c r="R238" t="s">
        <v>3045</v>
      </c>
      <c r="S238" t="s">
        <v>3072</v>
      </c>
      <c r="T238" t="s">
        <v>588</v>
      </c>
      <c r="U238" t="s">
        <v>3311</v>
      </c>
      <c r="V238" t="s">
        <v>3312</v>
      </c>
      <c r="W238" t="s">
        <v>588</v>
      </c>
      <c r="X238" t="str">
        <f t="shared" si="3"/>
        <v>Funcionamiento</v>
      </c>
      <c r="Y238" t="s">
        <v>2195</v>
      </c>
    </row>
    <row r="239" spans="1:25" x14ac:dyDescent="0.2">
      <c r="A239" t="s">
        <v>3045</v>
      </c>
      <c r="B239" t="s">
        <v>3307</v>
      </c>
      <c r="C239" t="s">
        <v>3310</v>
      </c>
      <c r="D239" t="s">
        <v>583</v>
      </c>
      <c r="E239" t="s">
        <v>584</v>
      </c>
      <c r="F239" t="s">
        <v>479</v>
      </c>
      <c r="G239" t="s">
        <v>2195</v>
      </c>
      <c r="H239" t="s">
        <v>177</v>
      </c>
      <c r="I239" t="s">
        <v>131</v>
      </c>
      <c r="J239" t="s">
        <v>37</v>
      </c>
      <c r="K239" t="s">
        <v>586</v>
      </c>
      <c r="L239" t="s">
        <v>39</v>
      </c>
      <c r="M239">
        <v>951000</v>
      </c>
      <c r="N239">
        <v>0</v>
      </c>
      <c r="O239">
        <v>951000</v>
      </c>
      <c r="P239">
        <v>0</v>
      </c>
      <c r="Q239" t="s">
        <v>2199</v>
      </c>
      <c r="R239" t="s">
        <v>3045</v>
      </c>
      <c r="S239" t="s">
        <v>3072</v>
      </c>
      <c r="T239" t="s">
        <v>588</v>
      </c>
      <c r="U239" t="s">
        <v>3311</v>
      </c>
      <c r="V239" t="s">
        <v>3312</v>
      </c>
      <c r="W239" t="s">
        <v>588</v>
      </c>
      <c r="X239" t="str">
        <f t="shared" si="3"/>
        <v>Funcionamiento</v>
      </c>
      <c r="Y239" t="s">
        <v>2195</v>
      </c>
    </row>
    <row r="240" spans="1:25" x14ac:dyDescent="0.2">
      <c r="A240" t="s">
        <v>3045</v>
      </c>
      <c r="B240" t="s">
        <v>3307</v>
      </c>
      <c r="C240" t="s">
        <v>3310</v>
      </c>
      <c r="D240" t="s">
        <v>583</v>
      </c>
      <c r="E240" t="s">
        <v>584</v>
      </c>
      <c r="F240" t="s">
        <v>479</v>
      </c>
      <c r="G240" t="s">
        <v>2195</v>
      </c>
      <c r="H240" t="s">
        <v>172</v>
      </c>
      <c r="I240" t="s">
        <v>126</v>
      </c>
      <c r="J240" t="s">
        <v>37</v>
      </c>
      <c r="K240" t="s">
        <v>586</v>
      </c>
      <c r="L240" t="s">
        <v>39</v>
      </c>
      <c r="M240">
        <v>5430400</v>
      </c>
      <c r="N240">
        <v>0</v>
      </c>
      <c r="O240">
        <v>5430400</v>
      </c>
      <c r="P240">
        <v>0</v>
      </c>
      <c r="Q240" t="s">
        <v>2199</v>
      </c>
      <c r="R240" t="s">
        <v>3045</v>
      </c>
      <c r="S240" t="s">
        <v>3072</v>
      </c>
      <c r="T240" t="s">
        <v>588</v>
      </c>
      <c r="U240" t="s">
        <v>3311</v>
      </c>
      <c r="V240" t="s">
        <v>3312</v>
      </c>
      <c r="W240" t="s">
        <v>588</v>
      </c>
      <c r="X240" t="str">
        <f t="shared" si="3"/>
        <v>Funcionamiento</v>
      </c>
      <c r="Y240" t="s">
        <v>2195</v>
      </c>
    </row>
    <row r="241" spans="1:25" x14ac:dyDescent="0.2">
      <c r="A241" t="s">
        <v>3045</v>
      </c>
      <c r="B241" t="s">
        <v>3307</v>
      </c>
      <c r="C241" t="s">
        <v>3310</v>
      </c>
      <c r="D241" t="s">
        <v>583</v>
      </c>
      <c r="E241" t="s">
        <v>584</v>
      </c>
      <c r="F241" t="s">
        <v>479</v>
      </c>
      <c r="G241" t="s">
        <v>2195</v>
      </c>
      <c r="H241" t="s">
        <v>173</v>
      </c>
      <c r="I241" t="s">
        <v>127</v>
      </c>
      <c r="J241" t="s">
        <v>37</v>
      </c>
      <c r="K241" t="s">
        <v>586</v>
      </c>
      <c r="L241" t="s">
        <v>39</v>
      </c>
      <c r="M241">
        <v>3846900</v>
      </c>
      <c r="N241">
        <v>0</v>
      </c>
      <c r="O241">
        <v>3846900</v>
      </c>
      <c r="P241">
        <v>0</v>
      </c>
      <c r="Q241" t="s">
        <v>2199</v>
      </c>
      <c r="R241" t="s">
        <v>3045</v>
      </c>
      <c r="S241" t="s">
        <v>3072</v>
      </c>
      <c r="T241" t="s">
        <v>588</v>
      </c>
      <c r="U241" t="s">
        <v>3311</v>
      </c>
      <c r="V241" t="s">
        <v>3312</v>
      </c>
      <c r="W241" t="s">
        <v>588</v>
      </c>
      <c r="X241" t="str">
        <f t="shared" si="3"/>
        <v>Funcionamiento</v>
      </c>
      <c r="Y241" t="s">
        <v>2195</v>
      </c>
    </row>
    <row r="242" spans="1:25" x14ac:dyDescent="0.2">
      <c r="A242" t="s">
        <v>3045</v>
      </c>
      <c r="B242" t="s">
        <v>3307</v>
      </c>
      <c r="C242" t="s">
        <v>3310</v>
      </c>
      <c r="D242" t="s">
        <v>583</v>
      </c>
      <c r="E242" t="s">
        <v>584</v>
      </c>
      <c r="F242" t="s">
        <v>479</v>
      </c>
      <c r="G242" t="s">
        <v>2195</v>
      </c>
      <c r="H242" t="s">
        <v>176</v>
      </c>
      <c r="I242" t="s">
        <v>130</v>
      </c>
      <c r="J242" t="s">
        <v>37</v>
      </c>
      <c r="K242" t="s">
        <v>586</v>
      </c>
      <c r="L242" t="s">
        <v>39</v>
      </c>
      <c r="M242">
        <v>1426400</v>
      </c>
      <c r="N242">
        <v>0</v>
      </c>
      <c r="O242">
        <v>1426400</v>
      </c>
      <c r="P242">
        <v>0</v>
      </c>
      <c r="Q242" t="s">
        <v>2199</v>
      </c>
      <c r="R242" t="s">
        <v>3045</v>
      </c>
      <c r="S242" t="s">
        <v>3072</v>
      </c>
      <c r="T242" t="s">
        <v>588</v>
      </c>
      <c r="U242" t="s">
        <v>3311</v>
      </c>
      <c r="V242" t="s">
        <v>3312</v>
      </c>
      <c r="W242" t="s">
        <v>588</v>
      </c>
      <c r="X242" t="str">
        <f t="shared" si="3"/>
        <v>Funcionamiento</v>
      </c>
      <c r="Y242" t="s">
        <v>2195</v>
      </c>
    </row>
    <row r="243" spans="1:25" x14ac:dyDescent="0.2">
      <c r="A243" t="s">
        <v>3052</v>
      </c>
      <c r="B243" t="s">
        <v>3313</v>
      </c>
      <c r="C243" t="s">
        <v>3314</v>
      </c>
      <c r="D243" t="s">
        <v>583</v>
      </c>
      <c r="E243" t="s">
        <v>584</v>
      </c>
      <c r="F243" t="s">
        <v>479</v>
      </c>
      <c r="G243" t="s">
        <v>2195</v>
      </c>
      <c r="H243" t="s">
        <v>191</v>
      </c>
      <c r="I243" t="s">
        <v>146</v>
      </c>
      <c r="J243" t="s">
        <v>37</v>
      </c>
      <c r="K243" t="s">
        <v>586</v>
      </c>
      <c r="L243" t="s">
        <v>39</v>
      </c>
      <c r="M243">
        <v>1284623</v>
      </c>
      <c r="N243">
        <v>210172</v>
      </c>
      <c r="O243">
        <v>1494795</v>
      </c>
      <c r="P243">
        <v>0</v>
      </c>
      <c r="Q243" t="s">
        <v>3315</v>
      </c>
      <c r="R243" t="s">
        <v>3052</v>
      </c>
      <c r="S243" t="s">
        <v>3064</v>
      </c>
      <c r="T243" t="s">
        <v>3059</v>
      </c>
      <c r="U243" t="s">
        <v>8762</v>
      </c>
      <c r="V243" t="s">
        <v>8763</v>
      </c>
      <c r="W243" t="s">
        <v>588</v>
      </c>
      <c r="X243" t="str">
        <f t="shared" si="3"/>
        <v>Funcionamiento</v>
      </c>
      <c r="Y243" t="s">
        <v>2195</v>
      </c>
    </row>
    <row r="244" spans="1:25" x14ac:dyDescent="0.2">
      <c r="A244" t="s">
        <v>3052</v>
      </c>
      <c r="B244" t="s">
        <v>3313</v>
      </c>
      <c r="C244" t="s">
        <v>3314</v>
      </c>
      <c r="D244" t="s">
        <v>583</v>
      </c>
      <c r="E244" t="s">
        <v>584</v>
      </c>
      <c r="F244" t="s">
        <v>479</v>
      </c>
      <c r="G244" t="s">
        <v>2195</v>
      </c>
      <c r="H244" t="s">
        <v>185</v>
      </c>
      <c r="I244" t="s">
        <v>139</v>
      </c>
      <c r="J244" t="s">
        <v>37</v>
      </c>
      <c r="K244" t="s">
        <v>586</v>
      </c>
      <c r="L244" t="s">
        <v>39</v>
      </c>
      <c r="M244">
        <v>420000</v>
      </c>
      <c r="N244">
        <v>0</v>
      </c>
      <c r="O244">
        <v>420000</v>
      </c>
      <c r="P244">
        <v>0</v>
      </c>
      <c r="Q244" t="s">
        <v>3315</v>
      </c>
      <c r="R244" t="s">
        <v>3052</v>
      </c>
      <c r="S244" t="s">
        <v>3064</v>
      </c>
      <c r="T244" t="s">
        <v>3059</v>
      </c>
      <c r="U244" t="s">
        <v>8762</v>
      </c>
      <c r="V244" t="s">
        <v>8763</v>
      </c>
      <c r="W244" t="s">
        <v>588</v>
      </c>
      <c r="X244" t="str">
        <f t="shared" si="3"/>
        <v>Funcionamiento</v>
      </c>
      <c r="Y244" t="s">
        <v>2195</v>
      </c>
    </row>
    <row r="245" spans="1:25" x14ac:dyDescent="0.2">
      <c r="A245" t="s">
        <v>3055</v>
      </c>
      <c r="B245" t="s">
        <v>3062</v>
      </c>
      <c r="C245" t="s">
        <v>3316</v>
      </c>
      <c r="D245" t="s">
        <v>583</v>
      </c>
      <c r="E245" t="s">
        <v>584</v>
      </c>
      <c r="F245" t="s">
        <v>479</v>
      </c>
      <c r="G245" t="s">
        <v>2195</v>
      </c>
      <c r="H245" t="s">
        <v>185</v>
      </c>
      <c r="I245" t="s">
        <v>139</v>
      </c>
      <c r="J245" t="s">
        <v>37</v>
      </c>
      <c r="K245" t="s">
        <v>586</v>
      </c>
      <c r="L245" t="s">
        <v>39</v>
      </c>
      <c r="M245">
        <v>78400</v>
      </c>
      <c r="N245">
        <v>0</v>
      </c>
      <c r="O245">
        <v>78400</v>
      </c>
      <c r="P245">
        <v>0</v>
      </c>
      <c r="Q245" t="s">
        <v>3315</v>
      </c>
      <c r="R245" t="s">
        <v>3055</v>
      </c>
      <c r="S245" t="s">
        <v>3091</v>
      </c>
      <c r="T245" t="s">
        <v>3068</v>
      </c>
      <c r="U245" t="s">
        <v>3245</v>
      </c>
      <c r="V245" t="s">
        <v>3317</v>
      </c>
      <c r="W245" t="s">
        <v>588</v>
      </c>
      <c r="X245" t="str">
        <f t="shared" si="3"/>
        <v>Funcionamiento</v>
      </c>
      <c r="Y245" t="s">
        <v>2195</v>
      </c>
    </row>
    <row r="246" spans="1:25" x14ac:dyDescent="0.2">
      <c r="A246" t="s">
        <v>3055</v>
      </c>
      <c r="B246" t="s">
        <v>3062</v>
      </c>
      <c r="C246" t="s">
        <v>3316</v>
      </c>
      <c r="D246" t="s">
        <v>583</v>
      </c>
      <c r="E246" t="s">
        <v>584</v>
      </c>
      <c r="F246" t="s">
        <v>479</v>
      </c>
      <c r="G246" t="s">
        <v>2195</v>
      </c>
      <c r="H246" t="s">
        <v>191</v>
      </c>
      <c r="I246" t="s">
        <v>146</v>
      </c>
      <c r="J246" t="s">
        <v>37</v>
      </c>
      <c r="K246" t="s">
        <v>586</v>
      </c>
      <c r="L246" t="s">
        <v>39</v>
      </c>
      <c r="M246">
        <v>258320</v>
      </c>
      <c r="N246">
        <v>0</v>
      </c>
      <c r="O246">
        <v>258320</v>
      </c>
      <c r="P246">
        <v>0</v>
      </c>
      <c r="Q246" t="s">
        <v>3315</v>
      </c>
      <c r="R246" t="s">
        <v>3055</v>
      </c>
      <c r="S246" t="s">
        <v>3091</v>
      </c>
      <c r="T246" t="s">
        <v>3068</v>
      </c>
      <c r="U246" t="s">
        <v>3245</v>
      </c>
      <c r="V246" t="s">
        <v>3317</v>
      </c>
      <c r="W246" t="s">
        <v>588</v>
      </c>
      <c r="X246" t="str">
        <f t="shared" si="3"/>
        <v>Funcionamiento</v>
      </c>
      <c r="Y246" t="s">
        <v>2195</v>
      </c>
    </row>
    <row r="247" spans="1:25" x14ac:dyDescent="0.2">
      <c r="A247" t="s">
        <v>3059</v>
      </c>
      <c r="B247" t="s">
        <v>3318</v>
      </c>
      <c r="C247" t="s">
        <v>3319</v>
      </c>
      <c r="D247" t="s">
        <v>583</v>
      </c>
      <c r="E247" t="s">
        <v>584</v>
      </c>
      <c r="F247" t="s">
        <v>479</v>
      </c>
      <c r="G247" t="s">
        <v>2195</v>
      </c>
      <c r="H247" t="s">
        <v>101</v>
      </c>
      <c r="I247" t="s">
        <v>142</v>
      </c>
      <c r="J247" t="s">
        <v>37</v>
      </c>
      <c r="K247" t="s">
        <v>586</v>
      </c>
      <c r="L247" t="s">
        <v>39</v>
      </c>
      <c r="M247">
        <v>69618645</v>
      </c>
      <c r="N247">
        <v>9336630</v>
      </c>
      <c r="O247">
        <v>78955275</v>
      </c>
      <c r="P247">
        <v>0</v>
      </c>
      <c r="Q247" t="s">
        <v>2200</v>
      </c>
      <c r="R247" t="s">
        <v>3059</v>
      </c>
      <c r="S247" t="s">
        <v>3320</v>
      </c>
      <c r="T247" t="s">
        <v>3178</v>
      </c>
      <c r="U247" t="s">
        <v>11191</v>
      </c>
      <c r="V247" t="s">
        <v>11192</v>
      </c>
      <c r="W247" t="s">
        <v>588</v>
      </c>
      <c r="X247" t="str">
        <f t="shared" si="3"/>
        <v>Funcionamiento</v>
      </c>
      <c r="Y247" t="s">
        <v>2195</v>
      </c>
    </row>
    <row r="248" spans="1:25" x14ac:dyDescent="0.2">
      <c r="A248" t="s">
        <v>3068</v>
      </c>
      <c r="B248" t="s">
        <v>3080</v>
      </c>
      <c r="C248" t="s">
        <v>3321</v>
      </c>
      <c r="D248" t="s">
        <v>583</v>
      </c>
      <c r="E248" t="s">
        <v>584</v>
      </c>
      <c r="F248" t="s">
        <v>3087</v>
      </c>
      <c r="G248" t="s">
        <v>2195</v>
      </c>
      <c r="H248" t="s">
        <v>197</v>
      </c>
      <c r="I248" t="s">
        <v>155</v>
      </c>
      <c r="J248" t="s">
        <v>37</v>
      </c>
      <c r="K248" t="s">
        <v>709</v>
      </c>
      <c r="L248" t="s">
        <v>39</v>
      </c>
      <c r="M248">
        <v>15959164</v>
      </c>
      <c r="N248">
        <v>-11939803</v>
      </c>
      <c r="O248">
        <v>4019361</v>
      </c>
      <c r="P248">
        <v>3454697</v>
      </c>
      <c r="Q248" t="s">
        <v>2201</v>
      </c>
      <c r="R248" t="s">
        <v>3068</v>
      </c>
      <c r="S248" t="s">
        <v>3322</v>
      </c>
      <c r="T248" t="s">
        <v>3323</v>
      </c>
      <c r="U248" t="s">
        <v>3324</v>
      </c>
      <c r="V248" t="s">
        <v>3325</v>
      </c>
      <c r="W248" t="s">
        <v>588</v>
      </c>
      <c r="X248" t="str">
        <f t="shared" si="3"/>
        <v>Inversión</v>
      </c>
      <c r="Y248" t="s">
        <v>626</v>
      </c>
    </row>
    <row r="249" spans="1:25" x14ac:dyDescent="0.2">
      <c r="A249" t="s">
        <v>3065</v>
      </c>
      <c r="B249" t="s">
        <v>3326</v>
      </c>
      <c r="C249" t="s">
        <v>3327</v>
      </c>
      <c r="D249" t="s">
        <v>583</v>
      </c>
      <c r="E249" t="s">
        <v>584</v>
      </c>
      <c r="F249" t="s">
        <v>3090</v>
      </c>
      <c r="G249" t="s">
        <v>2195</v>
      </c>
      <c r="H249" t="s">
        <v>198</v>
      </c>
      <c r="I249" t="s">
        <v>157</v>
      </c>
      <c r="J249" t="s">
        <v>48</v>
      </c>
      <c r="K249" t="s">
        <v>596</v>
      </c>
      <c r="L249" t="s">
        <v>39</v>
      </c>
      <c r="M249">
        <v>2000000</v>
      </c>
      <c r="N249">
        <v>0</v>
      </c>
      <c r="O249">
        <v>2000000</v>
      </c>
      <c r="P249">
        <v>837372</v>
      </c>
      <c r="Q249" t="s">
        <v>2202</v>
      </c>
      <c r="R249" t="s">
        <v>3072</v>
      </c>
      <c r="S249" t="s">
        <v>5469</v>
      </c>
      <c r="T249" t="s">
        <v>5744</v>
      </c>
      <c r="U249" t="s">
        <v>7149</v>
      </c>
      <c r="V249" t="s">
        <v>8286</v>
      </c>
      <c r="W249" t="s">
        <v>588</v>
      </c>
      <c r="X249" t="str">
        <f t="shared" si="3"/>
        <v>Inversión</v>
      </c>
      <c r="Y249" t="s">
        <v>708</v>
      </c>
    </row>
    <row r="250" spans="1:25" x14ac:dyDescent="0.2">
      <c r="A250" t="s">
        <v>3072</v>
      </c>
      <c r="B250" t="s">
        <v>3326</v>
      </c>
      <c r="C250" t="s">
        <v>3328</v>
      </c>
      <c r="D250" t="s">
        <v>583</v>
      </c>
      <c r="E250" t="s">
        <v>584</v>
      </c>
      <c r="F250" t="s">
        <v>479</v>
      </c>
      <c r="G250" t="s">
        <v>2195</v>
      </c>
      <c r="H250" t="s">
        <v>169</v>
      </c>
      <c r="I250" t="s">
        <v>123</v>
      </c>
      <c r="J250" t="s">
        <v>37</v>
      </c>
      <c r="K250" t="s">
        <v>586</v>
      </c>
      <c r="L250" t="s">
        <v>39</v>
      </c>
      <c r="M250">
        <v>1380275</v>
      </c>
      <c r="N250">
        <v>0</v>
      </c>
      <c r="O250">
        <v>1380275</v>
      </c>
      <c r="P250">
        <v>0</v>
      </c>
      <c r="Q250" t="s">
        <v>2203</v>
      </c>
      <c r="R250" t="s">
        <v>3065</v>
      </c>
      <c r="S250" t="s">
        <v>3329</v>
      </c>
      <c r="T250" t="s">
        <v>588</v>
      </c>
      <c r="U250" t="s">
        <v>3330</v>
      </c>
      <c r="V250" t="s">
        <v>3331</v>
      </c>
      <c r="W250" t="s">
        <v>588</v>
      </c>
      <c r="X250" t="str">
        <f t="shared" si="3"/>
        <v>Funcionamiento</v>
      </c>
      <c r="Y250" t="s">
        <v>2195</v>
      </c>
    </row>
    <row r="251" spans="1:25" x14ac:dyDescent="0.2">
      <c r="A251" t="s">
        <v>3072</v>
      </c>
      <c r="B251" t="s">
        <v>3326</v>
      </c>
      <c r="C251" t="s">
        <v>3328</v>
      </c>
      <c r="D251" t="s">
        <v>583</v>
      </c>
      <c r="E251" t="s">
        <v>584</v>
      </c>
      <c r="F251" t="s">
        <v>479</v>
      </c>
      <c r="G251" t="s">
        <v>2195</v>
      </c>
      <c r="H251" t="s">
        <v>164</v>
      </c>
      <c r="I251" t="s">
        <v>118</v>
      </c>
      <c r="J251" t="s">
        <v>37</v>
      </c>
      <c r="K251" t="s">
        <v>586</v>
      </c>
      <c r="L251" t="s">
        <v>39</v>
      </c>
      <c r="M251">
        <v>43632572</v>
      </c>
      <c r="N251">
        <v>0</v>
      </c>
      <c r="O251">
        <v>43632572</v>
      </c>
      <c r="P251">
        <v>0</v>
      </c>
      <c r="Q251" t="s">
        <v>2203</v>
      </c>
      <c r="R251" t="s">
        <v>3065</v>
      </c>
      <c r="S251" t="s">
        <v>3329</v>
      </c>
      <c r="T251" t="s">
        <v>588</v>
      </c>
      <c r="U251" t="s">
        <v>3330</v>
      </c>
      <c r="V251" t="s">
        <v>3331</v>
      </c>
      <c r="W251" t="s">
        <v>588</v>
      </c>
      <c r="X251" t="str">
        <f t="shared" si="3"/>
        <v>Funcionamiento</v>
      </c>
      <c r="Y251" t="s">
        <v>2195</v>
      </c>
    </row>
    <row r="252" spans="1:25" x14ac:dyDescent="0.2">
      <c r="A252" t="s">
        <v>3072</v>
      </c>
      <c r="B252" t="s">
        <v>3326</v>
      </c>
      <c r="C252" t="s">
        <v>3328</v>
      </c>
      <c r="D252" t="s">
        <v>583</v>
      </c>
      <c r="E252" t="s">
        <v>584</v>
      </c>
      <c r="F252" t="s">
        <v>479</v>
      </c>
      <c r="G252" t="s">
        <v>2195</v>
      </c>
      <c r="H252" t="s">
        <v>166</v>
      </c>
      <c r="I252" t="s">
        <v>120</v>
      </c>
      <c r="J252" t="s">
        <v>37</v>
      </c>
      <c r="K252" t="s">
        <v>586</v>
      </c>
      <c r="L252" t="s">
        <v>39</v>
      </c>
      <c r="M252">
        <v>815318</v>
      </c>
      <c r="N252">
        <v>0</v>
      </c>
      <c r="O252">
        <v>815318</v>
      </c>
      <c r="P252">
        <v>0</v>
      </c>
      <c r="Q252" t="s">
        <v>2203</v>
      </c>
      <c r="R252" t="s">
        <v>3065</v>
      </c>
      <c r="S252" t="s">
        <v>3329</v>
      </c>
      <c r="T252" t="s">
        <v>588</v>
      </c>
      <c r="U252" t="s">
        <v>3330</v>
      </c>
      <c r="V252" t="s">
        <v>3331</v>
      </c>
      <c r="W252" t="s">
        <v>588</v>
      </c>
      <c r="X252" t="str">
        <f t="shared" si="3"/>
        <v>Funcionamiento</v>
      </c>
      <c r="Y252" t="s">
        <v>2195</v>
      </c>
    </row>
    <row r="253" spans="1:25" x14ac:dyDescent="0.2">
      <c r="A253" t="s">
        <v>3072</v>
      </c>
      <c r="B253" t="s">
        <v>3326</v>
      </c>
      <c r="C253" t="s">
        <v>3328</v>
      </c>
      <c r="D253" t="s">
        <v>583</v>
      </c>
      <c r="E253" t="s">
        <v>584</v>
      </c>
      <c r="F253" t="s">
        <v>479</v>
      </c>
      <c r="G253" t="s">
        <v>2195</v>
      </c>
      <c r="H253" t="s">
        <v>181</v>
      </c>
      <c r="I253" t="s">
        <v>135</v>
      </c>
      <c r="J253" t="s">
        <v>37</v>
      </c>
      <c r="K253" t="s">
        <v>586</v>
      </c>
      <c r="L253" t="s">
        <v>39</v>
      </c>
      <c r="M253">
        <v>2240265</v>
      </c>
      <c r="N253">
        <v>0</v>
      </c>
      <c r="O253">
        <v>2240265</v>
      </c>
      <c r="P253">
        <v>0</v>
      </c>
      <c r="Q253" t="s">
        <v>2203</v>
      </c>
      <c r="R253" t="s">
        <v>3065</v>
      </c>
      <c r="S253" t="s">
        <v>3329</v>
      </c>
      <c r="T253" t="s">
        <v>588</v>
      </c>
      <c r="U253" t="s">
        <v>3330</v>
      </c>
      <c r="V253" t="s">
        <v>3331</v>
      </c>
      <c r="W253" t="s">
        <v>588</v>
      </c>
      <c r="X253" t="str">
        <f t="shared" si="3"/>
        <v>Funcionamiento</v>
      </c>
      <c r="Y253" t="s">
        <v>2195</v>
      </c>
    </row>
    <row r="254" spans="1:25" x14ac:dyDescent="0.2">
      <c r="A254" t="s">
        <v>3072</v>
      </c>
      <c r="B254" t="s">
        <v>3326</v>
      </c>
      <c r="C254" t="s">
        <v>3328</v>
      </c>
      <c r="D254" t="s">
        <v>583</v>
      </c>
      <c r="E254" t="s">
        <v>584</v>
      </c>
      <c r="F254" t="s">
        <v>479</v>
      </c>
      <c r="G254" t="s">
        <v>2195</v>
      </c>
      <c r="H254" t="s">
        <v>192</v>
      </c>
      <c r="I254" t="s">
        <v>147</v>
      </c>
      <c r="J254" t="s">
        <v>37</v>
      </c>
      <c r="K254" t="s">
        <v>586</v>
      </c>
      <c r="L254" t="s">
        <v>39</v>
      </c>
      <c r="M254">
        <v>44845</v>
      </c>
      <c r="N254">
        <v>0</v>
      </c>
      <c r="O254">
        <v>44845</v>
      </c>
      <c r="P254">
        <v>0</v>
      </c>
      <c r="Q254" t="s">
        <v>2203</v>
      </c>
      <c r="R254" t="s">
        <v>3065</v>
      </c>
      <c r="S254" t="s">
        <v>3329</v>
      </c>
      <c r="T254" t="s">
        <v>588</v>
      </c>
      <c r="U254" t="s">
        <v>3330</v>
      </c>
      <c r="V254" t="s">
        <v>3331</v>
      </c>
      <c r="W254" t="s">
        <v>588</v>
      </c>
      <c r="X254" t="str">
        <f t="shared" si="3"/>
        <v>Funcionamiento</v>
      </c>
      <c r="Y254" t="s">
        <v>2195</v>
      </c>
    </row>
    <row r="255" spans="1:25" x14ac:dyDescent="0.2">
      <c r="A255" t="s">
        <v>3072</v>
      </c>
      <c r="B255" t="s">
        <v>3326</v>
      </c>
      <c r="C255" t="s">
        <v>3328</v>
      </c>
      <c r="D255" t="s">
        <v>583</v>
      </c>
      <c r="E255" t="s">
        <v>584</v>
      </c>
      <c r="F255" t="s">
        <v>479</v>
      </c>
      <c r="G255" t="s">
        <v>2195</v>
      </c>
      <c r="H255" t="s">
        <v>167</v>
      </c>
      <c r="I255" t="s">
        <v>3051</v>
      </c>
      <c r="J255" t="s">
        <v>37</v>
      </c>
      <c r="K255" t="s">
        <v>586</v>
      </c>
      <c r="L255" t="s">
        <v>39</v>
      </c>
      <c r="M255">
        <v>1025112</v>
      </c>
      <c r="N255">
        <v>0</v>
      </c>
      <c r="O255">
        <v>1025112</v>
      </c>
      <c r="P255">
        <v>0</v>
      </c>
      <c r="Q255" t="s">
        <v>2203</v>
      </c>
      <c r="R255" t="s">
        <v>3065</v>
      </c>
      <c r="S255" t="s">
        <v>3329</v>
      </c>
      <c r="T255" t="s">
        <v>588</v>
      </c>
      <c r="U255" t="s">
        <v>3330</v>
      </c>
      <c r="V255" t="s">
        <v>3331</v>
      </c>
      <c r="W255" t="s">
        <v>588</v>
      </c>
      <c r="X255" t="str">
        <f t="shared" si="3"/>
        <v>Funcionamiento</v>
      </c>
      <c r="Y255" t="s">
        <v>2195</v>
      </c>
    </row>
    <row r="256" spans="1:25" x14ac:dyDescent="0.2">
      <c r="A256" t="s">
        <v>3064</v>
      </c>
      <c r="B256" t="s">
        <v>3332</v>
      </c>
      <c r="C256" t="s">
        <v>3333</v>
      </c>
      <c r="D256" t="s">
        <v>583</v>
      </c>
      <c r="E256" t="s">
        <v>584</v>
      </c>
      <c r="F256" t="s">
        <v>479</v>
      </c>
      <c r="G256" t="s">
        <v>2195</v>
      </c>
      <c r="H256" t="s">
        <v>172</v>
      </c>
      <c r="I256" t="s">
        <v>126</v>
      </c>
      <c r="J256" t="s">
        <v>37</v>
      </c>
      <c r="K256" t="s">
        <v>586</v>
      </c>
      <c r="L256" t="s">
        <v>39</v>
      </c>
      <c r="M256">
        <v>5597700</v>
      </c>
      <c r="N256">
        <v>0</v>
      </c>
      <c r="O256">
        <v>5597700</v>
      </c>
      <c r="P256">
        <v>0</v>
      </c>
      <c r="Q256" t="s">
        <v>2204</v>
      </c>
      <c r="R256" t="s">
        <v>3064</v>
      </c>
      <c r="S256" t="s">
        <v>3114</v>
      </c>
      <c r="T256" t="s">
        <v>588</v>
      </c>
      <c r="U256" t="s">
        <v>3334</v>
      </c>
      <c r="V256" t="s">
        <v>3335</v>
      </c>
      <c r="W256" t="s">
        <v>588</v>
      </c>
      <c r="X256" t="str">
        <f t="shared" si="3"/>
        <v>Funcionamiento</v>
      </c>
      <c r="Y256" t="s">
        <v>2195</v>
      </c>
    </row>
    <row r="257" spans="1:25" x14ac:dyDescent="0.2">
      <c r="A257" t="s">
        <v>3064</v>
      </c>
      <c r="B257" t="s">
        <v>3332</v>
      </c>
      <c r="C257" t="s">
        <v>3333</v>
      </c>
      <c r="D257" t="s">
        <v>583</v>
      </c>
      <c r="E257" t="s">
        <v>584</v>
      </c>
      <c r="F257" t="s">
        <v>479</v>
      </c>
      <c r="G257" t="s">
        <v>2195</v>
      </c>
      <c r="H257" t="s">
        <v>174</v>
      </c>
      <c r="I257" t="s">
        <v>128</v>
      </c>
      <c r="J257" t="s">
        <v>37</v>
      </c>
      <c r="K257" t="s">
        <v>586</v>
      </c>
      <c r="L257" t="s">
        <v>39</v>
      </c>
      <c r="M257">
        <v>1931600</v>
      </c>
      <c r="N257">
        <v>0</v>
      </c>
      <c r="O257">
        <v>1931600</v>
      </c>
      <c r="P257">
        <v>0</v>
      </c>
      <c r="Q257" t="s">
        <v>2204</v>
      </c>
      <c r="R257" t="s">
        <v>3064</v>
      </c>
      <c r="S257" t="s">
        <v>3114</v>
      </c>
      <c r="T257" t="s">
        <v>588</v>
      </c>
      <c r="U257" t="s">
        <v>3334</v>
      </c>
      <c r="V257" t="s">
        <v>3335</v>
      </c>
      <c r="W257" t="s">
        <v>588</v>
      </c>
      <c r="X257" t="str">
        <f t="shared" si="3"/>
        <v>Funcionamiento</v>
      </c>
      <c r="Y257" t="s">
        <v>2195</v>
      </c>
    </row>
    <row r="258" spans="1:25" x14ac:dyDescent="0.2">
      <c r="A258" t="s">
        <v>3064</v>
      </c>
      <c r="B258" t="s">
        <v>3332</v>
      </c>
      <c r="C258" t="s">
        <v>3333</v>
      </c>
      <c r="D258" t="s">
        <v>583</v>
      </c>
      <c r="E258" t="s">
        <v>584</v>
      </c>
      <c r="F258" t="s">
        <v>479</v>
      </c>
      <c r="G258" t="s">
        <v>2195</v>
      </c>
      <c r="H258" t="s">
        <v>176</v>
      </c>
      <c r="I258" t="s">
        <v>130</v>
      </c>
      <c r="J258" t="s">
        <v>37</v>
      </c>
      <c r="K258" t="s">
        <v>586</v>
      </c>
      <c r="L258" t="s">
        <v>39</v>
      </c>
      <c r="M258">
        <v>1449300</v>
      </c>
      <c r="N258">
        <v>0</v>
      </c>
      <c r="O258">
        <v>1449300</v>
      </c>
      <c r="P258">
        <v>0</v>
      </c>
      <c r="Q258" t="s">
        <v>2204</v>
      </c>
      <c r="R258" t="s">
        <v>3064</v>
      </c>
      <c r="S258" t="s">
        <v>3114</v>
      </c>
      <c r="T258" t="s">
        <v>588</v>
      </c>
      <c r="U258" t="s">
        <v>3334</v>
      </c>
      <c r="V258" t="s">
        <v>3335</v>
      </c>
      <c r="W258" t="s">
        <v>588</v>
      </c>
      <c r="X258" t="str">
        <f t="shared" ref="X258:X321" si="4">IF(LEFT(H258,1)="C","Inversión","Funcionamiento")</f>
        <v>Funcionamiento</v>
      </c>
      <c r="Y258" t="s">
        <v>2195</v>
      </c>
    </row>
    <row r="259" spans="1:25" x14ac:dyDescent="0.2">
      <c r="A259" t="s">
        <v>3064</v>
      </c>
      <c r="B259" t="s">
        <v>3332</v>
      </c>
      <c r="C259" t="s">
        <v>3333</v>
      </c>
      <c r="D259" t="s">
        <v>583</v>
      </c>
      <c r="E259" t="s">
        <v>584</v>
      </c>
      <c r="F259" t="s">
        <v>479</v>
      </c>
      <c r="G259" t="s">
        <v>2195</v>
      </c>
      <c r="H259" t="s">
        <v>173</v>
      </c>
      <c r="I259" t="s">
        <v>127</v>
      </c>
      <c r="J259" t="s">
        <v>37</v>
      </c>
      <c r="K259" t="s">
        <v>586</v>
      </c>
      <c r="L259" t="s">
        <v>39</v>
      </c>
      <c r="M259">
        <v>3965200</v>
      </c>
      <c r="N259">
        <v>0</v>
      </c>
      <c r="O259">
        <v>3965200</v>
      </c>
      <c r="P259">
        <v>0</v>
      </c>
      <c r="Q259" t="s">
        <v>2204</v>
      </c>
      <c r="R259" t="s">
        <v>3064</v>
      </c>
      <c r="S259" t="s">
        <v>3114</v>
      </c>
      <c r="T259" t="s">
        <v>588</v>
      </c>
      <c r="U259" t="s">
        <v>3334</v>
      </c>
      <c r="V259" t="s">
        <v>3335</v>
      </c>
      <c r="W259" t="s">
        <v>588</v>
      </c>
      <c r="X259" t="str">
        <f t="shared" si="4"/>
        <v>Funcionamiento</v>
      </c>
      <c r="Y259" t="s">
        <v>2195</v>
      </c>
    </row>
    <row r="260" spans="1:25" x14ac:dyDescent="0.2">
      <c r="A260" t="s">
        <v>3064</v>
      </c>
      <c r="B260" t="s">
        <v>3332</v>
      </c>
      <c r="C260" t="s">
        <v>3333</v>
      </c>
      <c r="D260" t="s">
        <v>583</v>
      </c>
      <c r="E260" t="s">
        <v>584</v>
      </c>
      <c r="F260" t="s">
        <v>479</v>
      </c>
      <c r="G260" t="s">
        <v>2195</v>
      </c>
      <c r="H260" t="s">
        <v>175</v>
      </c>
      <c r="I260" t="s">
        <v>129</v>
      </c>
      <c r="J260" t="s">
        <v>37</v>
      </c>
      <c r="K260" t="s">
        <v>586</v>
      </c>
      <c r="L260" t="s">
        <v>39</v>
      </c>
      <c r="M260">
        <v>594000</v>
      </c>
      <c r="N260">
        <v>0</v>
      </c>
      <c r="O260">
        <v>594000</v>
      </c>
      <c r="P260">
        <v>0</v>
      </c>
      <c r="Q260" t="s">
        <v>2204</v>
      </c>
      <c r="R260" t="s">
        <v>3064</v>
      </c>
      <c r="S260" t="s">
        <v>3114</v>
      </c>
      <c r="T260" t="s">
        <v>588</v>
      </c>
      <c r="U260" t="s">
        <v>3334</v>
      </c>
      <c r="V260" t="s">
        <v>3335</v>
      </c>
      <c r="W260" t="s">
        <v>588</v>
      </c>
      <c r="X260" t="str">
        <f t="shared" si="4"/>
        <v>Funcionamiento</v>
      </c>
      <c r="Y260" t="s">
        <v>2195</v>
      </c>
    </row>
    <row r="261" spans="1:25" x14ac:dyDescent="0.2">
      <c r="A261" t="s">
        <v>3064</v>
      </c>
      <c r="B261" t="s">
        <v>3332</v>
      </c>
      <c r="C261" t="s">
        <v>3333</v>
      </c>
      <c r="D261" t="s">
        <v>583</v>
      </c>
      <c r="E261" t="s">
        <v>584</v>
      </c>
      <c r="F261" t="s">
        <v>479</v>
      </c>
      <c r="G261" t="s">
        <v>2195</v>
      </c>
      <c r="H261" t="s">
        <v>177</v>
      </c>
      <c r="I261" t="s">
        <v>131</v>
      </c>
      <c r="J261" t="s">
        <v>37</v>
      </c>
      <c r="K261" t="s">
        <v>586</v>
      </c>
      <c r="L261" t="s">
        <v>39</v>
      </c>
      <c r="M261">
        <v>966200</v>
      </c>
      <c r="N261">
        <v>0</v>
      </c>
      <c r="O261">
        <v>966200</v>
      </c>
      <c r="P261">
        <v>0</v>
      </c>
      <c r="Q261" t="s">
        <v>2204</v>
      </c>
      <c r="R261" t="s">
        <v>3064</v>
      </c>
      <c r="S261" t="s">
        <v>3114</v>
      </c>
      <c r="T261" t="s">
        <v>588</v>
      </c>
      <c r="U261" t="s">
        <v>3334</v>
      </c>
      <c r="V261" t="s">
        <v>3335</v>
      </c>
      <c r="W261" t="s">
        <v>588</v>
      </c>
      <c r="X261" t="str">
        <f t="shared" si="4"/>
        <v>Funcionamiento</v>
      </c>
      <c r="Y261" t="s">
        <v>2195</v>
      </c>
    </row>
    <row r="262" spans="1:25" x14ac:dyDescent="0.2">
      <c r="A262" t="s">
        <v>3071</v>
      </c>
      <c r="B262" t="s">
        <v>3100</v>
      </c>
      <c r="C262" t="s">
        <v>3336</v>
      </c>
      <c r="D262" t="s">
        <v>583</v>
      </c>
      <c r="E262" t="s">
        <v>584</v>
      </c>
      <c r="F262" t="s">
        <v>3087</v>
      </c>
      <c r="G262" t="s">
        <v>2195</v>
      </c>
      <c r="H262" t="s">
        <v>197</v>
      </c>
      <c r="I262" t="s">
        <v>155</v>
      </c>
      <c r="J262" t="s">
        <v>37</v>
      </c>
      <c r="K262" t="s">
        <v>586</v>
      </c>
      <c r="L262" t="s">
        <v>39</v>
      </c>
      <c r="M262">
        <v>97079040</v>
      </c>
      <c r="N262">
        <v>0</v>
      </c>
      <c r="O262">
        <v>97079040</v>
      </c>
      <c r="P262">
        <v>0</v>
      </c>
      <c r="Q262" t="s">
        <v>2205</v>
      </c>
      <c r="R262" t="s">
        <v>3071</v>
      </c>
      <c r="S262" t="s">
        <v>3337</v>
      </c>
      <c r="T262" t="s">
        <v>3338</v>
      </c>
      <c r="U262" t="s">
        <v>8764</v>
      </c>
      <c r="V262" t="s">
        <v>8765</v>
      </c>
      <c r="W262" t="s">
        <v>588</v>
      </c>
      <c r="X262" t="str">
        <f t="shared" si="4"/>
        <v>Inversión</v>
      </c>
      <c r="Y262" t="s">
        <v>626</v>
      </c>
    </row>
    <row r="263" spans="1:25" x14ac:dyDescent="0.2">
      <c r="A263" t="s">
        <v>3088</v>
      </c>
      <c r="B263" t="s">
        <v>3100</v>
      </c>
      <c r="C263" t="s">
        <v>3339</v>
      </c>
      <c r="D263" t="s">
        <v>583</v>
      </c>
      <c r="E263" t="s">
        <v>584</v>
      </c>
      <c r="F263" t="s">
        <v>3087</v>
      </c>
      <c r="G263" t="s">
        <v>2195</v>
      </c>
      <c r="H263" t="s">
        <v>197</v>
      </c>
      <c r="I263" t="s">
        <v>155</v>
      </c>
      <c r="J263" t="s">
        <v>37</v>
      </c>
      <c r="K263" t="s">
        <v>586</v>
      </c>
      <c r="L263" t="s">
        <v>39</v>
      </c>
      <c r="M263">
        <v>10634060</v>
      </c>
      <c r="N263">
        <v>0</v>
      </c>
      <c r="O263">
        <v>10634060</v>
      </c>
      <c r="P263">
        <v>0</v>
      </c>
      <c r="Q263" t="s">
        <v>2206</v>
      </c>
      <c r="R263" t="s">
        <v>3088</v>
      </c>
      <c r="S263" t="s">
        <v>3138</v>
      </c>
      <c r="T263" t="s">
        <v>3177</v>
      </c>
      <c r="U263" t="s">
        <v>3340</v>
      </c>
      <c r="V263" t="s">
        <v>3341</v>
      </c>
      <c r="W263" t="s">
        <v>588</v>
      </c>
      <c r="X263" t="str">
        <f t="shared" si="4"/>
        <v>Inversión</v>
      </c>
      <c r="Y263" t="s">
        <v>626</v>
      </c>
    </row>
    <row r="264" spans="1:25" x14ac:dyDescent="0.2">
      <c r="A264" t="s">
        <v>3091</v>
      </c>
      <c r="B264" t="s">
        <v>3100</v>
      </c>
      <c r="C264" t="s">
        <v>3342</v>
      </c>
      <c r="D264" t="s">
        <v>583</v>
      </c>
      <c r="E264" t="s">
        <v>584</v>
      </c>
      <c r="F264" t="s">
        <v>3087</v>
      </c>
      <c r="G264" t="s">
        <v>2195</v>
      </c>
      <c r="H264" t="s">
        <v>197</v>
      </c>
      <c r="I264" t="s">
        <v>155</v>
      </c>
      <c r="J264" t="s">
        <v>37</v>
      </c>
      <c r="K264" t="s">
        <v>586</v>
      </c>
      <c r="L264" t="s">
        <v>39</v>
      </c>
      <c r="M264">
        <v>16296816</v>
      </c>
      <c r="N264">
        <v>0</v>
      </c>
      <c r="O264">
        <v>16296816</v>
      </c>
      <c r="P264">
        <v>0</v>
      </c>
      <c r="Q264" t="s">
        <v>2207</v>
      </c>
      <c r="R264" t="s">
        <v>3091</v>
      </c>
      <c r="S264" t="s">
        <v>3145</v>
      </c>
      <c r="T264" t="s">
        <v>3211</v>
      </c>
      <c r="U264" t="s">
        <v>11193</v>
      </c>
      <c r="V264" t="s">
        <v>11194</v>
      </c>
      <c r="W264" t="s">
        <v>588</v>
      </c>
      <c r="X264" t="str">
        <f t="shared" si="4"/>
        <v>Inversión</v>
      </c>
      <c r="Y264" t="s">
        <v>626</v>
      </c>
    </row>
    <row r="265" spans="1:25" x14ac:dyDescent="0.2">
      <c r="A265" t="s">
        <v>3082</v>
      </c>
      <c r="B265" t="s">
        <v>3100</v>
      </c>
      <c r="C265" t="s">
        <v>3343</v>
      </c>
      <c r="D265" t="s">
        <v>583</v>
      </c>
      <c r="E265" t="s">
        <v>584</v>
      </c>
      <c r="F265" t="s">
        <v>3087</v>
      </c>
      <c r="G265" t="s">
        <v>2195</v>
      </c>
      <c r="H265" t="s">
        <v>197</v>
      </c>
      <c r="I265" t="s">
        <v>155</v>
      </c>
      <c r="J265" t="s">
        <v>37</v>
      </c>
      <c r="K265" t="s">
        <v>586</v>
      </c>
      <c r="L265" t="s">
        <v>39</v>
      </c>
      <c r="M265">
        <v>52854144</v>
      </c>
      <c r="N265">
        <v>0</v>
      </c>
      <c r="O265">
        <v>52854144</v>
      </c>
      <c r="P265">
        <v>0</v>
      </c>
      <c r="Q265" t="s">
        <v>2208</v>
      </c>
      <c r="R265" t="s">
        <v>3082</v>
      </c>
      <c r="S265" t="s">
        <v>3344</v>
      </c>
      <c r="T265" t="s">
        <v>3345</v>
      </c>
      <c r="U265" t="s">
        <v>11195</v>
      </c>
      <c r="V265" t="s">
        <v>11196</v>
      </c>
      <c r="W265" t="s">
        <v>588</v>
      </c>
      <c r="X265" t="str">
        <f t="shared" si="4"/>
        <v>Inversión</v>
      </c>
      <c r="Y265" t="s">
        <v>626</v>
      </c>
    </row>
    <row r="266" spans="1:25" x14ac:dyDescent="0.2">
      <c r="A266" t="s">
        <v>3102</v>
      </c>
      <c r="B266" t="s">
        <v>3100</v>
      </c>
      <c r="C266" t="s">
        <v>3346</v>
      </c>
      <c r="D266" t="s">
        <v>583</v>
      </c>
      <c r="E266" t="s">
        <v>584</v>
      </c>
      <c r="F266" t="s">
        <v>3087</v>
      </c>
      <c r="G266" t="s">
        <v>2195</v>
      </c>
      <c r="H266" t="s">
        <v>197</v>
      </c>
      <c r="I266" t="s">
        <v>155</v>
      </c>
      <c r="J266" t="s">
        <v>37</v>
      </c>
      <c r="K266" t="s">
        <v>586</v>
      </c>
      <c r="L266" t="s">
        <v>39</v>
      </c>
      <c r="M266">
        <v>20749384</v>
      </c>
      <c r="N266">
        <v>0</v>
      </c>
      <c r="O266">
        <v>20749384</v>
      </c>
      <c r="P266">
        <v>0</v>
      </c>
      <c r="Q266" t="s">
        <v>2209</v>
      </c>
      <c r="R266" t="s">
        <v>3102</v>
      </c>
      <c r="S266" t="s">
        <v>3132</v>
      </c>
      <c r="T266" t="s">
        <v>3215</v>
      </c>
      <c r="U266" t="s">
        <v>11197</v>
      </c>
      <c r="V266" t="s">
        <v>11198</v>
      </c>
      <c r="W266" t="s">
        <v>588</v>
      </c>
      <c r="X266" t="str">
        <f t="shared" si="4"/>
        <v>Inversión</v>
      </c>
      <c r="Y266" t="s">
        <v>626</v>
      </c>
    </row>
    <row r="267" spans="1:25" x14ac:dyDescent="0.2">
      <c r="A267" t="s">
        <v>3097</v>
      </c>
      <c r="B267" t="s">
        <v>3100</v>
      </c>
      <c r="C267" t="s">
        <v>3347</v>
      </c>
      <c r="D267" t="s">
        <v>583</v>
      </c>
      <c r="E267" t="s">
        <v>584</v>
      </c>
      <c r="F267" t="s">
        <v>3087</v>
      </c>
      <c r="G267" t="s">
        <v>2195</v>
      </c>
      <c r="H267" t="s">
        <v>197</v>
      </c>
      <c r="I267" t="s">
        <v>155</v>
      </c>
      <c r="J267" t="s">
        <v>37</v>
      </c>
      <c r="K267" t="s">
        <v>709</v>
      </c>
      <c r="L267" t="s">
        <v>39</v>
      </c>
      <c r="M267">
        <v>29500000</v>
      </c>
      <c r="N267">
        <v>-2000000</v>
      </c>
      <c r="O267">
        <v>27500000</v>
      </c>
      <c r="P267">
        <v>0</v>
      </c>
      <c r="Q267" t="s">
        <v>2210</v>
      </c>
      <c r="R267" t="s">
        <v>3097</v>
      </c>
      <c r="S267" t="s">
        <v>3211</v>
      </c>
      <c r="T267" t="s">
        <v>3171</v>
      </c>
      <c r="U267" t="s">
        <v>8766</v>
      </c>
      <c r="V267" t="s">
        <v>8767</v>
      </c>
      <c r="W267" t="s">
        <v>588</v>
      </c>
      <c r="X267" t="str">
        <f t="shared" si="4"/>
        <v>Inversión</v>
      </c>
      <c r="Y267" t="s">
        <v>626</v>
      </c>
    </row>
    <row r="268" spans="1:25" x14ac:dyDescent="0.2">
      <c r="A268" t="s">
        <v>3110</v>
      </c>
      <c r="B268" t="s">
        <v>3100</v>
      </c>
      <c r="C268" t="s">
        <v>3348</v>
      </c>
      <c r="D268" t="s">
        <v>583</v>
      </c>
      <c r="E268" t="s">
        <v>584</v>
      </c>
      <c r="F268" t="s">
        <v>3087</v>
      </c>
      <c r="G268" t="s">
        <v>2195</v>
      </c>
      <c r="H268" t="s">
        <v>197</v>
      </c>
      <c r="I268" t="s">
        <v>155</v>
      </c>
      <c r="J268" t="s">
        <v>37</v>
      </c>
      <c r="K268" t="s">
        <v>709</v>
      </c>
      <c r="L268" t="s">
        <v>39</v>
      </c>
      <c r="M268">
        <v>36342100</v>
      </c>
      <c r="N268">
        <v>-1000000</v>
      </c>
      <c r="O268">
        <v>35342100</v>
      </c>
      <c r="P268">
        <v>0</v>
      </c>
      <c r="Q268" t="s">
        <v>2211</v>
      </c>
      <c r="R268" t="s">
        <v>3110</v>
      </c>
      <c r="S268" t="s">
        <v>3155</v>
      </c>
      <c r="T268" t="s">
        <v>3187</v>
      </c>
      <c r="U268" t="s">
        <v>8768</v>
      </c>
      <c r="V268" t="s">
        <v>8769</v>
      </c>
      <c r="W268" t="s">
        <v>588</v>
      </c>
      <c r="X268" t="str">
        <f t="shared" si="4"/>
        <v>Inversión</v>
      </c>
      <c r="Y268" t="s">
        <v>626</v>
      </c>
    </row>
    <row r="269" spans="1:25" x14ac:dyDescent="0.2">
      <c r="A269" t="s">
        <v>3114</v>
      </c>
      <c r="B269" t="s">
        <v>3100</v>
      </c>
      <c r="C269" t="s">
        <v>3349</v>
      </c>
      <c r="D269" t="s">
        <v>583</v>
      </c>
      <c r="E269" t="s">
        <v>584</v>
      </c>
      <c r="F269" t="s">
        <v>479</v>
      </c>
      <c r="G269" t="s">
        <v>2195</v>
      </c>
      <c r="H269" t="s">
        <v>195</v>
      </c>
      <c r="I269" t="s">
        <v>150</v>
      </c>
      <c r="J269" t="s">
        <v>48</v>
      </c>
      <c r="K269" t="s">
        <v>596</v>
      </c>
      <c r="L269" t="s">
        <v>39</v>
      </c>
      <c r="M269">
        <v>6164000</v>
      </c>
      <c r="N269">
        <v>0</v>
      </c>
      <c r="O269">
        <v>6164000</v>
      </c>
      <c r="P269">
        <v>0</v>
      </c>
      <c r="Q269" t="s">
        <v>2212</v>
      </c>
      <c r="R269" t="s">
        <v>3114</v>
      </c>
      <c r="S269" t="s">
        <v>3165</v>
      </c>
      <c r="T269" t="s">
        <v>3119</v>
      </c>
      <c r="U269" t="s">
        <v>3350</v>
      </c>
      <c r="V269" t="s">
        <v>3351</v>
      </c>
      <c r="W269" t="s">
        <v>588</v>
      </c>
      <c r="X269" t="str">
        <f t="shared" si="4"/>
        <v>Funcionamiento</v>
      </c>
      <c r="Y269" t="s">
        <v>2195</v>
      </c>
    </row>
    <row r="270" spans="1:25" x14ac:dyDescent="0.2">
      <c r="A270" t="s">
        <v>3103</v>
      </c>
      <c r="B270" t="s">
        <v>3352</v>
      </c>
      <c r="C270" t="s">
        <v>3353</v>
      </c>
      <c r="D270" t="s">
        <v>583</v>
      </c>
      <c r="E270" t="s">
        <v>602</v>
      </c>
      <c r="F270" t="s">
        <v>3087</v>
      </c>
      <c r="G270" t="s">
        <v>2195</v>
      </c>
      <c r="H270" t="s">
        <v>197</v>
      </c>
      <c r="I270" t="s">
        <v>155</v>
      </c>
      <c r="J270" t="s">
        <v>37</v>
      </c>
      <c r="K270" t="s">
        <v>709</v>
      </c>
      <c r="L270" t="s">
        <v>39</v>
      </c>
      <c r="M270">
        <v>2000000</v>
      </c>
      <c r="N270">
        <v>-1500000</v>
      </c>
      <c r="O270">
        <v>500000</v>
      </c>
      <c r="P270">
        <v>500000</v>
      </c>
      <c r="Q270" t="s">
        <v>2213</v>
      </c>
      <c r="R270" t="s">
        <v>3103</v>
      </c>
      <c r="S270" t="s">
        <v>588</v>
      </c>
      <c r="T270" t="s">
        <v>588</v>
      </c>
      <c r="U270" t="s">
        <v>588</v>
      </c>
      <c r="V270" t="s">
        <v>588</v>
      </c>
      <c r="W270" t="s">
        <v>588</v>
      </c>
      <c r="X270" t="str">
        <f t="shared" si="4"/>
        <v>Inversión</v>
      </c>
      <c r="Y270" t="s">
        <v>626</v>
      </c>
    </row>
    <row r="271" spans="1:25" x14ac:dyDescent="0.2">
      <c r="A271" t="s">
        <v>3122</v>
      </c>
      <c r="B271" t="s">
        <v>3352</v>
      </c>
      <c r="C271" t="s">
        <v>3354</v>
      </c>
      <c r="D271" t="s">
        <v>583</v>
      </c>
      <c r="E271" t="s">
        <v>602</v>
      </c>
      <c r="F271" t="s">
        <v>3087</v>
      </c>
      <c r="G271" t="s">
        <v>2195</v>
      </c>
      <c r="H271" t="s">
        <v>197</v>
      </c>
      <c r="I271" t="s">
        <v>155</v>
      </c>
      <c r="J271" t="s">
        <v>37</v>
      </c>
      <c r="K271" t="s">
        <v>709</v>
      </c>
      <c r="L271" t="s">
        <v>39</v>
      </c>
      <c r="M271">
        <v>1000000</v>
      </c>
      <c r="N271">
        <v>-1000000</v>
      </c>
      <c r="O271">
        <v>0</v>
      </c>
      <c r="P271">
        <v>0</v>
      </c>
      <c r="Q271" t="s">
        <v>2214</v>
      </c>
      <c r="R271" t="s">
        <v>3122</v>
      </c>
      <c r="S271" t="s">
        <v>588</v>
      </c>
      <c r="T271" t="s">
        <v>588</v>
      </c>
      <c r="U271" t="s">
        <v>588</v>
      </c>
      <c r="V271" t="s">
        <v>588</v>
      </c>
      <c r="W271" t="s">
        <v>588</v>
      </c>
      <c r="X271" t="str">
        <f t="shared" si="4"/>
        <v>Inversión</v>
      </c>
      <c r="Y271" t="s">
        <v>626</v>
      </c>
    </row>
    <row r="272" spans="1:25" x14ac:dyDescent="0.2">
      <c r="A272" t="s">
        <v>3135</v>
      </c>
      <c r="B272" t="s">
        <v>3130</v>
      </c>
      <c r="C272" t="s">
        <v>3355</v>
      </c>
      <c r="D272" t="s">
        <v>583</v>
      </c>
      <c r="E272" t="s">
        <v>584</v>
      </c>
      <c r="F272" t="s">
        <v>479</v>
      </c>
      <c r="G272" t="s">
        <v>2195</v>
      </c>
      <c r="H272" t="s">
        <v>192</v>
      </c>
      <c r="I272" t="s">
        <v>147</v>
      </c>
      <c r="J272" t="s">
        <v>37</v>
      </c>
      <c r="K272" t="s">
        <v>586</v>
      </c>
      <c r="L272" t="s">
        <v>39</v>
      </c>
      <c r="M272">
        <v>744871</v>
      </c>
      <c r="N272">
        <v>-698358</v>
      </c>
      <c r="O272">
        <v>46513</v>
      </c>
      <c r="P272">
        <v>0</v>
      </c>
      <c r="Q272" t="s">
        <v>2215</v>
      </c>
      <c r="R272" t="s">
        <v>3135</v>
      </c>
      <c r="S272" t="s">
        <v>3356</v>
      </c>
      <c r="T272" t="s">
        <v>588</v>
      </c>
      <c r="U272" t="s">
        <v>3357</v>
      </c>
      <c r="V272" t="s">
        <v>3358</v>
      </c>
      <c r="W272" t="s">
        <v>3034</v>
      </c>
      <c r="X272" t="str">
        <f t="shared" si="4"/>
        <v>Funcionamiento</v>
      </c>
      <c r="Y272" t="s">
        <v>2195</v>
      </c>
    </row>
    <row r="273" spans="1:25" x14ac:dyDescent="0.2">
      <c r="A273" t="s">
        <v>3135</v>
      </c>
      <c r="B273" t="s">
        <v>3130</v>
      </c>
      <c r="C273" t="s">
        <v>3355</v>
      </c>
      <c r="D273" t="s">
        <v>583</v>
      </c>
      <c r="E273" t="s">
        <v>584</v>
      </c>
      <c r="F273" t="s">
        <v>479</v>
      </c>
      <c r="G273" t="s">
        <v>2195</v>
      </c>
      <c r="H273" t="s">
        <v>180</v>
      </c>
      <c r="I273" t="s">
        <v>134</v>
      </c>
      <c r="J273" t="s">
        <v>37</v>
      </c>
      <c r="K273" t="s">
        <v>586</v>
      </c>
      <c r="L273" t="s">
        <v>39</v>
      </c>
      <c r="M273">
        <v>46672</v>
      </c>
      <c r="N273">
        <v>0</v>
      </c>
      <c r="O273">
        <v>46672</v>
      </c>
      <c r="P273">
        <v>0</v>
      </c>
      <c r="Q273" t="s">
        <v>2215</v>
      </c>
      <c r="R273" t="s">
        <v>3135</v>
      </c>
      <c r="S273" t="s">
        <v>3356</v>
      </c>
      <c r="T273" t="s">
        <v>588</v>
      </c>
      <c r="U273" t="s">
        <v>3357</v>
      </c>
      <c r="V273" t="s">
        <v>3358</v>
      </c>
      <c r="W273" t="s">
        <v>3034</v>
      </c>
      <c r="X273" t="str">
        <f t="shared" si="4"/>
        <v>Funcionamiento</v>
      </c>
      <c r="Y273" t="s">
        <v>2195</v>
      </c>
    </row>
    <row r="274" spans="1:25" x14ac:dyDescent="0.2">
      <c r="A274" t="s">
        <v>3135</v>
      </c>
      <c r="B274" t="s">
        <v>3130</v>
      </c>
      <c r="C274" t="s">
        <v>3355</v>
      </c>
      <c r="D274" t="s">
        <v>583</v>
      </c>
      <c r="E274" t="s">
        <v>584</v>
      </c>
      <c r="F274" t="s">
        <v>479</v>
      </c>
      <c r="G274" t="s">
        <v>2195</v>
      </c>
      <c r="H274" t="s">
        <v>166</v>
      </c>
      <c r="I274" t="s">
        <v>120</v>
      </c>
      <c r="J274" t="s">
        <v>37</v>
      </c>
      <c r="K274" t="s">
        <v>586</v>
      </c>
      <c r="L274" t="s">
        <v>39</v>
      </c>
      <c r="M274">
        <v>934781</v>
      </c>
      <c r="N274">
        <v>0</v>
      </c>
      <c r="O274">
        <v>934781</v>
      </c>
      <c r="P274">
        <v>0</v>
      </c>
      <c r="Q274" t="s">
        <v>2215</v>
      </c>
      <c r="R274" t="s">
        <v>3135</v>
      </c>
      <c r="S274" t="s">
        <v>3356</v>
      </c>
      <c r="T274" t="s">
        <v>588</v>
      </c>
      <c r="U274" t="s">
        <v>3357</v>
      </c>
      <c r="V274" t="s">
        <v>3358</v>
      </c>
      <c r="W274" t="s">
        <v>3034</v>
      </c>
      <c r="X274" t="str">
        <f t="shared" si="4"/>
        <v>Funcionamiento</v>
      </c>
      <c r="Y274" t="s">
        <v>2195</v>
      </c>
    </row>
    <row r="275" spans="1:25" x14ac:dyDescent="0.2">
      <c r="A275" t="s">
        <v>3135</v>
      </c>
      <c r="B275" t="s">
        <v>3130</v>
      </c>
      <c r="C275" t="s">
        <v>3355</v>
      </c>
      <c r="D275" t="s">
        <v>583</v>
      </c>
      <c r="E275" t="s">
        <v>584</v>
      </c>
      <c r="F275" t="s">
        <v>479</v>
      </c>
      <c r="G275" t="s">
        <v>2195</v>
      </c>
      <c r="H275" t="s">
        <v>171</v>
      </c>
      <c r="I275" t="s">
        <v>125</v>
      </c>
      <c r="J275" t="s">
        <v>37</v>
      </c>
      <c r="K275" t="s">
        <v>586</v>
      </c>
      <c r="L275" t="s">
        <v>39</v>
      </c>
      <c r="M275">
        <v>412134</v>
      </c>
      <c r="N275">
        <v>0</v>
      </c>
      <c r="O275">
        <v>412134</v>
      </c>
      <c r="P275">
        <v>0</v>
      </c>
      <c r="Q275" t="s">
        <v>2215</v>
      </c>
      <c r="R275" t="s">
        <v>3135</v>
      </c>
      <c r="S275" t="s">
        <v>3356</v>
      </c>
      <c r="T275" t="s">
        <v>588</v>
      </c>
      <c r="U275" t="s">
        <v>3357</v>
      </c>
      <c r="V275" t="s">
        <v>3358</v>
      </c>
      <c r="W275" t="s">
        <v>3034</v>
      </c>
      <c r="X275" t="str">
        <f t="shared" si="4"/>
        <v>Funcionamiento</v>
      </c>
      <c r="Y275" t="s">
        <v>2195</v>
      </c>
    </row>
    <row r="276" spans="1:25" x14ac:dyDescent="0.2">
      <c r="A276" t="s">
        <v>3135</v>
      </c>
      <c r="B276" t="s">
        <v>3130</v>
      </c>
      <c r="C276" t="s">
        <v>3355</v>
      </c>
      <c r="D276" t="s">
        <v>583</v>
      </c>
      <c r="E276" t="s">
        <v>584</v>
      </c>
      <c r="F276" t="s">
        <v>479</v>
      </c>
      <c r="G276" t="s">
        <v>2195</v>
      </c>
      <c r="H276" t="s">
        <v>164</v>
      </c>
      <c r="I276" t="s">
        <v>118</v>
      </c>
      <c r="J276" t="s">
        <v>37</v>
      </c>
      <c r="K276" t="s">
        <v>586</v>
      </c>
      <c r="L276" t="s">
        <v>39</v>
      </c>
      <c r="M276">
        <v>50759375</v>
      </c>
      <c r="N276">
        <v>0</v>
      </c>
      <c r="O276">
        <v>50759375</v>
      </c>
      <c r="P276">
        <v>0</v>
      </c>
      <c r="Q276" t="s">
        <v>2215</v>
      </c>
      <c r="R276" t="s">
        <v>3135</v>
      </c>
      <c r="S276" t="s">
        <v>3356</v>
      </c>
      <c r="T276" t="s">
        <v>588</v>
      </c>
      <c r="U276" t="s">
        <v>3357</v>
      </c>
      <c r="V276" t="s">
        <v>3358</v>
      </c>
      <c r="W276" t="s">
        <v>3034</v>
      </c>
      <c r="X276" t="str">
        <f t="shared" si="4"/>
        <v>Funcionamiento</v>
      </c>
      <c r="Y276" t="s">
        <v>2195</v>
      </c>
    </row>
    <row r="277" spans="1:25" x14ac:dyDescent="0.2">
      <c r="A277" t="s">
        <v>3135</v>
      </c>
      <c r="B277" t="s">
        <v>3130</v>
      </c>
      <c r="C277" t="s">
        <v>3355</v>
      </c>
      <c r="D277" t="s">
        <v>583</v>
      </c>
      <c r="E277" t="s">
        <v>584</v>
      </c>
      <c r="F277" t="s">
        <v>479</v>
      </c>
      <c r="G277" t="s">
        <v>2195</v>
      </c>
      <c r="H277" t="s">
        <v>178</v>
      </c>
      <c r="I277" t="s">
        <v>132</v>
      </c>
      <c r="J277" t="s">
        <v>37</v>
      </c>
      <c r="K277" t="s">
        <v>586</v>
      </c>
      <c r="L277" t="s">
        <v>39</v>
      </c>
      <c r="M277">
        <v>540623</v>
      </c>
      <c r="N277">
        <v>0</v>
      </c>
      <c r="O277">
        <v>540623</v>
      </c>
      <c r="P277">
        <v>0</v>
      </c>
      <c r="Q277" t="s">
        <v>2215</v>
      </c>
      <c r="R277" t="s">
        <v>3135</v>
      </c>
      <c r="S277" t="s">
        <v>3356</v>
      </c>
      <c r="T277" t="s">
        <v>588</v>
      </c>
      <c r="U277" t="s">
        <v>3357</v>
      </c>
      <c r="V277" t="s">
        <v>3358</v>
      </c>
      <c r="W277" t="s">
        <v>3034</v>
      </c>
      <c r="X277" t="str">
        <f t="shared" si="4"/>
        <v>Funcionamiento</v>
      </c>
      <c r="Y277" t="s">
        <v>2195</v>
      </c>
    </row>
    <row r="278" spans="1:25" x14ac:dyDescent="0.2">
      <c r="A278" t="s">
        <v>3135</v>
      </c>
      <c r="B278" t="s">
        <v>3130</v>
      </c>
      <c r="C278" t="s">
        <v>3355</v>
      </c>
      <c r="D278" t="s">
        <v>583</v>
      </c>
      <c r="E278" t="s">
        <v>584</v>
      </c>
      <c r="F278" t="s">
        <v>479</v>
      </c>
      <c r="G278" t="s">
        <v>2195</v>
      </c>
      <c r="H278" t="s">
        <v>181</v>
      </c>
      <c r="I278" t="s">
        <v>135</v>
      </c>
      <c r="J278" t="s">
        <v>37</v>
      </c>
      <c r="K278" t="s">
        <v>586</v>
      </c>
      <c r="L278" t="s">
        <v>39</v>
      </c>
      <c r="M278">
        <v>2584371</v>
      </c>
      <c r="N278">
        <v>0</v>
      </c>
      <c r="O278">
        <v>2584371</v>
      </c>
      <c r="P278">
        <v>0</v>
      </c>
      <c r="Q278" t="s">
        <v>2215</v>
      </c>
      <c r="R278" t="s">
        <v>3135</v>
      </c>
      <c r="S278" t="s">
        <v>3356</v>
      </c>
      <c r="T278" t="s">
        <v>588</v>
      </c>
      <c r="U278" t="s">
        <v>3357</v>
      </c>
      <c r="V278" t="s">
        <v>3358</v>
      </c>
      <c r="W278" t="s">
        <v>3034</v>
      </c>
      <c r="X278" t="str">
        <f t="shared" si="4"/>
        <v>Funcionamiento</v>
      </c>
      <c r="Y278" t="s">
        <v>2195</v>
      </c>
    </row>
    <row r="279" spans="1:25" x14ac:dyDescent="0.2">
      <c r="A279" t="s">
        <v>3135</v>
      </c>
      <c r="B279" t="s">
        <v>3130</v>
      </c>
      <c r="C279" t="s">
        <v>3355</v>
      </c>
      <c r="D279" t="s">
        <v>583</v>
      </c>
      <c r="E279" t="s">
        <v>584</v>
      </c>
      <c r="F279" t="s">
        <v>479</v>
      </c>
      <c r="G279" t="s">
        <v>2195</v>
      </c>
      <c r="H279" t="s">
        <v>167</v>
      </c>
      <c r="I279" t="s">
        <v>3051</v>
      </c>
      <c r="J279" t="s">
        <v>37</v>
      </c>
      <c r="K279" t="s">
        <v>586</v>
      </c>
      <c r="L279" t="s">
        <v>39</v>
      </c>
      <c r="M279">
        <v>1333674</v>
      </c>
      <c r="N279">
        <v>0</v>
      </c>
      <c r="O279">
        <v>1333674</v>
      </c>
      <c r="P279">
        <v>0</v>
      </c>
      <c r="Q279" t="s">
        <v>2215</v>
      </c>
      <c r="R279" t="s">
        <v>3135</v>
      </c>
      <c r="S279" t="s">
        <v>3356</v>
      </c>
      <c r="T279" t="s">
        <v>588</v>
      </c>
      <c r="U279" t="s">
        <v>3357</v>
      </c>
      <c r="V279" t="s">
        <v>3358</v>
      </c>
      <c r="W279" t="s">
        <v>3034</v>
      </c>
      <c r="X279" t="str">
        <f t="shared" si="4"/>
        <v>Funcionamiento</v>
      </c>
      <c r="Y279" t="s">
        <v>2195</v>
      </c>
    </row>
    <row r="280" spans="1:25" x14ac:dyDescent="0.2">
      <c r="A280" t="s">
        <v>3135</v>
      </c>
      <c r="B280" t="s">
        <v>3130</v>
      </c>
      <c r="C280" s="71" t="s">
        <v>3355</v>
      </c>
      <c r="D280" t="s">
        <v>583</v>
      </c>
      <c r="E280" t="s">
        <v>584</v>
      </c>
      <c r="F280" t="s">
        <v>479</v>
      </c>
      <c r="G280" t="s">
        <v>2195</v>
      </c>
      <c r="H280" t="s">
        <v>169</v>
      </c>
      <c r="I280" t="s">
        <v>123</v>
      </c>
      <c r="J280" t="s">
        <v>37</v>
      </c>
      <c r="K280" t="s">
        <v>586</v>
      </c>
      <c r="L280" t="s">
        <v>39</v>
      </c>
      <c r="M280">
        <v>808397</v>
      </c>
      <c r="N280">
        <v>0</v>
      </c>
      <c r="O280">
        <v>808397</v>
      </c>
      <c r="P280">
        <v>0</v>
      </c>
      <c r="Q280" t="s">
        <v>2215</v>
      </c>
      <c r="R280" t="s">
        <v>3135</v>
      </c>
      <c r="S280" t="s">
        <v>3356</v>
      </c>
      <c r="T280" t="s">
        <v>588</v>
      </c>
      <c r="U280" t="s">
        <v>3357</v>
      </c>
      <c r="V280" t="s">
        <v>3358</v>
      </c>
      <c r="W280" t="s">
        <v>3034</v>
      </c>
      <c r="X280" t="str">
        <f t="shared" si="4"/>
        <v>Funcionamiento</v>
      </c>
      <c r="Y280" t="s">
        <v>2195</v>
      </c>
    </row>
    <row r="281" spans="1:25" x14ac:dyDescent="0.2">
      <c r="A281" t="s">
        <v>3119</v>
      </c>
      <c r="B281" t="s">
        <v>3359</v>
      </c>
      <c r="C281" s="71" t="s">
        <v>3360</v>
      </c>
      <c r="D281" t="s">
        <v>583</v>
      </c>
      <c r="E281" t="s">
        <v>584</v>
      </c>
      <c r="F281" t="s">
        <v>479</v>
      </c>
      <c r="G281" t="s">
        <v>2195</v>
      </c>
      <c r="H281" t="s">
        <v>173</v>
      </c>
      <c r="I281" t="s">
        <v>127</v>
      </c>
      <c r="J281" t="s">
        <v>37</v>
      </c>
      <c r="K281" t="s">
        <v>586</v>
      </c>
      <c r="L281" t="s">
        <v>39</v>
      </c>
      <c r="M281">
        <v>4091900</v>
      </c>
      <c r="N281">
        <v>0</v>
      </c>
      <c r="O281">
        <v>4091900</v>
      </c>
      <c r="P281">
        <v>0</v>
      </c>
      <c r="Q281" t="s">
        <v>2216</v>
      </c>
      <c r="R281" t="s">
        <v>3119</v>
      </c>
      <c r="S281" t="s">
        <v>3229</v>
      </c>
      <c r="T281" t="s">
        <v>588</v>
      </c>
      <c r="U281" t="s">
        <v>3361</v>
      </c>
      <c r="V281" t="s">
        <v>3362</v>
      </c>
      <c r="W281" t="s">
        <v>588</v>
      </c>
      <c r="X281" t="str">
        <f t="shared" si="4"/>
        <v>Funcionamiento</v>
      </c>
      <c r="Y281" t="s">
        <v>2195</v>
      </c>
    </row>
    <row r="282" spans="1:25" x14ac:dyDescent="0.2">
      <c r="A282" t="s">
        <v>3119</v>
      </c>
      <c r="B282" t="s">
        <v>3359</v>
      </c>
      <c r="C282" s="71" t="s">
        <v>3360</v>
      </c>
      <c r="D282" t="s">
        <v>583</v>
      </c>
      <c r="E282" t="s">
        <v>584</v>
      </c>
      <c r="F282" t="s">
        <v>479</v>
      </c>
      <c r="G282" t="s">
        <v>2195</v>
      </c>
      <c r="H282" t="s">
        <v>172</v>
      </c>
      <c r="I282" t="s">
        <v>126</v>
      </c>
      <c r="J282" t="s">
        <v>37</v>
      </c>
      <c r="K282" t="s">
        <v>586</v>
      </c>
      <c r="L282" t="s">
        <v>39</v>
      </c>
      <c r="M282">
        <v>5776100</v>
      </c>
      <c r="N282">
        <v>0</v>
      </c>
      <c r="O282">
        <v>5776100</v>
      </c>
      <c r="P282">
        <v>0</v>
      </c>
      <c r="Q282" t="s">
        <v>2216</v>
      </c>
      <c r="R282" t="s">
        <v>3119</v>
      </c>
      <c r="S282" t="s">
        <v>3229</v>
      </c>
      <c r="T282" t="s">
        <v>588</v>
      </c>
      <c r="U282" t="s">
        <v>3361</v>
      </c>
      <c r="V282" t="s">
        <v>3362</v>
      </c>
      <c r="W282" t="s">
        <v>588</v>
      </c>
      <c r="X282" t="str">
        <f t="shared" si="4"/>
        <v>Funcionamiento</v>
      </c>
      <c r="Y282" t="s">
        <v>2195</v>
      </c>
    </row>
    <row r="283" spans="1:25" x14ac:dyDescent="0.2">
      <c r="A283" t="s">
        <v>3119</v>
      </c>
      <c r="B283" t="s">
        <v>3359</v>
      </c>
      <c r="C283" s="71" t="s">
        <v>3360</v>
      </c>
      <c r="D283" t="s">
        <v>583</v>
      </c>
      <c r="E283" t="s">
        <v>584</v>
      </c>
      <c r="F283" t="s">
        <v>479</v>
      </c>
      <c r="G283" t="s">
        <v>2195</v>
      </c>
      <c r="H283" t="s">
        <v>176</v>
      </c>
      <c r="I283" t="s">
        <v>130</v>
      </c>
      <c r="J283" t="s">
        <v>37</v>
      </c>
      <c r="K283" t="s">
        <v>586</v>
      </c>
      <c r="L283" t="s">
        <v>39</v>
      </c>
      <c r="M283">
        <v>1507800</v>
      </c>
      <c r="N283">
        <v>0</v>
      </c>
      <c r="O283">
        <v>1507800</v>
      </c>
      <c r="P283">
        <v>0</v>
      </c>
      <c r="Q283" t="s">
        <v>2216</v>
      </c>
      <c r="R283" t="s">
        <v>3119</v>
      </c>
      <c r="S283" t="s">
        <v>3229</v>
      </c>
      <c r="T283" t="s">
        <v>588</v>
      </c>
      <c r="U283" t="s">
        <v>3361</v>
      </c>
      <c r="V283" t="s">
        <v>3362</v>
      </c>
      <c r="W283" t="s">
        <v>588</v>
      </c>
      <c r="X283" t="str">
        <f t="shared" si="4"/>
        <v>Funcionamiento</v>
      </c>
      <c r="Y283" t="s">
        <v>2195</v>
      </c>
    </row>
    <row r="284" spans="1:25" x14ac:dyDescent="0.2">
      <c r="A284" t="s">
        <v>3119</v>
      </c>
      <c r="B284" t="s">
        <v>3359</v>
      </c>
      <c r="C284" s="71" t="s">
        <v>3360</v>
      </c>
      <c r="D284" t="s">
        <v>583</v>
      </c>
      <c r="E284" t="s">
        <v>584</v>
      </c>
      <c r="F284" t="s">
        <v>479</v>
      </c>
      <c r="G284" t="s">
        <v>2195</v>
      </c>
      <c r="H284" t="s">
        <v>177</v>
      </c>
      <c r="I284" t="s">
        <v>131</v>
      </c>
      <c r="J284" t="s">
        <v>37</v>
      </c>
      <c r="K284" t="s">
        <v>586</v>
      </c>
      <c r="L284" t="s">
        <v>39</v>
      </c>
      <c r="M284">
        <v>1005500</v>
      </c>
      <c r="N284">
        <v>0</v>
      </c>
      <c r="O284">
        <v>1005500</v>
      </c>
      <c r="P284">
        <v>0</v>
      </c>
      <c r="Q284" t="s">
        <v>2216</v>
      </c>
      <c r="R284" t="s">
        <v>3119</v>
      </c>
      <c r="S284" t="s">
        <v>3229</v>
      </c>
      <c r="T284" t="s">
        <v>588</v>
      </c>
      <c r="U284" t="s">
        <v>3361</v>
      </c>
      <c r="V284" t="s">
        <v>3362</v>
      </c>
      <c r="W284" t="s">
        <v>588</v>
      </c>
      <c r="X284" t="str">
        <f t="shared" si="4"/>
        <v>Funcionamiento</v>
      </c>
      <c r="Y284" t="s">
        <v>2195</v>
      </c>
    </row>
    <row r="285" spans="1:25" x14ac:dyDescent="0.2">
      <c r="A285" t="s">
        <v>3119</v>
      </c>
      <c r="B285" t="s">
        <v>3359</v>
      </c>
      <c r="C285" s="71" t="s">
        <v>3360</v>
      </c>
      <c r="D285" t="s">
        <v>583</v>
      </c>
      <c r="E285" t="s">
        <v>584</v>
      </c>
      <c r="F285" t="s">
        <v>479</v>
      </c>
      <c r="G285" t="s">
        <v>2195</v>
      </c>
      <c r="H285" t="s">
        <v>174</v>
      </c>
      <c r="I285" t="s">
        <v>128</v>
      </c>
      <c r="J285" t="s">
        <v>37</v>
      </c>
      <c r="K285" t="s">
        <v>586</v>
      </c>
      <c r="L285" t="s">
        <v>39</v>
      </c>
      <c r="M285">
        <v>2010000</v>
      </c>
      <c r="N285">
        <v>0</v>
      </c>
      <c r="O285">
        <v>2010000</v>
      </c>
      <c r="P285">
        <v>0</v>
      </c>
      <c r="Q285" t="s">
        <v>2216</v>
      </c>
      <c r="R285" t="s">
        <v>3119</v>
      </c>
      <c r="S285" t="s">
        <v>3229</v>
      </c>
      <c r="T285" t="s">
        <v>588</v>
      </c>
      <c r="U285" t="s">
        <v>3361</v>
      </c>
      <c r="V285" t="s">
        <v>3362</v>
      </c>
      <c r="W285" t="s">
        <v>588</v>
      </c>
      <c r="X285" t="str">
        <f t="shared" si="4"/>
        <v>Funcionamiento</v>
      </c>
      <c r="Y285" t="s">
        <v>2195</v>
      </c>
    </row>
    <row r="286" spans="1:25" x14ac:dyDescent="0.2">
      <c r="A286" t="s">
        <v>3119</v>
      </c>
      <c r="B286" t="s">
        <v>3359</v>
      </c>
      <c r="C286" s="71" t="s">
        <v>3360</v>
      </c>
      <c r="D286" t="s">
        <v>583</v>
      </c>
      <c r="E286" t="s">
        <v>584</v>
      </c>
      <c r="F286" t="s">
        <v>479</v>
      </c>
      <c r="G286" t="s">
        <v>2195</v>
      </c>
      <c r="H286" t="s">
        <v>175</v>
      </c>
      <c r="I286" t="s">
        <v>129</v>
      </c>
      <c r="J286" t="s">
        <v>37</v>
      </c>
      <c r="K286" t="s">
        <v>586</v>
      </c>
      <c r="L286" t="s">
        <v>39</v>
      </c>
      <c r="M286">
        <v>633900</v>
      </c>
      <c r="N286">
        <v>0</v>
      </c>
      <c r="O286">
        <v>633900</v>
      </c>
      <c r="P286">
        <v>0</v>
      </c>
      <c r="Q286" t="s">
        <v>2216</v>
      </c>
      <c r="R286" t="s">
        <v>3119</v>
      </c>
      <c r="S286" t="s">
        <v>3229</v>
      </c>
      <c r="T286" t="s">
        <v>588</v>
      </c>
      <c r="U286" t="s">
        <v>3361</v>
      </c>
      <c r="V286" t="s">
        <v>3362</v>
      </c>
      <c r="W286" t="s">
        <v>588</v>
      </c>
      <c r="X286" t="str">
        <f t="shared" si="4"/>
        <v>Funcionamiento</v>
      </c>
      <c r="Y286" t="s">
        <v>2195</v>
      </c>
    </row>
    <row r="287" spans="1:25" x14ac:dyDescent="0.2">
      <c r="A287" t="s">
        <v>3118</v>
      </c>
      <c r="B287" t="s">
        <v>3363</v>
      </c>
      <c r="C287" s="71" t="s">
        <v>3364</v>
      </c>
      <c r="D287" t="s">
        <v>583</v>
      </c>
      <c r="E287" t="s">
        <v>584</v>
      </c>
      <c r="F287" t="s">
        <v>3144</v>
      </c>
      <c r="G287" t="s">
        <v>2195</v>
      </c>
      <c r="H287" t="s">
        <v>199</v>
      </c>
      <c r="I287" t="s">
        <v>159</v>
      </c>
      <c r="J287" t="s">
        <v>48</v>
      </c>
      <c r="K287" t="s">
        <v>596</v>
      </c>
      <c r="L287" t="s">
        <v>39</v>
      </c>
      <c r="M287">
        <v>24269760</v>
      </c>
      <c r="N287">
        <v>0</v>
      </c>
      <c r="O287">
        <v>24269760</v>
      </c>
      <c r="P287">
        <v>0</v>
      </c>
      <c r="Q287" t="s">
        <v>2217</v>
      </c>
      <c r="R287" t="s">
        <v>3118</v>
      </c>
      <c r="S287" t="s">
        <v>3272</v>
      </c>
      <c r="T287" t="s">
        <v>3292</v>
      </c>
      <c r="U287" t="s">
        <v>8770</v>
      </c>
      <c r="V287" t="s">
        <v>8771</v>
      </c>
      <c r="W287" t="s">
        <v>588</v>
      </c>
      <c r="X287" t="str">
        <f t="shared" si="4"/>
        <v>Inversión</v>
      </c>
      <c r="Y287" t="s">
        <v>585</v>
      </c>
    </row>
    <row r="288" spans="1:25" x14ac:dyDescent="0.2">
      <c r="A288" t="s">
        <v>3138</v>
      </c>
      <c r="B288" t="s">
        <v>3365</v>
      </c>
      <c r="C288" s="71" t="s">
        <v>3366</v>
      </c>
      <c r="D288" t="s">
        <v>583</v>
      </c>
      <c r="E288" t="s">
        <v>584</v>
      </c>
      <c r="F288" t="s">
        <v>479</v>
      </c>
      <c r="G288" t="s">
        <v>2195</v>
      </c>
      <c r="H288" t="s">
        <v>167</v>
      </c>
      <c r="I288" t="s">
        <v>3051</v>
      </c>
      <c r="J288" t="s">
        <v>37</v>
      </c>
      <c r="K288" t="s">
        <v>586</v>
      </c>
      <c r="L288" t="s">
        <v>39</v>
      </c>
      <c r="M288">
        <v>1131394</v>
      </c>
      <c r="N288">
        <v>0</v>
      </c>
      <c r="O288">
        <v>1131394</v>
      </c>
      <c r="P288">
        <v>0</v>
      </c>
      <c r="Q288" t="s">
        <v>2218</v>
      </c>
      <c r="R288" t="s">
        <v>3138</v>
      </c>
      <c r="S288" t="s">
        <v>3172</v>
      </c>
      <c r="T288" t="s">
        <v>588</v>
      </c>
      <c r="U288" t="s">
        <v>3367</v>
      </c>
      <c r="V288" t="s">
        <v>3368</v>
      </c>
      <c r="W288" t="s">
        <v>588</v>
      </c>
      <c r="X288" t="str">
        <f t="shared" si="4"/>
        <v>Funcionamiento</v>
      </c>
      <c r="Y288" t="s">
        <v>2195</v>
      </c>
    </row>
    <row r="289" spans="1:25" x14ac:dyDescent="0.2">
      <c r="A289" t="s">
        <v>3138</v>
      </c>
      <c r="B289" t="s">
        <v>3365</v>
      </c>
      <c r="C289" s="71" t="s">
        <v>3366</v>
      </c>
      <c r="D289" t="s">
        <v>583</v>
      </c>
      <c r="E289" t="s">
        <v>584</v>
      </c>
      <c r="F289" t="s">
        <v>479</v>
      </c>
      <c r="G289" t="s">
        <v>2195</v>
      </c>
      <c r="H289" t="s">
        <v>164</v>
      </c>
      <c r="I289" t="s">
        <v>118</v>
      </c>
      <c r="J289" t="s">
        <v>37</v>
      </c>
      <c r="K289" t="s">
        <v>586</v>
      </c>
      <c r="L289" t="s">
        <v>39</v>
      </c>
      <c r="M289">
        <v>47586580</v>
      </c>
      <c r="N289">
        <v>0</v>
      </c>
      <c r="O289">
        <v>47586580</v>
      </c>
      <c r="P289">
        <v>0</v>
      </c>
      <c r="Q289" t="s">
        <v>2218</v>
      </c>
      <c r="R289" t="s">
        <v>3138</v>
      </c>
      <c r="S289" t="s">
        <v>3172</v>
      </c>
      <c r="T289" t="s">
        <v>588</v>
      </c>
      <c r="U289" t="s">
        <v>3367</v>
      </c>
      <c r="V289" t="s">
        <v>3368</v>
      </c>
      <c r="W289" t="s">
        <v>588</v>
      </c>
      <c r="X289" t="str">
        <f t="shared" si="4"/>
        <v>Funcionamiento</v>
      </c>
      <c r="Y289" t="s">
        <v>2195</v>
      </c>
    </row>
    <row r="290" spans="1:25" x14ac:dyDescent="0.2">
      <c r="A290" t="s">
        <v>3138</v>
      </c>
      <c r="B290" t="s">
        <v>3365</v>
      </c>
      <c r="C290" s="71" t="s">
        <v>3366</v>
      </c>
      <c r="D290" t="s">
        <v>583</v>
      </c>
      <c r="E290" t="s">
        <v>584</v>
      </c>
      <c r="F290" t="s">
        <v>479</v>
      </c>
      <c r="G290" t="s">
        <v>2195</v>
      </c>
      <c r="H290" t="s">
        <v>169</v>
      </c>
      <c r="I290" t="s">
        <v>123</v>
      </c>
      <c r="J290" t="s">
        <v>37</v>
      </c>
      <c r="K290" t="s">
        <v>586</v>
      </c>
      <c r="L290" t="s">
        <v>39</v>
      </c>
      <c r="M290">
        <v>756426</v>
      </c>
      <c r="N290">
        <v>0</v>
      </c>
      <c r="O290">
        <v>756426</v>
      </c>
      <c r="P290">
        <v>0</v>
      </c>
      <c r="Q290" t="s">
        <v>2218</v>
      </c>
      <c r="R290" t="s">
        <v>3138</v>
      </c>
      <c r="S290" t="s">
        <v>3172</v>
      </c>
      <c r="T290" t="s">
        <v>588</v>
      </c>
      <c r="U290" t="s">
        <v>3367</v>
      </c>
      <c r="V290" t="s">
        <v>3368</v>
      </c>
      <c r="W290" t="s">
        <v>588</v>
      </c>
      <c r="X290" t="str">
        <f t="shared" si="4"/>
        <v>Funcionamiento</v>
      </c>
      <c r="Y290" t="s">
        <v>2195</v>
      </c>
    </row>
    <row r="291" spans="1:25" x14ac:dyDescent="0.2">
      <c r="A291" t="s">
        <v>3138</v>
      </c>
      <c r="B291" t="s">
        <v>3365</v>
      </c>
      <c r="C291" s="71" t="s">
        <v>3366</v>
      </c>
      <c r="D291" t="s">
        <v>583</v>
      </c>
      <c r="E291" t="s">
        <v>584</v>
      </c>
      <c r="F291" t="s">
        <v>479</v>
      </c>
      <c r="G291" t="s">
        <v>2195</v>
      </c>
      <c r="H291" t="s">
        <v>181</v>
      </c>
      <c r="I291" t="s">
        <v>135</v>
      </c>
      <c r="J291" t="s">
        <v>37</v>
      </c>
      <c r="K291" t="s">
        <v>586</v>
      </c>
      <c r="L291" t="s">
        <v>39</v>
      </c>
      <c r="M291">
        <v>2354967</v>
      </c>
      <c r="N291">
        <v>0</v>
      </c>
      <c r="O291">
        <v>2354967</v>
      </c>
      <c r="P291">
        <v>0</v>
      </c>
      <c r="Q291" t="s">
        <v>2218</v>
      </c>
      <c r="R291" t="s">
        <v>3138</v>
      </c>
      <c r="S291" t="s">
        <v>3172</v>
      </c>
      <c r="T291" t="s">
        <v>588</v>
      </c>
      <c r="U291" t="s">
        <v>3367</v>
      </c>
      <c r="V291" t="s">
        <v>3368</v>
      </c>
      <c r="W291" t="s">
        <v>588</v>
      </c>
      <c r="X291" t="str">
        <f t="shared" si="4"/>
        <v>Funcionamiento</v>
      </c>
      <c r="Y291" t="s">
        <v>2195</v>
      </c>
    </row>
    <row r="292" spans="1:25" x14ac:dyDescent="0.2">
      <c r="A292" t="s">
        <v>3138</v>
      </c>
      <c r="B292" t="s">
        <v>3365</v>
      </c>
      <c r="C292" s="71" t="s">
        <v>3366</v>
      </c>
      <c r="D292" t="s">
        <v>583</v>
      </c>
      <c r="E292" t="s">
        <v>584</v>
      </c>
      <c r="F292" t="s">
        <v>479</v>
      </c>
      <c r="G292" t="s">
        <v>2195</v>
      </c>
      <c r="H292" t="s">
        <v>166</v>
      </c>
      <c r="I292" t="s">
        <v>120</v>
      </c>
      <c r="J292" t="s">
        <v>37</v>
      </c>
      <c r="K292" t="s">
        <v>586</v>
      </c>
      <c r="L292" t="s">
        <v>39</v>
      </c>
      <c r="M292">
        <v>859274</v>
      </c>
      <c r="N292">
        <v>0</v>
      </c>
      <c r="O292">
        <v>859274</v>
      </c>
      <c r="P292">
        <v>0</v>
      </c>
      <c r="Q292" t="s">
        <v>2218</v>
      </c>
      <c r="R292" t="s">
        <v>3138</v>
      </c>
      <c r="S292" t="s">
        <v>3172</v>
      </c>
      <c r="T292" t="s">
        <v>588</v>
      </c>
      <c r="U292" t="s">
        <v>3367</v>
      </c>
      <c r="V292" t="s">
        <v>3368</v>
      </c>
      <c r="W292" t="s">
        <v>588</v>
      </c>
      <c r="X292" t="str">
        <f t="shared" si="4"/>
        <v>Funcionamiento</v>
      </c>
      <c r="Y292" t="s">
        <v>2195</v>
      </c>
    </row>
    <row r="293" spans="1:25" x14ac:dyDescent="0.2">
      <c r="A293" t="s">
        <v>3145</v>
      </c>
      <c r="B293" t="s">
        <v>3369</v>
      </c>
      <c r="C293" s="71" t="s">
        <v>3370</v>
      </c>
      <c r="D293" t="s">
        <v>583</v>
      </c>
      <c r="E293" t="s">
        <v>584</v>
      </c>
      <c r="F293" t="s">
        <v>479</v>
      </c>
      <c r="G293" t="s">
        <v>2195</v>
      </c>
      <c r="H293" t="s">
        <v>172</v>
      </c>
      <c r="I293" t="s">
        <v>126</v>
      </c>
      <c r="J293" t="s">
        <v>37</v>
      </c>
      <c r="K293" t="s">
        <v>586</v>
      </c>
      <c r="L293" t="s">
        <v>39</v>
      </c>
      <c r="M293">
        <v>1088000</v>
      </c>
      <c r="N293">
        <v>0</v>
      </c>
      <c r="O293">
        <v>1088000</v>
      </c>
      <c r="P293">
        <v>0</v>
      </c>
      <c r="Q293" t="s">
        <v>2219</v>
      </c>
      <c r="R293" t="s">
        <v>3145</v>
      </c>
      <c r="S293" t="s">
        <v>3178</v>
      </c>
      <c r="T293" t="s">
        <v>588</v>
      </c>
      <c r="U293" t="s">
        <v>3371</v>
      </c>
      <c r="V293" t="s">
        <v>3372</v>
      </c>
      <c r="W293" t="s">
        <v>588</v>
      </c>
      <c r="X293" t="str">
        <f t="shared" si="4"/>
        <v>Funcionamiento</v>
      </c>
      <c r="Y293" t="s">
        <v>2195</v>
      </c>
    </row>
    <row r="294" spans="1:25" x14ac:dyDescent="0.2">
      <c r="A294" t="s">
        <v>3145</v>
      </c>
      <c r="B294" t="s">
        <v>3369</v>
      </c>
      <c r="C294" s="71" t="s">
        <v>3370</v>
      </c>
      <c r="D294" t="s">
        <v>583</v>
      </c>
      <c r="E294" t="s">
        <v>584</v>
      </c>
      <c r="F294" t="s">
        <v>479</v>
      </c>
      <c r="G294" t="s">
        <v>2195</v>
      </c>
      <c r="H294" t="s">
        <v>174</v>
      </c>
      <c r="I294" t="s">
        <v>128</v>
      </c>
      <c r="J294" t="s">
        <v>37</v>
      </c>
      <c r="K294" t="s">
        <v>586</v>
      </c>
      <c r="L294" t="s">
        <v>39</v>
      </c>
      <c r="M294">
        <v>2014400</v>
      </c>
      <c r="N294">
        <v>0</v>
      </c>
      <c r="O294">
        <v>2014400</v>
      </c>
      <c r="P294">
        <v>0</v>
      </c>
      <c r="Q294" t="s">
        <v>2219</v>
      </c>
      <c r="R294" t="s">
        <v>3145</v>
      </c>
      <c r="S294" t="s">
        <v>3178</v>
      </c>
      <c r="T294" t="s">
        <v>588</v>
      </c>
      <c r="U294" t="s">
        <v>3371</v>
      </c>
      <c r="V294" t="s">
        <v>3372</v>
      </c>
      <c r="W294" t="s">
        <v>588</v>
      </c>
      <c r="X294" t="str">
        <f t="shared" si="4"/>
        <v>Funcionamiento</v>
      </c>
      <c r="Y294" t="s">
        <v>2195</v>
      </c>
    </row>
    <row r="295" spans="1:25" x14ac:dyDescent="0.2">
      <c r="A295" t="s">
        <v>3145</v>
      </c>
      <c r="B295" t="s">
        <v>3369</v>
      </c>
      <c r="C295" s="71" t="s">
        <v>3370</v>
      </c>
      <c r="D295" t="s">
        <v>583</v>
      </c>
      <c r="E295" t="s">
        <v>584</v>
      </c>
      <c r="F295" t="s">
        <v>479</v>
      </c>
      <c r="G295" t="s">
        <v>2195</v>
      </c>
      <c r="H295" t="s">
        <v>175</v>
      </c>
      <c r="I295" t="s">
        <v>129</v>
      </c>
      <c r="J295" t="s">
        <v>37</v>
      </c>
      <c r="K295" t="s">
        <v>586</v>
      </c>
      <c r="L295" t="s">
        <v>39</v>
      </c>
      <c r="M295">
        <v>621000</v>
      </c>
      <c r="N295">
        <v>0</v>
      </c>
      <c r="O295">
        <v>621000</v>
      </c>
      <c r="P295">
        <v>0</v>
      </c>
      <c r="Q295" t="s">
        <v>2219</v>
      </c>
      <c r="R295" t="s">
        <v>3145</v>
      </c>
      <c r="S295" t="s">
        <v>3178</v>
      </c>
      <c r="T295" t="s">
        <v>588</v>
      </c>
      <c r="U295" t="s">
        <v>3371</v>
      </c>
      <c r="V295" t="s">
        <v>3372</v>
      </c>
      <c r="W295" t="s">
        <v>588</v>
      </c>
      <c r="X295" t="str">
        <f t="shared" si="4"/>
        <v>Funcionamiento</v>
      </c>
      <c r="Y295" t="s">
        <v>2195</v>
      </c>
    </row>
    <row r="296" spans="1:25" x14ac:dyDescent="0.2">
      <c r="A296" t="s">
        <v>3145</v>
      </c>
      <c r="B296" t="s">
        <v>3369</v>
      </c>
      <c r="C296" s="71" t="s">
        <v>3370</v>
      </c>
      <c r="D296" t="s">
        <v>583</v>
      </c>
      <c r="E296" t="s">
        <v>584</v>
      </c>
      <c r="F296" t="s">
        <v>479</v>
      </c>
      <c r="G296" t="s">
        <v>2195</v>
      </c>
      <c r="H296" t="s">
        <v>176</v>
      </c>
      <c r="I296" t="s">
        <v>130</v>
      </c>
      <c r="J296" t="s">
        <v>37</v>
      </c>
      <c r="K296" t="s">
        <v>586</v>
      </c>
      <c r="L296" t="s">
        <v>39</v>
      </c>
      <c r="M296">
        <v>1511200</v>
      </c>
      <c r="N296">
        <v>0</v>
      </c>
      <c r="O296">
        <v>1511200</v>
      </c>
      <c r="P296">
        <v>0</v>
      </c>
      <c r="Q296" t="s">
        <v>2219</v>
      </c>
      <c r="R296" t="s">
        <v>3145</v>
      </c>
      <c r="S296" t="s">
        <v>3178</v>
      </c>
      <c r="T296" t="s">
        <v>588</v>
      </c>
      <c r="U296" t="s">
        <v>3371</v>
      </c>
      <c r="V296" t="s">
        <v>3372</v>
      </c>
      <c r="W296" t="s">
        <v>588</v>
      </c>
      <c r="X296" t="str">
        <f t="shared" si="4"/>
        <v>Funcionamiento</v>
      </c>
      <c r="Y296" t="s">
        <v>2195</v>
      </c>
    </row>
    <row r="297" spans="1:25" x14ac:dyDescent="0.2">
      <c r="A297" t="s">
        <v>3145</v>
      </c>
      <c r="B297" t="s">
        <v>3369</v>
      </c>
      <c r="C297" s="71" t="s">
        <v>3370</v>
      </c>
      <c r="D297" t="s">
        <v>583</v>
      </c>
      <c r="E297" t="s">
        <v>584</v>
      </c>
      <c r="F297" t="s">
        <v>479</v>
      </c>
      <c r="G297" t="s">
        <v>2195</v>
      </c>
      <c r="H297" t="s">
        <v>177</v>
      </c>
      <c r="I297" t="s">
        <v>131</v>
      </c>
      <c r="J297" t="s">
        <v>37</v>
      </c>
      <c r="K297" t="s">
        <v>586</v>
      </c>
      <c r="L297" t="s">
        <v>39</v>
      </c>
      <c r="M297">
        <v>1007600</v>
      </c>
      <c r="N297">
        <v>0</v>
      </c>
      <c r="O297">
        <v>1007600</v>
      </c>
      <c r="P297">
        <v>0</v>
      </c>
      <c r="Q297" t="s">
        <v>2219</v>
      </c>
      <c r="R297" t="s">
        <v>3145</v>
      </c>
      <c r="S297" t="s">
        <v>3178</v>
      </c>
      <c r="T297" t="s">
        <v>588</v>
      </c>
      <c r="U297" t="s">
        <v>3371</v>
      </c>
      <c r="V297" t="s">
        <v>3372</v>
      </c>
      <c r="W297" t="s">
        <v>588</v>
      </c>
      <c r="X297" t="str">
        <f t="shared" si="4"/>
        <v>Funcionamiento</v>
      </c>
      <c r="Y297" t="s">
        <v>2195</v>
      </c>
    </row>
    <row r="298" spans="1:25" x14ac:dyDescent="0.2">
      <c r="A298" t="s">
        <v>3145</v>
      </c>
      <c r="B298" t="s">
        <v>3369</v>
      </c>
      <c r="C298" s="71" t="s">
        <v>3370</v>
      </c>
      <c r="D298" t="s">
        <v>583</v>
      </c>
      <c r="E298" t="s">
        <v>584</v>
      </c>
      <c r="F298" t="s">
        <v>479</v>
      </c>
      <c r="G298" t="s">
        <v>2195</v>
      </c>
      <c r="H298" t="s">
        <v>173</v>
      </c>
      <c r="I298" t="s">
        <v>127</v>
      </c>
      <c r="J298" t="s">
        <v>37</v>
      </c>
      <c r="K298" t="s">
        <v>586</v>
      </c>
      <c r="L298" t="s">
        <v>39</v>
      </c>
      <c r="M298">
        <v>4109400</v>
      </c>
      <c r="N298">
        <v>0</v>
      </c>
      <c r="O298">
        <v>4109400</v>
      </c>
      <c r="P298">
        <v>0</v>
      </c>
      <c r="Q298" t="s">
        <v>2219</v>
      </c>
      <c r="R298" t="s">
        <v>3145</v>
      </c>
      <c r="S298" t="s">
        <v>3178</v>
      </c>
      <c r="T298" t="s">
        <v>588</v>
      </c>
      <c r="U298" t="s">
        <v>3371</v>
      </c>
      <c r="V298" t="s">
        <v>3372</v>
      </c>
      <c r="W298" t="s">
        <v>588</v>
      </c>
      <c r="X298" t="str">
        <f t="shared" si="4"/>
        <v>Funcionamiento</v>
      </c>
      <c r="Y298" t="s">
        <v>2195</v>
      </c>
    </row>
    <row r="299" spans="1:25" x14ac:dyDescent="0.2">
      <c r="A299" t="s">
        <v>3132</v>
      </c>
      <c r="B299" t="s">
        <v>3163</v>
      </c>
      <c r="C299" s="71" t="s">
        <v>3373</v>
      </c>
      <c r="D299" t="s">
        <v>583</v>
      </c>
      <c r="E299" t="s">
        <v>584</v>
      </c>
      <c r="F299" t="s">
        <v>479</v>
      </c>
      <c r="G299" t="s">
        <v>2195</v>
      </c>
      <c r="H299" t="s">
        <v>177</v>
      </c>
      <c r="I299" t="s">
        <v>131</v>
      </c>
      <c r="J299" t="s">
        <v>37</v>
      </c>
      <c r="K299" t="s">
        <v>586</v>
      </c>
      <c r="L299" t="s">
        <v>39</v>
      </c>
      <c r="M299">
        <v>98000</v>
      </c>
      <c r="N299">
        <v>0</v>
      </c>
      <c r="O299">
        <v>98000</v>
      </c>
      <c r="P299">
        <v>0</v>
      </c>
      <c r="Q299" t="s">
        <v>3374</v>
      </c>
      <c r="R299" t="s">
        <v>3132</v>
      </c>
      <c r="S299" t="s">
        <v>3073</v>
      </c>
      <c r="T299" t="s">
        <v>588</v>
      </c>
      <c r="U299" t="s">
        <v>3375</v>
      </c>
      <c r="V299" t="s">
        <v>3376</v>
      </c>
      <c r="W299" t="s">
        <v>588</v>
      </c>
      <c r="X299" t="str">
        <f t="shared" si="4"/>
        <v>Funcionamiento</v>
      </c>
      <c r="Y299" t="s">
        <v>2195</v>
      </c>
    </row>
    <row r="300" spans="1:25" x14ac:dyDescent="0.2">
      <c r="A300" t="s">
        <v>3132</v>
      </c>
      <c r="B300" t="s">
        <v>3163</v>
      </c>
      <c r="C300" s="71" t="s">
        <v>3373</v>
      </c>
      <c r="D300" t="s">
        <v>583</v>
      </c>
      <c r="E300" t="s">
        <v>584</v>
      </c>
      <c r="F300" t="s">
        <v>479</v>
      </c>
      <c r="G300" t="s">
        <v>2195</v>
      </c>
      <c r="H300" t="s">
        <v>174</v>
      </c>
      <c r="I300" t="s">
        <v>128</v>
      </c>
      <c r="J300" t="s">
        <v>37</v>
      </c>
      <c r="K300" t="s">
        <v>586</v>
      </c>
      <c r="L300" t="s">
        <v>39</v>
      </c>
      <c r="M300">
        <v>196100</v>
      </c>
      <c r="N300">
        <v>0</v>
      </c>
      <c r="O300">
        <v>196100</v>
      </c>
      <c r="P300">
        <v>0</v>
      </c>
      <c r="Q300" t="s">
        <v>3374</v>
      </c>
      <c r="R300" t="s">
        <v>3132</v>
      </c>
      <c r="S300" t="s">
        <v>3073</v>
      </c>
      <c r="T300" t="s">
        <v>588</v>
      </c>
      <c r="U300" t="s">
        <v>3375</v>
      </c>
      <c r="V300" t="s">
        <v>3376</v>
      </c>
      <c r="W300" t="s">
        <v>588</v>
      </c>
      <c r="X300" t="str">
        <f t="shared" si="4"/>
        <v>Funcionamiento</v>
      </c>
      <c r="Y300" t="s">
        <v>2195</v>
      </c>
    </row>
    <row r="301" spans="1:25" x14ac:dyDescent="0.2">
      <c r="A301" t="s">
        <v>3132</v>
      </c>
      <c r="B301" t="s">
        <v>3163</v>
      </c>
      <c r="C301" s="71" t="s">
        <v>3373</v>
      </c>
      <c r="D301" t="s">
        <v>583</v>
      </c>
      <c r="E301" t="s">
        <v>584</v>
      </c>
      <c r="F301" t="s">
        <v>479</v>
      </c>
      <c r="G301" t="s">
        <v>2195</v>
      </c>
      <c r="H301" t="s">
        <v>176</v>
      </c>
      <c r="I301" t="s">
        <v>130</v>
      </c>
      <c r="J301" t="s">
        <v>37</v>
      </c>
      <c r="K301" t="s">
        <v>586</v>
      </c>
      <c r="L301" t="s">
        <v>39</v>
      </c>
      <c r="M301">
        <v>145800</v>
      </c>
      <c r="N301">
        <v>0</v>
      </c>
      <c r="O301">
        <v>145800</v>
      </c>
      <c r="P301">
        <v>0</v>
      </c>
      <c r="Q301" t="s">
        <v>3374</v>
      </c>
      <c r="R301" t="s">
        <v>3132</v>
      </c>
      <c r="S301" t="s">
        <v>3073</v>
      </c>
      <c r="T301" t="s">
        <v>588</v>
      </c>
      <c r="U301" t="s">
        <v>3375</v>
      </c>
      <c r="V301" t="s">
        <v>3376</v>
      </c>
      <c r="W301" t="s">
        <v>588</v>
      </c>
      <c r="X301" t="str">
        <f t="shared" si="4"/>
        <v>Funcionamiento</v>
      </c>
      <c r="Y301" t="s">
        <v>2195</v>
      </c>
    </row>
    <row r="302" spans="1:25" x14ac:dyDescent="0.2">
      <c r="A302" t="s">
        <v>3132</v>
      </c>
      <c r="B302" t="s">
        <v>3163</v>
      </c>
      <c r="C302" s="71" t="s">
        <v>3373</v>
      </c>
      <c r="D302" t="s">
        <v>583</v>
      </c>
      <c r="E302" t="s">
        <v>584</v>
      </c>
      <c r="F302" t="s">
        <v>479</v>
      </c>
      <c r="G302" t="s">
        <v>2195</v>
      </c>
      <c r="H302" t="s">
        <v>172</v>
      </c>
      <c r="I302" t="s">
        <v>126</v>
      </c>
      <c r="J302" t="s">
        <v>37</v>
      </c>
      <c r="K302" t="s">
        <v>586</v>
      </c>
      <c r="L302" t="s">
        <v>39</v>
      </c>
      <c r="M302">
        <v>564200</v>
      </c>
      <c r="N302">
        <v>0</v>
      </c>
      <c r="O302">
        <v>564200</v>
      </c>
      <c r="P302">
        <v>0</v>
      </c>
      <c r="Q302" t="s">
        <v>3374</v>
      </c>
      <c r="R302" t="s">
        <v>3132</v>
      </c>
      <c r="S302" t="s">
        <v>3073</v>
      </c>
      <c r="T302" t="s">
        <v>588</v>
      </c>
      <c r="U302" t="s">
        <v>3375</v>
      </c>
      <c r="V302" t="s">
        <v>3376</v>
      </c>
      <c r="W302" t="s">
        <v>588</v>
      </c>
      <c r="X302" t="str">
        <f t="shared" si="4"/>
        <v>Funcionamiento</v>
      </c>
      <c r="Y302" t="s">
        <v>2195</v>
      </c>
    </row>
    <row r="303" spans="1:25" x14ac:dyDescent="0.2">
      <c r="A303" t="s">
        <v>3132</v>
      </c>
      <c r="B303" t="s">
        <v>3163</v>
      </c>
      <c r="C303" s="71" t="s">
        <v>3373</v>
      </c>
      <c r="D303" t="s">
        <v>583</v>
      </c>
      <c r="E303" t="s">
        <v>584</v>
      </c>
      <c r="F303" t="s">
        <v>479</v>
      </c>
      <c r="G303" t="s">
        <v>2195</v>
      </c>
      <c r="H303" t="s">
        <v>173</v>
      </c>
      <c r="I303" t="s">
        <v>127</v>
      </c>
      <c r="J303" t="s">
        <v>37</v>
      </c>
      <c r="K303" t="s">
        <v>586</v>
      </c>
      <c r="L303" t="s">
        <v>39</v>
      </c>
      <c r="M303">
        <v>399900</v>
      </c>
      <c r="N303">
        <v>0</v>
      </c>
      <c r="O303">
        <v>399900</v>
      </c>
      <c r="P303">
        <v>0</v>
      </c>
      <c r="Q303" t="s">
        <v>3374</v>
      </c>
      <c r="R303" t="s">
        <v>3132</v>
      </c>
      <c r="S303" t="s">
        <v>3073</v>
      </c>
      <c r="T303" t="s">
        <v>588</v>
      </c>
      <c r="U303" t="s">
        <v>3375</v>
      </c>
      <c r="V303" t="s">
        <v>3376</v>
      </c>
      <c r="W303" t="s">
        <v>588</v>
      </c>
      <c r="X303" t="str">
        <f t="shared" si="4"/>
        <v>Funcionamiento</v>
      </c>
      <c r="Y303" t="s">
        <v>2195</v>
      </c>
    </row>
    <row r="304" spans="1:25" x14ac:dyDescent="0.2">
      <c r="A304" t="s">
        <v>3132</v>
      </c>
      <c r="B304" t="s">
        <v>3163</v>
      </c>
      <c r="C304" s="71" t="s">
        <v>3373</v>
      </c>
      <c r="D304" t="s">
        <v>583</v>
      </c>
      <c r="E304" t="s">
        <v>584</v>
      </c>
      <c r="F304" t="s">
        <v>479</v>
      </c>
      <c r="G304" t="s">
        <v>2195</v>
      </c>
      <c r="H304" t="s">
        <v>175</v>
      </c>
      <c r="I304" t="s">
        <v>129</v>
      </c>
      <c r="J304" t="s">
        <v>37</v>
      </c>
      <c r="K304" t="s">
        <v>586</v>
      </c>
      <c r="L304" t="s">
        <v>39</v>
      </c>
      <c r="M304">
        <v>53500</v>
      </c>
      <c r="N304">
        <v>0</v>
      </c>
      <c r="O304">
        <v>53500</v>
      </c>
      <c r="P304">
        <v>0</v>
      </c>
      <c r="Q304" t="s">
        <v>3374</v>
      </c>
      <c r="R304" t="s">
        <v>3132</v>
      </c>
      <c r="S304" t="s">
        <v>3073</v>
      </c>
      <c r="T304" t="s">
        <v>588</v>
      </c>
      <c r="U304" t="s">
        <v>3375</v>
      </c>
      <c r="V304" t="s">
        <v>3376</v>
      </c>
      <c r="W304" t="s">
        <v>588</v>
      </c>
      <c r="X304" t="str">
        <f t="shared" si="4"/>
        <v>Funcionamiento</v>
      </c>
      <c r="Y304" t="s">
        <v>2195</v>
      </c>
    </row>
    <row r="305" spans="1:25" x14ac:dyDescent="0.2">
      <c r="A305" t="s">
        <v>3155</v>
      </c>
      <c r="B305" t="s">
        <v>3175</v>
      </c>
      <c r="C305" s="71" t="s">
        <v>3377</v>
      </c>
      <c r="D305" t="s">
        <v>583</v>
      </c>
      <c r="E305" t="s">
        <v>584</v>
      </c>
      <c r="F305" t="s">
        <v>479</v>
      </c>
      <c r="G305" t="s">
        <v>2195</v>
      </c>
      <c r="H305" t="s">
        <v>178</v>
      </c>
      <c r="I305" t="s">
        <v>132</v>
      </c>
      <c r="J305" t="s">
        <v>37</v>
      </c>
      <c r="K305" t="s">
        <v>586</v>
      </c>
      <c r="L305" t="s">
        <v>39</v>
      </c>
      <c r="M305">
        <v>3048740</v>
      </c>
      <c r="N305">
        <v>0</v>
      </c>
      <c r="O305">
        <v>3048740</v>
      </c>
      <c r="P305">
        <v>0</v>
      </c>
      <c r="Q305" t="s">
        <v>2220</v>
      </c>
      <c r="R305" t="s">
        <v>3155</v>
      </c>
      <c r="S305" t="s">
        <v>3378</v>
      </c>
      <c r="T305" t="s">
        <v>588</v>
      </c>
      <c r="U305" t="s">
        <v>3379</v>
      </c>
      <c r="V305" t="s">
        <v>3380</v>
      </c>
      <c r="W305" t="s">
        <v>588</v>
      </c>
      <c r="X305" t="str">
        <f t="shared" si="4"/>
        <v>Funcionamiento</v>
      </c>
      <c r="Y305" t="s">
        <v>2195</v>
      </c>
    </row>
    <row r="306" spans="1:25" x14ac:dyDescent="0.2">
      <c r="A306" t="s">
        <v>3155</v>
      </c>
      <c r="B306" t="s">
        <v>3175</v>
      </c>
      <c r="C306" s="71" t="s">
        <v>3377</v>
      </c>
      <c r="D306" t="s">
        <v>583</v>
      </c>
      <c r="E306" t="s">
        <v>584</v>
      </c>
      <c r="F306" t="s">
        <v>479</v>
      </c>
      <c r="G306" t="s">
        <v>2195</v>
      </c>
      <c r="H306" t="s">
        <v>164</v>
      </c>
      <c r="I306" t="s">
        <v>118</v>
      </c>
      <c r="J306" t="s">
        <v>37</v>
      </c>
      <c r="K306" t="s">
        <v>586</v>
      </c>
      <c r="L306" t="s">
        <v>39</v>
      </c>
      <c r="M306">
        <v>47586580</v>
      </c>
      <c r="N306">
        <v>0</v>
      </c>
      <c r="O306">
        <v>47586580</v>
      </c>
      <c r="P306">
        <v>0</v>
      </c>
      <c r="Q306" t="s">
        <v>2220</v>
      </c>
      <c r="R306" t="s">
        <v>3155</v>
      </c>
      <c r="S306" t="s">
        <v>3378</v>
      </c>
      <c r="T306" t="s">
        <v>588</v>
      </c>
      <c r="U306" t="s">
        <v>3379</v>
      </c>
      <c r="V306" t="s">
        <v>3380</v>
      </c>
      <c r="W306" t="s">
        <v>588</v>
      </c>
      <c r="X306" t="str">
        <f t="shared" si="4"/>
        <v>Funcionamiento</v>
      </c>
      <c r="Y306" t="s">
        <v>2195</v>
      </c>
    </row>
    <row r="307" spans="1:25" x14ac:dyDescent="0.2">
      <c r="A307" t="s">
        <v>3155</v>
      </c>
      <c r="B307" t="s">
        <v>3175</v>
      </c>
      <c r="C307" s="71" t="s">
        <v>3377</v>
      </c>
      <c r="D307" t="s">
        <v>583</v>
      </c>
      <c r="E307" t="s">
        <v>584</v>
      </c>
      <c r="F307" t="s">
        <v>479</v>
      </c>
      <c r="G307" t="s">
        <v>2195</v>
      </c>
      <c r="H307" t="s">
        <v>181</v>
      </c>
      <c r="I307" t="s">
        <v>135</v>
      </c>
      <c r="J307" t="s">
        <v>37</v>
      </c>
      <c r="K307" t="s">
        <v>586</v>
      </c>
      <c r="L307" t="s">
        <v>39</v>
      </c>
      <c r="M307">
        <v>2354967</v>
      </c>
      <c r="N307">
        <v>0</v>
      </c>
      <c r="O307">
        <v>2354967</v>
      </c>
      <c r="P307">
        <v>0</v>
      </c>
      <c r="Q307" t="s">
        <v>2220</v>
      </c>
      <c r="R307" t="s">
        <v>3155</v>
      </c>
      <c r="S307" t="s">
        <v>3378</v>
      </c>
      <c r="T307" t="s">
        <v>588</v>
      </c>
      <c r="U307" t="s">
        <v>3379</v>
      </c>
      <c r="V307" t="s">
        <v>3380</v>
      </c>
      <c r="W307" t="s">
        <v>588</v>
      </c>
      <c r="X307" t="str">
        <f t="shared" si="4"/>
        <v>Funcionamiento</v>
      </c>
      <c r="Y307" t="s">
        <v>2195</v>
      </c>
    </row>
    <row r="308" spans="1:25" x14ac:dyDescent="0.2">
      <c r="A308" t="s">
        <v>3155</v>
      </c>
      <c r="B308" t="s">
        <v>3175</v>
      </c>
      <c r="C308" s="71" t="s">
        <v>3377</v>
      </c>
      <c r="D308" t="s">
        <v>583</v>
      </c>
      <c r="E308" t="s">
        <v>584</v>
      </c>
      <c r="F308" t="s">
        <v>479</v>
      </c>
      <c r="G308" t="s">
        <v>2195</v>
      </c>
      <c r="H308" t="s">
        <v>180</v>
      </c>
      <c r="I308" t="s">
        <v>134</v>
      </c>
      <c r="J308" t="s">
        <v>37</v>
      </c>
      <c r="K308" t="s">
        <v>586</v>
      </c>
      <c r="L308" t="s">
        <v>39</v>
      </c>
      <c r="M308">
        <v>199221</v>
      </c>
      <c r="N308">
        <v>0</v>
      </c>
      <c r="O308">
        <v>199221</v>
      </c>
      <c r="P308">
        <v>0</v>
      </c>
      <c r="Q308" t="s">
        <v>2220</v>
      </c>
      <c r="R308" t="s">
        <v>3155</v>
      </c>
      <c r="S308" t="s">
        <v>3378</v>
      </c>
      <c r="T308" t="s">
        <v>588</v>
      </c>
      <c r="U308" t="s">
        <v>3379</v>
      </c>
      <c r="V308" t="s">
        <v>3380</v>
      </c>
      <c r="W308" t="s">
        <v>588</v>
      </c>
      <c r="X308" t="str">
        <f t="shared" si="4"/>
        <v>Funcionamiento</v>
      </c>
      <c r="Y308" t="s">
        <v>2195</v>
      </c>
    </row>
    <row r="309" spans="1:25" x14ac:dyDescent="0.2">
      <c r="A309" t="s">
        <v>3155</v>
      </c>
      <c r="B309" t="s">
        <v>3175</v>
      </c>
      <c r="C309" s="71" t="s">
        <v>3377</v>
      </c>
      <c r="D309" t="s">
        <v>583</v>
      </c>
      <c r="E309" t="s">
        <v>584</v>
      </c>
      <c r="F309" t="s">
        <v>479</v>
      </c>
      <c r="G309" t="s">
        <v>2195</v>
      </c>
      <c r="H309" t="s">
        <v>166</v>
      </c>
      <c r="I309" t="s">
        <v>120</v>
      </c>
      <c r="J309" t="s">
        <v>37</v>
      </c>
      <c r="K309" t="s">
        <v>586</v>
      </c>
      <c r="L309" t="s">
        <v>39</v>
      </c>
      <c r="M309">
        <v>859274</v>
      </c>
      <c r="N309">
        <v>0</v>
      </c>
      <c r="O309">
        <v>859274</v>
      </c>
      <c r="P309">
        <v>0</v>
      </c>
      <c r="Q309" t="s">
        <v>2220</v>
      </c>
      <c r="R309" t="s">
        <v>3155</v>
      </c>
      <c r="S309" t="s">
        <v>3378</v>
      </c>
      <c r="T309" t="s">
        <v>588</v>
      </c>
      <c r="U309" t="s">
        <v>3379</v>
      </c>
      <c r="V309" t="s">
        <v>3380</v>
      </c>
      <c r="W309" t="s">
        <v>588</v>
      </c>
      <c r="X309" t="str">
        <f t="shared" si="4"/>
        <v>Funcionamiento</v>
      </c>
      <c r="Y309" t="s">
        <v>2195</v>
      </c>
    </row>
    <row r="310" spans="1:25" x14ac:dyDescent="0.2">
      <c r="A310" t="s">
        <v>3155</v>
      </c>
      <c r="B310" t="s">
        <v>3175</v>
      </c>
      <c r="C310" s="71" t="s">
        <v>3377</v>
      </c>
      <c r="D310" t="s">
        <v>583</v>
      </c>
      <c r="E310" t="s">
        <v>584</v>
      </c>
      <c r="F310" t="s">
        <v>479</v>
      </c>
      <c r="G310" t="s">
        <v>2195</v>
      </c>
      <c r="H310" t="s">
        <v>171</v>
      </c>
      <c r="I310" t="s">
        <v>125</v>
      </c>
      <c r="J310" t="s">
        <v>37</v>
      </c>
      <c r="K310" t="s">
        <v>586</v>
      </c>
      <c r="L310" t="s">
        <v>39</v>
      </c>
      <c r="M310">
        <v>2800510</v>
      </c>
      <c r="N310">
        <v>0</v>
      </c>
      <c r="O310">
        <v>2800510</v>
      </c>
      <c r="P310">
        <v>0</v>
      </c>
      <c r="Q310" t="s">
        <v>2220</v>
      </c>
      <c r="R310" t="s">
        <v>3155</v>
      </c>
      <c r="S310" t="s">
        <v>3378</v>
      </c>
      <c r="T310" t="s">
        <v>588</v>
      </c>
      <c r="U310" t="s">
        <v>3379</v>
      </c>
      <c r="V310" t="s">
        <v>3380</v>
      </c>
      <c r="W310" t="s">
        <v>588</v>
      </c>
      <c r="X310" t="str">
        <f t="shared" si="4"/>
        <v>Funcionamiento</v>
      </c>
      <c r="Y310" t="s">
        <v>2195</v>
      </c>
    </row>
    <row r="311" spans="1:25" x14ac:dyDescent="0.2">
      <c r="A311" t="s">
        <v>3155</v>
      </c>
      <c r="B311" t="s">
        <v>3175</v>
      </c>
      <c r="C311" s="71" t="s">
        <v>3377</v>
      </c>
      <c r="D311" t="s">
        <v>583</v>
      </c>
      <c r="E311" t="s">
        <v>584</v>
      </c>
      <c r="F311" t="s">
        <v>479</v>
      </c>
      <c r="G311" t="s">
        <v>2195</v>
      </c>
      <c r="H311" t="s">
        <v>167</v>
      </c>
      <c r="I311" t="s">
        <v>3051</v>
      </c>
      <c r="J311" t="s">
        <v>37</v>
      </c>
      <c r="K311" t="s">
        <v>586</v>
      </c>
      <c r="L311" t="s">
        <v>39</v>
      </c>
      <c r="M311">
        <v>1131394</v>
      </c>
      <c r="N311">
        <v>0</v>
      </c>
      <c r="O311">
        <v>1131394</v>
      </c>
      <c r="P311">
        <v>0</v>
      </c>
      <c r="Q311" t="s">
        <v>2220</v>
      </c>
      <c r="R311" t="s">
        <v>3155</v>
      </c>
      <c r="S311" t="s">
        <v>3378</v>
      </c>
      <c r="T311" t="s">
        <v>588</v>
      </c>
      <c r="U311" t="s">
        <v>3379</v>
      </c>
      <c r="V311" t="s">
        <v>3380</v>
      </c>
      <c r="W311" t="s">
        <v>588</v>
      </c>
      <c r="X311" t="str">
        <f t="shared" si="4"/>
        <v>Funcionamiento</v>
      </c>
      <c r="Y311" t="s">
        <v>2195</v>
      </c>
    </row>
    <row r="312" spans="1:25" x14ac:dyDescent="0.2">
      <c r="A312" t="s">
        <v>3147</v>
      </c>
      <c r="B312" t="s">
        <v>3381</v>
      </c>
      <c r="C312" s="71" t="s">
        <v>3382</v>
      </c>
      <c r="D312" t="s">
        <v>583</v>
      </c>
      <c r="E312" t="s">
        <v>584</v>
      </c>
      <c r="F312" t="s">
        <v>479</v>
      </c>
      <c r="G312" t="s">
        <v>2195</v>
      </c>
      <c r="H312" t="s">
        <v>175</v>
      </c>
      <c r="I312" t="s">
        <v>129</v>
      </c>
      <c r="J312" t="s">
        <v>37</v>
      </c>
      <c r="K312" t="s">
        <v>586</v>
      </c>
      <c r="L312" t="s">
        <v>39</v>
      </c>
      <c r="M312">
        <v>617000</v>
      </c>
      <c r="N312">
        <v>0</v>
      </c>
      <c r="O312">
        <v>617000</v>
      </c>
      <c r="P312">
        <v>0</v>
      </c>
      <c r="Q312" t="s">
        <v>2221</v>
      </c>
      <c r="R312" t="s">
        <v>3147</v>
      </c>
      <c r="S312" t="s">
        <v>3216</v>
      </c>
      <c r="T312" t="s">
        <v>588</v>
      </c>
      <c r="U312" t="s">
        <v>3383</v>
      </c>
      <c r="V312" t="s">
        <v>3384</v>
      </c>
      <c r="W312" t="s">
        <v>588</v>
      </c>
      <c r="X312" t="str">
        <f t="shared" si="4"/>
        <v>Funcionamiento</v>
      </c>
      <c r="Y312" t="s">
        <v>2195</v>
      </c>
    </row>
    <row r="313" spans="1:25" x14ac:dyDescent="0.2">
      <c r="A313" t="s">
        <v>3147</v>
      </c>
      <c r="B313" t="s">
        <v>3381</v>
      </c>
      <c r="C313" s="71" t="s">
        <v>3382</v>
      </c>
      <c r="D313" t="s">
        <v>583</v>
      </c>
      <c r="E313" t="s">
        <v>584</v>
      </c>
      <c r="F313" t="s">
        <v>479</v>
      </c>
      <c r="G313" t="s">
        <v>2195</v>
      </c>
      <c r="H313" t="s">
        <v>177</v>
      </c>
      <c r="I313" t="s">
        <v>131</v>
      </c>
      <c r="J313" t="s">
        <v>37</v>
      </c>
      <c r="K313" t="s">
        <v>586</v>
      </c>
      <c r="L313" t="s">
        <v>39</v>
      </c>
      <c r="M313">
        <v>1048500</v>
      </c>
      <c r="N313">
        <v>0</v>
      </c>
      <c r="O313">
        <v>1048500</v>
      </c>
      <c r="P313">
        <v>0</v>
      </c>
      <c r="Q313" t="s">
        <v>2221</v>
      </c>
      <c r="R313" t="s">
        <v>3147</v>
      </c>
      <c r="S313" t="s">
        <v>3216</v>
      </c>
      <c r="T313" t="s">
        <v>588</v>
      </c>
      <c r="U313" t="s">
        <v>3383</v>
      </c>
      <c r="V313" t="s">
        <v>3384</v>
      </c>
      <c r="W313" t="s">
        <v>588</v>
      </c>
      <c r="X313" t="str">
        <f t="shared" si="4"/>
        <v>Funcionamiento</v>
      </c>
      <c r="Y313" t="s">
        <v>2195</v>
      </c>
    </row>
    <row r="314" spans="1:25" x14ac:dyDescent="0.2">
      <c r="A314" t="s">
        <v>3147</v>
      </c>
      <c r="B314" t="s">
        <v>3381</v>
      </c>
      <c r="C314" s="71" t="s">
        <v>3382</v>
      </c>
      <c r="D314" t="s">
        <v>583</v>
      </c>
      <c r="E314" t="s">
        <v>584</v>
      </c>
      <c r="F314" t="s">
        <v>479</v>
      </c>
      <c r="G314" t="s">
        <v>2195</v>
      </c>
      <c r="H314" t="s">
        <v>173</v>
      </c>
      <c r="I314" t="s">
        <v>127</v>
      </c>
      <c r="J314" t="s">
        <v>37</v>
      </c>
      <c r="K314" t="s">
        <v>586</v>
      </c>
      <c r="L314" t="s">
        <v>39</v>
      </c>
      <c r="M314">
        <v>4045100</v>
      </c>
      <c r="N314">
        <v>0</v>
      </c>
      <c r="O314">
        <v>4045100</v>
      </c>
      <c r="P314">
        <v>0</v>
      </c>
      <c r="Q314" t="s">
        <v>2221</v>
      </c>
      <c r="R314" t="s">
        <v>3147</v>
      </c>
      <c r="S314" t="s">
        <v>3216</v>
      </c>
      <c r="T314" t="s">
        <v>588</v>
      </c>
      <c r="U314" t="s">
        <v>3383</v>
      </c>
      <c r="V314" t="s">
        <v>3384</v>
      </c>
      <c r="W314" t="s">
        <v>588</v>
      </c>
      <c r="X314" t="str">
        <f t="shared" si="4"/>
        <v>Funcionamiento</v>
      </c>
      <c r="Y314" t="s">
        <v>2195</v>
      </c>
    </row>
    <row r="315" spans="1:25" x14ac:dyDescent="0.2">
      <c r="A315" t="s">
        <v>3147</v>
      </c>
      <c r="B315" t="s">
        <v>3381</v>
      </c>
      <c r="C315" s="71" t="s">
        <v>3382</v>
      </c>
      <c r="D315" t="s">
        <v>583</v>
      </c>
      <c r="E315" t="s">
        <v>584</v>
      </c>
      <c r="F315" t="s">
        <v>479</v>
      </c>
      <c r="G315" t="s">
        <v>2195</v>
      </c>
      <c r="H315" t="s">
        <v>174</v>
      </c>
      <c r="I315" t="s">
        <v>128</v>
      </c>
      <c r="J315" t="s">
        <v>37</v>
      </c>
      <c r="K315" t="s">
        <v>586</v>
      </c>
      <c r="L315" t="s">
        <v>39</v>
      </c>
      <c r="M315">
        <v>2096200</v>
      </c>
      <c r="N315">
        <v>0</v>
      </c>
      <c r="O315">
        <v>2096200</v>
      </c>
      <c r="P315">
        <v>0</v>
      </c>
      <c r="Q315" t="s">
        <v>2221</v>
      </c>
      <c r="R315" t="s">
        <v>3147</v>
      </c>
      <c r="S315" t="s">
        <v>3216</v>
      </c>
      <c r="T315" t="s">
        <v>588</v>
      </c>
      <c r="U315" t="s">
        <v>3383</v>
      </c>
      <c r="V315" t="s">
        <v>3384</v>
      </c>
      <c r="W315" t="s">
        <v>588</v>
      </c>
      <c r="X315" t="str">
        <f t="shared" si="4"/>
        <v>Funcionamiento</v>
      </c>
      <c r="Y315" t="s">
        <v>2195</v>
      </c>
    </row>
    <row r="316" spans="1:25" x14ac:dyDescent="0.2">
      <c r="A316" t="s">
        <v>3147</v>
      </c>
      <c r="B316" t="s">
        <v>3381</v>
      </c>
      <c r="C316" s="71" t="s">
        <v>3382</v>
      </c>
      <c r="D316" t="s">
        <v>583</v>
      </c>
      <c r="E316" t="s">
        <v>584</v>
      </c>
      <c r="F316" t="s">
        <v>479</v>
      </c>
      <c r="G316" t="s">
        <v>2195</v>
      </c>
      <c r="H316" t="s">
        <v>172</v>
      </c>
      <c r="I316" t="s">
        <v>126</v>
      </c>
      <c r="J316" t="s">
        <v>37</v>
      </c>
      <c r="K316" t="s">
        <v>586</v>
      </c>
      <c r="L316" t="s">
        <v>39</v>
      </c>
      <c r="M316">
        <v>5710100</v>
      </c>
      <c r="N316">
        <v>0</v>
      </c>
      <c r="O316">
        <v>5710100</v>
      </c>
      <c r="P316">
        <v>0</v>
      </c>
      <c r="Q316" t="s">
        <v>2221</v>
      </c>
      <c r="R316" t="s">
        <v>3147</v>
      </c>
      <c r="S316" t="s">
        <v>3216</v>
      </c>
      <c r="T316" t="s">
        <v>588</v>
      </c>
      <c r="U316" t="s">
        <v>3383</v>
      </c>
      <c r="V316" t="s">
        <v>3384</v>
      </c>
      <c r="W316" t="s">
        <v>588</v>
      </c>
      <c r="X316" t="str">
        <f t="shared" si="4"/>
        <v>Funcionamiento</v>
      </c>
      <c r="Y316" t="s">
        <v>2195</v>
      </c>
    </row>
    <row r="317" spans="1:25" x14ac:dyDescent="0.2">
      <c r="A317" t="s">
        <v>3147</v>
      </c>
      <c r="B317" t="s">
        <v>3381</v>
      </c>
      <c r="C317" s="71" t="s">
        <v>3382</v>
      </c>
      <c r="D317" t="s">
        <v>583</v>
      </c>
      <c r="E317" t="s">
        <v>584</v>
      </c>
      <c r="F317" t="s">
        <v>479</v>
      </c>
      <c r="G317" t="s">
        <v>2195</v>
      </c>
      <c r="H317" t="s">
        <v>176</v>
      </c>
      <c r="I317" t="s">
        <v>130</v>
      </c>
      <c r="J317" t="s">
        <v>37</v>
      </c>
      <c r="K317" t="s">
        <v>586</v>
      </c>
      <c r="L317" t="s">
        <v>39</v>
      </c>
      <c r="M317">
        <v>1572500</v>
      </c>
      <c r="N317">
        <v>0</v>
      </c>
      <c r="O317">
        <v>1572500</v>
      </c>
      <c r="P317">
        <v>0</v>
      </c>
      <c r="Q317" t="s">
        <v>2221</v>
      </c>
      <c r="R317" t="s">
        <v>3147</v>
      </c>
      <c r="S317" t="s">
        <v>3216</v>
      </c>
      <c r="T317" t="s">
        <v>588</v>
      </c>
      <c r="U317" t="s">
        <v>3383</v>
      </c>
      <c r="V317" t="s">
        <v>3384</v>
      </c>
      <c r="W317" t="s">
        <v>588</v>
      </c>
      <c r="X317" t="str">
        <f t="shared" si="4"/>
        <v>Funcionamiento</v>
      </c>
      <c r="Y317" t="s">
        <v>2195</v>
      </c>
    </row>
    <row r="318" spans="1:25" x14ac:dyDescent="0.2">
      <c r="A318" t="s">
        <v>3181</v>
      </c>
      <c r="B318" t="s">
        <v>3385</v>
      </c>
      <c r="C318" s="71" t="s">
        <v>3386</v>
      </c>
      <c r="D318" t="s">
        <v>583</v>
      </c>
      <c r="E318" t="s">
        <v>584</v>
      </c>
      <c r="F318" t="s">
        <v>479</v>
      </c>
      <c r="G318" t="s">
        <v>2195</v>
      </c>
      <c r="H318" t="s">
        <v>168</v>
      </c>
      <c r="I318" t="s">
        <v>122</v>
      </c>
      <c r="J318" t="s">
        <v>37</v>
      </c>
      <c r="K318" t="s">
        <v>586</v>
      </c>
      <c r="L318" t="s">
        <v>39</v>
      </c>
      <c r="M318">
        <v>52699399</v>
      </c>
      <c r="N318">
        <v>0</v>
      </c>
      <c r="O318">
        <v>52699399</v>
      </c>
      <c r="P318">
        <v>0</v>
      </c>
      <c r="Q318" t="s">
        <v>2222</v>
      </c>
      <c r="R318" t="s">
        <v>3181</v>
      </c>
      <c r="S318" t="s">
        <v>3206</v>
      </c>
      <c r="T318" t="s">
        <v>588</v>
      </c>
      <c r="U318" t="s">
        <v>3387</v>
      </c>
      <c r="V318" t="s">
        <v>3388</v>
      </c>
      <c r="W318" t="s">
        <v>588</v>
      </c>
      <c r="X318" t="str">
        <f t="shared" si="4"/>
        <v>Funcionamiento</v>
      </c>
      <c r="Y318" t="s">
        <v>2195</v>
      </c>
    </row>
    <row r="319" spans="1:25" x14ac:dyDescent="0.2">
      <c r="A319" t="s">
        <v>3187</v>
      </c>
      <c r="B319" t="s">
        <v>3198</v>
      </c>
      <c r="C319" s="71" t="s">
        <v>3389</v>
      </c>
      <c r="D319" t="s">
        <v>583</v>
      </c>
      <c r="E319" t="s">
        <v>584</v>
      </c>
      <c r="F319" t="s">
        <v>479</v>
      </c>
      <c r="G319" t="s">
        <v>2195</v>
      </c>
      <c r="H319" t="s">
        <v>167</v>
      </c>
      <c r="I319" t="s">
        <v>3051</v>
      </c>
      <c r="J319" t="s">
        <v>37</v>
      </c>
      <c r="K319" t="s">
        <v>586</v>
      </c>
      <c r="L319" t="s">
        <v>39</v>
      </c>
      <c r="M319">
        <v>1011397</v>
      </c>
      <c r="N319">
        <v>0</v>
      </c>
      <c r="O319">
        <v>1011397</v>
      </c>
      <c r="P319">
        <v>0</v>
      </c>
      <c r="Q319" t="s">
        <v>2223</v>
      </c>
      <c r="R319" t="s">
        <v>3187</v>
      </c>
      <c r="S319" t="s">
        <v>3224</v>
      </c>
      <c r="T319" t="s">
        <v>588</v>
      </c>
      <c r="U319" t="s">
        <v>3390</v>
      </c>
      <c r="V319" t="s">
        <v>3391</v>
      </c>
      <c r="W319" t="s">
        <v>588</v>
      </c>
      <c r="X319" t="str">
        <f t="shared" si="4"/>
        <v>Funcionamiento</v>
      </c>
      <c r="Y319" t="s">
        <v>2195</v>
      </c>
    </row>
    <row r="320" spans="1:25" x14ac:dyDescent="0.2">
      <c r="A320" t="s">
        <v>3187</v>
      </c>
      <c r="B320" t="s">
        <v>3198</v>
      </c>
      <c r="C320" s="71" t="s">
        <v>3389</v>
      </c>
      <c r="D320" t="s">
        <v>583</v>
      </c>
      <c r="E320" t="s">
        <v>584</v>
      </c>
      <c r="F320" t="s">
        <v>479</v>
      </c>
      <c r="G320" t="s">
        <v>2195</v>
      </c>
      <c r="H320" t="s">
        <v>171</v>
      </c>
      <c r="I320" t="s">
        <v>125</v>
      </c>
      <c r="J320" t="s">
        <v>37</v>
      </c>
      <c r="K320" t="s">
        <v>586</v>
      </c>
      <c r="L320" t="s">
        <v>39</v>
      </c>
      <c r="M320">
        <v>1142203</v>
      </c>
      <c r="N320">
        <v>0</v>
      </c>
      <c r="O320">
        <v>1142203</v>
      </c>
      <c r="P320">
        <v>0</v>
      </c>
      <c r="Q320" t="s">
        <v>2223</v>
      </c>
      <c r="R320" t="s">
        <v>3187</v>
      </c>
      <c r="S320" t="s">
        <v>3224</v>
      </c>
      <c r="T320" t="s">
        <v>588</v>
      </c>
      <c r="U320" t="s">
        <v>3390</v>
      </c>
      <c r="V320" t="s">
        <v>3391</v>
      </c>
      <c r="W320" t="s">
        <v>588</v>
      </c>
      <c r="X320" t="str">
        <f t="shared" si="4"/>
        <v>Funcionamiento</v>
      </c>
      <c r="Y320" t="s">
        <v>2195</v>
      </c>
    </row>
    <row r="321" spans="1:25" x14ac:dyDescent="0.2">
      <c r="A321" t="s">
        <v>3187</v>
      </c>
      <c r="B321" t="s">
        <v>3198</v>
      </c>
      <c r="C321" s="71" t="s">
        <v>3389</v>
      </c>
      <c r="D321" t="s">
        <v>583</v>
      </c>
      <c r="E321" t="s">
        <v>584</v>
      </c>
      <c r="F321" t="s">
        <v>479</v>
      </c>
      <c r="G321" t="s">
        <v>2195</v>
      </c>
      <c r="H321" t="s">
        <v>164</v>
      </c>
      <c r="I321" t="s">
        <v>118</v>
      </c>
      <c r="J321" t="s">
        <v>37</v>
      </c>
      <c r="K321" t="s">
        <v>586</v>
      </c>
      <c r="L321" t="s">
        <v>39</v>
      </c>
      <c r="M321">
        <v>45836545</v>
      </c>
      <c r="N321">
        <v>0</v>
      </c>
      <c r="O321">
        <v>45836545</v>
      </c>
      <c r="P321">
        <v>0</v>
      </c>
      <c r="Q321" t="s">
        <v>2223</v>
      </c>
      <c r="R321" t="s">
        <v>3187</v>
      </c>
      <c r="S321" t="s">
        <v>3224</v>
      </c>
      <c r="T321" t="s">
        <v>588</v>
      </c>
      <c r="U321" t="s">
        <v>3390</v>
      </c>
      <c r="V321" t="s">
        <v>3391</v>
      </c>
      <c r="W321" t="s">
        <v>588</v>
      </c>
      <c r="X321" t="str">
        <f t="shared" si="4"/>
        <v>Funcionamiento</v>
      </c>
      <c r="Y321" t="s">
        <v>2195</v>
      </c>
    </row>
    <row r="322" spans="1:25" x14ac:dyDescent="0.2">
      <c r="A322" t="s">
        <v>3187</v>
      </c>
      <c r="B322" t="s">
        <v>3198</v>
      </c>
      <c r="C322" s="71" t="s">
        <v>3389</v>
      </c>
      <c r="D322" t="s">
        <v>583</v>
      </c>
      <c r="E322" t="s">
        <v>584</v>
      </c>
      <c r="F322" t="s">
        <v>479</v>
      </c>
      <c r="G322" t="s">
        <v>2195</v>
      </c>
      <c r="H322" t="s">
        <v>178</v>
      </c>
      <c r="I322" t="s">
        <v>132</v>
      </c>
      <c r="J322" t="s">
        <v>37</v>
      </c>
      <c r="K322" t="s">
        <v>586</v>
      </c>
      <c r="L322" t="s">
        <v>39</v>
      </c>
      <c r="M322">
        <v>1673301</v>
      </c>
      <c r="N322">
        <v>0</v>
      </c>
      <c r="O322">
        <v>1673301</v>
      </c>
      <c r="P322">
        <v>0</v>
      </c>
      <c r="Q322" t="s">
        <v>2223</v>
      </c>
      <c r="R322" t="s">
        <v>3187</v>
      </c>
      <c r="S322" t="s">
        <v>3224</v>
      </c>
      <c r="T322" t="s">
        <v>588</v>
      </c>
      <c r="U322" t="s">
        <v>3390</v>
      </c>
      <c r="V322" t="s">
        <v>3391</v>
      </c>
      <c r="W322" t="s">
        <v>588</v>
      </c>
      <c r="X322" t="str">
        <f t="shared" ref="X322:X385" si="5">IF(LEFT(H322,1)="C","Inversión","Funcionamiento")</f>
        <v>Funcionamiento</v>
      </c>
      <c r="Y322" t="s">
        <v>2195</v>
      </c>
    </row>
    <row r="323" spans="1:25" x14ac:dyDescent="0.2">
      <c r="A323" t="s">
        <v>3187</v>
      </c>
      <c r="B323" t="s">
        <v>3198</v>
      </c>
      <c r="C323" s="71" t="s">
        <v>3389</v>
      </c>
      <c r="D323" t="s">
        <v>583</v>
      </c>
      <c r="E323" t="s">
        <v>584</v>
      </c>
      <c r="F323" t="s">
        <v>479</v>
      </c>
      <c r="G323" t="s">
        <v>2195</v>
      </c>
      <c r="H323" t="s">
        <v>166</v>
      </c>
      <c r="I323" t="s">
        <v>120</v>
      </c>
      <c r="J323" t="s">
        <v>37</v>
      </c>
      <c r="K323" t="s">
        <v>586</v>
      </c>
      <c r="L323" t="s">
        <v>39</v>
      </c>
      <c r="M323">
        <v>782160</v>
      </c>
      <c r="N323">
        <v>0</v>
      </c>
      <c r="O323">
        <v>782160</v>
      </c>
      <c r="P323">
        <v>0</v>
      </c>
      <c r="Q323" t="s">
        <v>2223</v>
      </c>
      <c r="R323" t="s">
        <v>3187</v>
      </c>
      <c r="S323" t="s">
        <v>3224</v>
      </c>
      <c r="T323" t="s">
        <v>588</v>
      </c>
      <c r="U323" t="s">
        <v>3390</v>
      </c>
      <c r="V323" t="s">
        <v>3391</v>
      </c>
      <c r="W323" t="s">
        <v>588</v>
      </c>
      <c r="X323" t="str">
        <f t="shared" si="5"/>
        <v>Funcionamiento</v>
      </c>
      <c r="Y323" t="s">
        <v>2195</v>
      </c>
    </row>
    <row r="324" spans="1:25" x14ac:dyDescent="0.2">
      <c r="A324" t="s">
        <v>3187</v>
      </c>
      <c r="B324" t="s">
        <v>3198</v>
      </c>
      <c r="C324" s="71" t="s">
        <v>3389</v>
      </c>
      <c r="D324" t="s">
        <v>583</v>
      </c>
      <c r="E324" t="s">
        <v>584</v>
      </c>
      <c r="F324" t="s">
        <v>479</v>
      </c>
      <c r="G324" t="s">
        <v>2195</v>
      </c>
      <c r="H324" t="s">
        <v>181</v>
      </c>
      <c r="I324" t="s">
        <v>135</v>
      </c>
      <c r="J324" t="s">
        <v>37</v>
      </c>
      <c r="K324" t="s">
        <v>586</v>
      </c>
      <c r="L324" t="s">
        <v>39</v>
      </c>
      <c r="M324">
        <v>2354967</v>
      </c>
      <c r="N324">
        <v>0</v>
      </c>
      <c r="O324">
        <v>2354967</v>
      </c>
      <c r="P324">
        <v>0</v>
      </c>
      <c r="Q324" t="s">
        <v>2223</v>
      </c>
      <c r="R324" t="s">
        <v>3187</v>
      </c>
      <c r="S324" t="s">
        <v>3224</v>
      </c>
      <c r="T324" t="s">
        <v>588</v>
      </c>
      <c r="U324" t="s">
        <v>3390</v>
      </c>
      <c r="V324" t="s">
        <v>3391</v>
      </c>
      <c r="W324" t="s">
        <v>588</v>
      </c>
      <c r="X324" t="str">
        <f t="shared" si="5"/>
        <v>Funcionamiento</v>
      </c>
      <c r="Y324" t="s">
        <v>2195</v>
      </c>
    </row>
    <row r="325" spans="1:25" x14ac:dyDescent="0.2">
      <c r="A325" t="s">
        <v>3187</v>
      </c>
      <c r="B325" t="s">
        <v>3198</v>
      </c>
      <c r="C325" s="71" t="s">
        <v>3389</v>
      </c>
      <c r="D325" t="s">
        <v>583</v>
      </c>
      <c r="E325" t="s">
        <v>584</v>
      </c>
      <c r="F325" t="s">
        <v>479</v>
      </c>
      <c r="G325" t="s">
        <v>2195</v>
      </c>
      <c r="H325" t="s">
        <v>180</v>
      </c>
      <c r="I325" t="s">
        <v>134</v>
      </c>
      <c r="J325" t="s">
        <v>37</v>
      </c>
      <c r="K325" t="s">
        <v>586</v>
      </c>
      <c r="L325" t="s">
        <v>39</v>
      </c>
      <c r="M325">
        <v>135851</v>
      </c>
      <c r="N325">
        <v>0</v>
      </c>
      <c r="O325">
        <v>135851</v>
      </c>
      <c r="P325">
        <v>0</v>
      </c>
      <c r="Q325" t="s">
        <v>2223</v>
      </c>
      <c r="R325" t="s">
        <v>3187</v>
      </c>
      <c r="S325" t="s">
        <v>3224</v>
      </c>
      <c r="T325" t="s">
        <v>588</v>
      </c>
      <c r="U325" t="s">
        <v>3390</v>
      </c>
      <c r="V325" t="s">
        <v>3391</v>
      </c>
      <c r="W325" t="s">
        <v>588</v>
      </c>
      <c r="X325" t="str">
        <f t="shared" si="5"/>
        <v>Funcionamiento</v>
      </c>
      <c r="Y325" t="s">
        <v>2195</v>
      </c>
    </row>
    <row r="326" spans="1:25" x14ac:dyDescent="0.2">
      <c r="A326" t="s">
        <v>3165</v>
      </c>
      <c r="B326" t="s">
        <v>3392</v>
      </c>
      <c r="C326" s="71" t="s">
        <v>3393</v>
      </c>
      <c r="D326" t="s">
        <v>583</v>
      </c>
      <c r="E326" t="s">
        <v>584</v>
      </c>
      <c r="F326" t="s">
        <v>479</v>
      </c>
      <c r="G326" t="s">
        <v>2195</v>
      </c>
      <c r="H326" t="s">
        <v>176</v>
      </c>
      <c r="I326" t="s">
        <v>130</v>
      </c>
      <c r="J326" t="s">
        <v>37</v>
      </c>
      <c r="K326" t="s">
        <v>586</v>
      </c>
      <c r="L326" t="s">
        <v>39</v>
      </c>
      <c r="M326">
        <v>3097800</v>
      </c>
      <c r="N326">
        <v>0</v>
      </c>
      <c r="O326">
        <v>3097800</v>
      </c>
      <c r="P326">
        <v>0</v>
      </c>
      <c r="Q326" t="s">
        <v>2224</v>
      </c>
      <c r="R326" t="s">
        <v>3165</v>
      </c>
      <c r="S326" t="s">
        <v>3230</v>
      </c>
      <c r="T326" t="s">
        <v>588</v>
      </c>
      <c r="U326" t="s">
        <v>3394</v>
      </c>
      <c r="V326" t="s">
        <v>3395</v>
      </c>
      <c r="W326" t="s">
        <v>588</v>
      </c>
      <c r="X326" t="str">
        <f t="shared" si="5"/>
        <v>Funcionamiento</v>
      </c>
      <c r="Y326" t="s">
        <v>2195</v>
      </c>
    </row>
    <row r="327" spans="1:25" x14ac:dyDescent="0.2">
      <c r="A327" t="s">
        <v>3165</v>
      </c>
      <c r="B327" t="s">
        <v>3392</v>
      </c>
      <c r="C327" s="71" t="s">
        <v>3393</v>
      </c>
      <c r="D327" t="s">
        <v>583</v>
      </c>
      <c r="E327" t="s">
        <v>584</v>
      </c>
      <c r="F327" t="s">
        <v>479</v>
      </c>
      <c r="G327" t="s">
        <v>2195</v>
      </c>
      <c r="H327" t="s">
        <v>177</v>
      </c>
      <c r="I327" t="s">
        <v>131</v>
      </c>
      <c r="J327" t="s">
        <v>37</v>
      </c>
      <c r="K327" t="s">
        <v>586</v>
      </c>
      <c r="L327" t="s">
        <v>39</v>
      </c>
      <c r="M327">
        <v>2065800</v>
      </c>
      <c r="N327">
        <v>0</v>
      </c>
      <c r="O327">
        <v>2065800</v>
      </c>
      <c r="P327">
        <v>0</v>
      </c>
      <c r="Q327" t="s">
        <v>2224</v>
      </c>
      <c r="R327" t="s">
        <v>3165</v>
      </c>
      <c r="S327" t="s">
        <v>3230</v>
      </c>
      <c r="T327" t="s">
        <v>588</v>
      </c>
      <c r="U327" t="s">
        <v>3394</v>
      </c>
      <c r="V327" t="s">
        <v>3395</v>
      </c>
      <c r="W327" t="s">
        <v>588</v>
      </c>
      <c r="X327" t="str">
        <f t="shared" si="5"/>
        <v>Funcionamiento</v>
      </c>
      <c r="Y327" t="s">
        <v>2195</v>
      </c>
    </row>
    <row r="328" spans="1:25" x14ac:dyDescent="0.2">
      <c r="A328" t="s">
        <v>3165</v>
      </c>
      <c r="B328" t="s">
        <v>3392</v>
      </c>
      <c r="C328" s="71" t="s">
        <v>3393</v>
      </c>
      <c r="D328" t="s">
        <v>583</v>
      </c>
      <c r="E328" t="s">
        <v>584</v>
      </c>
      <c r="F328" t="s">
        <v>479</v>
      </c>
      <c r="G328" t="s">
        <v>2195</v>
      </c>
      <c r="H328" t="s">
        <v>172</v>
      </c>
      <c r="I328" t="s">
        <v>126</v>
      </c>
      <c r="J328" t="s">
        <v>37</v>
      </c>
      <c r="K328" t="s">
        <v>586</v>
      </c>
      <c r="L328" t="s">
        <v>39</v>
      </c>
      <c r="M328">
        <v>5710100</v>
      </c>
      <c r="N328">
        <v>0</v>
      </c>
      <c r="O328">
        <v>5710100</v>
      </c>
      <c r="P328">
        <v>0</v>
      </c>
      <c r="Q328" t="s">
        <v>2224</v>
      </c>
      <c r="R328" t="s">
        <v>3165</v>
      </c>
      <c r="S328" t="s">
        <v>3230</v>
      </c>
      <c r="T328" t="s">
        <v>588</v>
      </c>
      <c r="U328" t="s">
        <v>3394</v>
      </c>
      <c r="V328" t="s">
        <v>3395</v>
      </c>
      <c r="W328" t="s">
        <v>588</v>
      </c>
      <c r="X328" t="str">
        <f t="shared" si="5"/>
        <v>Funcionamiento</v>
      </c>
      <c r="Y328" t="s">
        <v>2195</v>
      </c>
    </row>
    <row r="329" spans="1:25" x14ac:dyDescent="0.2">
      <c r="A329" t="s">
        <v>3165</v>
      </c>
      <c r="B329" t="s">
        <v>3392</v>
      </c>
      <c r="C329" s="71" t="s">
        <v>3393</v>
      </c>
      <c r="D329" t="s">
        <v>583</v>
      </c>
      <c r="E329" t="s">
        <v>584</v>
      </c>
      <c r="F329" t="s">
        <v>479</v>
      </c>
      <c r="G329" t="s">
        <v>2195</v>
      </c>
      <c r="H329" t="s">
        <v>174</v>
      </c>
      <c r="I329" t="s">
        <v>128</v>
      </c>
      <c r="J329" t="s">
        <v>37</v>
      </c>
      <c r="K329" t="s">
        <v>586</v>
      </c>
      <c r="L329" t="s">
        <v>39</v>
      </c>
      <c r="M329">
        <v>4129800</v>
      </c>
      <c r="N329">
        <v>0</v>
      </c>
      <c r="O329">
        <v>4129800</v>
      </c>
      <c r="P329">
        <v>0</v>
      </c>
      <c r="Q329" t="s">
        <v>2224</v>
      </c>
      <c r="R329" t="s">
        <v>3165</v>
      </c>
      <c r="S329" t="s">
        <v>3230</v>
      </c>
      <c r="T329" t="s">
        <v>588</v>
      </c>
      <c r="U329" t="s">
        <v>3394</v>
      </c>
      <c r="V329" t="s">
        <v>3395</v>
      </c>
      <c r="W329" t="s">
        <v>588</v>
      </c>
      <c r="X329" t="str">
        <f t="shared" si="5"/>
        <v>Funcionamiento</v>
      </c>
      <c r="Y329" t="s">
        <v>2195</v>
      </c>
    </row>
    <row r="330" spans="1:25" x14ac:dyDescent="0.2">
      <c r="A330" t="s">
        <v>3165</v>
      </c>
      <c r="B330" t="s">
        <v>3392</v>
      </c>
      <c r="C330" s="71" t="s">
        <v>3393</v>
      </c>
      <c r="D330" t="s">
        <v>583</v>
      </c>
      <c r="E330" t="s">
        <v>584</v>
      </c>
      <c r="F330" t="s">
        <v>479</v>
      </c>
      <c r="G330" t="s">
        <v>2195</v>
      </c>
      <c r="H330" t="s">
        <v>175</v>
      </c>
      <c r="I330" t="s">
        <v>129</v>
      </c>
      <c r="J330" t="s">
        <v>37</v>
      </c>
      <c r="K330" t="s">
        <v>586</v>
      </c>
      <c r="L330" t="s">
        <v>39</v>
      </c>
      <c r="M330">
        <v>596600</v>
      </c>
      <c r="N330">
        <v>0</v>
      </c>
      <c r="O330">
        <v>596600</v>
      </c>
      <c r="P330">
        <v>0</v>
      </c>
      <c r="Q330" t="s">
        <v>2224</v>
      </c>
      <c r="R330" t="s">
        <v>3165</v>
      </c>
      <c r="S330" t="s">
        <v>3230</v>
      </c>
      <c r="T330" t="s">
        <v>588</v>
      </c>
      <c r="U330" t="s">
        <v>3394</v>
      </c>
      <c r="V330" t="s">
        <v>3395</v>
      </c>
      <c r="W330" t="s">
        <v>588</v>
      </c>
      <c r="X330" t="str">
        <f t="shared" si="5"/>
        <v>Funcionamiento</v>
      </c>
      <c r="Y330" t="s">
        <v>2195</v>
      </c>
    </row>
    <row r="331" spans="1:25" x14ac:dyDescent="0.2">
      <c r="A331" t="s">
        <v>3165</v>
      </c>
      <c r="B331" t="s">
        <v>3392</v>
      </c>
      <c r="C331" s="71" t="s">
        <v>3393</v>
      </c>
      <c r="D331" t="s">
        <v>583</v>
      </c>
      <c r="E331" t="s">
        <v>584</v>
      </c>
      <c r="F331" t="s">
        <v>479</v>
      </c>
      <c r="G331" t="s">
        <v>2195</v>
      </c>
      <c r="H331" t="s">
        <v>173</v>
      </c>
      <c r="I331" t="s">
        <v>127</v>
      </c>
      <c r="J331" t="s">
        <v>37</v>
      </c>
      <c r="K331" t="s">
        <v>586</v>
      </c>
      <c r="L331" t="s">
        <v>39</v>
      </c>
      <c r="M331">
        <v>4045000</v>
      </c>
      <c r="N331">
        <v>0</v>
      </c>
      <c r="O331">
        <v>4045000</v>
      </c>
      <c r="P331">
        <v>0</v>
      </c>
      <c r="Q331" t="s">
        <v>2224</v>
      </c>
      <c r="R331" t="s">
        <v>3165</v>
      </c>
      <c r="S331" t="s">
        <v>3230</v>
      </c>
      <c r="T331" t="s">
        <v>588</v>
      </c>
      <c r="U331" t="s">
        <v>3394</v>
      </c>
      <c r="V331" t="s">
        <v>3395</v>
      </c>
      <c r="W331" t="s">
        <v>588</v>
      </c>
      <c r="X331" t="str">
        <f t="shared" si="5"/>
        <v>Funcionamiento</v>
      </c>
      <c r="Y331" t="s">
        <v>2195</v>
      </c>
    </row>
    <row r="332" spans="1:25" x14ac:dyDescent="0.2">
      <c r="A332" t="s">
        <v>3171</v>
      </c>
      <c r="B332" t="s">
        <v>3396</v>
      </c>
      <c r="C332" s="71" t="s">
        <v>3397</v>
      </c>
      <c r="D332" t="s">
        <v>583</v>
      </c>
      <c r="E332" t="s">
        <v>584</v>
      </c>
      <c r="F332" t="s">
        <v>3144</v>
      </c>
      <c r="G332" t="s">
        <v>2195</v>
      </c>
      <c r="H332" t="s">
        <v>200</v>
      </c>
      <c r="I332" t="s">
        <v>161</v>
      </c>
      <c r="J332" t="s">
        <v>37</v>
      </c>
      <c r="K332" t="s">
        <v>586</v>
      </c>
      <c r="L332" t="s">
        <v>39</v>
      </c>
      <c r="M332">
        <v>13424263</v>
      </c>
      <c r="N332">
        <v>-8</v>
      </c>
      <c r="O332">
        <v>13424255</v>
      </c>
      <c r="P332">
        <v>0</v>
      </c>
      <c r="Q332" t="s">
        <v>2225</v>
      </c>
      <c r="R332" t="s">
        <v>3171</v>
      </c>
      <c r="S332" t="s">
        <v>3398</v>
      </c>
      <c r="T332" t="s">
        <v>3399</v>
      </c>
      <c r="U332" t="s">
        <v>3400</v>
      </c>
      <c r="V332" t="s">
        <v>3401</v>
      </c>
      <c r="W332" t="s">
        <v>588</v>
      </c>
      <c r="X332" t="str">
        <f t="shared" si="5"/>
        <v>Inversión</v>
      </c>
      <c r="Y332" t="s">
        <v>585</v>
      </c>
    </row>
    <row r="333" spans="1:25" x14ac:dyDescent="0.2">
      <c r="A333" t="s">
        <v>3177</v>
      </c>
      <c r="B333" t="s">
        <v>3402</v>
      </c>
      <c r="C333" s="71" t="s">
        <v>3403</v>
      </c>
      <c r="D333" t="s">
        <v>583</v>
      </c>
      <c r="E333" t="s">
        <v>584</v>
      </c>
      <c r="F333" t="s">
        <v>479</v>
      </c>
      <c r="G333" t="s">
        <v>2195</v>
      </c>
      <c r="H333" t="s">
        <v>166</v>
      </c>
      <c r="I333" t="s">
        <v>120</v>
      </c>
      <c r="J333" t="s">
        <v>37</v>
      </c>
      <c r="K333" t="s">
        <v>586</v>
      </c>
      <c r="L333" t="s">
        <v>39</v>
      </c>
      <c r="M333">
        <v>828429</v>
      </c>
      <c r="N333">
        <v>0</v>
      </c>
      <c r="O333">
        <v>828429</v>
      </c>
      <c r="P333">
        <v>0</v>
      </c>
      <c r="Q333" t="s">
        <v>2226</v>
      </c>
      <c r="R333" t="s">
        <v>3177</v>
      </c>
      <c r="S333" t="s">
        <v>3404</v>
      </c>
      <c r="T333" t="s">
        <v>588</v>
      </c>
      <c r="U333" t="s">
        <v>3405</v>
      </c>
      <c r="V333" t="s">
        <v>3406</v>
      </c>
      <c r="W333" t="s">
        <v>588</v>
      </c>
      <c r="X333" t="str">
        <f t="shared" si="5"/>
        <v>Funcionamiento</v>
      </c>
      <c r="Y333" t="s">
        <v>2195</v>
      </c>
    </row>
    <row r="334" spans="1:25" x14ac:dyDescent="0.2">
      <c r="A334" t="s">
        <v>3177</v>
      </c>
      <c r="B334" t="s">
        <v>3402</v>
      </c>
      <c r="C334" s="71" t="s">
        <v>3403</v>
      </c>
      <c r="D334" t="s">
        <v>583</v>
      </c>
      <c r="E334" t="s">
        <v>584</v>
      </c>
      <c r="F334" t="s">
        <v>479</v>
      </c>
      <c r="G334" t="s">
        <v>2195</v>
      </c>
      <c r="H334" t="s">
        <v>171</v>
      </c>
      <c r="I334" t="s">
        <v>125</v>
      </c>
      <c r="J334" t="s">
        <v>37</v>
      </c>
      <c r="K334" t="s">
        <v>586</v>
      </c>
      <c r="L334" t="s">
        <v>39</v>
      </c>
      <c r="M334">
        <v>3492593</v>
      </c>
      <c r="N334">
        <v>0</v>
      </c>
      <c r="O334">
        <v>3492593</v>
      </c>
      <c r="P334">
        <v>0</v>
      </c>
      <c r="Q334" t="s">
        <v>2226</v>
      </c>
      <c r="R334" t="s">
        <v>3177</v>
      </c>
      <c r="S334" t="s">
        <v>3404</v>
      </c>
      <c r="T334" t="s">
        <v>588</v>
      </c>
      <c r="U334" t="s">
        <v>3405</v>
      </c>
      <c r="V334" t="s">
        <v>3406</v>
      </c>
      <c r="W334" t="s">
        <v>588</v>
      </c>
      <c r="X334" t="str">
        <f t="shared" si="5"/>
        <v>Funcionamiento</v>
      </c>
      <c r="Y334" t="s">
        <v>2195</v>
      </c>
    </row>
    <row r="335" spans="1:25" x14ac:dyDescent="0.2">
      <c r="A335" t="s">
        <v>3177</v>
      </c>
      <c r="B335" t="s">
        <v>3402</v>
      </c>
      <c r="C335" s="71" t="s">
        <v>3403</v>
      </c>
      <c r="D335" t="s">
        <v>583</v>
      </c>
      <c r="E335" t="s">
        <v>584</v>
      </c>
      <c r="F335" t="s">
        <v>479</v>
      </c>
      <c r="G335" t="s">
        <v>2195</v>
      </c>
      <c r="H335" t="s">
        <v>164</v>
      </c>
      <c r="I335" t="s">
        <v>118</v>
      </c>
      <c r="J335" t="s">
        <v>37</v>
      </c>
      <c r="K335" t="s">
        <v>586</v>
      </c>
      <c r="L335" t="s">
        <v>39</v>
      </c>
      <c r="M335">
        <v>45402427</v>
      </c>
      <c r="N335">
        <v>0</v>
      </c>
      <c r="O335">
        <v>45402427</v>
      </c>
      <c r="P335">
        <v>0</v>
      </c>
      <c r="Q335" t="s">
        <v>2226</v>
      </c>
      <c r="R335" t="s">
        <v>3177</v>
      </c>
      <c r="S335" t="s">
        <v>3404</v>
      </c>
      <c r="T335" t="s">
        <v>588</v>
      </c>
      <c r="U335" t="s">
        <v>3405</v>
      </c>
      <c r="V335" t="s">
        <v>3406</v>
      </c>
      <c r="W335" t="s">
        <v>588</v>
      </c>
      <c r="X335" t="str">
        <f t="shared" si="5"/>
        <v>Funcionamiento</v>
      </c>
      <c r="Y335" t="s">
        <v>2195</v>
      </c>
    </row>
    <row r="336" spans="1:25" x14ac:dyDescent="0.2">
      <c r="A336" t="s">
        <v>3177</v>
      </c>
      <c r="B336" t="s">
        <v>3402</v>
      </c>
      <c r="C336" s="71" t="s">
        <v>3403</v>
      </c>
      <c r="D336" t="s">
        <v>583</v>
      </c>
      <c r="E336" t="s">
        <v>584</v>
      </c>
      <c r="F336" t="s">
        <v>479</v>
      </c>
      <c r="G336" t="s">
        <v>2195</v>
      </c>
      <c r="H336" t="s">
        <v>180</v>
      </c>
      <c r="I336" t="s">
        <v>134</v>
      </c>
      <c r="J336" t="s">
        <v>37</v>
      </c>
      <c r="K336" t="s">
        <v>586</v>
      </c>
      <c r="L336" t="s">
        <v>39</v>
      </c>
      <c r="M336">
        <v>265447</v>
      </c>
      <c r="N336">
        <v>0</v>
      </c>
      <c r="O336">
        <v>265447</v>
      </c>
      <c r="P336">
        <v>0</v>
      </c>
      <c r="Q336" t="s">
        <v>2226</v>
      </c>
      <c r="R336" t="s">
        <v>3177</v>
      </c>
      <c r="S336" t="s">
        <v>3404</v>
      </c>
      <c r="T336" t="s">
        <v>588</v>
      </c>
      <c r="U336" t="s">
        <v>3405</v>
      </c>
      <c r="V336" t="s">
        <v>3406</v>
      </c>
      <c r="W336" t="s">
        <v>588</v>
      </c>
      <c r="X336" t="str">
        <f t="shared" si="5"/>
        <v>Funcionamiento</v>
      </c>
      <c r="Y336" t="s">
        <v>2195</v>
      </c>
    </row>
    <row r="337" spans="1:25" x14ac:dyDescent="0.2">
      <c r="A337" t="s">
        <v>3177</v>
      </c>
      <c r="B337" t="s">
        <v>3402</v>
      </c>
      <c r="C337" s="71" t="s">
        <v>3403</v>
      </c>
      <c r="D337" t="s">
        <v>583</v>
      </c>
      <c r="E337" t="s">
        <v>584</v>
      </c>
      <c r="F337" t="s">
        <v>479</v>
      </c>
      <c r="G337" t="s">
        <v>2195</v>
      </c>
      <c r="H337" t="s">
        <v>178</v>
      </c>
      <c r="I337" t="s">
        <v>132</v>
      </c>
      <c r="J337" t="s">
        <v>37</v>
      </c>
      <c r="K337" t="s">
        <v>586</v>
      </c>
      <c r="L337" t="s">
        <v>39</v>
      </c>
      <c r="M337">
        <v>3570454</v>
      </c>
      <c r="N337">
        <v>0</v>
      </c>
      <c r="O337">
        <v>3570454</v>
      </c>
      <c r="P337">
        <v>0</v>
      </c>
      <c r="Q337" t="s">
        <v>2226</v>
      </c>
      <c r="R337" t="s">
        <v>3177</v>
      </c>
      <c r="S337" t="s">
        <v>3404</v>
      </c>
      <c r="T337" t="s">
        <v>588</v>
      </c>
      <c r="U337" t="s">
        <v>3405</v>
      </c>
      <c r="V337" t="s">
        <v>3406</v>
      </c>
      <c r="W337" t="s">
        <v>588</v>
      </c>
      <c r="X337" t="str">
        <f t="shared" si="5"/>
        <v>Funcionamiento</v>
      </c>
      <c r="Y337" t="s">
        <v>2195</v>
      </c>
    </row>
    <row r="338" spans="1:25" x14ac:dyDescent="0.2">
      <c r="A338" t="s">
        <v>3177</v>
      </c>
      <c r="B338" t="s">
        <v>3402</v>
      </c>
      <c r="C338" s="71" t="s">
        <v>3403</v>
      </c>
      <c r="D338" t="s">
        <v>583</v>
      </c>
      <c r="E338" t="s">
        <v>584</v>
      </c>
      <c r="F338" t="s">
        <v>479</v>
      </c>
      <c r="G338" t="s">
        <v>2195</v>
      </c>
      <c r="H338" t="s">
        <v>181</v>
      </c>
      <c r="I338" t="s">
        <v>135</v>
      </c>
      <c r="J338" t="s">
        <v>37</v>
      </c>
      <c r="K338" t="s">
        <v>586</v>
      </c>
      <c r="L338" t="s">
        <v>39</v>
      </c>
      <c r="M338">
        <v>2354967</v>
      </c>
      <c r="N338">
        <v>0</v>
      </c>
      <c r="O338">
        <v>2354967</v>
      </c>
      <c r="P338">
        <v>0</v>
      </c>
      <c r="Q338" t="s">
        <v>2226</v>
      </c>
      <c r="R338" t="s">
        <v>3177</v>
      </c>
      <c r="S338" t="s">
        <v>3404</v>
      </c>
      <c r="T338" t="s">
        <v>588</v>
      </c>
      <c r="U338" t="s">
        <v>3405</v>
      </c>
      <c r="V338" t="s">
        <v>3406</v>
      </c>
      <c r="W338" t="s">
        <v>588</v>
      </c>
      <c r="X338" t="str">
        <f t="shared" si="5"/>
        <v>Funcionamiento</v>
      </c>
      <c r="Y338" t="s">
        <v>2195</v>
      </c>
    </row>
    <row r="339" spans="1:25" x14ac:dyDescent="0.2">
      <c r="A339" t="s">
        <v>3177</v>
      </c>
      <c r="B339" t="s">
        <v>3402</v>
      </c>
      <c r="C339" s="71" t="s">
        <v>3403</v>
      </c>
      <c r="D339" t="s">
        <v>583</v>
      </c>
      <c r="E339" t="s">
        <v>584</v>
      </c>
      <c r="F339" t="s">
        <v>479</v>
      </c>
      <c r="G339" t="s">
        <v>2195</v>
      </c>
      <c r="H339" t="s">
        <v>169</v>
      </c>
      <c r="I339" t="s">
        <v>123</v>
      </c>
      <c r="J339" t="s">
        <v>37</v>
      </c>
      <c r="K339" t="s">
        <v>586</v>
      </c>
      <c r="L339" t="s">
        <v>39</v>
      </c>
      <c r="M339">
        <v>1264462</v>
      </c>
      <c r="N339">
        <v>0</v>
      </c>
      <c r="O339">
        <v>1264462</v>
      </c>
      <c r="P339">
        <v>0</v>
      </c>
      <c r="Q339" t="s">
        <v>2226</v>
      </c>
      <c r="R339" t="s">
        <v>3177</v>
      </c>
      <c r="S339" t="s">
        <v>3404</v>
      </c>
      <c r="T339" t="s">
        <v>588</v>
      </c>
      <c r="U339" t="s">
        <v>3405</v>
      </c>
      <c r="V339" t="s">
        <v>3406</v>
      </c>
      <c r="W339" t="s">
        <v>588</v>
      </c>
      <c r="X339" t="str">
        <f t="shared" si="5"/>
        <v>Funcionamiento</v>
      </c>
      <c r="Y339" t="s">
        <v>2195</v>
      </c>
    </row>
    <row r="340" spans="1:25" x14ac:dyDescent="0.2">
      <c r="A340" t="s">
        <v>3177</v>
      </c>
      <c r="B340" t="s">
        <v>3402</v>
      </c>
      <c r="C340" s="71" t="s">
        <v>3403</v>
      </c>
      <c r="D340" t="s">
        <v>583</v>
      </c>
      <c r="E340" t="s">
        <v>584</v>
      </c>
      <c r="F340" t="s">
        <v>479</v>
      </c>
      <c r="G340" t="s">
        <v>2195</v>
      </c>
      <c r="H340" t="s">
        <v>557</v>
      </c>
      <c r="I340" t="s">
        <v>3221</v>
      </c>
      <c r="J340" t="s">
        <v>37</v>
      </c>
      <c r="K340" t="s">
        <v>586</v>
      </c>
      <c r="L340" t="s">
        <v>39</v>
      </c>
      <c r="M340">
        <v>1083396</v>
      </c>
      <c r="N340">
        <v>0</v>
      </c>
      <c r="O340">
        <v>1083396</v>
      </c>
      <c r="P340">
        <v>0</v>
      </c>
      <c r="Q340" t="s">
        <v>2226</v>
      </c>
      <c r="R340" t="s">
        <v>3177</v>
      </c>
      <c r="S340" t="s">
        <v>3404</v>
      </c>
      <c r="T340" t="s">
        <v>588</v>
      </c>
      <c r="U340" t="s">
        <v>3405</v>
      </c>
      <c r="V340" t="s">
        <v>3406</v>
      </c>
      <c r="W340" t="s">
        <v>588</v>
      </c>
      <c r="X340" t="str">
        <f t="shared" si="5"/>
        <v>Funcionamiento</v>
      </c>
      <c r="Y340" t="s">
        <v>2195</v>
      </c>
    </row>
    <row r="341" spans="1:25" x14ac:dyDescent="0.2">
      <c r="A341" t="s">
        <v>3139</v>
      </c>
      <c r="B341" t="s">
        <v>3407</v>
      </c>
      <c r="C341" s="71" t="s">
        <v>3408</v>
      </c>
      <c r="D341" t="s">
        <v>583</v>
      </c>
      <c r="E341" t="s">
        <v>584</v>
      </c>
      <c r="F341" t="s">
        <v>479</v>
      </c>
      <c r="G341" t="s">
        <v>2195</v>
      </c>
      <c r="H341" t="s">
        <v>177</v>
      </c>
      <c r="I341" t="s">
        <v>131</v>
      </c>
      <c r="J341" t="s">
        <v>37</v>
      </c>
      <c r="K341" t="s">
        <v>586</v>
      </c>
      <c r="L341" t="s">
        <v>39</v>
      </c>
      <c r="M341">
        <v>1086300</v>
      </c>
      <c r="N341">
        <v>0</v>
      </c>
      <c r="O341">
        <v>1086300</v>
      </c>
      <c r="P341">
        <v>0</v>
      </c>
      <c r="Q341" t="s">
        <v>2227</v>
      </c>
      <c r="R341" t="s">
        <v>3139</v>
      </c>
      <c r="S341" t="s">
        <v>3409</v>
      </c>
      <c r="T341" t="s">
        <v>588</v>
      </c>
      <c r="U341" t="s">
        <v>3410</v>
      </c>
      <c r="V341" t="s">
        <v>3411</v>
      </c>
      <c r="W341" t="s">
        <v>588</v>
      </c>
      <c r="X341" t="str">
        <f t="shared" si="5"/>
        <v>Funcionamiento</v>
      </c>
      <c r="Y341" t="s">
        <v>2195</v>
      </c>
    </row>
    <row r="342" spans="1:25" x14ac:dyDescent="0.2">
      <c r="A342" t="s">
        <v>3139</v>
      </c>
      <c r="B342" t="s">
        <v>3407</v>
      </c>
      <c r="C342" s="71" t="s">
        <v>3408</v>
      </c>
      <c r="D342" t="s">
        <v>583</v>
      </c>
      <c r="E342" t="s">
        <v>584</v>
      </c>
      <c r="F342" t="s">
        <v>479</v>
      </c>
      <c r="G342" t="s">
        <v>2195</v>
      </c>
      <c r="H342" t="s">
        <v>176</v>
      </c>
      <c r="I342" t="s">
        <v>130</v>
      </c>
      <c r="J342" t="s">
        <v>37</v>
      </c>
      <c r="K342" t="s">
        <v>586</v>
      </c>
      <c r="L342" t="s">
        <v>39</v>
      </c>
      <c r="M342">
        <v>1628900</v>
      </c>
      <c r="N342">
        <v>0</v>
      </c>
      <c r="O342">
        <v>1628900</v>
      </c>
      <c r="P342">
        <v>0</v>
      </c>
      <c r="Q342" t="s">
        <v>2227</v>
      </c>
      <c r="R342" t="s">
        <v>3139</v>
      </c>
      <c r="S342" t="s">
        <v>3409</v>
      </c>
      <c r="T342" t="s">
        <v>588</v>
      </c>
      <c r="U342" t="s">
        <v>3410</v>
      </c>
      <c r="V342" t="s">
        <v>3411</v>
      </c>
      <c r="W342" t="s">
        <v>588</v>
      </c>
      <c r="X342" t="str">
        <f t="shared" si="5"/>
        <v>Funcionamiento</v>
      </c>
      <c r="Y342" t="s">
        <v>2195</v>
      </c>
    </row>
    <row r="343" spans="1:25" x14ac:dyDescent="0.2">
      <c r="A343" t="s">
        <v>3139</v>
      </c>
      <c r="B343" t="s">
        <v>3407</v>
      </c>
      <c r="C343" s="71" t="s">
        <v>3408</v>
      </c>
      <c r="D343" t="s">
        <v>583</v>
      </c>
      <c r="E343" t="s">
        <v>584</v>
      </c>
      <c r="F343" t="s">
        <v>479</v>
      </c>
      <c r="G343" t="s">
        <v>2195</v>
      </c>
      <c r="H343" t="s">
        <v>173</v>
      </c>
      <c r="I343" t="s">
        <v>127</v>
      </c>
      <c r="J343" t="s">
        <v>37</v>
      </c>
      <c r="K343" t="s">
        <v>586</v>
      </c>
      <c r="L343" t="s">
        <v>39</v>
      </c>
      <c r="M343">
        <v>4152700</v>
      </c>
      <c r="N343">
        <v>0</v>
      </c>
      <c r="O343">
        <v>4152700</v>
      </c>
      <c r="P343">
        <v>0</v>
      </c>
      <c r="Q343" t="s">
        <v>2227</v>
      </c>
      <c r="R343" t="s">
        <v>3139</v>
      </c>
      <c r="S343" t="s">
        <v>3409</v>
      </c>
      <c r="T343" t="s">
        <v>588</v>
      </c>
      <c r="U343" t="s">
        <v>3410</v>
      </c>
      <c r="V343" t="s">
        <v>3411</v>
      </c>
      <c r="W343" t="s">
        <v>588</v>
      </c>
      <c r="X343" t="str">
        <f t="shared" si="5"/>
        <v>Funcionamiento</v>
      </c>
      <c r="Y343" t="s">
        <v>2195</v>
      </c>
    </row>
    <row r="344" spans="1:25" x14ac:dyDescent="0.2">
      <c r="A344" t="s">
        <v>3139</v>
      </c>
      <c r="B344" t="s">
        <v>3407</v>
      </c>
      <c r="C344" s="71" t="s">
        <v>3408</v>
      </c>
      <c r="D344" t="s">
        <v>583</v>
      </c>
      <c r="E344" t="s">
        <v>584</v>
      </c>
      <c r="F344" t="s">
        <v>479</v>
      </c>
      <c r="G344" t="s">
        <v>2195</v>
      </c>
      <c r="H344" t="s">
        <v>175</v>
      </c>
      <c r="I344" t="s">
        <v>129</v>
      </c>
      <c r="J344" t="s">
        <v>37</v>
      </c>
      <c r="K344" t="s">
        <v>586</v>
      </c>
      <c r="L344" t="s">
        <v>39</v>
      </c>
      <c r="M344">
        <v>600000</v>
      </c>
      <c r="N344">
        <v>0</v>
      </c>
      <c r="O344">
        <v>600000</v>
      </c>
      <c r="P344">
        <v>0</v>
      </c>
      <c r="Q344" t="s">
        <v>2227</v>
      </c>
      <c r="R344" t="s">
        <v>3139</v>
      </c>
      <c r="S344" t="s">
        <v>3409</v>
      </c>
      <c r="T344" t="s">
        <v>588</v>
      </c>
      <c r="U344" t="s">
        <v>3410</v>
      </c>
      <c r="V344" t="s">
        <v>3411</v>
      </c>
      <c r="W344" t="s">
        <v>588</v>
      </c>
      <c r="X344" t="str">
        <f t="shared" si="5"/>
        <v>Funcionamiento</v>
      </c>
      <c r="Y344" t="s">
        <v>2195</v>
      </c>
    </row>
    <row r="345" spans="1:25" x14ac:dyDescent="0.2">
      <c r="A345" t="s">
        <v>3139</v>
      </c>
      <c r="B345" t="s">
        <v>3407</v>
      </c>
      <c r="C345" s="71" t="s">
        <v>3408</v>
      </c>
      <c r="D345" t="s">
        <v>583</v>
      </c>
      <c r="E345" t="s">
        <v>584</v>
      </c>
      <c r="F345" t="s">
        <v>479</v>
      </c>
      <c r="G345" t="s">
        <v>2195</v>
      </c>
      <c r="H345" t="s">
        <v>172</v>
      </c>
      <c r="I345" t="s">
        <v>126</v>
      </c>
      <c r="J345" t="s">
        <v>37</v>
      </c>
      <c r="K345" t="s">
        <v>586</v>
      </c>
      <c r="L345" t="s">
        <v>39</v>
      </c>
      <c r="M345">
        <v>5861700</v>
      </c>
      <c r="N345">
        <v>0</v>
      </c>
      <c r="O345">
        <v>5861700</v>
      </c>
      <c r="P345">
        <v>0</v>
      </c>
      <c r="Q345" t="s">
        <v>2227</v>
      </c>
      <c r="R345" t="s">
        <v>3139</v>
      </c>
      <c r="S345" t="s">
        <v>3409</v>
      </c>
      <c r="T345" t="s">
        <v>588</v>
      </c>
      <c r="U345" t="s">
        <v>3410</v>
      </c>
      <c r="V345" t="s">
        <v>3411</v>
      </c>
      <c r="W345" t="s">
        <v>588</v>
      </c>
      <c r="X345" t="str">
        <f t="shared" si="5"/>
        <v>Funcionamiento</v>
      </c>
      <c r="Y345" t="s">
        <v>2195</v>
      </c>
    </row>
    <row r="346" spans="1:25" x14ac:dyDescent="0.2">
      <c r="A346" t="s">
        <v>3139</v>
      </c>
      <c r="B346" t="s">
        <v>3407</v>
      </c>
      <c r="C346" s="71" t="s">
        <v>3408</v>
      </c>
      <c r="D346" t="s">
        <v>583</v>
      </c>
      <c r="E346" t="s">
        <v>584</v>
      </c>
      <c r="F346" t="s">
        <v>479</v>
      </c>
      <c r="G346" t="s">
        <v>2195</v>
      </c>
      <c r="H346" t="s">
        <v>174</v>
      </c>
      <c r="I346" t="s">
        <v>128</v>
      </c>
      <c r="J346" t="s">
        <v>37</v>
      </c>
      <c r="K346" t="s">
        <v>586</v>
      </c>
      <c r="L346" t="s">
        <v>39</v>
      </c>
      <c r="M346">
        <v>2171300</v>
      </c>
      <c r="N346">
        <v>0</v>
      </c>
      <c r="O346">
        <v>2171300</v>
      </c>
      <c r="P346">
        <v>0</v>
      </c>
      <c r="Q346" t="s">
        <v>2227</v>
      </c>
      <c r="R346" t="s">
        <v>3139</v>
      </c>
      <c r="S346" t="s">
        <v>3409</v>
      </c>
      <c r="T346" t="s">
        <v>588</v>
      </c>
      <c r="U346" t="s">
        <v>3410</v>
      </c>
      <c r="V346" t="s">
        <v>3411</v>
      </c>
      <c r="W346" t="s">
        <v>588</v>
      </c>
      <c r="X346" t="str">
        <f t="shared" si="5"/>
        <v>Funcionamiento</v>
      </c>
      <c r="Y346" t="s">
        <v>2195</v>
      </c>
    </row>
    <row r="347" spans="1:25" x14ac:dyDescent="0.2">
      <c r="A347" t="s">
        <v>3190</v>
      </c>
      <c r="B347" t="s">
        <v>3412</v>
      </c>
      <c r="C347" s="71" t="s">
        <v>3413</v>
      </c>
      <c r="D347" t="s">
        <v>583</v>
      </c>
      <c r="E347" t="s">
        <v>584</v>
      </c>
      <c r="F347" t="s">
        <v>3087</v>
      </c>
      <c r="G347" t="s">
        <v>2195</v>
      </c>
      <c r="H347" t="s">
        <v>197</v>
      </c>
      <c r="I347" t="s">
        <v>155</v>
      </c>
      <c r="J347" t="s">
        <v>48</v>
      </c>
      <c r="K347" t="s">
        <v>596</v>
      </c>
      <c r="L347" t="s">
        <v>39</v>
      </c>
      <c r="M347">
        <v>8382870</v>
      </c>
      <c r="N347">
        <v>-1378347</v>
      </c>
      <c r="O347">
        <v>7004523</v>
      </c>
      <c r="P347">
        <v>0</v>
      </c>
      <c r="Q347" t="s">
        <v>3025</v>
      </c>
      <c r="R347" t="s">
        <v>3190</v>
      </c>
      <c r="S347" t="s">
        <v>3414</v>
      </c>
      <c r="T347" t="s">
        <v>5903</v>
      </c>
      <c r="U347" t="s">
        <v>5745</v>
      </c>
      <c r="V347" t="s">
        <v>11199</v>
      </c>
      <c r="W347" t="s">
        <v>588</v>
      </c>
      <c r="X347" t="str">
        <f t="shared" si="5"/>
        <v>Inversión</v>
      </c>
      <c r="Y347" t="s">
        <v>626</v>
      </c>
    </row>
    <row r="348" spans="1:25" x14ac:dyDescent="0.2">
      <c r="A348" t="s">
        <v>3194</v>
      </c>
      <c r="B348" t="s">
        <v>3412</v>
      </c>
      <c r="C348" s="71" t="s">
        <v>3415</v>
      </c>
      <c r="D348" t="s">
        <v>583</v>
      </c>
      <c r="E348" t="s">
        <v>584</v>
      </c>
      <c r="F348" t="s">
        <v>479</v>
      </c>
      <c r="G348" t="s">
        <v>2195</v>
      </c>
      <c r="H348" t="s">
        <v>164</v>
      </c>
      <c r="I348" t="s">
        <v>118</v>
      </c>
      <c r="J348" t="s">
        <v>37</v>
      </c>
      <c r="K348" t="s">
        <v>586</v>
      </c>
      <c r="L348" t="s">
        <v>39</v>
      </c>
      <c r="M348">
        <v>44533948</v>
      </c>
      <c r="N348">
        <v>0</v>
      </c>
      <c r="O348">
        <v>44533948</v>
      </c>
      <c r="P348">
        <v>0</v>
      </c>
      <c r="Q348" t="s">
        <v>3026</v>
      </c>
      <c r="R348" t="s">
        <v>3194</v>
      </c>
      <c r="S348" t="s">
        <v>3416</v>
      </c>
      <c r="T348" t="s">
        <v>588</v>
      </c>
      <c r="U348" t="s">
        <v>3417</v>
      </c>
      <c r="V348" t="s">
        <v>3418</v>
      </c>
      <c r="W348" t="s">
        <v>588</v>
      </c>
      <c r="X348" t="str">
        <f t="shared" si="5"/>
        <v>Funcionamiento</v>
      </c>
      <c r="Y348" t="s">
        <v>2195</v>
      </c>
    </row>
    <row r="349" spans="1:25" x14ac:dyDescent="0.2">
      <c r="A349" t="s">
        <v>3194</v>
      </c>
      <c r="B349" t="s">
        <v>3412</v>
      </c>
      <c r="C349" s="71" t="s">
        <v>3415</v>
      </c>
      <c r="D349" t="s">
        <v>583</v>
      </c>
      <c r="E349" t="s">
        <v>584</v>
      </c>
      <c r="F349" t="s">
        <v>479</v>
      </c>
      <c r="G349" t="s">
        <v>2195</v>
      </c>
      <c r="H349" t="s">
        <v>181</v>
      </c>
      <c r="I349" t="s">
        <v>135</v>
      </c>
      <c r="J349" t="s">
        <v>37</v>
      </c>
      <c r="K349" t="s">
        <v>586</v>
      </c>
      <c r="L349" t="s">
        <v>39</v>
      </c>
      <c r="M349">
        <v>2354967</v>
      </c>
      <c r="N349">
        <v>0</v>
      </c>
      <c r="O349">
        <v>2354967</v>
      </c>
      <c r="P349">
        <v>0</v>
      </c>
      <c r="Q349" t="s">
        <v>3026</v>
      </c>
      <c r="R349" t="s">
        <v>3194</v>
      </c>
      <c r="S349" t="s">
        <v>3416</v>
      </c>
      <c r="T349" t="s">
        <v>588</v>
      </c>
      <c r="U349" t="s">
        <v>3417</v>
      </c>
      <c r="V349" t="s">
        <v>3418</v>
      </c>
      <c r="W349" t="s">
        <v>588</v>
      </c>
      <c r="X349" t="str">
        <f t="shared" si="5"/>
        <v>Funcionamiento</v>
      </c>
      <c r="Y349" t="s">
        <v>2195</v>
      </c>
    </row>
    <row r="350" spans="1:25" x14ac:dyDescent="0.2">
      <c r="A350" t="s">
        <v>3194</v>
      </c>
      <c r="B350" t="s">
        <v>3412</v>
      </c>
      <c r="C350" s="71" t="s">
        <v>3415</v>
      </c>
      <c r="D350" t="s">
        <v>583</v>
      </c>
      <c r="E350" t="s">
        <v>584</v>
      </c>
      <c r="F350" t="s">
        <v>479</v>
      </c>
      <c r="G350" t="s">
        <v>2195</v>
      </c>
      <c r="H350" t="s">
        <v>166</v>
      </c>
      <c r="I350" t="s">
        <v>120</v>
      </c>
      <c r="J350" t="s">
        <v>37</v>
      </c>
      <c r="K350" t="s">
        <v>586</v>
      </c>
      <c r="L350" t="s">
        <v>39</v>
      </c>
      <c r="M350">
        <v>808599</v>
      </c>
      <c r="N350">
        <v>0</v>
      </c>
      <c r="O350">
        <v>808599</v>
      </c>
      <c r="P350">
        <v>0</v>
      </c>
      <c r="Q350" t="s">
        <v>3026</v>
      </c>
      <c r="R350" t="s">
        <v>3194</v>
      </c>
      <c r="S350" t="s">
        <v>3416</v>
      </c>
      <c r="T350" t="s">
        <v>588</v>
      </c>
      <c r="U350" t="s">
        <v>3417</v>
      </c>
      <c r="V350" t="s">
        <v>3418</v>
      </c>
      <c r="W350" t="s">
        <v>588</v>
      </c>
      <c r="X350" t="str">
        <f t="shared" si="5"/>
        <v>Funcionamiento</v>
      </c>
      <c r="Y350" t="s">
        <v>2195</v>
      </c>
    </row>
    <row r="351" spans="1:25" x14ac:dyDescent="0.2">
      <c r="A351" t="s">
        <v>3194</v>
      </c>
      <c r="B351" t="s">
        <v>3412</v>
      </c>
      <c r="C351" s="71" t="s">
        <v>3415</v>
      </c>
      <c r="D351" t="s">
        <v>583</v>
      </c>
      <c r="E351" t="s">
        <v>584</v>
      </c>
      <c r="F351" t="s">
        <v>479</v>
      </c>
      <c r="G351" t="s">
        <v>2195</v>
      </c>
      <c r="H351" t="s">
        <v>169</v>
      </c>
      <c r="I351" t="s">
        <v>123</v>
      </c>
      <c r="J351" t="s">
        <v>37</v>
      </c>
      <c r="K351" t="s">
        <v>586</v>
      </c>
      <c r="L351" t="s">
        <v>39</v>
      </c>
      <c r="M351">
        <v>2988144</v>
      </c>
      <c r="N351">
        <v>0</v>
      </c>
      <c r="O351">
        <v>2988144</v>
      </c>
      <c r="P351">
        <v>0</v>
      </c>
      <c r="Q351" t="s">
        <v>3026</v>
      </c>
      <c r="R351" t="s">
        <v>3194</v>
      </c>
      <c r="S351" t="s">
        <v>3416</v>
      </c>
      <c r="T351" t="s">
        <v>588</v>
      </c>
      <c r="U351" t="s">
        <v>3417</v>
      </c>
      <c r="V351" t="s">
        <v>3418</v>
      </c>
      <c r="W351" t="s">
        <v>588</v>
      </c>
      <c r="X351" t="str">
        <f t="shared" si="5"/>
        <v>Funcionamiento</v>
      </c>
      <c r="Y351" t="s">
        <v>2195</v>
      </c>
    </row>
    <row r="352" spans="1:25" x14ac:dyDescent="0.2">
      <c r="A352" t="s">
        <v>3194</v>
      </c>
      <c r="B352" t="s">
        <v>3412</v>
      </c>
      <c r="C352" t="s">
        <v>3415</v>
      </c>
      <c r="D352" t="s">
        <v>583</v>
      </c>
      <c r="E352" t="s">
        <v>584</v>
      </c>
      <c r="F352" t="s">
        <v>479</v>
      </c>
      <c r="G352" t="s">
        <v>2195</v>
      </c>
      <c r="H352" t="s">
        <v>557</v>
      </c>
      <c r="I352" t="s">
        <v>3221</v>
      </c>
      <c r="J352" t="s">
        <v>37</v>
      </c>
      <c r="K352" t="s">
        <v>586</v>
      </c>
      <c r="L352" t="s">
        <v>39</v>
      </c>
      <c r="M352">
        <v>1052539</v>
      </c>
      <c r="N352">
        <v>0</v>
      </c>
      <c r="O352">
        <v>1052539</v>
      </c>
      <c r="P352">
        <v>0</v>
      </c>
      <c r="Q352" t="s">
        <v>3026</v>
      </c>
      <c r="R352" t="s">
        <v>3194</v>
      </c>
      <c r="S352" t="s">
        <v>3416</v>
      </c>
      <c r="T352" t="s">
        <v>588</v>
      </c>
      <c r="U352" t="s">
        <v>3417</v>
      </c>
      <c r="V352" t="s">
        <v>3418</v>
      </c>
      <c r="W352" t="s">
        <v>588</v>
      </c>
      <c r="X352" t="str">
        <f t="shared" si="5"/>
        <v>Funcionamiento</v>
      </c>
      <c r="Y352" t="s">
        <v>2195</v>
      </c>
    </row>
    <row r="353" spans="1:25" x14ac:dyDescent="0.2">
      <c r="A353" t="s">
        <v>3200</v>
      </c>
      <c r="B353" t="s">
        <v>3419</v>
      </c>
      <c r="C353" t="s">
        <v>3420</v>
      </c>
      <c r="D353" t="s">
        <v>583</v>
      </c>
      <c r="E353" t="s">
        <v>584</v>
      </c>
      <c r="F353" t="s">
        <v>479</v>
      </c>
      <c r="G353" t="s">
        <v>2195</v>
      </c>
      <c r="H353" t="s">
        <v>172</v>
      </c>
      <c r="I353" t="s">
        <v>126</v>
      </c>
      <c r="J353" t="s">
        <v>37</v>
      </c>
      <c r="K353" t="s">
        <v>586</v>
      </c>
      <c r="L353" t="s">
        <v>39</v>
      </c>
      <c r="M353">
        <v>6068800</v>
      </c>
      <c r="N353">
        <v>0</v>
      </c>
      <c r="O353">
        <v>6068800</v>
      </c>
      <c r="P353">
        <v>0</v>
      </c>
      <c r="Q353" t="s">
        <v>3027</v>
      </c>
      <c r="R353" t="s">
        <v>3200</v>
      </c>
      <c r="S353" t="s">
        <v>3207</v>
      </c>
      <c r="T353" t="s">
        <v>588</v>
      </c>
      <c r="U353" t="s">
        <v>3421</v>
      </c>
      <c r="V353" t="s">
        <v>3422</v>
      </c>
      <c r="W353" t="s">
        <v>588</v>
      </c>
      <c r="X353" t="str">
        <f t="shared" si="5"/>
        <v>Funcionamiento</v>
      </c>
      <c r="Y353" t="s">
        <v>2195</v>
      </c>
    </row>
    <row r="354" spans="1:25" x14ac:dyDescent="0.2">
      <c r="A354" t="s">
        <v>3200</v>
      </c>
      <c r="B354" t="s">
        <v>3419</v>
      </c>
      <c r="C354" t="s">
        <v>3420</v>
      </c>
      <c r="D354" t="s">
        <v>583</v>
      </c>
      <c r="E354" t="s">
        <v>584</v>
      </c>
      <c r="F354" t="s">
        <v>479</v>
      </c>
      <c r="G354" t="s">
        <v>2195</v>
      </c>
      <c r="H354" t="s">
        <v>176</v>
      </c>
      <c r="I354" t="s">
        <v>130</v>
      </c>
      <c r="J354" t="s">
        <v>37</v>
      </c>
      <c r="K354" t="s">
        <v>586</v>
      </c>
      <c r="L354" t="s">
        <v>39</v>
      </c>
      <c r="M354">
        <v>1567800</v>
      </c>
      <c r="N354">
        <v>0</v>
      </c>
      <c r="O354">
        <v>1567800</v>
      </c>
      <c r="P354">
        <v>0</v>
      </c>
      <c r="Q354" t="s">
        <v>3027</v>
      </c>
      <c r="R354" t="s">
        <v>3200</v>
      </c>
      <c r="S354" t="s">
        <v>3207</v>
      </c>
      <c r="T354" t="s">
        <v>588</v>
      </c>
      <c r="U354" t="s">
        <v>3421</v>
      </c>
      <c r="V354" t="s">
        <v>3422</v>
      </c>
      <c r="W354" t="s">
        <v>588</v>
      </c>
      <c r="X354" t="str">
        <f t="shared" si="5"/>
        <v>Funcionamiento</v>
      </c>
      <c r="Y354" t="s">
        <v>2195</v>
      </c>
    </row>
    <row r="355" spans="1:25" x14ac:dyDescent="0.2">
      <c r="A355" t="s">
        <v>3200</v>
      </c>
      <c r="B355" t="s">
        <v>3419</v>
      </c>
      <c r="C355" t="s">
        <v>3420</v>
      </c>
      <c r="D355" t="s">
        <v>583</v>
      </c>
      <c r="E355" t="s">
        <v>584</v>
      </c>
      <c r="F355" t="s">
        <v>479</v>
      </c>
      <c r="G355" t="s">
        <v>2195</v>
      </c>
      <c r="H355" t="s">
        <v>177</v>
      </c>
      <c r="I355" t="s">
        <v>131</v>
      </c>
      <c r="J355" t="s">
        <v>37</v>
      </c>
      <c r="K355" t="s">
        <v>586</v>
      </c>
      <c r="L355" t="s">
        <v>39</v>
      </c>
      <c r="M355">
        <v>1045300</v>
      </c>
      <c r="N355">
        <v>0</v>
      </c>
      <c r="O355">
        <v>1045300</v>
      </c>
      <c r="P355">
        <v>0</v>
      </c>
      <c r="Q355" t="s">
        <v>3027</v>
      </c>
      <c r="R355" t="s">
        <v>3200</v>
      </c>
      <c r="S355" t="s">
        <v>3207</v>
      </c>
      <c r="T355" t="s">
        <v>588</v>
      </c>
      <c r="U355" t="s">
        <v>3421</v>
      </c>
      <c r="V355" t="s">
        <v>3422</v>
      </c>
      <c r="W355" t="s">
        <v>588</v>
      </c>
      <c r="X355" t="str">
        <f t="shared" si="5"/>
        <v>Funcionamiento</v>
      </c>
      <c r="Y355" t="s">
        <v>2195</v>
      </c>
    </row>
    <row r="356" spans="1:25" x14ac:dyDescent="0.2">
      <c r="A356" t="s">
        <v>3200</v>
      </c>
      <c r="B356" t="s">
        <v>3419</v>
      </c>
      <c r="C356" t="s">
        <v>3420</v>
      </c>
      <c r="D356" t="s">
        <v>583</v>
      </c>
      <c r="E356" t="s">
        <v>584</v>
      </c>
      <c r="F356" t="s">
        <v>479</v>
      </c>
      <c r="G356" t="s">
        <v>2195</v>
      </c>
      <c r="H356" t="s">
        <v>174</v>
      </c>
      <c r="I356" t="s">
        <v>128</v>
      </c>
      <c r="J356" t="s">
        <v>37</v>
      </c>
      <c r="K356" t="s">
        <v>586</v>
      </c>
      <c r="L356" t="s">
        <v>39</v>
      </c>
      <c r="M356">
        <v>2089600</v>
      </c>
      <c r="N356">
        <v>0</v>
      </c>
      <c r="O356">
        <v>2089600</v>
      </c>
      <c r="P356">
        <v>0</v>
      </c>
      <c r="Q356" t="s">
        <v>3027</v>
      </c>
      <c r="R356" t="s">
        <v>3200</v>
      </c>
      <c r="S356" t="s">
        <v>3207</v>
      </c>
      <c r="T356" t="s">
        <v>588</v>
      </c>
      <c r="U356" t="s">
        <v>3421</v>
      </c>
      <c r="V356" t="s">
        <v>3422</v>
      </c>
      <c r="W356" t="s">
        <v>588</v>
      </c>
      <c r="X356" t="str">
        <f t="shared" si="5"/>
        <v>Funcionamiento</v>
      </c>
      <c r="Y356" t="s">
        <v>2195</v>
      </c>
    </row>
    <row r="357" spans="1:25" x14ac:dyDescent="0.2">
      <c r="A357" t="s">
        <v>3200</v>
      </c>
      <c r="B357" t="s">
        <v>3419</v>
      </c>
      <c r="C357" t="s">
        <v>3420</v>
      </c>
      <c r="D357" t="s">
        <v>583</v>
      </c>
      <c r="E357" t="s">
        <v>584</v>
      </c>
      <c r="F357" t="s">
        <v>479</v>
      </c>
      <c r="G357" t="s">
        <v>2195</v>
      </c>
      <c r="H357" t="s">
        <v>175</v>
      </c>
      <c r="I357" t="s">
        <v>129</v>
      </c>
      <c r="J357" t="s">
        <v>37</v>
      </c>
      <c r="K357" t="s">
        <v>586</v>
      </c>
      <c r="L357" t="s">
        <v>39</v>
      </c>
      <c r="M357">
        <v>616700</v>
      </c>
      <c r="N357">
        <v>0</v>
      </c>
      <c r="O357">
        <v>616700</v>
      </c>
      <c r="P357">
        <v>0</v>
      </c>
      <c r="Q357" t="s">
        <v>3027</v>
      </c>
      <c r="R357" t="s">
        <v>3200</v>
      </c>
      <c r="S357" t="s">
        <v>3207</v>
      </c>
      <c r="T357" t="s">
        <v>588</v>
      </c>
      <c r="U357" t="s">
        <v>3421</v>
      </c>
      <c r="V357" t="s">
        <v>3422</v>
      </c>
      <c r="W357" t="s">
        <v>588</v>
      </c>
      <c r="X357" t="str">
        <f t="shared" si="5"/>
        <v>Funcionamiento</v>
      </c>
      <c r="Y357" t="s">
        <v>2195</v>
      </c>
    </row>
    <row r="358" spans="1:25" x14ac:dyDescent="0.2">
      <c r="A358" t="s">
        <v>3200</v>
      </c>
      <c r="B358" t="s">
        <v>3419</v>
      </c>
      <c r="C358" t="s">
        <v>3420</v>
      </c>
      <c r="D358" t="s">
        <v>583</v>
      </c>
      <c r="E358" t="s">
        <v>584</v>
      </c>
      <c r="F358" t="s">
        <v>479</v>
      </c>
      <c r="G358" t="s">
        <v>2195</v>
      </c>
      <c r="H358" t="s">
        <v>173</v>
      </c>
      <c r="I358" t="s">
        <v>127</v>
      </c>
      <c r="J358" t="s">
        <v>37</v>
      </c>
      <c r="K358" t="s">
        <v>586</v>
      </c>
      <c r="L358" t="s">
        <v>39</v>
      </c>
      <c r="M358">
        <v>4298900</v>
      </c>
      <c r="N358">
        <v>0</v>
      </c>
      <c r="O358">
        <v>4298900</v>
      </c>
      <c r="P358">
        <v>0</v>
      </c>
      <c r="Q358" t="s">
        <v>3027</v>
      </c>
      <c r="R358" t="s">
        <v>3200</v>
      </c>
      <c r="S358" t="s">
        <v>3207</v>
      </c>
      <c r="T358" t="s">
        <v>588</v>
      </c>
      <c r="U358" t="s">
        <v>3421</v>
      </c>
      <c r="V358" t="s">
        <v>3422</v>
      </c>
      <c r="W358" t="s">
        <v>588</v>
      </c>
      <c r="X358" t="str">
        <f t="shared" si="5"/>
        <v>Funcionamiento</v>
      </c>
      <c r="Y358" t="s">
        <v>2195</v>
      </c>
    </row>
    <row r="359" spans="1:25" x14ac:dyDescent="0.2">
      <c r="A359" t="s">
        <v>3146</v>
      </c>
      <c r="B359" t="s">
        <v>3263</v>
      </c>
      <c r="C359" t="s">
        <v>3423</v>
      </c>
      <c r="D359" t="s">
        <v>583</v>
      </c>
      <c r="E359" t="s">
        <v>584</v>
      </c>
      <c r="F359" t="s">
        <v>479</v>
      </c>
      <c r="G359" t="s">
        <v>2195</v>
      </c>
      <c r="H359" t="s">
        <v>186</v>
      </c>
      <c r="I359" t="s">
        <v>140</v>
      </c>
      <c r="J359" t="s">
        <v>37</v>
      </c>
      <c r="K359" t="s">
        <v>586</v>
      </c>
      <c r="L359" t="s">
        <v>39</v>
      </c>
      <c r="M359">
        <v>300000</v>
      </c>
      <c r="N359">
        <v>0</v>
      </c>
      <c r="O359">
        <v>300000</v>
      </c>
      <c r="P359">
        <v>45465</v>
      </c>
      <c r="Q359" t="s">
        <v>3424</v>
      </c>
      <c r="R359" t="s">
        <v>3146</v>
      </c>
      <c r="S359" t="s">
        <v>8772</v>
      </c>
      <c r="T359" t="s">
        <v>8773</v>
      </c>
      <c r="U359" t="s">
        <v>8774</v>
      </c>
      <c r="V359" t="s">
        <v>8775</v>
      </c>
      <c r="W359" t="s">
        <v>588</v>
      </c>
      <c r="X359" t="str">
        <f t="shared" si="5"/>
        <v>Funcionamiento</v>
      </c>
      <c r="Y359" t="s">
        <v>2195</v>
      </c>
    </row>
    <row r="360" spans="1:25" x14ac:dyDescent="0.2">
      <c r="A360" t="s">
        <v>3146</v>
      </c>
      <c r="B360" t="s">
        <v>3263</v>
      </c>
      <c r="C360" t="s">
        <v>3423</v>
      </c>
      <c r="D360" t="s">
        <v>583</v>
      </c>
      <c r="E360" t="s">
        <v>584</v>
      </c>
      <c r="F360" t="s">
        <v>479</v>
      </c>
      <c r="G360" t="s">
        <v>2195</v>
      </c>
      <c r="H360" t="s">
        <v>190</v>
      </c>
      <c r="I360" t="s">
        <v>145</v>
      </c>
      <c r="J360" t="s">
        <v>37</v>
      </c>
      <c r="K360" t="s">
        <v>586</v>
      </c>
      <c r="L360" t="s">
        <v>39</v>
      </c>
      <c r="M360">
        <v>1305412</v>
      </c>
      <c r="N360">
        <v>0</v>
      </c>
      <c r="O360">
        <v>1305412</v>
      </c>
      <c r="P360">
        <v>523628</v>
      </c>
      <c r="Q360" t="s">
        <v>3424</v>
      </c>
      <c r="R360" t="s">
        <v>3146</v>
      </c>
      <c r="S360" t="s">
        <v>8772</v>
      </c>
      <c r="T360" t="s">
        <v>8773</v>
      </c>
      <c r="U360" t="s">
        <v>8774</v>
      </c>
      <c r="V360" t="s">
        <v>8775</v>
      </c>
      <c r="W360" t="s">
        <v>588</v>
      </c>
      <c r="X360" t="str">
        <f t="shared" si="5"/>
        <v>Funcionamiento</v>
      </c>
      <c r="Y360" t="s">
        <v>2195</v>
      </c>
    </row>
    <row r="361" spans="1:25" x14ac:dyDescent="0.2">
      <c r="A361" t="s">
        <v>3211</v>
      </c>
      <c r="B361" t="s">
        <v>3266</v>
      </c>
      <c r="C361" t="s">
        <v>3427</v>
      </c>
      <c r="D361" t="s">
        <v>583</v>
      </c>
      <c r="E361" t="s">
        <v>602</v>
      </c>
      <c r="F361" t="s">
        <v>3090</v>
      </c>
      <c r="G361" t="s">
        <v>2195</v>
      </c>
      <c r="H361" t="s">
        <v>198</v>
      </c>
      <c r="I361" t="s">
        <v>157</v>
      </c>
      <c r="J361" t="s">
        <v>37</v>
      </c>
      <c r="K361" t="s">
        <v>586</v>
      </c>
      <c r="L361" t="s">
        <v>39</v>
      </c>
      <c r="M361">
        <v>711000</v>
      </c>
      <c r="N361">
        <v>0</v>
      </c>
      <c r="O361">
        <v>711000</v>
      </c>
      <c r="P361">
        <v>711000</v>
      </c>
      <c r="Q361" t="s">
        <v>3028</v>
      </c>
      <c r="R361" t="s">
        <v>3211</v>
      </c>
      <c r="S361" t="s">
        <v>588</v>
      </c>
      <c r="T361" t="s">
        <v>588</v>
      </c>
      <c r="U361" t="s">
        <v>588</v>
      </c>
      <c r="V361" t="s">
        <v>588</v>
      </c>
      <c r="W361" t="s">
        <v>588</v>
      </c>
      <c r="X361" t="str">
        <f t="shared" si="5"/>
        <v>Inversión</v>
      </c>
      <c r="Y361" t="s">
        <v>708</v>
      </c>
    </row>
    <row r="362" spans="1:25" x14ac:dyDescent="0.2">
      <c r="A362" t="s">
        <v>3215</v>
      </c>
      <c r="B362" t="s">
        <v>3428</v>
      </c>
      <c r="C362" t="s">
        <v>3429</v>
      </c>
      <c r="D362" t="s">
        <v>583</v>
      </c>
      <c r="E362" t="s">
        <v>584</v>
      </c>
      <c r="F362" t="s">
        <v>479</v>
      </c>
      <c r="G362" t="s">
        <v>2195</v>
      </c>
      <c r="H362" t="s">
        <v>166</v>
      </c>
      <c r="I362" t="s">
        <v>120</v>
      </c>
      <c r="J362" t="s">
        <v>37</v>
      </c>
      <c r="K362" t="s">
        <v>586</v>
      </c>
      <c r="L362" t="s">
        <v>39</v>
      </c>
      <c r="M362">
        <v>854867</v>
      </c>
      <c r="N362">
        <v>0</v>
      </c>
      <c r="O362">
        <v>854867</v>
      </c>
      <c r="P362">
        <v>0</v>
      </c>
      <c r="Q362" t="s">
        <v>3029</v>
      </c>
      <c r="R362" t="s">
        <v>3215</v>
      </c>
      <c r="S362" t="s">
        <v>3430</v>
      </c>
      <c r="T362" t="s">
        <v>588</v>
      </c>
      <c r="U362" t="s">
        <v>3431</v>
      </c>
      <c r="V362" t="s">
        <v>3432</v>
      </c>
      <c r="W362" t="s">
        <v>588</v>
      </c>
      <c r="X362" t="str">
        <f t="shared" si="5"/>
        <v>Funcionamiento</v>
      </c>
      <c r="Y362" t="s">
        <v>2195</v>
      </c>
    </row>
    <row r="363" spans="1:25" x14ac:dyDescent="0.2">
      <c r="A363" t="s">
        <v>3215</v>
      </c>
      <c r="B363" t="s">
        <v>3428</v>
      </c>
      <c r="C363" t="s">
        <v>3429</v>
      </c>
      <c r="D363" t="s">
        <v>583</v>
      </c>
      <c r="E363" t="s">
        <v>584</v>
      </c>
      <c r="F363" t="s">
        <v>479</v>
      </c>
      <c r="G363" t="s">
        <v>2195</v>
      </c>
      <c r="H363" t="s">
        <v>181</v>
      </c>
      <c r="I363" t="s">
        <v>135</v>
      </c>
      <c r="J363" t="s">
        <v>37</v>
      </c>
      <c r="K363" t="s">
        <v>586</v>
      </c>
      <c r="L363" t="s">
        <v>39</v>
      </c>
      <c r="M363">
        <v>2354967</v>
      </c>
      <c r="N363">
        <v>0</v>
      </c>
      <c r="O363">
        <v>2354967</v>
      </c>
      <c r="P363">
        <v>0</v>
      </c>
      <c r="Q363" t="s">
        <v>3029</v>
      </c>
      <c r="R363" t="s">
        <v>3215</v>
      </c>
      <c r="S363" t="s">
        <v>3430</v>
      </c>
      <c r="T363" t="s">
        <v>588</v>
      </c>
      <c r="U363" t="s">
        <v>3431</v>
      </c>
      <c r="V363" t="s">
        <v>3432</v>
      </c>
      <c r="W363" t="s">
        <v>588</v>
      </c>
      <c r="X363" t="str">
        <f t="shared" si="5"/>
        <v>Funcionamiento</v>
      </c>
      <c r="Y363" t="s">
        <v>2195</v>
      </c>
    </row>
    <row r="364" spans="1:25" x14ac:dyDescent="0.2">
      <c r="A364" t="s">
        <v>3215</v>
      </c>
      <c r="B364" t="s">
        <v>3428</v>
      </c>
      <c r="C364" t="s">
        <v>3429</v>
      </c>
      <c r="D364" t="s">
        <v>583</v>
      </c>
      <c r="E364" t="s">
        <v>584</v>
      </c>
      <c r="F364" t="s">
        <v>479</v>
      </c>
      <c r="G364" t="s">
        <v>2195</v>
      </c>
      <c r="H364" t="s">
        <v>178</v>
      </c>
      <c r="I364" t="s">
        <v>132</v>
      </c>
      <c r="J364" t="s">
        <v>37</v>
      </c>
      <c r="K364" t="s">
        <v>586</v>
      </c>
      <c r="L364" t="s">
        <v>39</v>
      </c>
      <c r="M364">
        <v>5995351</v>
      </c>
      <c r="N364">
        <v>0</v>
      </c>
      <c r="O364">
        <v>5995351</v>
      </c>
      <c r="P364">
        <v>0</v>
      </c>
      <c r="Q364" t="s">
        <v>3029</v>
      </c>
      <c r="R364" t="s">
        <v>3215</v>
      </c>
      <c r="S364" t="s">
        <v>3430</v>
      </c>
      <c r="T364" t="s">
        <v>588</v>
      </c>
      <c r="U364" t="s">
        <v>3431</v>
      </c>
      <c r="V364" t="s">
        <v>3432</v>
      </c>
      <c r="W364" t="s">
        <v>588</v>
      </c>
      <c r="X364" t="str">
        <f t="shared" si="5"/>
        <v>Funcionamiento</v>
      </c>
      <c r="Y364" t="s">
        <v>2195</v>
      </c>
    </row>
    <row r="365" spans="1:25" x14ac:dyDescent="0.2">
      <c r="A365" t="s">
        <v>3215</v>
      </c>
      <c r="B365" t="s">
        <v>3428</v>
      </c>
      <c r="C365" t="s">
        <v>3429</v>
      </c>
      <c r="D365" t="s">
        <v>583</v>
      </c>
      <c r="E365" t="s">
        <v>584</v>
      </c>
      <c r="F365" t="s">
        <v>479</v>
      </c>
      <c r="G365" t="s">
        <v>2195</v>
      </c>
      <c r="H365" t="s">
        <v>192</v>
      </c>
      <c r="I365" t="s">
        <v>147</v>
      </c>
      <c r="J365" t="s">
        <v>37</v>
      </c>
      <c r="K365" t="s">
        <v>586</v>
      </c>
      <c r="L365" t="s">
        <v>39</v>
      </c>
      <c r="M365">
        <v>96205</v>
      </c>
      <c r="N365">
        <v>0</v>
      </c>
      <c r="O365">
        <v>96205</v>
      </c>
      <c r="P365">
        <v>0</v>
      </c>
      <c r="Q365" t="s">
        <v>3029</v>
      </c>
      <c r="R365" t="s">
        <v>3215</v>
      </c>
      <c r="S365" t="s">
        <v>3430</v>
      </c>
      <c r="T365" t="s">
        <v>588</v>
      </c>
      <c r="U365" t="s">
        <v>3431</v>
      </c>
      <c r="V365" t="s">
        <v>3432</v>
      </c>
      <c r="W365" t="s">
        <v>588</v>
      </c>
      <c r="X365" t="str">
        <f t="shared" si="5"/>
        <v>Funcionamiento</v>
      </c>
      <c r="Y365" t="s">
        <v>2195</v>
      </c>
    </row>
    <row r="366" spans="1:25" x14ac:dyDescent="0.2">
      <c r="A366" t="s">
        <v>3215</v>
      </c>
      <c r="B366" t="s">
        <v>3428</v>
      </c>
      <c r="C366" t="s">
        <v>3429</v>
      </c>
      <c r="D366" t="s">
        <v>583</v>
      </c>
      <c r="E366" t="s">
        <v>584</v>
      </c>
      <c r="F366" t="s">
        <v>479</v>
      </c>
      <c r="G366" t="s">
        <v>2195</v>
      </c>
      <c r="H366" t="s">
        <v>557</v>
      </c>
      <c r="I366" t="s">
        <v>3221</v>
      </c>
      <c r="J366" t="s">
        <v>37</v>
      </c>
      <c r="K366" t="s">
        <v>586</v>
      </c>
      <c r="L366" t="s">
        <v>39</v>
      </c>
      <c r="M366">
        <v>1124537</v>
      </c>
      <c r="N366">
        <v>0</v>
      </c>
      <c r="O366">
        <v>1124537</v>
      </c>
      <c r="P366">
        <v>0</v>
      </c>
      <c r="Q366" t="s">
        <v>3029</v>
      </c>
      <c r="R366" t="s">
        <v>3215</v>
      </c>
      <c r="S366" t="s">
        <v>3430</v>
      </c>
      <c r="T366" t="s">
        <v>588</v>
      </c>
      <c r="U366" t="s">
        <v>3431</v>
      </c>
      <c r="V366" t="s">
        <v>3432</v>
      </c>
      <c r="W366" t="s">
        <v>588</v>
      </c>
      <c r="X366" t="str">
        <f t="shared" si="5"/>
        <v>Funcionamiento</v>
      </c>
      <c r="Y366" t="s">
        <v>2195</v>
      </c>
    </row>
    <row r="367" spans="1:25" x14ac:dyDescent="0.2">
      <c r="A367" t="s">
        <v>3215</v>
      </c>
      <c r="B367" t="s">
        <v>3428</v>
      </c>
      <c r="C367" t="s">
        <v>3429</v>
      </c>
      <c r="D367" t="s">
        <v>583</v>
      </c>
      <c r="E367" t="s">
        <v>584</v>
      </c>
      <c r="F367" t="s">
        <v>479</v>
      </c>
      <c r="G367" t="s">
        <v>2195</v>
      </c>
      <c r="H367" t="s">
        <v>180</v>
      </c>
      <c r="I367" t="s">
        <v>134</v>
      </c>
      <c r="J367" t="s">
        <v>37</v>
      </c>
      <c r="K367" t="s">
        <v>586</v>
      </c>
      <c r="L367" t="s">
        <v>39</v>
      </c>
      <c r="M367">
        <v>463927</v>
      </c>
      <c r="N367">
        <v>0</v>
      </c>
      <c r="O367">
        <v>463927</v>
      </c>
      <c r="P367">
        <v>0</v>
      </c>
      <c r="Q367" t="s">
        <v>3029</v>
      </c>
      <c r="R367" t="s">
        <v>3215</v>
      </c>
      <c r="S367" t="s">
        <v>3430</v>
      </c>
      <c r="T367" t="s">
        <v>588</v>
      </c>
      <c r="U367" t="s">
        <v>3431</v>
      </c>
      <c r="V367" t="s">
        <v>3432</v>
      </c>
      <c r="W367" t="s">
        <v>588</v>
      </c>
      <c r="X367" t="str">
        <f t="shared" si="5"/>
        <v>Funcionamiento</v>
      </c>
      <c r="Y367" t="s">
        <v>2195</v>
      </c>
    </row>
    <row r="368" spans="1:25" x14ac:dyDescent="0.2">
      <c r="A368" t="s">
        <v>3215</v>
      </c>
      <c r="B368" t="s">
        <v>3428</v>
      </c>
      <c r="C368" t="s">
        <v>3429</v>
      </c>
      <c r="D368" t="s">
        <v>583</v>
      </c>
      <c r="E368" t="s">
        <v>584</v>
      </c>
      <c r="F368" t="s">
        <v>479</v>
      </c>
      <c r="G368" t="s">
        <v>2195</v>
      </c>
      <c r="H368" t="s">
        <v>164</v>
      </c>
      <c r="I368" t="s">
        <v>118</v>
      </c>
      <c r="J368" t="s">
        <v>37</v>
      </c>
      <c r="K368" t="s">
        <v>586</v>
      </c>
      <c r="L368" t="s">
        <v>39</v>
      </c>
      <c r="M368">
        <v>47485723</v>
      </c>
      <c r="N368">
        <v>0</v>
      </c>
      <c r="O368">
        <v>47485723</v>
      </c>
      <c r="P368">
        <v>0</v>
      </c>
      <c r="Q368" t="s">
        <v>3029</v>
      </c>
      <c r="R368" t="s">
        <v>3215</v>
      </c>
      <c r="S368" t="s">
        <v>3430</v>
      </c>
      <c r="T368" t="s">
        <v>588</v>
      </c>
      <c r="U368" t="s">
        <v>3431</v>
      </c>
      <c r="V368" t="s">
        <v>3432</v>
      </c>
      <c r="W368" t="s">
        <v>588</v>
      </c>
      <c r="X368" t="str">
        <f t="shared" si="5"/>
        <v>Funcionamiento</v>
      </c>
      <c r="Y368" t="s">
        <v>2195</v>
      </c>
    </row>
    <row r="369" spans="1:25" x14ac:dyDescent="0.2">
      <c r="A369" t="s">
        <v>3215</v>
      </c>
      <c r="B369" t="s">
        <v>3428</v>
      </c>
      <c r="C369" t="s">
        <v>3429</v>
      </c>
      <c r="D369" t="s">
        <v>583</v>
      </c>
      <c r="E369" t="s">
        <v>584</v>
      </c>
      <c r="F369" t="s">
        <v>479</v>
      </c>
      <c r="G369" t="s">
        <v>2195</v>
      </c>
      <c r="H369" t="s">
        <v>169</v>
      </c>
      <c r="I369" t="s">
        <v>123</v>
      </c>
      <c r="J369" t="s">
        <v>37</v>
      </c>
      <c r="K369" t="s">
        <v>586</v>
      </c>
      <c r="L369" t="s">
        <v>39</v>
      </c>
      <c r="M369">
        <v>4727140</v>
      </c>
      <c r="N369">
        <v>0</v>
      </c>
      <c r="O369">
        <v>4727140</v>
      </c>
      <c r="P369">
        <v>0</v>
      </c>
      <c r="Q369" t="s">
        <v>3029</v>
      </c>
      <c r="R369" t="s">
        <v>3215</v>
      </c>
      <c r="S369" t="s">
        <v>3430</v>
      </c>
      <c r="T369" t="s">
        <v>588</v>
      </c>
      <c r="U369" t="s">
        <v>3431</v>
      </c>
      <c r="V369" t="s">
        <v>3432</v>
      </c>
      <c r="W369" t="s">
        <v>588</v>
      </c>
      <c r="X369" t="str">
        <f t="shared" si="5"/>
        <v>Funcionamiento</v>
      </c>
      <c r="Y369" t="s">
        <v>2195</v>
      </c>
    </row>
    <row r="370" spans="1:25" x14ac:dyDescent="0.2">
      <c r="A370" t="s">
        <v>3215</v>
      </c>
      <c r="B370" t="s">
        <v>3428</v>
      </c>
      <c r="C370" t="s">
        <v>3429</v>
      </c>
      <c r="D370" t="s">
        <v>583</v>
      </c>
      <c r="E370" t="s">
        <v>584</v>
      </c>
      <c r="F370" t="s">
        <v>479</v>
      </c>
      <c r="G370" t="s">
        <v>2195</v>
      </c>
      <c r="H370" t="s">
        <v>171</v>
      </c>
      <c r="I370" t="s">
        <v>125</v>
      </c>
      <c r="J370" t="s">
        <v>37</v>
      </c>
      <c r="K370" t="s">
        <v>586</v>
      </c>
      <c r="L370" t="s">
        <v>39</v>
      </c>
      <c r="M370">
        <v>4491216</v>
      </c>
      <c r="N370">
        <v>0</v>
      </c>
      <c r="O370">
        <v>4491216</v>
      </c>
      <c r="P370">
        <v>0</v>
      </c>
      <c r="Q370" t="s">
        <v>3029</v>
      </c>
      <c r="R370" t="s">
        <v>3215</v>
      </c>
      <c r="S370" t="s">
        <v>3430</v>
      </c>
      <c r="T370" t="s">
        <v>588</v>
      </c>
      <c r="U370" t="s">
        <v>3431</v>
      </c>
      <c r="V370" t="s">
        <v>3432</v>
      </c>
      <c r="W370" t="s">
        <v>588</v>
      </c>
      <c r="X370" t="str">
        <f t="shared" si="5"/>
        <v>Funcionamiento</v>
      </c>
      <c r="Y370" t="s">
        <v>2195</v>
      </c>
    </row>
    <row r="371" spans="1:25" x14ac:dyDescent="0.2">
      <c r="A371" t="s">
        <v>3160</v>
      </c>
      <c r="B371" t="s">
        <v>3276</v>
      </c>
      <c r="C371" t="s">
        <v>3433</v>
      </c>
      <c r="D371" t="s">
        <v>583</v>
      </c>
      <c r="E371" t="s">
        <v>584</v>
      </c>
      <c r="F371" t="s">
        <v>479</v>
      </c>
      <c r="G371" t="s">
        <v>2195</v>
      </c>
      <c r="H371" t="s">
        <v>174</v>
      </c>
      <c r="I371" t="s">
        <v>128</v>
      </c>
      <c r="J371" t="s">
        <v>37</v>
      </c>
      <c r="K371" t="s">
        <v>586</v>
      </c>
      <c r="L371" t="s">
        <v>39</v>
      </c>
      <c r="M371">
        <v>2343400</v>
      </c>
      <c r="N371">
        <v>0</v>
      </c>
      <c r="O371">
        <v>2343400</v>
      </c>
      <c r="P371">
        <v>0</v>
      </c>
      <c r="Q371" t="s">
        <v>3030</v>
      </c>
      <c r="R371" t="s">
        <v>3160</v>
      </c>
      <c r="S371" t="s">
        <v>3257</v>
      </c>
      <c r="T371" t="s">
        <v>588</v>
      </c>
      <c r="U371" t="s">
        <v>3434</v>
      </c>
      <c r="V371" t="s">
        <v>3435</v>
      </c>
      <c r="W371" t="s">
        <v>588</v>
      </c>
      <c r="X371" t="str">
        <f t="shared" si="5"/>
        <v>Funcionamiento</v>
      </c>
      <c r="Y371" t="s">
        <v>2195</v>
      </c>
    </row>
    <row r="372" spans="1:25" x14ac:dyDescent="0.2">
      <c r="A372" t="s">
        <v>3160</v>
      </c>
      <c r="B372" t="s">
        <v>3276</v>
      </c>
      <c r="C372" t="s">
        <v>3433</v>
      </c>
      <c r="D372" t="s">
        <v>583</v>
      </c>
      <c r="E372" t="s">
        <v>584</v>
      </c>
      <c r="F372" t="s">
        <v>479</v>
      </c>
      <c r="G372" t="s">
        <v>2195</v>
      </c>
      <c r="H372" t="s">
        <v>175</v>
      </c>
      <c r="I372" t="s">
        <v>129</v>
      </c>
      <c r="J372" t="s">
        <v>37</v>
      </c>
      <c r="K372" t="s">
        <v>586</v>
      </c>
      <c r="L372" t="s">
        <v>39</v>
      </c>
      <c r="M372">
        <v>711700</v>
      </c>
      <c r="N372">
        <v>0</v>
      </c>
      <c r="O372">
        <v>711700</v>
      </c>
      <c r="P372">
        <v>0</v>
      </c>
      <c r="Q372" t="s">
        <v>3030</v>
      </c>
      <c r="R372" t="s">
        <v>3160</v>
      </c>
      <c r="S372" t="s">
        <v>3257</v>
      </c>
      <c r="T372" t="s">
        <v>588</v>
      </c>
      <c r="U372" t="s">
        <v>3434</v>
      </c>
      <c r="V372" t="s">
        <v>3435</v>
      </c>
      <c r="W372" t="s">
        <v>588</v>
      </c>
      <c r="X372" t="str">
        <f t="shared" si="5"/>
        <v>Funcionamiento</v>
      </c>
      <c r="Y372" t="s">
        <v>2195</v>
      </c>
    </row>
    <row r="373" spans="1:25" x14ac:dyDescent="0.2">
      <c r="A373" t="s">
        <v>3160</v>
      </c>
      <c r="B373" t="s">
        <v>3276</v>
      </c>
      <c r="C373" t="s">
        <v>3433</v>
      </c>
      <c r="D373" t="s">
        <v>583</v>
      </c>
      <c r="E373" t="s">
        <v>584</v>
      </c>
      <c r="F373" t="s">
        <v>479</v>
      </c>
      <c r="G373" t="s">
        <v>2195</v>
      </c>
      <c r="H373" t="s">
        <v>176</v>
      </c>
      <c r="I373" t="s">
        <v>130</v>
      </c>
      <c r="J373" t="s">
        <v>37</v>
      </c>
      <c r="K373" t="s">
        <v>586</v>
      </c>
      <c r="L373" t="s">
        <v>39</v>
      </c>
      <c r="M373">
        <v>1758100</v>
      </c>
      <c r="N373">
        <v>0</v>
      </c>
      <c r="O373">
        <v>1758100</v>
      </c>
      <c r="P373">
        <v>0</v>
      </c>
      <c r="Q373" t="s">
        <v>3030</v>
      </c>
      <c r="R373" t="s">
        <v>3160</v>
      </c>
      <c r="S373" t="s">
        <v>3257</v>
      </c>
      <c r="T373" t="s">
        <v>588</v>
      </c>
      <c r="U373" t="s">
        <v>3434</v>
      </c>
      <c r="V373" t="s">
        <v>3435</v>
      </c>
      <c r="W373" t="s">
        <v>588</v>
      </c>
      <c r="X373" t="str">
        <f t="shared" si="5"/>
        <v>Funcionamiento</v>
      </c>
      <c r="Y373" t="s">
        <v>2195</v>
      </c>
    </row>
    <row r="374" spans="1:25" x14ac:dyDescent="0.2">
      <c r="A374" t="s">
        <v>3160</v>
      </c>
      <c r="B374" t="s">
        <v>3276</v>
      </c>
      <c r="C374" s="71" t="s">
        <v>3433</v>
      </c>
      <c r="D374" t="s">
        <v>583</v>
      </c>
      <c r="E374" t="s">
        <v>584</v>
      </c>
      <c r="F374" t="s">
        <v>479</v>
      </c>
      <c r="G374" t="s">
        <v>2195</v>
      </c>
      <c r="H374" t="s">
        <v>172</v>
      </c>
      <c r="I374" t="s">
        <v>126</v>
      </c>
      <c r="J374" t="s">
        <v>37</v>
      </c>
      <c r="K374" t="s">
        <v>586</v>
      </c>
      <c r="L374" t="s">
        <v>39</v>
      </c>
      <c r="M374">
        <v>6277000</v>
      </c>
      <c r="N374">
        <v>0</v>
      </c>
      <c r="O374">
        <v>6277000</v>
      </c>
      <c r="P374">
        <v>0</v>
      </c>
      <c r="Q374" t="s">
        <v>3030</v>
      </c>
      <c r="R374" t="s">
        <v>3160</v>
      </c>
      <c r="S374" t="s">
        <v>3257</v>
      </c>
      <c r="T374" t="s">
        <v>588</v>
      </c>
      <c r="U374" t="s">
        <v>3434</v>
      </c>
      <c r="V374" t="s">
        <v>3435</v>
      </c>
      <c r="W374" t="s">
        <v>588</v>
      </c>
      <c r="X374" t="str">
        <f t="shared" si="5"/>
        <v>Funcionamiento</v>
      </c>
      <c r="Y374" t="s">
        <v>2195</v>
      </c>
    </row>
    <row r="375" spans="1:25" x14ac:dyDescent="0.2">
      <c r="A375" t="s">
        <v>3160</v>
      </c>
      <c r="B375" t="s">
        <v>3276</v>
      </c>
      <c r="C375" s="71" t="s">
        <v>3433</v>
      </c>
      <c r="D375" t="s">
        <v>583</v>
      </c>
      <c r="E375" t="s">
        <v>584</v>
      </c>
      <c r="F375" t="s">
        <v>479</v>
      </c>
      <c r="G375" t="s">
        <v>2195</v>
      </c>
      <c r="H375" t="s">
        <v>177</v>
      </c>
      <c r="I375" t="s">
        <v>131</v>
      </c>
      <c r="J375" t="s">
        <v>37</v>
      </c>
      <c r="K375" t="s">
        <v>586</v>
      </c>
      <c r="L375" t="s">
        <v>39</v>
      </c>
      <c r="M375">
        <v>1172200</v>
      </c>
      <c r="N375">
        <v>0</v>
      </c>
      <c r="O375">
        <v>1172200</v>
      </c>
      <c r="P375">
        <v>0</v>
      </c>
      <c r="Q375" t="s">
        <v>3030</v>
      </c>
      <c r="R375" t="s">
        <v>3160</v>
      </c>
      <c r="S375" t="s">
        <v>3257</v>
      </c>
      <c r="T375" t="s">
        <v>588</v>
      </c>
      <c r="U375" t="s">
        <v>3434</v>
      </c>
      <c r="V375" t="s">
        <v>3435</v>
      </c>
      <c r="W375" t="s">
        <v>588</v>
      </c>
      <c r="X375" t="str">
        <f t="shared" si="5"/>
        <v>Funcionamiento</v>
      </c>
      <c r="Y375" t="s">
        <v>2195</v>
      </c>
    </row>
    <row r="376" spans="1:25" x14ac:dyDescent="0.2">
      <c r="A376" t="s">
        <v>3160</v>
      </c>
      <c r="B376" t="s">
        <v>3276</v>
      </c>
      <c r="C376" s="71" t="s">
        <v>3433</v>
      </c>
      <c r="D376" t="s">
        <v>583</v>
      </c>
      <c r="E376" t="s">
        <v>584</v>
      </c>
      <c r="F376" t="s">
        <v>479</v>
      </c>
      <c r="G376" t="s">
        <v>2195</v>
      </c>
      <c r="H376" t="s">
        <v>173</v>
      </c>
      <c r="I376" t="s">
        <v>127</v>
      </c>
      <c r="J376" t="s">
        <v>37</v>
      </c>
      <c r="K376" t="s">
        <v>586</v>
      </c>
      <c r="L376" t="s">
        <v>39</v>
      </c>
      <c r="M376">
        <v>4446500</v>
      </c>
      <c r="N376">
        <v>0</v>
      </c>
      <c r="O376">
        <v>4446500</v>
      </c>
      <c r="P376">
        <v>0</v>
      </c>
      <c r="Q376" t="s">
        <v>3030</v>
      </c>
      <c r="R376" t="s">
        <v>3160</v>
      </c>
      <c r="S376" t="s">
        <v>3257</v>
      </c>
      <c r="T376" t="s">
        <v>588</v>
      </c>
      <c r="U376" t="s">
        <v>3434</v>
      </c>
      <c r="V376" t="s">
        <v>3435</v>
      </c>
      <c r="W376" t="s">
        <v>588</v>
      </c>
      <c r="X376" t="str">
        <f t="shared" si="5"/>
        <v>Funcionamiento</v>
      </c>
      <c r="Y376" t="s">
        <v>2195</v>
      </c>
    </row>
    <row r="377" spans="1:25" x14ac:dyDescent="0.2">
      <c r="A377" t="s">
        <v>3150</v>
      </c>
      <c r="B377" t="s">
        <v>3283</v>
      </c>
      <c r="C377" s="71" t="s">
        <v>3436</v>
      </c>
      <c r="D377" t="s">
        <v>583</v>
      </c>
      <c r="E377" t="s">
        <v>584</v>
      </c>
      <c r="F377" t="s">
        <v>479</v>
      </c>
      <c r="G377" t="s">
        <v>2195</v>
      </c>
      <c r="H377" t="s">
        <v>185</v>
      </c>
      <c r="I377" t="s">
        <v>139</v>
      </c>
      <c r="J377" t="s">
        <v>37</v>
      </c>
      <c r="K377" t="s">
        <v>586</v>
      </c>
      <c r="L377" t="s">
        <v>39</v>
      </c>
      <c r="M377">
        <v>200000</v>
      </c>
      <c r="N377">
        <v>0</v>
      </c>
      <c r="O377">
        <v>200000</v>
      </c>
      <c r="P377">
        <v>0</v>
      </c>
      <c r="Q377" t="s">
        <v>3437</v>
      </c>
      <c r="R377" t="s">
        <v>3150</v>
      </c>
      <c r="S377" t="s">
        <v>3438</v>
      </c>
      <c r="T377" t="s">
        <v>3439</v>
      </c>
      <c r="U377" t="s">
        <v>3440</v>
      </c>
      <c r="V377" t="s">
        <v>3441</v>
      </c>
      <c r="W377" t="s">
        <v>588</v>
      </c>
      <c r="X377" t="str">
        <f t="shared" si="5"/>
        <v>Funcionamiento</v>
      </c>
      <c r="Y377" t="s">
        <v>2195</v>
      </c>
    </row>
    <row r="378" spans="1:25" x14ac:dyDescent="0.2">
      <c r="A378" t="s">
        <v>3150</v>
      </c>
      <c r="B378" t="s">
        <v>3283</v>
      </c>
      <c r="C378" s="71" t="s">
        <v>3436</v>
      </c>
      <c r="D378" t="s">
        <v>583</v>
      </c>
      <c r="E378" t="s">
        <v>584</v>
      </c>
      <c r="F378" t="s">
        <v>479</v>
      </c>
      <c r="G378" t="s">
        <v>2195</v>
      </c>
      <c r="H378" t="s">
        <v>191</v>
      </c>
      <c r="I378" t="s">
        <v>146</v>
      </c>
      <c r="J378" t="s">
        <v>37</v>
      </c>
      <c r="K378" t="s">
        <v>586</v>
      </c>
      <c r="L378" t="s">
        <v>39</v>
      </c>
      <c r="M378">
        <v>810239</v>
      </c>
      <c r="N378">
        <v>0</v>
      </c>
      <c r="O378">
        <v>810239</v>
      </c>
      <c r="P378">
        <v>0</v>
      </c>
      <c r="Q378" t="s">
        <v>3437</v>
      </c>
      <c r="R378" t="s">
        <v>3150</v>
      </c>
      <c r="S378" t="s">
        <v>3438</v>
      </c>
      <c r="T378" t="s">
        <v>3439</v>
      </c>
      <c r="U378" t="s">
        <v>3440</v>
      </c>
      <c r="V378" t="s">
        <v>3441</v>
      </c>
      <c r="W378" t="s">
        <v>588</v>
      </c>
      <c r="X378" t="str">
        <f t="shared" si="5"/>
        <v>Funcionamiento</v>
      </c>
      <c r="Y378" t="s">
        <v>2195</v>
      </c>
    </row>
    <row r="379" spans="1:25" x14ac:dyDescent="0.2">
      <c r="A379" t="s">
        <v>3223</v>
      </c>
      <c r="B379" t="s">
        <v>3289</v>
      </c>
      <c r="C379" s="71" t="s">
        <v>3442</v>
      </c>
      <c r="D379" t="s">
        <v>583</v>
      </c>
      <c r="E379" t="s">
        <v>584</v>
      </c>
      <c r="F379" t="s">
        <v>479</v>
      </c>
      <c r="G379" t="s">
        <v>2195</v>
      </c>
      <c r="H379" t="s">
        <v>191</v>
      </c>
      <c r="I379" t="s">
        <v>146</v>
      </c>
      <c r="J379" t="s">
        <v>48</v>
      </c>
      <c r="K379" t="s">
        <v>596</v>
      </c>
      <c r="L379" t="s">
        <v>39</v>
      </c>
      <c r="M379">
        <v>271546</v>
      </c>
      <c r="N379">
        <v>0</v>
      </c>
      <c r="O379">
        <v>271546</v>
      </c>
      <c r="P379">
        <v>0</v>
      </c>
      <c r="Q379" t="s">
        <v>3031</v>
      </c>
      <c r="R379" t="s">
        <v>3223</v>
      </c>
      <c r="S379" t="s">
        <v>3443</v>
      </c>
      <c r="T379" t="s">
        <v>3444</v>
      </c>
      <c r="U379" t="s">
        <v>3445</v>
      </c>
      <c r="V379" t="s">
        <v>3446</v>
      </c>
      <c r="W379" t="s">
        <v>588</v>
      </c>
      <c r="X379" t="str">
        <f t="shared" si="5"/>
        <v>Funcionamiento</v>
      </c>
      <c r="Y379" t="s">
        <v>2195</v>
      </c>
    </row>
    <row r="380" spans="1:25" x14ac:dyDescent="0.2">
      <c r="A380" t="s">
        <v>3229</v>
      </c>
      <c r="B380" t="s">
        <v>8287</v>
      </c>
      <c r="C380" t="s">
        <v>8288</v>
      </c>
      <c r="D380" t="s">
        <v>583</v>
      </c>
      <c r="E380" t="s">
        <v>584</v>
      </c>
      <c r="F380" t="s">
        <v>3087</v>
      </c>
      <c r="G380" t="s">
        <v>2195</v>
      </c>
      <c r="H380" t="s">
        <v>197</v>
      </c>
      <c r="I380" t="s">
        <v>155</v>
      </c>
      <c r="J380" t="s">
        <v>48</v>
      </c>
      <c r="K380" t="s">
        <v>596</v>
      </c>
      <c r="L380" t="s">
        <v>39</v>
      </c>
      <c r="M380">
        <v>37921500</v>
      </c>
      <c r="N380">
        <v>0</v>
      </c>
      <c r="O380">
        <v>37921500</v>
      </c>
      <c r="P380">
        <v>0</v>
      </c>
      <c r="Q380" t="s">
        <v>8289</v>
      </c>
      <c r="R380" t="s">
        <v>3229</v>
      </c>
      <c r="S380" t="s">
        <v>8776</v>
      </c>
      <c r="T380" t="s">
        <v>588</v>
      </c>
      <c r="U380" t="s">
        <v>588</v>
      </c>
      <c r="V380" t="s">
        <v>588</v>
      </c>
      <c r="W380" t="s">
        <v>588</v>
      </c>
      <c r="X380" t="str">
        <f t="shared" si="5"/>
        <v>Inversión</v>
      </c>
      <c r="Y380" t="s">
        <v>626</v>
      </c>
    </row>
    <row r="381" spans="1:25" x14ac:dyDescent="0.2">
      <c r="A381" t="s">
        <v>3235</v>
      </c>
      <c r="B381" t="s">
        <v>8287</v>
      </c>
      <c r="C381" t="s">
        <v>8290</v>
      </c>
      <c r="D381" t="s">
        <v>583</v>
      </c>
      <c r="E381" t="s">
        <v>584</v>
      </c>
      <c r="F381" t="s">
        <v>3087</v>
      </c>
      <c r="G381" t="s">
        <v>2195</v>
      </c>
      <c r="H381" t="s">
        <v>197</v>
      </c>
      <c r="I381" t="s">
        <v>155</v>
      </c>
      <c r="J381" t="s">
        <v>48</v>
      </c>
      <c r="K381" t="s">
        <v>596</v>
      </c>
      <c r="L381" t="s">
        <v>39</v>
      </c>
      <c r="M381">
        <v>7432614</v>
      </c>
      <c r="N381">
        <v>0</v>
      </c>
      <c r="O381">
        <v>7432614</v>
      </c>
      <c r="P381">
        <v>0</v>
      </c>
      <c r="Q381" t="s">
        <v>8291</v>
      </c>
      <c r="R381" t="s">
        <v>3235</v>
      </c>
      <c r="S381" t="s">
        <v>8777</v>
      </c>
      <c r="T381" t="s">
        <v>588</v>
      </c>
      <c r="U381" t="s">
        <v>588</v>
      </c>
      <c r="V381" t="s">
        <v>588</v>
      </c>
      <c r="W381" t="s">
        <v>588</v>
      </c>
      <c r="X381" t="str">
        <f t="shared" si="5"/>
        <v>Inversión</v>
      </c>
      <c r="Y381" t="s">
        <v>626</v>
      </c>
    </row>
    <row r="382" spans="1:25" x14ac:dyDescent="0.2">
      <c r="A382" t="s">
        <v>3167</v>
      </c>
      <c r="B382" t="s">
        <v>8287</v>
      </c>
      <c r="C382" t="s">
        <v>8292</v>
      </c>
      <c r="D382" t="s">
        <v>583</v>
      </c>
      <c r="E382" t="s">
        <v>584</v>
      </c>
      <c r="F382" t="s">
        <v>3087</v>
      </c>
      <c r="G382" t="s">
        <v>2195</v>
      </c>
      <c r="H382" t="s">
        <v>197</v>
      </c>
      <c r="I382" t="s">
        <v>155</v>
      </c>
      <c r="J382" t="s">
        <v>48</v>
      </c>
      <c r="K382" t="s">
        <v>596</v>
      </c>
      <c r="L382" t="s">
        <v>39</v>
      </c>
      <c r="M382">
        <v>7941547</v>
      </c>
      <c r="N382">
        <v>0</v>
      </c>
      <c r="O382">
        <v>7941547</v>
      </c>
      <c r="P382">
        <v>797</v>
      </c>
      <c r="Q382" t="s">
        <v>8293</v>
      </c>
      <c r="R382" t="s">
        <v>3167</v>
      </c>
      <c r="S382" t="s">
        <v>11200</v>
      </c>
      <c r="T382" t="s">
        <v>5909</v>
      </c>
      <c r="U382" t="s">
        <v>7181</v>
      </c>
      <c r="V382" t="s">
        <v>8778</v>
      </c>
      <c r="W382" t="s">
        <v>588</v>
      </c>
      <c r="X382" t="str">
        <f t="shared" si="5"/>
        <v>Inversión</v>
      </c>
      <c r="Y382" t="s">
        <v>626</v>
      </c>
    </row>
    <row r="383" spans="1:25" x14ac:dyDescent="0.2">
      <c r="A383" t="s">
        <v>3245</v>
      </c>
      <c r="B383" t="s">
        <v>8294</v>
      </c>
      <c r="C383" t="s">
        <v>8295</v>
      </c>
      <c r="D383" t="s">
        <v>583</v>
      </c>
      <c r="E383" t="s">
        <v>584</v>
      </c>
      <c r="F383" t="s">
        <v>479</v>
      </c>
      <c r="G383" t="s">
        <v>2195</v>
      </c>
      <c r="H383" t="s">
        <v>169</v>
      </c>
      <c r="I383" t="s">
        <v>123</v>
      </c>
      <c r="J383" t="s">
        <v>37</v>
      </c>
      <c r="K383" t="s">
        <v>586</v>
      </c>
      <c r="L383" t="s">
        <v>39</v>
      </c>
      <c r="M383">
        <v>3068624</v>
      </c>
      <c r="N383">
        <v>0</v>
      </c>
      <c r="O383">
        <v>3068624</v>
      </c>
      <c r="P383">
        <v>0</v>
      </c>
      <c r="Q383" t="s">
        <v>8296</v>
      </c>
      <c r="R383" t="s">
        <v>3245</v>
      </c>
      <c r="S383" t="s">
        <v>8297</v>
      </c>
      <c r="T383" t="s">
        <v>588</v>
      </c>
      <c r="U383" t="s">
        <v>8298</v>
      </c>
      <c r="V383" t="s">
        <v>8299</v>
      </c>
      <c r="W383" t="s">
        <v>588</v>
      </c>
      <c r="X383" t="str">
        <f t="shared" si="5"/>
        <v>Funcionamiento</v>
      </c>
      <c r="Y383" t="s">
        <v>2195</v>
      </c>
    </row>
    <row r="384" spans="1:25" x14ac:dyDescent="0.2">
      <c r="A384" t="s">
        <v>3245</v>
      </c>
      <c r="B384" t="s">
        <v>8294</v>
      </c>
      <c r="C384" t="s">
        <v>8295</v>
      </c>
      <c r="D384" t="s">
        <v>583</v>
      </c>
      <c r="E384" t="s">
        <v>584</v>
      </c>
      <c r="F384" t="s">
        <v>479</v>
      </c>
      <c r="G384" t="s">
        <v>2195</v>
      </c>
      <c r="H384" t="s">
        <v>171</v>
      </c>
      <c r="I384" t="s">
        <v>125</v>
      </c>
      <c r="J384" t="s">
        <v>37</v>
      </c>
      <c r="K384" t="s">
        <v>586</v>
      </c>
      <c r="L384" t="s">
        <v>39</v>
      </c>
      <c r="M384">
        <v>9455192</v>
      </c>
      <c r="N384">
        <v>0</v>
      </c>
      <c r="O384">
        <v>9455192</v>
      </c>
      <c r="P384">
        <v>0</v>
      </c>
      <c r="Q384" t="s">
        <v>8296</v>
      </c>
      <c r="R384" t="s">
        <v>3245</v>
      </c>
      <c r="S384" t="s">
        <v>8297</v>
      </c>
      <c r="T384" t="s">
        <v>588</v>
      </c>
      <c r="U384" t="s">
        <v>8298</v>
      </c>
      <c r="V384" t="s">
        <v>8299</v>
      </c>
      <c r="W384" t="s">
        <v>588</v>
      </c>
      <c r="X384" t="str">
        <f t="shared" si="5"/>
        <v>Funcionamiento</v>
      </c>
      <c r="Y384" t="s">
        <v>2195</v>
      </c>
    </row>
    <row r="385" spans="1:25" x14ac:dyDescent="0.2">
      <c r="A385" t="s">
        <v>3245</v>
      </c>
      <c r="B385" t="s">
        <v>8294</v>
      </c>
      <c r="C385" t="s">
        <v>8295</v>
      </c>
      <c r="D385" t="s">
        <v>583</v>
      </c>
      <c r="E385" t="s">
        <v>584</v>
      </c>
      <c r="F385" t="s">
        <v>479</v>
      </c>
      <c r="G385" t="s">
        <v>2195</v>
      </c>
      <c r="H385" t="s">
        <v>164</v>
      </c>
      <c r="I385" t="s">
        <v>118</v>
      </c>
      <c r="J385" t="s">
        <v>37</v>
      </c>
      <c r="K385" t="s">
        <v>586</v>
      </c>
      <c r="L385" t="s">
        <v>39</v>
      </c>
      <c r="M385">
        <v>39548960</v>
      </c>
      <c r="N385">
        <v>0</v>
      </c>
      <c r="O385">
        <v>39548960</v>
      </c>
      <c r="P385">
        <v>0</v>
      </c>
      <c r="Q385" t="s">
        <v>8296</v>
      </c>
      <c r="R385" t="s">
        <v>3245</v>
      </c>
      <c r="S385" t="s">
        <v>8297</v>
      </c>
      <c r="T385" t="s">
        <v>588</v>
      </c>
      <c r="U385" t="s">
        <v>8298</v>
      </c>
      <c r="V385" t="s">
        <v>8299</v>
      </c>
      <c r="W385" t="s">
        <v>588</v>
      </c>
      <c r="X385" t="str">
        <f t="shared" si="5"/>
        <v>Funcionamiento</v>
      </c>
      <c r="Y385" t="s">
        <v>2195</v>
      </c>
    </row>
    <row r="386" spans="1:25" x14ac:dyDescent="0.2">
      <c r="A386" t="s">
        <v>3245</v>
      </c>
      <c r="B386" t="s">
        <v>8294</v>
      </c>
      <c r="C386" t="s">
        <v>8295</v>
      </c>
      <c r="D386" t="s">
        <v>583</v>
      </c>
      <c r="E386" t="s">
        <v>584</v>
      </c>
      <c r="F386" t="s">
        <v>479</v>
      </c>
      <c r="G386" t="s">
        <v>2195</v>
      </c>
      <c r="H386" t="s">
        <v>178</v>
      </c>
      <c r="I386" t="s">
        <v>132</v>
      </c>
      <c r="J386" t="s">
        <v>37</v>
      </c>
      <c r="K386" t="s">
        <v>586</v>
      </c>
      <c r="L386" t="s">
        <v>39</v>
      </c>
      <c r="M386">
        <v>9314837</v>
      </c>
      <c r="N386">
        <v>0</v>
      </c>
      <c r="O386">
        <v>9314837</v>
      </c>
      <c r="P386">
        <v>0</v>
      </c>
      <c r="Q386" t="s">
        <v>8296</v>
      </c>
      <c r="R386" t="s">
        <v>3245</v>
      </c>
      <c r="S386" t="s">
        <v>8297</v>
      </c>
      <c r="T386" t="s">
        <v>588</v>
      </c>
      <c r="U386" t="s">
        <v>8298</v>
      </c>
      <c r="V386" t="s">
        <v>8299</v>
      </c>
      <c r="W386" t="s">
        <v>588</v>
      </c>
      <c r="X386" t="str">
        <f t="shared" ref="X386:X449" si="6">IF(LEFT(H386,1)="C","Inversión","Funcionamiento")</f>
        <v>Funcionamiento</v>
      </c>
      <c r="Y386" t="s">
        <v>2195</v>
      </c>
    </row>
    <row r="387" spans="1:25" x14ac:dyDescent="0.2">
      <c r="A387" t="s">
        <v>3245</v>
      </c>
      <c r="B387" t="s">
        <v>8294</v>
      </c>
      <c r="C387" s="71" t="s">
        <v>8295</v>
      </c>
      <c r="D387" t="s">
        <v>583</v>
      </c>
      <c r="E387" t="s">
        <v>584</v>
      </c>
      <c r="F387" t="s">
        <v>479</v>
      </c>
      <c r="G387" t="s">
        <v>2195</v>
      </c>
      <c r="H387" t="s">
        <v>180</v>
      </c>
      <c r="I387" t="s">
        <v>134</v>
      </c>
      <c r="J387" t="s">
        <v>37</v>
      </c>
      <c r="K387" t="s">
        <v>586</v>
      </c>
      <c r="L387" t="s">
        <v>39</v>
      </c>
      <c r="M387">
        <v>734055</v>
      </c>
      <c r="N387">
        <v>0</v>
      </c>
      <c r="O387">
        <v>734055</v>
      </c>
      <c r="P387">
        <v>0</v>
      </c>
      <c r="Q387" t="s">
        <v>8296</v>
      </c>
      <c r="R387" t="s">
        <v>3245</v>
      </c>
      <c r="S387" t="s">
        <v>8297</v>
      </c>
      <c r="T387" t="s">
        <v>588</v>
      </c>
      <c r="U387" t="s">
        <v>8298</v>
      </c>
      <c r="V387" t="s">
        <v>8299</v>
      </c>
      <c r="W387" t="s">
        <v>588</v>
      </c>
      <c r="X387" t="str">
        <f t="shared" si="6"/>
        <v>Funcionamiento</v>
      </c>
      <c r="Y387" t="s">
        <v>2195</v>
      </c>
    </row>
    <row r="388" spans="1:25" x14ac:dyDescent="0.2">
      <c r="A388" t="s">
        <v>3245</v>
      </c>
      <c r="B388" t="s">
        <v>8294</v>
      </c>
      <c r="C388" s="71" t="s">
        <v>8295</v>
      </c>
      <c r="D388" t="s">
        <v>583</v>
      </c>
      <c r="E388" t="s">
        <v>584</v>
      </c>
      <c r="F388" t="s">
        <v>479</v>
      </c>
      <c r="G388" t="s">
        <v>2195</v>
      </c>
      <c r="H388" t="s">
        <v>166</v>
      </c>
      <c r="I388" t="s">
        <v>120</v>
      </c>
      <c r="J388" t="s">
        <v>37</v>
      </c>
      <c r="K388" t="s">
        <v>586</v>
      </c>
      <c r="L388" t="s">
        <v>39</v>
      </c>
      <c r="M388">
        <v>760127</v>
      </c>
      <c r="N388">
        <v>0</v>
      </c>
      <c r="O388">
        <v>760127</v>
      </c>
      <c r="P388">
        <v>0</v>
      </c>
      <c r="Q388" t="s">
        <v>8296</v>
      </c>
      <c r="R388" t="s">
        <v>3245</v>
      </c>
      <c r="S388" t="s">
        <v>8297</v>
      </c>
      <c r="T388" t="s">
        <v>588</v>
      </c>
      <c r="U388" t="s">
        <v>8298</v>
      </c>
      <c r="V388" t="s">
        <v>8299</v>
      </c>
      <c r="W388" t="s">
        <v>588</v>
      </c>
      <c r="X388" t="str">
        <f t="shared" si="6"/>
        <v>Funcionamiento</v>
      </c>
      <c r="Y388" t="s">
        <v>2195</v>
      </c>
    </row>
    <row r="389" spans="1:25" x14ac:dyDescent="0.2">
      <c r="A389" t="s">
        <v>3245</v>
      </c>
      <c r="B389" t="s">
        <v>8294</v>
      </c>
      <c r="C389" s="71" t="s">
        <v>8295</v>
      </c>
      <c r="D389" t="s">
        <v>583</v>
      </c>
      <c r="E389" t="s">
        <v>584</v>
      </c>
      <c r="F389" t="s">
        <v>479</v>
      </c>
      <c r="G389" t="s">
        <v>2195</v>
      </c>
      <c r="H389" t="s">
        <v>557</v>
      </c>
      <c r="I389" t="s">
        <v>3221</v>
      </c>
      <c r="J389" t="s">
        <v>37</v>
      </c>
      <c r="K389" t="s">
        <v>586</v>
      </c>
      <c r="L389" t="s">
        <v>39</v>
      </c>
      <c r="M389">
        <v>977114</v>
      </c>
      <c r="N389">
        <v>0</v>
      </c>
      <c r="O389">
        <v>977114</v>
      </c>
      <c r="P389">
        <v>0</v>
      </c>
      <c r="Q389" t="s">
        <v>8296</v>
      </c>
      <c r="R389" t="s">
        <v>3245</v>
      </c>
      <c r="S389" t="s">
        <v>8297</v>
      </c>
      <c r="T389" t="s">
        <v>588</v>
      </c>
      <c r="U389" t="s">
        <v>8298</v>
      </c>
      <c r="V389" t="s">
        <v>8299</v>
      </c>
      <c r="W389" t="s">
        <v>588</v>
      </c>
      <c r="X389" t="str">
        <f t="shared" si="6"/>
        <v>Funcionamiento</v>
      </c>
      <c r="Y389" t="s">
        <v>2195</v>
      </c>
    </row>
    <row r="390" spans="1:25" x14ac:dyDescent="0.2">
      <c r="A390" t="s">
        <v>3245</v>
      </c>
      <c r="B390" t="s">
        <v>8294</v>
      </c>
      <c r="C390" s="71" t="s">
        <v>8295</v>
      </c>
      <c r="D390" t="s">
        <v>583</v>
      </c>
      <c r="E390" t="s">
        <v>584</v>
      </c>
      <c r="F390" t="s">
        <v>479</v>
      </c>
      <c r="G390" t="s">
        <v>2195</v>
      </c>
      <c r="H390" t="s">
        <v>181</v>
      </c>
      <c r="I390" t="s">
        <v>135</v>
      </c>
      <c r="J390" t="s">
        <v>37</v>
      </c>
      <c r="K390" t="s">
        <v>586</v>
      </c>
      <c r="L390" t="s">
        <v>39</v>
      </c>
      <c r="M390">
        <v>2354967</v>
      </c>
      <c r="N390">
        <v>0</v>
      </c>
      <c r="O390">
        <v>2354967</v>
      </c>
      <c r="P390">
        <v>0</v>
      </c>
      <c r="Q390" t="s">
        <v>8296</v>
      </c>
      <c r="R390" t="s">
        <v>3245</v>
      </c>
      <c r="S390" t="s">
        <v>8297</v>
      </c>
      <c r="T390" t="s">
        <v>588</v>
      </c>
      <c r="U390" t="s">
        <v>8298</v>
      </c>
      <c r="V390" t="s">
        <v>8299</v>
      </c>
      <c r="W390" t="s">
        <v>588</v>
      </c>
      <c r="X390" t="str">
        <f t="shared" si="6"/>
        <v>Funcionamiento</v>
      </c>
      <c r="Y390" t="s">
        <v>2195</v>
      </c>
    </row>
    <row r="391" spans="1:25" x14ac:dyDescent="0.2">
      <c r="A391" t="s">
        <v>3166</v>
      </c>
      <c r="B391" t="s">
        <v>8300</v>
      </c>
      <c r="C391" s="71" t="s">
        <v>8301</v>
      </c>
      <c r="D391" t="s">
        <v>583</v>
      </c>
      <c r="E391" t="s">
        <v>584</v>
      </c>
      <c r="F391" t="s">
        <v>3087</v>
      </c>
      <c r="G391" t="s">
        <v>2195</v>
      </c>
      <c r="H391" t="s">
        <v>197</v>
      </c>
      <c r="I391" t="s">
        <v>155</v>
      </c>
      <c r="J391" t="s">
        <v>48</v>
      </c>
      <c r="K391" t="s">
        <v>596</v>
      </c>
      <c r="L391" t="s">
        <v>39</v>
      </c>
      <c r="M391">
        <v>209846</v>
      </c>
      <c r="N391">
        <v>0</v>
      </c>
      <c r="O391">
        <v>209846</v>
      </c>
      <c r="P391">
        <v>0</v>
      </c>
      <c r="Q391" t="s">
        <v>8302</v>
      </c>
      <c r="R391" t="s">
        <v>3166</v>
      </c>
      <c r="S391" t="s">
        <v>3564</v>
      </c>
      <c r="T391" t="s">
        <v>3466</v>
      </c>
      <c r="U391" t="s">
        <v>7195</v>
      </c>
      <c r="V391" t="s">
        <v>8779</v>
      </c>
      <c r="W391" t="s">
        <v>588</v>
      </c>
      <c r="X391" t="str">
        <f t="shared" si="6"/>
        <v>Inversión</v>
      </c>
      <c r="Y391" t="s">
        <v>626</v>
      </c>
    </row>
    <row r="392" spans="1:25" x14ac:dyDescent="0.2">
      <c r="A392" t="s">
        <v>3282</v>
      </c>
      <c r="B392" t="s">
        <v>8303</v>
      </c>
      <c r="C392" s="71" t="s">
        <v>8304</v>
      </c>
      <c r="D392" t="s">
        <v>583</v>
      </c>
      <c r="E392" t="s">
        <v>584</v>
      </c>
      <c r="F392" t="s">
        <v>479</v>
      </c>
      <c r="G392" t="s">
        <v>2195</v>
      </c>
      <c r="H392" t="s">
        <v>173</v>
      </c>
      <c r="I392" t="s">
        <v>127</v>
      </c>
      <c r="J392" t="s">
        <v>37</v>
      </c>
      <c r="K392" t="s">
        <v>586</v>
      </c>
      <c r="L392" t="s">
        <v>39</v>
      </c>
      <c r="M392">
        <v>4306100</v>
      </c>
      <c r="N392">
        <v>0</v>
      </c>
      <c r="O392">
        <v>4306100</v>
      </c>
      <c r="P392">
        <v>0</v>
      </c>
      <c r="Q392" t="s">
        <v>8305</v>
      </c>
      <c r="R392" t="s">
        <v>3282</v>
      </c>
      <c r="S392" t="s">
        <v>5341</v>
      </c>
      <c r="T392" t="s">
        <v>588</v>
      </c>
      <c r="U392" t="s">
        <v>8306</v>
      </c>
      <c r="V392" t="s">
        <v>8307</v>
      </c>
      <c r="W392" t="s">
        <v>588</v>
      </c>
      <c r="X392" t="str">
        <f t="shared" si="6"/>
        <v>Funcionamiento</v>
      </c>
      <c r="Y392" t="s">
        <v>2195</v>
      </c>
    </row>
    <row r="393" spans="1:25" x14ac:dyDescent="0.2">
      <c r="A393" t="s">
        <v>3282</v>
      </c>
      <c r="B393" t="s">
        <v>8303</v>
      </c>
      <c r="C393" s="71" t="s">
        <v>8304</v>
      </c>
      <c r="D393" t="s">
        <v>583</v>
      </c>
      <c r="E393" t="s">
        <v>584</v>
      </c>
      <c r="F393" t="s">
        <v>479</v>
      </c>
      <c r="G393" t="s">
        <v>2195</v>
      </c>
      <c r="H393" t="s">
        <v>174</v>
      </c>
      <c r="I393" t="s">
        <v>128</v>
      </c>
      <c r="J393" t="s">
        <v>37</v>
      </c>
      <c r="K393" t="s">
        <v>586</v>
      </c>
      <c r="L393" t="s">
        <v>39</v>
      </c>
      <c r="M393">
        <v>2378300</v>
      </c>
      <c r="N393">
        <v>0</v>
      </c>
      <c r="O393">
        <v>2378300</v>
      </c>
      <c r="P393">
        <v>0</v>
      </c>
      <c r="Q393" t="s">
        <v>8305</v>
      </c>
      <c r="R393" t="s">
        <v>3282</v>
      </c>
      <c r="S393" t="s">
        <v>5341</v>
      </c>
      <c r="T393" t="s">
        <v>588</v>
      </c>
      <c r="U393" t="s">
        <v>8306</v>
      </c>
      <c r="V393" t="s">
        <v>8307</v>
      </c>
      <c r="W393" t="s">
        <v>588</v>
      </c>
      <c r="X393" t="str">
        <f t="shared" si="6"/>
        <v>Funcionamiento</v>
      </c>
      <c r="Y393" t="s">
        <v>2195</v>
      </c>
    </row>
    <row r="394" spans="1:25" x14ac:dyDescent="0.2">
      <c r="A394" t="s">
        <v>3282</v>
      </c>
      <c r="B394" t="s">
        <v>8303</v>
      </c>
      <c r="C394" s="71" t="s">
        <v>8304</v>
      </c>
      <c r="D394" t="s">
        <v>583</v>
      </c>
      <c r="E394" t="s">
        <v>584</v>
      </c>
      <c r="F394" t="s">
        <v>479</v>
      </c>
      <c r="G394" t="s">
        <v>2195</v>
      </c>
      <c r="H394" t="s">
        <v>175</v>
      </c>
      <c r="I394" t="s">
        <v>129</v>
      </c>
      <c r="J394" t="s">
        <v>37</v>
      </c>
      <c r="K394" t="s">
        <v>586</v>
      </c>
      <c r="L394" t="s">
        <v>39</v>
      </c>
      <c r="M394">
        <v>571600</v>
      </c>
      <c r="N394">
        <v>0</v>
      </c>
      <c r="O394">
        <v>571600</v>
      </c>
      <c r="P394">
        <v>0</v>
      </c>
      <c r="Q394" t="s">
        <v>8305</v>
      </c>
      <c r="R394" t="s">
        <v>3282</v>
      </c>
      <c r="S394" t="s">
        <v>5341</v>
      </c>
      <c r="T394" t="s">
        <v>588</v>
      </c>
      <c r="U394" t="s">
        <v>8306</v>
      </c>
      <c r="V394" t="s">
        <v>8307</v>
      </c>
      <c r="W394" t="s">
        <v>588</v>
      </c>
      <c r="X394" t="str">
        <f t="shared" si="6"/>
        <v>Funcionamiento</v>
      </c>
      <c r="Y394" t="s">
        <v>2195</v>
      </c>
    </row>
    <row r="395" spans="1:25" x14ac:dyDescent="0.2">
      <c r="A395" t="s">
        <v>3282</v>
      </c>
      <c r="B395" t="s">
        <v>8303</v>
      </c>
      <c r="C395" s="71" t="s">
        <v>8304</v>
      </c>
      <c r="D395" t="s">
        <v>583</v>
      </c>
      <c r="E395" t="s">
        <v>584</v>
      </c>
      <c r="F395" t="s">
        <v>479</v>
      </c>
      <c r="G395" t="s">
        <v>2195</v>
      </c>
      <c r="H395" t="s">
        <v>176</v>
      </c>
      <c r="I395" t="s">
        <v>130</v>
      </c>
      <c r="J395" t="s">
        <v>37</v>
      </c>
      <c r="K395" t="s">
        <v>586</v>
      </c>
      <c r="L395" t="s">
        <v>39</v>
      </c>
      <c r="M395">
        <v>1784500</v>
      </c>
      <c r="N395">
        <v>0</v>
      </c>
      <c r="O395">
        <v>1784500</v>
      </c>
      <c r="P395">
        <v>0</v>
      </c>
      <c r="Q395" t="s">
        <v>8305</v>
      </c>
      <c r="R395" t="s">
        <v>3282</v>
      </c>
      <c r="S395" t="s">
        <v>5341</v>
      </c>
      <c r="T395" t="s">
        <v>588</v>
      </c>
      <c r="U395" t="s">
        <v>8306</v>
      </c>
      <c r="V395" t="s">
        <v>8307</v>
      </c>
      <c r="W395" t="s">
        <v>588</v>
      </c>
      <c r="X395" t="str">
        <f t="shared" si="6"/>
        <v>Funcionamiento</v>
      </c>
      <c r="Y395" t="s">
        <v>2195</v>
      </c>
    </row>
    <row r="396" spans="1:25" x14ac:dyDescent="0.2">
      <c r="A396" t="s">
        <v>3282</v>
      </c>
      <c r="B396" t="s">
        <v>8303</v>
      </c>
      <c r="C396" s="71" t="s">
        <v>8304</v>
      </c>
      <c r="D396" t="s">
        <v>583</v>
      </c>
      <c r="E396" t="s">
        <v>584</v>
      </c>
      <c r="F396" t="s">
        <v>479</v>
      </c>
      <c r="G396" t="s">
        <v>2195</v>
      </c>
      <c r="H396" t="s">
        <v>172</v>
      </c>
      <c r="I396" t="s">
        <v>126</v>
      </c>
      <c r="J396" t="s">
        <v>37</v>
      </c>
      <c r="K396" t="s">
        <v>586</v>
      </c>
      <c r="L396" t="s">
        <v>39</v>
      </c>
      <c r="M396">
        <v>6078300</v>
      </c>
      <c r="N396">
        <v>0</v>
      </c>
      <c r="O396">
        <v>6078300</v>
      </c>
      <c r="P396">
        <v>0</v>
      </c>
      <c r="Q396" t="s">
        <v>8305</v>
      </c>
      <c r="R396" t="s">
        <v>3282</v>
      </c>
      <c r="S396" t="s">
        <v>5341</v>
      </c>
      <c r="T396" t="s">
        <v>588</v>
      </c>
      <c r="U396" t="s">
        <v>8306</v>
      </c>
      <c r="V396" t="s">
        <v>8307</v>
      </c>
      <c r="W396" t="s">
        <v>588</v>
      </c>
      <c r="X396" t="str">
        <f t="shared" si="6"/>
        <v>Funcionamiento</v>
      </c>
      <c r="Y396" t="s">
        <v>2195</v>
      </c>
    </row>
    <row r="397" spans="1:25" x14ac:dyDescent="0.2">
      <c r="A397" t="s">
        <v>3282</v>
      </c>
      <c r="B397" t="s">
        <v>8303</v>
      </c>
      <c r="C397" s="71" t="s">
        <v>8304</v>
      </c>
      <c r="D397" t="s">
        <v>583</v>
      </c>
      <c r="E397" t="s">
        <v>584</v>
      </c>
      <c r="F397" t="s">
        <v>479</v>
      </c>
      <c r="G397" t="s">
        <v>2195</v>
      </c>
      <c r="H397" t="s">
        <v>177</v>
      </c>
      <c r="I397" t="s">
        <v>131</v>
      </c>
      <c r="J397" t="s">
        <v>37</v>
      </c>
      <c r="K397" t="s">
        <v>586</v>
      </c>
      <c r="L397" t="s">
        <v>39</v>
      </c>
      <c r="M397">
        <v>1189700</v>
      </c>
      <c r="N397">
        <v>0</v>
      </c>
      <c r="O397">
        <v>1189700</v>
      </c>
      <c r="P397">
        <v>0</v>
      </c>
      <c r="Q397" t="s">
        <v>8305</v>
      </c>
      <c r="R397" t="s">
        <v>3282</v>
      </c>
      <c r="S397" t="s">
        <v>5341</v>
      </c>
      <c r="T397" t="s">
        <v>588</v>
      </c>
      <c r="U397" t="s">
        <v>8306</v>
      </c>
      <c r="V397" t="s">
        <v>8307</v>
      </c>
      <c r="W397" t="s">
        <v>588</v>
      </c>
      <c r="X397" t="str">
        <f t="shared" si="6"/>
        <v>Funcionamiento</v>
      </c>
      <c r="Y397" t="s">
        <v>2195</v>
      </c>
    </row>
    <row r="398" spans="1:25" x14ac:dyDescent="0.2">
      <c r="A398" t="s">
        <v>3262</v>
      </c>
      <c r="B398" t="s">
        <v>8780</v>
      </c>
      <c r="C398" s="71" t="s">
        <v>8781</v>
      </c>
      <c r="D398" t="s">
        <v>583</v>
      </c>
      <c r="E398" t="s">
        <v>584</v>
      </c>
      <c r="F398" t="s">
        <v>3087</v>
      </c>
      <c r="G398" t="s">
        <v>2195</v>
      </c>
      <c r="H398" t="s">
        <v>197</v>
      </c>
      <c r="I398" t="s">
        <v>155</v>
      </c>
      <c r="J398" t="s">
        <v>37</v>
      </c>
      <c r="K398" t="s">
        <v>709</v>
      </c>
      <c r="L398" t="s">
        <v>39</v>
      </c>
      <c r="M398">
        <v>4955076</v>
      </c>
      <c r="N398">
        <v>0</v>
      </c>
      <c r="O398">
        <v>4955076</v>
      </c>
      <c r="P398">
        <v>0</v>
      </c>
      <c r="Q398" t="s">
        <v>8782</v>
      </c>
      <c r="R398" t="s">
        <v>3262</v>
      </c>
      <c r="S398" t="s">
        <v>8783</v>
      </c>
      <c r="T398" t="s">
        <v>588</v>
      </c>
      <c r="U398" t="s">
        <v>588</v>
      </c>
      <c r="V398" t="s">
        <v>588</v>
      </c>
      <c r="W398" t="s">
        <v>588</v>
      </c>
      <c r="X398" t="str">
        <f t="shared" si="6"/>
        <v>Inversión</v>
      </c>
      <c r="Y398" t="s">
        <v>626</v>
      </c>
    </row>
    <row r="399" spans="1:25" x14ac:dyDescent="0.2">
      <c r="A399" t="s">
        <v>3178</v>
      </c>
      <c r="B399" t="s">
        <v>8780</v>
      </c>
      <c r="C399" s="71" t="s">
        <v>8784</v>
      </c>
      <c r="D399" t="s">
        <v>583</v>
      </c>
      <c r="E399" t="s">
        <v>584</v>
      </c>
      <c r="F399" t="s">
        <v>3087</v>
      </c>
      <c r="G399" t="s">
        <v>2195</v>
      </c>
      <c r="H399" t="s">
        <v>197</v>
      </c>
      <c r="I399" t="s">
        <v>155</v>
      </c>
      <c r="J399" t="s">
        <v>37</v>
      </c>
      <c r="K399" t="s">
        <v>709</v>
      </c>
      <c r="L399" t="s">
        <v>39</v>
      </c>
      <c r="M399">
        <v>2037102</v>
      </c>
      <c r="N399">
        <v>0</v>
      </c>
      <c r="O399">
        <v>2037102</v>
      </c>
      <c r="P399">
        <v>0</v>
      </c>
      <c r="Q399" t="s">
        <v>8785</v>
      </c>
      <c r="R399" t="s">
        <v>3178</v>
      </c>
      <c r="S399" t="s">
        <v>3573</v>
      </c>
      <c r="T399" t="s">
        <v>588</v>
      </c>
      <c r="U399" t="s">
        <v>588</v>
      </c>
      <c r="V399" t="s">
        <v>588</v>
      </c>
      <c r="W399" t="s">
        <v>588</v>
      </c>
      <c r="X399" t="str">
        <f t="shared" si="6"/>
        <v>Inversión</v>
      </c>
      <c r="Y399" t="s">
        <v>626</v>
      </c>
    </row>
    <row r="400" spans="1:25" x14ac:dyDescent="0.2">
      <c r="A400" t="s">
        <v>3265</v>
      </c>
      <c r="B400" t="s">
        <v>8780</v>
      </c>
      <c r="C400" s="71" t="s">
        <v>8786</v>
      </c>
      <c r="D400" t="s">
        <v>583</v>
      </c>
      <c r="E400" t="s">
        <v>584</v>
      </c>
      <c r="F400" t="s">
        <v>3087</v>
      </c>
      <c r="G400" t="s">
        <v>2195</v>
      </c>
      <c r="H400" t="s">
        <v>197</v>
      </c>
      <c r="I400" t="s">
        <v>155</v>
      </c>
      <c r="J400" t="s">
        <v>37</v>
      </c>
      <c r="K400" t="s">
        <v>709</v>
      </c>
      <c r="L400" t="s">
        <v>39</v>
      </c>
      <c r="M400">
        <v>2593673</v>
      </c>
      <c r="N400">
        <v>0</v>
      </c>
      <c r="O400">
        <v>2593673</v>
      </c>
      <c r="P400">
        <v>0</v>
      </c>
      <c r="Q400" t="s">
        <v>8787</v>
      </c>
      <c r="R400" t="s">
        <v>3265</v>
      </c>
      <c r="S400" t="s">
        <v>5878</v>
      </c>
      <c r="T400" t="s">
        <v>588</v>
      </c>
      <c r="U400" t="s">
        <v>588</v>
      </c>
      <c r="V400" t="s">
        <v>588</v>
      </c>
      <c r="W400" t="s">
        <v>588</v>
      </c>
      <c r="X400" t="str">
        <f t="shared" si="6"/>
        <v>Inversión</v>
      </c>
      <c r="Y400" t="s">
        <v>626</v>
      </c>
    </row>
    <row r="401" spans="1:25" x14ac:dyDescent="0.2">
      <c r="A401" t="s">
        <v>3184</v>
      </c>
      <c r="B401" t="s">
        <v>8780</v>
      </c>
      <c r="C401" s="71" t="s">
        <v>8788</v>
      </c>
      <c r="D401" t="s">
        <v>583</v>
      </c>
      <c r="E401" t="s">
        <v>584</v>
      </c>
      <c r="F401" t="s">
        <v>3087</v>
      </c>
      <c r="G401" t="s">
        <v>2195</v>
      </c>
      <c r="H401" t="s">
        <v>197</v>
      </c>
      <c r="I401" t="s">
        <v>155</v>
      </c>
      <c r="J401" t="s">
        <v>37</v>
      </c>
      <c r="K401" t="s">
        <v>709</v>
      </c>
      <c r="L401" t="s">
        <v>39</v>
      </c>
      <c r="M401">
        <v>4853952</v>
      </c>
      <c r="N401">
        <v>0</v>
      </c>
      <c r="O401">
        <v>4853952</v>
      </c>
      <c r="P401">
        <v>0</v>
      </c>
      <c r="Q401" t="s">
        <v>8789</v>
      </c>
      <c r="R401" t="s">
        <v>3184</v>
      </c>
      <c r="S401" t="s">
        <v>8790</v>
      </c>
      <c r="T401" t="s">
        <v>588</v>
      </c>
      <c r="U401" t="s">
        <v>588</v>
      </c>
      <c r="V401" t="s">
        <v>588</v>
      </c>
      <c r="W401" t="s">
        <v>588</v>
      </c>
      <c r="X401" t="str">
        <f t="shared" si="6"/>
        <v>Inversión</v>
      </c>
      <c r="Y401" t="s">
        <v>626</v>
      </c>
    </row>
    <row r="402" spans="1:25" x14ac:dyDescent="0.2">
      <c r="A402" t="s">
        <v>3272</v>
      </c>
      <c r="B402" t="s">
        <v>8780</v>
      </c>
      <c r="C402" s="71" t="s">
        <v>8791</v>
      </c>
      <c r="D402" t="s">
        <v>583</v>
      </c>
      <c r="E402" t="s">
        <v>602</v>
      </c>
      <c r="F402" t="s">
        <v>3087</v>
      </c>
      <c r="G402" t="s">
        <v>2195</v>
      </c>
      <c r="H402" t="s">
        <v>197</v>
      </c>
      <c r="I402" t="s">
        <v>155</v>
      </c>
      <c r="J402" t="s">
        <v>48</v>
      </c>
      <c r="K402" t="s">
        <v>596</v>
      </c>
      <c r="L402" t="s">
        <v>39</v>
      </c>
      <c r="M402">
        <v>1168501</v>
      </c>
      <c r="N402">
        <v>0</v>
      </c>
      <c r="O402">
        <v>1168501</v>
      </c>
      <c r="P402">
        <v>1168501</v>
      </c>
      <c r="Q402" t="s">
        <v>8792</v>
      </c>
      <c r="R402" t="s">
        <v>3272</v>
      </c>
      <c r="S402" t="s">
        <v>588</v>
      </c>
      <c r="T402" t="s">
        <v>588</v>
      </c>
      <c r="U402" t="s">
        <v>588</v>
      </c>
      <c r="V402" t="s">
        <v>588</v>
      </c>
      <c r="W402" t="s">
        <v>588</v>
      </c>
      <c r="X402" t="str">
        <f t="shared" si="6"/>
        <v>Inversión</v>
      </c>
      <c r="Y402" t="s">
        <v>626</v>
      </c>
    </row>
    <row r="403" spans="1:25" x14ac:dyDescent="0.2">
      <c r="A403" t="s">
        <v>3278</v>
      </c>
      <c r="B403" t="s">
        <v>8793</v>
      </c>
      <c r="C403" s="71" t="s">
        <v>8794</v>
      </c>
      <c r="D403" t="s">
        <v>583</v>
      </c>
      <c r="E403" t="s">
        <v>584</v>
      </c>
      <c r="F403" t="s">
        <v>479</v>
      </c>
      <c r="G403" t="s">
        <v>2195</v>
      </c>
      <c r="H403" t="s">
        <v>189</v>
      </c>
      <c r="I403" t="s">
        <v>144</v>
      </c>
      <c r="J403" t="s">
        <v>37</v>
      </c>
      <c r="K403" t="s">
        <v>586</v>
      </c>
      <c r="L403" t="s">
        <v>39</v>
      </c>
      <c r="M403">
        <v>845180</v>
      </c>
      <c r="N403">
        <v>0</v>
      </c>
      <c r="O403">
        <v>845180</v>
      </c>
      <c r="P403">
        <v>333697</v>
      </c>
      <c r="Q403" t="s">
        <v>8795</v>
      </c>
      <c r="R403" t="s">
        <v>3278</v>
      </c>
      <c r="S403" t="s">
        <v>5508</v>
      </c>
      <c r="T403" t="s">
        <v>4847</v>
      </c>
      <c r="U403" t="s">
        <v>7251</v>
      </c>
      <c r="V403" t="s">
        <v>11201</v>
      </c>
      <c r="W403" t="s">
        <v>588</v>
      </c>
      <c r="X403" t="str">
        <f t="shared" si="6"/>
        <v>Funcionamiento</v>
      </c>
      <c r="Y403" t="s">
        <v>2195</v>
      </c>
    </row>
    <row r="404" spans="1:25" x14ac:dyDescent="0.2">
      <c r="A404" t="s">
        <v>3060</v>
      </c>
      <c r="B404" t="s">
        <v>8753</v>
      </c>
      <c r="C404" s="71" t="s">
        <v>8796</v>
      </c>
      <c r="D404" t="s">
        <v>583</v>
      </c>
      <c r="E404" t="s">
        <v>584</v>
      </c>
      <c r="F404" t="s">
        <v>3087</v>
      </c>
      <c r="G404" t="s">
        <v>2195</v>
      </c>
      <c r="H404" t="s">
        <v>197</v>
      </c>
      <c r="I404" t="s">
        <v>155</v>
      </c>
      <c r="J404" t="s">
        <v>37</v>
      </c>
      <c r="K404" t="s">
        <v>709</v>
      </c>
      <c r="L404" t="s">
        <v>39</v>
      </c>
      <c r="M404">
        <v>15168600</v>
      </c>
      <c r="N404">
        <v>0</v>
      </c>
      <c r="O404">
        <v>15168600</v>
      </c>
      <c r="P404">
        <v>7685424</v>
      </c>
      <c r="Q404" t="s">
        <v>8797</v>
      </c>
      <c r="R404" t="s">
        <v>3060</v>
      </c>
      <c r="S404" t="s">
        <v>11183</v>
      </c>
      <c r="T404" t="s">
        <v>588</v>
      </c>
      <c r="U404" t="s">
        <v>588</v>
      </c>
      <c r="V404" t="s">
        <v>588</v>
      </c>
      <c r="W404" t="s">
        <v>588</v>
      </c>
      <c r="X404" t="str">
        <f t="shared" si="6"/>
        <v>Inversión</v>
      </c>
      <c r="Y404" t="s">
        <v>626</v>
      </c>
    </row>
    <row r="405" spans="1:25" x14ac:dyDescent="0.2">
      <c r="A405" t="s">
        <v>3285</v>
      </c>
      <c r="B405" t="s">
        <v>8753</v>
      </c>
      <c r="C405" s="71" t="s">
        <v>8798</v>
      </c>
      <c r="D405" t="s">
        <v>583</v>
      </c>
      <c r="E405" t="s">
        <v>584</v>
      </c>
      <c r="F405" t="s">
        <v>3087</v>
      </c>
      <c r="G405" t="s">
        <v>2195</v>
      </c>
      <c r="H405" t="s">
        <v>197</v>
      </c>
      <c r="I405" t="s">
        <v>155</v>
      </c>
      <c r="J405" t="s">
        <v>37</v>
      </c>
      <c r="K405" t="s">
        <v>709</v>
      </c>
      <c r="L405" t="s">
        <v>39</v>
      </c>
      <c r="M405">
        <v>10000000</v>
      </c>
      <c r="N405">
        <v>0</v>
      </c>
      <c r="O405">
        <v>10000000</v>
      </c>
      <c r="P405">
        <v>3105555.67</v>
      </c>
      <c r="Q405" t="s">
        <v>8799</v>
      </c>
      <c r="R405" t="s">
        <v>3285</v>
      </c>
      <c r="S405" t="s">
        <v>5299</v>
      </c>
      <c r="T405" t="s">
        <v>588</v>
      </c>
      <c r="U405" t="s">
        <v>588</v>
      </c>
      <c r="V405" t="s">
        <v>588</v>
      </c>
      <c r="W405" t="s">
        <v>588</v>
      </c>
      <c r="X405" t="str">
        <f t="shared" si="6"/>
        <v>Inversión</v>
      </c>
      <c r="Y405" t="s">
        <v>626</v>
      </c>
    </row>
    <row r="406" spans="1:25" x14ac:dyDescent="0.2">
      <c r="A406" t="s">
        <v>3291</v>
      </c>
      <c r="B406" t="s">
        <v>11202</v>
      </c>
      <c r="C406" s="71" t="s">
        <v>11203</v>
      </c>
      <c r="D406" t="s">
        <v>583</v>
      </c>
      <c r="E406" t="s">
        <v>584</v>
      </c>
      <c r="F406" t="s">
        <v>479</v>
      </c>
      <c r="G406" t="s">
        <v>2195</v>
      </c>
      <c r="H406" t="s">
        <v>191</v>
      </c>
      <c r="I406" t="s">
        <v>146</v>
      </c>
      <c r="J406" t="s">
        <v>37</v>
      </c>
      <c r="K406" t="s">
        <v>586</v>
      </c>
      <c r="L406" t="s">
        <v>39</v>
      </c>
      <c r="M406">
        <v>810239</v>
      </c>
      <c r="N406">
        <v>0</v>
      </c>
      <c r="O406">
        <v>810239</v>
      </c>
      <c r="P406">
        <v>0</v>
      </c>
      <c r="Q406" t="s">
        <v>3315</v>
      </c>
      <c r="R406" t="s">
        <v>3291</v>
      </c>
      <c r="S406" t="s">
        <v>3579</v>
      </c>
      <c r="T406" t="s">
        <v>5997</v>
      </c>
      <c r="U406" t="s">
        <v>7281</v>
      </c>
      <c r="V406" t="s">
        <v>11204</v>
      </c>
      <c r="W406" t="s">
        <v>588</v>
      </c>
      <c r="X406" t="str">
        <f t="shared" si="6"/>
        <v>Funcionamiento</v>
      </c>
      <c r="Y406" t="s">
        <v>2195</v>
      </c>
    </row>
    <row r="407" spans="1:25" x14ac:dyDescent="0.2">
      <c r="A407" t="s">
        <v>3291</v>
      </c>
      <c r="B407" t="s">
        <v>11202</v>
      </c>
      <c r="C407" s="71" t="s">
        <v>11203</v>
      </c>
      <c r="D407" t="s">
        <v>583</v>
      </c>
      <c r="E407" t="s">
        <v>584</v>
      </c>
      <c r="F407" t="s">
        <v>479</v>
      </c>
      <c r="G407" t="s">
        <v>2195</v>
      </c>
      <c r="H407" t="s">
        <v>185</v>
      </c>
      <c r="I407" t="s">
        <v>139</v>
      </c>
      <c r="J407" t="s">
        <v>37</v>
      </c>
      <c r="K407" t="s">
        <v>586</v>
      </c>
      <c r="L407" t="s">
        <v>39</v>
      </c>
      <c r="M407">
        <v>200000</v>
      </c>
      <c r="N407">
        <v>0</v>
      </c>
      <c r="O407">
        <v>200000</v>
      </c>
      <c r="P407">
        <v>0</v>
      </c>
      <c r="Q407" t="s">
        <v>3315</v>
      </c>
      <c r="R407" t="s">
        <v>3291</v>
      </c>
      <c r="S407" t="s">
        <v>3579</v>
      </c>
      <c r="T407" t="s">
        <v>5997</v>
      </c>
      <c r="U407" t="s">
        <v>7281</v>
      </c>
      <c r="V407" t="s">
        <v>11204</v>
      </c>
      <c r="W407" t="s">
        <v>588</v>
      </c>
      <c r="X407" t="str">
        <f t="shared" si="6"/>
        <v>Funcionamiento</v>
      </c>
      <c r="Y407" t="s">
        <v>2195</v>
      </c>
    </row>
    <row r="408" spans="1:25" x14ac:dyDescent="0.2">
      <c r="A408" t="s">
        <v>3201</v>
      </c>
      <c r="B408" t="s">
        <v>11202</v>
      </c>
      <c r="C408" s="71" t="s">
        <v>11205</v>
      </c>
      <c r="D408" t="s">
        <v>583</v>
      </c>
      <c r="E408" t="s">
        <v>584</v>
      </c>
      <c r="F408" t="s">
        <v>479</v>
      </c>
      <c r="G408" t="s">
        <v>2195</v>
      </c>
      <c r="H408" t="s">
        <v>180</v>
      </c>
      <c r="I408" t="s">
        <v>134</v>
      </c>
      <c r="J408" t="s">
        <v>37</v>
      </c>
      <c r="K408" t="s">
        <v>586</v>
      </c>
      <c r="L408" t="s">
        <v>39</v>
      </c>
      <c r="M408">
        <v>378706</v>
      </c>
      <c r="N408">
        <v>0</v>
      </c>
      <c r="O408">
        <v>378706</v>
      </c>
      <c r="P408">
        <v>0</v>
      </c>
      <c r="Q408" t="s">
        <v>11206</v>
      </c>
      <c r="R408" t="s">
        <v>3201</v>
      </c>
      <c r="S408" t="s">
        <v>11207</v>
      </c>
      <c r="T408" t="s">
        <v>588</v>
      </c>
      <c r="U408" t="s">
        <v>11208</v>
      </c>
      <c r="V408" t="s">
        <v>11209</v>
      </c>
      <c r="W408" t="s">
        <v>588</v>
      </c>
      <c r="X408" t="str">
        <f t="shared" si="6"/>
        <v>Funcionamiento</v>
      </c>
      <c r="Y408" t="s">
        <v>2195</v>
      </c>
    </row>
    <row r="409" spans="1:25" x14ac:dyDescent="0.2">
      <c r="A409" t="s">
        <v>3201</v>
      </c>
      <c r="B409" t="s">
        <v>11202</v>
      </c>
      <c r="C409" s="71" t="s">
        <v>11205</v>
      </c>
      <c r="D409" t="s">
        <v>583</v>
      </c>
      <c r="E409" t="s">
        <v>584</v>
      </c>
      <c r="F409" t="s">
        <v>479</v>
      </c>
      <c r="G409" t="s">
        <v>2195</v>
      </c>
      <c r="H409" t="s">
        <v>181</v>
      </c>
      <c r="I409" t="s">
        <v>135</v>
      </c>
      <c r="J409" t="s">
        <v>37</v>
      </c>
      <c r="K409" t="s">
        <v>586</v>
      </c>
      <c r="L409" t="s">
        <v>39</v>
      </c>
      <c r="M409">
        <v>2354967</v>
      </c>
      <c r="N409">
        <v>0</v>
      </c>
      <c r="O409">
        <v>2354967</v>
      </c>
      <c r="P409">
        <v>0</v>
      </c>
      <c r="Q409" t="s">
        <v>11206</v>
      </c>
      <c r="R409" t="s">
        <v>3201</v>
      </c>
      <c r="S409" t="s">
        <v>11207</v>
      </c>
      <c r="T409" t="s">
        <v>588</v>
      </c>
      <c r="U409" t="s">
        <v>11208</v>
      </c>
      <c r="V409" t="s">
        <v>11209</v>
      </c>
      <c r="W409" t="s">
        <v>588</v>
      </c>
      <c r="X409" t="str">
        <f t="shared" si="6"/>
        <v>Funcionamiento</v>
      </c>
      <c r="Y409" t="s">
        <v>2195</v>
      </c>
    </row>
    <row r="410" spans="1:25" x14ac:dyDescent="0.2">
      <c r="A410" t="s">
        <v>3201</v>
      </c>
      <c r="B410" t="s">
        <v>11202</v>
      </c>
      <c r="C410" s="71" t="s">
        <v>11205</v>
      </c>
      <c r="D410" t="s">
        <v>583</v>
      </c>
      <c r="E410" t="s">
        <v>584</v>
      </c>
      <c r="F410" t="s">
        <v>479</v>
      </c>
      <c r="G410" t="s">
        <v>2195</v>
      </c>
      <c r="H410" t="s">
        <v>557</v>
      </c>
      <c r="I410" t="s">
        <v>3221</v>
      </c>
      <c r="J410" t="s">
        <v>37</v>
      </c>
      <c r="K410" t="s">
        <v>586</v>
      </c>
      <c r="L410" t="s">
        <v>39</v>
      </c>
      <c r="M410">
        <v>1052539</v>
      </c>
      <c r="N410">
        <v>0</v>
      </c>
      <c r="O410">
        <v>1052539</v>
      </c>
      <c r="P410">
        <v>0</v>
      </c>
      <c r="Q410" t="s">
        <v>11206</v>
      </c>
      <c r="R410" t="s">
        <v>3201</v>
      </c>
      <c r="S410" t="s">
        <v>11207</v>
      </c>
      <c r="T410" t="s">
        <v>588</v>
      </c>
      <c r="U410" t="s">
        <v>11208</v>
      </c>
      <c r="V410" t="s">
        <v>11209</v>
      </c>
      <c r="W410" t="s">
        <v>588</v>
      </c>
      <c r="X410" t="str">
        <f t="shared" si="6"/>
        <v>Funcionamiento</v>
      </c>
      <c r="Y410" t="s">
        <v>2195</v>
      </c>
    </row>
    <row r="411" spans="1:25" x14ac:dyDescent="0.2">
      <c r="A411" t="s">
        <v>3201</v>
      </c>
      <c r="B411" t="s">
        <v>11202</v>
      </c>
      <c r="C411" s="71" t="s">
        <v>11205</v>
      </c>
      <c r="D411" t="s">
        <v>583</v>
      </c>
      <c r="E411" t="s">
        <v>584</v>
      </c>
      <c r="F411" t="s">
        <v>479</v>
      </c>
      <c r="G411" t="s">
        <v>2195</v>
      </c>
      <c r="H411" t="s">
        <v>166</v>
      </c>
      <c r="I411" t="s">
        <v>120</v>
      </c>
      <c r="J411" t="s">
        <v>37</v>
      </c>
      <c r="K411" t="s">
        <v>586</v>
      </c>
      <c r="L411" t="s">
        <v>39</v>
      </c>
      <c r="M411">
        <v>777753</v>
      </c>
      <c r="N411">
        <v>0</v>
      </c>
      <c r="O411">
        <v>777753</v>
      </c>
      <c r="P411">
        <v>0</v>
      </c>
      <c r="Q411" t="s">
        <v>11206</v>
      </c>
      <c r="R411" t="s">
        <v>3201</v>
      </c>
      <c r="S411" t="s">
        <v>11207</v>
      </c>
      <c r="T411" t="s">
        <v>588</v>
      </c>
      <c r="U411" t="s">
        <v>11208</v>
      </c>
      <c r="V411" t="s">
        <v>11209</v>
      </c>
      <c r="W411" t="s">
        <v>588</v>
      </c>
      <c r="X411" t="str">
        <f t="shared" si="6"/>
        <v>Funcionamiento</v>
      </c>
      <c r="Y411" t="s">
        <v>2195</v>
      </c>
    </row>
    <row r="412" spans="1:25" x14ac:dyDescent="0.2">
      <c r="A412" t="s">
        <v>3201</v>
      </c>
      <c r="B412" t="s">
        <v>11202</v>
      </c>
      <c r="C412" s="71" t="s">
        <v>11205</v>
      </c>
      <c r="D412" t="s">
        <v>583</v>
      </c>
      <c r="E412" t="s">
        <v>584</v>
      </c>
      <c r="F412" t="s">
        <v>479</v>
      </c>
      <c r="G412" t="s">
        <v>2195</v>
      </c>
      <c r="H412" t="s">
        <v>170</v>
      </c>
      <c r="I412" t="s">
        <v>124</v>
      </c>
      <c r="J412" t="s">
        <v>37</v>
      </c>
      <c r="K412" t="s">
        <v>586</v>
      </c>
      <c r="L412" t="s">
        <v>39</v>
      </c>
      <c r="M412">
        <v>67226692</v>
      </c>
      <c r="N412">
        <v>0</v>
      </c>
      <c r="O412">
        <v>67226692</v>
      </c>
      <c r="P412">
        <v>0</v>
      </c>
      <c r="Q412" t="s">
        <v>11206</v>
      </c>
      <c r="R412" t="s">
        <v>3201</v>
      </c>
      <c r="S412" t="s">
        <v>11207</v>
      </c>
      <c r="T412" t="s">
        <v>588</v>
      </c>
      <c r="U412" t="s">
        <v>11208</v>
      </c>
      <c r="V412" t="s">
        <v>11209</v>
      </c>
      <c r="W412" t="s">
        <v>588</v>
      </c>
      <c r="X412" t="str">
        <f t="shared" si="6"/>
        <v>Funcionamiento</v>
      </c>
      <c r="Y412" t="s">
        <v>2195</v>
      </c>
    </row>
    <row r="413" spans="1:25" x14ac:dyDescent="0.2">
      <c r="A413" t="s">
        <v>3201</v>
      </c>
      <c r="B413" t="s">
        <v>11202</v>
      </c>
      <c r="C413" s="71" t="s">
        <v>11205</v>
      </c>
      <c r="D413" t="s">
        <v>583</v>
      </c>
      <c r="E413" t="s">
        <v>584</v>
      </c>
      <c r="F413" t="s">
        <v>479</v>
      </c>
      <c r="G413" t="s">
        <v>2195</v>
      </c>
      <c r="H413" t="s">
        <v>169</v>
      </c>
      <c r="I413" t="s">
        <v>123</v>
      </c>
      <c r="J413" t="s">
        <v>37</v>
      </c>
      <c r="K413" t="s">
        <v>586</v>
      </c>
      <c r="L413" t="s">
        <v>39</v>
      </c>
      <c r="M413">
        <v>1875015</v>
      </c>
      <c r="N413">
        <v>0</v>
      </c>
      <c r="O413">
        <v>1875015</v>
      </c>
      <c r="P413">
        <v>0</v>
      </c>
      <c r="Q413" t="s">
        <v>11206</v>
      </c>
      <c r="R413" t="s">
        <v>3201</v>
      </c>
      <c r="S413" t="s">
        <v>11207</v>
      </c>
      <c r="T413" t="s">
        <v>588</v>
      </c>
      <c r="U413" t="s">
        <v>11208</v>
      </c>
      <c r="V413" t="s">
        <v>11209</v>
      </c>
      <c r="W413" t="s">
        <v>588</v>
      </c>
      <c r="X413" t="str">
        <f t="shared" si="6"/>
        <v>Funcionamiento</v>
      </c>
      <c r="Y413" t="s">
        <v>2195</v>
      </c>
    </row>
    <row r="414" spans="1:25" x14ac:dyDescent="0.2">
      <c r="A414" t="s">
        <v>3201</v>
      </c>
      <c r="B414" t="s">
        <v>11202</v>
      </c>
      <c r="C414" s="71" t="s">
        <v>11205</v>
      </c>
      <c r="D414" t="s">
        <v>583</v>
      </c>
      <c r="E414" t="s">
        <v>584</v>
      </c>
      <c r="F414" t="s">
        <v>479</v>
      </c>
      <c r="G414" t="s">
        <v>2195</v>
      </c>
      <c r="H414" t="s">
        <v>171</v>
      </c>
      <c r="I414" t="s">
        <v>125</v>
      </c>
      <c r="J414" t="s">
        <v>37</v>
      </c>
      <c r="K414" t="s">
        <v>586</v>
      </c>
      <c r="L414" t="s">
        <v>39</v>
      </c>
      <c r="M414">
        <v>4907068</v>
      </c>
      <c r="N414">
        <v>0</v>
      </c>
      <c r="O414">
        <v>4907068</v>
      </c>
      <c r="P414">
        <v>0</v>
      </c>
      <c r="Q414" t="s">
        <v>11206</v>
      </c>
      <c r="R414" t="s">
        <v>3201</v>
      </c>
      <c r="S414" t="s">
        <v>11207</v>
      </c>
      <c r="T414" t="s">
        <v>588</v>
      </c>
      <c r="U414" t="s">
        <v>11208</v>
      </c>
      <c r="V414" t="s">
        <v>11209</v>
      </c>
      <c r="W414" t="s">
        <v>588</v>
      </c>
      <c r="X414" t="str">
        <f t="shared" si="6"/>
        <v>Funcionamiento</v>
      </c>
      <c r="Y414" t="s">
        <v>2195</v>
      </c>
    </row>
    <row r="415" spans="1:25" x14ac:dyDescent="0.2">
      <c r="A415" t="s">
        <v>3201</v>
      </c>
      <c r="B415" t="s">
        <v>11202</v>
      </c>
      <c r="C415" s="71" t="s">
        <v>11205</v>
      </c>
      <c r="D415" t="s">
        <v>583</v>
      </c>
      <c r="E415" t="s">
        <v>584</v>
      </c>
      <c r="F415" t="s">
        <v>479</v>
      </c>
      <c r="G415" t="s">
        <v>2195</v>
      </c>
      <c r="H415" t="s">
        <v>178</v>
      </c>
      <c r="I415" t="s">
        <v>132</v>
      </c>
      <c r="J415" t="s">
        <v>37</v>
      </c>
      <c r="K415" t="s">
        <v>586</v>
      </c>
      <c r="L415" t="s">
        <v>39</v>
      </c>
      <c r="M415">
        <v>5851759</v>
      </c>
      <c r="N415">
        <v>0</v>
      </c>
      <c r="O415">
        <v>5851759</v>
      </c>
      <c r="P415">
        <v>0</v>
      </c>
      <c r="Q415" t="s">
        <v>11206</v>
      </c>
      <c r="R415" t="s">
        <v>3201</v>
      </c>
      <c r="S415" t="s">
        <v>11207</v>
      </c>
      <c r="T415" t="s">
        <v>588</v>
      </c>
      <c r="U415" t="s">
        <v>11208</v>
      </c>
      <c r="V415" t="s">
        <v>11209</v>
      </c>
      <c r="W415" t="s">
        <v>588</v>
      </c>
      <c r="X415" t="str">
        <f t="shared" si="6"/>
        <v>Funcionamiento</v>
      </c>
      <c r="Y415" t="s">
        <v>2195</v>
      </c>
    </row>
    <row r="416" spans="1:25" x14ac:dyDescent="0.2">
      <c r="A416" t="s">
        <v>3201</v>
      </c>
      <c r="B416" t="s">
        <v>11202</v>
      </c>
      <c r="C416" s="71" t="s">
        <v>11205</v>
      </c>
      <c r="D416" t="s">
        <v>583</v>
      </c>
      <c r="E416" t="s">
        <v>584</v>
      </c>
      <c r="F416" t="s">
        <v>479</v>
      </c>
      <c r="G416" t="s">
        <v>2195</v>
      </c>
      <c r="H416" t="s">
        <v>164</v>
      </c>
      <c r="I416" t="s">
        <v>118</v>
      </c>
      <c r="J416" t="s">
        <v>37</v>
      </c>
      <c r="K416" t="s">
        <v>586</v>
      </c>
      <c r="L416" t="s">
        <v>39</v>
      </c>
      <c r="M416">
        <v>39754933</v>
      </c>
      <c r="N416">
        <v>0</v>
      </c>
      <c r="O416">
        <v>39754933</v>
      </c>
      <c r="P416">
        <v>0</v>
      </c>
      <c r="Q416" t="s">
        <v>11206</v>
      </c>
      <c r="R416" t="s">
        <v>3201</v>
      </c>
      <c r="S416" t="s">
        <v>11207</v>
      </c>
      <c r="T416" t="s">
        <v>588</v>
      </c>
      <c r="U416" t="s">
        <v>11208</v>
      </c>
      <c r="V416" t="s">
        <v>11209</v>
      </c>
      <c r="W416" t="s">
        <v>588</v>
      </c>
      <c r="X416" t="str">
        <f t="shared" si="6"/>
        <v>Funcionamiento</v>
      </c>
      <c r="Y416" t="s">
        <v>2195</v>
      </c>
    </row>
    <row r="417" spans="1:25" x14ac:dyDescent="0.2">
      <c r="A417" t="s">
        <v>3066</v>
      </c>
      <c r="B417" t="s">
        <v>11210</v>
      </c>
      <c r="C417" s="71" t="s">
        <v>11211</v>
      </c>
      <c r="D417" t="s">
        <v>583</v>
      </c>
      <c r="E417" t="s">
        <v>584</v>
      </c>
      <c r="F417" t="s">
        <v>479</v>
      </c>
      <c r="G417" t="s">
        <v>2195</v>
      </c>
      <c r="H417" t="s">
        <v>175</v>
      </c>
      <c r="I417" t="s">
        <v>129</v>
      </c>
      <c r="J417" t="s">
        <v>37</v>
      </c>
      <c r="K417" t="s">
        <v>586</v>
      </c>
      <c r="L417" t="s">
        <v>39</v>
      </c>
      <c r="M417">
        <v>519400</v>
      </c>
      <c r="N417">
        <v>0</v>
      </c>
      <c r="O417">
        <v>519400</v>
      </c>
      <c r="P417">
        <v>0</v>
      </c>
      <c r="Q417" t="s">
        <v>11212</v>
      </c>
      <c r="R417" t="s">
        <v>3066</v>
      </c>
      <c r="S417" t="s">
        <v>3789</v>
      </c>
      <c r="T417" t="s">
        <v>588</v>
      </c>
      <c r="U417" t="s">
        <v>11213</v>
      </c>
      <c r="V417" t="s">
        <v>11214</v>
      </c>
      <c r="W417" t="s">
        <v>588</v>
      </c>
      <c r="X417" t="str">
        <f t="shared" si="6"/>
        <v>Funcionamiento</v>
      </c>
      <c r="Y417" t="s">
        <v>2195</v>
      </c>
    </row>
    <row r="418" spans="1:25" x14ac:dyDescent="0.2">
      <c r="A418" t="s">
        <v>3066</v>
      </c>
      <c r="B418" t="s">
        <v>11210</v>
      </c>
      <c r="C418" s="71" t="s">
        <v>11211</v>
      </c>
      <c r="D418" t="s">
        <v>583</v>
      </c>
      <c r="E418" t="s">
        <v>584</v>
      </c>
      <c r="F418" t="s">
        <v>479</v>
      </c>
      <c r="G418" t="s">
        <v>2195</v>
      </c>
      <c r="H418" t="s">
        <v>172</v>
      </c>
      <c r="I418" t="s">
        <v>126</v>
      </c>
      <c r="J418" t="s">
        <v>37</v>
      </c>
      <c r="K418" t="s">
        <v>586</v>
      </c>
      <c r="L418" t="s">
        <v>39</v>
      </c>
      <c r="M418">
        <v>5707400</v>
      </c>
      <c r="N418">
        <v>0</v>
      </c>
      <c r="O418">
        <v>5707400</v>
      </c>
      <c r="P418">
        <v>0</v>
      </c>
      <c r="Q418" t="s">
        <v>11212</v>
      </c>
      <c r="R418" t="s">
        <v>3066</v>
      </c>
      <c r="S418" t="s">
        <v>3789</v>
      </c>
      <c r="T418" t="s">
        <v>588</v>
      </c>
      <c r="U418" t="s">
        <v>11213</v>
      </c>
      <c r="V418" t="s">
        <v>11214</v>
      </c>
      <c r="W418" t="s">
        <v>588</v>
      </c>
      <c r="X418" t="str">
        <f t="shared" si="6"/>
        <v>Funcionamiento</v>
      </c>
      <c r="Y418" t="s">
        <v>2195</v>
      </c>
    </row>
    <row r="419" spans="1:25" x14ac:dyDescent="0.2">
      <c r="A419" t="s">
        <v>3066</v>
      </c>
      <c r="B419" t="s">
        <v>11210</v>
      </c>
      <c r="C419" s="71" t="s">
        <v>11211</v>
      </c>
      <c r="D419" t="s">
        <v>583</v>
      </c>
      <c r="E419" t="s">
        <v>584</v>
      </c>
      <c r="F419" t="s">
        <v>479</v>
      </c>
      <c r="G419" t="s">
        <v>2195</v>
      </c>
      <c r="H419" t="s">
        <v>177</v>
      </c>
      <c r="I419" t="s">
        <v>131</v>
      </c>
      <c r="J419" t="s">
        <v>37</v>
      </c>
      <c r="K419" t="s">
        <v>586</v>
      </c>
      <c r="L419" t="s">
        <v>39</v>
      </c>
      <c r="M419">
        <v>1087200</v>
      </c>
      <c r="N419">
        <v>0</v>
      </c>
      <c r="O419">
        <v>1087200</v>
      </c>
      <c r="P419">
        <v>0</v>
      </c>
      <c r="Q419" t="s">
        <v>11212</v>
      </c>
      <c r="R419" t="s">
        <v>3066</v>
      </c>
      <c r="S419" t="s">
        <v>3789</v>
      </c>
      <c r="T419" t="s">
        <v>588</v>
      </c>
      <c r="U419" t="s">
        <v>11213</v>
      </c>
      <c r="V419" t="s">
        <v>11214</v>
      </c>
      <c r="W419" t="s">
        <v>588</v>
      </c>
      <c r="X419" t="str">
        <f t="shared" si="6"/>
        <v>Funcionamiento</v>
      </c>
      <c r="Y419" t="s">
        <v>2195</v>
      </c>
    </row>
    <row r="420" spans="1:25" x14ac:dyDescent="0.2">
      <c r="A420" t="s">
        <v>3066</v>
      </c>
      <c r="B420" t="s">
        <v>11210</v>
      </c>
      <c r="C420" s="71" t="s">
        <v>11211</v>
      </c>
      <c r="D420" t="s">
        <v>583</v>
      </c>
      <c r="E420" t="s">
        <v>584</v>
      </c>
      <c r="F420" t="s">
        <v>479</v>
      </c>
      <c r="G420" t="s">
        <v>2195</v>
      </c>
      <c r="H420" t="s">
        <v>173</v>
      </c>
      <c r="I420" t="s">
        <v>127</v>
      </c>
      <c r="J420" t="s">
        <v>37</v>
      </c>
      <c r="K420" t="s">
        <v>586</v>
      </c>
      <c r="L420" t="s">
        <v>39</v>
      </c>
      <c r="M420">
        <v>4043100</v>
      </c>
      <c r="N420">
        <v>0</v>
      </c>
      <c r="O420">
        <v>4043100</v>
      </c>
      <c r="P420">
        <v>0</v>
      </c>
      <c r="Q420" t="s">
        <v>11212</v>
      </c>
      <c r="R420" t="s">
        <v>3066</v>
      </c>
      <c r="S420" t="s">
        <v>3789</v>
      </c>
      <c r="T420" t="s">
        <v>588</v>
      </c>
      <c r="U420" t="s">
        <v>11213</v>
      </c>
      <c r="V420" t="s">
        <v>11214</v>
      </c>
      <c r="W420" t="s">
        <v>588</v>
      </c>
      <c r="X420" t="str">
        <f t="shared" si="6"/>
        <v>Funcionamiento</v>
      </c>
      <c r="Y420" t="s">
        <v>2195</v>
      </c>
    </row>
    <row r="421" spans="1:25" x14ac:dyDescent="0.2">
      <c r="A421" t="s">
        <v>3066</v>
      </c>
      <c r="B421" t="s">
        <v>11210</v>
      </c>
      <c r="C421" s="71" t="s">
        <v>11211</v>
      </c>
      <c r="D421" t="s">
        <v>583</v>
      </c>
      <c r="E421" t="s">
        <v>584</v>
      </c>
      <c r="F421" t="s">
        <v>479</v>
      </c>
      <c r="G421" t="s">
        <v>2195</v>
      </c>
      <c r="H421" t="s">
        <v>176</v>
      </c>
      <c r="I421" t="s">
        <v>130</v>
      </c>
      <c r="J421" t="s">
        <v>37</v>
      </c>
      <c r="K421" t="s">
        <v>586</v>
      </c>
      <c r="L421" t="s">
        <v>39</v>
      </c>
      <c r="M421">
        <v>1630300</v>
      </c>
      <c r="N421">
        <v>0</v>
      </c>
      <c r="O421">
        <v>1630300</v>
      </c>
      <c r="P421">
        <v>0</v>
      </c>
      <c r="Q421" t="s">
        <v>11212</v>
      </c>
      <c r="R421" t="s">
        <v>3066</v>
      </c>
      <c r="S421" t="s">
        <v>3789</v>
      </c>
      <c r="T421" t="s">
        <v>588</v>
      </c>
      <c r="U421" t="s">
        <v>11213</v>
      </c>
      <c r="V421" t="s">
        <v>11214</v>
      </c>
      <c r="W421" t="s">
        <v>588</v>
      </c>
      <c r="X421" t="str">
        <f t="shared" si="6"/>
        <v>Funcionamiento</v>
      </c>
      <c r="Y421" t="s">
        <v>2195</v>
      </c>
    </row>
    <row r="422" spans="1:25" x14ac:dyDescent="0.2">
      <c r="A422" t="s">
        <v>3066</v>
      </c>
      <c r="B422" t="s">
        <v>11210</v>
      </c>
      <c r="C422" s="71" t="s">
        <v>11211</v>
      </c>
      <c r="D422" t="s">
        <v>583</v>
      </c>
      <c r="E422" t="s">
        <v>584</v>
      </c>
      <c r="F422" t="s">
        <v>479</v>
      </c>
      <c r="G422" t="s">
        <v>2195</v>
      </c>
      <c r="H422" t="s">
        <v>174</v>
      </c>
      <c r="I422" t="s">
        <v>128</v>
      </c>
      <c r="J422" t="s">
        <v>37</v>
      </c>
      <c r="K422" t="s">
        <v>586</v>
      </c>
      <c r="L422" t="s">
        <v>39</v>
      </c>
      <c r="M422">
        <v>2173300</v>
      </c>
      <c r="N422">
        <v>0</v>
      </c>
      <c r="O422">
        <v>2173300</v>
      </c>
      <c r="P422">
        <v>0</v>
      </c>
      <c r="Q422" t="s">
        <v>11212</v>
      </c>
      <c r="R422" t="s">
        <v>3066</v>
      </c>
      <c r="S422" t="s">
        <v>3789</v>
      </c>
      <c r="T422" t="s">
        <v>588</v>
      </c>
      <c r="U422" t="s">
        <v>11213</v>
      </c>
      <c r="V422" t="s">
        <v>11214</v>
      </c>
      <c r="W422" t="s">
        <v>588</v>
      </c>
      <c r="X422" t="str">
        <f t="shared" si="6"/>
        <v>Funcionamiento</v>
      </c>
      <c r="Y422" t="s">
        <v>2195</v>
      </c>
    </row>
    <row r="423" spans="1:25" x14ac:dyDescent="0.2">
      <c r="A423" t="s">
        <v>3034</v>
      </c>
      <c r="B423" t="s">
        <v>3035</v>
      </c>
      <c r="C423" s="71" t="s">
        <v>3447</v>
      </c>
      <c r="D423" t="s">
        <v>583</v>
      </c>
      <c r="E423" t="s">
        <v>584</v>
      </c>
      <c r="F423" t="s">
        <v>552</v>
      </c>
      <c r="G423" t="s">
        <v>7869</v>
      </c>
      <c r="H423" t="s">
        <v>189</v>
      </c>
      <c r="I423" t="s">
        <v>144</v>
      </c>
      <c r="J423" t="s">
        <v>37</v>
      </c>
      <c r="K423" t="s">
        <v>586</v>
      </c>
      <c r="L423" t="s">
        <v>39</v>
      </c>
      <c r="M423">
        <v>4000000</v>
      </c>
      <c r="N423">
        <v>0</v>
      </c>
      <c r="O423">
        <v>4000000</v>
      </c>
      <c r="P423">
        <v>919884</v>
      </c>
      <c r="Q423" t="s">
        <v>2228</v>
      </c>
      <c r="R423" t="s">
        <v>3034</v>
      </c>
      <c r="S423" t="s">
        <v>11215</v>
      </c>
      <c r="T423" t="s">
        <v>11216</v>
      </c>
      <c r="U423" t="s">
        <v>11217</v>
      </c>
      <c r="V423" t="s">
        <v>11218</v>
      </c>
      <c r="W423" t="s">
        <v>588</v>
      </c>
      <c r="X423" t="str">
        <f t="shared" si="6"/>
        <v>Funcionamiento</v>
      </c>
      <c r="Y423" t="s">
        <v>7869</v>
      </c>
    </row>
    <row r="424" spans="1:25" x14ac:dyDescent="0.2">
      <c r="A424" t="s">
        <v>3034</v>
      </c>
      <c r="B424" t="s">
        <v>3035</v>
      </c>
      <c r="C424" s="71" t="s">
        <v>3447</v>
      </c>
      <c r="D424" t="s">
        <v>583</v>
      </c>
      <c r="E424" t="s">
        <v>584</v>
      </c>
      <c r="F424" t="s">
        <v>552</v>
      </c>
      <c r="G424" t="s">
        <v>7869</v>
      </c>
      <c r="H424" t="s">
        <v>190</v>
      </c>
      <c r="I424" t="s">
        <v>145</v>
      </c>
      <c r="J424" t="s">
        <v>37</v>
      </c>
      <c r="K424" t="s">
        <v>586</v>
      </c>
      <c r="L424" t="s">
        <v>39</v>
      </c>
      <c r="M424">
        <v>1700000</v>
      </c>
      <c r="N424">
        <v>0</v>
      </c>
      <c r="O424">
        <v>1700000</v>
      </c>
      <c r="P424">
        <v>32941</v>
      </c>
      <c r="Q424" t="s">
        <v>2228</v>
      </c>
      <c r="R424" t="s">
        <v>3034</v>
      </c>
      <c r="S424" t="s">
        <v>11215</v>
      </c>
      <c r="T424" t="s">
        <v>11216</v>
      </c>
      <c r="U424" t="s">
        <v>11217</v>
      </c>
      <c r="V424" t="s">
        <v>11218</v>
      </c>
      <c r="W424" t="s">
        <v>588</v>
      </c>
      <c r="X424" t="str">
        <f t="shared" si="6"/>
        <v>Funcionamiento</v>
      </c>
      <c r="Y424" t="s">
        <v>7869</v>
      </c>
    </row>
    <row r="425" spans="1:25" x14ac:dyDescent="0.2">
      <c r="A425" t="s">
        <v>3034</v>
      </c>
      <c r="B425" t="s">
        <v>3035</v>
      </c>
      <c r="C425" s="71" t="s">
        <v>3447</v>
      </c>
      <c r="D425" t="s">
        <v>583</v>
      </c>
      <c r="E425" t="s">
        <v>584</v>
      </c>
      <c r="F425" t="s">
        <v>552</v>
      </c>
      <c r="G425" t="s">
        <v>7869</v>
      </c>
      <c r="H425" t="s">
        <v>186</v>
      </c>
      <c r="I425" t="s">
        <v>140</v>
      </c>
      <c r="J425" t="s">
        <v>37</v>
      </c>
      <c r="K425" t="s">
        <v>586</v>
      </c>
      <c r="L425" t="s">
        <v>39</v>
      </c>
      <c r="M425">
        <v>19000000</v>
      </c>
      <c r="N425">
        <v>0</v>
      </c>
      <c r="O425">
        <v>19000000</v>
      </c>
      <c r="P425">
        <v>2969566</v>
      </c>
      <c r="Q425" t="s">
        <v>2228</v>
      </c>
      <c r="R425" t="s">
        <v>3034</v>
      </c>
      <c r="S425" t="s">
        <v>11215</v>
      </c>
      <c r="T425" t="s">
        <v>11216</v>
      </c>
      <c r="U425" t="s">
        <v>11217</v>
      </c>
      <c r="V425" t="s">
        <v>11218</v>
      </c>
      <c r="W425" t="s">
        <v>588</v>
      </c>
      <c r="X425" t="str">
        <f t="shared" si="6"/>
        <v>Funcionamiento</v>
      </c>
      <c r="Y425" t="s">
        <v>7869</v>
      </c>
    </row>
    <row r="426" spans="1:25" x14ac:dyDescent="0.2">
      <c r="A426" t="s">
        <v>3034</v>
      </c>
      <c r="B426" t="s">
        <v>3035</v>
      </c>
      <c r="C426" s="71" t="s">
        <v>3447</v>
      </c>
      <c r="D426" t="s">
        <v>583</v>
      </c>
      <c r="E426" t="s">
        <v>584</v>
      </c>
      <c r="F426" t="s">
        <v>552</v>
      </c>
      <c r="G426" t="s">
        <v>7869</v>
      </c>
      <c r="H426" t="s">
        <v>187</v>
      </c>
      <c r="I426" t="s">
        <v>141</v>
      </c>
      <c r="J426" t="s">
        <v>37</v>
      </c>
      <c r="K426" t="s">
        <v>586</v>
      </c>
      <c r="L426" t="s">
        <v>39</v>
      </c>
      <c r="M426">
        <v>4030000</v>
      </c>
      <c r="N426">
        <v>-4030000</v>
      </c>
      <c r="O426">
        <v>0</v>
      </c>
      <c r="P426">
        <v>0</v>
      </c>
      <c r="Q426" t="s">
        <v>2228</v>
      </c>
      <c r="R426" t="s">
        <v>3034</v>
      </c>
      <c r="S426" t="s">
        <v>11215</v>
      </c>
      <c r="T426" t="s">
        <v>11216</v>
      </c>
      <c r="U426" t="s">
        <v>11217</v>
      </c>
      <c r="V426" t="s">
        <v>11218</v>
      </c>
      <c r="W426" t="s">
        <v>588</v>
      </c>
      <c r="X426" t="str">
        <f t="shared" si="6"/>
        <v>Funcionamiento</v>
      </c>
      <c r="Y426" t="s">
        <v>7869</v>
      </c>
    </row>
    <row r="427" spans="1:25" x14ac:dyDescent="0.2">
      <c r="A427" t="s">
        <v>3037</v>
      </c>
      <c r="B427" t="s">
        <v>3448</v>
      </c>
      <c r="C427" s="71" t="s">
        <v>3449</v>
      </c>
      <c r="D427" t="s">
        <v>583</v>
      </c>
      <c r="E427" t="s">
        <v>584</v>
      </c>
      <c r="F427" t="s">
        <v>552</v>
      </c>
      <c r="G427" t="s">
        <v>7869</v>
      </c>
      <c r="H427" t="s">
        <v>101</v>
      </c>
      <c r="I427" t="s">
        <v>142</v>
      </c>
      <c r="J427" t="s">
        <v>37</v>
      </c>
      <c r="K427" t="s">
        <v>586</v>
      </c>
      <c r="L427" t="s">
        <v>39</v>
      </c>
      <c r="M427">
        <v>4030000</v>
      </c>
      <c r="N427">
        <v>111357</v>
      </c>
      <c r="O427">
        <v>4141357</v>
      </c>
      <c r="P427">
        <v>0</v>
      </c>
      <c r="Q427" t="s">
        <v>2229</v>
      </c>
      <c r="R427" t="s">
        <v>3037</v>
      </c>
      <c r="S427" t="s">
        <v>3139</v>
      </c>
      <c r="T427" t="s">
        <v>588</v>
      </c>
      <c r="U427" t="s">
        <v>588</v>
      </c>
      <c r="V427" t="s">
        <v>588</v>
      </c>
      <c r="W427" t="s">
        <v>588</v>
      </c>
      <c r="X427" t="str">
        <f t="shared" si="6"/>
        <v>Funcionamiento</v>
      </c>
      <c r="Y427" t="s">
        <v>7869</v>
      </c>
    </row>
    <row r="428" spans="1:25" x14ac:dyDescent="0.2">
      <c r="A428" t="s">
        <v>3043</v>
      </c>
      <c r="B428" t="s">
        <v>3046</v>
      </c>
      <c r="C428" s="71" t="s">
        <v>3450</v>
      </c>
      <c r="D428" t="s">
        <v>583</v>
      </c>
      <c r="E428" t="s">
        <v>644</v>
      </c>
      <c r="F428" t="s">
        <v>552</v>
      </c>
      <c r="G428" t="s">
        <v>7869</v>
      </c>
      <c r="H428" t="s">
        <v>193</v>
      </c>
      <c r="I428" t="s">
        <v>148</v>
      </c>
      <c r="J428" t="s">
        <v>37</v>
      </c>
      <c r="K428" t="s">
        <v>586</v>
      </c>
      <c r="L428" t="s">
        <v>39</v>
      </c>
      <c r="M428">
        <v>850045</v>
      </c>
      <c r="N428">
        <v>-850045</v>
      </c>
      <c r="O428">
        <v>0</v>
      </c>
      <c r="P428">
        <v>0</v>
      </c>
      <c r="Q428" t="s">
        <v>2230</v>
      </c>
      <c r="R428" t="s">
        <v>3045</v>
      </c>
      <c r="S428" t="s">
        <v>588</v>
      </c>
      <c r="T428" t="s">
        <v>588</v>
      </c>
      <c r="U428" t="s">
        <v>588</v>
      </c>
      <c r="V428" t="s">
        <v>588</v>
      </c>
      <c r="W428" t="s">
        <v>588</v>
      </c>
      <c r="X428" t="str">
        <f t="shared" si="6"/>
        <v>Funcionamiento</v>
      </c>
      <c r="Y428" t="s">
        <v>7869</v>
      </c>
    </row>
    <row r="429" spans="1:25" x14ac:dyDescent="0.2">
      <c r="A429" t="s">
        <v>3045</v>
      </c>
      <c r="B429" t="s">
        <v>3451</v>
      </c>
      <c r="C429" s="71" t="s">
        <v>3452</v>
      </c>
      <c r="D429" t="s">
        <v>583</v>
      </c>
      <c r="E429" t="s">
        <v>584</v>
      </c>
      <c r="F429" t="s">
        <v>552</v>
      </c>
      <c r="G429" t="s">
        <v>7869</v>
      </c>
      <c r="H429" t="s">
        <v>181</v>
      </c>
      <c r="I429" t="s">
        <v>135</v>
      </c>
      <c r="J429" t="s">
        <v>37</v>
      </c>
      <c r="K429" t="s">
        <v>586</v>
      </c>
      <c r="L429" t="s">
        <v>39</v>
      </c>
      <c r="M429">
        <v>2240265</v>
      </c>
      <c r="N429">
        <v>0</v>
      </c>
      <c r="O429">
        <v>2240265</v>
      </c>
      <c r="P429">
        <v>0</v>
      </c>
      <c r="Q429" t="s">
        <v>2231</v>
      </c>
      <c r="R429" t="s">
        <v>3052</v>
      </c>
      <c r="S429" t="s">
        <v>3453</v>
      </c>
      <c r="T429" t="s">
        <v>588</v>
      </c>
      <c r="U429" t="s">
        <v>3454</v>
      </c>
      <c r="V429" t="s">
        <v>3455</v>
      </c>
      <c r="W429" t="s">
        <v>3200</v>
      </c>
      <c r="X429" t="str">
        <f t="shared" si="6"/>
        <v>Funcionamiento</v>
      </c>
      <c r="Y429" t="s">
        <v>7869</v>
      </c>
    </row>
    <row r="430" spans="1:25" x14ac:dyDescent="0.2">
      <c r="A430" t="s">
        <v>3045</v>
      </c>
      <c r="B430" t="s">
        <v>3451</v>
      </c>
      <c r="C430" s="71" t="s">
        <v>3452</v>
      </c>
      <c r="D430" t="s">
        <v>583</v>
      </c>
      <c r="E430" t="s">
        <v>584</v>
      </c>
      <c r="F430" t="s">
        <v>552</v>
      </c>
      <c r="G430" t="s">
        <v>7869</v>
      </c>
      <c r="H430" t="s">
        <v>167</v>
      </c>
      <c r="I430" t="s">
        <v>3051</v>
      </c>
      <c r="J430" t="s">
        <v>37</v>
      </c>
      <c r="K430" t="s">
        <v>586</v>
      </c>
      <c r="L430" t="s">
        <v>39</v>
      </c>
      <c r="M430">
        <v>2530208</v>
      </c>
      <c r="N430">
        <v>3428</v>
      </c>
      <c r="O430">
        <v>2533636</v>
      </c>
      <c r="P430">
        <v>0</v>
      </c>
      <c r="Q430" t="s">
        <v>2231</v>
      </c>
      <c r="R430" t="s">
        <v>3052</v>
      </c>
      <c r="S430" t="s">
        <v>3453</v>
      </c>
      <c r="T430" t="s">
        <v>588</v>
      </c>
      <c r="U430" t="s">
        <v>3454</v>
      </c>
      <c r="V430" t="s">
        <v>3455</v>
      </c>
      <c r="W430" t="s">
        <v>3200</v>
      </c>
      <c r="X430" t="str">
        <f t="shared" si="6"/>
        <v>Funcionamiento</v>
      </c>
      <c r="Y430" t="s">
        <v>7869</v>
      </c>
    </row>
    <row r="431" spans="1:25" x14ac:dyDescent="0.2">
      <c r="A431" t="s">
        <v>3045</v>
      </c>
      <c r="B431" t="s">
        <v>3451</v>
      </c>
      <c r="C431" s="71" t="s">
        <v>3452</v>
      </c>
      <c r="D431" t="s">
        <v>583</v>
      </c>
      <c r="E431" t="s">
        <v>584</v>
      </c>
      <c r="F431" t="s">
        <v>552</v>
      </c>
      <c r="G431" t="s">
        <v>7869</v>
      </c>
      <c r="H431" t="s">
        <v>166</v>
      </c>
      <c r="I431" t="s">
        <v>120</v>
      </c>
      <c r="J431" t="s">
        <v>37</v>
      </c>
      <c r="K431" t="s">
        <v>586</v>
      </c>
      <c r="L431" t="s">
        <v>39</v>
      </c>
      <c r="M431">
        <v>1609676</v>
      </c>
      <c r="N431">
        <v>2096</v>
      </c>
      <c r="O431">
        <v>1611772</v>
      </c>
      <c r="P431">
        <v>0</v>
      </c>
      <c r="Q431" t="s">
        <v>2231</v>
      </c>
      <c r="R431" t="s">
        <v>3052</v>
      </c>
      <c r="S431" t="s">
        <v>3453</v>
      </c>
      <c r="T431" t="s">
        <v>588</v>
      </c>
      <c r="U431" t="s">
        <v>3454</v>
      </c>
      <c r="V431" t="s">
        <v>3455</v>
      </c>
      <c r="W431" t="s">
        <v>3200</v>
      </c>
      <c r="X431" t="str">
        <f t="shared" si="6"/>
        <v>Funcionamiento</v>
      </c>
      <c r="Y431" t="s">
        <v>7869</v>
      </c>
    </row>
    <row r="432" spans="1:25" x14ac:dyDescent="0.2">
      <c r="A432" t="s">
        <v>3045</v>
      </c>
      <c r="B432" t="s">
        <v>3451</v>
      </c>
      <c r="C432" s="71" t="s">
        <v>3452</v>
      </c>
      <c r="D432" t="s">
        <v>583</v>
      </c>
      <c r="E432" t="s">
        <v>584</v>
      </c>
      <c r="F432" t="s">
        <v>552</v>
      </c>
      <c r="G432" t="s">
        <v>7869</v>
      </c>
      <c r="H432" t="s">
        <v>180</v>
      </c>
      <c r="I432" t="s">
        <v>134</v>
      </c>
      <c r="J432" t="s">
        <v>37</v>
      </c>
      <c r="K432" t="s">
        <v>586</v>
      </c>
      <c r="L432" t="s">
        <v>39</v>
      </c>
      <c r="M432">
        <v>374816</v>
      </c>
      <c r="N432">
        <v>0</v>
      </c>
      <c r="O432">
        <v>374816</v>
      </c>
      <c r="P432">
        <v>0</v>
      </c>
      <c r="Q432" t="s">
        <v>2231</v>
      </c>
      <c r="R432" t="s">
        <v>3052</v>
      </c>
      <c r="S432" t="s">
        <v>3453</v>
      </c>
      <c r="T432" t="s">
        <v>588</v>
      </c>
      <c r="U432" t="s">
        <v>3454</v>
      </c>
      <c r="V432" t="s">
        <v>3455</v>
      </c>
      <c r="W432" t="s">
        <v>3200</v>
      </c>
      <c r="X432" t="str">
        <f t="shared" si="6"/>
        <v>Funcionamiento</v>
      </c>
      <c r="Y432" t="s">
        <v>7869</v>
      </c>
    </row>
    <row r="433" spans="1:25" x14ac:dyDescent="0.2">
      <c r="A433" t="s">
        <v>3045</v>
      </c>
      <c r="B433" t="s">
        <v>3451</v>
      </c>
      <c r="C433" s="71" t="s">
        <v>3452</v>
      </c>
      <c r="D433" t="s">
        <v>583</v>
      </c>
      <c r="E433" t="s">
        <v>584</v>
      </c>
      <c r="F433" t="s">
        <v>552</v>
      </c>
      <c r="G433" t="s">
        <v>7869</v>
      </c>
      <c r="H433" t="s">
        <v>164</v>
      </c>
      <c r="I433" t="s">
        <v>118</v>
      </c>
      <c r="J433" t="s">
        <v>37</v>
      </c>
      <c r="K433" t="s">
        <v>586</v>
      </c>
      <c r="L433" t="s">
        <v>39</v>
      </c>
      <c r="M433">
        <v>68616244</v>
      </c>
      <c r="N433">
        <v>46786</v>
      </c>
      <c r="O433">
        <v>68663030</v>
      </c>
      <c r="P433">
        <v>0</v>
      </c>
      <c r="Q433" t="s">
        <v>2231</v>
      </c>
      <c r="R433" t="s">
        <v>3052</v>
      </c>
      <c r="S433" t="s">
        <v>3453</v>
      </c>
      <c r="T433" t="s">
        <v>588</v>
      </c>
      <c r="U433" t="s">
        <v>3454</v>
      </c>
      <c r="V433" t="s">
        <v>3455</v>
      </c>
      <c r="W433" t="s">
        <v>3200</v>
      </c>
      <c r="X433" t="str">
        <f t="shared" si="6"/>
        <v>Funcionamiento</v>
      </c>
      <c r="Y433" t="s">
        <v>7869</v>
      </c>
    </row>
    <row r="434" spans="1:25" x14ac:dyDescent="0.2">
      <c r="A434" t="s">
        <v>3045</v>
      </c>
      <c r="B434" t="s">
        <v>3451</v>
      </c>
      <c r="C434" s="71" t="s">
        <v>3452</v>
      </c>
      <c r="D434" t="s">
        <v>583</v>
      </c>
      <c r="E434" t="s">
        <v>584</v>
      </c>
      <c r="F434" t="s">
        <v>552</v>
      </c>
      <c r="G434" t="s">
        <v>7869</v>
      </c>
      <c r="H434" t="s">
        <v>171</v>
      </c>
      <c r="I434" t="s">
        <v>125</v>
      </c>
      <c r="J434" t="s">
        <v>37</v>
      </c>
      <c r="K434" t="s">
        <v>586</v>
      </c>
      <c r="L434" t="s">
        <v>39</v>
      </c>
      <c r="M434">
        <v>4868813</v>
      </c>
      <c r="N434">
        <v>0</v>
      </c>
      <c r="O434">
        <v>4868813</v>
      </c>
      <c r="P434">
        <v>0</v>
      </c>
      <c r="Q434" t="s">
        <v>2231</v>
      </c>
      <c r="R434" t="s">
        <v>3052</v>
      </c>
      <c r="S434" t="s">
        <v>3453</v>
      </c>
      <c r="T434" t="s">
        <v>588</v>
      </c>
      <c r="U434" t="s">
        <v>3454</v>
      </c>
      <c r="V434" t="s">
        <v>3455</v>
      </c>
      <c r="W434" t="s">
        <v>3200</v>
      </c>
      <c r="X434" t="str">
        <f t="shared" si="6"/>
        <v>Funcionamiento</v>
      </c>
      <c r="Y434" t="s">
        <v>7869</v>
      </c>
    </row>
    <row r="435" spans="1:25" x14ac:dyDescent="0.2">
      <c r="A435" t="s">
        <v>3045</v>
      </c>
      <c r="B435" t="s">
        <v>3451</v>
      </c>
      <c r="C435" s="71" t="s">
        <v>3452</v>
      </c>
      <c r="D435" t="s">
        <v>583</v>
      </c>
      <c r="E435" t="s">
        <v>584</v>
      </c>
      <c r="F435" t="s">
        <v>552</v>
      </c>
      <c r="G435" t="s">
        <v>7869</v>
      </c>
      <c r="H435" t="s">
        <v>178</v>
      </c>
      <c r="I435" t="s">
        <v>132</v>
      </c>
      <c r="J435" t="s">
        <v>37</v>
      </c>
      <c r="K435" t="s">
        <v>586</v>
      </c>
      <c r="L435" t="s">
        <v>39</v>
      </c>
      <c r="M435">
        <v>4352353</v>
      </c>
      <c r="N435">
        <v>0</v>
      </c>
      <c r="O435">
        <v>4352353</v>
      </c>
      <c r="P435">
        <v>0</v>
      </c>
      <c r="Q435" t="s">
        <v>2231</v>
      </c>
      <c r="R435" t="s">
        <v>3052</v>
      </c>
      <c r="S435" t="s">
        <v>3453</v>
      </c>
      <c r="T435" t="s">
        <v>588</v>
      </c>
      <c r="U435" t="s">
        <v>3454</v>
      </c>
      <c r="V435" t="s">
        <v>3455</v>
      </c>
      <c r="W435" t="s">
        <v>3200</v>
      </c>
      <c r="X435" t="str">
        <f t="shared" si="6"/>
        <v>Funcionamiento</v>
      </c>
      <c r="Y435" t="s">
        <v>7869</v>
      </c>
    </row>
    <row r="436" spans="1:25" x14ac:dyDescent="0.2">
      <c r="A436" t="s">
        <v>3045</v>
      </c>
      <c r="B436" t="s">
        <v>3451</v>
      </c>
      <c r="C436" s="71" t="s">
        <v>3452</v>
      </c>
      <c r="D436" t="s">
        <v>583</v>
      </c>
      <c r="E436" t="s">
        <v>584</v>
      </c>
      <c r="F436" t="s">
        <v>552</v>
      </c>
      <c r="G436" t="s">
        <v>7869</v>
      </c>
      <c r="H436" t="s">
        <v>169</v>
      </c>
      <c r="I436" t="s">
        <v>123</v>
      </c>
      <c r="J436" t="s">
        <v>37</v>
      </c>
      <c r="K436" t="s">
        <v>586</v>
      </c>
      <c r="L436" t="s">
        <v>39</v>
      </c>
      <c r="M436">
        <v>3542396</v>
      </c>
      <c r="N436">
        <v>0</v>
      </c>
      <c r="O436">
        <v>3542396</v>
      </c>
      <c r="P436">
        <v>0</v>
      </c>
      <c r="Q436" t="s">
        <v>2231</v>
      </c>
      <c r="R436" t="s">
        <v>3052</v>
      </c>
      <c r="S436" t="s">
        <v>3453</v>
      </c>
      <c r="T436" t="s">
        <v>588</v>
      </c>
      <c r="U436" t="s">
        <v>3454</v>
      </c>
      <c r="V436" t="s">
        <v>3455</v>
      </c>
      <c r="W436" t="s">
        <v>3200</v>
      </c>
      <c r="X436" t="str">
        <f t="shared" si="6"/>
        <v>Funcionamiento</v>
      </c>
      <c r="Y436" t="s">
        <v>7869</v>
      </c>
    </row>
    <row r="437" spans="1:25" x14ac:dyDescent="0.2">
      <c r="A437" t="s">
        <v>3045</v>
      </c>
      <c r="B437" t="s">
        <v>3451</v>
      </c>
      <c r="C437" s="71" t="s">
        <v>3452</v>
      </c>
      <c r="D437" t="s">
        <v>583</v>
      </c>
      <c r="E437" t="s">
        <v>584</v>
      </c>
      <c r="F437" t="s">
        <v>552</v>
      </c>
      <c r="G437" t="s">
        <v>7869</v>
      </c>
      <c r="H437" t="s">
        <v>193</v>
      </c>
      <c r="I437" t="s">
        <v>148</v>
      </c>
      <c r="J437" t="s">
        <v>37</v>
      </c>
      <c r="K437" t="s">
        <v>586</v>
      </c>
      <c r="L437" t="s">
        <v>39</v>
      </c>
      <c r="M437">
        <v>850045</v>
      </c>
      <c r="N437">
        <v>-45712</v>
      </c>
      <c r="O437">
        <v>804333</v>
      </c>
      <c r="P437">
        <v>522950</v>
      </c>
      <c r="Q437" t="s">
        <v>2231</v>
      </c>
      <c r="R437" t="s">
        <v>3052</v>
      </c>
      <c r="S437" t="s">
        <v>3453</v>
      </c>
      <c r="T437" t="s">
        <v>588</v>
      </c>
      <c r="U437" t="s">
        <v>3454</v>
      </c>
      <c r="V437" t="s">
        <v>3455</v>
      </c>
      <c r="W437" t="s">
        <v>3200</v>
      </c>
      <c r="X437" t="str">
        <f t="shared" si="6"/>
        <v>Funcionamiento</v>
      </c>
      <c r="Y437" t="s">
        <v>7869</v>
      </c>
    </row>
    <row r="438" spans="1:25" x14ac:dyDescent="0.2">
      <c r="A438" t="s">
        <v>3052</v>
      </c>
      <c r="B438" t="s">
        <v>3451</v>
      </c>
      <c r="C438" s="71" t="s">
        <v>3456</v>
      </c>
      <c r="D438" t="s">
        <v>583</v>
      </c>
      <c r="E438" t="s">
        <v>584</v>
      </c>
      <c r="F438" t="s">
        <v>552</v>
      </c>
      <c r="G438" t="s">
        <v>7869</v>
      </c>
      <c r="H438" t="s">
        <v>172</v>
      </c>
      <c r="I438" t="s">
        <v>126</v>
      </c>
      <c r="J438" t="s">
        <v>37</v>
      </c>
      <c r="K438" t="s">
        <v>586</v>
      </c>
      <c r="L438" t="s">
        <v>39</v>
      </c>
      <c r="M438">
        <v>9560000</v>
      </c>
      <c r="N438">
        <v>0</v>
      </c>
      <c r="O438">
        <v>9560000</v>
      </c>
      <c r="P438">
        <v>0</v>
      </c>
      <c r="Q438" t="s">
        <v>2232</v>
      </c>
      <c r="R438" t="s">
        <v>3055</v>
      </c>
      <c r="S438" t="s">
        <v>3065</v>
      </c>
      <c r="T438" t="s">
        <v>588</v>
      </c>
      <c r="U438" t="s">
        <v>3457</v>
      </c>
      <c r="V438" t="s">
        <v>3458</v>
      </c>
      <c r="W438" t="s">
        <v>588</v>
      </c>
      <c r="X438" t="str">
        <f t="shared" si="6"/>
        <v>Funcionamiento</v>
      </c>
      <c r="Y438" t="s">
        <v>7869</v>
      </c>
    </row>
    <row r="439" spans="1:25" x14ac:dyDescent="0.2">
      <c r="A439" t="s">
        <v>3052</v>
      </c>
      <c r="B439" t="s">
        <v>3451</v>
      </c>
      <c r="C439" s="71" t="s">
        <v>3456</v>
      </c>
      <c r="D439" t="s">
        <v>583</v>
      </c>
      <c r="E439" t="s">
        <v>584</v>
      </c>
      <c r="F439" t="s">
        <v>552</v>
      </c>
      <c r="G439" t="s">
        <v>7869</v>
      </c>
      <c r="H439" t="s">
        <v>177</v>
      </c>
      <c r="I439" t="s">
        <v>131</v>
      </c>
      <c r="J439" t="s">
        <v>37</v>
      </c>
      <c r="K439" t="s">
        <v>586</v>
      </c>
      <c r="L439" t="s">
        <v>39</v>
      </c>
      <c r="M439">
        <v>1770400</v>
      </c>
      <c r="N439">
        <v>0</v>
      </c>
      <c r="O439">
        <v>1770400</v>
      </c>
      <c r="P439">
        <v>0</v>
      </c>
      <c r="Q439" t="s">
        <v>2232</v>
      </c>
      <c r="R439" t="s">
        <v>3055</v>
      </c>
      <c r="S439" t="s">
        <v>3065</v>
      </c>
      <c r="T439" t="s">
        <v>588</v>
      </c>
      <c r="U439" t="s">
        <v>3457</v>
      </c>
      <c r="V439" t="s">
        <v>3458</v>
      </c>
      <c r="W439" t="s">
        <v>588</v>
      </c>
      <c r="X439" t="str">
        <f t="shared" si="6"/>
        <v>Funcionamiento</v>
      </c>
      <c r="Y439" t="s">
        <v>7869</v>
      </c>
    </row>
    <row r="440" spans="1:25" x14ac:dyDescent="0.2">
      <c r="A440" t="s">
        <v>3052</v>
      </c>
      <c r="B440" t="s">
        <v>3451</v>
      </c>
      <c r="C440" s="71" t="s">
        <v>3456</v>
      </c>
      <c r="D440" t="s">
        <v>583</v>
      </c>
      <c r="E440" t="s">
        <v>584</v>
      </c>
      <c r="F440" t="s">
        <v>552</v>
      </c>
      <c r="G440" t="s">
        <v>7869</v>
      </c>
      <c r="H440" t="s">
        <v>175</v>
      </c>
      <c r="I440" t="s">
        <v>129</v>
      </c>
      <c r="J440" t="s">
        <v>37</v>
      </c>
      <c r="K440" t="s">
        <v>586</v>
      </c>
      <c r="L440" t="s">
        <v>39</v>
      </c>
      <c r="M440">
        <v>1079600</v>
      </c>
      <c r="N440">
        <v>0</v>
      </c>
      <c r="O440">
        <v>1079600</v>
      </c>
      <c r="P440">
        <v>0</v>
      </c>
      <c r="Q440" t="s">
        <v>2232</v>
      </c>
      <c r="R440" t="s">
        <v>3055</v>
      </c>
      <c r="S440" t="s">
        <v>3065</v>
      </c>
      <c r="T440" t="s">
        <v>588</v>
      </c>
      <c r="U440" t="s">
        <v>3457</v>
      </c>
      <c r="V440" t="s">
        <v>3458</v>
      </c>
      <c r="W440" t="s">
        <v>588</v>
      </c>
      <c r="X440" t="str">
        <f t="shared" si="6"/>
        <v>Funcionamiento</v>
      </c>
      <c r="Y440" t="s">
        <v>7869</v>
      </c>
    </row>
    <row r="441" spans="1:25" x14ac:dyDescent="0.2">
      <c r="A441" t="s">
        <v>3052</v>
      </c>
      <c r="B441" t="s">
        <v>3451</v>
      </c>
      <c r="C441" s="71" t="s">
        <v>3456</v>
      </c>
      <c r="D441" t="s">
        <v>583</v>
      </c>
      <c r="E441" t="s">
        <v>584</v>
      </c>
      <c r="F441" t="s">
        <v>552</v>
      </c>
      <c r="G441" t="s">
        <v>7869</v>
      </c>
      <c r="H441" t="s">
        <v>173</v>
      </c>
      <c r="I441" t="s">
        <v>127</v>
      </c>
      <c r="J441" t="s">
        <v>37</v>
      </c>
      <c r="K441" t="s">
        <v>586</v>
      </c>
      <c r="L441" t="s">
        <v>39</v>
      </c>
      <c r="M441">
        <v>6771900</v>
      </c>
      <c r="N441">
        <v>0</v>
      </c>
      <c r="O441">
        <v>6771900</v>
      </c>
      <c r="P441">
        <v>0</v>
      </c>
      <c r="Q441" t="s">
        <v>2232</v>
      </c>
      <c r="R441" t="s">
        <v>3055</v>
      </c>
      <c r="S441" t="s">
        <v>3065</v>
      </c>
      <c r="T441" t="s">
        <v>588</v>
      </c>
      <c r="U441" t="s">
        <v>3457</v>
      </c>
      <c r="V441" t="s">
        <v>3458</v>
      </c>
      <c r="W441" t="s">
        <v>588</v>
      </c>
      <c r="X441" t="str">
        <f t="shared" si="6"/>
        <v>Funcionamiento</v>
      </c>
      <c r="Y441" t="s">
        <v>7869</v>
      </c>
    </row>
    <row r="442" spans="1:25" x14ac:dyDescent="0.2">
      <c r="A442" t="s">
        <v>3052</v>
      </c>
      <c r="B442" t="s">
        <v>3451</v>
      </c>
      <c r="C442" s="71" t="s">
        <v>3456</v>
      </c>
      <c r="D442" t="s">
        <v>583</v>
      </c>
      <c r="E442" t="s">
        <v>584</v>
      </c>
      <c r="F442" t="s">
        <v>552</v>
      </c>
      <c r="G442" t="s">
        <v>7869</v>
      </c>
      <c r="H442" t="s">
        <v>174</v>
      </c>
      <c r="I442" t="s">
        <v>128</v>
      </c>
      <c r="J442" t="s">
        <v>37</v>
      </c>
      <c r="K442" t="s">
        <v>586</v>
      </c>
      <c r="L442" t="s">
        <v>39</v>
      </c>
      <c r="M442">
        <v>3539100</v>
      </c>
      <c r="N442">
        <v>0</v>
      </c>
      <c r="O442">
        <v>3539100</v>
      </c>
      <c r="P442">
        <v>0</v>
      </c>
      <c r="Q442" t="s">
        <v>2232</v>
      </c>
      <c r="R442" t="s">
        <v>3055</v>
      </c>
      <c r="S442" t="s">
        <v>3065</v>
      </c>
      <c r="T442" t="s">
        <v>588</v>
      </c>
      <c r="U442" t="s">
        <v>3457</v>
      </c>
      <c r="V442" t="s">
        <v>3458</v>
      </c>
      <c r="W442" t="s">
        <v>588</v>
      </c>
      <c r="X442" t="str">
        <f t="shared" si="6"/>
        <v>Funcionamiento</v>
      </c>
      <c r="Y442" t="s">
        <v>7869</v>
      </c>
    </row>
    <row r="443" spans="1:25" x14ac:dyDescent="0.2">
      <c r="A443" t="s">
        <v>3052</v>
      </c>
      <c r="B443" t="s">
        <v>3451</v>
      </c>
      <c r="C443" s="71" t="s">
        <v>3456</v>
      </c>
      <c r="D443" t="s">
        <v>583</v>
      </c>
      <c r="E443" t="s">
        <v>584</v>
      </c>
      <c r="F443" t="s">
        <v>552</v>
      </c>
      <c r="G443" t="s">
        <v>7869</v>
      </c>
      <c r="H443" t="s">
        <v>176</v>
      </c>
      <c r="I443" t="s">
        <v>130</v>
      </c>
      <c r="J443" t="s">
        <v>37</v>
      </c>
      <c r="K443" t="s">
        <v>586</v>
      </c>
      <c r="L443" t="s">
        <v>39</v>
      </c>
      <c r="M443">
        <v>2655300</v>
      </c>
      <c r="N443">
        <v>0</v>
      </c>
      <c r="O443">
        <v>2655300</v>
      </c>
      <c r="P443">
        <v>0</v>
      </c>
      <c r="Q443" t="s">
        <v>2232</v>
      </c>
      <c r="R443" t="s">
        <v>3055</v>
      </c>
      <c r="S443" t="s">
        <v>3065</v>
      </c>
      <c r="T443" t="s">
        <v>588</v>
      </c>
      <c r="U443" t="s">
        <v>3457</v>
      </c>
      <c r="V443" t="s">
        <v>3458</v>
      </c>
      <c r="W443" t="s">
        <v>588</v>
      </c>
      <c r="X443" t="str">
        <f t="shared" si="6"/>
        <v>Funcionamiento</v>
      </c>
      <c r="Y443" t="s">
        <v>7869</v>
      </c>
    </row>
    <row r="444" spans="1:25" x14ac:dyDescent="0.2">
      <c r="A444" t="s">
        <v>3055</v>
      </c>
      <c r="B444" t="s">
        <v>3459</v>
      </c>
      <c r="C444" s="71" t="s">
        <v>3460</v>
      </c>
      <c r="D444" t="s">
        <v>583</v>
      </c>
      <c r="E444" t="s">
        <v>584</v>
      </c>
      <c r="F444" t="s">
        <v>552</v>
      </c>
      <c r="G444" t="s">
        <v>7869</v>
      </c>
      <c r="H444" t="s">
        <v>195</v>
      </c>
      <c r="I444" t="s">
        <v>150</v>
      </c>
      <c r="J444" t="s">
        <v>48</v>
      </c>
      <c r="K444" t="s">
        <v>596</v>
      </c>
      <c r="L444" t="s">
        <v>39</v>
      </c>
      <c r="M444">
        <v>13300000</v>
      </c>
      <c r="N444">
        <v>-1064000</v>
      </c>
      <c r="O444">
        <v>12236000</v>
      </c>
      <c r="P444">
        <v>0</v>
      </c>
      <c r="Q444" t="s">
        <v>2233</v>
      </c>
      <c r="R444" t="s">
        <v>3068</v>
      </c>
      <c r="S444" t="s">
        <v>3461</v>
      </c>
      <c r="T444" t="s">
        <v>3462</v>
      </c>
      <c r="U444" t="s">
        <v>3463</v>
      </c>
      <c r="V444" t="s">
        <v>3464</v>
      </c>
      <c r="W444" t="s">
        <v>588</v>
      </c>
      <c r="X444" t="str">
        <f t="shared" si="6"/>
        <v>Funcionamiento</v>
      </c>
      <c r="Y444" t="s">
        <v>7869</v>
      </c>
    </row>
    <row r="445" spans="1:25" x14ac:dyDescent="0.2">
      <c r="A445" t="s">
        <v>3055</v>
      </c>
      <c r="B445" t="s">
        <v>3459</v>
      </c>
      <c r="C445" s="71" t="s">
        <v>3460</v>
      </c>
      <c r="D445" t="s">
        <v>583</v>
      </c>
      <c r="E445" t="s">
        <v>584</v>
      </c>
      <c r="F445" t="s">
        <v>552</v>
      </c>
      <c r="G445" t="s">
        <v>7869</v>
      </c>
      <c r="H445" t="s">
        <v>194</v>
      </c>
      <c r="I445" t="s">
        <v>149</v>
      </c>
      <c r="J445" t="s">
        <v>37</v>
      </c>
      <c r="K445" t="s">
        <v>586</v>
      </c>
      <c r="L445" t="s">
        <v>39</v>
      </c>
      <c r="M445">
        <v>32242000</v>
      </c>
      <c r="N445">
        <v>0</v>
      </c>
      <c r="O445">
        <v>32242000</v>
      </c>
      <c r="P445">
        <v>0</v>
      </c>
      <c r="Q445" t="s">
        <v>2233</v>
      </c>
      <c r="R445" t="s">
        <v>3068</v>
      </c>
      <c r="S445" t="s">
        <v>3461</v>
      </c>
      <c r="T445" t="s">
        <v>3462</v>
      </c>
      <c r="U445" t="s">
        <v>3463</v>
      </c>
      <c r="V445" t="s">
        <v>3464</v>
      </c>
      <c r="W445" t="s">
        <v>588</v>
      </c>
      <c r="X445" t="str">
        <f t="shared" si="6"/>
        <v>Funcionamiento</v>
      </c>
      <c r="Y445" t="s">
        <v>7869</v>
      </c>
    </row>
    <row r="446" spans="1:25" x14ac:dyDescent="0.2">
      <c r="A446" t="s">
        <v>3059</v>
      </c>
      <c r="B446" t="s">
        <v>3459</v>
      </c>
      <c r="C446" s="71" t="s">
        <v>3465</v>
      </c>
      <c r="D446" t="s">
        <v>583</v>
      </c>
      <c r="E446" t="s">
        <v>584</v>
      </c>
      <c r="F446" t="s">
        <v>552</v>
      </c>
      <c r="G446" t="s">
        <v>7869</v>
      </c>
      <c r="H446" t="s">
        <v>185</v>
      </c>
      <c r="I446" t="s">
        <v>139</v>
      </c>
      <c r="J446" t="s">
        <v>37</v>
      </c>
      <c r="K446" t="s">
        <v>586</v>
      </c>
      <c r="L446" t="s">
        <v>39</v>
      </c>
      <c r="M446">
        <v>300000</v>
      </c>
      <c r="N446">
        <v>-200000</v>
      </c>
      <c r="O446">
        <v>100000</v>
      </c>
      <c r="P446">
        <v>0</v>
      </c>
      <c r="Q446" t="s">
        <v>2234</v>
      </c>
      <c r="R446" t="s">
        <v>3065</v>
      </c>
      <c r="S446" t="s">
        <v>3177</v>
      </c>
      <c r="T446" t="s">
        <v>3278</v>
      </c>
      <c r="U446" t="s">
        <v>3466</v>
      </c>
      <c r="V446" t="s">
        <v>3467</v>
      </c>
      <c r="W446" t="s">
        <v>3034</v>
      </c>
      <c r="X446" t="str">
        <f t="shared" si="6"/>
        <v>Funcionamiento</v>
      </c>
      <c r="Y446" t="s">
        <v>7869</v>
      </c>
    </row>
    <row r="447" spans="1:25" x14ac:dyDescent="0.2">
      <c r="A447" t="s">
        <v>3059</v>
      </c>
      <c r="B447" t="s">
        <v>3459</v>
      </c>
      <c r="C447" s="71" t="s">
        <v>3465</v>
      </c>
      <c r="D447" t="s">
        <v>583</v>
      </c>
      <c r="E447" t="s">
        <v>584</v>
      </c>
      <c r="F447" t="s">
        <v>552</v>
      </c>
      <c r="G447" t="s">
        <v>7869</v>
      </c>
      <c r="H447" t="s">
        <v>185</v>
      </c>
      <c r="I447" t="s">
        <v>139</v>
      </c>
      <c r="J447" t="s">
        <v>48</v>
      </c>
      <c r="K447" t="s">
        <v>596</v>
      </c>
      <c r="L447" t="s">
        <v>39</v>
      </c>
      <c r="M447">
        <v>1400000</v>
      </c>
      <c r="N447">
        <v>-1400000</v>
      </c>
      <c r="O447">
        <v>0</v>
      </c>
      <c r="P447">
        <v>0</v>
      </c>
      <c r="Q447" t="s">
        <v>2234</v>
      </c>
      <c r="R447" t="s">
        <v>3065</v>
      </c>
      <c r="S447" t="s">
        <v>3177</v>
      </c>
      <c r="T447" t="s">
        <v>3278</v>
      </c>
      <c r="U447" t="s">
        <v>3466</v>
      </c>
      <c r="V447" t="s">
        <v>3467</v>
      </c>
      <c r="W447" t="s">
        <v>3034</v>
      </c>
      <c r="X447" t="str">
        <f t="shared" si="6"/>
        <v>Funcionamiento</v>
      </c>
      <c r="Y447" t="s">
        <v>7869</v>
      </c>
    </row>
    <row r="448" spans="1:25" x14ac:dyDescent="0.2">
      <c r="A448" t="s">
        <v>3068</v>
      </c>
      <c r="B448" t="s">
        <v>3062</v>
      </c>
      <c r="C448" s="71" t="s">
        <v>3468</v>
      </c>
      <c r="D448" t="s">
        <v>583</v>
      </c>
      <c r="E448" t="s">
        <v>584</v>
      </c>
      <c r="F448" t="s">
        <v>552</v>
      </c>
      <c r="G448" t="s">
        <v>7869</v>
      </c>
      <c r="H448" t="s">
        <v>185</v>
      </c>
      <c r="I448" t="s">
        <v>139</v>
      </c>
      <c r="J448" t="s">
        <v>37</v>
      </c>
      <c r="K448" t="s">
        <v>586</v>
      </c>
      <c r="L448" t="s">
        <v>39</v>
      </c>
      <c r="M448">
        <v>50000</v>
      </c>
      <c r="N448">
        <v>0</v>
      </c>
      <c r="O448">
        <v>50000</v>
      </c>
      <c r="P448">
        <v>0</v>
      </c>
      <c r="Q448" t="s">
        <v>2235</v>
      </c>
      <c r="R448" t="s">
        <v>3072</v>
      </c>
      <c r="S448" t="s">
        <v>3114</v>
      </c>
      <c r="T448" t="s">
        <v>3215</v>
      </c>
      <c r="U448" t="s">
        <v>3469</v>
      </c>
      <c r="V448" t="s">
        <v>3470</v>
      </c>
      <c r="W448" t="s">
        <v>588</v>
      </c>
      <c r="X448" t="str">
        <f t="shared" si="6"/>
        <v>Funcionamiento</v>
      </c>
      <c r="Y448" t="s">
        <v>7869</v>
      </c>
    </row>
    <row r="449" spans="1:25" x14ac:dyDescent="0.2">
      <c r="A449" t="s">
        <v>3068</v>
      </c>
      <c r="B449" t="s">
        <v>3062</v>
      </c>
      <c r="C449" t="s">
        <v>3468</v>
      </c>
      <c r="D449" t="s">
        <v>583</v>
      </c>
      <c r="E449" t="s">
        <v>584</v>
      </c>
      <c r="F449" t="s">
        <v>552</v>
      </c>
      <c r="G449" t="s">
        <v>7869</v>
      </c>
      <c r="H449" t="s">
        <v>191</v>
      </c>
      <c r="I449" t="s">
        <v>146</v>
      </c>
      <c r="J449" t="s">
        <v>37</v>
      </c>
      <c r="K449" t="s">
        <v>586</v>
      </c>
      <c r="L449" t="s">
        <v>39</v>
      </c>
      <c r="M449">
        <v>258320</v>
      </c>
      <c r="N449">
        <v>0</v>
      </c>
      <c r="O449">
        <v>258320</v>
      </c>
      <c r="P449">
        <v>0</v>
      </c>
      <c r="Q449" t="s">
        <v>2235</v>
      </c>
      <c r="R449" t="s">
        <v>3072</v>
      </c>
      <c r="S449" t="s">
        <v>3114</v>
      </c>
      <c r="T449" t="s">
        <v>3215</v>
      </c>
      <c r="U449" t="s">
        <v>3469</v>
      </c>
      <c r="V449" t="s">
        <v>3470</v>
      </c>
      <c r="W449" t="s">
        <v>588</v>
      </c>
      <c r="X449" t="str">
        <f t="shared" si="6"/>
        <v>Funcionamiento</v>
      </c>
      <c r="Y449" t="s">
        <v>7869</v>
      </c>
    </row>
    <row r="450" spans="1:25" x14ac:dyDescent="0.2">
      <c r="A450" t="s">
        <v>3065</v>
      </c>
      <c r="B450" t="s">
        <v>3062</v>
      </c>
      <c r="C450" t="s">
        <v>3471</v>
      </c>
      <c r="D450" t="s">
        <v>583</v>
      </c>
      <c r="E450" t="s">
        <v>584</v>
      </c>
      <c r="F450" t="s">
        <v>552</v>
      </c>
      <c r="G450" t="s">
        <v>7869</v>
      </c>
      <c r="H450" t="s">
        <v>101</v>
      </c>
      <c r="I450" t="s">
        <v>142</v>
      </c>
      <c r="J450" t="s">
        <v>48</v>
      </c>
      <c r="K450" t="s">
        <v>596</v>
      </c>
      <c r="L450" t="s">
        <v>39</v>
      </c>
      <c r="M450">
        <v>40579870</v>
      </c>
      <c r="N450">
        <v>0</v>
      </c>
      <c r="O450">
        <v>40579870</v>
      </c>
      <c r="P450">
        <v>0</v>
      </c>
      <c r="Q450" t="s">
        <v>2236</v>
      </c>
      <c r="R450" t="s">
        <v>3064</v>
      </c>
      <c r="S450" t="s">
        <v>3181</v>
      </c>
      <c r="T450" t="s">
        <v>3472</v>
      </c>
      <c r="U450" t="s">
        <v>8800</v>
      </c>
      <c r="V450" t="s">
        <v>8801</v>
      </c>
      <c r="W450" t="s">
        <v>588</v>
      </c>
      <c r="X450" t="str">
        <f t="shared" ref="X450:X513" si="7">IF(LEFT(H450,1)="C","Inversión","Funcionamiento")</f>
        <v>Funcionamiento</v>
      </c>
      <c r="Y450" t="s">
        <v>7869</v>
      </c>
    </row>
    <row r="451" spans="1:25" x14ac:dyDescent="0.2">
      <c r="A451" t="s">
        <v>3072</v>
      </c>
      <c r="B451" t="s">
        <v>3473</v>
      </c>
      <c r="C451" t="s">
        <v>3474</v>
      </c>
      <c r="D451" t="s">
        <v>583</v>
      </c>
      <c r="E451" t="s">
        <v>584</v>
      </c>
      <c r="F451" t="s">
        <v>3087</v>
      </c>
      <c r="G451" t="s">
        <v>7869</v>
      </c>
      <c r="H451" t="s">
        <v>197</v>
      </c>
      <c r="I451" t="s">
        <v>155</v>
      </c>
      <c r="J451" t="s">
        <v>37</v>
      </c>
      <c r="K451" t="s">
        <v>709</v>
      </c>
      <c r="L451" t="s">
        <v>39</v>
      </c>
      <c r="M451">
        <v>40345340</v>
      </c>
      <c r="N451">
        <v>10045043</v>
      </c>
      <c r="O451">
        <v>50390383</v>
      </c>
      <c r="P451">
        <v>1729025</v>
      </c>
      <c r="Q451" t="s">
        <v>2237</v>
      </c>
      <c r="R451" t="s">
        <v>3091</v>
      </c>
      <c r="S451" t="s">
        <v>11219</v>
      </c>
      <c r="T451" t="s">
        <v>11220</v>
      </c>
      <c r="U451" t="s">
        <v>11221</v>
      </c>
      <c r="V451" t="s">
        <v>11222</v>
      </c>
      <c r="W451" t="s">
        <v>3475</v>
      </c>
      <c r="X451" t="str">
        <f t="shared" si="7"/>
        <v>Inversión</v>
      </c>
      <c r="Y451" t="s">
        <v>626</v>
      </c>
    </row>
    <row r="452" spans="1:25" x14ac:dyDescent="0.2">
      <c r="A452" t="s">
        <v>3064</v>
      </c>
      <c r="B452" t="s">
        <v>3473</v>
      </c>
      <c r="C452" t="s">
        <v>3476</v>
      </c>
      <c r="D452" t="s">
        <v>583</v>
      </c>
      <c r="E452" t="s">
        <v>584</v>
      </c>
      <c r="F452" t="s">
        <v>3090</v>
      </c>
      <c r="G452" t="s">
        <v>7869</v>
      </c>
      <c r="H452" t="s">
        <v>198</v>
      </c>
      <c r="I452" t="s">
        <v>157</v>
      </c>
      <c r="J452" t="s">
        <v>48</v>
      </c>
      <c r="K452" t="s">
        <v>596</v>
      </c>
      <c r="L452" t="s">
        <v>39</v>
      </c>
      <c r="M452">
        <v>3000000</v>
      </c>
      <c r="N452">
        <v>0</v>
      </c>
      <c r="O452">
        <v>3000000</v>
      </c>
      <c r="P452">
        <v>2662041</v>
      </c>
      <c r="Q452" t="s">
        <v>2238</v>
      </c>
      <c r="R452" t="s">
        <v>3082</v>
      </c>
      <c r="S452" t="s">
        <v>3477</v>
      </c>
      <c r="T452" t="s">
        <v>3478</v>
      </c>
      <c r="U452" t="s">
        <v>3479</v>
      </c>
      <c r="V452" t="s">
        <v>3480</v>
      </c>
      <c r="W452" t="s">
        <v>588</v>
      </c>
      <c r="X452" t="str">
        <f t="shared" si="7"/>
        <v>Inversión</v>
      </c>
      <c r="Y452" t="s">
        <v>708</v>
      </c>
    </row>
    <row r="453" spans="1:25" x14ac:dyDescent="0.2">
      <c r="A453" t="s">
        <v>3071</v>
      </c>
      <c r="B453" t="s">
        <v>3481</v>
      </c>
      <c r="C453" t="s">
        <v>3482</v>
      </c>
      <c r="D453" t="s">
        <v>583</v>
      </c>
      <c r="E453" t="s">
        <v>584</v>
      </c>
      <c r="F453" t="s">
        <v>552</v>
      </c>
      <c r="G453" t="s">
        <v>7869</v>
      </c>
      <c r="H453" t="s">
        <v>180</v>
      </c>
      <c r="I453" t="s">
        <v>134</v>
      </c>
      <c r="J453" t="s">
        <v>37</v>
      </c>
      <c r="K453" t="s">
        <v>586</v>
      </c>
      <c r="L453" t="s">
        <v>39</v>
      </c>
      <c r="M453">
        <v>770605</v>
      </c>
      <c r="N453">
        <v>0</v>
      </c>
      <c r="O453">
        <v>770605</v>
      </c>
      <c r="P453">
        <v>0</v>
      </c>
      <c r="Q453" t="s">
        <v>2239</v>
      </c>
      <c r="R453" t="s">
        <v>3102</v>
      </c>
      <c r="S453" t="s">
        <v>3483</v>
      </c>
      <c r="T453" t="s">
        <v>588</v>
      </c>
      <c r="U453" t="s">
        <v>3484</v>
      </c>
      <c r="V453" t="s">
        <v>3485</v>
      </c>
      <c r="W453" t="s">
        <v>588</v>
      </c>
      <c r="X453" t="str">
        <f t="shared" si="7"/>
        <v>Funcionamiento</v>
      </c>
      <c r="Y453" t="s">
        <v>7869</v>
      </c>
    </row>
    <row r="454" spans="1:25" x14ac:dyDescent="0.2">
      <c r="A454" t="s">
        <v>3071</v>
      </c>
      <c r="B454" t="s">
        <v>3481</v>
      </c>
      <c r="C454" t="s">
        <v>3482</v>
      </c>
      <c r="D454" t="s">
        <v>583</v>
      </c>
      <c r="E454" t="s">
        <v>584</v>
      </c>
      <c r="F454" t="s">
        <v>552</v>
      </c>
      <c r="G454" t="s">
        <v>7869</v>
      </c>
      <c r="H454" t="s">
        <v>169</v>
      </c>
      <c r="I454" t="s">
        <v>123</v>
      </c>
      <c r="J454" t="s">
        <v>37</v>
      </c>
      <c r="K454" t="s">
        <v>586</v>
      </c>
      <c r="L454" t="s">
        <v>39</v>
      </c>
      <c r="M454">
        <v>2810410</v>
      </c>
      <c r="N454">
        <v>0</v>
      </c>
      <c r="O454">
        <v>2810410</v>
      </c>
      <c r="P454">
        <v>0</v>
      </c>
      <c r="Q454" t="s">
        <v>2239</v>
      </c>
      <c r="R454" t="s">
        <v>3102</v>
      </c>
      <c r="S454" t="s">
        <v>3483</v>
      </c>
      <c r="T454" t="s">
        <v>588</v>
      </c>
      <c r="U454" t="s">
        <v>3484</v>
      </c>
      <c r="V454" t="s">
        <v>3485</v>
      </c>
      <c r="W454" t="s">
        <v>588</v>
      </c>
      <c r="X454" t="str">
        <f t="shared" si="7"/>
        <v>Funcionamiento</v>
      </c>
      <c r="Y454" t="s">
        <v>7869</v>
      </c>
    </row>
    <row r="455" spans="1:25" x14ac:dyDescent="0.2">
      <c r="A455" t="s">
        <v>3071</v>
      </c>
      <c r="B455" t="s">
        <v>3481</v>
      </c>
      <c r="C455" t="s">
        <v>3482</v>
      </c>
      <c r="D455" t="s">
        <v>583</v>
      </c>
      <c r="E455" t="s">
        <v>584</v>
      </c>
      <c r="F455" t="s">
        <v>552</v>
      </c>
      <c r="G455" t="s">
        <v>7869</v>
      </c>
      <c r="H455" t="s">
        <v>171</v>
      </c>
      <c r="I455" t="s">
        <v>125</v>
      </c>
      <c r="J455" t="s">
        <v>37</v>
      </c>
      <c r="K455" t="s">
        <v>586</v>
      </c>
      <c r="L455" t="s">
        <v>39</v>
      </c>
      <c r="M455">
        <v>9822286</v>
      </c>
      <c r="N455">
        <v>0</v>
      </c>
      <c r="O455">
        <v>9822286</v>
      </c>
      <c r="P455">
        <v>0</v>
      </c>
      <c r="Q455" t="s">
        <v>2239</v>
      </c>
      <c r="R455" t="s">
        <v>3102</v>
      </c>
      <c r="S455" t="s">
        <v>3483</v>
      </c>
      <c r="T455" t="s">
        <v>588</v>
      </c>
      <c r="U455" t="s">
        <v>3484</v>
      </c>
      <c r="V455" t="s">
        <v>3485</v>
      </c>
      <c r="W455" t="s">
        <v>588</v>
      </c>
      <c r="X455" t="str">
        <f t="shared" si="7"/>
        <v>Funcionamiento</v>
      </c>
      <c r="Y455" t="s">
        <v>7869</v>
      </c>
    </row>
    <row r="456" spans="1:25" x14ac:dyDescent="0.2">
      <c r="A456" t="s">
        <v>3071</v>
      </c>
      <c r="B456" t="s">
        <v>3481</v>
      </c>
      <c r="C456" t="s">
        <v>3482</v>
      </c>
      <c r="D456" t="s">
        <v>583</v>
      </c>
      <c r="E456" t="s">
        <v>584</v>
      </c>
      <c r="F456" t="s">
        <v>552</v>
      </c>
      <c r="G456" t="s">
        <v>7869</v>
      </c>
      <c r="H456" t="s">
        <v>181</v>
      </c>
      <c r="I456" t="s">
        <v>135</v>
      </c>
      <c r="J456" t="s">
        <v>37</v>
      </c>
      <c r="K456" t="s">
        <v>586</v>
      </c>
      <c r="L456" t="s">
        <v>39</v>
      </c>
      <c r="M456">
        <v>2240265</v>
      </c>
      <c r="N456">
        <v>0</v>
      </c>
      <c r="O456">
        <v>2240265</v>
      </c>
      <c r="P456">
        <v>0</v>
      </c>
      <c r="Q456" t="s">
        <v>2239</v>
      </c>
      <c r="R456" t="s">
        <v>3102</v>
      </c>
      <c r="S456" t="s">
        <v>3483</v>
      </c>
      <c r="T456" t="s">
        <v>588</v>
      </c>
      <c r="U456" t="s">
        <v>3484</v>
      </c>
      <c r="V456" t="s">
        <v>3485</v>
      </c>
      <c r="W456" t="s">
        <v>588</v>
      </c>
      <c r="X456" t="str">
        <f t="shared" si="7"/>
        <v>Funcionamiento</v>
      </c>
      <c r="Y456" t="s">
        <v>7869</v>
      </c>
    </row>
    <row r="457" spans="1:25" x14ac:dyDescent="0.2">
      <c r="A457" t="s">
        <v>3071</v>
      </c>
      <c r="B457" t="s">
        <v>3481</v>
      </c>
      <c r="C457" t="s">
        <v>3482</v>
      </c>
      <c r="D457" t="s">
        <v>583</v>
      </c>
      <c r="E457" t="s">
        <v>584</v>
      </c>
      <c r="F457" t="s">
        <v>552</v>
      </c>
      <c r="G457" t="s">
        <v>7869</v>
      </c>
      <c r="H457" t="s">
        <v>164</v>
      </c>
      <c r="I457" t="s">
        <v>118</v>
      </c>
      <c r="J457" t="s">
        <v>37</v>
      </c>
      <c r="K457" t="s">
        <v>586</v>
      </c>
      <c r="L457" t="s">
        <v>39</v>
      </c>
      <c r="M457">
        <v>72168382</v>
      </c>
      <c r="N457">
        <v>0</v>
      </c>
      <c r="O457">
        <v>72168382</v>
      </c>
      <c r="P457">
        <v>0</v>
      </c>
      <c r="Q457" t="s">
        <v>2239</v>
      </c>
      <c r="R457" t="s">
        <v>3102</v>
      </c>
      <c r="S457" t="s">
        <v>3483</v>
      </c>
      <c r="T457" t="s">
        <v>588</v>
      </c>
      <c r="U457" t="s">
        <v>3484</v>
      </c>
      <c r="V457" t="s">
        <v>3485</v>
      </c>
      <c r="W457" t="s">
        <v>588</v>
      </c>
      <c r="X457" t="str">
        <f t="shared" si="7"/>
        <v>Funcionamiento</v>
      </c>
      <c r="Y457" t="s">
        <v>7869</v>
      </c>
    </row>
    <row r="458" spans="1:25" x14ac:dyDescent="0.2">
      <c r="A458" t="s">
        <v>3071</v>
      </c>
      <c r="B458" t="s">
        <v>3481</v>
      </c>
      <c r="C458" t="s">
        <v>3482</v>
      </c>
      <c r="D458" t="s">
        <v>583</v>
      </c>
      <c r="E458" t="s">
        <v>584</v>
      </c>
      <c r="F458" t="s">
        <v>552</v>
      </c>
      <c r="G458" t="s">
        <v>7869</v>
      </c>
      <c r="H458" t="s">
        <v>166</v>
      </c>
      <c r="I458" t="s">
        <v>120</v>
      </c>
      <c r="J458" t="s">
        <v>37</v>
      </c>
      <c r="K458" t="s">
        <v>586</v>
      </c>
      <c r="L458" t="s">
        <v>39</v>
      </c>
      <c r="M458">
        <v>1842325</v>
      </c>
      <c r="N458">
        <v>0</v>
      </c>
      <c r="O458">
        <v>1842325</v>
      </c>
      <c r="P458">
        <v>0</v>
      </c>
      <c r="Q458" t="s">
        <v>2239</v>
      </c>
      <c r="R458" t="s">
        <v>3102</v>
      </c>
      <c r="S458" t="s">
        <v>3483</v>
      </c>
      <c r="T458" t="s">
        <v>588</v>
      </c>
      <c r="U458" t="s">
        <v>3484</v>
      </c>
      <c r="V458" t="s">
        <v>3485</v>
      </c>
      <c r="W458" t="s">
        <v>588</v>
      </c>
      <c r="X458" t="str">
        <f t="shared" si="7"/>
        <v>Funcionamiento</v>
      </c>
      <c r="Y458" t="s">
        <v>7869</v>
      </c>
    </row>
    <row r="459" spans="1:25" x14ac:dyDescent="0.2">
      <c r="A459" t="s">
        <v>3071</v>
      </c>
      <c r="B459" t="s">
        <v>3481</v>
      </c>
      <c r="C459" t="s">
        <v>3482</v>
      </c>
      <c r="D459" t="s">
        <v>583</v>
      </c>
      <c r="E459" t="s">
        <v>584</v>
      </c>
      <c r="F459" t="s">
        <v>552</v>
      </c>
      <c r="G459" t="s">
        <v>7869</v>
      </c>
      <c r="H459" t="s">
        <v>167</v>
      </c>
      <c r="I459" t="s">
        <v>3051</v>
      </c>
      <c r="J459" t="s">
        <v>37</v>
      </c>
      <c r="K459" t="s">
        <v>586</v>
      </c>
      <c r="L459" t="s">
        <v>39</v>
      </c>
      <c r="M459">
        <v>2910768</v>
      </c>
      <c r="N459">
        <v>0</v>
      </c>
      <c r="O459">
        <v>2910768</v>
      </c>
      <c r="P459">
        <v>0</v>
      </c>
      <c r="Q459" t="s">
        <v>2239</v>
      </c>
      <c r="R459" t="s">
        <v>3102</v>
      </c>
      <c r="S459" t="s">
        <v>3483</v>
      </c>
      <c r="T459" t="s">
        <v>588</v>
      </c>
      <c r="U459" t="s">
        <v>3484</v>
      </c>
      <c r="V459" t="s">
        <v>3485</v>
      </c>
      <c r="W459" t="s">
        <v>588</v>
      </c>
      <c r="X459" t="str">
        <f t="shared" si="7"/>
        <v>Funcionamiento</v>
      </c>
      <c r="Y459" t="s">
        <v>7869</v>
      </c>
    </row>
    <row r="460" spans="1:25" x14ac:dyDescent="0.2">
      <c r="A460" t="s">
        <v>3071</v>
      </c>
      <c r="B460" t="s">
        <v>3481</v>
      </c>
      <c r="C460" t="s">
        <v>3482</v>
      </c>
      <c r="D460" t="s">
        <v>583</v>
      </c>
      <c r="E460" t="s">
        <v>584</v>
      </c>
      <c r="F460" t="s">
        <v>552</v>
      </c>
      <c r="G460" t="s">
        <v>7869</v>
      </c>
      <c r="H460" t="s">
        <v>178</v>
      </c>
      <c r="I460" t="s">
        <v>132</v>
      </c>
      <c r="J460" t="s">
        <v>37</v>
      </c>
      <c r="K460" t="s">
        <v>586</v>
      </c>
      <c r="L460" t="s">
        <v>39</v>
      </c>
      <c r="M460">
        <v>11163091</v>
      </c>
      <c r="N460">
        <v>0</v>
      </c>
      <c r="O460">
        <v>11163091</v>
      </c>
      <c r="P460">
        <v>0</v>
      </c>
      <c r="Q460" t="s">
        <v>2239</v>
      </c>
      <c r="R460" t="s">
        <v>3102</v>
      </c>
      <c r="S460" t="s">
        <v>3483</v>
      </c>
      <c r="T460" t="s">
        <v>588</v>
      </c>
      <c r="U460" t="s">
        <v>3484</v>
      </c>
      <c r="V460" t="s">
        <v>3485</v>
      </c>
      <c r="W460" t="s">
        <v>588</v>
      </c>
      <c r="X460" t="str">
        <f t="shared" si="7"/>
        <v>Funcionamiento</v>
      </c>
      <c r="Y460" t="s">
        <v>7869</v>
      </c>
    </row>
    <row r="461" spans="1:25" x14ac:dyDescent="0.2">
      <c r="A461" t="s">
        <v>3088</v>
      </c>
      <c r="B461" t="s">
        <v>3481</v>
      </c>
      <c r="C461" t="s">
        <v>3486</v>
      </c>
      <c r="D461" t="s">
        <v>583</v>
      </c>
      <c r="E461" t="s">
        <v>584</v>
      </c>
      <c r="F461" t="s">
        <v>552</v>
      </c>
      <c r="G461" t="s">
        <v>7869</v>
      </c>
      <c r="H461" t="s">
        <v>176</v>
      </c>
      <c r="I461" t="s">
        <v>130</v>
      </c>
      <c r="J461" t="s">
        <v>37</v>
      </c>
      <c r="K461" t="s">
        <v>586</v>
      </c>
      <c r="L461" t="s">
        <v>39</v>
      </c>
      <c r="M461">
        <v>2801800</v>
      </c>
      <c r="N461">
        <v>0</v>
      </c>
      <c r="O461">
        <v>2801800</v>
      </c>
      <c r="P461">
        <v>0</v>
      </c>
      <c r="Q461" t="s">
        <v>2240</v>
      </c>
      <c r="R461" t="s">
        <v>3097</v>
      </c>
      <c r="S461" t="s">
        <v>3138</v>
      </c>
      <c r="T461" t="s">
        <v>588</v>
      </c>
      <c r="U461" t="s">
        <v>3487</v>
      </c>
      <c r="V461" t="s">
        <v>3488</v>
      </c>
      <c r="W461" t="s">
        <v>588</v>
      </c>
      <c r="X461" t="str">
        <f t="shared" si="7"/>
        <v>Funcionamiento</v>
      </c>
      <c r="Y461" t="s">
        <v>7869</v>
      </c>
    </row>
    <row r="462" spans="1:25" x14ac:dyDescent="0.2">
      <c r="A462" t="s">
        <v>3088</v>
      </c>
      <c r="B462" t="s">
        <v>3481</v>
      </c>
      <c r="C462" t="s">
        <v>3486</v>
      </c>
      <c r="D462" t="s">
        <v>583</v>
      </c>
      <c r="E462" t="s">
        <v>584</v>
      </c>
      <c r="F462" t="s">
        <v>552</v>
      </c>
      <c r="G462" t="s">
        <v>7869</v>
      </c>
      <c r="H462" t="s">
        <v>175</v>
      </c>
      <c r="I462" t="s">
        <v>129</v>
      </c>
      <c r="J462" t="s">
        <v>37</v>
      </c>
      <c r="K462" t="s">
        <v>586</v>
      </c>
      <c r="L462" t="s">
        <v>39</v>
      </c>
      <c r="M462">
        <v>1215800</v>
      </c>
      <c r="N462">
        <v>0</v>
      </c>
      <c r="O462">
        <v>1215800</v>
      </c>
      <c r="P462">
        <v>0</v>
      </c>
      <c r="Q462" t="s">
        <v>2240</v>
      </c>
      <c r="R462" t="s">
        <v>3097</v>
      </c>
      <c r="S462" t="s">
        <v>3138</v>
      </c>
      <c r="T462" t="s">
        <v>588</v>
      </c>
      <c r="U462" t="s">
        <v>3487</v>
      </c>
      <c r="V462" t="s">
        <v>3488</v>
      </c>
      <c r="W462" t="s">
        <v>588</v>
      </c>
      <c r="X462" t="str">
        <f t="shared" si="7"/>
        <v>Funcionamiento</v>
      </c>
      <c r="Y462" t="s">
        <v>7869</v>
      </c>
    </row>
    <row r="463" spans="1:25" x14ac:dyDescent="0.2">
      <c r="A463" t="s">
        <v>3088</v>
      </c>
      <c r="B463" t="s">
        <v>3481</v>
      </c>
      <c r="C463" t="s">
        <v>3486</v>
      </c>
      <c r="D463" t="s">
        <v>583</v>
      </c>
      <c r="E463" t="s">
        <v>584</v>
      </c>
      <c r="F463" t="s">
        <v>552</v>
      </c>
      <c r="G463" t="s">
        <v>7869</v>
      </c>
      <c r="H463" t="s">
        <v>172</v>
      </c>
      <c r="I463" t="s">
        <v>126</v>
      </c>
      <c r="J463" t="s">
        <v>37</v>
      </c>
      <c r="K463" t="s">
        <v>586</v>
      </c>
      <c r="L463" t="s">
        <v>39</v>
      </c>
      <c r="M463">
        <v>9448400</v>
      </c>
      <c r="N463">
        <v>0</v>
      </c>
      <c r="O463">
        <v>9448400</v>
      </c>
      <c r="P463">
        <v>0</v>
      </c>
      <c r="Q463" t="s">
        <v>2240</v>
      </c>
      <c r="R463" t="s">
        <v>3097</v>
      </c>
      <c r="S463" t="s">
        <v>3138</v>
      </c>
      <c r="T463" t="s">
        <v>588</v>
      </c>
      <c r="U463" t="s">
        <v>3487</v>
      </c>
      <c r="V463" t="s">
        <v>3488</v>
      </c>
      <c r="W463" t="s">
        <v>588</v>
      </c>
      <c r="X463" t="str">
        <f t="shared" si="7"/>
        <v>Funcionamiento</v>
      </c>
      <c r="Y463" t="s">
        <v>7869</v>
      </c>
    </row>
    <row r="464" spans="1:25" x14ac:dyDescent="0.2">
      <c r="A464" t="s">
        <v>3088</v>
      </c>
      <c r="B464" t="s">
        <v>3481</v>
      </c>
      <c r="C464" t="s">
        <v>3486</v>
      </c>
      <c r="D464" t="s">
        <v>583</v>
      </c>
      <c r="E464" t="s">
        <v>584</v>
      </c>
      <c r="F464" t="s">
        <v>552</v>
      </c>
      <c r="G464" t="s">
        <v>7869</v>
      </c>
      <c r="H464" t="s">
        <v>173</v>
      </c>
      <c r="I464" t="s">
        <v>127</v>
      </c>
      <c r="J464" t="s">
        <v>37</v>
      </c>
      <c r="K464" t="s">
        <v>586</v>
      </c>
      <c r="L464" t="s">
        <v>39</v>
      </c>
      <c r="M464">
        <v>6692600</v>
      </c>
      <c r="N464">
        <v>0</v>
      </c>
      <c r="O464">
        <v>6692600</v>
      </c>
      <c r="P464">
        <v>0</v>
      </c>
      <c r="Q464" t="s">
        <v>2240</v>
      </c>
      <c r="R464" t="s">
        <v>3097</v>
      </c>
      <c r="S464" t="s">
        <v>3138</v>
      </c>
      <c r="T464" t="s">
        <v>588</v>
      </c>
      <c r="U464" t="s">
        <v>3487</v>
      </c>
      <c r="V464" t="s">
        <v>3488</v>
      </c>
      <c r="W464" t="s">
        <v>588</v>
      </c>
      <c r="X464" t="str">
        <f t="shared" si="7"/>
        <v>Funcionamiento</v>
      </c>
      <c r="Y464" t="s">
        <v>7869</v>
      </c>
    </row>
    <row r="465" spans="1:25" x14ac:dyDescent="0.2">
      <c r="A465" t="s">
        <v>3088</v>
      </c>
      <c r="B465" t="s">
        <v>3481</v>
      </c>
      <c r="C465" t="s">
        <v>3486</v>
      </c>
      <c r="D465" t="s">
        <v>583</v>
      </c>
      <c r="E465" t="s">
        <v>584</v>
      </c>
      <c r="F465" t="s">
        <v>552</v>
      </c>
      <c r="G465" t="s">
        <v>7869</v>
      </c>
      <c r="H465" t="s">
        <v>174</v>
      </c>
      <c r="I465" t="s">
        <v>128</v>
      </c>
      <c r="J465" t="s">
        <v>37</v>
      </c>
      <c r="K465" t="s">
        <v>586</v>
      </c>
      <c r="L465" t="s">
        <v>39</v>
      </c>
      <c r="M465">
        <v>3734600</v>
      </c>
      <c r="N465">
        <v>0</v>
      </c>
      <c r="O465">
        <v>3734600</v>
      </c>
      <c r="P465">
        <v>0</v>
      </c>
      <c r="Q465" t="s">
        <v>2240</v>
      </c>
      <c r="R465" t="s">
        <v>3097</v>
      </c>
      <c r="S465" t="s">
        <v>3138</v>
      </c>
      <c r="T465" t="s">
        <v>588</v>
      </c>
      <c r="U465" t="s">
        <v>3487</v>
      </c>
      <c r="V465" t="s">
        <v>3488</v>
      </c>
      <c r="W465" t="s">
        <v>588</v>
      </c>
      <c r="X465" t="str">
        <f t="shared" si="7"/>
        <v>Funcionamiento</v>
      </c>
      <c r="Y465" t="s">
        <v>7869</v>
      </c>
    </row>
    <row r="466" spans="1:25" x14ac:dyDescent="0.2">
      <c r="A466" t="s">
        <v>3088</v>
      </c>
      <c r="B466" t="s">
        <v>3481</v>
      </c>
      <c r="C466" t="s">
        <v>3486</v>
      </c>
      <c r="D466" t="s">
        <v>583</v>
      </c>
      <c r="E466" t="s">
        <v>584</v>
      </c>
      <c r="F466" t="s">
        <v>552</v>
      </c>
      <c r="G466" t="s">
        <v>7869</v>
      </c>
      <c r="H466" t="s">
        <v>177</v>
      </c>
      <c r="I466" t="s">
        <v>131</v>
      </c>
      <c r="J466" t="s">
        <v>37</v>
      </c>
      <c r="K466" t="s">
        <v>586</v>
      </c>
      <c r="L466" t="s">
        <v>39</v>
      </c>
      <c r="M466">
        <v>1867800</v>
      </c>
      <c r="N466">
        <v>0</v>
      </c>
      <c r="O466">
        <v>1867800</v>
      </c>
      <c r="P466">
        <v>0</v>
      </c>
      <c r="Q466" t="s">
        <v>2240</v>
      </c>
      <c r="R466" t="s">
        <v>3097</v>
      </c>
      <c r="S466" t="s">
        <v>3138</v>
      </c>
      <c r="T466" t="s">
        <v>588</v>
      </c>
      <c r="U466" t="s">
        <v>3487</v>
      </c>
      <c r="V466" t="s">
        <v>3488</v>
      </c>
      <c r="W466" t="s">
        <v>588</v>
      </c>
      <c r="X466" t="str">
        <f t="shared" si="7"/>
        <v>Funcionamiento</v>
      </c>
      <c r="Y466" t="s">
        <v>7869</v>
      </c>
    </row>
    <row r="467" spans="1:25" x14ac:dyDescent="0.2">
      <c r="A467" t="s">
        <v>3091</v>
      </c>
      <c r="B467" t="s">
        <v>3085</v>
      </c>
      <c r="C467" t="s">
        <v>3489</v>
      </c>
      <c r="D467" t="s">
        <v>583</v>
      </c>
      <c r="E467" t="s">
        <v>584</v>
      </c>
      <c r="F467" t="s">
        <v>3087</v>
      </c>
      <c r="G467" t="s">
        <v>7869</v>
      </c>
      <c r="H467" t="s">
        <v>197</v>
      </c>
      <c r="I467" t="s">
        <v>155</v>
      </c>
      <c r="J467" t="s">
        <v>37</v>
      </c>
      <c r="K467" t="s">
        <v>586</v>
      </c>
      <c r="L467" t="s">
        <v>39</v>
      </c>
      <c r="M467">
        <v>448281550</v>
      </c>
      <c r="N467">
        <v>0</v>
      </c>
      <c r="O467">
        <v>448281550</v>
      </c>
      <c r="P467">
        <v>20046</v>
      </c>
      <c r="Q467" t="s">
        <v>2241</v>
      </c>
      <c r="R467" t="s">
        <v>3110</v>
      </c>
      <c r="S467" t="s">
        <v>3490</v>
      </c>
      <c r="T467" t="s">
        <v>3491</v>
      </c>
      <c r="U467" t="s">
        <v>8802</v>
      </c>
      <c r="V467" t="s">
        <v>8803</v>
      </c>
      <c r="W467" t="s">
        <v>588</v>
      </c>
      <c r="X467" t="str">
        <f t="shared" si="7"/>
        <v>Inversión</v>
      </c>
      <c r="Y467" t="s">
        <v>626</v>
      </c>
    </row>
    <row r="468" spans="1:25" x14ac:dyDescent="0.2">
      <c r="A468" t="s">
        <v>3082</v>
      </c>
      <c r="B468" t="s">
        <v>3120</v>
      </c>
      <c r="C468" t="s">
        <v>3492</v>
      </c>
      <c r="D468" t="s">
        <v>583</v>
      </c>
      <c r="E468" t="s">
        <v>584</v>
      </c>
      <c r="F468" t="s">
        <v>552</v>
      </c>
      <c r="G468" t="s">
        <v>7869</v>
      </c>
      <c r="H468" t="s">
        <v>185</v>
      </c>
      <c r="I468" t="s">
        <v>139</v>
      </c>
      <c r="J468" t="s">
        <v>48</v>
      </c>
      <c r="K468" t="s">
        <v>596</v>
      </c>
      <c r="L468" t="s">
        <v>39</v>
      </c>
      <c r="M468">
        <v>50000</v>
      </c>
      <c r="N468">
        <v>0</v>
      </c>
      <c r="O468">
        <v>50000</v>
      </c>
      <c r="P468">
        <v>0</v>
      </c>
      <c r="Q468" t="s">
        <v>2242</v>
      </c>
      <c r="R468" t="s">
        <v>3103</v>
      </c>
      <c r="S468" t="s">
        <v>3190</v>
      </c>
      <c r="T468" t="s">
        <v>3201</v>
      </c>
      <c r="U468" t="s">
        <v>3493</v>
      </c>
      <c r="V468" t="s">
        <v>3494</v>
      </c>
      <c r="W468" t="s">
        <v>588</v>
      </c>
      <c r="X468" t="str">
        <f t="shared" si="7"/>
        <v>Funcionamiento</v>
      </c>
      <c r="Y468" t="s">
        <v>7869</v>
      </c>
    </row>
    <row r="469" spans="1:25" x14ac:dyDescent="0.2">
      <c r="A469" t="s">
        <v>3102</v>
      </c>
      <c r="B469" t="s">
        <v>3495</v>
      </c>
      <c r="C469" t="s">
        <v>3496</v>
      </c>
      <c r="D469" t="s">
        <v>583</v>
      </c>
      <c r="E469" t="s">
        <v>584</v>
      </c>
      <c r="F469" t="s">
        <v>552</v>
      </c>
      <c r="G469" t="s">
        <v>7869</v>
      </c>
      <c r="H469" t="s">
        <v>184</v>
      </c>
      <c r="I469" t="s">
        <v>138</v>
      </c>
      <c r="J469" t="s">
        <v>37</v>
      </c>
      <c r="K469" t="s">
        <v>586</v>
      </c>
      <c r="L469" t="s">
        <v>39</v>
      </c>
      <c r="M469">
        <v>900000</v>
      </c>
      <c r="N469">
        <v>0</v>
      </c>
      <c r="O469">
        <v>900000</v>
      </c>
      <c r="P469">
        <v>0</v>
      </c>
      <c r="Q469" t="s">
        <v>2243</v>
      </c>
      <c r="R469" t="s">
        <v>3122</v>
      </c>
      <c r="S469" t="s">
        <v>3497</v>
      </c>
      <c r="T469" t="s">
        <v>6133</v>
      </c>
      <c r="U469" t="s">
        <v>6738</v>
      </c>
      <c r="V469" t="s">
        <v>8804</v>
      </c>
      <c r="W469" t="s">
        <v>588</v>
      </c>
      <c r="X469" t="str">
        <f t="shared" si="7"/>
        <v>Funcionamiento</v>
      </c>
      <c r="Y469" t="s">
        <v>7869</v>
      </c>
    </row>
    <row r="470" spans="1:25" x14ac:dyDescent="0.2">
      <c r="A470" t="s">
        <v>3097</v>
      </c>
      <c r="B470" t="s">
        <v>3498</v>
      </c>
      <c r="C470" t="s">
        <v>3499</v>
      </c>
      <c r="D470" t="s">
        <v>583</v>
      </c>
      <c r="E470" t="s">
        <v>584</v>
      </c>
      <c r="F470" t="s">
        <v>552</v>
      </c>
      <c r="G470" t="s">
        <v>7869</v>
      </c>
      <c r="H470" t="s">
        <v>166</v>
      </c>
      <c r="I470" t="s">
        <v>120</v>
      </c>
      <c r="J470" t="s">
        <v>37</v>
      </c>
      <c r="K470" t="s">
        <v>586</v>
      </c>
      <c r="L470" t="s">
        <v>39</v>
      </c>
      <c r="M470">
        <v>2037730</v>
      </c>
      <c r="N470">
        <v>0</v>
      </c>
      <c r="O470">
        <v>2037730</v>
      </c>
      <c r="P470">
        <v>0</v>
      </c>
      <c r="Q470" t="s">
        <v>2244</v>
      </c>
      <c r="R470" t="s">
        <v>3135</v>
      </c>
      <c r="S470" t="s">
        <v>3500</v>
      </c>
      <c r="T470" t="s">
        <v>588</v>
      </c>
      <c r="U470" t="s">
        <v>3501</v>
      </c>
      <c r="V470" t="s">
        <v>3502</v>
      </c>
      <c r="W470" t="s">
        <v>588</v>
      </c>
      <c r="X470" t="str">
        <f t="shared" si="7"/>
        <v>Funcionamiento</v>
      </c>
      <c r="Y470" t="s">
        <v>7869</v>
      </c>
    </row>
    <row r="471" spans="1:25" x14ac:dyDescent="0.2">
      <c r="A471" t="s">
        <v>3097</v>
      </c>
      <c r="B471" t="s">
        <v>3498</v>
      </c>
      <c r="C471" t="s">
        <v>3499</v>
      </c>
      <c r="D471" t="s">
        <v>583</v>
      </c>
      <c r="E471" t="s">
        <v>584</v>
      </c>
      <c r="F471" t="s">
        <v>552</v>
      </c>
      <c r="G471" t="s">
        <v>7869</v>
      </c>
      <c r="H471" t="s">
        <v>171</v>
      </c>
      <c r="I471" t="s">
        <v>125</v>
      </c>
      <c r="J471" t="s">
        <v>37</v>
      </c>
      <c r="K471" t="s">
        <v>586</v>
      </c>
      <c r="L471" t="s">
        <v>39</v>
      </c>
      <c r="M471">
        <v>5750423</v>
      </c>
      <c r="N471">
        <v>0</v>
      </c>
      <c r="O471">
        <v>5750423</v>
      </c>
      <c r="P471">
        <v>0</v>
      </c>
      <c r="Q471" t="s">
        <v>2244</v>
      </c>
      <c r="R471" t="s">
        <v>3135</v>
      </c>
      <c r="S471" t="s">
        <v>3500</v>
      </c>
      <c r="T471" t="s">
        <v>588</v>
      </c>
      <c r="U471" t="s">
        <v>3501</v>
      </c>
      <c r="V471" t="s">
        <v>3502</v>
      </c>
      <c r="W471" t="s">
        <v>588</v>
      </c>
      <c r="X471" t="str">
        <f t="shared" si="7"/>
        <v>Funcionamiento</v>
      </c>
      <c r="Y471" t="s">
        <v>7869</v>
      </c>
    </row>
    <row r="472" spans="1:25" x14ac:dyDescent="0.2">
      <c r="A472" t="s">
        <v>3097</v>
      </c>
      <c r="B472" t="s">
        <v>3498</v>
      </c>
      <c r="C472" t="s">
        <v>3499</v>
      </c>
      <c r="D472" t="s">
        <v>583</v>
      </c>
      <c r="E472" t="s">
        <v>584</v>
      </c>
      <c r="F472" t="s">
        <v>552</v>
      </c>
      <c r="G472" t="s">
        <v>7869</v>
      </c>
      <c r="H472" t="s">
        <v>180</v>
      </c>
      <c r="I472" t="s">
        <v>134</v>
      </c>
      <c r="J472" t="s">
        <v>37</v>
      </c>
      <c r="K472" t="s">
        <v>586</v>
      </c>
      <c r="L472" t="s">
        <v>39</v>
      </c>
      <c r="M472">
        <v>445152</v>
      </c>
      <c r="N472">
        <v>0</v>
      </c>
      <c r="O472">
        <v>445152</v>
      </c>
      <c r="P472">
        <v>0</v>
      </c>
      <c r="Q472" t="s">
        <v>2244</v>
      </c>
      <c r="R472" t="s">
        <v>3135</v>
      </c>
      <c r="S472" t="s">
        <v>3500</v>
      </c>
      <c r="T472" t="s">
        <v>588</v>
      </c>
      <c r="U472" t="s">
        <v>3501</v>
      </c>
      <c r="V472" t="s">
        <v>3502</v>
      </c>
      <c r="W472" t="s">
        <v>588</v>
      </c>
      <c r="X472" t="str">
        <f t="shared" si="7"/>
        <v>Funcionamiento</v>
      </c>
      <c r="Y472" t="s">
        <v>7869</v>
      </c>
    </row>
    <row r="473" spans="1:25" x14ac:dyDescent="0.2">
      <c r="A473" t="s">
        <v>3097</v>
      </c>
      <c r="B473" t="s">
        <v>3498</v>
      </c>
      <c r="C473" t="s">
        <v>3499</v>
      </c>
      <c r="D473" t="s">
        <v>583</v>
      </c>
      <c r="E473" t="s">
        <v>584</v>
      </c>
      <c r="F473" t="s">
        <v>552</v>
      </c>
      <c r="G473" t="s">
        <v>7869</v>
      </c>
      <c r="H473" t="s">
        <v>178</v>
      </c>
      <c r="I473" t="s">
        <v>132</v>
      </c>
      <c r="J473" t="s">
        <v>37</v>
      </c>
      <c r="K473" t="s">
        <v>586</v>
      </c>
      <c r="L473" t="s">
        <v>39</v>
      </c>
      <c r="M473">
        <v>6155736</v>
      </c>
      <c r="N473">
        <v>0</v>
      </c>
      <c r="O473">
        <v>6155736</v>
      </c>
      <c r="P473">
        <v>0</v>
      </c>
      <c r="Q473" t="s">
        <v>2244</v>
      </c>
      <c r="R473" t="s">
        <v>3135</v>
      </c>
      <c r="S473" t="s">
        <v>3500</v>
      </c>
      <c r="T473" t="s">
        <v>588</v>
      </c>
      <c r="U473" t="s">
        <v>3501</v>
      </c>
      <c r="V473" t="s">
        <v>3502</v>
      </c>
      <c r="W473" t="s">
        <v>588</v>
      </c>
      <c r="X473" t="str">
        <f t="shared" si="7"/>
        <v>Funcionamiento</v>
      </c>
      <c r="Y473" t="s">
        <v>7869</v>
      </c>
    </row>
    <row r="474" spans="1:25" x14ac:dyDescent="0.2">
      <c r="A474" t="s">
        <v>3097</v>
      </c>
      <c r="B474" t="s">
        <v>3498</v>
      </c>
      <c r="C474" t="s">
        <v>3499</v>
      </c>
      <c r="D474" t="s">
        <v>583</v>
      </c>
      <c r="E474" t="s">
        <v>584</v>
      </c>
      <c r="F474" t="s">
        <v>552</v>
      </c>
      <c r="G474" t="s">
        <v>7869</v>
      </c>
      <c r="H474" t="s">
        <v>167</v>
      </c>
      <c r="I474" t="s">
        <v>3051</v>
      </c>
      <c r="J474" t="s">
        <v>37</v>
      </c>
      <c r="K474" t="s">
        <v>586</v>
      </c>
      <c r="L474" t="s">
        <v>39</v>
      </c>
      <c r="M474">
        <v>3099334</v>
      </c>
      <c r="N474">
        <v>0</v>
      </c>
      <c r="O474">
        <v>3099334</v>
      </c>
      <c r="P474">
        <v>0</v>
      </c>
      <c r="Q474" t="s">
        <v>2244</v>
      </c>
      <c r="R474" t="s">
        <v>3135</v>
      </c>
      <c r="S474" t="s">
        <v>3500</v>
      </c>
      <c r="T474" t="s">
        <v>588</v>
      </c>
      <c r="U474" t="s">
        <v>3501</v>
      </c>
      <c r="V474" t="s">
        <v>3502</v>
      </c>
      <c r="W474" t="s">
        <v>588</v>
      </c>
      <c r="X474" t="str">
        <f t="shared" si="7"/>
        <v>Funcionamiento</v>
      </c>
      <c r="Y474" t="s">
        <v>7869</v>
      </c>
    </row>
    <row r="475" spans="1:25" x14ac:dyDescent="0.2">
      <c r="A475" t="s">
        <v>3097</v>
      </c>
      <c r="B475" t="s">
        <v>3498</v>
      </c>
      <c r="C475" t="s">
        <v>3499</v>
      </c>
      <c r="D475" t="s">
        <v>583</v>
      </c>
      <c r="E475" t="s">
        <v>584</v>
      </c>
      <c r="F475" t="s">
        <v>552</v>
      </c>
      <c r="G475" t="s">
        <v>7869</v>
      </c>
      <c r="H475" t="s">
        <v>169</v>
      </c>
      <c r="I475" t="s">
        <v>123</v>
      </c>
      <c r="J475" t="s">
        <v>37</v>
      </c>
      <c r="K475" t="s">
        <v>586</v>
      </c>
      <c r="L475" t="s">
        <v>39</v>
      </c>
      <c r="M475">
        <v>1007684</v>
      </c>
      <c r="N475">
        <v>0</v>
      </c>
      <c r="O475">
        <v>1007684</v>
      </c>
      <c r="P475">
        <v>0</v>
      </c>
      <c r="Q475" t="s">
        <v>2244</v>
      </c>
      <c r="R475" t="s">
        <v>3135</v>
      </c>
      <c r="S475" t="s">
        <v>3500</v>
      </c>
      <c r="T475" t="s">
        <v>588</v>
      </c>
      <c r="U475" t="s">
        <v>3501</v>
      </c>
      <c r="V475" t="s">
        <v>3502</v>
      </c>
      <c r="W475" t="s">
        <v>588</v>
      </c>
      <c r="X475" t="str">
        <f t="shared" si="7"/>
        <v>Funcionamiento</v>
      </c>
      <c r="Y475" t="s">
        <v>7869</v>
      </c>
    </row>
    <row r="476" spans="1:25" x14ac:dyDescent="0.2">
      <c r="A476" t="s">
        <v>3097</v>
      </c>
      <c r="B476" t="s">
        <v>3498</v>
      </c>
      <c r="C476" t="s">
        <v>3499</v>
      </c>
      <c r="D476" t="s">
        <v>583</v>
      </c>
      <c r="E476" t="s">
        <v>584</v>
      </c>
      <c r="F476" t="s">
        <v>552</v>
      </c>
      <c r="G476" t="s">
        <v>7869</v>
      </c>
      <c r="H476" t="s">
        <v>164</v>
      </c>
      <c r="I476" t="s">
        <v>118</v>
      </c>
      <c r="J476" t="s">
        <v>37</v>
      </c>
      <c r="K476" t="s">
        <v>586</v>
      </c>
      <c r="L476" t="s">
        <v>39</v>
      </c>
      <c r="M476">
        <v>81953672</v>
      </c>
      <c r="N476">
        <v>0</v>
      </c>
      <c r="O476">
        <v>81953672</v>
      </c>
      <c r="P476">
        <v>0</v>
      </c>
      <c r="Q476" t="s">
        <v>2244</v>
      </c>
      <c r="R476" t="s">
        <v>3135</v>
      </c>
      <c r="S476" t="s">
        <v>3500</v>
      </c>
      <c r="T476" t="s">
        <v>588</v>
      </c>
      <c r="U476" t="s">
        <v>3501</v>
      </c>
      <c r="V476" t="s">
        <v>3502</v>
      </c>
      <c r="W476" t="s">
        <v>588</v>
      </c>
      <c r="X476" t="str">
        <f t="shared" si="7"/>
        <v>Funcionamiento</v>
      </c>
      <c r="Y476" t="s">
        <v>7869</v>
      </c>
    </row>
    <row r="477" spans="1:25" x14ac:dyDescent="0.2">
      <c r="A477" t="s">
        <v>3097</v>
      </c>
      <c r="B477" t="s">
        <v>3498</v>
      </c>
      <c r="C477" t="s">
        <v>3499</v>
      </c>
      <c r="D477" t="s">
        <v>583</v>
      </c>
      <c r="E477" t="s">
        <v>584</v>
      </c>
      <c r="F477" t="s">
        <v>552</v>
      </c>
      <c r="G477" t="s">
        <v>7869</v>
      </c>
      <c r="H477" t="s">
        <v>181</v>
      </c>
      <c r="I477" t="s">
        <v>135</v>
      </c>
      <c r="J477" t="s">
        <v>37</v>
      </c>
      <c r="K477" t="s">
        <v>586</v>
      </c>
      <c r="L477" t="s">
        <v>39</v>
      </c>
      <c r="M477">
        <v>2584371</v>
      </c>
      <c r="N477">
        <v>0</v>
      </c>
      <c r="O477">
        <v>2584371</v>
      </c>
      <c r="P477">
        <v>0</v>
      </c>
      <c r="Q477" t="s">
        <v>2244</v>
      </c>
      <c r="R477" t="s">
        <v>3135</v>
      </c>
      <c r="S477" t="s">
        <v>3500</v>
      </c>
      <c r="T477" t="s">
        <v>588</v>
      </c>
      <c r="U477" t="s">
        <v>3501</v>
      </c>
      <c r="V477" t="s">
        <v>3502</v>
      </c>
      <c r="W477" t="s">
        <v>588</v>
      </c>
      <c r="X477" t="str">
        <f t="shared" si="7"/>
        <v>Funcionamiento</v>
      </c>
      <c r="Y477" t="s">
        <v>7869</v>
      </c>
    </row>
    <row r="478" spans="1:25" x14ac:dyDescent="0.2">
      <c r="A478" t="s">
        <v>3110</v>
      </c>
      <c r="B478" t="s">
        <v>3498</v>
      </c>
      <c r="C478" t="s">
        <v>3503</v>
      </c>
      <c r="D478" t="s">
        <v>583</v>
      </c>
      <c r="E478" t="s">
        <v>584</v>
      </c>
      <c r="F478" t="s">
        <v>552</v>
      </c>
      <c r="G478" t="s">
        <v>7869</v>
      </c>
      <c r="H478" t="s">
        <v>174</v>
      </c>
      <c r="I478" t="s">
        <v>128</v>
      </c>
      <c r="J478" t="s">
        <v>37</v>
      </c>
      <c r="K478" t="s">
        <v>586</v>
      </c>
      <c r="L478" t="s">
        <v>39</v>
      </c>
      <c r="M478">
        <v>3610500</v>
      </c>
      <c r="N478">
        <v>0</v>
      </c>
      <c r="O478">
        <v>3610500</v>
      </c>
      <c r="P478">
        <v>0</v>
      </c>
      <c r="Q478" t="s">
        <v>2245</v>
      </c>
      <c r="R478" t="s">
        <v>3119</v>
      </c>
      <c r="S478" t="s">
        <v>3504</v>
      </c>
      <c r="T478" t="s">
        <v>588</v>
      </c>
      <c r="U478" t="s">
        <v>3505</v>
      </c>
      <c r="V478" t="s">
        <v>3506</v>
      </c>
      <c r="W478" t="s">
        <v>3507</v>
      </c>
      <c r="X478" t="str">
        <f t="shared" si="7"/>
        <v>Funcionamiento</v>
      </c>
      <c r="Y478" t="s">
        <v>7869</v>
      </c>
    </row>
    <row r="479" spans="1:25" x14ac:dyDescent="0.2">
      <c r="A479" t="s">
        <v>3110</v>
      </c>
      <c r="B479" t="s">
        <v>3498</v>
      </c>
      <c r="C479" t="s">
        <v>3503</v>
      </c>
      <c r="D479" t="s">
        <v>583</v>
      </c>
      <c r="E479" t="s">
        <v>584</v>
      </c>
      <c r="F479" t="s">
        <v>552</v>
      </c>
      <c r="G479" t="s">
        <v>7869</v>
      </c>
      <c r="H479" t="s">
        <v>175</v>
      </c>
      <c r="I479" t="s">
        <v>129</v>
      </c>
      <c r="J479" t="s">
        <v>37</v>
      </c>
      <c r="K479" t="s">
        <v>586</v>
      </c>
      <c r="L479" t="s">
        <v>39</v>
      </c>
      <c r="M479">
        <v>1247600</v>
      </c>
      <c r="N479">
        <v>0</v>
      </c>
      <c r="O479">
        <v>1247600</v>
      </c>
      <c r="P479">
        <v>0</v>
      </c>
      <c r="Q479" t="s">
        <v>2245</v>
      </c>
      <c r="R479" t="s">
        <v>3119</v>
      </c>
      <c r="S479" t="s">
        <v>3504</v>
      </c>
      <c r="T479" t="s">
        <v>588</v>
      </c>
      <c r="U479" t="s">
        <v>3505</v>
      </c>
      <c r="V479" t="s">
        <v>3506</v>
      </c>
      <c r="W479" t="s">
        <v>3507</v>
      </c>
      <c r="X479" t="str">
        <f t="shared" si="7"/>
        <v>Funcionamiento</v>
      </c>
      <c r="Y479" t="s">
        <v>7869</v>
      </c>
    </row>
    <row r="480" spans="1:25" x14ac:dyDescent="0.2">
      <c r="A480" t="s">
        <v>3110</v>
      </c>
      <c r="B480" t="s">
        <v>3498</v>
      </c>
      <c r="C480" t="s">
        <v>3503</v>
      </c>
      <c r="D480" t="s">
        <v>583</v>
      </c>
      <c r="E480" t="s">
        <v>584</v>
      </c>
      <c r="F480" t="s">
        <v>552</v>
      </c>
      <c r="G480" t="s">
        <v>7869</v>
      </c>
      <c r="H480" t="s">
        <v>176</v>
      </c>
      <c r="I480" t="s">
        <v>130</v>
      </c>
      <c r="J480" t="s">
        <v>37</v>
      </c>
      <c r="K480" t="s">
        <v>586</v>
      </c>
      <c r="L480" t="s">
        <v>39</v>
      </c>
      <c r="M480">
        <v>2708900</v>
      </c>
      <c r="N480">
        <v>0</v>
      </c>
      <c r="O480">
        <v>2708900</v>
      </c>
      <c r="P480">
        <v>0</v>
      </c>
      <c r="Q480" t="s">
        <v>2245</v>
      </c>
      <c r="R480" t="s">
        <v>3119</v>
      </c>
      <c r="S480" t="s">
        <v>3504</v>
      </c>
      <c r="T480" t="s">
        <v>588</v>
      </c>
      <c r="U480" t="s">
        <v>3505</v>
      </c>
      <c r="V480" t="s">
        <v>3506</v>
      </c>
      <c r="W480" t="s">
        <v>3507</v>
      </c>
      <c r="X480" t="str">
        <f t="shared" si="7"/>
        <v>Funcionamiento</v>
      </c>
      <c r="Y480" t="s">
        <v>7869</v>
      </c>
    </row>
    <row r="481" spans="1:25" x14ac:dyDescent="0.2">
      <c r="A481" t="s">
        <v>3110</v>
      </c>
      <c r="B481" t="s">
        <v>3498</v>
      </c>
      <c r="C481" t="s">
        <v>3503</v>
      </c>
      <c r="D481" t="s">
        <v>583</v>
      </c>
      <c r="E481" t="s">
        <v>584</v>
      </c>
      <c r="F481" t="s">
        <v>552</v>
      </c>
      <c r="G481" t="s">
        <v>7869</v>
      </c>
      <c r="H481" t="s">
        <v>177</v>
      </c>
      <c r="I481" t="s">
        <v>131</v>
      </c>
      <c r="J481" t="s">
        <v>37</v>
      </c>
      <c r="K481" t="s">
        <v>586</v>
      </c>
      <c r="L481" t="s">
        <v>39</v>
      </c>
      <c r="M481">
        <v>1806300</v>
      </c>
      <c r="N481">
        <v>0</v>
      </c>
      <c r="O481">
        <v>1806300</v>
      </c>
      <c r="P481">
        <v>0</v>
      </c>
      <c r="Q481" t="s">
        <v>2245</v>
      </c>
      <c r="R481" t="s">
        <v>3119</v>
      </c>
      <c r="S481" t="s">
        <v>3504</v>
      </c>
      <c r="T481" t="s">
        <v>588</v>
      </c>
      <c r="U481" t="s">
        <v>3505</v>
      </c>
      <c r="V481" t="s">
        <v>3506</v>
      </c>
      <c r="W481" t="s">
        <v>3507</v>
      </c>
      <c r="X481" t="str">
        <f t="shared" si="7"/>
        <v>Funcionamiento</v>
      </c>
      <c r="Y481" t="s">
        <v>7869</v>
      </c>
    </row>
    <row r="482" spans="1:25" x14ac:dyDescent="0.2">
      <c r="A482" t="s">
        <v>3110</v>
      </c>
      <c r="B482" t="s">
        <v>3498</v>
      </c>
      <c r="C482" t="s">
        <v>3503</v>
      </c>
      <c r="D482" t="s">
        <v>583</v>
      </c>
      <c r="E482" t="s">
        <v>584</v>
      </c>
      <c r="F482" t="s">
        <v>552</v>
      </c>
      <c r="G482" t="s">
        <v>7869</v>
      </c>
      <c r="H482" t="s">
        <v>172</v>
      </c>
      <c r="I482" t="s">
        <v>126</v>
      </c>
      <c r="J482" t="s">
        <v>37</v>
      </c>
      <c r="K482" t="s">
        <v>586</v>
      </c>
      <c r="L482" t="s">
        <v>39</v>
      </c>
      <c r="M482">
        <v>9659700</v>
      </c>
      <c r="N482">
        <v>-560365</v>
      </c>
      <c r="O482">
        <v>9099335</v>
      </c>
      <c r="P482">
        <v>0</v>
      </c>
      <c r="Q482" t="s">
        <v>2245</v>
      </c>
      <c r="R482" t="s">
        <v>3119</v>
      </c>
      <c r="S482" t="s">
        <v>3504</v>
      </c>
      <c r="T482" t="s">
        <v>588</v>
      </c>
      <c r="U482" t="s">
        <v>3505</v>
      </c>
      <c r="V482" t="s">
        <v>3506</v>
      </c>
      <c r="W482" t="s">
        <v>3507</v>
      </c>
      <c r="X482" t="str">
        <f t="shared" si="7"/>
        <v>Funcionamiento</v>
      </c>
      <c r="Y482" t="s">
        <v>7869</v>
      </c>
    </row>
    <row r="483" spans="1:25" x14ac:dyDescent="0.2">
      <c r="A483" t="s">
        <v>3110</v>
      </c>
      <c r="B483" t="s">
        <v>3498</v>
      </c>
      <c r="C483" t="s">
        <v>3503</v>
      </c>
      <c r="D483" t="s">
        <v>583</v>
      </c>
      <c r="E483" t="s">
        <v>584</v>
      </c>
      <c r="F483" t="s">
        <v>552</v>
      </c>
      <c r="G483" t="s">
        <v>7869</v>
      </c>
      <c r="H483" t="s">
        <v>173</v>
      </c>
      <c r="I483" t="s">
        <v>127</v>
      </c>
      <c r="J483" t="s">
        <v>37</v>
      </c>
      <c r="K483" t="s">
        <v>586</v>
      </c>
      <c r="L483" t="s">
        <v>39</v>
      </c>
      <c r="M483">
        <v>6843000</v>
      </c>
      <c r="N483">
        <v>-95835</v>
      </c>
      <c r="O483">
        <v>6747165</v>
      </c>
      <c r="P483">
        <v>0</v>
      </c>
      <c r="Q483" t="s">
        <v>2245</v>
      </c>
      <c r="R483" t="s">
        <v>3119</v>
      </c>
      <c r="S483" t="s">
        <v>3504</v>
      </c>
      <c r="T483" t="s">
        <v>588</v>
      </c>
      <c r="U483" t="s">
        <v>3505</v>
      </c>
      <c r="V483" t="s">
        <v>3506</v>
      </c>
      <c r="W483" t="s">
        <v>3507</v>
      </c>
      <c r="X483" t="str">
        <f t="shared" si="7"/>
        <v>Funcionamiento</v>
      </c>
      <c r="Y483" t="s">
        <v>7869</v>
      </c>
    </row>
    <row r="484" spans="1:25" x14ac:dyDescent="0.2">
      <c r="A484" t="s">
        <v>3114</v>
      </c>
      <c r="B484" t="s">
        <v>3508</v>
      </c>
      <c r="C484" t="s">
        <v>3509</v>
      </c>
      <c r="D484" t="s">
        <v>583</v>
      </c>
      <c r="E484" t="s">
        <v>584</v>
      </c>
      <c r="F484" t="s">
        <v>552</v>
      </c>
      <c r="G484" t="s">
        <v>7869</v>
      </c>
      <c r="H484" t="s">
        <v>173</v>
      </c>
      <c r="I484" t="s">
        <v>127</v>
      </c>
      <c r="J484" t="s">
        <v>37</v>
      </c>
      <c r="K484" t="s">
        <v>586</v>
      </c>
      <c r="L484" t="s">
        <v>39</v>
      </c>
      <c r="M484">
        <v>1015100</v>
      </c>
      <c r="N484">
        <v>0</v>
      </c>
      <c r="O484">
        <v>1015100</v>
      </c>
      <c r="P484">
        <v>0</v>
      </c>
      <c r="Q484" t="s">
        <v>2246</v>
      </c>
      <c r="R484" t="s">
        <v>3118</v>
      </c>
      <c r="S484" t="s">
        <v>3230</v>
      </c>
      <c r="T484" t="s">
        <v>3510</v>
      </c>
      <c r="U484" t="s">
        <v>3511</v>
      </c>
      <c r="V484" t="s">
        <v>3512</v>
      </c>
      <c r="W484" t="s">
        <v>588</v>
      </c>
      <c r="X484" t="str">
        <f t="shared" si="7"/>
        <v>Funcionamiento</v>
      </c>
      <c r="Y484" t="s">
        <v>7869</v>
      </c>
    </row>
    <row r="485" spans="1:25" x14ac:dyDescent="0.2">
      <c r="A485" t="s">
        <v>3114</v>
      </c>
      <c r="B485" t="s">
        <v>3508</v>
      </c>
      <c r="C485" t="s">
        <v>3509</v>
      </c>
      <c r="D485" t="s">
        <v>583</v>
      </c>
      <c r="E485" t="s">
        <v>584</v>
      </c>
      <c r="F485" t="s">
        <v>552</v>
      </c>
      <c r="G485" t="s">
        <v>7869</v>
      </c>
      <c r="H485" t="s">
        <v>172</v>
      </c>
      <c r="I485" t="s">
        <v>126</v>
      </c>
      <c r="J485" t="s">
        <v>37</v>
      </c>
      <c r="K485" t="s">
        <v>586</v>
      </c>
      <c r="L485" t="s">
        <v>39</v>
      </c>
      <c r="M485">
        <v>1302000</v>
      </c>
      <c r="N485">
        <v>0</v>
      </c>
      <c r="O485">
        <v>1302000</v>
      </c>
      <c r="P485">
        <v>0</v>
      </c>
      <c r="Q485" t="s">
        <v>2246</v>
      </c>
      <c r="R485" t="s">
        <v>3118</v>
      </c>
      <c r="S485" t="s">
        <v>3230</v>
      </c>
      <c r="T485" t="s">
        <v>3510</v>
      </c>
      <c r="U485" t="s">
        <v>3511</v>
      </c>
      <c r="V485" t="s">
        <v>3512</v>
      </c>
      <c r="W485" t="s">
        <v>588</v>
      </c>
      <c r="X485" t="str">
        <f t="shared" si="7"/>
        <v>Funcionamiento</v>
      </c>
      <c r="Y485" t="s">
        <v>7869</v>
      </c>
    </row>
    <row r="486" spans="1:25" x14ac:dyDescent="0.2">
      <c r="A486" t="s">
        <v>3114</v>
      </c>
      <c r="B486" t="s">
        <v>3508</v>
      </c>
      <c r="C486" t="s">
        <v>3509</v>
      </c>
      <c r="D486" t="s">
        <v>583</v>
      </c>
      <c r="E486" t="s">
        <v>584</v>
      </c>
      <c r="F486" t="s">
        <v>552</v>
      </c>
      <c r="G486" t="s">
        <v>7869</v>
      </c>
      <c r="H486" t="s">
        <v>175</v>
      </c>
      <c r="I486" t="s">
        <v>129</v>
      </c>
      <c r="J486" t="s">
        <v>37</v>
      </c>
      <c r="K486" t="s">
        <v>586</v>
      </c>
      <c r="L486" t="s">
        <v>39</v>
      </c>
      <c r="M486">
        <v>234900</v>
      </c>
      <c r="N486">
        <v>0</v>
      </c>
      <c r="O486">
        <v>234900</v>
      </c>
      <c r="P486">
        <v>0</v>
      </c>
      <c r="Q486" t="s">
        <v>2246</v>
      </c>
      <c r="R486" t="s">
        <v>3118</v>
      </c>
      <c r="S486" t="s">
        <v>3230</v>
      </c>
      <c r="T486" t="s">
        <v>3510</v>
      </c>
      <c r="U486" t="s">
        <v>3511</v>
      </c>
      <c r="V486" t="s">
        <v>3512</v>
      </c>
      <c r="W486" t="s">
        <v>588</v>
      </c>
      <c r="X486" t="str">
        <f t="shared" si="7"/>
        <v>Funcionamiento</v>
      </c>
      <c r="Y486" t="s">
        <v>7869</v>
      </c>
    </row>
    <row r="487" spans="1:25" x14ac:dyDescent="0.2">
      <c r="A487" t="s">
        <v>3114</v>
      </c>
      <c r="B487" t="s">
        <v>3508</v>
      </c>
      <c r="C487" t="s">
        <v>3509</v>
      </c>
      <c r="D487" t="s">
        <v>583</v>
      </c>
      <c r="E487" t="s">
        <v>584</v>
      </c>
      <c r="F487" t="s">
        <v>552</v>
      </c>
      <c r="G487" t="s">
        <v>7869</v>
      </c>
      <c r="H487" t="s">
        <v>176</v>
      </c>
      <c r="I487" t="s">
        <v>130</v>
      </c>
      <c r="J487" t="s">
        <v>37</v>
      </c>
      <c r="K487" t="s">
        <v>586</v>
      </c>
      <c r="L487" t="s">
        <v>39</v>
      </c>
      <c r="M487">
        <v>278200</v>
      </c>
      <c r="N487">
        <v>0</v>
      </c>
      <c r="O487">
        <v>278200</v>
      </c>
      <c r="P487">
        <v>0</v>
      </c>
      <c r="Q487" t="s">
        <v>2246</v>
      </c>
      <c r="R487" t="s">
        <v>3118</v>
      </c>
      <c r="S487" t="s">
        <v>3230</v>
      </c>
      <c r="T487" t="s">
        <v>3510</v>
      </c>
      <c r="U487" t="s">
        <v>3511</v>
      </c>
      <c r="V487" t="s">
        <v>3512</v>
      </c>
      <c r="W487" t="s">
        <v>588</v>
      </c>
      <c r="X487" t="str">
        <f t="shared" si="7"/>
        <v>Funcionamiento</v>
      </c>
      <c r="Y487" t="s">
        <v>7869</v>
      </c>
    </row>
    <row r="488" spans="1:25" x14ac:dyDescent="0.2">
      <c r="A488" t="s">
        <v>3114</v>
      </c>
      <c r="B488" t="s">
        <v>3508</v>
      </c>
      <c r="C488" t="s">
        <v>3509</v>
      </c>
      <c r="D488" t="s">
        <v>583</v>
      </c>
      <c r="E488" t="s">
        <v>584</v>
      </c>
      <c r="F488" t="s">
        <v>552</v>
      </c>
      <c r="G488" t="s">
        <v>7869</v>
      </c>
      <c r="H488" t="s">
        <v>177</v>
      </c>
      <c r="I488" t="s">
        <v>131</v>
      </c>
      <c r="J488" t="s">
        <v>37</v>
      </c>
      <c r="K488" t="s">
        <v>586</v>
      </c>
      <c r="L488" t="s">
        <v>39</v>
      </c>
      <c r="M488">
        <v>186600</v>
      </c>
      <c r="N488">
        <v>0</v>
      </c>
      <c r="O488">
        <v>186600</v>
      </c>
      <c r="P488">
        <v>0</v>
      </c>
      <c r="Q488" t="s">
        <v>2246</v>
      </c>
      <c r="R488" t="s">
        <v>3118</v>
      </c>
      <c r="S488" t="s">
        <v>3230</v>
      </c>
      <c r="T488" t="s">
        <v>3510</v>
      </c>
      <c r="U488" t="s">
        <v>3511</v>
      </c>
      <c r="V488" t="s">
        <v>3512</v>
      </c>
      <c r="W488" t="s">
        <v>588</v>
      </c>
      <c r="X488" t="str">
        <f t="shared" si="7"/>
        <v>Funcionamiento</v>
      </c>
      <c r="Y488" t="s">
        <v>7869</v>
      </c>
    </row>
    <row r="489" spans="1:25" x14ac:dyDescent="0.2">
      <c r="A489" t="s">
        <v>3114</v>
      </c>
      <c r="B489" t="s">
        <v>3508</v>
      </c>
      <c r="C489" t="s">
        <v>3509</v>
      </c>
      <c r="D489" t="s">
        <v>583</v>
      </c>
      <c r="E489" t="s">
        <v>584</v>
      </c>
      <c r="F489" t="s">
        <v>552</v>
      </c>
      <c r="G489" t="s">
        <v>7869</v>
      </c>
      <c r="H489" t="s">
        <v>174</v>
      </c>
      <c r="I489" t="s">
        <v>128</v>
      </c>
      <c r="J489" t="s">
        <v>37</v>
      </c>
      <c r="K489" t="s">
        <v>586</v>
      </c>
      <c r="L489" t="s">
        <v>39</v>
      </c>
      <c r="M489">
        <v>372300</v>
      </c>
      <c r="N489">
        <v>0</v>
      </c>
      <c r="O489">
        <v>372300</v>
      </c>
      <c r="P489">
        <v>0</v>
      </c>
      <c r="Q489" t="s">
        <v>2246</v>
      </c>
      <c r="R489" t="s">
        <v>3118</v>
      </c>
      <c r="S489" t="s">
        <v>3230</v>
      </c>
      <c r="T489" t="s">
        <v>3510</v>
      </c>
      <c r="U489" t="s">
        <v>3511</v>
      </c>
      <c r="V489" t="s">
        <v>3512</v>
      </c>
      <c r="W489" t="s">
        <v>588</v>
      </c>
      <c r="X489" t="str">
        <f t="shared" si="7"/>
        <v>Funcionamiento</v>
      </c>
      <c r="Y489" t="s">
        <v>7869</v>
      </c>
    </row>
    <row r="490" spans="1:25" x14ac:dyDescent="0.2">
      <c r="A490" t="s">
        <v>3103</v>
      </c>
      <c r="B490" t="s">
        <v>3142</v>
      </c>
      <c r="C490" t="s">
        <v>3513</v>
      </c>
      <c r="D490" t="s">
        <v>583</v>
      </c>
      <c r="E490" t="s">
        <v>584</v>
      </c>
      <c r="F490" t="s">
        <v>3144</v>
      </c>
      <c r="G490" t="s">
        <v>7869</v>
      </c>
      <c r="H490" t="s">
        <v>199</v>
      </c>
      <c r="I490" t="s">
        <v>159</v>
      </c>
      <c r="J490" t="s">
        <v>48</v>
      </c>
      <c r="K490" t="s">
        <v>596</v>
      </c>
      <c r="L490" t="s">
        <v>39</v>
      </c>
      <c r="M490">
        <v>24269760</v>
      </c>
      <c r="N490">
        <v>0</v>
      </c>
      <c r="O490">
        <v>24269760</v>
      </c>
      <c r="P490">
        <v>0</v>
      </c>
      <c r="Q490" t="s">
        <v>2247</v>
      </c>
      <c r="R490" t="s">
        <v>3138</v>
      </c>
      <c r="S490" t="s">
        <v>3514</v>
      </c>
      <c r="T490" t="s">
        <v>3515</v>
      </c>
      <c r="U490" t="s">
        <v>8805</v>
      </c>
      <c r="V490" t="s">
        <v>8806</v>
      </c>
      <c r="W490" t="s">
        <v>588</v>
      </c>
      <c r="X490" t="str">
        <f t="shared" si="7"/>
        <v>Inversión</v>
      </c>
      <c r="Y490" t="s">
        <v>585</v>
      </c>
    </row>
    <row r="491" spans="1:25" x14ac:dyDescent="0.2">
      <c r="A491" t="s">
        <v>3122</v>
      </c>
      <c r="B491" t="s">
        <v>3363</v>
      </c>
      <c r="C491" t="s">
        <v>3516</v>
      </c>
      <c r="D491" t="s">
        <v>583</v>
      </c>
      <c r="E491" t="s">
        <v>584</v>
      </c>
      <c r="F491" t="s">
        <v>3090</v>
      </c>
      <c r="G491" t="s">
        <v>7869</v>
      </c>
      <c r="H491" t="s">
        <v>198</v>
      </c>
      <c r="I491" t="s">
        <v>157</v>
      </c>
      <c r="J491" t="s">
        <v>48</v>
      </c>
      <c r="K491" t="s">
        <v>596</v>
      </c>
      <c r="L491" t="s">
        <v>39</v>
      </c>
      <c r="M491">
        <v>15000000</v>
      </c>
      <c r="N491">
        <v>0</v>
      </c>
      <c r="O491">
        <v>15000000</v>
      </c>
      <c r="P491">
        <v>0</v>
      </c>
      <c r="Q491" t="s">
        <v>2248</v>
      </c>
      <c r="R491" t="s">
        <v>3145</v>
      </c>
      <c r="S491" t="s">
        <v>3286</v>
      </c>
      <c r="T491" t="s">
        <v>588</v>
      </c>
      <c r="U491" t="s">
        <v>588</v>
      </c>
      <c r="V491" t="s">
        <v>588</v>
      </c>
      <c r="W491" t="s">
        <v>588</v>
      </c>
      <c r="X491" t="str">
        <f t="shared" si="7"/>
        <v>Inversión</v>
      </c>
      <c r="Y491" t="s">
        <v>708</v>
      </c>
    </row>
    <row r="492" spans="1:25" x14ac:dyDescent="0.2">
      <c r="A492" t="s">
        <v>3135</v>
      </c>
      <c r="B492" t="s">
        <v>3517</v>
      </c>
      <c r="C492" t="s">
        <v>3518</v>
      </c>
      <c r="D492" t="s">
        <v>583</v>
      </c>
      <c r="E492" t="s">
        <v>584</v>
      </c>
      <c r="F492" t="s">
        <v>552</v>
      </c>
      <c r="G492" t="s">
        <v>7869</v>
      </c>
      <c r="H492" t="s">
        <v>180</v>
      </c>
      <c r="I492" t="s">
        <v>134</v>
      </c>
      <c r="J492" t="s">
        <v>37</v>
      </c>
      <c r="K492" t="s">
        <v>586</v>
      </c>
      <c r="L492" t="s">
        <v>39</v>
      </c>
      <c r="M492">
        <v>98364</v>
      </c>
      <c r="N492">
        <v>0</v>
      </c>
      <c r="O492">
        <v>98364</v>
      </c>
      <c r="P492">
        <v>0</v>
      </c>
      <c r="Q492" t="s">
        <v>2249</v>
      </c>
      <c r="R492" t="s">
        <v>3132</v>
      </c>
      <c r="S492" t="s">
        <v>3519</v>
      </c>
      <c r="T492" t="s">
        <v>588</v>
      </c>
      <c r="U492" t="s">
        <v>3520</v>
      </c>
      <c r="V492" t="s">
        <v>3521</v>
      </c>
      <c r="W492" t="s">
        <v>588</v>
      </c>
      <c r="X492" t="str">
        <f t="shared" si="7"/>
        <v>Funcionamiento</v>
      </c>
      <c r="Y492" t="s">
        <v>7869</v>
      </c>
    </row>
    <row r="493" spans="1:25" x14ac:dyDescent="0.2">
      <c r="A493" t="s">
        <v>3135</v>
      </c>
      <c r="B493" t="s">
        <v>3517</v>
      </c>
      <c r="C493" t="s">
        <v>3518</v>
      </c>
      <c r="D493" t="s">
        <v>583</v>
      </c>
      <c r="E493" t="s">
        <v>584</v>
      </c>
      <c r="F493" t="s">
        <v>552</v>
      </c>
      <c r="G493" t="s">
        <v>7869</v>
      </c>
      <c r="H493" t="s">
        <v>169</v>
      </c>
      <c r="I493" t="s">
        <v>123</v>
      </c>
      <c r="J493" t="s">
        <v>37</v>
      </c>
      <c r="K493" t="s">
        <v>586</v>
      </c>
      <c r="L493" t="s">
        <v>39</v>
      </c>
      <c r="M493">
        <v>1509415</v>
      </c>
      <c r="N493">
        <v>0</v>
      </c>
      <c r="O493">
        <v>1509415</v>
      </c>
      <c r="P493">
        <v>0</v>
      </c>
      <c r="Q493" t="s">
        <v>2249</v>
      </c>
      <c r="R493" t="s">
        <v>3132</v>
      </c>
      <c r="S493" t="s">
        <v>3519</v>
      </c>
      <c r="T493" t="s">
        <v>588</v>
      </c>
      <c r="U493" t="s">
        <v>3520</v>
      </c>
      <c r="V493" t="s">
        <v>3521</v>
      </c>
      <c r="W493" t="s">
        <v>588</v>
      </c>
      <c r="X493" t="str">
        <f t="shared" si="7"/>
        <v>Funcionamiento</v>
      </c>
      <c r="Y493" t="s">
        <v>7869</v>
      </c>
    </row>
    <row r="494" spans="1:25" x14ac:dyDescent="0.2">
      <c r="A494" t="s">
        <v>3135</v>
      </c>
      <c r="B494" t="s">
        <v>3517</v>
      </c>
      <c r="C494" t="s">
        <v>3518</v>
      </c>
      <c r="D494" t="s">
        <v>583</v>
      </c>
      <c r="E494" t="s">
        <v>584</v>
      </c>
      <c r="F494" t="s">
        <v>552</v>
      </c>
      <c r="G494" t="s">
        <v>7869</v>
      </c>
      <c r="H494" t="s">
        <v>167</v>
      </c>
      <c r="I494" t="s">
        <v>3051</v>
      </c>
      <c r="J494" t="s">
        <v>37</v>
      </c>
      <c r="K494" t="s">
        <v>586</v>
      </c>
      <c r="L494" t="s">
        <v>39</v>
      </c>
      <c r="M494">
        <v>2821628</v>
      </c>
      <c r="N494">
        <v>0</v>
      </c>
      <c r="O494">
        <v>2821628</v>
      </c>
      <c r="P494">
        <v>0</v>
      </c>
      <c r="Q494" t="s">
        <v>2249</v>
      </c>
      <c r="R494" t="s">
        <v>3132</v>
      </c>
      <c r="S494" t="s">
        <v>3519</v>
      </c>
      <c r="T494" t="s">
        <v>588</v>
      </c>
      <c r="U494" t="s">
        <v>3520</v>
      </c>
      <c r="V494" t="s">
        <v>3521</v>
      </c>
      <c r="W494" t="s">
        <v>588</v>
      </c>
      <c r="X494" t="str">
        <f t="shared" si="7"/>
        <v>Funcionamiento</v>
      </c>
      <c r="Y494" t="s">
        <v>7869</v>
      </c>
    </row>
    <row r="495" spans="1:25" x14ac:dyDescent="0.2">
      <c r="A495" t="s">
        <v>3135</v>
      </c>
      <c r="B495" t="s">
        <v>3517</v>
      </c>
      <c r="C495" t="s">
        <v>3518</v>
      </c>
      <c r="D495" t="s">
        <v>583</v>
      </c>
      <c r="E495" t="s">
        <v>584</v>
      </c>
      <c r="F495" t="s">
        <v>552</v>
      </c>
      <c r="G495" t="s">
        <v>7869</v>
      </c>
      <c r="H495" t="s">
        <v>178</v>
      </c>
      <c r="I495" t="s">
        <v>132</v>
      </c>
      <c r="J495" t="s">
        <v>37</v>
      </c>
      <c r="K495" t="s">
        <v>586</v>
      </c>
      <c r="L495" t="s">
        <v>39</v>
      </c>
      <c r="M495">
        <v>1167188</v>
      </c>
      <c r="N495">
        <v>0</v>
      </c>
      <c r="O495">
        <v>1167188</v>
      </c>
      <c r="P495">
        <v>0</v>
      </c>
      <c r="Q495" t="s">
        <v>2249</v>
      </c>
      <c r="R495" t="s">
        <v>3132</v>
      </c>
      <c r="S495" t="s">
        <v>3519</v>
      </c>
      <c r="T495" t="s">
        <v>588</v>
      </c>
      <c r="U495" t="s">
        <v>3520</v>
      </c>
      <c r="V495" t="s">
        <v>3521</v>
      </c>
      <c r="W495" t="s">
        <v>588</v>
      </c>
      <c r="X495" t="str">
        <f t="shared" si="7"/>
        <v>Funcionamiento</v>
      </c>
      <c r="Y495" t="s">
        <v>7869</v>
      </c>
    </row>
    <row r="496" spans="1:25" x14ac:dyDescent="0.2">
      <c r="A496" t="s">
        <v>3135</v>
      </c>
      <c r="B496" t="s">
        <v>3517</v>
      </c>
      <c r="C496" t="s">
        <v>3518</v>
      </c>
      <c r="D496" t="s">
        <v>583</v>
      </c>
      <c r="E496" t="s">
        <v>584</v>
      </c>
      <c r="F496" t="s">
        <v>552</v>
      </c>
      <c r="G496" t="s">
        <v>7869</v>
      </c>
      <c r="H496" t="s">
        <v>181</v>
      </c>
      <c r="I496" t="s">
        <v>135</v>
      </c>
      <c r="J496" t="s">
        <v>37</v>
      </c>
      <c r="K496" t="s">
        <v>586</v>
      </c>
      <c r="L496" t="s">
        <v>39</v>
      </c>
      <c r="M496">
        <v>2354967</v>
      </c>
      <c r="N496">
        <v>0</v>
      </c>
      <c r="O496">
        <v>2354967</v>
      </c>
      <c r="P496">
        <v>0</v>
      </c>
      <c r="Q496" t="s">
        <v>2249</v>
      </c>
      <c r="R496" t="s">
        <v>3132</v>
      </c>
      <c r="S496" t="s">
        <v>3519</v>
      </c>
      <c r="T496" t="s">
        <v>588</v>
      </c>
      <c r="U496" t="s">
        <v>3520</v>
      </c>
      <c r="V496" t="s">
        <v>3521</v>
      </c>
      <c r="W496" t="s">
        <v>588</v>
      </c>
      <c r="X496" t="str">
        <f t="shared" si="7"/>
        <v>Funcionamiento</v>
      </c>
      <c r="Y496" t="s">
        <v>7869</v>
      </c>
    </row>
    <row r="497" spans="1:25" x14ac:dyDescent="0.2">
      <c r="A497" t="s">
        <v>3135</v>
      </c>
      <c r="B497" t="s">
        <v>3517</v>
      </c>
      <c r="C497" s="71" t="s">
        <v>3518</v>
      </c>
      <c r="D497" t="s">
        <v>583</v>
      </c>
      <c r="E497" t="s">
        <v>584</v>
      </c>
      <c r="F497" t="s">
        <v>552</v>
      </c>
      <c r="G497" t="s">
        <v>7869</v>
      </c>
      <c r="H497" t="s">
        <v>171</v>
      </c>
      <c r="I497" t="s">
        <v>125</v>
      </c>
      <c r="J497" t="s">
        <v>37</v>
      </c>
      <c r="K497" t="s">
        <v>586</v>
      </c>
      <c r="L497" t="s">
        <v>39</v>
      </c>
      <c r="M497">
        <v>1382196</v>
      </c>
      <c r="N497">
        <v>0</v>
      </c>
      <c r="O497">
        <v>1382196</v>
      </c>
      <c r="P497">
        <v>0</v>
      </c>
      <c r="Q497" t="s">
        <v>2249</v>
      </c>
      <c r="R497" t="s">
        <v>3132</v>
      </c>
      <c r="S497" t="s">
        <v>3519</v>
      </c>
      <c r="T497" t="s">
        <v>588</v>
      </c>
      <c r="U497" t="s">
        <v>3520</v>
      </c>
      <c r="V497" t="s">
        <v>3521</v>
      </c>
      <c r="W497" t="s">
        <v>588</v>
      </c>
      <c r="X497" t="str">
        <f t="shared" si="7"/>
        <v>Funcionamiento</v>
      </c>
      <c r="Y497" t="s">
        <v>7869</v>
      </c>
    </row>
    <row r="498" spans="1:25" x14ac:dyDescent="0.2">
      <c r="A498" t="s">
        <v>3135</v>
      </c>
      <c r="B498" t="s">
        <v>3517</v>
      </c>
      <c r="C498" s="71" t="s">
        <v>3518</v>
      </c>
      <c r="D498" t="s">
        <v>583</v>
      </c>
      <c r="E498" t="s">
        <v>584</v>
      </c>
      <c r="F498" t="s">
        <v>552</v>
      </c>
      <c r="G498" t="s">
        <v>7869</v>
      </c>
      <c r="H498" t="s">
        <v>164</v>
      </c>
      <c r="I498" t="s">
        <v>118</v>
      </c>
      <c r="J498" t="s">
        <v>37</v>
      </c>
      <c r="K498" t="s">
        <v>586</v>
      </c>
      <c r="L498" t="s">
        <v>39</v>
      </c>
      <c r="M498">
        <v>71179094</v>
      </c>
      <c r="N498">
        <v>0</v>
      </c>
      <c r="O498">
        <v>71179094</v>
      </c>
      <c r="P498">
        <v>0</v>
      </c>
      <c r="Q498" t="s">
        <v>2249</v>
      </c>
      <c r="R498" t="s">
        <v>3132</v>
      </c>
      <c r="S498" t="s">
        <v>3519</v>
      </c>
      <c r="T498" t="s">
        <v>588</v>
      </c>
      <c r="U498" t="s">
        <v>3520</v>
      </c>
      <c r="V498" t="s">
        <v>3521</v>
      </c>
      <c r="W498" t="s">
        <v>588</v>
      </c>
      <c r="X498" t="str">
        <f t="shared" si="7"/>
        <v>Funcionamiento</v>
      </c>
      <c r="Y498" t="s">
        <v>7869</v>
      </c>
    </row>
    <row r="499" spans="1:25" x14ac:dyDescent="0.2">
      <c r="A499" t="s">
        <v>3135</v>
      </c>
      <c r="B499" t="s">
        <v>3517</v>
      </c>
      <c r="C499" s="71" t="s">
        <v>3518</v>
      </c>
      <c r="D499" t="s">
        <v>583</v>
      </c>
      <c r="E499" t="s">
        <v>584</v>
      </c>
      <c r="F499" t="s">
        <v>552</v>
      </c>
      <c r="G499" t="s">
        <v>7869</v>
      </c>
      <c r="H499" t="s">
        <v>166</v>
      </c>
      <c r="I499" t="s">
        <v>120</v>
      </c>
      <c r="J499" t="s">
        <v>37</v>
      </c>
      <c r="K499" t="s">
        <v>586</v>
      </c>
      <c r="L499" t="s">
        <v>39</v>
      </c>
      <c r="M499">
        <v>1813288</v>
      </c>
      <c r="N499">
        <v>0</v>
      </c>
      <c r="O499">
        <v>1813288</v>
      </c>
      <c r="P499">
        <v>0</v>
      </c>
      <c r="Q499" t="s">
        <v>2249</v>
      </c>
      <c r="R499" t="s">
        <v>3132</v>
      </c>
      <c r="S499" t="s">
        <v>3519</v>
      </c>
      <c r="T499" t="s">
        <v>588</v>
      </c>
      <c r="U499" t="s">
        <v>3520</v>
      </c>
      <c r="V499" t="s">
        <v>3521</v>
      </c>
      <c r="W499" t="s">
        <v>588</v>
      </c>
      <c r="X499" t="str">
        <f t="shared" si="7"/>
        <v>Funcionamiento</v>
      </c>
      <c r="Y499" t="s">
        <v>7869</v>
      </c>
    </row>
    <row r="500" spans="1:25" x14ac:dyDescent="0.2">
      <c r="A500" t="s">
        <v>3119</v>
      </c>
      <c r="B500" t="s">
        <v>3369</v>
      </c>
      <c r="C500" s="71" t="s">
        <v>3522</v>
      </c>
      <c r="D500" t="s">
        <v>583</v>
      </c>
      <c r="E500" t="s">
        <v>584</v>
      </c>
      <c r="F500" t="s">
        <v>552</v>
      </c>
      <c r="G500" t="s">
        <v>7869</v>
      </c>
      <c r="H500" t="s">
        <v>172</v>
      </c>
      <c r="I500" t="s">
        <v>126</v>
      </c>
      <c r="J500" t="s">
        <v>37</v>
      </c>
      <c r="K500" t="s">
        <v>586</v>
      </c>
      <c r="L500" t="s">
        <v>39</v>
      </c>
      <c r="M500">
        <v>1830700</v>
      </c>
      <c r="N500">
        <v>0</v>
      </c>
      <c r="O500">
        <v>1830700</v>
      </c>
      <c r="P500">
        <v>0</v>
      </c>
      <c r="Q500" t="s">
        <v>2250</v>
      </c>
      <c r="R500" t="s">
        <v>3155</v>
      </c>
      <c r="S500" t="s">
        <v>3251</v>
      </c>
      <c r="T500" t="s">
        <v>588</v>
      </c>
      <c r="U500" t="s">
        <v>3523</v>
      </c>
      <c r="V500" t="s">
        <v>3524</v>
      </c>
      <c r="W500" t="s">
        <v>588</v>
      </c>
      <c r="X500" t="str">
        <f t="shared" si="7"/>
        <v>Funcionamiento</v>
      </c>
      <c r="Y500" t="s">
        <v>7869</v>
      </c>
    </row>
    <row r="501" spans="1:25" x14ac:dyDescent="0.2">
      <c r="A501" t="s">
        <v>3119</v>
      </c>
      <c r="B501" t="s">
        <v>3369</v>
      </c>
      <c r="C501" s="71" t="s">
        <v>3522</v>
      </c>
      <c r="D501" t="s">
        <v>583</v>
      </c>
      <c r="E501" t="s">
        <v>584</v>
      </c>
      <c r="F501" t="s">
        <v>552</v>
      </c>
      <c r="G501" t="s">
        <v>7869</v>
      </c>
      <c r="H501" t="s">
        <v>175</v>
      </c>
      <c r="I501" t="s">
        <v>129</v>
      </c>
      <c r="J501" t="s">
        <v>37</v>
      </c>
      <c r="K501" t="s">
        <v>586</v>
      </c>
      <c r="L501" t="s">
        <v>39</v>
      </c>
      <c r="M501">
        <v>1226500</v>
      </c>
      <c r="N501">
        <v>0</v>
      </c>
      <c r="O501">
        <v>1226500</v>
      </c>
      <c r="P501">
        <v>0</v>
      </c>
      <c r="Q501" t="s">
        <v>2250</v>
      </c>
      <c r="R501" t="s">
        <v>3155</v>
      </c>
      <c r="S501" t="s">
        <v>3251</v>
      </c>
      <c r="T501" t="s">
        <v>588</v>
      </c>
      <c r="U501" t="s">
        <v>3523</v>
      </c>
      <c r="V501" t="s">
        <v>3524</v>
      </c>
      <c r="W501" t="s">
        <v>588</v>
      </c>
      <c r="X501" t="str">
        <f t="shared" si="7"/>
        <v>Funcionamiento</v>
      </c>
      <c r="Y501" t="s">
        <v>7869</v>
      </c>
    </row>
    <row r="502" spans="1:25" x14ac:dyDescent="0.2">
      <c r="A502" t="s">
        <v>3119</v>
      </c>
      <c r="B502" t="s">
        <v>3369</v>
      </c>
      <c r="C502" s="71" t="s">
        <v>3522</v>
      </c>
      <c r="D502" t="s">
        <v>583</v>
      </c>
      <c r="E502" t="s">
        <v>584</v>
      </c>
      <c r="F502" t="s">
        <v>552</v>
      </c>
      <c r="G502" t="s">
        <v>7869</v>
      </c>
      <c r="H502" t="s">
        <v>174</v>
      </c>
      <c r="I502" t="s">
        <v>128</v>
      </c>
      <c r="J502" t="s">
        <v>37</v>
      </c>
      <c r="K502" t="s">
        <v>586</v>
      </c>
      <c r="L502" t="s">
        <v>39</v>
      </c>
      <c r="M502">
        <v>3544800</v>
      </c>
      <c r="N502">
        <v>0</v>
      </c>
      <c r="O502">
        <v>3544800</v>
      </c>
      <c r="P502">
        <v>0</v>
      </c>
      <c r="Q502" t="s">
        <v>2250</v>
      </c>
      <c r="R502" t="s">
        <v>3155</v>
      </c>
      <c r="S502" t="s">
        <v>3251</v>
      </c>
      <c r="T502" t="s">
        <v>588</v>
      </c>
      <c r="U502" t="s">
        <v>3523</v>
      </c>
      <c r="V502" t="s">
        <v>3524</v>
      </c>
      <c r="W502" t="s">
        <v>588</v>
      </c>
      <c r="X502" t="str">
        <f t="shared" si="7"/>
        <v>Funcionamiento</v>
      </c>
      <c r="Y502" t="s">
        <v>7869</v>
      </c>
    </row>
    <row r="503" spans="1:25" x14ac:dyDescent="0.2">
      <c r="A503" t="s">
        <v>3119</v>
      </c>
      <c r="B503" t="s">
        <v>3369</v>
      </c>
      <c r="C503" s="71" t="s">
        <v>3522</v>
      </c>
      <c r="D503" t="s">
        <v>583</v>
      </c>
      <c r="E503" t="s">
        <v>584</v>
      </c>
      <c r="F503" t="s">
        <v>552</v>
      </c>
      <c r="G503" t="s">
        <v>7869</v>
      </c>
      <c r="H503" t="s">
        <v>177</v>
      </c>
      <c r="I503" t="s">
        <v>131</v>
      </c>
      <c r="J503" t="s">
        <v>37</v>
      </c>
      <c r="K503" t="s">
        <v>586</v>
      </c>
      <c r="L503" t="s">
        <v>39</v>
      </c>
      <c r="M503">
        <v>1773300</v>
      </c>
      <c r="N503">
        <v>0</v>
      </c>
      <c r="O503">
        <v>1773300</v>
      </c>
      <c r="P503">
        <v>0</v>
      </c>
      <c r="Q503" t="s">
        <v>2250</v>
      </c>
      <c r="R503" t="s">
        <v>3155</v>
      </c>
      <c r="S503" t="s">
        <v>3251</v>
      </c>
      <c r="T503" t="s">
        <v>588</v>
      </c>
      <c r="U503" t="s">
        <v>3523</v>
      </c>
      <c r="V503" t="s">
        <v>3524</v>
      </c>
      <c r="W503" t="s">
        <v>588</v>
      </c>
      <c r="X503" t="str">
        <f t="shared" si="7"/>
        <v>Funcionamiento</v>
      </c>
      <c r="Y503" t="s">
        <v>7869</v>
      </c>
    </row>
    <row r="504" spans="1:25" x14ac:dyDescent="0.2">
      <c r="A504" t="s">
        <v>3119</v>
      </c>
      <c r="B504" t="s">
        <v>3369</v>
      </c>
      <c r="C504" s="71" t="s">
        <v>3522</v>
      </c>
      <c r="D504" t="s">
        <v>583</v>
      </c>
      <c r="E504" t="s">
        <v>584</v>
      </c>
      <c r="F504" t="s">
        <v>552</v>
      </c>
      <c r="G504" t="s">
        <v>7869</v>
      </c>
      <c r="H504" t="s">
        <v>176</v>
      </c>
      <c r="I504" t="s">
        <v>130</v>
      </c>
      <c r="J504" t="s">
        <v>37</v>
      </c>
      <c r="K504" t="s">
        <v>586</v>
      </c>
      <c r="L504" t="s">
        <v>39</v>
      </c>
      <c r="M504">
        <v>2660100</v>
      </c>
      <c r="N504">
        <v>0</v>
      </c>
      <c r="O504">
        <v>2660100</v>
      </c>
      <c r="P504">
        <v>0</v>
      </c>
      <c r="Q504" t="s">
        <v>2250</v>
      </c>
      <c r="R504" t="s">
        <v>3155</v>
      </c>
      <c r="S504" t="s">
        <v>3251</v>
      </c>
      <c r="T504" t="s">
        <v>588</v>
      </c>
      <c r="U504" t="s">
        <v>3523</v>
      </c>
      <c r="V504" t="s">
        <v>3524</v>
      </c>
      <c r="W504" t="s">
        <v>588</v>
      </c>
      <c r="X504" t="str">
        <f t="shared" si="7"/>
        <v>Funcionamiento</v>
      </c>
      <c r="Y504" t="s">
        <v>7869</v>
      </c>
    </row>
    <row r="505" spans="1:25" x14ac:dyDescent="0.2">
      <c r="A505" t="s">
        <v>3119</v>
      </c>
      <c r="B505" t="s">
        <v>3369</v>
      </c>
      <c r="C505" s="71" t="s">
        <v>3522</v>
      </c>
      <c r="D505" t="s">
        <v>583</v>
      </c>
      <c r="E505" t="s">
        <v>584</v>
      </c>
      <c r="F505" t="s">
        <v>552</v>
      </c>
      <c r="G505" t="s">
        <v>7869</v>
      </c>
      <c r="H505" t="s">
        <v>173</v>
      </c>
      <c r="I505" t="s">
        <v>127</v>
      </c>
      <c r="J505" t="s">
        <v>37</v>
      </c>
      <c r="K505" t="s">
        <v>586</v>
      </c>
      <c r="L505" t="s">
        <v>39</v>
      </c>
      <c r="M505">
        <v>6913200</v>
      </c>
      <c r="N505">
        <v>0</v>
      </c>
      <c r="O505">
        <v>6913200</v>
      </c>
      <c r="P505">
        <v>0</v>
      </c>
      <c r="Q505" t="s">
        <v>2250</v>
      </c>
      <c r="R505" t="s">
        <v>3155</v>
      </c>
      <c r="S505" t="s">
        <v>3251</v>
      </c>
      <c r="T505" t="s">
        <v>588</v>
      </c>
      <c r="U505" t="s">
        <v>3523</v>
      </c>
      <c r="V505" t="s">
        <v>3524</v>
      </c>
      <c r="W505" t="s">
        <v>588</v>
      </c>
      <c r="X505" t="str">
        <f t="shared" si="7"/>
        <v>Funcionamiento</v>
      </c>
      <c r="Y505" t="s">
        <v>7869</v>
      </c>
    </row>
    <row r="506" spans="1:25" x14ac:dyDescent="0.2">
      <c r="A506" t="s">
        <v>3118</v>
      </c>
      <c r="B506" t="s">
        <v>3525</v>
      </c>
      <c r="C506" s="71" t="s">
        <v>3526</v>
      </c>
      <c r="D506" t="s">
        <v>583</v>
      </c>
      <c r="E506" t="s">
        <v>584</v>
      </c>
      <c r="F506" t="s">
        <v>3144</v>
      </c>
      <c r="G506" t="s">
        <v>7869</v>
      </c>
      <c r="H506" t="s">
        <v>200</v>
      </c>
      <c r="I506" t="s">
        <v>161</v>
      </c>
      <c r="J506" t="s">
        <v>37</v>
      </c>
      <c r="K506" t="s">
        <v>586</v>
      </c>
      <c r="L506" t="s">
        <v>39</v>
      </c>
      <c r="M506">
        <v>8956559</v>
      </c>
      <c r="N506">
        <v>0</v>
      </c>
      <c r="O506">
        <v>8956559</v>
      </c>
      <c r="P506">
        <v>0</v>
      </c>
      <c r="Q506" t="s">
        <v>2251</v>
      </c>
      <c r="R506" t="s">
        <v>3147</v>
      </c>
      <c r="S506" t="s">
        <v>3527</v>
      </c>
      <c r="T506" t="s">
        <v>3528</v>
      </c>
      <c r="U506" t="s">
        <v>3529</v>
      </c>
      <c r="V506" t="s">
        <v>3530</v>
      </c>
      <c r="W506" t="s">
        <v>588</v>
      </c>
      <c r="X506" t="str">
        <f t="shared" si="7"/>
        <v>Inversión</v>
      </c>
      <c r="Y506" t="s">
        <v>585</v>
      </c>
    </row>
    <row r="507" spans="1:25" x14ac:dyDescent="0.2">
      <c r="A507" t="s">
        <v>3138</v>
      </c>
      <c r="B507" t="s">
        <v>3163</v>
      </c>
      <c r="C507" s="71" t="s">
        <v>3531</v>
      </c>
      <c r="D507" t="s">
        <v>583</v>
      </c>
      <c r="E507" t="s">
        <v>584</v>
      </c>
      <c r="F507" t="s">
        <v>552</v>
      </c>
      <c r="G507" t="s">
        <v>7869</v>
      </c>
      <c r="H507" t="s">
        <v>166</v>
      </c>
      <c r="I507" t="s">
        <v>120</v>
      </c>
      <c r="J507" t="s">
        <v>37</v>
      </c>
      <c r="K507" t="s">
        <v>586</v>
      </c>
      <c r="L507" t="s">
        <v>39</v>
      </c>
      <c r="M507">
        <v>1932265</v>
      </c>
      <c r="N507">
        <v>0</v>
      </c>
      <c r="O507">
        <v>1932265</v>
      </c>
      <c r="P507">
        <v>0</v>
      </c>
      <c r="Q507" t="s">
        <v>2252</v>
      </c>
      <c r="R507" t="s">
        <v>3181</v>
      </c>
      <c r="S507" t="s">
        <v>3532</v>
      </c>
      <c r="T507" t="s">
        <v>588</v>
      </c>
      <c r="U507" t="s">
        <v>3533</v>
      </c>
      <c r="V507" t="s">
        <v>3534</v>
      </c>
      <c r="W507" t="s">
        <v>588</v>
      </c>
      <c r="X507" t="str">
        <f t="shared" si="7"/>
        <v>Funcionamiento</v>
      </c>
      <c r="Y507" t="s">
        <v>7869</v>
      </c>
    </row>
    <row r="508" spans="1:25" x14ac:dyDescent="0.2">
      <c r="A508" t="s">
        <v>3138</v>
      </c>
      <c r="B508" t="s">
        <v>3163</v>
      </c>
      <c r="C508" s="71" t="s">
        <v>3531</v>
      </c>
      <c r="D508" t="s">
        <v>583</v>
      </c>
      <c r="E508" t="s">
        <v>584</v>
      </c>
      <c r="F508" t="s">
        <v>552</v>
      </c>
      <c r="G508" t="s">
        <v>7869</v>
      </c>
      <c r="H508" t="s">
        <v>180</v>
      </c>
      <c r="I508" t="s">
        <v>134</v>
      </c>
      <c r="J508" t="s">
        <v>37</v>
      </c>
      <c r="K508" t="s">
        <v>586</v>
      </c>
      <c r="L508" t="s">
        <v>39</v>
      </c>
      <c r="M508">
        <v>712064</v>
      </c>
      <c r="N508">
        <v>0</v>
      </c>
      <c r="O508">
        <v>712064</v>
      </c>
      <c r="P508">
        <v>0</v>
      </c>
      <c r="Q508" t="s">
        <v>2252</v>
      </c>
      <c r="R508" t="s">
        <v>3181</v>
      </c>
      <c r="S508" t="s">
        <v>3532</v>
      </c>
      <c r="T508" t="s">
        <v>588</v>
      </c>
      <c r="U508" t="s">
        <v>3533</v>
      </c>
      <c r="V508" t="s">
        <v>3534</v>
      </c>
      <c r="W508" t="s">
        <v>588</v>
      </c>
      <c r="X508" t="str">
        <f t="shared" si="7"/>
        <v>Funcionamiento</v>
      </c>
      <c r="Y508" t="s">
        <v>7869</v>
      </c>
    </row>
    <row r="509" spans="1:25" x14ac:dyDescent="0.2">
      <c r="A509" t="s">
        <v>3138</v>
      </c>
      <c r="B509" t="s">
        <v>3163</v>
      </c>
      <c r="C509" s="71" t="s">
        <v>3531</v>
      </c>
      <c r="D509" t="s">
        <v>583</v>
      </c>
      <c r="E509" t="s">
        <v>584</v>
      </c>
      <c r="F509" t="s">
        <v>552</v>
      </c>
      <c r="G509" t="s">
        <v>7869</v>
      </c>
      <c r="H509" t="s">
        <v>181</v>
      </c>
      <c r="I509" t="s">
        <v>135</v>
      </c>
      <c r="J509" t="s">
        <v>37</v>
      </c>
      <c r="K509" t="s">
        <v>586</v>
      </c>
      <c r="L509" t="s">
        <v>39</v>
      </c>
      <c r="M509">
        <v>2354967</v>
      </c>
      <c r="N509">
        <v>0</v>
      </c>
      <c r="O509">
        <v>2354967</v>
      </c>
      <c r="P509">
        <v>0</v>
      </c>
      <c r="Q509" t="s">
        <v>2252</v>
      </c>
      <c r="R509" t="s">
        <v>3181</v>
      </c>
      <c r="S509" t="s">
        <v>3532</v>
      </c>
      <c r="T509" t="s">
        <v>588</v>
      </c>
      <c r="U509" t="s">
        <v>3533</v>
      </c>
      <c r="V509" t="s">
        <v>3534</v>
      </c>
      <c r="W509" t="s">
        <v>588</v>
      </c>
      <c r="X509" t="str">
        <f t="shared" si="7"/>
        <v>Funcionamiento</v>
      </c>
      <c r="Y509" t="s">
        <v>7869</v>
      </c>
    </row>
    <row r="510" spans="1:25" x14ac:dyDescent="0.2">
      <c r="A510" t="s">
        <v>3138</v>
      </c>
      <c r="B510" t="s">
        <v>3163</v>
      </c>
      <c r="C510" s="71" t="s">
        <v>3531</v>
      </c>
      <c r="D510" t="s">
        <v>583</v>
      </c>
      <c r="E510" t="s">
        <v>584</v>
      </c>
      <c r="F510" t="s">
        <v>552</v>
      </c>
      <c r="G510" t="s">
        <v>7869</v>
      </c>
      <c r="H510" t="s">
        <v>167</v>
      </c>
      <c r="I510" t="s">
        <v>3051</v>
      </c>
      <c r="J510" t="s">
        <v>37</v>
      </c>
      <c r="K510" t="s">
        <v>586</v>
      </c>
      <c r="L510" t="s">
        <v>39</v>
      </c>
      <c r="M510">
        <v>3006765</v>
      </c>
      <c r="N510">
        <v>0</v>
      </c>
      <c r="O510">
        <v>3006765</v>
      </c>
      <c r="P510">
        <v>0</v>
      </c>
      <c r="Q510" t="s">
        <v>2252</v>
      </c>
      <c r="R510" t="s">
        <v>3181</v>
      </c>
      <c r="S510" t="s">
        <v>3532</v>
      </c>
      <c r="T510" t="s">
        <v>588</v>
      </c>
      <c r="U510" t="s">
        <v>3533</v>
      </c>
      <c r="V510" t="s">
        <v>3534</v>
      </c>
      <c r="W510" t="s">
        <v>588</v>
      </c>
      <c r="X510" t="str">
        <f t="shared" si="7"/>
        <v>Funcionamiento</v>
      </c>
      <c r="Y510" t="s">
        <v>7869</v>
      </c>
    </row>
    <row r="511" spans="1:25" x14ac:dyDescent="0.2">
      <c r="A511" t="s">
        <v>3138</v>
      </c>
      <c r="B511" t="s">
        <v>3163</v>
      </c>
      <c r="C511" s="71" t="s">
        <v>3531</v>
      </c>
      <c r="D511" t="s">
        <v>583</v>
      </c>
      <c r="E511" t="s">
        <v>584</v>
      </c>
      <c r="F511" t="s">
        <v>552</v>
      </c>
      <c r="G511" t="s">
        <v>7869</v>
      </c>
      <c r="H511" t="s">
        <v>171</v>
      </c>
      <c r="I511" t="s">
        <v>125</v>
      </c>
      <c r="J511" t="s">
        <v>37</v>
      </c>
      <c r="K511" t="s">
        <v>586</v>
      </c>
      <c r="L511" t="s">
        <v>39</v>
      </c>
      <c r="M511">
        <v>9302154</v>
      </c>
      <c r="N511">
        <v>0</v>
      </c>
      <c r="O511">
        <v>9302154</v>
      </c>
      <c r="P511">
        <v>0</v>
      </c>
      <c r="Q511" t="s">
        <v>2252</v>
      </c>
      <c r="R511" t="s">
        <v>3181</v>
      </c>
      <c r="S511" t="s">
        <v>3532</v>
      </c>
      <c r="T511" t="s">
        <v>588</v>
      </c>
      <c r="U511" t="s">
        <v>3533</v>
      </c>
      <c r="V511" t="s">
        <v>3534</v>
      </c>
      <c r="W511" t="s">
        <v>588</v>
      </c>
      <c r="X511" t="str">
        <f t="shared" si="7"/>
        <v>Funcionamiento</v>
      </c>
      <c r="Y511" t="s">
        <v>7869</v>
      </c>
    </row>
    <row r="512" spans="1:25" x14ac:dyDescent="0.2">
      <c r="A512" t="s">
        <v>3138</v>
      </c>
      <c r="B512" t="s">
        <v>3163</v>
      </c>
      <c r="C512" s="71" t="s">
        <v>3531</v>
      </c>
      <c r="D512" t="s">
        <v>583</v>
      </c>
      <c r="E512" t="s">
        <v>584</v>
      </c>
      <c r="F512" t="s">
        <v>552</v>
      </c>
      <c r="G512" t="s">
        <v>7869</v>
      </c>
      <c r="H512" t="s">
        <v>164</v>
      </c>
      <c r="I512" t="s">
        <v>118</v>
      </c>
      <c r="J512" t="s">
        <v>37</v>
      </c>
      <c r="K512" t="s">
        <v>586</v>
      </c>
      <c r="L512" t="s">
        <v>39</v>
      </c>
      <c r="M512">
        <v>78687856</v>
      </c>
      <c r="N512">
        <v>0</v>
      </c>
      <c r="O512">
        <v>78687856</v>
      </c>
      <c r="P512">
        <v>0</v>
      </c>
      <c r="Q512" t="s">
        <v>2252</v>
      </c>
      <c r="R512" t="s">
        <v>3181</v>
      </c>
      <c r="S512" t="s">
        <v>3532</v>
      </c>
      <c r="T512" t="s">
        <v>588</v>
      </c>
      <c r="U512" t="s">
        <v>3533</v>
      </c>
      <c r="V512" t="s">
        <v>3534</v>
      </c>
      <c r="W512" t="s">
        <v>588</v>
      </c>
      <c r="X512" t="str">
        <f t="shared" si="7"/>
        <v>Funcionamiento</v>
      </c>
      <c r="Y512" t="s">
        <v>7869</v>
      </c>
    </row>
    <row r="513" spans="1:25" x14ac:dyDescent="0.2">
      <c r="A513" t="s">
        <v>3138</v>
      </c>
      <c r="B513" t="s">
        <v>3163</v>
      </c>
      <c r="C513" s="71" t="s">
        <v>3531</v>
      </c>
      <c r="D513" t="s">
        <v>583</v>
      </c>
      <c r="E513" t="s">
        <v>584</v>
      </c>
      <c r="F513" t="s">
        <v>552</v>
      </c>
      <c r="G513" t="s">
        <v>7869</v>
      </c>
      <c r="H513" t="s">
        <v>169</v>
      </c>
      <c r="I513" t="s">
        <v>123</v>
      </c>
      <c r="J513" t="s">
        <v>37</v>
      </c>
      <c r="K513" t="s">
        <v>586</v>
      </c>
      <c r="L513" t="s">
        <v>39</v>
      </c>
      <c r="M513">
        <v>7540702</v>
      </c>
      <c r="N513">
        <v>0</v>
      </c>
      <c r="O513">
        <v>7540702</v>
      </c>
      <c r="P513">
        <v>0</v>
      </c>
      <c r="Q513" t="s">
        <v>2252</v>
      </c>
      <c r="R513" t="s">
        <v>3181</v>
      </c>
      <c r="S513" t="s">
        <v>3532</v>
      </c>
      <c r="T513" t="s">
        <v>588</v>
      </c>
      <c r="U513" t="s">
        <v>3533</v>
      </c>
      <c r="V513" t="s">
        <v>3534</v>
      </c>
      <c r="W513" t="s">
        <v>588</v>
      </c>
      <c r="X513" t="str">
        <f t="shared" si="7"/>
        <v>Funcionamiento</v>
      </c>
      <c r="Y513" t="s">
        <v>7869</v>
      </c>
    </row>
    <row r="514" spans="1:25" x14ac:dyDescent="0.2">
      <c r="A514" t="s">
        <v>3138</v>
      </c>
      <c r="B514" t="s">
        <v>3163</v>
      </c>
      <c r="C514" s="71" t="s">
        <v>3531</v>
      </c>
      <c r="D514" t="s">
        <v>583</v>
      </c>
      <c r="E514" t="s">
        <v>584</v>
      </c>
      <c r="F514" t="s">
        <v>552</v>
      </c>
      <c r="G514" t="s">
        <v>7869</v>
      </c>
      <c r="H514" t="s">
        <v>178</v>
      </c>
      <c r="I514" t="s">
        <v>132</v>
      </c>
      <c r="J514" t="s">
        <v>37</v>
      </c>
      <c r="K514" t="s">
        <v>586</v>
      </c>
      <c r="L514" t="s">
        <v>39</v>
      </c>
      <c r="M514">
        <v>11020723</v>
      </c>
      <c r="N514">
        <v>0</v>
      </c>
      <c r="O514">
        <v>11020723</v>
      </c>
      <c r="P514">
        <v>0</v>
      </c>
      <c r="Q514" t="s">
        <v>2252</v>
      </c>
      <c r="R514" t="s">
        <v>3181</v>
      </c>
      <c r="S514" t="s">
        <v>3532</v>
      </c>
      <c r="T514" t="s">
        <v>588</v>
      </c>
      <c r="U514" t="s">
        <v>3533</v>
      </c>
      <c r="V514" t="s">
        <v>3534</v>
      </c>
      <c r="W514" t="s">
        <v>588</v>
      </c>
      <c r="X514" t="str">
        <f t="shared" ref="X514:X577" si="8">IF(LEFT(H514,1)="C","Inversión","Funcionamiento")</f>
        <v>Funcionamiento</v>
      </c>
      <c r="Y514" t="s">
        <v>7869</v>
      </c>
    </row>
    <row r="515" spans="1:25" x14ac:dyDescent="0.2">
      <c r="A515" t="s">
        <v>3145</v>
      </c>
      <c r="B515" t="s">
        <v>3163</v>
      </c>
      <c r="C515" s="71" t="s">
        <v>3535</v>
      </c>
      <c r="D515" t="s">
        <v>583</v>
      </c>
      <c r="E515" t="s">
        <v>584</v>
      </c>
      <c r="F515" t="s">
        <v>552</v>
      </c>
      <c r="G515" t="s">
        <v>7869</v>
      </c>
      <c r="H515" t="s">
        <v>175</v>
      </c>
      <c r="I515" t="s">
        <v>129</v>
      </c>
      <c r="J515" t="s">
        <v>37</v>
      </c>
      <c r="K515" t="s">
        <v>586</v>
      </c>
      <c r="L515" t="s">
        <v>39</v>
      </c>
      <c r="M515">
        <v>1421500</v>
      </c>
      <c r="N515">
        <v>0</v>
      </c>
      <c r="O515">
        <v>1421500</v>
      </c>
      <c r="P515">
        <v>0</v>
      </c>
      <c r="Q515" t="s">
        <v>2253</v>
      </c>
      <c r="R515" t="s">
        <v>3187</v>
      </c>
      <c r="S515" t="s">
        <v>3536</v>
      </c>
      <c r="T515" t="s">
        <v>588</v>
      </c>
      <c r="U515" t="s">
        <v>3537</v>
      </c>
      <c r="V515" t="s">
        <v>3538</v>
      </c>
      <c r="W515" t="s">
        <v>588</v>
      </c>
      <c r="X515" t="str">
        <f t="shared" si="8"/>
        <v>Funcionamiento</v>
      </c>
      <c r="Y515" t="s">
        <v>7869</v>
      </c>
    </row>
    <row r="516" spans="1:25" x14ac:dyDescent="0.2">
      <c r="A516" t="s">
        <v>3145</v>
      </c>
      <c r="B516" t="s">
        <v>3163</v>
      </c>
      <c r="C516" s="71" t="s">
        <v>3535</v>
      </c>
      <c r="D516" t="s">
        <v>583</v>
      </c>
      <c r="E516" t="s">
        <v>584</v>
      </c>
      <c r="F516" t="s">
        <v>552</v>
      </c>
      <c r="G516" t="s">
        <v>7869</v>
      </c>
      <c r="H516" t="s">
        <v>176</v>
      </c>
      <c r="I516" t="s">
        <v>130</v>
      </c>
      <c r="J516" t="s">
        <v>37</v>
      </c>
      <c r="K516" t="s">
        <v>586</v>
      </c>
      <c r="L516" t="s">
        <v>39</v>
      </c>
      <c r="M516">
        <v>3050800</v>
      </c>
      <c r="N516">
        <v>0</v>
      </c>
      <c r="O516">
        <v>3050800</v>
      </c>
      <c r="P516">
        <v>0</v>
      </c>
      <c r="Q516" t="s">
        <v>2253</v>
      </c>
      <c r="R516" t="s">
        <v>3187</v>
      </c>
      <c r="S516" t="s">
        <v>3536</v>
      </c>
      <c r="T516" t="s">
        <v>588</v>
      </c>
      <c r="U516" t="s">
        <v>3537</v>
      </c>
      <c r="V516" t="s">
        <v>3538</v>
      </c>
      <c r="W516" t="s">
        <v>588</v>
      </c>
      <c r="X516" t="str">
        <f t="shared" si="8"/>
        <v>Funcionamiento</v>
      </c>
      <c r="Y516" t="s">
        <v>7869</v>
      </c>
    </row>
    <row r="517" spans="1:25" x14ac:dyDescent="0.2">
      <c r="A517" t="s">
        <v>3145</v>
      </c>
      <c r="B517" t="s">
        <v>3163</v>
      </c>
      <c r="C517" s="71" t="s">
        <v>3535</v>
      </c>
      <c r="D517" t="s">
        <v>583</v>
      </c>
      <c r="E517" t="s">
        <v>584</v>
      </c>
      <c r="F517" t="s">
        <v>552</v>
      </c>
      <c r="G517" t="s">
        <v>7869</v>
      </c>
      <c r="H517" t="s">
        <v>174</v>
      </c>
      <c r="I517" t="s">
        <v>128</v>
      </c>
      <c r="J517" t="s">
        <v>37</v>
      </c>
      <c r="K517" t="s">
        <v>586</v>
      </c>
      <c r="L517" t="s">
        <v>39</v>
      </c>
      <c r="M517">
        <v>4066100</v>
      </c>
      <c r="N517">
        <v>0</v>
      </c>
      <c r="O517">
        <v>4066100</v>
      </c>
      <c r="P517">
        <v>0</v>
      </c>
      <c r="Q517" t="s">
        <v>2253</v>
      </c>
      <c r="R517" t="s">
        <v>3187</v>
      </c>
      <c r="S517" t="s">
        <v>3536</v>
      </c>
      <c r="T517" t="s">
        <v>588</v>
      </c>
      <c r="U517" t="s">
        <v>3537</v>
      </c>
      <c r="V517" t="s">
        <v>3538</v>
      </c>
      <c r="W517" t="s">
        <v>588</v>
      </c>
      <c r="X517" t="str">
        <f t="shared" si="8"/>
        <v>Funcionamiento</v>
      </c>
      <c r="Y517" t="s">
        <v>7869</v>
      </c>
    </row>
    <row r="518" spans="1:25" x14ac:dyDescent="0.2">
      <c r="A518" t="s">
        <v>3145</v>
      </c>
      <c r="B518" t="s">
        <v>3163</v>
      </c>
      <c r="C518" s="71" t="s">
        <v>3535</v>
      </c>
      <c r="D518" t="s">
        <v>583</v>
      </c>
      <c r="E518" t="s">
        <v>584</v>
      </c>
      <c r="F518" t="s">
        <v>552</v>
      </c>
      <c r="G518" t="s">
        <v>7869</v>
      </c>
      <c r="H518" t="s">
        <v>172</v>
      </c>
      <c r="I518" t="s">
        <v>126</v>
      </c>
      <c r="J518" t="s">
        <v>37</v>
      </c>
      <c r="K518" t="s">
        <v>586</v>
      </c>
      <c r="L518" t="s">
        <v>39</v>
      </c>
      <c r="M518">
        <v>10482900</v>
      </c>
      <c r="N518">
        <v>0</v>
      </c>
      <c r="O518">
        <v>10482900</v>
      </c>
      <c r="P518">
        <v>0</v>
      </c>
      <c r="Q518" t="s">
        <v>2253</v>
      </c>
      <c r="R518" t="s">
        <v>3187</v>
      </c>
      <c r="S518" t="s">
        <v>3536</v>
      </c>
      <c r="T518" t="s">
        <v>588</v>
      </c>
      <c r="U518" t="s">
        <v>3537</v>
      </c>
      <c r="V518" t="s">
        <v>3538</v>
      </c>
      <c r="W518" t="s">
        <v>588</v>
      </c>
      <c r="X518" t="str">
        <f t="shared" si="8"/>
        <v>Funcionamiento</v>
      </c>
      <c r="Y518" t="s">
        <v>7869</v>
      </c>
    </row>
    <row r="519" spans="1:25" x14ac:dyDescent="0.2">
      <c r="A519" t="s">
        <v>3145</v>
      </c>
      <c r="B519" t="s">
        <v>3163</v>
      </c>
      <c r="C519" s="71" t="s">
        <v>3535</v>
      </c>
      <c r="D519" t="s">
        <v>583</v>
      </c>
      <c r="E519" t="s">
        <v>584</v>
      </c>
      <c r="F519" t="s">
        <v>552</v>
      </c>
      <c r="G519" t="s">
        <v>7869</v>
      </c>
      <c r="H519" t="s">
        <v>177</v>
      </c>
      <c r="I519" t="s">
        <v>131</v>
      </c>
      <c r="J519" t="s">
        <v>37</v>
      </c>
      <c r="K519" t="s">
        <v>586</v>
      </c>
      <c r="L519" t="s">
        <v>39</v>
      </c>
      <c r="M519">
        <v>2033900</v>
      </c>
      <c r="N519">
        <v>0</v>
      </c>
      <c r="O519">
        <v>2033900</v>
      </c>
      <c r="P519">
        <v>0</v>
      </c>
      <c r="Q519" t="s">
        <v>2253</v>
      </c>
      <c r="R519" t="s">
        <v>3187</v>
      </c>
      <c r="S519" t="s">
        <v>3536</v>
      </c>
      <c r="T519" t="s">
        <v>588</v>
      </c>
      <c r="U519" t="s">
        <v>3537</v>
      </c>
      <c r="V519" t="s">
        <v>3538</v>
      </c>
      <c r="W519" t="s">
        <v>588</v>
      </c>
      <c r="X519" t="str">
        <f t="shared" si="8"/>
        <v>Funcionamiento</v>
      </c>
      <c r="Y519" t="s">
        <v>7869</v>
      </c>
    </row>
    <row r="520" spans="1:25" x14ac:dyDescent="0.2">
      <c r="A520" t="s">
        <v>3145</v>
      </c>
      <c r="B520" t="s">
        <v>3163</v>
      </c>
      <c r="C520" s="71" t="s">
        <v>3535</v>
      </c>
      <c r="D520" t="s">
        <v>583</v>
      </c>
      <c r="E520" t="s">
        <v>584</v>
      </c>
      <c r="F520" t="s">
        <v>552</v>
      </c>
      <c r="G520" t="s">
        <v>7869</v>
      </c>
      <c r="H520" t="s">
        <v>173</v>
      </c>
      <c r="I520" t="s">
        <v>127</v>
      </c>
      <c r="J520" t="s">
        <v>37</v>
      </c>
      <c r="K520" t="s">
        <v>586</v>
      </c>
      <c r="L520" t="s">
        <v>39</v>
      </c>
      <c r="M520">
        <v>7426100</v>
      </c>
      <c r="N520">
        <v>0</v>
      </c>
      <c r="O520">
        <v>7426100</v>
      </c>
      <c r="P520">
        <v>0</v>
      </c>
      <c r="Q520" t="s">
        <v>2253</v>
      </c>
      <c r="R520" t="s">
        <v>3187</v>
      </c>
      <c r="S520" t="s">
        <v>3536</v>
      </c>
      <c r="T520" t="s">
        <v>588</v>
      </c>
      <c r="U520" t="s">
        <v>3537</v>
      </c>
      <c r="V520" t="s">
        <v>3538</v>
      </c>
      <c r="W520" t="s">
        <v>588</v>
      </c>
      <c r="X520" t="str">
        <f t="shared" si="8"/>
        <v>Funcionamiento</v>
      </c>
      <c r="Y520" t="s">
        <v>7869</v>
      </c>
    </row>
    <row r="521" spans="1:25" x14ac:dyDescent="0.2">
      <c r="A521" t="s">
        <v>3132</v>
      </c>
      <c r="B521" t="s">
        <v>3539</v>
      </c>
      <c r="C521" s="71" t="s">
        <v>3540</v>
      </c>
      <c r="D521" t="s">
        <v>583</v>
      </c>
      <c r="E521" t="s">
        <v>584</v>
      </c>
      <c r="F521" t="s">
        <v>552</v>
      </c>
      <c r="G521" t="s">
        <v>7869</v>
      </c>
      <c r="H521" t="s">
        <v>168</v>
      </c>
      <c r="I521" t="s">
        <v>122</v>
      </c>
      <c r="J521" t="s">
        <v>37</v>
      </c>
      <c r="K521" t="s">
        <v>586</v>
      </c>
      <c r="L521" t="s">
        <v>39</v>
      </c>
      <c r="M521">
        <v>89872416</v>
      </c>
      <c r="N521">
        <v>0</v>
      </c>
      <c r="O521">
        <v>89872416</v>
      </c>
      <c r="P521">
        <v>0</v>
      </c>
      <c r="Q521" t="s">
        <v>2254</v>
      </c>
      <c r="R521" t="s">
        <v>3165</v>
      </c>
      <c r="S521" t="s">
        <v>3279</v>
      </c>
      <c r="T521" t="s">
        <v>588</v>
      </c>
      <c r="U521" t="s">
        <v>3541</v>
      </c>
      <c r="V521" t="s">
        <v>3542</v>
      </c>
      <c r="W521" t="s">
        <v>588</v>
      </c>
      <c r="X521" t="str">
        <f t="shared" si="8"/>
        <v>Funcionamiento</v>
      </c>
      <c r="Y521" t="s">
        <v>7869</v>
      </c>
    </row>
    <row r="522" spans="1:25" x14ac:dyDescent="0.2">
      <c r="A522" t="s">
        <v>3155</v>
      </c>
      <c r="B522" t="s">
        <v>3392</v>
      </c>
      <c r="C522" s="71" t="s">
        <v>3543</v>
      </c>
      <c r="D522" t="s">
        <v>583</v>
      </c>
      <c r="E522" t="s">
        <v>584</v>
      </c>
      <c r="F522" t="s">
        <v>552</v>
      </c>
      <c r="G522" t="s">
        <v>7869</v>
      </c>
      <c r="H522" t="s">
        <v>172</v>
      </c>
      <c r="I522" t="s">
        <v>126</v>
      </c>
      <c r="J522" t="s">
        <v>37</v>
      </c>
      <c r="K522" t="s">
        <v>586</v>
      </c>
      <c r="L522" t="s">
        <v>39</v>
      </c>
      <c r="M522">
        <v>10280700</v>
      </c>
      <c r="N522">
        <v>0</v>
      </c>
      <c r="O522">
        <v>10280700</v>
      </c>
      <c r="P522">
        <v>0</v>
      </c>
      <c r="Q522" t="s">
        <v>2561</v>
      </c>
      <c r="R522" t="s">
        <v>3171</v>
      </c>
      <c r="S522" t="s">
        <v>3544</v>
      </c>
      <c r="T522" t="s">
        <v>588</v>
      </c>
      <c r="U522" t="s">
        <v>3545</v>
      </c>
      <c r="V522" t="s">
        <v>3546</v>
      </c>
      <c r="W522" t="s">
        <v>588</v>
      </c>
      <c r="X522" t="str">
        <f t="shared" si="8"/>
        <v>Funcionamiento</v>
      </c>
      <c r="Y522" t="s">
        <v>7869</v>
      </c>
    </row>
    <row r="523" spans="1:25" x14ac:dyDescent="0.2">
      <c r="A523" t="s">
        <v>3155</v>
      </c>
      <c r="B523" t="s">
        <v>3392</v>
      </c>
      <c r="C523" s="71" t="s">
        <v>3543</v>
      </c>
      <c r="D523" t="s">
        <v>583</v>
      </c>
      <c r="E523" t="s">
        <v>584</v>
      </c>
      <c r="F523" t="s">
        <v>552</v>
      </c>
      <c r="G523" t="s">
        <v>7869</v>
      </c>
      <c r="H523" t="s">
        <v>174</v>
      </c>
      <c r="I523" t="s">
        <v>128</v>
      </c>
      <c r="J523" t="s">
        <v>37</v>
      </c>
      <c r="K523" t="s">
        <v>586</v>
      </c>
      <c r="L523" t="s">
        <v>39</v>
      </c>
      <c r="M523">
        <v>7246400</v>
      </c>
      <c r="N523">
        <v>0</v>
      </c>
      <c r="O523">
        <v>7246400</v>
      </c>
      <c r="P523">
        <v>0</v>
      </c>
      <c r="Q523" t="s">
        <v>2561</v>
      </c>
      <c r="R523" t="s">
        <v>3171</v>
      </c>
      <c r="S523" t="s">
        <v>3544</v>
      </c>
      <c r="T523" t="s">
        <v>588</v>
      </c>
      <c r="U523" t="s">
        <v>3545</v>
      </c>
      <c r="V523" t="s">
        <v>3546</v>
      </c>
      <c r="W523" t="s">
        <v>588</v>
      </c>
      <c r="X523" t="str">
        <f t="shared" si="8"/>
        <v>Funcionamiento</v>
      </c>
      <c r="Y523" t="s">
        <v>7869</v>
      </c>
    </row>
    <row r="524" spans="1:25" x14ac:dyDescent="0.2">
      <c r="A524" t="s">
        <v>3155</v>
      </c>
      <c r="B524" t="s">
        <v>3392</v>
      </c>
      <c r="C524" s="71" t="s">
        <v>3543</v>
      </c>
      <c r="D524" t="s">
        <v>583</v>
      </c>
      <c r="E524" t="s">
        <v>584</v>
      </c>
      <c r="F524" t="s">
        <v>552</v>
      </c>
      <c r="G524" t="s">
        <v>7869</v>
      </c>
      <c r="H524" t="s">
        <v>173</v>
      </c>
      <c r="I524" t="s">
        <v>127</v>
      </c>
      <c r="J524" t="s">
        <v>37</v>
      </c>
      <c r="K524" t="s">
        <v>586</v>
      </c>
      <c r="L524" t="s">
        <v>39</v>
      </c>
      <c r="M524">
        <v>7283800</v>
      </c>
      <c r="N524">
        <v>0</v>
      </c>
      <c r="O524">
        <v>7283800</v>
      </c>
      <c r="P524">
        <v>0</v>
      </c>
      <c r="Q524" t="s">
        <v>2561</v>
      </c>
      <c r="R524" t="s">
        <v>3171</v>
      </c>
      <c r="S524" t="s">
        <v>3544</v>
      </c>
      <c r="T524" t="s">
        <v>588</v>
      </c>
      <c r="U524" t="s">
        <v>3545</v>
      </c>
      <c r="V524" t="s">
        <v>3546</v>
      </c>
      <c r="W524" t="s">
        <v>588</v>
      </c>
      <c r="X524" t="str">
        <f t="shared" si="8"/>
        <v>Funcionamiento</v>
      </c>
      <c r="Y524" t="s">
        <v>7869</v>
      </c>
    </row>
    <row r="525" spans="1:25" x14ac:dyDescent="0.2">
      <c r="A525" t="s">
        <v>3155</v>
      </c>
      <c r="B525" t="s">
        <v>3392</v>
      </c>
      <c r="C525" s="71" t="s">
        <v>3543</v>
      </c>
      <c r="D525" t="s">
        <v>583</v>
      </c>
      <c r="E525" t="s">
        <v>584</v>
      </c>
      <c r="F525" t="s">
        <v>552</v>
      </c>
      <c r="G525" t="s">
        <v>7869</v>
      </c>
      <c r="H525" t="s">
        <v>176</v>
      </c>
      <c r="I525" t="s">
        <v>130</v>
      </c>
      <c r="J525" t="s">
        <v>37</v>
      </c>
      <c r="K525" t="s">
        <v>586</v>
      </c>
      <c r="L525" t="s">
        <v>39</v>
      </c>
      <c r="M525">
        <v>5435600</v>
      </c>
      <c r="N525">
        <v>0</v>
      </c>
      <c r="O525">
        <v>5435600</v>
      </c>
      <c r="P525">
        <v>0</v>
      </c>
      <c r="Q525" t="s">
        <v>2561</v>
      </c>
      <c r="R525" t="s">
        <v>3171</v>
      </c>
      <c r="S525" t="s">
        <v>3544</v>
      </c>
      <c r="T525" t="s">
        <v>588</v>
      </c>
      <c r="U525" t="s">
        <v>3545</v>
      </c>
      <c r="V525" t="s">
        <v>3546</v>
      </c>
      <c r="W525" t="s">
        <v>588</v>
      </c>
      <c r="X525" t="str">
        <f t="shared" si="8"/>
        <v>Funcionamiento</v>
      </c>
      <c r="Y525" t="s">
        <v>7869</v>
      </c>
    </row>
    <row r="526" spans="1:25" x14ac:dyDescent="0.2">
      <c r="A526" t="s">
        <v>3155</v>
      </c>
      <c r="B526" t="s">
        <v>3392</v>
      </c>
      <c r="C526" s="71" t="s">
        <v>3543</v>
      </c>
      <c r="D526" t="s">
        <v>583</v>
      </c>
      <c r="E526" t="s">
        <v>584</v>
      </c>
      <c r="F526" t="s">
        <v>552</v>
      </c>
      <c r="G526" t="s">
        <v>7869</v>
      </c>
      <c r="H526" t="s">
        <v>175</v>
      </c>
      <c r="I526" t="s">
        <v>129</v>
      </c>
      <c r="J526" t="s">
        <v>37</v>
      </c>
      <c r="K526" t="s">
        <v>586</v>
      </c>
      <c r="L526" t="s">
        <v>39</v>
      </c>
      <c r="M526">
        <v>1315700</v>
      </c>
      <c r="N526">
        <v>0</v>
      </c>
      <c r="O526">
        <v>1315700</v>
      </c>
      <c r="P526">
        <v>0</v>
      </c>
      <c r="Q526" t="s">
        <v>2561</v>
      </c>
      <c r="R526" t="s">
        <v>3171</v>
      </c>
      <c r="S526" t="s">
        <v>3544</v>
      </c>
      <c r="T526" t="s">
        <v>588</v>
      </c>
      <c r="U526" t="s">
        <v>3545</v>
      </c>
      <c r="V526" t="s">
        <v>3546</v>
      </c>
      <c r="W526" t="s">
        <v>588</v>
      </c>
      <c r="X526" t="str">
        <f t="shared" si="8"/>
        <v>Funcionamiento</v>
      </c>
      <c r="Y526" t="s">
        <v>7869</v>
      </c>
    </row>
    <row r="527" spans="1:25" x14ac:dyDescent="0.2">
      <c r="A527" t="s">
        <v>3155</v>
      </c>
      <c r="B527" t="s">
        <v>3392</v>
      </c>
      <c r="C527" s="71" t="s">
        <v>3543</v>
      </c>
      <c r="D527" t="s">
        <v>583</v>
      </c>
      <c r="E527" t="s">
        <v>584</v>
      </c>
      <c r="F527" t="s">
        <v>552</v>
      </c>
      <c r="G527" t="s">
        <v>7869</v>
      </c>
      <c r="H527" t="s">
        <v>177</v>
      </c>
      <c r="I527" t="s">
        <v>131</v>
      </c>
      <c r="J527" t="s">
        <v>37</v>
      </c>
      <c r="K527" t="s">
        <v>586</v>
      </c>
      <c r="L527" t="s">
        <v>39</v>
      </c>
      <c r="M527">
        <v>3624700</v>
      </c>
      <c r="N527">
        <v>0</v>
      </c>
      <c r="O527">
        <v>3624700</v>
      </c>
      <c r="P527">
        <v>0</v>
      </c>
      <c r="Q527" t="s">
        <v>2561</v>
      </c>
      <c r="R527" t="s">
        <v>3171</v>
      </c>
      <c r="S527" t="s">
        <v>3544</v>
      </c>
      <c r="T527" t="s">
        <v>588</v>
      </c>
      <c r="U527" t="s">
        <v>3545</v>
      </c>
      <c r="V527" t="s">
        <v>3546</v>
      </c>
      <c r="W527" t="s">
        <v>588</v>
      </c>
      <c r="X527" t="str">
        <f t="shared" si="8"/>
        <v>Funcionamiento</v>
      </c>
      <c r="Y527" t="s">
        <v>7869</v>
      </c>
    </row>
    <row r="528" spans="1:25" x14ac:dyDescent="0.2">
      <c r="A528" t="s">
        <v>3147</v>
      </c>
      <c r="B528" t="s">
        <v>3392</v>
      </c>
      <c r="C528" s="71" t="s">
        <v>3547</v>
      </c>
      <c r="D528" t="s">
        <v>583</v>
      </c>
      <c r="E528" t="s">
        <v>584</v>
      </c>
      <c r="F528" t="s">
        <v>552</v>
      </c>
      <c r="G528" t="s">
        <v>7869</v>
      </c>
      <c r="H528" t="s">
        <v>167</v>
      </c>
      <c r="I528" t="s">
        <v>3051</v>
      </c>
      <c r="J528" t="s">
        <v>37</v>
      </c>
      <c r="K528" t="s">
        <v>586</v>
      </c>
      <c r="L528" t="s">
        <v>39</v>
      </c>
      <c r="M528">
        <v>2523352</v>
      </c>
      <c r="N528">
        <v>0</v>
      </c>
      <c r="O528">
        <v>2523352</v>
      </c>
      <c r="P528">
        <v>0</v>
      </c>
      <c r="Q528" t="s">
        <v>2255</v>
      </c>
      <c r="R528" t="s">
        <v>3177</v>
      </c>
      <c r="S528" t="s">
        <v>3548</v>
      </c>
      <c r="T528" t="s">
        <v>588</v>
      </c>
      <c r="U528" t="s">
        <v>3549</v>
      </c>
      <c r="V528" t="s">
        <v>3550</v>
      </c>
      <c r="W528" t="s">
        <v>588</v>
      </c>
      <c r="X528" t="str">
        <f t="shared" si="8"/>
        <v>Funcionamiento</v>
      </c>
      <c r="Y528" t="s">
        <v>7869</v>
      </c>
    </row>
    <row r="529" spans="1:25" x14ac:dyDescent="0.2">
      <c r="A529" t="s">
        <v>3147</v>
      </c>
      <c r="B529" t="s">
        <v>3392</v>
      </c>
      <c r="C529" s="71" t="s">
        <v>3547</v>
      </c>
      <c r="D529" t="s">
        <v>583</v>
      </c>
      <c r="E529" t="s">
        <v>584</v>
      </c>
      <c r="F529" t="s">
        <v>552</v>
      </c>
      <c r="G529" t="s">
        <v>7869</v>
      </c>
      <c r="H529" t="s">
        <v>169</v>
      </c>
      <c r="I529" t="s">
        <v>123</v>
      </c>
      <c r="J529" t="s">
        <v>37</v>
      </c>
      <c r="K529" t="s">
        <v>586</v>
      </c>
      <c r="L529" t="s">
        <v>39</v>
      </c>
      <c r="M529">
        <v>2752199</v>
      </c>
      <c r="N529">
        <v>0</v>
      </c>
      <c r="O529">
        <v>2752199</v>
      </c>
      <c r="P529">
        <v>0</v>
      </c>
      <c r="Q529" t="s">
        <v>2255</v>
      </c>
      <c r="R529" t="s">
        <v>3177</v>
      </c>
      <c r="S529" t="s">
        <v>3548</v>
      </c>
      <c r="T529" t="s">
        <v>588</v>
      </c>
      <c r="U529" t="s">
        <v>3549</v>
      </c>
      <c r="V529" t="s">
        <v>3550</v>
      </c>
      <c r="W529" t="s">
        <v>588</v>
      </c>
      <c r="X529" t="str">
        <f t="shared" si="8"/>
        <v>Funcionamiento</v>
      </c>
      <c r="Y529" t="s">
        <v>7869</v>
      </c>
    </row>
    <row r="530" spans="1:25" x14ac:dyDescent="0.2">
      <c r="A530" t="s">
        <v>3147</v>
      </c>
      <c r="B530" t="s">
        <v>3392</v>
      </c>
      <c r="C530" s="71" t="s">
        <v>3547</v>
      </c>
      <c r="D530" t="s">
        <v>583</v>
      </c>
      <c r="E530" t="s">
        <v>584</v>
      </c>
      <c r="F530" t="s">
        <v>552</v>
      </c>
      <c r="G530" t="s">
        <v>7869</v>
      </c>
      <c r="H530" t="s">
        <v>178</v>
      </c>
      <c r="I530" t="s">
        <v>132</v>
      </c>
      <c r="J530" t="s">
        <v>37</v>
      </c>
      <c r="K530" t="s">
        <v>586</v>
      </c>
      <c r="L530" t="s">
        <v>39</v>
      </c>
      <c r="M530">
        <v>135248</v>
      </c>
      <c r="N530">
        <v>0</v>
      </c>
      <c r="O530">
        <v>135248</v>
      </c>
      <c r="P530">
        <v>0</v>
      </c>
      <c r="Q530" t="s">
        <v>2255</v>
      </c>
      <c r="R530" t="s">
        <v>3177</v>
      </c>
      <c r="S530" t="s">
        <v>3548</v>
      </c>
      <c r="T530" t="s">
        <v>588</v>
      </c>
      <c r="U530" t="s">
        <v>3549</v>
      </c>
      <c r="V530" t="s">
        <v>3550</v>
      </c>
      <c r="W530" t="s">
        <v>588</v>
      </c>
      <c r="X530" t="str">
        <f t="shared" si="8"/>
        <v>Funcionamiento</v>
      </c>
      <c r="Y530" t="s">
        <v>7869</v>
      </c>
    </row>
    <row r="531" spans="1:25" x14ac:dyDescent="0.2">
      <c r="A531" t="s">
        <v>3147</v>
      </c>
      <c r="B531" t="s">
        <v>3392</v>
      </c>
      <c r="C531" s="71" t="s">
        <v>3547</v>
      </c>
      <c r="D531" t="s">
        <v>583</v>
      </c>
      <c r="E531" t="s">
        <v>584</v>
      </c>
      <c r="F531" t="s">
        <v>552</v>
      </c>
      <c r="G531" t="s">
        <v>7869</v>
      </c>
      <c r="H531" t="s">
        <v>181</v>
      </c>
      <c r="I531" t="s">
        <v>135</v>
      </c>
      <c r="J531" t="s">
        <v>37</v>
      </c>
      <c r="K531" t="s">
        <v>586</v>
      </c>
      <c r="L531" t="s">
        <v>39</v>
      </c>
      <c r="M531">
        <v>2354967</v>
      </c>
      <c r="N531">
        <v>0</v>
      </c>
      <c r="O531">
        <v>2354967</v>
      </c>
      <c r="P531">
        <v>0</v>
      </c>
      <c r="Q531" t="s">
        <v>2255</v>
      </c>
      <c r="R531" t="s">
        <v>3177</v>
      </c>
      <c r="S531" t="s">
        <v>3548</v>
      </c>
      <c r="T531" t="s">
        <v>588</v>
      </c>
      <c r="U531" t="s">
        <v>3549</v>
      </c>
      <c r="V531" t="s">
        <v>3550</v>
      </c>
      <c r="W531" t="s">
        <v>588</v>
      </c>
      <c r="X531" t="str">
        <f t="shared" si="8"/>
        <v>Funcionamiento</v>
      </c>
      <c r="Y531" t="s">
        <v>7869</v>
      </c>
    </row>
    <row r="532" spans="1:25" x14ac:dyDescent="0.2">
      <c r="A532" t="s">
        <v>3147</v>
      </c>
      <c r="B532" t="s">
        <v>3392</v>
      </c>
      <c r="C532" s="71" t="s">
        <v>3547</v>
      </c>
      <c r="D532" t="s">
        <v>583</v>
      </c>
      <c r="E532" t="s">
        <v>584</v>
      </c>
      <c r="F532" t="s">
        <v>552</v>
      </c>
      <c r="G532" t="s">
        <v>7869</v>
      </c>
      <c r="H532" t="s">
        <v>166</v>
      </c>
      <c r="I532" t="s">
        <v>120</v>
      </c>
      <c r="J532" t="s">
        <v>37</v>
      </c>
      <c r="K532" t="s">
        <v>586</v>
      </c>
      <c r="L532" t="s">
        <v>39</v>
      </c>
      <c r="M532">
        <v>1621605</v>
      </c>
      <c r="N532">
        <v>0</v>
      </c>
      <c r="O532">
        <v>1621605</v>
      </c>
      <c r="P532">
        <v>0</v>
      </c>
      <c r="Q532" t="s">
        <v>2255</v>
      </c>
      <c r="R532" t="s">
        <v>3177</v>
      </c>
      <c r="S532" t="s">
        <v>3548</v>
      </c>
      <c r="T532" t="s">
        <v>588</v>
      </c>
      <c r="U532" t="s">
        <v>3549</v>
      </c>
      <c r="V532" t="s">
        <v>3550</v>
      </c>
      <c r="W532" t="s">
        <v>588</v>
      </c>
      <c r="X532" t="str">
        <f t="shared" si="8"/>
        <v>Funcionamiento</v>
      </c>
      <c r="Y532" t="s">
        <v>7869</v>
      </c>
    </row>
    <row r="533" spans="1:25" x14ac:dyDescent="0.2">
      <c r="A533" t="s">
        <v>3147</v>
      </c>
      <c r="B533" t="s">
        <v>3392</v>
      </c>
      <c r="C533" s="71" t="s">
        <v>3547</v>
      </c>
      <c r="D533" t="s">
        <v>583</v>
      </c>
      <c r="E533" t="s">
        <v>584</v>
      </c>
      <c r="F533" t="s">
        <v>552</v>
      </c>
      <c r="G533" t="s">
        <v>7869</v>
      </c>
      <c r="H533" t="s">
        <v>171</v>
      </c>
      <c r="I533" t="s">
        <v>125</v>
      </c>
      <c r="J533" t="s">
        <v>37</v>
      </c>
      <c r="K533" t="s">
        <v>586</v>
      </c>
      <c r="L533" t="s">
        <v>39</v>
      </c>
      <c r="M533">
        <v>86408</v>
      </c>
      <c r="N533">
        <v>0</v>
      </c>
      <c r="O533">
        <v>86408</v>
      </c>
      <c r="P533">
        <v>0</v>
      </c>
      <c r="Q533" t="s">
        <v>2255</v>
      </c>
      <c r="R533" t="s">
        <v>3177</v>
      </c>
      <c r="S533" t="s">
        <v>3548</v>
      </c>
      <c r="T533" t="s">
        <v>588</v>
      </c>
      <c r="U533" t="s">
        <v>3549</v>
      </c>
      <c r="V533" t="s">
        <v>3550</v>
      </c>
      <c r="W533" t="s">
        <v>588</v>
      </c>
      <c r="X533" t="str">
        <f t="shared" si="8"/>
        <v>Funcionamiento</v>
      </c>
      <c r="Y533" t="s">
        <v>7869</v>
      </c>
    </row>
    <row r="534" spans="1:25" x14ac:dyDescent="0.2">
      <c r="A534" t="s">
        <v>3147</v>
      </c>
      <c r="B534" t="s">
        <v>3392</v>
      </c>
      <c r="C534" s="71" t="s">
        <v>3547</v>
      </c>
      <c r="D534" t="s">
        <v>583</v>
      </c>
      <c r="E534" t="s">
        <v>584</v>
      </c>
      <c r="F534" t="s">
        <v>552</v>
      </c>
      <c r="G534" t="s">
        <v>7869</v>
      </c>
      <c r="H534" t="s">
        <v>164</v>
      </c>
      <c r="I534" t="s">
        <v>118</v>
      </c>
      <c r="J534" t="s">
        <v>37</v>
      </c>
      <c r="K534" t="s">
        <v>586</v>
      </c>
      <c r="L534" t="s">
        <v>39</v>
      </c>
      <c r="M534">
        <v>74104372</v>
      </c>
      <c r="N534">
        <v>0</v>
      </c>
      <c r="O534">
        <v>74104372</v>
      </c>
      <c r="P534">
        <v>0</v>
      </c>
      <c r="Q534" t="s">
        <v>2255</v>
      </c>
      <c r="R534" t="s">
        <v>3177</v>
      </c>
      <c r="S534" t="s">
        <v>3548</v>
      </c>
      <c r="T534" t="s">
        <v>588</v>
      </c>
      <c r="U534" t="s">
        <v>3549</v>
      </c>
      <c r="V534" t="s">
        <v>3550</v>
      </c>
      <c r="W534" t="s">
        <v>588</v>
      </c>
      <c r="X534" t="str">
        <f t="shared" si="8"/>
        <v>Funcionamiento</v>
      </c>
      <c r="Y534" t="s">
        <v>7869</v>
      </c>
    </row>
    <row r="535" spans="1:25" x14ac:dyDescent="0.2">
      <c r="A535" t="s">
        <v>3147</v>
      </c>
      <c r="B535" t="s">
        <v>3392</v>
      </c>
      <c r="C535" s="71" t="s">
        <v>3547</v>
      </c>
      <c r="D535" t="s">
        <v>583</v>
      </c>
      <c r="E535" t="s">
        <v>584</v>
      </c>
      <c r="F535" t="s">
        <v>552</v>
      </c>
      <c r="G535" t="s">
        <v>7869</v>
      </c>
      <c r="H535" t="s">
        <v>192</v>
      </c>
      <c r="I535" t="s">
        <v>147</v>
      </c>
      <c r="J535" t="s">
        <v>37</v>
      </c>
      <c r="K535" t="s">
        <v>586</v>
      </c>
      <c r="L535" t="s">
        <v>39</v>
      </c>
      <c r="M535">
        <v>1201228</v>
      </c>
      <c r="N535">
        <v>0</v>
      </c>
      <c r="O535">
        <v>1201228</v>
      </c>
      <c r="P535">
        <v>0</v>
      </c>
      <c r="Q535" t="s">
        <v>2255</v>
      </c>
      <c r="R535" t="s">
        <v>3177</v>
      </c>
      <c r="S535" t="s">
        <v>3548</v>
      </c>
      <c r="T535" t="s">
        <v>588</v>
      </c>
      <c r="U535" t="s">
        <v>3549</v>
      </c>
      <c r="V535" t="s">
        <v>3550</v>
      </c>
      <c r="W535" t="s">
        <v>588</v>
      </c>
      <c r="X535" t="str">
        <f t="shared" si="8"/>
        <v>Funcionamiento</v>
      </c>
      <c r="Y535" t="s">
        <v>7869</v>
      </c>
    </row>
    <row r="536" spans="1:25" x14ac:dyDescent="0.2">
      <c r="A536" t="s">
        <v>3181</v>
      </c>
      <c r="B536" t="s">
        <v>3219</v>
      </c>
      <c r="C536" s="71" t="s">
        <v>3551</v>
      </c>
      <c r="D536" t="s">
        <v>583</v>
      </c>
      <c r="E536" t="s">
        <v>584</v>
      </c>
      <c r="F536" t="s">
        <v>552</v>
      </c>
      <c r="G536" t="s">
        <v>7869</v>
      </c>
      <c r="H536" t="s">
        <v>473</v>
      </c>
      <c r="I536" t="s">
        <v>474</v>
      </c>
      <c r="J536" t="s">
        <v>37</v>
      </c>
      <c r="K536" t="s">
        <v>586</v>
      </c>
      <c r="L536" t="s">
        <v>39</v>
      </c>
      <c r="M536">
        <v>1836060</v>
      </c>
      <c r="N536">
        <v>0</v>
      </c>
      <c r="O536">
        <v>1836060</v>
      </c>
      <c r="P536">
        <v>0</v>
      </c>
      <c r="Q536" t="s">
        <v>2256</v>
      </c>
      <c r="R536" t="s">
        <v>3139</v>
      </c>
      <c r="S536" t="s">
        <v>3098</v>
      </c>
      <c r="T536" t="s">
        <v>3552</v>
      </c>
      <c r="U536" t="s">
        <v>3553</v>
      </c>
      <c r="V536" t="s">
        <v>3554</v>
      </c>
      <c r="W536" t="s">
        <v>588</v>
      </c>
      <c r="X536" t="str">
        <f t="shared" si="8"/>
        <v>Funcionamiento</v>
      </c>
      <c r="Y536" t="s">
        <v>7869</v>
      </c>
    </row>
    <row r="537" spans="1:25" x14ac:dyDescent="0.2">
      <c r="A537" t="s">
        <v>3187</v>
      </c>
      <c r="B537" t="s">
        <v>3219</v>
      </c>
      <c r="C537" s="71" t="s">
        <v>3555</v>
      </c>
      <c r="D537" t="s">
        <v>583</v>
      </c>
      <c r="E537" t="s">
        <v>584</v>
      </c>
      <c r="F537" t="s">
        <v>552</v>
      </c>
      <c r="G537" t="s">
        <v>7869</v>
      </c>
      <c r="H537" t="s">
        <v>173</v>
      </c>
      <c r="I537" t="s">
        <v>127</v>
      </c>
      <c r="J537" t="s">
        <v>37</v>
      </c>
      <c r="K537" t="s">
        <v>586</v>
      </c>
      <c r="L537" t="s">
        <v>39</v>
      </c>
      <c r="M537">
        <v>7240700</v>
      </c>
      <c r="N537">
        <v>0</v>
      </c>
      <c r="O537">
        <v>7240700</v>
      </c>
      <c r="P537">
        <v>0</v>
      </c>
      <c r="Q537" t="s">
        <v>2257</v>
      </c>
      <c r="R537" t="s">
        <v>3194</v>
      </c>
      <c r="S537" t="s">
        <v>3469</v>
      </c>
      <c r="T537" t="s">
        <v>588</v>
      </c>
      <c r="U537" t="s">
        <v>3556</v>
      </c>
      <c r="V537" t="s">
        <v>3557</v>
      </c>
      <c r="W537" t="s">
        <v>588</v>
      </c>
      <c r="X537" t="str">
        <f t="shared" si="8"/>
        <v>Funcionamiento</v>
      </c>
      <c r="Y537" t="s">
        <v>7869</v>
      </c>
    </row>
    <row r="538" spans="1:25" x14ac:dyDescent="0.2">
      <c r="A538" t="s">
        <v>3187</v>
      </c>
      <c r="B538" t="s">
        <v>3219</v>
      </c>
      <c r="C538" s="71" t="s">
        <v>3555</v>
      </c>
      <c r="D538" t="s">
        <v>583</v>
      </c>
      <c r="E538" t="s">
        <v>584</v>
      </c>
      <c r="F538" t="s">
        <v>552</v>
      </c>
      <c r="G538" t="s">
        <v>7869</v>
      </c>
      <c r="H538" t="s">
        <v>172</v>
      </c>
      <c r="I538" t="s">
        <v>126</v>
      </c>
      <c r="J538" t="s">
        <v>37</v>
      </c>
      <c r="K538" t="s">
        <v>586</v>
      </c>
      <c r="L538" t="s">
        <v>39</v>
      </c>
      <c r="M538">
        <v>10220900</v>
      </c>
      <c r="N538">
        <v>0</v>
      </c>
      <c r="O538">
        <v>10220900</v>
      </c>
      <c r="P538">
        <v>0</v>
      </c>
      <c r="Q538" t="s">
        <v>2257</v>
      </c>
      <c r="R538" t="s">
        <v>3194</v>
      </c>
      <c r="S538" t="s">
        <v>3469</v>
      </c>
      <c r="T538" t="s">
        <v>588</v>
      </c>
      <c r="U538" t="s">
        <v>3556</v>
      </c>
      <c r="V538" t="s">
        <v>3557</v>
      </c>
      <c r="W538" t="s">
        <v>588</v>
      </c>
      <c r="X538" t="str">
        <f t="shared" si="8"/>
        <v>Funcionamiento</v>
      </c>
      <c r="Y538" t="s">
        <v>7869</v>
      </c>
    </row>
    <row r="539" spans="1:25" x14ac:dyDescent="0.2">
      <c r="A539" t="s">
        <v>3187</v>
      </c>
      <c r="B539" t="s">
        <v>3219</v>
      </c>
      <c r="C539" s="71" t="s">
        <v>3555</v>
      </c>
      <c r="D539" t="s">
        <v>583</v>
      </c>
      <c r="E539" t="s">
        <v>584</v>
      </c>
      <c r="F539" t="s">
        <v>552</v>
      </c>
      <c r="G539" t="s">
        <v>7869</v>
      </c>
      <c r="H539" t="s">
        <v>175</v>
      </c>
      <c r="I539" t="s">
        <v>129</v>
      </c>
      <c r="J539" t="s">
        <v>37</v>
      </c>
      <c r="K539" t="s">
        <v>586</v>
      </c>
      <c r="L539" t="s">
        <v>39</v>
      </c>
      <c r="M539">
        <v>1410800</v>
      </c>
      <c r="N539">
        <v>0</v>
      </c>
      <c r="O539">
        <v>1410800</v>
      </c>
      <c r="P539">
        <v>0</v>
      </c>
      <c r="Q539" t="s">
        <v>2257</v>
      </c>
      <c r="R539" t="s">
        <v>3194</v>
      </c>
      <c r="S539" t="s">
        <v>3469</v>
      </c>
      <c r="T539" t="s">
        <v>588</v>
      </c>
      <c r="U539" t="s">
        <v>3556</v>
      </c>
      <c r="V539" t="s">
        <v>3557</v>
      </c>
      <c r="W539" t="s">
        <v>588</v>
      </c>
      <c r="X539" t="str">
        <f t="shared" si="8"/>
        <v>Funcionamiento</v>
      </c>
      <c r="Y539" t="s">
        <v>7869</v>
      </c>
    </row>
    <row r="540" spans="1:25" x14ac:dyDescent="0.2">
      <c r="A540" t="s">
        <v>3187</v>
      </c>
      <c r="B540" t="s">
        <v>3219</v>
      </c>
      <c r="C540" s="71" t="s">
        <v>3555</v>
      </c>
      <c r="D540" t="s">
        <v>583</v>
      </c>
      <c r="E540" t="s">
        <v>584</v>
      </c>
      <c r="F540" t="s">
        <v>552</v>
      </c>
      <c r="G540" t="s">
        <v>7869</v>
      </c>
      <c r="H540" t="s">
        <v>174</v>
      </c>
      <c r="I540" t="s">
        <v>128</v>
      </c>
      <c r="J540" t="s">
        <v>37</v>
      </c>
      <c r="K540" t="s">
        <v>586</v>
      </c>
      <c r="L540" t="s">
        <v>39</v>
      </c>
      <c r="M540">
        <v>3725200</v>
      </c>
      <c r="N540">
        <v>0</v>
      </c>
      <c r="O540">
        <v>3725200</v>
      </c>
      <c r="P540">
        <v>0</v>
      </c>
      <c r="Q540" t="s">
        <v>2257</v>
      </c>
      <c r="R540" t="s">
        <v>3194</v>
      </c>
      <c r="S540" t="s">
        <v>3469</v>
      </c>
      <c r="T540" t="s">
        <v>588</v>
      </c>
      <c r="U540" t="s">
        <v>3556</v>
      </c>
      <c r="V540" t="s">
        <v>3557</v>
      </c>
      <c r="W540" t="s">
        <v>588</v>
      </c>
      <c r="X540" t="str">
        <f t="shared" si="8"/>
        <v>Funcionamiento</v>
      </c>
      <c r="Y540" t="s">
        <v>7869</v>
      </c>
    </row>
    <row r="541" spans="1:25" x14ac:dyDescent="0.2">
      <c r="A541" t="s">
        <v>3187</v>
      </c>
      <c r="B541" t="s">
        <v>3219</v>
      </c>
      <c r="C541" s="71" t="s">
        <v>3555</v>
      </c>
      <c r="D541" t="s">
        <v>583</v>
      </c>
      <c r="E541" t="s">
        <v>584</v>
      </c>
      <c r="F541" t="s">
        <v>552</v>
      </c>
      <c r="G541" t="s">
        <v>7869</v>
      </c>
      <c r="H541" t="s">
        <v>176</v>
      </c>
      <c r="I541" t="s">
        <v>130</v>
      </c>
      <c r="J541" t="s">
        <v>37</v>
      </c>
      <c r="K541" t="s">
        <v>586</v>
      </c>
      <c r="L541" t="s">
        <v>39</v>
      </c>
      <c r="M541">
        <v>2795300</v>
      </c>
      <c r="N541">
        <v>0</v>
      </c>
      <c r="O541">
        <v>2795300</v>
      </c>
      <c r="P541">
        <v>0</v>
      </c>
      <c r="Q541" t="s">
        <v>2257</v>
      </c>
      <c r="R541" t="s">
        <v>3194</v>
      </c>
      <c r="S541" t="s">
        <v>3469</v>
      </c>
      <c r="T541" t="s">
        <v>588</v>
      </c>
      <c r="U541" t="s">
        <v>3556</v>
      </c>
      <c r="V541" t="s">
        <v>3557</v>
      </c>
      <c r="W541" t="s">
        <v>588</v>
      </c>
      <c r="X541" t="str">
        <f t="shared" si="8"/>
        <v>Funcionamiento</v>
      </c>
      <c r="Y541" t="s">
        <v>7869</v>
      </c>
    </row>
    <row r="542" spans="1:25" x14ac:dyDescent="0.2">
      <c r="A542" t="s">
        <v>3187</v>
      </c>
      <c r="B542" t="s">
        <v>3219</v>
      </c>
      <c r="C542" s="71" t="s">
        <v>3555</v>
      </c>
      <c r="D542" t="s">
        <v>583</v>
      </c>
      <c r="E542" t="s">
        <v>584</v>
      </c>
      <c r="F542" t="s">
        <v>552</v>
      </c>
      <c r="G542" t="s">
        <v>7869</v>
      </c>
      <c r="H542" t="s">
        <v>177</v>
      </c>
      <c r="I542" t="s">
        <v>131</v>
      </c>
      <c r="J542" t="s">
        <v>37</v>
      </c>
      <c r="K542" t="s">
        <v>586</v>
      </c>
      <c r="L542" t="s">
        <v>39</v>
      </c>
      <c r="M542">
        <v>1863300</v>
      </c>
      <c r="N542">
        <v>0</v>
      </c>
      <c r="O542">
        <v>1863300</v>
      </c>
      <c r="P542">
        <v>0</v>
      </c>
      <c r="Q542" t="s">
        <v>2257</v>
      </c>
      <c r="R542" t="s">
        <v>3194</v>
      </c>
      <c r="S542" t="s">
        <v>3469</v>
      </c>
      <c r="T542" t="s">
        <v>588</v>
      </c>
      <c r="U542" t="s">
        <v>3556</v>
      </c>
      <c r="V542" t="s">
        <v>3557</v>
      </c>
      <c r="W542" t="s">
        <v>588</v>
      </c>
      <c r="X542" t="str">
        <f t="shared" si="8"/>
        <v>Funcionamiento</v>
      </c>
      <c r="Y542" t="s">
        <v>7869</v>
      </c>
    </row>
    <row r="543" spans="1:25" x14ac:dyDescent="0.2">
      <c r="A543" t="s">
        <v>3165</v>
      </c>
      <c r="B543" t="s">
        <v>3227</v>
      </c>
      <c r="C543" s="71" t="s">
        <v>3558</v>
      </c>
      <c r="D543" t="s">
        <v>583</v>
      </c>
      <c r="E543" t="s">
        <v>584</v>
      </c>
      <c r="F543" t="s">
        <v>552</v>
      </c>
      <c r="G543" t="s">
        <v>7869</v>
      </c>
      <c r="H543" t="s">
        <v>169</v>
      </c>
      <c r="I543" t="s">
        <v>123</v>
      </c>
      <c r="J543" t="s">
        <v>37</v>
      </c>
      <c r="K543" t="s">
        <v>586</v>
      </c>
      <c r="L543" t="s">
        <v>39</v>
      </c>
      <c r="M543">
        <v>2147431</v>
      </c>
      <c r="N543">
        <v>0</v>
      </c>
      <c r="O543">
        <v>2147431</v>
      </c>
      <c r="P543">
        <v>0</v>
      </c>
      <c r="Q543" t="s">
        <v>2258</v>
      </c>
      <c r="R543" t="s">
        <v>3190</v>
      </c>
      <c r="S543" t="s">
        <v>3559</v>
      </c>
      <c r="T543" t="s">
        <v>588</v>
      </c>
      <c r="U543" t="s">
        <v>3560</v>
      </c>
      <c r="V543" t="s">
        <v>3561</v>
      </c>
      <c r="W543" t="s">
        <v>588</v>
      </c>
      <c r="X543" t="str">
        <f t="shared" si="8"/>
        <v>Funcionamiento</v>
      </c>
      <c r="Y543" t="s">
        <v>7869</v>
      </c>
    </row>
    <row r="544" spans="1:25" x14ac:dyDescent="0.2">
      <c r="A544" t="s">
        <v>3165</v>
      </c>
      <c r="B544" t="s">
        <v>3227</v>
      </c>
      <c r="C544" s="71" t="s">
        <v>3558</v>
      </c>
      <c r="D544" t="s">
        <v>583</v>
      </c>
      <c r="E544" t="s">
        <v>584</v>
      </c>
      <c r="F544" t="s">
        <v>552</v>
      </c>
      <c r="G544" t="s">
        <v>7869</v>
      </c>
      <c r="H544" t="s">
        <v>164</v>
      </c>
      <c r="I544" t="s">
        <v>118</v>
      </c>
      <c r="J544" t="s">
        <v>37</v>
      </c>
      <c r="K544" t="s">
        <v>586</v>
      </c>
      <c r="L544" t="s">
        <v>39</v>
      </c>
      <c r="M544">
        <v>81499540</v>
      </c>
      <c r="N544">
        <v>0</v>
      </c>
      <c r="O544">
        <v>81499540</v>
      </c>
      <c r="P544">
        <v>0</v>
      </c>
      <c r="Q544" t="s">
        <v>2258</v>
      </c>
      <c r="R544" t="s">
        <v>3190</v>
      </c>
      <c r="S544" t="s">
        <v>3559</v>
      </c>
      <c r="T544" t="s">
        <v>588</v>
      </c>
      <c r="U544" t="s">
        <v>3560</v>
      </c>
      <c r="V544" t="s">
        <v>3561</v>
      </c>
      <c r="W544" t="s">
        <v>588</v>
      </c>
      <c r="X544" t="str">
        <f t="shared" si="8"/>
        <v>Funcionamiento</v>
      </c>
      <c r="Y544" t="s">
        <v>7869</v>
      </c>
    </row>
    <row r="545" spans="1:25" x14ac:dyDescent="0.2">
      <c r="A545" t="s">
        <v>3165</v>
      </c>
      <c r="B545" t="s">
        <v>3227</v>
      </c>
      <c r="C545" s="71" t="s">
        <v>3558</v>
      </c>
      <c r="D545" t="s">
        <v>583</v>
      </c>
      <c r="E545" t="s">
        <v>584</v>
      </c>
      <c r="F545" t="s">
        <v>552</v>
      </c>
      <c r="G545" t="s">
        <v>7869</v>
      </c>
      <c r="H545" t="s">
        <v>171</v>
      </c>
      <c r="I545" t="s">
        <v>125</v>
      </c>
      <c r="J545" t="s">
        <v>37</v>
      </c>
      <c r="K545" t="s">
        <v>586</v>
      </c>
      <c r="L545" t="s">
        <v>39</v>
      </c>
      <c r="M545">
        <v>2955973</v>
      </c>
      <c r="N545">
        <v>0</v>
      </c>
      <c r="O545">
        <v>2955973</v>
      </c>
      <c r="P545">
        <v>0</v>
      </c>
      <c r="Q545" t="s">
        <v>2258</v>
      </c>
      <c r="R545" t="s">
        <v>3190</v>
      </c>
      <c r="S545" t="s">
        <v>3559</v>
      </c>
      <c r="T545" t="s">
        <v>588</v>
      </c>
      <c r="U545" t="s">
        <v>3560</v>
      </c>
      <c r="V545" t="s">
        <v>3561</v>
      </c>
      <c r="W545" t="s">
        <v>588</v>
      </c>
      <c r="X545" t="str">
        <f t="shared" si="8"/>
        <v>Funcionamiento</v>
      </c>
      <c r="Y545" t="s">
        <v>7869</v>
      </c>
    </row>
    <row r="546" spans="1:25" x14ac:dyDescent="0.2">
      <c r="A546" t="s">
        <v>3165</v>
      </c>
      <c r="B546" t="s">
        <v>3227</v>
      </c>
      <c r="C546" s="71" t="s">
        <v>3558</v>
      </c>
      <c r="D546" t="s">
        <v>583</v>
      </c>
      <c r="E546" t="s">
        <v>584</v>
      </c>
      <c r="F546" t="s">
        <v>552</v>
      </c>
      <c r="G546" t="s">
        <v>7869</v>
      </c>
      <c r="H546" t="s">
        <v>166</v>
      </c>
      <c r="I546" t="s">
        <v>120</v>
      </c>
      <c r="J546" t="s">
        <v>37</v>
      </c>
      <c r="K546" t="s">
        <v>586</v>
      </c>
      <c r="L546" t="s">
        <v>39</v>
      </c>
      <c r="M546">
        <v>1938874</v>
      </c>
      <c r="N546">
        <v>0</v>
      </c>
      <c r="O546">
        <v>1938874</v>
      </c>
      <c r="P546">
        <v>0</v>
      </c>
      <c r="Q546" t="s">
        <v>2258</v>
      </c>
      <c r="R546" t="s">
        <v>3190</v>
      </c>
      <c r="S546" t="s">
        <v>3559</v>
      </c>
      <c r="T546" t="s">
        <v>588</v>
      </c>
      <c r="U546" t="s">
        <v>3560</v>
      </c>
      <c r="V546" t="s">
        <v>3561</v>
      </c>
      <c r="W546" t="s">
        <v>588</v>
      </c>
      <c r="X546" t="str">
        <f t="shared" si="8"/>
        <v>Funcionamiento</v>
      </c>
      <c r="Y546" t="s">
        <v>7869</v>
      </c>
    </row>
    <row r="547" spans="1:25" x14ac:dyDescent="0.2">
      <c r="A547" t="s">
        <v>3165</v>
      </c>
      <c r="B547" t="s">
        <v>3227</v>
      </c>
      <c r="C547" s="71" t="s">
        <v>3558</v>
      </c>
      <c r="D547" t="s">
        <v>583</v>
      </c>
      <c r="E547" t="s">
        <v>584</v>
      </c>
      <c r="F547" t="s">
        <v>552</v>
      </c>
      <c r="G547" t="s">
        <v>7869</v>
      </c>
      <c r="H547" t="s">
        <v>557</v>
      </c>
      <c r="I547" t="s">
        <v>3221</v>
      </c>
      <c r="J547" t="s">
        <v>37</v>
      </c>
      <c r="K547" t="s">
        <v>586</v>
      </c>
      <c r="L547" t="s">
        <v>39</v>
      </c>
      <c r="M547">
        <v>3017051</v>
      </c>
      <c r="N547">
        <v>0</v>
      </c>
      <c r="O547">
        <v>3017051</v>
      </c>
      <c r="P547">
        <v>0</v>
      </c>
      <c r="Q547" t="s">
        <v>2258</v>
      </c>
      <c r="R547" t="s">
        <v>3190</v>
      </c>
      <c r="S547" t="s">
        <v>3559</v>
      </c>
      <c r="T547" t="s">
        <v>588</v>
      </c>
      <c r="U547" t="s">
        <v>3560</v>
      </c>
      <c r="V547" t="s">
        <v>3561</v>
      </c>
      <c r="W547" t="s">
        <v>588</v>
      </c>
      <c r="X547" t="str">
        <f t="shared" si="8"/>
        <v>Funcionamiento</v>
      </c>
      <c r="Y547" t="s">
        <v>7869</v>
      </c>
    </row>
    <row r="548" spans="1:25" x14ac:dyDescent="0.2">
      <c r="A548" t="s">
        <v>3165</v>
      </c>
      <c r="B548" t="s">
        <v>3227</v>
      </c>
      <c r="C548" s="71" t="s">
        <v>3558</v>
      </c>
      <c r="D548" t="s">
        <v>583</v>
      </c>
      <c r="E548" t="s">
        <v>584</v>
      </c>
      <c r="F548" t="s">
        <v>552</v>
      </c>
      <c r="G548" t="s">
        <v>7869</v>
      </c>
      <c r="H548" t="s">
        <v>178</v>
      </c>
      <c r="I548" t="s">
        <v>132</v>
      </c>
      <c r="J548" t="s">
        <v>37</v>
      </c>
      <c r="K548" t="s">
        <v>586</v>
      </c>
      <c r="L548" t="s">
        <v>39</v>
      </c>
      <c r="M548">
        <v>3161553</v>
      </c>
      <c r="N548">
        <v>0</v>
      </c>
      <c r="O548">
        <v>3161553</v>
      </c>
      <c r="P548">
        <v>0</v>
      </c>
      <c r="Q548" t="s">
        <v>2258</v>
      </c>
      <c r="R548" t="s">
        <v>3190</v>
      </c>
      <c r="S548" t="s">
        <v>3559</v>
      </c>
      <c r="T548" t="s">
        <v>588</v>
      </c>
      <c r="U548" t="s">
        <v>3560</v>
      </c>
      <c r="V548" t="s">
        <v>3561</v>
      </c>
      <c r="W548" t="s">
        <v>588</v>
      </c>
      <c r="X548" t="str">
        <f t="shared" si="8"/>
        <v>Funcionamiento</v>
      </c>
      <c r="Y548" t="s">
        <v>7869</v>
      </c>
    </row>
    <row r="549" spans="1:25" x14ac:dyDescent="0.2">
      <c r="A549" t="s">
        <v>3165</v>
      </c>
      <c r="B549" t="s">
        <v>3227</v>
      </c>
      <c r="C549" s="71" t="s">
        <v>3558</v>
      </c>
      <c r="D549" t="s">
        <v>583</v>
      </c>
      <c r="E549" t="s">
        <v>584</v>
      </c>
      <c r="F549" t="s">
        <v>552</v>
      </c>
      <c r="G549" t="s">
        <v>7869</v>
      </c>
      <c r="H549" t="s">
        <v>180</v>
      </c>
      <c r="I549" t="s">
        <v>134</v>
      </c>
      <c r="J549" t="s">
        <v>37</v>
      </c>
      <c r="K549" t="s">
        <v>586</v>
      </c>
      <c r="L549" t="s">
        <v>39</v>
      </c>
      <c r="M549">
        <v>209359</v>
      </c>
      <c r="N549">
        <v>0</v>
      </c>
      <c r="O549">
        <v>209359</v>
      </c>
      <c r="P549">
        <v>0</v>
      </c>
      <c r="Q549" t="s">
        <v>2258</v>
      </c>
      <c r="R549" t="s">
        <v>3190</v>
      </c>
      <c r="S549" t="s">
        <v>3559</v>
      </c>
      <c r="T549" t="s">
        <v>588</v>
      </c>
      <c r="U549" t="s">
        <v>3560</v>
      </c>
      <c r="V549" t="s">
        <v>3561</v>
      </c>
      <c r="W549" t="s">
        <v>588</v>
      </c>
      <c r="X549" t="str">
        <f t="shared" si="8"/>
        <v>Funcionamiento</v>
      </c>
      <c r="Y549" t="s">
        <v>7869</v>
      </c>
    </row>
    <row r="550" spans="1:25" x14ac:dyDescent="0.2">
      <c r="A550" t="s">
        <v>3165</v>
      </c>
      <c r="B550" t="s">
        <v>3227</v>
      </c>
      <c r="C550" s="71" t="s">
        <v>3558</v>
      </c>
      <c r="D550" t="s">
        <v>583</v>
      </c>
      <c r="E550" t="s">
        <v>584</v>
      </c>
      <c r="F550" t="s">
        <v>552</v>
      </c>
      <c r="G550" t="s">
        <v>7869</v>
      </c>
      <c r="H550" t="s">
        <v>181</v>
      </c>
      <c r="I550" t="s">
        <v>135</v>
      </c>
      <c r="J550" t="s">
        <v>37</v>
      </c>
      <c r="K550" t="s">
        <v>586</v>
      </c>
      <c r="L550" t="s">
        <v>39</v>
      </c>
      <c r="M550">
        <v>2354967</v>
      </c>
      <c r="N550">
        <v>0</v>
      </c>
      <c r="O550">
        <v>2354967</v>
      </c>
      <c r="P550">
        <v>0</v>
      </c>
      <c r="Q550" t="s">
        <v>2258</v>
      </c>
      <c r="R550" t="s">
        <v>3190</v>
      </c>
      <c r="S550" t="s">
        <v>3559</v>
      </c>
      <c r="T550" t="s">
        <v>588</v>
      </c>
      <c r="U550" t="s">
        <v>3560</v>
      </c>
      <c r="V550" t="s">
        <v>3561</v>
      </c>
      <c r="W550" t="s">
        <v>588</v>
      </c>
      <c r="X550" t="str">
        <f t="shared" si="8"/>
        <v>Funcionamiento</v>
      </c>
      <c r="Y550" t="s">
        <v>7869</v>
      </c>
    </row>
    <row r="551" spans="1:25" x14ac:dyDescent="0.2">
      <c r="A551" t="s">
        <v>3171</v>
      </c>
      <c r="B551" t="s">
        <v>3249</v>
      </c>
      <c r="C551" s="71" t="s">
        <v>3562</v>
      </c>
      <c r="D551" t="s">
        <v>583</v>
      </c>
      <c r="E551" t="s">
        <v>584</v>
      </c>
      <c r="F551" t="s">
        <v>3087</v>
      </c>
      <c r="G551" t="s">
        <v>7869</v>
      </c>
      <c r="H551" t="s">
        <v>197</v>
      </c>
      <c r="I551" t="s">
        <v>155</v>
      </c>
      <c r="J551" t="s">
        <v>48</v>
      </c>
      <c r="K551" t="s">
        <v>596</v>
      </c>
      <c r="L551" t="s">
        <v>39</v>
      </c>
      <c r="M551">
        <v>9035932</v>
      </c>
      <c r="N551">
        <v>0</v>
      </c>
      <c r="O551">
        <v>9035932</v>
      </c>
      <c r="P551">
        <v>418265.47</v>
      </c>
      <c r="Q551" t="s">
        <v>2867</v>
      </c>
      <c r="R551" t="s">
        <v>3200</v>
      </c>
      <c r="S551" t="s">
        <v>4879</v>
      </c>
      <c r="T551" t="s">
        <v>588</v>
      </c>
      <c r="U551" t="s">
        <v>588</v>
      </c>
      <c r="V551" t="s">
        <v>588</v>
      </c>
      <c r="W551" t="s">
        <v>588</v>
      </c>
      <c r="X551" t="str">
        <f t="shared" si="8"/>
        <v>Inversión</v>
      </c>
      <c r="Y551" t="s">
        <v>626</v>
      </c>
    </row>
    <row r="552" spans="1:25" x14ac:dyDescent="0.2">
      <c r="A552" t="s">
        <v>3177</v>
      </c>
      <c r="B552" t="s">
        <v>3412</v>
      </c>
      <c r="C552" s="71" t="s">
        <v>3563</v>
      </c>
      <c r="D552" t="s">
        <v>583</v>
      </c>
      <c r="E552" t="s">
        <v>584</v>
      </c>
      <c r="F552" t="s">
        <v>552</v>
      </c>
      <c r="G552" t="s">
        <v>7869</v>
      </c>
      <c r="H552" t="s">
        <v>174</v>
      </c>
      <c r="I552" t="s">
        <v>128</v>
      </c>
      <c r="J552" t="s">
        <v>37</v>
      </c>
      <c r="K552" t="s">
        <v>586</v>
      </c>
      <c r="L552" t="s">
        <v>39</v>
      </c>
      <c r="M552">
        <v>3952700</v>
      </c>
      <c r="N552">
        <v>0</v>
      </c>
      <c r="O552">
        <v>3952700</v>
      </c>
      <c r="P552">
        <v>0</v>
      </c>
      <c r="Q552" t="s">
        <v>2868</v>
      </c>
      <c r="R552" t="s">
        <v>3211</v>
      </c>
      <c r="S552" t="s">
        <v>3564</v>
      </c>
      <c r="T552" t="s">
        <v>588</v>
      </c>
      <c r="U552" t="s">
        <v>3565</v>
      </c>
      <c r="V552" t="s">
        <v>3566</v>
      </c>
      <c r="W552" t="s">
        <v>588</v>
      </c>
      <c r="X552" t="str">
        <f t="shared" si="8"/>
        <v>Funcionamiento</v>
      </c>
      <c r="Y552" t="s">
        <v>7869</v>
      </c>
    </row>
    <row r="553" spans="1:25" x14ac:dyDescent="0.2">
      <c r="A553" t="s">
        <v>3177</v>
      </c>
      <c r="B553" t="s">
        <v>3412</v>
      </c>
      <c r="C553" s="71" t="s">
        <v>3563</v>
      </c>
      <c r="D553" t="s">
        <v>583</v>
      </c>
      <c r="E553" t="s">
        <v>584</v>
      </c>
      <c r="F553" t="s">
        <v>552</v>
      </c>
      <c r="G553" t="s">
        <v>7869</v>
      </c>
      <c r="H553" t="s">
        <v>173</v>
      </c>
      <c r="I553" t="s">
        <v>127</v>
      </c>
      <c r="J553" t="s">
        <v>37</v>
      </c>
      <c r="K553" t="s">
        <v>586</v>
      </c>
      <c r="L553" t="s">
        <v>39</v>
      </c>
      <c r="M553">
        <v>7403400</v>
      </c>
      <c r="N553">
        <v>0</v>
      </c>
      <c r="O553">
        <v>7403400</v>
      </c>
      <c r="P553">
        <v>0</v>
      </c>
      <c r="Q553" t="s">
        <v>2868</v>
      </c>
      <c r="R553" t="s">
        <v>3211</v>
      </c>
      <c r="S553" t="s">
        <v>3564</v>
      </c>
      <c r="T553" t="s">
        <v>588</v>
      </c>
      <c r="U553" t="s">
        <v>3565</v>
      </c>
      <c r="V553" t="s">
        <v>3566</v>
      </c>
      <c r="W553" t="s">
        <v>588</v>
      </c>
      <c r="X553" t="str">
        <f t="shared" si="8"/>
        <v>Funcionamiento</v>
      </c>
      <c r="Y553" t="s">
        <v>7869</v>
      </c>
    </row>
    <row r="554" spans="1:25" x14ac:dyDescent="0.2">
      <c r="A554" t="s">
        <v>3177</v>
      </c>
      <c r="B554" t="s">
        <v>3412</v>
      </c>
      <c r="C554" s="71" t="s">
        <v>3563</v>
      </c>
      <c r="D554" t="s">
        <v>583</v>
      </c>
      <c r="E554" t="s">
        <v>584</v>
      </c>
      <c r="F554" t="s">
        <v>552</v>
      </c>
      <c r="G554" t="s">
        <v>7869</v>
      </c>
      <c r="H554" t="s">
        <v>177</v>
      </c>
      <c r="I554" t="s">
        <v>131</v>
      </c>
      <c r="J554" t="s">
        <v>37</v>
      </c>
      <c r="K554" t="s">
        <v>586</v>
      </c>
      <c r="L554" t="s">
        <v>39</v>
      </c>
      <c r="M554">
        <v>1976900</v>
      </c>
      <c r="N554">
        <v>0</v>
      </c>
      <c r="O554">
        <v>1976900</v>
      </c>
      <c r="P554">
        <v>0</v>
      </c>
      <c r="Q554" t="s">
        <v>2868</v>
      </c>
      <c r="R554" t="s">
        <v>3211</v>
      </c>
      <c r="S554" t="s">
        <v>3564</v>
      </c>
      <c r="T554" t="s">
        <v>588</v>
      </c>
      <c r="U554" t="s">
        <v>3565</v>
      </c>
      <c r="V554" t="s">
        <v>3566</v>
      </c>
      <c r="W554" t="s">
        <v>588</v>
      </c>
      <c r="X554" t="str">
        <f t="shared" si="8"/>
        <v>Funcionamiento</v>
      </c>
      <c r="Y554" t="s">
        <v>7869</v>
      </c>
    </row>
    <row r="555" spans="1:25" x14ac:dyDescent="0.2">
      <c r="A555" t="s">
        <v>3177</v>
      </c>
      <c r="B555" t="s">
        <v>3412</v>
      </c>
      <c r="C555" s="71" t="s">
        <v>3563</v>
      </c>
      <c r="D555" t="s">
        <v>583</v>
      </c>
      <c r="E555" t="s">
        <v>584</v>
      </c>
      <c r="F555" t="s">
        <v>552</v>
      </c>
      <c r="G555" t="s">
        <v>7869</v>
      </c>
      <c r="H555" t="s">
        <v>172</v>
      </c>
      <c r="I555" t="s">
        <v>126</v>
      </c>
      <c r="J555" t="s">
        <v>37</v>
      </c>
      <c r="K555" t="s">
        <v>586</v>
      </c>
      <c r="L555" t="s">
        <v>39</v>
      </c>
      <c r="M555">
        <v>10450700</v>
      </c>
      <c r="N555">
        <v>0</v>
      </c>
      <c r="O555">
        <v>10450700</v>
      </c>
      <c r="P555">
        <v>0</v>
      </c>
      <c r="Q555" t="s">
        <v>2868</v>
      </c>
      <c r="R555" t="s">
        <v>3211</v>
      </c>
      <c r="S555" t="s">
        <v>3564</v>
      </c>
      <c r="T555" t="s">
        <v>588</v>
      </c>
      <c r="U555" t="s">
        <v>3565</v>
      </c>
      <c r="V555" t="s">
        <v>3566</v>
      </c>
      <c r="W555" t="s">
        <v>588</v>
      </c>
      <c r="X555" t="str">
        <f t="shared" si="8"/>
        <v>Funcionamiento</v>
      </c>
      <c r="Y555" t="s">
        <v>7869</v>
      </c>
    </row>
    <row r="556" spans="1:25" x14ac:dyDescent="0.2">
      <c r="A556" t="s">
        <v>3177</v>
      </c>
      <c r="B556" t="s">
        <v>3412</v>
      </c>
      <c r="C556" s="71" t="s">
        <v>3563</v>
      </c>
      <c r="D556" t="s">
        <v>583</v>
      </c>
      <c r="E556" t="s">
        <v>584</v>
      </c>
      <c r="F556" t="s">
        <v>552</v>
      </c>
      <c r="G556" t="s">
        <v>7869</v>
      </c>
      <c r="H556" t="s">
        <v>175</v>
      </c>
      <c r="I556" t="s">
        <v>129</v>
      </c>
      <c r="J556" t="s">
        <v>37</v>
      </c>
      <c r="K556" t="s">
        <v>586</v>
      </c>
      <c r="L556" t="s">
        <v>39</v>
      </c>
      <c r="M556">
        <v>1442600</v>
      </c>
      <c r="N556">
        <v>0</v>
      </c>
      <c r="O556">
        <v>1442600</v>
      </c>
      <c r="P556">
        <v>0</v>
      </c>
      <c r="Q556" t="s">
        <v>2868</v>
      </c>
      <c r="R556" t="s">
        <v>3211</v>
      </c>
      <c r="S556" t="s">
        <v>3564</v>
      </c>
      <c r="T556" t="s">
        <v>588</v>
      </c>
      <c r="U556" t="s">
        <v>3565</v>
      </c>
      <c r="V556" t="s">
        <v>3566</v>
      </c>
      <c r="W556" t="s">
        <v>588</v>
      </c>
      <c r="X556" t="str">
        <f t="shared" si="8"/>
        <v>Funcionamiento</v>
      </c>
      <c r="Y556" t="s">
        <v>7869</v>
      </c>
    </row>
    <row r="557" spans="1:25" x14ac:dyDescent="0.2">
      <c r="A557" t="s">
        <v>3177</v>
      </c>
      <c r="B557" t="s">
        <v>3412</v>
      </c>
      <c r="C557" s="71" t="s">
        <v>3563</v>
      </c>
      <c r="D557" t="s">
        <v>583</v>
      </c>
      <c r="E557" t="s">
        <v>584</v>
      </c>
      <c r="F557" t="s">
        <v>552</v>
      </c>
      <c r="G557" t="s">
        <v>7869</v>
      </c>
      <c r="H557" t="s">
        <v>176</v>
      </c>
      <c r="I557" t="s">
        <v>130</v>
      </c>
      <c r="J557" t="s">
        <v>37</v>
      </c>
      <c r="K557" t="s">
        <v>586</v>
      </c>
      <c r="L557" t="s">
        <v>39</v>
      </c>
      <c r="M557">
        <v>2965700</v>
      </c>
      <c r="N557">
        <v>0</v>
      </c>
      <c r="O557">
        <v>2965700</v>
      </c>
      <c r="P557">
        <v>0</v>
      </c>
      <c r="Q557" t="s">
        <v>2868</v>
      </c>
      <c r="R557" t="s">
        <v>3211</v>
      </c>
      <c r="S557" t="s">
        <v>3564</v>
      </c>
      <c r="T557" t="s">
        <v>588</v>
      </c>
      <c r="U557" t="s">
        <v>3565</v>
      </c>
      <c r="V557" t="s">
        <v>3566</v>
      </c>
      <c r="W557" t="s">
        <v>588</v>
      </c>
      <c r="X557" t="str">
        <f t="shared" si="8"/>
        <v>Funcionamiento</v>
      </c>
      <c r="Y557" t="s">
        <v>7869</v>
      </c>
    </row>
    <row r="558" spans="1:25" x14ac:dyDescent="0.2">
      <c r="A558" t="s">
        <v>3139</v>
      </c>
      <c r="B558" t="s">
        <v>3412</v>
      </c>
      <c r="C558" s="71" t="s">
        <v>3567</v>
      </c>
      <c r="D558" t="s">
        <v>583</v>
      </c>
      <c r="E558" t="s">
        <v>584</v>
      </c>
      <c r="F558" t="s">
        <v>552</v>
      </c>
      <c r="G558" t="s">
        <v>7869</v>
      </c>
      <c r="H558" t="s">
        <v>169</v>
      </c>
      <c r="I558" t="s">
        <v>123</v>
      </c>
      <c r="J558" t="s">
        <v>37</v>
      </c>
      <c r="K558" t="s">
        <v>586</v>
      </c>
      <c r="L558" t="s">
        <v>39</v>
      </c>
      <c r="M558">
        <v>4061730</v>
      </c>
      <c r="N558">
        <v>0</v>
      </c>
      <c r="O558">
        <v>4061730</v>
      </c>
      <c r="P558">
        <v>0</v>
      </c>
      <c r="Q558" t="s">
        <v>2869</v>
      </c>
      <c r="R558" t="s">
        <v>3146</v>
      </c>
      <c r="S558" t="s">
        <v>3568</v>
      </c>
      <c r="T558" t="s">
        <v>588</v>
      </c>
      <c r="U558" t="s">
        <v>3569</v>
      </c>
      <c r="V558" t="s">
        <v>3570</v>
      </c>
      <c r="W558" t="s">
        <v>588</v>
      </c>
      <c r="X558" t="str">
        <f t="shared" si="8"/>
        <v>Funcionamiento</v>
      </c>
      <c r="Y558" t="s">
        <v>7869</v>
      </c>
    </row>
    <row r="559" spans="1:25" x14ac:dyDescent="0.2">
      <c r="A559" t="s">
        <v>3139</v>
      </c>
      <c r="B559" t="s">
        <v>3412</v>
      </c>
      <c r="C559" s="71" t="s">
        <v>3567</v>
      </c>
      <c r="D559" t="s">
        <v>583</v>
      </c>
      <c r="E559" t="s">
        <v>584</v>
      </c>
      <c r="F559" t="s">
        <v>552</v>
      </c>
      <c r="G559" t="s">
        <v>7869</v>
      </c>
      <c r="H559" t="s">
        <v>557</v>
      </c>
      <c r="I559" t="s">
        <v>3221</v>
      </c>
      <c r="J559" t="s">
        <v>37</v>
      </c>
      <c r="K559" t="s">
        <v>586</v>
      </c>
      <c r="L559" t="s">
        <v>39</v>
      </c>
      <c r="M559">
        <v>2924482</v>
      </c>
      <c r="N559">
        <v>0</v>
      </c>
      <c r="O559">
        <v>2924482</v>
      </c>
      <c r="P559">
        <v>0</v>
      </c>
      <c r="Q559" t="s">
        <v>2869</v>
      </c>
      <c r="R559" t="s">
        <v>3146</v>
      </c>
      <c r="S559" t="s">
        <v>3568</v>
      </c>
      <c r="T559" t="s">
        <v>588</v>
      </c>
      <c r="U559" t="s">
        <v>3569</v>
      </c>
      <c r="V559" t="s">
        <v>3570</v>
      </c>
      <c r="W559" t="s">
        <v>588</v>
      </c>
      <c r="X559" t="str">
        <f t="shared" si="8"/>
        <v>Funcionamiento</v>
      </c>
      <c r="Y559" t="s">
        <v>7869</v>
      </c>
    </row>
    <row r="560" spans="1:25" x14ac:dyDescent="0.2">
      <c r="A560" t="s">
        <v>3139</v>
      </c>
      <c r="B560" t="s">
        <v>3412</v>
      </c>
      <c r="C560" s="71" t="s">
        <v>3567</v>
      </c>
      <c r="D560" t="s">
        <v>583</v>
      </c>
      <c r="E560" t="s">
        <v>584</v>
      </c>
      <c r="F560" t="s">
        <v>552</v>
      </c>
      <c r="G560" t="s">
        <v>7869</v>
      </c>
      <c r="H560" t="s">
        <v>181</v>
      </c>
      <c r="I560" t="s">
        <v>135</v>
      </c>
      <c r="J560" t="s">
        <v>37</v>
      </c>
      <c r="K560" t="s">
        <v>586</v>
      </c>
      <c r="L560" t="s">
        <v>39</v>
      </c>
      <c r="M560">
        <v>2354967</v>
      </c>
      <c r="N560">
        <v>0</v>
      </c>
      <c r="O560">
        <v>2354967</v>
      </c>
      <c r="P560">
        <v>0</v>
      </c>
      <c r="Q560" t="s">
        <v>2869</v>
      </c>
      <c r="R560" t="s">
        <v>3146</v>
      </c>
      <c r="S560" t="s">
        <v>3568</v>
      </c>
      <c r="T560" t="s">
        <v>588</v>
      </c>
      <c r="U560" t="s">
        <v>3569</v>
      </c>
      <c r="V560" t="s">
        <v>3570</v>
      </c>
      <c r="W560" t="s">
        <v>588</v>
      </c>
      <c r="X560" t="str">
        <f t="shared" si="8"/>
        <v>Funcionamiento</v>
      </c>
      <c r="Y560" t="s">
        <v>7869</v>
      </c>
    </row>
    <row r="561" spans="1:25" x14ac:dyDescent="0.2">
      <c r="A561" t="s">
        <v>3139</v>
      </c>
      <c r="B561" t="s">
        <v>3412</v>
      </c>
      <c r="C561" s="71" t="s">
        <v>3567</v>
      </c>
      <c r="D561" t="s">
        <v>583</v>
      </c>
      <c r="E561" t="s">
        <v>584</v>
      </c>
      <c r="F561" t="s">
        <v>552</v>
      </c>
      <c r="G561" t="s">
        <v>7869</v>
      </c>
      <c r="H561" t="s">
        <v>164</v>
      </c>
      <c r="I561" t="s">
        <v>118</v>
      </c>
      <c r="J561" t="s">
        <v>37</v>
      </c>
      <c r="K561" t="s">
        <v>586</v>
      </c>
      <c r="L561" t="s">
        <v>39</v>
      </c>
      <c r="M561">
        <v>80567591</v>
      </c>
      <c r="N561">
        <v>0</v>
      </c>
      <c r="O561">
        <v>80567591</v>
      </c>
      <c r="P561">
        <v>0</v>
      </c>
      <c r="Q561" t="s">
        <v>2869</v>
      </c>
      <c r="R561" t="s">
        <v>3146</v>
      </c>
      <c r="S561" t="s">
        <v>3568</v>
      </c>
      <c r="T561" t="s">
        <v>588</v>
      </c>
      <c r="U561" t="s">
        <v>3569</v>
      </c>
      <c r="V561" t="s">
        <v>3570</v>
      </c>
      <c r="W561" t="s">
        <v>588</v>
      </c>
      <c r="X561" t="str">
        <f t="shared" si="8"/>
        <v>Funcionamiento</v>
      </c>
      <c r="Y561" t="s">
        <v>7869</v>
      </c>
    </row>
    <row r="562" spans="1:25" x14ac:dyDescent="0.2">
      <c r="A562" t="s">
        <v>3139</v>
      </c>
      <c r="B562" t="s">
        <v>3412</v>
      </c>
      <c r="C562" s="71" t="s">
        <v>3567</v>
      </c>
      <c r="D562" t="s">
        <v>583</v>
      </c>
      <c r="E562" t="s">
        <v>584</v>
      </c>
      <c r="F562" t="s">
        <v>552</v>
      </c>
      <c r="G562" t="s">
        <v>7869</v>
      </c>
      <c r="H562" t="s">
        <v>166</v>
      </c>
      <c r="I562" t="s">
        <v>120</v>
      </c>
      <c r="J562" t="s">
        <v>37</v>
      </c>
      <c r="K562" t="s">
        <v>586</v>
      </c>
      <c r="L562" t="s">
        <v>39</v>
      </c>
      <c r="M562">
        <v>1879387</v>
      </c>
      <c r="N562">
        <v>0</v>
      </c>
      <c r="O562">
        <v>1879387</v>
      </c>
      <c r="P562">
        <v>0</v>
      </c>
      <c r="Q562" t="s">
        <v>2869</v>
      </c>
      <c r="R562" t="s">
        <v>3146</v>
      </c>
      <c r="S562" t="s">
        <v>3568</v>
      </c>
      <c r="T562" t="s">
        <v>588</v>
      </c>
      <c r="U562" t="s">
        <v>3569</v>
      </c>
      <c r="V562" t="s">
        <v>3570</v>
      </c>
      <c r="W562" t="s">
        <v>588</v>
      </c>
      <c r="X562" t="str">
        <f t="shared" si="8"/>
        <v>Funcionamiento</v>
      </c>
      <c r="Y562" t="s">
        <v>7869</v>
      </c>
    </row>
    <row r="563" spans="1:25" x14ac:dyDescent="0.2">
      <c r="A563" t="s">
        <v>3139</v>
      </c>
      <c r="B563" t="s">
        <v>3412</v>
      </c>
      <c r="C563" s="71" t="s">
        <v>3567</v>
      </c>
      <c r="D563" t="s">
        <v>583</v>
      </c>
      <c r="E563" t="s">
        <v>584</v>
      </c>
      <c r="F563" t="s">
        <v>552</v>
      </c>
      <c r="G563" t="s">
        <v>7869</v>
      </c>
      <c r="H563" t="s">
        <v>171</v>
      </c>
      <c r="I563" t="s">
        <v>125</v>
      </c>
      <c r="J563" t="s">
        <v>37</v>
      </c>
      <c r="K563" t="s">
        <v>586</v>
      </c>
      <c r="L563" t="s">
        <v>39</v>
      </c>
      <c r="M563">
        <v>3003656</v>
      </c>
      <c r="N563">
        <v>0</v>
      </c>
      <c r="O563">
        <v>3003656</v>
      </c>
      <c r="P563">
        <v>0</v>
      </c>
      <c r="Q563" t="s">
        <v>2869</v>
      </c>
      <c r="R563" t="s">
        <v>3146</v>
      </c>
      <c r="S563" t="s">
        <v>3568</v>
      </c>
      <c r="T563" t="s">
        <v>588</v>
      </c>
      <c r="U563" t="s">
        <v>3569</v>
      </c>
      <c r="V563" t="s">
        <v>3570</v>
      </c>
      <c r="W563" t="s">
        <v>588</v>
      </c>
      <c r="X563" t="str">
        <f t="shared" si="8"/>
        <v>Funcionamiento</v>
      </c>
      <c r="Y563" t="s">
        <v>7869</v>
      </c>
    </row>
    <row r="564" spans="1:25" x14ac:dyDescent="0.2">
      <c r="A564" t="s">
        <v>3139</v>
      </c>
      <c r="B564" t="s">
        <v>3412</v>
      </c>
      <c r="C564" s="71" t="s">
        <v>3567</v>
      </c>
      <c r="D564" t="s">
        <v>583</v>
      </c>
      <c r="E564" t="s">
        <v>584</v>
      </c>
      <c r="F564" t="s">
        <v>552</v>
      </c>
      <c r="G564" t="s">
        <v>7869</v>
      </c>
      <c r="H564" t="s">
        <v>178</v>
      </c>
      <c r="I564" t="s">
        <v>132</v>
      </c>
      <c r="J564" t="s">
        <v>37</v>
      </c>
      <c r="K564" t="s">
        <v>586</v>
      </c>
      <c r="L564" t="s">
        <v>39</v>
      </c>
      <c r="M564">
        <v>2803412</v>
      </c>
      <c r="N564">
        <v>0</v>
      </c>
      <c r="O564">
        <v>2803412</v>
      </c>
      <c r="P564">
        <v>0</v>
      </c>
      <c r="Q564" t="s">
        <v>2869</v>
      </c>
      <c r="R564" t="s">
        <v>3146</v>
      </c>
      <c r="S564" t="s">
        <v>3568</v>
      </c>
      <c r="T564" t="s">
        <v>588</v>
      </c>
      <c r="U564" t="s">
        <v>3569</v>
      </c>
      <c r="V564" t="s">
        <v>3570</v>
      </c>
      <c r="W564" t="s">
        <v>588</v>
      </c>
      <c r="X564" t="str">
        <f t="shared" si="8"/>
        <v>Funcionamiento</v>
      </c>
      <c r="Y564" t="s">
        <v>7869</v>
      </c>
    </row>
    <row r="565" spans="1:25" x14ac:dyDescent="0.2">
      <c r="A565" t="s">
        <v>3139</v>
      </c>
      <c r="B565" t="s">
        <v>3412</v>
      </c>
      <c r="C565" s="71" t="s">
        <v>3567</v>
      </c>
      <c r="D565" t="s">
        <v>583</v>
      </c>
      <c r="E565" t="s">
        <v>584</v>
      </c>
      <c r="F565" t="s">
        <v>552</v>
      </c>
      <c r="G565" t="s">
        <v>7869</v>
      </c>
      <c r="H565" t="s">
        <v>180</v>
      </c>
      <c r="I565" t="s">
        <v>134</v>
      </c>
      <c r="J565" t="s">
        <v>37</v>
      </c>
      <c r="K565" t="s">
        <v>586</v>
      </c>
      <c r="L565" t="s">
        <v>39</v>
      </c>
      <c r="M565">
        <v>226840</v>
      </c>
      <c r="N565">
        <v>0</v>
      </c>
      <c r="O565">
        <v>226840</v>
      </c>
      <c r="P565">
        <v>0</v>
      </c>
      <c r="Q565" t="s">
        <v>2869</v>
      </c>
      <c r="R565" t="s">
        <v>3146</v>
      </c>
      <c r="S565" t="s">
        <v>3568</v>
      </c>
      <c r="T565" t="s">
        <v>588</v>
      </c>
      <c r="U565" t="s">
        <v>3569</v>
      </c>
      <c r="V565" t="s">
        <v>3570</v>
      </c>
      <c r="W565" t="s">
        <v>588</v>
      </c>
      <c r="X565" t="str">
        <f t="shared" si="8"/>
        <v>Funcionamiento</v>
      </c>
      <c r="Y565" t="s">
        <v>7869</v>
      </c>
    </row>
    <row r="566" spans="1:25" x14ac:dyDescent="0.2">
      <c r="A566" t="s">
        <v>3190</v>
      </c>
      <c r="B566" t="s">
        <v>3571</v>
      </c>
      <c r="C566" s="71" t="s">
        <v>3572</v>
      </c>
      <c r="D566" t="s">
        <v>583</v>
      </c>
      <c r="E566" t="s">
        <v>584</v>
      </c>
      <c r="F566" t="s">
        <v>3090</v>
      </c>
      <c r="G566" t="s">
        <v>7869</v>
      </c>
      <c r="H566" t="s">
        <v>198</v>
      </c>
      <c r="I566" t="s">
        <v>157</v>
      </c>
      <c r="J566" t="s">
        <v>37</v>
      </c>
      <c r="K566" t="s">
        <v>709</v>
      </c>
      <c r="L566" t="s">
        <v>39</v>
      </c>
      <c r="M566">
        <v>3750000</v>
      </c>
      <c r="N566">
        <v>0</v>
      </c>
      <c r="O566">
        <v>3750000</v>
      </c>
      <c r="P566">
        <v>0</v>
      </c>
      <c r="Q566" t="s">
        <v>2870</v>
      </c>
      <c r="R566" t="s">
        <v>3215</v>
      </c>
      <c r="S566" t="s">
        <v>3573</v>
      </c>
      <c r="T566" t="s">
        <v>588</v>
      </c>
      <c r="U566" t="s">
        <v>588</v>
      </c>
      <c r="V566" t="s">
        <v>588</v>
      </c>
      <c r="W566" t="s">
        <v>588</v>
      </c>
      <c r="X566" t="str">
        <f t="shared" si="8"/>
        <v>Inversión</v>
      </c>
      <c r="Y566" t="s">
        <v>708</v>
      </c>
    </row>
    <row r="567" spans="1:25" x14ac:dyDescent="0.2">
      <c r="A567" t="s">
        <v>3194</v>
      </c>
      <c r="B567" t="s">
        <v>3428</v>
      </c>
      <c r="C567" s="71" t="s">
        <v>3574</v>
      </c>
      <c r="D567" t="s">
        <v>583</v>
      </c>
      <c r="E567" t="s">
        <v>584</v>
      </c>
      <c r="F567" t="s">
        <v>552</v>
      </c>
      <c r="G567" t="s">
        <v>7869</v>
      </c>
      <c r="H567" t="s">
        <v>169</v>
      </c>
      <c r="I567" t="s">
        <v>123</v>
      </c>
      <c r="J567" t="s">
        <v>37</v>
      </c>
      <c r="K567" t="s">
        <v>586</v>
      </c>
      <c r="L567" t="s">
        <v>39</v>
      </c>
      <c r="M567">
        <v>3207262</v>
      </c>
      <c r="N567">
        <v>0</v>
      </c>
      <c r="O567">
        <v>3207262</v>
      </c>
      <c r="P567">
        <v>0</v>
      </c>
      <c r="Q567" t="s">
        <v>2869</v>
      </c>
      <c r="R567" t="s">
        <v>3160</v>
      </c>
      <c r="S567" t="s">
        <v>3575</v>
      </c>
      <c r="T567" t="s">
        <v>588</v>
      </c>
      <c r="U567" t="s">
        <v>3576</v>
      </c>
      <c r="V567" t="s">
        <v>3577</v>
      </c>
      <c r="W567" t="s">
        <v>588</v>
      </c>
      <c r="X567" t="str">
        <f t="shared" si="8"/>
        <v>Funcionamiento</v>
      </c>
      <c r="Y567" t="s">
        <v>7869</v>
      </c>
    </row>
    <row r="568" spans="1:25" x14ac:dyDescent="0.2">
      <c r="A568" t="s">
        <v>3194</v>
      </c>
      <c r="B568" t="s">
        <v>3428</v>
      </c>
      <c r="C568" s="71" t="s">
        <v>3574</v>
      </c>
      <c r="D568" t="s">
        <v>583</v>
      </c>
      <c r="E568" t="s">
        <v>584</v>
      </c>
      <c r="F568" t="s">
        <v>552</v>
      </c>
      <c r="G568" t="s">
        <v>7869</v>
      </c>
      <c r="H568" t="s">
        <v>171</v>
      </c>
      <c r="I568" t="s">
        <v>125</v>
      </c>
      <c r="J568" t="s">
        <v>37</v>
      </c>
      <c r="K568" t="s">
        <v>586</v>
      </c>
      <c r="L568" t="s">
        <v>39</v>
      </c>
      <c r="M568">
        <v>3026613</v>
      </c>
      <c r="N568">
        <v>0</v>
      </c>
      <c r="O568">
        <v>3026613</v>
      </c>
      <c r="P568">
        <v>0</v>
      </c>
      <c r="Q568" t="s">
        <v>2869</v>
      </c>
      <c r="R568" t="s">
        <v>3160</v>
      </c>
      <c r="S568" t="s">
        <v>3575</v>
      </c>
      <c r="T568" t="s">
        <v>588</v>
      </c>
      <c r="U568" t="s">
        <v>3576</v>
      </c>
      <c r="V568" t="s">
        <v>3577</v>
      </c>
      <c r="W568" t="s">
        <v>588</v>
      </c>
      <c r="X568" t="str">
        <f t="shared" si="8"/>
        <v>Funcionamiento</v>
      </c>
      <c r="Y568" t="s">
        <v>7869</v>
      </c>
    </row>
    <row r="569" spans="1:25" x14ac:dyDescent="0.2">
      <c r="A569" t="s">
        <v>3194</v>
      </c>
      <c r="B569" t="s">
        <v>3428</v>
      </c>
      <c r="C569" s="71" t="s">
        <v>3574</v>
      </c>
      <c r="D569" t="s">
        <v>583</v>
      </c>
      <c r="E569" t="s">
        <v>584</v>
      </c>
      <c r="F569" t="s">
        <v>552</v>
      </c>
      <c r="G569" t="s">
        <v>7869</v>
      </c>
      <c r="H569" t="s">
        <v>166</v>
      </c>
      <c r="I569" t="s">
        <v>120</v>
      </c>
      <c r="J569" t="s">
        <v>37</v>
      </c>
      <c r="K569" t="s">
        <v>586</v>
      </c>
      <c r="L569" t="s">
        <v>39</v>
      </c>
      <c r="M569">
        <v>1936671</v>
      </c>
      <c r="N569">
        <v>0</v>
      </c>
      <c r="O569">
        <v>1936671</v>
      </c>
      <c r="P569">
        <v>0</v>
      </c>
      <c r="Q569" t="s">
        <v>2869</v>
      </c>
      <c r="R569" t="s">
        <v>3160</v>
      </c>
      <c r="S569" t="s">
        <v>3575</v>
      </c>
      <c r="T569" t="s">
        <v>588</v>
      </c>
      <c r="U569" t="s">
        <v>3576</v>
      </c>
      <c r="V569" t="s">
        <v>3577</v>
      </c>
      <c r="W569" t="s">
        <v>588</v>
      </c>
      <c r="X569" t="str">
        <f t="shared" si="8"/>
        <v>Funcionamiento</v>
      </c>
      <c r="Y569" t="s">
        <v>7869</v>
      </c>
    </row>
    <row r="570" spans="1:25" x14ac:dyDescent="0.2">
      <c r="A570" t="s">
        <v>3194</v>
      </c>
      <c r="B570" t="s">
        <v>3428</v>
      </c>
      <c r="C570" s="71" t="s">
        <v>3574</v>
      </c>
      <c r="D570" t="s">
        <v>583</v>
      </c>
      <c r="E570" t="s">
        <v>584</v>
      </c>
      <c r="F570" t="s">
        <v>552</v>
      </c>
      <c r="G570" t="s">
        <v>7869</v>
      </c>
      <c r="H570" t="s">
        <v>557</v>
      </c>
      <c r="I570" t="s">
        <v>3221</v>
      </c>
      <c r="J570" t="s">
        <v>37</v>
      </c>
      <c r="K570" t="s">
        <v>586</v>
      </c>
      <c r="L570" t="s">
        <v>39</v>
      </c>
      <c r="M570">
        <v>2934767</v>
      </c>
      <c r="N570">
        <v>0</v>
      </c>
      <c r="O570">
        <v>2934767</v>
      </c>
      <c r="P570">
        <v>0</v>
      </c>
      <c r="Q570" t="s">
        <v>2869</v>
      </c>
      <c r="R570" t="s">
        <v>3160</v>
      </c>
      <c r="S570" t="s">
        <v>3575</v>
      </c>
      <c r="T570" t="s">
        <v>588</v>
      </c>
      <c r="U570" t="s">
        <v>3576</v>
      </c>
      <c r="V570" t="s">
        <v>3577</v>
      </c>
      <c r="W570" t="s">
        <v>588</v>
      </c>
      <c r="X570" t="str">
        <f t="shared" si="8"/>
        <v>Funcionamiento</v>
      </c>
      <c r="Y570" t="s">
        <v>7869</v>
      </c>
    </row>
    <row r="571" spans="1:25" x14ac:dyDescent="0.2">
      <c r="A571" t="s">
        <v>3194</v>
      </c>
      <c r="B571" t="s">
        <v>3428</v>
      </c>
      <c r="C571" s="71" t="s">
        <v>3574</v>
      </c>
      <c r="D571" t="s">
        <v>583</v>
      </c>
      <c r="E571" t="s">
        <v>584</v>
      </c>
      <c r="F571" t="s">
        <v>552</v>
      </c>
      <c r="G571" t="s">
        <v>7869</v>
      </c>
      <c r="H571" t="s">
        <v>181</v>
      </c>
      <c r="I571" t="s">
        <v>135</v>
      </c>
      <c r="J571" t="s">
        <v>37</v>
      </c>
      <c r="K571" t="s">
        <v>586</v>
      </c>
      <c r="L571" t="s">
        <v>39</v>
      </c>
      <c r="M571">
        <v>2354967</v>
      </c>
      <c r="N571">
        <v>0</v>
      </c>
      <c r="O571">
        <v>2354967</v>
      </c>
      <c r="P571">
        <v>0</v>
      </c>
      <c r="Q571" t="s">
        <v>2869</v>
      </c>
      <c r="R571" t="s">
        <v>3160</v>
      </c>
      <c r="S571" t="s">
        <v>3575</v>
      </c>
      <c r="T571" t="s">
        <v>588</v>
      </c>
      <c r="U571" t="s">
        <v>3576</v>
      </c>
      <c r="V571" t="s">
        <v>3577</v>
      </c>
      <c r="W571" t="s">
        <v>588</v>
      </c>
      <c r="X571" t="str">
        <f t="shared" si="8"/>
        <v>Funcionamiento</v>
      </c>
      <c r="Y571" t="s">
        <v>7869</v>
      </c>
    </row>
    <row r="572" spans="1:25" x14ac:dyDescent="0.2">
      <c r="A572" t="s">
        <v>3194</v>
      </c>
      <c r="B572" t="s">
        <v>3428</v>
      </c>
      <c r="C572" s="71" t="s">
        <v>3574</v>
      </c>
      <c r="D572" t="s">
        <v>583</v>
      </c>
      <c r="E572" t="s">
        <v>584</v>
      </c>
      <c r="F572" t="s">
        <v>552</v>
      </c>
      <c r="G572" t="s">
        <v>7869</v>
      </c>
      <c r="H572" t="s">
        <v>164</v>
      </c>
      <c r="I572" t="s">
        <v>118</v>
      </c>
      <c r="J572" t="s">
        <v>37</v>
      </c>
      <c r="K572" t="s">
        <v>586</v>
      </c>
      <c r="L572" t="s">
        <v>39</v>
      </c>
      <c r="M572">
        <v>81118631</v>
      </c>
      <c r="N572">
        <v>0</v>
      </c>
      <c r="O572">
        <v>81118631</v>
      </c>
      <c r="P572">
        <v>0</v>
      </c>
      <c r="Q572" t="s">
        <v>2869</v>
      </c>
      <c r="R572" t="s">
        <v>3160</v>
      </c>
      <c r="S572" t="s">
        <v>3575</v>
      </c>
      <c r="T572" t="s">
        <v>588</v>
      </c>
      <c r="U572" t="s">
        <v>3576</v>
      </c>
      <c r="V572" t="s">
        <v>3577</v>
      </c>
      <c r="W572" t="s">
        <v>588</v>
      </c>
      <c r="X572" t="str">
        <f t="shared" si="8"/>
        <v>Funcionamiento</v>
      </c>
      <c r="Y572" t="s">
        <v>7869</v>
      </c>
    </row>
    <row r="573" spans="1:25" x14ac:dyDescent="0.2">
      <c r="A573" t="s">
        <v>3194</v>
      </c>
      <c r="B573" t="s">
        <v>3428</v>
      </c>
      <c r="C573" s="71" t="s">
        <v>3574</v>
      </c>
      <c r="D573" t="s">
        <v>583</v>
      </c>
      <c r="E573" t="s">
        <v>584</v>
      </c>
      <c r="F573" t="s">
        <v>552</v>
      </c>
      <c r="G573" t="s">
        <v>7869</v>
      </c>
      <c r="H573" t="s">
        <v>180</v>
      </c>
      <c r="I573" t="s">
        <v>134</v>
      </c>
      <c r="J573" t="s">
        <v>37</v>
      </c>
      <c r="K573" t="s">
        <v>586</v>
      </c>
      <c r="L573" t="s">
        <v>39</v>
      </c>
      <c r="M573">
        <v>265447</v>
      </c>
      <c r="N573">
        <v>0</v>
      </c>
      <c r="O573">
        <v>265447</v>
      </c>
      <c r="P573">
        <v>0</v>
      </c>
      <c r="Q573" t="s">
        <v>2869</v>
      </c>
      <c r="R573" t="s">
        <v>3160</v>
      </c>
      <c r="S573" t="s">
        <v>3575</v>
      </c>
      <c r="T573" t="s">
        <v>588</v>
      </c>
      <c r="U573" t="s">
        <v>3576</v>
      </c>
      <c r="V573" t="s">
        <v>3577</v>
      </c>
      <c r="W573" t="s">
        <v>588</v>
      </c>
      <c r="X573" t="str">
        <f t="shared" si="8"/>
        <v>Funcionamiento</v>
      </c>
      <c r="Y573" t="s">
        <v>7869</v>
      </c>
    </row>
    <row r="574" spans="1:25" x14ac:dyDescent="0.2">
      <c r="A574" t="s">
        <v>3194</v>
      </c>
      <c r="B574" t="s">
        <v>3428</v>
      </c>
      <c r="C574" s="71" t="s">
        <v>3574</v>
      </c>
      <c r="D574" t="s">
        <v>583</v>
      </c>
      <c r="E574" t="s">
        <v>584</v>
      </c>
      <c r="F574" t="s">
        <v>552</v>
      </c>
      <c r="G574" t="s">
        <v>7869</v>
      </c>
      <c r="H574" t="s">
        <v>178</v>
      </c>
      <c r="I574" t="s">
        <v>132</v>
      </c>
      <c r="J574" t="s">
        <v>37</v>
      </c>
      <c r="K574" t="s">
        <v>586</v>
      </c>
      <c r="L574" t="s">
        <v>39</v>
      </c>
      <c r="M574">
        <v>3692266</v>
      </c>
      <c r="N574">
        <v>0</v>
      </c>
      <c r="O574">
        <v>3692266</v>
      </c>
      <c r="P574">
        <v>0</v>
      </c>
      <c r="Q574" t="s">
        <v>2869</v>
      </c>
      <c r="R574" t="s">
        <v>3160</v>
      </c>
      <c r="S574" t="s">
        <v>3575</v>
      </c>
      <c r="T574" t="s">
        <v>588</v>
      </c>
      <c r="U574" t="s">
        <v>3576</v>
      </c>
      <c r="V574" t="s">
        <v>3577</v>
      </c>
      <c r="W574" t="s">
        <v>588</v>
      </c>
      <c r="X574" t="str">
        <f t="shared" si="8"/>
        <v>Funcionamiento</v>
      </c>
      <c r="Y574" t="s">
        <v>7869</v>
      </c>
    </row>
    <row r="575" spans="1:25" x14ac:dyDescent="0.2">
      <c r="A575" t="s">
        <v>3200</v>
      </c>
      <c r="B575" t="s">
        <v>3428</v>
      </c>
      <c r="C575" s="71" t="s">
        <v>3578</v>
      </c>
      <c r="D575" t="s">
        <v>583</v>
      </c>
      <c r="E575" t="s">
        <v>584</v>
      </c>
      <c r="F575" t="s">
        <v>552</v>
      </c>
      <c r="G575" t="s">
        <v>7869</v>
      </c>
      <c r="H575" t="s">
        <v>177</v>
      </c>
      <c r="I575" t="s">
        <v>131</v>
      </c>
      <c r="J575" t="s">
        <v>37</v>
      </c>
      <c r="K575" t="s">
        <v>586</v>
      </c>
      <c r="L575" t="s">
        <v>39</v>
      </c>
      <c r="M575">
        <v>2006900</v>
      </c>
      <c r="N575">
        <v>0</v>
      </c>
      <c r="O575">
        <v>2006900</v>
      </c>
      <c r="P575">
        <v>0</v>
      </c>
      <c r="Q575" t="s">
        <v>2871</v>
      </c>
      <c r="R575" t="s">
        <v>3150</v>
      </c>
      <c r="S575" t="s">
        <v>3579</v>
      </c>
      <c r="T575" t="s">
        <v>588</v>
      </c>
      <c r="U575" t="s">
        <v>3580</v>
      </c>
      <c r="V575" t="s">
        <v>3581</v>
      </c>
      <c r="W575" t="s">
        <v>588</v>
      </c>
      <c r="X575" t="str">
        <f t="shared" si="8"/>
        <v>Funcionamiento</v>
      </c>
      <c r="Y575" t="s">
        <v>7869</v>
      </c>
    </row>
    <row r="576" spans="1:25" x14ac:dyDescent="0.2">
      <c r="A576" t="s">
        <v>3200</v>
      </c>
      <c r="B576" t="s">
        <v>3428</v>
      </c>
      <c r="C576" s="71" t="s">
        <v>3578</v>
      </c>
      <c r="D576" t="s">
        <v>583</v>
      </c>
      <c r="E576" t="s">
        <v>584</v>
      </c>
      <c r="F576" t="s">
        <v>552</v>
      </c>
      <c r="G576" t="s">
        <v>7869</v>
      </c>
      <c r="H576" t="s">
        <v>176</v>
      </c>
      <c r="I576" t="s">
        <v>130</v>
      </c>
      <c r="J576" t="s">
        <v>37</v>
      </c>
      <c r="K576" t="s">
        <v>586</v>
      </c>
      <c r="L576" t="s">
        <v>39</v>
      </c>
      <c r="M576">
        <v>3010000</v>
      </c>
      <c r="N576">
        <v>0</v>
      </c>
      <c r="O576">
        <v>3010000</v>
      </c>
      <c r="P576">
        <v>0</v>
      </c>
      <c r="Q576" t="s">
        <v>2871</v>
      </c>
      <c r="R576" t="s">
        <v>3150</v>
      </c>
      <c r="S576" t="s">
        <v>3579</v>
      </c>
      <c r="T576" t="s">
        <v>588</v>
      </c>
      <c r="U576" t="s">
        <v>3580</v>
      </c>
      <c r="V576" t="s">
        <v>3581</v>
      </c>
      <c r="W576" t="s">
        <v>588</v>
      </c>
      <c r="X576" t="str">
        <f t="shared" si="8"/>
        <v>Funcionamiento</v>
      </c>
      <c r="Y576" t="s">
        <v>7869</v>
      </c>
    </row>
    <row r="577" spans="1:25" x14ac:dyDescent="0.2">
      <c r="A577" t="s">
        <v>3200</v>
      </c>
      <c r="B577" t="s">
        <v>3428</v>
      </c>
      <c r="C577" s="71" t="s">
        <v>3578</v>
      </c>
      <c r="D577" t="s">
        <v>583</v>
      </c>
      <c r="E577" t="s">
        <v>584</v>
      </c>
      <c r="F577" t="s">
        <v>552</v>
      </c>
      <c r="G577" t="s">
        <v>7869</v>
      </c>
      <c r="H577" t="s">
        <v>175</v>
      </c>
      <c r="I577" t="s">
        <v>129</v>
      </c>
      <c r="J577" t="s">
        <v>37</v>
      </c>
      <c r="K577" t="s">
        <v>586</v>
      </c>
      <c r="L577" t="s">
        <v>39</v>
      </c>
      <c r="M577">
        <v>1443900</v>
      </c>
      <c r="N577">
        <v>0</v>
      </c>
      <c r="O577">
        <v>1443900</v>
      </c>
      <c r="P577">
        <v>0</v>
      </c>
      <c r="Q577" t="s">
        <v>2871</v>
      </c>
      <c r="R577" t="s">
        <v>3150</v>
      </c>
      <c r="S577" t="s">
        <v>3579</v>
      </c>
      <c r="T577" t="s">
        <v>588</v>
      </c>
      <c r="U577" t="s">
        <v>3580</v>
      </c>
      <c r="V577" t="s">
        <v>3581</v>
      </c>
      <c r="W577" t="s">
        <v>588</v>
      </c>
      <c r="X577" t="str">
        <f t="shared" si="8"/>
        <v>Funcionamiento</v>
      </c>
      <c r="Y577" t="s">
        <v>7869</v>
      </c>
    </row>
    <row r="578" spans="1:25" x14ac:dyDescent="0.2">
      <c r="A578" t="s">
        <v>3200</v>
      </c>
      <c r="B578" t="s">
        <v>3428</v>
      </c>
      <c r="C578" s="71" t="s">
        <v>3578</v>
      </c>
      <c r="D578" t="s">
        <v>583</v>
      </c>
      <c r="E578" t="s">
        <v>584</v>
      </c>
      <c r="F578" t="s">
        <v>552</v>
      </c>
      <c r="G578" t="s">
        <v>7869</v>
      </c>
      <c r="H578" t="s">
        <v>172</v>
      </c>
      <c r="I578" t="s">
        <v>126</v>
      </c>
      <c r="J578" t="s">
        <v>37</v>
      </c>
      <c r="K578" t="s">
        <v>586</v>
      </c>
      <c r="L578" t="s">
        <v>39</v>
      </c>
      <c r="M578">
        <v>10404600</v>
      </c>
      <c r="N578">
        <v>0</v>
      </c>
      <c r="O578">
        <v>10404600</v>
      </c>
      <c r="P578">
        <v>0</v>
      </c>
      <c r="Q578" t="s">
        <v>2871</v>
      </c>
      <c r="R578" t="s">
        <v>3150</v>
      </c>
      <c r="S578" t="s">
        <v>3579</v>
      </c>
      <c r="T578" t="s">
        <v>588</v>
      </c>
      <c r="U578" t="s">
        <v>3580</v>
      </c>
      <c r="V578" t="s">
        <v>3581</v>
      </c>
      <c r="W578" t="s">
        <v>588</v>
      </c>
      <c r="X578" t="str">
        <f t="shared" ref="X578:X641" si="9">IF(LEFT(H578,1)="C","Inversión","Funcionamiento")</f>
        <v>Funcionamiento</v>
      </c>
      <c r="Y578" t="s">
        <v>7869</v>
      </c>
    </row>
    <row r="579" spans="1:25" x14ac:dyDescent="0.2">
      <c r="A579" t="s">
        <v>3200</v>
      </c>
      <c r="B579" t="s">
        <v>3428</v>
      </c>
      <c r="C579" s="71" t="s">
        <v>3578</v>
      </c>
      <c r="D579" t="s">
        <v>583</v>
      </c>
      <c r="E579" t="s">
        <v>584</v>
      </c>
      <c r="F579" t="s">
        <v>552</v>
      </c>
      <c r="G579" t="s">
        <v>7869</v>
      </c>
      <c r="H579" t="s">
        <v>174</v>
      </c>
      <c r="I579" t="s">
        <v>128</v>
      </c>
      <c r="J579" t="s">
        <v>37</v>
      </c>
      <c r="K579" t="s">
        <v>586</v>
      </c>
      <c r="L579" t="s">
        <v>39</v>
      </c>
      <c r="M579">
        <v>4012000</v>
      </c>
      <c r="N579">
        <v>0</v>
      </c>
      <c r="O579">
        <v>4012000</v>
      </c>
      <c r="P579">
        <v>0</v>
      </c>
      <c r="Q579" t="s">
        <v>2871</v>
      </c>
      <c r="R579" t="s">
        <v>3150</v>
      </c>
      <c r="S579" t="s">
        <v>3579</v>
      </c>
      <c r="T579" t="s">
        <v>588</v>
      </c>
      <c r="U579" t="s">
        <v>3580</v>
      </c>
      <c r="V579" t="s">
        <v>3581</v>
      </c>
      <c r="W579" t="s">
        <v>588</v>
      </c>
      <c r="X579" t="str">
        <f t="shared" si="9"/>
        <v>Funcionamiento</v>
      </c>
      <c r="Y579" t="s">
        <v>7869</v>
      </c>
    </row>
    <row r="580" spans="1:25" x14ac:dyDescent="0.2">
      <c r="A580" t="s">
        <v>3200</v>
      </c>
      <c r="B580" t="s">
        <v>3428</v>
      </c>
      <c r="C580" s="71" t="s">
        <v>3578</v>
      </c>
      <c r="D580" t="s">
        <v>583</v>
      </c>
      <c r="E580" t="s">
        <v>584</v>
      </c>
      <c r="F580" t="s">
        <v>552</v>
      </c>
      <c r="G580" t="s">
        <v>7869</v>
      </c>
      <c r="H580" t="s">
        <v>173</v>
      </c>
      <c r="I580" t="s">
        <v>127</v>
      </c>
      <c r="J580" t="s">
        <v>37</v>
      </c>
      <c r="K580" t="s">
        <v>586</v>
      </c>
      <c r="L580" t="s">
        <v>39</v>
      </c>
      <c r="M580">
        <v>7370700</v>
      </c>
      <c r="N580">
        <v>0</v>
      </c>
      <c r="O580">
        <v>7370700</v>
      </c>
      <c r="P580">
        <v>0</v>
      </c>
      <c r="Q580" t="s">
        <v>2871</v>
      </c>
      <c r="R580" t="s">
        <v>3150</v>
      </c>
      <c r="S580" t="s">
        <v>3579</v>
      </c>
      <c r="T580" t="s">
        <v>588</v>
      </c>
      <c r="U580" t="s">
        <v>3580</v>
      </c>
      <c r="V580" t="s">
        <v>3581</v>
      </c>
      <c r="W580" t="s">
        <v>588</v>
      </c>
      <c r="X580" t="str">
        <f t="shared" si="9"/>
        <v>Funcionamiento</v>
      </c>
      <c r="Y580" t="s">
        <v>7869</v>
      </c>
    </row>
    <row r="581" spans="1:25" x14ac:dyDescent="0.2">
      <c r="A581" t="s">
        <v>3146</v>
      </c>
      <c r="B581" t="s">
        <v>3582</v>
      </c>
      <c r="C581" s="71" t="s">
        <v>3583</v>
      </c>
      <c r="D581" t="s">
        <v>583</v>
      </c>
      <c r="E581" t="s">
        <v>602</v>
      </c>
      <c r="F581" t="s">
        <v>552</v>
      </c>
      <c r="G581" t="s">
        <v>7869</v>
      </c>
      <c r="H581" t="s">
        <v>191</v>
      </c>
      <c r="I581" t="s">
        <v>146</v>
      </c>
      <c r="J581" t="s">
        <v>48</v>
      </c>
      <c r="K581" t="s">
        <v>596</v>
      </c>
      <c r="L581" t="s">
        <v>39</v>
      </c>
      <c r="M581">
        <v>271546</v>
      </c>
      <c r="N581">
        <v>-271546</v>
      </c>
      <c r="O581">
        <v>0</v>
      </c>
      <c r="P581">
        <v>0</v>
      </c>
      <c r="Q581" t="s">
        <v>2872</v>
      </c>
      <c r="R581" t="s">
        <v>3223</v>
      </c>
      <c r="S581" t="s">
        <v>588</v>
      </c>
      <c r="T581" t="s">
        <v>588</v>
      </c>
      <c r="U581" t="s">
        <v>588</v>
      </c>
      <c r="V581" t="s">
        <v>588</v>
      </c>
      <c r="W581" t="s">
        <v>588</v>
      </c>
      <c r="X581" t="str">
        <f t="shared" si="9"/>
        <v>Funcionamiento</v>
      </c>
      <c r="Y581" t="s">
        <v>7869</v>
      </c>
    </row>
    <row r="582" spans="1:25" x14ac:dyDescent="0.2">
      <c r="A582" t="s">
        <v>3146</v>
      </c>
      <c r="B582" t="s">
        <v>3582</v>
      </c>
      <c r="C582" s="71" t="s">
        <v>3583</v>
      </c>
      <c r="D582" t="s">
        <v>583</v>
      </c>
      <c r="E582" t="s">
        <v>602</v>
      </c>
      <c r="F582" t="s">
        <v>552</v>
      </c>
      <c r="G582" t="s">
        <v>7869</v>
      </c>
      <c r="H582" t="s">
        <v>185</v>
      </c>
      <c r="I582" t="s">
        <v>139</v>
      </c>
      <c r="J582" t="s">
        <v>48</v>
      </c>
      <c r="K582" t="s">
        <v>596</v>
      </c>
      <c r="L582" t="s">
        <v>39</v>
      </c>
      <c r="M582">
        <v>100000</v>
      </c>
      <c r="N582">
        <v>-100000</v>
      </c>
      <c r="O582">
        <v>0</v>
      </c>
      <c r="P582">
        <v>0</v>
      </c>
      <c r="Q582" t="s">
        <v>2872</v>
      </c>
      <c r="R582" t="s">
        <v>3223</v>
      </c>
      <c r="S582" t="s">
        <v>588</v>
      </c>
      <c r="T582" t="s">
        <v>588</v>
      </c>
      <c r="U582" t="s">
        <v>588</v>
      </c>
      <c r="V582" t="s">
        <v>588</v>
      </c>
      <c r="W582" t="s">
        <v>588</v>
      </c>
      <c r="X582" t="str">
        <f t="shared" si="9"/>
        <v>Funcionamiento</v>
      </c>
      <c r="Y582" t="s">
        <v>7869</v>
      </c>
    </row>
    <row r="583" spans="1:25" x14ac:dyDescent="0.2">
      <c r="A583" t="s">
        <v>3211</v>
      </c>
      <c r="B583" t="s">
        <v>8308</v>
      </c>
      <c r="C583" s="71" t="s">
        <v>8309</v>
      </c>
      <c r="D583" t="s">
        <v>583</v>
      </c>
      <c r="E583" t="s">
        <v>584</v>
      </c>
      <c r="F583" t="s">
        <v>552</v>
      </c>
      <c r="G583" t="s">
        <v>7869</v>
      </c>
      <c r="H583" t="s">
        <v>172</v>
      </c>
      <c r="I583" t="s">
        <v>126</v>
      </c>
      <c r="J583" t="s">
        <v>37</v>
      </c>
      <c r="K583" t="s">
        <v>586</v>
      </c>
      <c r="L583" t="s">
        <v>39</v>
      </c>
      <c r="M583">
        <v>10436100</v>
      </c>
      <c r="N583">
        <v>0</v>
      </c>
      <c r="O583">
        <v>10436100</v>
      </c>
      <c r="P583">
        <v>0</v>
      </c>
      <c r="Q583" t="s">
        <v>8310</v>
      </c>
      <c r="R583" t="s">
        <v>3167</v>
      </c>
      <c r="S583" t="s">
        <v>3796</v>
      </c>
      <c r="T583" t="s">
        <v>588</v>
      </c>
      <c r="U583" t="s">
        <v>8311</v>
      </c>
      <c r="V583" t="s">
        <v>8312</v>
      </c>
      <c r="W583" t="s">
        <v>588</v>
      </c>
      <c r="X583" t="str">
        <f t="shared" si="9"/>
        <v>Funcionamiento</v>
      </c>
      <c r="Y583" t="s">
        <v>7869</v>
      </c>
    </row>
    <row r="584" spans="1:25" x14ac:dyDescent="0.2">
      <c r="A584" t="s">
        <v>3211</v>
      </c>
      <c r="B584" t="s">
        <v>8308</v>
      </c>
      <c r="C584" s="71" t="s">
        <v>8309</v>
      </c>
      <c r="D584" t="s">
        <v>583</v>
      </c>
      <c r="E584" t="s">
        <v>584</v>
      </c>
      <c r="F584" t="s">
        <v>552</v>
      </c>
      <c r="G584" t="s">
        <v>7869</v>
      </c>
      <c r="H584" t="s">
        <v>173</v>
      </c>
      <c r="I584" t="s">
        <v>127</v>
      </c>
      <c r="J584" t="s">
        <v>37</v>
      </c>
      <c r="K584" t="s">
        <v>586</v>
      </c>
      <c r="L584" t="s">
        <v>39</v>
      </c>
      <c r="M584">
        <v>7393900</v>
      </c>
      <c r="N584">
        <v>0</v>
      </c>
      <c r="O584">
        <v>7393900</v>
      </c>
      <c r="P584">
        <v>0</v>
      </c>
      <c r="Q584" t="s">
        <v>8310</v>
      </c>
      <c r="R584" t="s">
        <v>3167</v>
      </c>
      <c r="S584" t="s">
        <v>3796</v>
      </c>
      <c r="T584" t="s">
        <v>588</v>
      </c>
      <c r="U584" t="s">
        <v>8311</v>
      </c>
      <c r="V584" t="s">
        <v>8312</v>
      </c>
      <c r="W584" t="s">
        <v>588</v>
      </c>
      <c r="X584" t="str">
        <f t="shared" si="9"/>
        <v>Funcionamiento</v>
      </c>
      <c r="Y584" t="s">
        <v>7869</v>
      </c>
    </row>
    <row r="585" spans="1:25" x14ac:dyDescent="0.2">
      <c r="A585" t="s">
        <v>3211</v>
      </c>
      <c r="B585" t="s">
        <v>8308</v>
      </c>
      <c r="C585" s="71" t="s">
        <v>8309</v>
      </c>
      <c r="D585" t="s">
        <v>583</v>
      </c>
      <c r="E585" t="s">
        <v>584</v>
      </c>
      <c r="F585" t="s">
        <v>552</v>
      </c>
      <c r="G585" t="s">
        <v>7869</v>
      </c>
      <c r="H585" t="s">
        <v>174</v>
      </c>
      <c r="I585" t="s">
        <v>128</v>
      </c>
      <c r="J585" t="s">
        <v>37</v>
      </c>
      <c r="K585" t="s">
        <v>586</v>
      </c>
      <c r="L585" t="s">
        <v>39</v>
      </c>
      <c r="M585">
        <v>3789700</v>
      </c>
      <c r="N585">
        <v>0</v>
      </c>
      <c r="O585">
        <v>3789700</v>
      </c>
      <c r="P585">
        <v>0</v>
      </c>
      <c r="Q585" t="s">
        <v>8310</v>
      </c>
      <c r="R585" t="s">
        <v>3167</v>
      </c>
      <c r="S585" t="s">
        <v>3796</v>
      </c>
      <c r="T585" t="s">
        <v>588</v>
      </c>
      <c r="U585" t="s">
        <v>8311</v>
      </c>
      <c r="V585" t="s">
        <v>8312</v>
      </c>
      <c r="W585" t="s">
        <v>588</v>
      </c>
      <c r="X585" t="str">
        <f t="shared" si="9"/>
        <v>Funcionamiento</v>
      </c>
      <c r="Y585" t="s">
        <v>7869</v>
      </c>
    </row>
    <row r="586" spans="1:25" x14ac:dyDescent="0.2">
      <c r="A586" t="s">
        <v>3211</v>
      </c>
      <c r="B586" t="s">
        <v>8308</v>
      </c>
      <c r="C586" s="71" t="s">
        <v>8309</v>
      </c>
      <c r="D586" t="s">
        <v>583</v>
      </c>
      <c r="E586" t="s">
        <v>584</v>
      </c>
      <c r="F586" t="s">
        <v>552</v>
      </c>
      <c r="G586" t="s">
        <v>7869</v>
      </c>
      <c r="H586" t="s">
        <v>175</v>
      </c>
      <c r="I586" t="s">
        <v>129</v>
      </c>
      <c r="J586" t="s">
        <v>37</v>
      </c>
      <c r="K586" t="s">
        <v>586</v>
      </c>
      <c r="L586" t="s">
        <v>39</v>
      </c>
      <c r="M586">
        <v>1438800</v>
      </c>
      <c r="N586">
        <v>0</v>
      </c>
      <c r="O586">
        <v>1438800</v>
      </c>
      <c r="P586">
        <v>0</v>
      </c>
      <c r="Q586" t="s">
        <v>8310</v>
      </c>
      <c r="R586" t="s">
        <v>3167</v>
      </c>
      <c r="S586" t="s">
        <v>3796</v>
      </c>
      <c r="T586" t="s">
        <v>588</v>
      </c>
      <c r="U586" t="s">
        <v>8311</v>
      </c>
      <c r="V586" t="s">
        <v>8312</v>
      </c>
      <c r="W586" t="s">
        <v>588</v>
      </c>
      <c r="X586" t="str">
        <f t="shared" si="9"/>
        <v>Funcionamiento</v>
      </c>
      <c r="Y586" t="s">
        <v>7869</v>
      </c>
    </row>
    <row r="587" spans="1:25" x14ac:dyDescent="0.2">
      <c r="A587" t="s">
        <v>3211</v>
      </c>
      <c r="B587" t="s">
        <v>8308</v>
      </c>
      <c r="C587" s="71" t="s">
        <v>8309</v>
      </c>
      <c r="D587" t="s">
        <v>583</v>
      </c>
      <c r="E587" t="s">
        <v>584</v>
      </c>
      <c r="F587" t="s">
        <v>552</v>
      </c>
      <c r="G587" t="s">
        <v>7869</v>
      </c>
      <c r="H587" t="s">
        <v>177</v>
      </c>
      <c r="I587" t="s">
        <v>131</v>
      </c>
      <c r="J587" t="s">
        <v>37</v>
      </c>
      <c r="K587" t="s">
        <v>586</v>
      </c>
      <c r="L587" t="s">
        <v>39</v>
      </c>
      <c r="M587">
        <v>1895800</v>
      </c>
      <c r="N587">
        <v>0</v>
      </c>
      <c r="O587">
        <v>1895800</v>
      </c>
      <c r="P587">
        <v>0</v>
      </c>
      <c r="Q587" t="s">
        <v>8310</v>
      </c>
      <c r="R587" t="s">
        <v>3167</v>
      </c>
      <c r="S587" t="s">
        <v>3796</v>
      </c>
      <c r="T587" t="s">
        <v>588</v>
      </c>
      <c r="U587" t="s">
        <v>8311</v>
      </c>
      <c r="V587" t="s">
        <v>8312</v>
      </c>
      <c r="W587" t="s">
        <v>588</v>
      </c>
      <c r="X587" t="str">
        <f t="shared" si="9"/>
        <v>Funcionamiento</v>
      </c>
      <c r="Y587" t="s">
        <v>7869</v>
      </c>
    </row>
    <row r="588" spans="1:25" x14ac:dyDescent="0.2">
      <c r="A588" t="s">
        <v>3211</v>
      </c>
      <c r="B588" t="s">
        <v>8308</v>
      </c>
      <c r="C588" s="71" t="s">
        <v>8309</v>
      </c>
      <c r="D588" t="s">
        <v>583</v>
      </c>
      <c r="E588" t="s">
        <v>584</v>
      </c>
      <c r="F588" t="s">
        <v>552</v>
      </c>
      <c r="G588" t="s">
        <v>7869</v>
      </c>
      <c r="H588" t="s">
        <v>176</v>
      </c>
      <c r="I588" t="s">
        <v>130</v>
      </c>
      <c r="J588" t="s">
        <v>37</v>
      </c>
      <c r="K588" t="s">
        <v>586</v>
      </c>
      <c r="L588" t="s">
        <v>39</v>
      </c>
      <c r="M588">
        <v>2843200</v>
      </c>
      <c r="N588">
        <v>0</v>
      </c>
      <c r="O588">
        <v>2843200</v>
      </c>
      <c r="P588">
        <v>0</v>
      </c>
      <c r="Q588" t="s">
        <v>8310</v>
      </c>
      <c r="R588" t="s">
        <v>3167</v>
      </c>
      <c r="S588" t="s">
        <v>3796</v>
      </c>
      <c r="T588" t="s">
        <v>588</v>
      </c>
      <c r="U588" t="s">
        <v>8311</v>
      </c>
      <c r="V588" t="s">
        <v>8312</v>
      </c>
      <c r="W588" t="s">
        <v>588</v>
      </c>
      <c r="X588" t="str">
        <f t="shared" si="9"/>
        <v>Funcionamiento</v>
      </c>
      <c r="Y588" t="s">
        <v>7869</v>
      </c>
    </row>
    <row r="589" spans="1:25" x14ac:dyDescent="0.2">
      <c r="A589" t="s">
        <v>3215</v>
      </c>
      <c r="B589" t="s">
        <v>8308</v>
      </c>
      <c r="C589" s="71" t="s">
        <v>8313</v>
      </c>
      <c r="D589" t="s">
        <v>583</v>
      </c>
      <c r="E589" t="s">
        <v>584</v>
      </c>
      <c r="F589" t="s">
        <v>552</v>
      </c>
      <c r="G589" t="s">
        <v>7869</v>
      </c>
      <c r="H589" t="s">
        <v>557</v>
      </c>
      <c r="I589" t="s">
        <v>3221</v>
      </c>
      <c r="J589" t="s">
        <v>37</v>
      </c>
      <c r="K589" t="s">
        <v>586</v>
      </c>
      <c r="L589" t="s">
        <v>39</v>
      </c>
      <c r="M589">
        <v>2907340</v>
      </c>
      <c r="N589">
        <v>0</v>
      </c>
      <c r="O589">
        <v>2907340</v>
      </c>
      <c r="P589">
        <v>0</v>
      </c>
      <c r="Q589" t="s">
        <v>8314</v>
      </c>
      <c r="R589" t="s">
        <v>3245</v>
      </c>
      <c r="S589" t="s">
        <v>8315</v>
      </c>
      <c r="T589" t="s">
        <v>588</v>
      </c>
      <c r="U589" t="s">
        <v>8316</v>
      </c>
      <c r="V589" t="s">
        <v>8317</v>
      </c>
      <c r="W589" t="s">
        <v>588</v>
      </c>
      <c r="X589" t="str">
        <f t="shared" si="9"/>
        <v>Funcionamiento</v>
      </c>
      <c r="Y589" t="s">
        <v>7869</v>
      </c>
    </row>
    <row r="590" spans="1:25" x14ac:dyDescent="0.2">
      <c r="A590" t="s">
        <v>3215</v>
      </c>
      <c r="B590" t="s">
        <v>8308</v>
      </c>
      <c r="C590" s="71" t="s">
        <v>8313</v>
      </c>
      <c r="D590" t="s">
        <v>583</v>
      </c>
      <c r="E590" t="s">
        <v>584</v>
      </c>
      <c r="F590" t="s">
        <v>552</v>
      </c>
      <c r="G590" t="s">
        <v>7869</v>
      </c>
      <c r="H590" t="s">
        <v>164</v>
      </c>
      <c r="I590" t="s">
        <v>118</v>
      </c>
      <c r="J590" t="s">
        <v>37</v>
      </c>
      <c r="K590" t="s">
        <v>586</v>
      </c>
      <c r="L590" t="s">
        <v>39</v>
      </c>
      <c r="M590">
        <v>82004026</v>
      </c>
      <c r="N590">
        <v>0</v>
      </c>
      <c r="O590">
        <v>82004026</v>
      </c>
      <c r="P590">
        <v>0</v>
      </c>
      <c r="Q590" t="s">
        <v>8314</v>
      </c>
      <c r="R590" t="s">
        <v>3245</v>
      </c>
      <c r="S590" t="s">
        <v>8315</v>
      </c>
      <c r="T590" t="s">
        <v>588</v>
      </c>
      <c r="U590" t="s">
        <v>8316</v>
      </c>
      <c r="V590" t="s">
        <v>8317</v>
      </c>
      <c r="W590" t="s">
        <v>588</v>
      </c>
      <c r="X590" t="str">
        <f t="shared" si="9"/>
        <v>Funcionamiento</v>
      </c>
      <c r="Y590" t="s">
        <v>7869</v>
      </c>
    </row>
    <row r="591" spans="1:25" x14ac:dyDescent="0.2">
      <c r="A591" t="s">
        <v>3215</v>
      </c>
      <c r="B591" t="s">
        <v>8308</v>
      </c>
      <c r="C591" s="71" t="s">
        <v>8313</v>
      </c>
      <c r="D591" t="s">
        <v>583</v>
      </c>
      <c r="E591" t="s">
        <v>584</v>
      </c>
      <c r="F591" t="s">
        <v>552</v>
      </c>
      <c r="G591" t="s">
        <v>7869</v>
      </c>
      <c r="H591" t="s">
        <v>169</v>
      </c>
      <c r="I591" t="s">
        <v>123</v>
      </c>
      <c r="J591" t="s">
        <v>37</v>
      </c>
      <c r="K591" t="s">
        <v>586</v>
      </c>
      <c r="L591" t="s">
        <v>39</v>
      </c>
      <c r="M591">
        <v>3300427</v>
      </c>
      <c r="N591">
        <v>0</v>
      </c>
      <c r="O591">
        <v>3300427</v>
      </c>
      <c r="P591">
        <v>0</v>
      </c>
      <c r="Q591" t="s">
        <v>8314</v>
      </c>
      <c r="R591" t="s">
        <v>3245</v>
      </c>
      <c r="S591" t="s">
        <v>8315</v>
      </c>
      <c r="T591" t="s">
        <v>588</v>
      </c>
      <c r="U591" t="s">
        <v>8316</v>
      </c>
      <c r="V591" t="s">
        <v>8317</v>
      </c>
      <c r="W591" t="s">
        <v>588</v>
      </c>
      <c r="X591" t="str">
        <f t="shared" si="9"/>
        <v>Funcionamiento</v>
      </c>
      <c r="Y591" t="s">
        <v>7869</v>
      </c>
    </row>
    <row r="592" spans="1:25" x14ac:dyDescent="0.2">
      <c r="A592" t="s">
        <v>3215</v>
      </c>
      <c r="B592" t="s">
        <v>8308</v>
      </c>
      <c r="C592" s="71" t="s">
        <v>8313</v>
      </c>
      <c r="D592" t="s">
        <v>583</v>
      </c>
      <c r="E592" t="s">
        <v>584</v>
      </c>
      <c r="F592" t="s">
        <v>552</v>
      </c>
      <c r="G592" t="s">
        <v>7869</v>
      </c>
      <c r="H592" t="s">
        <v>181</v>
      </c>
      <c r="I592" t="s">
        <v>135</v>
      </c>
      <c r="J592" t="s">
        <v>37</v>
      </c>
      <c r="K592" t="s">
        <v>586</v>
      </c>
      <c r="L592" t="s">
        <v>39</v>
      </c>
      <c r="M592">
        <v>2354967</v>
      </c>
      <c r="N592">
        <v>0</v>
      </c>
      <c r="O592">
        <v>2354967</v>
      </c>
      <c r="P592">
        <v>0</v>
      </c>
      <c r="Q592" t="s">
        <v>8314</v>
      </c>
      <c r="R592" t="s">
        <v>3245</v>
      </c>
      <c r="S592" t="s">
        <v>8315</v>
      </c>
      <c r="T592" t="s">
        <v>588</v>
      </c>
      <c r="U592" t="s">
        <v>8316</v>
      </c>
      <c r="V592" t="s">
        <v>8317</v>
      </c>
      <c r="W592" t="s">
        <v>588</v>
      </c>
      <c r="X592" t="str">
        <f t="shared" si="9"/>
        <v>Funcionamiento</v>
      </c>
      <c r="Y592" t="s">
        <v>7869</v>
      </c>
    </row>
    <row r="593" spans="1:25" x14ac:dyDescent="0.2">
      <c r="A593" t="s">
        <v>3215</v>
      </c>
      <c r="B593" t="s">
        <v>8308</v>
      </c>
      <c r="C593" s="71" t="s">
        <v>8313</v>
      </c>
      <c r="D593" t="s">
        <v>583</v>
      </c>
      <c r="E593" t="s">
        <v>584</v>
      </c>
      <c r="F593" t="s">
        <v>552</v>
      </c>
      <c r="G593" t="s">
        <v>7869</v>
      </c>
      <c r="H593" t="s">
        <v>192</v>
      </c>
      <c r="I593" t="s">
        <v>147</v>
      </c>
      <c r="J593" t="s">
        <v>37</v>
      </c>
      <c r="K593" t="s">
        <v>586</v>
      </c>
      <c r="L593" t="s">
        <v>39</v>
      </c>
      <c r="M593">
        <v>404281</v>
      </c>
      <c r="N593">
        <v>0</v>
      </c>
      <c r="O593">
        <v>404281</v>
      </c>
      <c r="P593">
        <v>0</v>
      </c>
      <c r="Q593" t="s">
        <v>8314</v>
      </c>
      <c r="R593" t="s">
        <v>3245</v>
      </c>
      <c r="S593" t="s">
        <v>8315</v>
      </c>
      <c r="T593" t="s">
        <v>588</v>
      </c>
      <c r="U593" t="s">
        <v>8316</v>
      </c>
      <c r="V593" t="s">
        <v>8317</v>
      </c>
      <c r="W593" t="s">
        <v>588</v>
      </c>
      <c r="X593" t="str">
        <f t="shared" si="9"/>
        <v>Funcionamiento</v>
      </c>
      <c r="Y593" t="s">
        <v>7869</v>
      </c>
    </row>
    <row r="594" spans="1:25" x14ac:dyDescent="0.2">
      <c r="A594" t="s">
        <v>3215</v>
      </c>
      <c r="B594" t="s">
        <v>8308</v>
      </c>
      <c r="C594" s="71" t="s">
        <v>8313</v>
      </c>
      <c r="D594" t="s">
        <v>583</v>
      </c>
      <c r="E594" t="s">
        <v>584</v>
      </c>
      <c r="F594" t="s">
        <v>552</v>
      </c>
      <c r="G594" t="s">
        <v>7869</v>
      </c>
      <c r="H594" t="s">
        <v>166</v>
      </c>
      <c r="I594" t="s">
        <v>120</v>
      </c>
      <c r="J594" t="s">
        <v>37</v>
      </c>
      <c r="K594" t="s">
        <v>586</v>
      </c>
      <c r="L594" t="s">
        <v>39</v>
      </c>
      <c r="M594">
        <v>1934468</v>
      </c>
      <c r="N594">
        <v>0</v>
      </c>
      <c r="O594">
        <v>1934468</v>
      </c>
      <c r="P594">
        <v>0</v>
      </c>
      <c r="Q594" t="s">
        <v>8314</v>
      </c>
      <c r="R594" t="s">
        <v>3245</v>
      </c>
      <c r="S594" t="s">
        <v>8315</v>
      </c>
      <c r="T594" t="s">
        <v>588</v>
      </c>
      <c r="U594" t="s">
        <v>8316</v>
      </c>
      <c r="V594" t="s">
        <v>8317</v>
      </c>
      <c r="W594" t="s">
        <v>588</v>
      </c>
      <c r="X594" t="str">
        <f t="shared" si="9"/>
        <v>Funcionamiento</v>
      </c>
      <c r="Y594" t="s">
        <v>7869</v>
      </c>
    </row>
    <row r="595" spans="1:25" x14ac:dyDescent="0.2">
      <c r="A595" t="s">
        <v>3160</v>
      </c>
      <c r="B595" t="s">
        <v>8807</v>
      </c>
      <c r="C595" s="71" t="s">
        <v>8808</v>
      </c>
      <c r="D595" t="s">
        <v>583</v>
      </c>
      <c r="E595" t="s">
        <v>602</v>
      </c>
      <c r="F595" t="s">
        <v>3144</v>
      </c>
      <c r="G595" t="s">
        <v>7869</v>
      </c>
      <c r="H595" t="s">
        <v>200</v>
      </c>
      <c r="I595" t="s">
        <v>161</v>
      </c>
      <c r="J595" t="s">
        <v>37</v>
      </c>
      <c r="K595" t="s">
        <v>586</v>
      </c>
      <c r="L595" t="s">
        <v>39</v>
      </c>
      <c r="M595">
        <v>3550000</v>
      </c>
      <c r="N595">
        <v>0</v>
      </c>
      <c r="O595">
        <v>3550000</v>
      </c>
      <c r="P595">
        <v>3550000</v>
      </c>
      <c r="Q595" t="s">
        <v>8809</v>
      </c>
      <c r="R595" t="s">
        <v>3282</v>
      </c>
      <c r="S595" t="s">
        <v>588</v>
      </c>
      <c r="T595" t="s">
        <v>588</v>
      </c>
      <c r="U595" t="s">
        <v>588</v>
      </c>
      <c r="V595" t="s">
        <v>588</v>
      </c>
      <c r="W595" t="s">
        <v>588</v>
      </c>
      <c r="X595" t="str">
        <f t="shared" si="9"/>
        <v>Inversión</v>
      </c>
      <c r="Y595" t="s">
        <v>585</v>
      </c>
    </row>
    <row r="596" spans="1:25" x14ac:dyDescent="0.2">
      <c r="A596" t="s">
        <v>3150</v>
      </c>
      <c r="B596" t="s">
        <v>8793</v>
      </c>
      <c r="C596" s="71" t="s">
        <v>8810</v>
      </c>
      <c r="D596" t="s">
        <v>583</v>
      </c>
      <c r="E596" t="s">
        <v>584</v>
      </c>
      <c r="F596" t="s">
        <v>3087</v>
      </c>
      <c r="G596" t="s">
        <v>7869</v>
      </c>
      <c r="H596" t="s">
        <v>197</v>
      </c>
      <c r="I596" t="s">
        <v>155</v>
      </c>
      <c r="J596" t="s">
        <v>37</v>
      </c>
      <c r="K596" t="s">
        <v>709</v>
      </c>
      <c r="L596" t="s">
        <v>39</v>
      </c>
      <c r="M596">
        <v>29820368</v>
      </c>
      <c r="N596">
        <v>0</v>
      </c>
      <c r="O596">
        <v>29820368</v>
      </c>
      <c r="P596">
        <v>0</v>
      </c>
      <c r="Q596" t="s">
        <v>8811</v>
      </c>
      <c r="R596" t="s">
        <v>3262</v>
      </c>
      <c r="S596" t="s">
        <v>11223</v>
      </c>
      <c r="T596" t="s">
        <v>588</v>
      </c>
      <c r="U596" t="s">
        <v>588</v>
      </c>
      <c r="V596" t="s">
        <v>588</v>
      </c>
      <c r="W596" t="s">
        <v>588</v>
      </c>
      <c r="X596" t="str">
        <f t="shared" si="9"/>
        <v>Inversión</v>
      </c>
      <c r="Y596" t="s">
        <v>626</v>
      </c>
    </row>
    <row r="597" spans="1:25" x14ac:dyDescent="0.2">
      <c r="A597" t="s">
        <v>3223</v>
      </c>
      <c r="B597" t="s">
        <v>8753</v>
      </c>
      <c r="C597" s="71" t="s">
        <v>8812</v>
      </c>
      <c r="D597" t="s">
        <v>583</v>
      </c>
      <c r="E597" t="s">
        <v>584</v>
      </c>
      <c r="F597" t="s">
        <v>552</v>
      </c>
      <c r="G597" t="s">
        <v>7869</v>
      </c>
      <c r="H597" t="s">
        <v>170</v>
      </c>
      <c r="I597" t="s">
        <v>124</v>
      </c>
      <c r="J597" t="s">
        <v>37</v>
      </c>
      <c r="K597" t="s">
        <v>586</v>
      </c>
      <c r="L597" t="s">
        <v>39</v>
      </c>
      <c r="M597">
        <v>121700842</v>
      </c>
      <c r="N597">
        <v>0</v>
      </c>
      <c r="O597">
        <v>121700842</v>
      </c>
      <c r="P597">
        <v>0</v>
      </c>
      <c r="Q597" t="s">
        <v>8813</v>
      </c>
      <c r="R597" t="s">
        <v>3178</v>
      </c>
      <c r="S597" t="s">
        <v>11224</v>
      </c>
      <c r="T597" t="s">
        <v>588</v>
      </c>
      <c r="U597" t="s">
        <v>11225</v>
      </c>
      <c r="V597" t="s">
        <v>11226</v>
      </c>
      <c r="W597" t="s">
        <v>588</v>
      </c>
      <c r="X597" t="str">
        <f t="shared" si="9"/>
        <v>Funcionamiento</v>
      </c>
      <c r="Y597" t="s">
        <v>7869</v>
      </c>
    </row>
    <row r="598" spans="1:25" x14ac:dyDescent="0.2">
      <c r="A598" t="s">
        <v>3223</v>
      </c>
      <c r="B598" t="s">
        <v>8753</v>
      </c>
      <c r="C598" s="71" t="s">
        <v>8812</v>
      </c>
      <c r="D598" t="s">
        <v>583</v>
      </c>
      <c r="E598" t="s">
        <v>584</v>
      </c>
      <c r="F598" t="s">
        <v>552</v>
      </c>
      <c r="G598" t="s">
        <v>7869</v>
      </c>
      <c r="H598" t="s">
        <v>171</v>
      </c>
      <c r="I598" t="s">
        <v>125</v>
      </c>
      <c r="J598" t="s">
        <v>37</v>
      </c>
      <c r="K598" t="s">
        <v>586</v>
      </c>
      <c r="L598" t="s">
        <v>39</v>
      </c>
      <c r="M598">
        <v>8422878</v>
      </c>
      <c r="N598">
        <v>0</v>
      </c>
      <c r="O598">
        <v>8422878</v>
      </c>
      <c r="P598">
        <v>0</v>
      </c>
      <c r="Q598" t="s">
        <v>8813</v>
      </c>
      <c r="R598" t="s">
        <v>3178</v>
      </c>
      <c r="S598" t="s">
        <v>11224</v>
      </c>
      <c r="T598" t="s">
        <v>588</v>
      </c>
      <c r="U598" t="s">
        <v>11225</v>
      </c>
      <c r="V598" t="s">
        <v>11226</v>
      </c>
      <c r="W598" t="s">
        <v>588</v>
      </c>
      <c r="X598" t="str">
        <f t="shared" si="9"/>
        <v>Funcionamiento</v>
      </c>
      <c r="Y598" t="s">
        <v>7869</v>
      </c>
    </row>
    <row r="599" spans="1:25" x14ac:dyDescent="0.2">
      <c r="A599" t="s">
        <v>3223</v>
      </c>
      <c r="B599" t="s">
        <v>8753</v>
      </c>
      <c r="C599" s="71" t="s">
        <v>8812</v>
      </c>
      <c r="D599" t="s">
        <v>583</v>
      </c>
      <c r="E599" t="s">
        <v>584</v>
      </c>
      <c r="F599" t="s">
        <v>552</v>
      </c>
      <c r="G599" t="s">
        <v>7869</v>
      </c>
      <c r="H599" t="s">
        <v>166</v>
      </c>
      <c r="I599" t="s">
        <v>120</v>
      </c>
      <c r="J599" t="s">
        <v>37</v>
      </c>
      <c r="K599" t="s">
        <v>586</v>
      </c>
      <c r="L599" t="s">
        <v>39</v>
      </c>
      <c r="M599">
        <v>1982940</v>
      </c>
      <c r="N599">
        <v>0</v>
      </c>
      <c r="O599">
        <v>1982940</v>
      </c>
      <c r="P599">
        <v>0</v>
      </c>
      <c r="Q599" t="s">
        <v>8813</v>
      </c>
      <c r="R599" t="s">
        <v>3178</v>
      </c>
      <c r="S599" t="s">
        <v>11224</v>
      </c>
      <c r="T599" t="s">
        <v>588</v>
      </c>
      <c r="U599" t="s">
        <v>11225</v>
      </c>
      <c r="V599" t="s">
        <v>11226</v>
      </c>
      <c r="W599" t="s">
        <v>588</v>
      </c>
      <c r="X599" t="str">
        <f t="shared" si="9"/>
        <v>Funcionamiento</v>
      </c>
      <c r="Y599" t="s">
        <v>7869</v>
      </c>
    </row>
    <row r="600" spans="1:25" x14ac:dyDescent="0.2">
      <c r="A600" t="s">
        <v>3223</v>
      </c>
      <c r="B600" t="s">
        <v>8753</v>
      </c>
      <c r="C600" s="71" t="s">
        <v>8812</v>
      </c>
      <c r="D600" t="s">
        <v>583</v>
      </c>
      <c r="E600" t="s">
        <v>584</v>
      </c>
      <c r="F600" t="s">
        <v>552</v>
      </c>
      <c r="G600" t="s">
        <v>7869</v>
      </c>
      <c r="H600" t="s">
        <v>181</v>
      </c>
      <c r="I600" t="s">
        <v>135</v>
      </c>
      <c r="J600" t="s">
        <v>37</v>
      </c>
      <c r="K600" t="s">
        <v>586</v>
      </c>
      <c r="L600" t="s">
        <v>39</v>
      </c>
      <c r="M600">
        <v>2354967</v>
      </c>
      <c r="N600">
        <v>0</v>
      </c>
      <c r="O600">
        <v>2354967</v>
      </c>
      <c r="P600">
        <v>0</v>
      </c>
      <c r="Q600" t="s">
        <v>8813</v>
      </c>
      <c r="R600" t="s">
        <v>3178</v>
      </c>
      <c r="S600" t="s">
        <v>11224</v>
      </c>
      <c r="T600" t="s">
        <v>588</v>
      </c>
      <c r="U600" t="s">
        <v>11225</v>
      </c>
      <c r="V600" t="s">
        <v>11226</v>
      </c>
      <c r="W600" t="s">
        <v>588</v>
      </c>
      <c r="X600" t="str">
        <f t="shared" si="9"/>
        <v>Funcionamiento</v>
      </c>
      <c r="Y600" t="s">
        <v>7869</v>
      </c>
    </row>
    <row r="601" spans="1:25" x14ac:dyDescent="0.2">
      <c r="A601" t="s">
        <v>3223</v>
      </c>
      <c r="B601" t="s">
        <v>8753</v>
      </c>
      <c r="C601" s="71" t="s">
        <v>8812</v>
      </c>
      <c r="D601" t="s">
        <v>583</v>
      </c>
      <c r="E601" t="s">
        <v>584</v>
      </c>
      <c r="F601" t="s">
        <v>552</v>
      </c>
      <c r="G601" t="s">
        <v>7869</v>
      </c>
      <c r="H601" t="s">
        <v>169</v>
      </c>
      <c r="I601" t="s">
        <v>123</v>
      </c>
      <c r="J601" t="s">
        <v>37</v>
      </c>
      <c r="K601" t="s">
        <v>586</v>
      </c>
      <c r="L601" t="s">
        <v>39</v>
      </c>
      <c r="M601">
        <v>632231</v>
      </c>
      <c r="N601">
        <v>0</v>
      </c>
      <c r="O601">
        <v>632231</v>
      </c>
      <c r="P601">
        <v>0</v>
      </c>
      <c r="Q601" t="s">
        <v>8813</v>
      </c>
      <c r="R601" t="s">
        <v>3178</v>
      </c>
      <c r="S601" t="s">
        <v>11224</v>
      </c>
      <c r="T601" t="s">
        <v>588</v>
      </c>
      <c r="U601" t="s">
        <v>11225</v>
      </c>
      <c r="V601" t="s">
        <v>11226</v>
      </c>
      <c r="W601" t="s">
        <v>588</v>
      </c>
      <c r="X601" t="str">
        <f t="shared" si="9"/>
        <v>Funcionamiento</v>
      </c>
      <c r="Y601" t="s">
        <v>7869</v>
      </c>
    </row>
    <row r="602" spans="1:25" x14ac:dyDescent="0.2">
      <c r="A602" t="s">
        <v>3223</v>
      </c>
      <c r="B602" t="s">
        <v>8753</v>
      </c>
      <c r="C602" s="71" t="s">
        <v>8812</v>
      </c>
      <c r="D602" t="s">
        <v>583</v>
      </c>
      <c r="E602" t="s">
        <v>584</v>
      </c>
      <c r="F602" t="s">
        <v>552</v>
      </c>
      <c r="G602" t="s">
        <v>7869</v>
      </c>
      <c r="H602" t="s">
        <v>164</v>
      </c>
      <c r="I602" t="s">
        <v>118</v>
      </c>
      <c r="J602" t="s">
        <v>37</v>
      </c>
      <c r="K602" t="s">
        <v>586</v>
      </c>
      <c r="L602" t="s">
        <v>39</v>
      </c>
      <c r="M602">
        <v>81723595</v>
      </c>
      <c r="N602">
        <v>0</v>
      </c>
      <c r="O602">
        <v>81723595</v>
      </c>
      <c r="P602">
        <v>0</v>
      </c>
      <c r="Q602" t="s">
        <v>8813</v>
      </c>
      <c r="R602" t="s">
        <v>3178</v>
      </c>
      <c r="S602" t="s">
        <v>11224</v>
      </c>
      <c r="T602" t="s">
        <v>588</v>
      </c>
      <c r="U602" t="s">
        <v>11225</v>
      </c>
      <c r="V602" t="s">
        <v>11226</v>
      </c>
      <c r="W602" t="s">
        <v>588</v>
      </c>
      <c r="X602" t="str">
        <f t="shared" si="9"/>
        <v>Funcionamiento</v>
      </c>
      <c r="Y602" t="s">
        <v>7869</v>
      </c>
    </row>
    <row r="603" spans="1:25" x14ac:dyDescent="0.2">
      <c r="A603" t="s">
        <v>3223</v>
      </c>
      <c r="B603" t="s">
        <v>8753</v>
      </c>
      <c r="C603" s="71" t="s">
        <v>8812</v>
      </c>
      <c r="D603" t="s">
        <v>583</v>
      </c>
      <c r="E603" t="s">
        <v>584</v>
      </c>
      <c r="F603" t="s">
        <v>552</v>
      </c>
      <c r="G603" t="s">
        <v>7869</v>
      </c>
      <c r="H603" t="s">
        <v>178</v>
      </c>
      <c r="I603" t="s">
        <v>132</v>
      </c>
      <c r="J603" t="s">
        <v>37</v>
      </c>
      <c r="K603" t="s">
        <v>586</v>
      </c>
      <c r="L603" t="s">
        <v>39</v>
      </c>
      <c r="M603">
        <v>10588459</v>
      </c>
      <c r="N603">
        <v>0</v>
      </c>
      <c r="O603">
        <v>10588459</v>
      </c>
      <c r="P603">
        <v>0</v>
      </c>
      <c r="Q603" t="s">
        <v>8813</v>
      </c>
      <c r="R603" t="s">
        <v>3178</v>
      </c>
      <c r="S603" t="s">
        <v>11224</v>
      </c>
      <c r="T603" t="s">
        <v>588</v>
      </c>
      <c r="U603" t="s">
        <v>11225</v>
      </c>
      <c r="V603" t="s">
        <v>11226</v>
      </c>
      <c r="W603" t="s">
        <v>588</v>
      </c>
      <c r="X603" t="str">
        <f t="shared" si="9"/>
        <v>Funcionamiento</v>
      </c>
      <c r="Y603" t="s">
        <v>7869</v>
      </c>
    </row>
    <row r="604" spans="1:25" x14ac:dyDescent="0.2">
      <c r="A604" t="s">
        <v>3223</v>
      </c>
      <c r="B604" t="s">
        <v>8753</v>
      </c>
      <c r="C604" s="71" t="s">
        <v>8812</v>
      </c>
      <c r="D604" t="s">
        <v>583</v>
      </c>
      <c r="E604" t="s">
        <v>584</v>
      </c>
      <c r="F604" t="s">
        <v>552</v>
      </c>
      <c r="G604" t="s">
        <v>7869</v>
      </c>
      <c r="H604" t="s">
        <v>180</v>
      </c>
      <c r="I604" t="s">
        <v>134</v>
      </c>
      <c r="J604" t="s">
        <v>37</v>
      </c>
      <c r="K604" t="s">
        <v>586</v>
      </c>
      <c r="L604" t="s">
        <v>39</v>
      </c>
      <c r="M604">
        <v>735026</v>
      </c>
      <c r="N604">
        <v>0</v>
      </c>
      <c r="O604">
        <v>735026</v>
      </c>
      <c r="P604">
        <v>0</v>
      </c>
      <c r="Q604" t="s">
        <v>8813</v>
      </c>
      <c r="R604" t="s">
        <v>3178</v>
      </c>
      <c r="S604" t="s">
        <v>11224</v>
      </c>
      <c r="T604" t="s">
        <v>588</v>
      </c>
      <c r="U604" t="s">
        <v>11225</v>
      </c>
      <c r="V604" t="s">
        <v>11226</v>
      </c>
      <c r="W604" t="s">
        <v>588</v>
      </c>
      <c r="X604" t="str">
        <f t="shared" si="9"/>
        <v>Funcionamiento</v>
      </c>
      <c r="Y604" t="s">
        <v>7869</v>
      </c>
    </row>
    <row r="605" spans="1:25" x14ac:dyDescent="0.2">
      <c r="A605" t="s">
        <v>3223</v>
      </c>
      <c r="B605" t="s">
        <v>8753</v>
      </c>
      <c r="C605" s="71" t="s">
        <v>8812</v>
      </c>
      <c r="D605" t="s">
        <v>583</v>
      </c>
      <c r="E605" t="s">
        <v>584</v>
      </c>
      <c r="F605" t="s">
        <v>552</v>
      </c>
      <c r="G605" t="s">
        <v>7869</v>
      </c>
      <c r="H605" t="s">
        <v>557</v>
      </c>
      <c r="I605" t="s">
        <v>3221</v>
      </c>
      <c r="J605" t="s">
        <v>37</v>
      </c>
      <c r="K605" t="s">
        <v>586</v>
      </c>
      <c r="L605" t="s">
        <v>39</v>
      </c>
      <c r="M605">
        <v>2982766</v>
      </c>
      <c r="N605">
        <v>0</v>
      </c>
      <c r="O605">
        <v>2982766</v>
      </c>
      <c r="P605">
        <v>0</v>
      </c>
      <c r="Q605" t="s">
        <v>8813</v>
      </c>
      <c r="R605" t="s">
        <v>3178</v>
      </c>
      <c r="S605" t="s">
        <v>11224</v>
      </c>
      <c r="T605" t="s">
        <v>588</v>
      </c>
      <c r="U605" t="s">
        <v>11225</v>
      </c>
      <c r="V605" t="s">
        <v>11226</v>
      </c>
      <c r="W605" t="s">
        <v>588</v>
      </c>
      <c r="X605" t="str">
        <f t="shared" si="9"/>
        <v>Funcionamiento</v>
      </c>
      <c r="Y605" t="s">
        <v>7869</v>
      </c>
    </row>
    <row r="606" spans="1:25" x14ac:dyDescent="0.2">
      <c r="A606" t="s">
        <v>3229</v>
      </c>
      <c r="B606" t="s">
        <v>8753</v>
      </c>
      <c r="C606" s="71" t="s">
        <v>8814</v>
      </c>
      <c r="D606" t="s">
        <v>583</v>
      </c>
      <c r="E606" t="s">
        <v>584</v>
      </c>
      <c r="F606" t="s">
        <v>552</v>
      </c>
      <c r="G606" t="s">
        <v>7869</v>
      </c>
      <c r="H606" t="s">
        <v>174</v>
      </c>
      <c r="I606" t="s">
        <v>128</v>
      </c>
      <c r="J606" t="s">
        <v>37</v>
      </c>
      <c r="K606" t="s">
        <v>586</v>
      </c>
      <c r="L606" t="s">
        <v>39</v>
      </c>
      <c r="M606">
        <v>4210900</v>
      </c>
      <c r="N606">
        <v>0</v>
      </c>
      <c r="O606">
        <v>4210900</v>
      </c>
      <c r="P606">
        <v>0</v>
      </c>
      <c r="Q606" t="s">
        <v>8815</v>
      </c>
      <c r="R606" t="s">
        <v>3265</v>
      </c>
      <c r="S606" t="s">
        <v>6023</v>
      </c>
      <c r="T606" t="s">
        <v>588</v>
      </c>
      <c r="U606" t="s">
        <v>11227</v>
      </c>
      <c r="V606" t="s">
        <v>11228</v>
      </c>
      <c r="W606" t="s">
        <v>588</v>
      </c>
      <c r="X606" t="str">
        <f t="shared" si="9"/>
        <v>Funcionamiento</v>
      </c>
      <c r="Y606" t="s">
        <v>7869</v>
      </c>
    </row>
    <row r="607" spans="1:25" x14ac:dyDescent="0.2">
      <c r="A607" t="s">
        <v>3229</v>
      </c>
      <c r="B607" t="s">
        <v>8753</v>
      </c>
      <c r="C607" s="71" t="s">
        <v>8814</v>
      </c>
      <c r="D607" t="s">
        <v>583</v>
      </c>
      <c r="E607" t="s">
        <v>584</v>
      </c>
      <c r="F607" t="s">
        <v>552</v>
      </c>
      <c r="G607" t="s">
        <v>7869</v>
      </c>
      <c r="H607" t="s">
        <v>177</v>
      </c>
      <c r="I607" t="s">
        <v>131</v>
      </c>
      <c r="J607" t="s">
        <v>37</v>
      </c>
      <c r="K607" t="s">
        <v>586</v>
      </c>
      <c r="L607" t="s">
        <v>39</v>
      </c>
      <c r="M607">
        <v>2106300</v>
      </c>
      <c r="N607">
        <v>0</v>
      </c>
      <c r="O607">
        <v>2106300</v>
      </c>
      <c r="P607">
        <v>0</v>
      </c>
      <c r="Q607" t="s">
        <v>8815</v>
      </c>
      <c r="R607" t="s">
        <v>3265</v>
      </c>
      <c r="S607" t="s">
        <v>6023</v>
      </c>
      <c r="T607" t="s">
        <v>588</v>
      </c>
      <c r="U607" t="s">
        <v>11227</v>
      </c>
      <c r="V607" t="s">
        <v>11228</v>
      </c>
      <c r="W607" t="s">
        <v>588</v>
      </c>
      <c r="X607" t="str">
        <f t="shared" si="9"/>
        <v>Funcionamiento</v>
      </c>
      <c r="Y607" t="s">
        <v>7869</v>
      </c>
    </row>
    <row r="608" spans="1:25" x14ac:dyDescent="0.2">
      <c r="A608" t="s">
        <v>3229</v>
      </c>
      <c r="B608" t="s">
        <v>8753</v>
      </c>
      <c r="C608" s="71" t="s">
        <v>8814</v>
      </c>
      <c r="D608" t="s">
        <v>583</v>
      </c>
      <c r="E608" t="s">
        <v>584</v>
      </c>
      <c r="F608" t="s">
        <v>552</v>
      </c>
      <c r="G608" t="s">
        <v>7869</v>
      </c>
      <c r="H608" t="s">
        <v>172</v>
      </c>
      <c r="I608" t="s">
        <v>126</v>
      </c>
      <c r="J608" t="s">
        <v>37</v>
      </c>
      <c r="K608" t="s">
        <v>586</v>
      </c>
      <c r="L608" t="s">
        <v>39</v>
      </c>
      <c r="M608">
        <v>10112900</v>
      </c>
      <c r="N608">
        <v>0</v>
      </c>
      <c r="O608">
        <v>10112900</v>
      </c>
      <c r="P608">
        <v>0</v>
      </c>
      <c r="Q608" t="s">
        <v>8815</v>
      </c>
      <c r="R608" t="s">
        <v>3265</v>
      </c>
      <c r="S608" t="s">
        <v>6023</v>
      </c>
      <c r="T608" t="s">
        <v>588</v>
      </c>
      <c r="U608" t="s">
        <v>11227</v>
      </c>
      <c r="V608" t="s">
        <v>11228</v>
      </c>
      <c r="W608" t="s">
        <v>588</v>
      </c>
      <c r="X608" t="str">
        <f t="shared" si="9"/>
        <v>Funcionamiento</v>
      </c>
      <c r="Y608" t="s">
        <v>7869</v>
      </c>
    </row>
    <row r="609" spans="1:25" x14ac:dyDescent="0.2">
      <c r="A609" t="s">
        <v>3229</v>
      </c>
      <c r="B609" t="s">
        <v>8753</v>
      </c>
      <c r="C609" s="71" t="s">
        <v>8814</v>
      </c>
      <c r="D609" t="s">
        <v>583</v>
      </c>
      <c r="E609" t="s">
        <v>584</v>
      </c>
      <c r="F609" t="s">
        <v>552</v>
      </c>
      <c r="G609" t="s">
        <v>7869</v>
      </c>
      <c r="H609" t="s">
        <v>173</v>
      </c>
      <c r="I609" t="s">
        <v>127</v>
      </c>
      <c r="J609" t="s">
        <v>37</v>
      </c>
      <c r="K609" t="s">
        <v>586</v>
      </c>
      <c r="L609" t="s">
        <v>39</v>
      </c>
      <c r="M609">
        <v>7164200</v>
      </c>
      <c r="N609">
        <v>0</v>
      </c>
      <c r="O609">
        <v>7164200</v>
      </c>
      <c r="P609">
        <v>0</v>
      </c>
      <c r="Q609" t="s">
        <v>8815</v>
      </c>
      <c r="R609" t="s">
        <v>3265</v>
      </c>
      <c r="S609" t="s">
        <v>6023</v>
      </c>
      <c r="T609" t="s">
        <v>588</v>
      </c>
      <c r="U609" t="s">
        <v>11227</v>
      </c>
      <c r="V609" t="s">
        <v>11228</v>
      </c>
      <c r="W609" t="s">
        <v>588</v>
      </c>
      <c r="X609" t="str">
        <f t="shared" si="9"/>
        <v>Funcionamiento</v>
      </c>
      <c r="Y609" t="s">
        <v>7869</v>
      </c>
    </row>
    <row r="610" spans="1:25" x14ac:dyDescent="0.2">
      <c r="A610" t="s">
        <v>3229</v>
      </c>
      <c r="B610" t="s">
        <v>8753</v>
      </c>
      <c r="C610" s="71" t="s">
        <v>8814</v>
      </c>
      <c r="D610" t="s">
        <v>583</v>
      </c>
      <c r="E610" t="s">
        <v>584</v>
      </c>
      <c r="F610" t="s">
        <v>552</v>
      </c>
      <c r="G610" t="s">
        <v>7869</v>
      </c>
      <c r="H610" t="s">
        <v>175</v>
      </c>
      <c r="I610" t="s">
        <v>129</v>
      </c>
      <c r="J610" t="s">
        <v>37</v>
      </c>
      <c r="K610" t="s">
        <v>586</v>
      </c>
      <c r="L610" t="s">
        <v>39</v>
      </c>
      <c r="M610">
        <v>1413500</v>
      </c>
      <c r="N610">
        <v>0</v>
      </c>
      <c r="O610">
        <v>1413500</v>
      </c>
      <c r="P610">
        <v>0</v>
      </c>
      <c r="Q610" t="s">
        <v>8815</v>
      </c>
      <c r="R610" t="s">
        <v>3265</v>
      </c>
      <c r="S610" t="s">
        <v>6023</v>
      </c>
      <c r="T610" t="s">
        <v>588</v>
      </c>
      <c r="U610" t="s">
        <v>11227</v>
      </c>
      <c r="V610" t="s">
        <v>11228</v>
      </c>
      <c r="W610" t="s">
        <v>588</v>
      </c>
      <c r="X610" t="str">
        <f t="shared" si="9"/>
        <v>Funcionamiento</v>
      </c>
      <c r="Y610" t="s">
        <v>7869</v>
      </c>
    </row>
    <row r="611" spans="1:25" x14ac:dyDescent="0.2">
      <c r="A611" t="s">
        <v>3229</v>
      </c>
      <c r="B611" t="s">
        <v>8753</v>
      </c>
      <c r="C611" s="71" t="s">
        <v>8814</v>
      </c>
      <c r="D611" t="s">
        <v>583</v>
      </c>
      <c r="E611" t="s">
        <v>584</v>
      </c>
      <c r="F611" t="s">
        <v>552</v>
      </c>
      <c r="G611" t="s">
        <v>7869</v>
      </c>
      <c r="H611" t="s">
        <v>176</v>
      </c>
      <c r="I611" t="s">
        <v>130</v>
      </c>
      <c r="J611" t="s">
        <v>37</v>
      </c>
      <c r="K611" t="s">
        <v>586</v>
      </c>
      <c r="L611" t="s">
        <v>39</v>
      </c>
      <c r="M611">
        <v>3159200</v>
      </c>
      <c r="N611">
        <v>0</v>
      </c>
      <c r="O611">
        <v>3159200</v>
      </c>
      <c r="P611">
        <v>0</v>
      </c>
      <c r="Q611" t="s">
        <v>8815</v>
      </c>
      <c r="R611" t="s">
        <v>3265</v>
      </c>
      <c r="S611" t="s">
        <v>6023</v>
      </c>
      <c r="T611" t="s">
        <v>588</v>
      </c>
      <c r="U611" t="s">
        <v>11227</v>
      </c>
      <c r="V611" t="s">
        <v>11228</v>
      </c>
      <c r="W611" t="s">
        <v>588</v>
      </c>
      <c r="X611" t="str">
        <f t="shared" si="9"/>
        <v>Funcionamiento</v>
      </c>
      <c r="Y611" t="s">
        <v>7869</v>
      </c>
    </row>
    <row r="612" spans="1:25" x14ac:dyDescent="0.2">
      <c r="A612" t="s">
        <v>3235</v>
      </c>
      <c r="B612" t="s">
        <v>11202</v>
      </c>
      <c r="C612" s="71" t="s">
        <v>11229</v>
      </c>
      <c r="D612" t="s">
        <v>583</v>
      </c>
      <c r="E612" t="s">
        <v>644</v>
      </c>
      <c r="F612" t="s">
        <v>3087</v>
      </c>
      <c r="G612" t="s">
        <v>7869</v>
      </c>
      <c r="H612" t="s">
        <v>197</v>
      </c>
      <c r="I612" t="s">
        <v>155</v>
      </c>
      <c r="J612" t="s">
        <v>37</v>
      </c>
      <c r="K612" t="s">
        <v>709</v>
      </c>
      <c r="L612" t="s">
        <v>39</v>
      </c>
      <c r="M612">
        <v>10045043</v>
      </c>
      <c r="N612">
        <v>-10045043</v>
      </c>
      <c r="O612">
        <v>0</v>
      </c>
      <c r="P612">
        <v>0</v>
      </c>
      <c r="Q612" t="s">
        <v>11230</v>
      </c>
      <c r="R612" t="s">
        <v>3184</v>
      </c>
      <c r="S612" t="s">
        <v>588</v>
      </c>
      <c r="T612" t="s">
        <v>588</v>
      </c>
      <c r="U612" t="s">
        <v>588</v>
      </c>
      <c r="V612" t="s">
        <v>588</v>
      </c>
      <c r="W612" t="s">
        <v>588</v>
      </c>
      <c r="X612" t="str">
        <f t="shared" si="9"/>
        <v>Inversión</v>
      </c>
      <c r="Y612" t="s">
        <v>626</v>
      </c>
    </row>
    <row r="613" spans="1:25" x14ac:dyDescent="0.2">
      <c r="A613" t="s">
        <v>3034</v>
      </c>
      <c r="B613" t="s">
        <v>3584</v>
      </c>
      <c r="C613" s="71" t="s">
        <v>3585</v>
      </c>
      <c r="D613" t="s">
        <v>583</v>
      </c>
      <c r="E613" t="s">
        <v>584</v>
      </c>
      <c r="F613" t="s">
        <v>553</v>
      </c>
      <c r="G613" t="s">
        <v>2259</v>
      </c>
      <c r="H613" t="s">
        <v>186</v>
      </c>
      <c r="I613" t="s">
        <v>140</v>
      </c>
      <c r="J613" t="s">
        <v>37</v>
      </c>
      <c r="K613" t="s">
        <v>586</v>
      </c>
      <c r="L613" t="s">
        <v>39</v>
      </c>
      <c r="M613">
        <v>18000000</v>
      </c>
      <c r="N613">
        <v>2505114</v>
      </c>
      <c r="O613">
        <v>20505114</v>
      </c>
      <c r="P613">
        <v>30000</v>
      </c>
      <c r="Q613" t="s">
        <v>2260</v>
      </c>
      <c r="R613" t="s">
        <v>3034</v>
      </c>
      <c r="S613" t="s">
        <v>11231</v>
      </c>
      <c r="T613" t="s">
        <v>8318</v>
      </c>
      <c r="U613" t="s">
        <v>8319</v>
      </c>
      <c r="V613" t="s">
        <v>8320</v>
      </c>
      <c r="W613" t="s">
        <v>588</v>
      </c>
      <c r="X613" t="str">
        <f t="shared" si="9"/>
        <v>Funcionamiento</v>
      </c>
      <c r="Y613" t="s">
        <v>2259</v>
      </c>
    </row>
    <row r="614" spans="1:25" x14ac:dyDescent="0.2">
      <c r="A614" t="s">
        <v>3037</v>
      </c>
      <c r="B614" t="s">
        <v>3584</v>
      </c>
      <c r="C614" s="71" t="s">
        <v>3586</v>
      </c>
      <c r="D614" t="s">
        <v>583</v>
      </c>
      <c r="E614" t="s">
        <v>644</v>
      </c>
      <c r="F614" t="s">
        <v>553</v>
      </c>
      <c r="G614" t="s">
        <v>2259</v>
      </c>
      <c r="H614" t="s">
        <v>187</v>
      </c>
      <c r="I614" t="s">
        <v>141</v>
      </c>
      <c r="J614" t="s">
        <v>37</v>
      </c>
      <c r="K614" t="s">
        <v>586</v>
      </c>
      <c r="L614" t="s">
        <v>39</v>
      </c>
      <c r="M614">
        <v>52302000</v>
      </c>
      <c r="N614">
        <v>-52302000</v>
      </c>
      <c r="O614">
        <v>0</v>
      </c>
      <c r="P614">
        <v>0</v>
      </c>
      <c r="Q614" t="s">
        <v>2261</v>
      </c>
      <c r="R614" t="s">
        <v>3037</v>
      </c>
      <c r="S614" t="s">
        <v>3587</v>
      </c>
      <c r="T614" t="s">
        <v>588</v>
      </c>
      <c r="U614" t="s">
        <v>588</v>
      </c>
      <c r="V614" t="s">
        <v>588</v>
      </c>
      <c r="W614" t="s">
        <v>588</v>
      </c>
      <c r="X614" t="str">
        <f t="shared" si="9"/>
        <v>Funcionamiento</v>
      </c>
      <c r="Y614" t="s">
        <v>2259</v>
      </c>
    </row>
    <row r="615" spans="1:25" x14ac:dyDescent="0.2">
      <c r="A615" t="s">
        <v>3043</v>
      </c>
      <c r="B615" t="s">
        <v>3584</v>
      </c>
      <c r="C615" s="71" t="s">
        <v>3588</v>
      </c>
      <c r="D615" t="s">
        <v>583</v>
      </c>
      <c r="E615" t="s">
        <v>584</v>
      </c>
      <c r="F615" t="s">
        <v>553</v>
      </c>
      <c r="G615" t="s">
        <v>2259</v>
      </c>
      <c r="H615" t="s">
        <v>189</v>
      </c>
      <c r="I615" t="s">
        <v>144</v>
      </c>
      <c r="J615" t="s">
        <v>37</v>
      </c>
      <c r="K615" t="s">
        <v>586</v>
      </c>
      <c r="L615" t="s">
        <v>39</v>
      </c>
      <c r="M615">
        <v>5000000</v>
      </c>
      <c r="N615">
        <v>1382135</v>
      </c>
      <c r="O615">
        <v>6382135</v>
      </c>
      <c r="P615">
        <v>551962</v>
      </c>
      <c r="Q615" t="s">
        <v>2262</v>
      </c>
      <c r="R615" t="s">
        <v>3043</v>
      </c>
      <c r="S615" t="s">
        <v>8816</v>
      </c>
      <c r="T615" t="s">
        <v>8817</v>
      </c>
      <c r="U615" t="s">
        <v>8818</v>
      </c>
      <c r="V615" t="s">
        <v>8819</v>
      </c>
      <c r="W615" t="s">
        <v>588</v>
      </c>
      <c r="X615" t="str">
        <f t="shared" si="9"/>
        <v>Funcionamiento</v>
      </c>
      <c r="Y615" t="s">
        <v>2259</v>
      </c>
    </row>
    <row r="616" spans="1:25" x14ac:dyDescent="0.2">
      <c r="A616" t="s">
        <v>3045</v>
      </c>
      <c r="B616" t="s">
        <v>3589</v>
      </c>
      <c r="C616" s="71" t="s">
        <v>3590</v>
      </c>
      <c r="D616" t="s">
        <v>583</v>
      </c>
      <c r="E616" t="s">
        <v>584</v>
      </c>
      <c r="F616" t="s">
        <v>553</v>
      </c>
      <c r="G616" t="s">
        <v>2259</v>
      </c>
      <c r="H616" t="s">
        <v>101</v>
      </c>
      <c r="I616" t="s">
        <v>142</v>
      </c>
      <c r="J616" t="s">
        <v>37</v>
      </c>
      <c r="K616" t="s">
        <v>586</v>
      </c>
      <c r="L616" t="s">
        <v>39</v>
      </c>
      <c r="M616">
        <v>52302000</v>
      </c>
      <c r="N616">
        <v>4276000</v>
      </c>
      <c r="O616">
        <v>56578000</v>
      </c>
      <c r="P616">
        <v>4715000</v>
      </c>
      <c r="Q616" t="s">
        <v>2263</v>
      </c>
      <c r="R616" t="s">
        <v>3045</v>
      </c>
      <c r="S616" t="s">
        <v>8820</v>
      </c>
      <c r="T616" t="s">
        <v>8821</v>
      </c>
      <c r="U616" t="s">
        <v>8822</v>
      </c>
      <c r="V616" t="s">
        <v>8823</v>
      </c>
      <c r="W616" t="s">
        <v>588</v>
      </c>
      <c r="X616" t="str">
        <f t="shared" si="9"/>
        <v>Funcionamiento</v>
      </c>
      <c r="Y616" t="s">
        <v>2259</v>
      </c>
    </row>
    <row r="617" spans="1:25" x14ac:dyDescent="0.2">
      <c r="A617" t="s">
        <v>3052</v>
      </c>
      <c r="B617" t="s">
        <v>3053</v>
      </c>
      <c r="C617" s="71" t="s">
        <v>3591</v>
      </c>
      <c r="D617" t="s">
        <v>583</v>
      </c>
      <c r="E617" t="s">
        <v>584</v>
      </c>
      <c r="F617" t="s">
        <v>553</v>
      </c>
      <c r="G617" t="s">
        <v>2259</v>
      </c>
      <c r="H617" t="s">
        <v>166</v>
      </c>
      <c r="I617" t="s">
        <v>120</v>
      </c>
      <c r="J617" t="s">
        <v>37</v>
      </c>
      <c r="K617" t="s">
        <v>586</v>
      </c>
      <c r="L617" t="s">
        <v>39</v>
      </c>
      <c r="M617">
        <v>754536</v>
      </c>
      <c r="N617">
        <v>0</v>
      </c>
      <c r="O617">
        <v>754536</v>
      </c>
      <c r="P617">
        <v>0</v>
      </c>
      <c r="Q617" t="s">
        <v>2264</v>
      </c>
      <c r="R617" t="s">
        <v>3052</v>
      </c>
      <c r="S617" t="s">
        <v>3592</v>
      </c>
      <c r="T617" t="s">
        <v>588</v>
      </c>
      <c r="U617" t="s">
        <v>3593</v>
      </c>
      <c r="V617" t="s">
        <v>3594</v>
      </c>
      <c r="W617" t="s">
        <v>588</v>
      </c>
      <c r="X617" t="str">
        <f t="shared" si="9"/>
        <v>Funcionamiento</v>
      </c>
      <c r="Y617" t="s">
        <v>2259</v>
      </c>
    </row>
    <row r="618" spans="1:25" x14ac:dyDescent="0.2">
      <c r="A618" t="s">
        <v>3052</v>
      </c>
      <c r="B618" t="s">
        <v>3053</v>
      </c>
      <c r="C618" s="71" t="s">
        <v>3591</v>
      </c>
      <c r="D618" t="s">
        <v>583</v>
      </c>
      <c r="E618" t="s">
        <v>584</v>
      </c>
      <c r="F618" t="s">
        <v>553</v>
      </c>
      <c r="G618" t="s">
        <v>2259</v>
      </c>
      <c r="H618" t="s">
        <v>178</v>
      </c>
      <c r="I618" t="s">
        <v>132</v>
      </c>
      <c r="J618" t="s">
        <v>37</v>
      </c>
      <c r="K618" t="s">
        <v>586</v>
      </c>
      <c r="L618" t="s">
        <v>39</v>
      </c>
      <c r="M618">
        <v>5585231</v>
      </c>
      <c r="N618">
        <v>0</v>
      </c>
      <c r="O618">
        <v>5585231</v>
      </c>
      <c r="P618">
        <v>0</v>
      </c>
      <c r="Q618" t="s">
        <v>2264</v>
      </c>
      <c r="R618" t="s">
        <v>3052</v>
      </c>
      <c r="S618" t="s">
        <v>3592</v>
      </c>
      <c r="T618" t="s">
        <v>588</v>
      </c>
      <c r="U618" t="s">
        <v>3593</v>
      </c>
      <c r="V618" t="s">
        <v>3594</v>
      </c>
      <c r="W618" t="s">
        <v>588</v>
      </c>
      <c r="X618" t="str">
        <f t="shared" si="9"/>
        <v>Funcionamiento</v>
      </c>
      <c r="Y618" t="s">
        <v>2259</v>
      </c>
    </row>
    <row r="619" spans="1:25" x14ac:dyDescent="0.2">
      <c r="A619" t="s">
        <v>3052</v>
      </c>
      <c r="B619" t="s">
        <v>3053</v>
      </c>
      <c r="C619" s="71" t="s">
        <v>3591</v>
      </c>
      <c r="D619" t="s">
        <v>583</v>
      </c>
      <c r="E619" t="s">
        <v>584</v>
      </c>
      <c r="F619" t="s">
        <v>553</v>
      </c>
      <c r="G619" t="s">
        <v>2259</v>
      </c>
      <c r="H619" t="s">
        <v>167</v>
      </c>
      <c r="I619" t="s">
        <v>3051</v>
      </c>
      <c r="J619" t="s">
        <v>37</v>
      </c>
      <c r="K619" t="s">
        <v>586</v>
      </c>
      <c r="L619" t="s">
        <v>39</v>
      </c>
      <c r="M619">
        <v>1028540</v>
      </c>
      <c r="N619">
        <v>0</v>
      </c>
      <c r="O619">
        <v>1028540</v>
      </c>
      <c r="P619">
        <v>0</v>
      </c>
      <c r="Q619" t="s">
        <v>2264</v>
      </c>
      <c r="R619" t="s">
        <v>3052</v>
      </c>
      <c r="S619" t="s">
        <v>3592</v>
      </c>
      <c r="T619" t="s">
        <v>588</v>
      </c>
      <c r="U619" t="s">
        <v>3593</v>
      </c>
      <c r="V619" t="s">
        <v>3594</v>
      </c>
      <c r="W619" t="s">
        <v>588</v>
      </c>
      <c r="X619" t="str">
        <f t="shared" si="9"/>
        <v>Funcionamiento</v>
      </c>
      <c r="Y619" t="s">
        <v>2259</v>
      </c>
    </row>
    <row r="620" spans="1:25" x14ac:dyDescent="0.2">
      <c r="A620" t="s">
        <v>3052</v>
      </c>
      <c r="B620" t="s">
        <v>3053</v>
      </c>
      <c r="C620" s="71" t="s">
        <v>3591</v>
      </c>
      <c r="D620" t="s">
        <v>583</v>
      </c>
      <c r="E620" t="s">
        <v>584</v>
      </c>
      <c r="F620" t="s">
        <v>553</v>
      </c>
      <c r="G620" t="s">
        <v>2259</v>
      </c>
      <c r="H620" t="s">
        <v>169</v>
      </c>
      <c r="I620" t="s">
        <v>123</v>
      </c>
      <c r="J620" t="s">
        <v>37</v>
      </c>
      <c r="K620" t="s">
        <v>586</v>
      </c>
      <c r="L620" t="s">
        <v>39</v>
      </c>
      <c r="M620">
        <v>1747270</v>
      </c>
      <c r="N620">
        <v>0</v>
      </c>
      <c r="O620">
        <v>1747270</v>
      </c>
      <c r="P620">
        <v>0</v>
      </c>
      <c r="Q620" t="s">
        <v>2264</v>
      </c>
      <c r="R620" t="s">
        <v>3052</v>
      </c>
      <c r="S620" t="s">
        <v>3592</v>
      </c>
      <c r="T620" t="s">
        <v>588</v>
      </c>
      <c r="U620" t="s">
        <v>3593</v>
      </c>
      <c r="V620" t="s">
        <v>3594</v>
      </c>
      <c r="W620" t="s">
        <v>588</v>
      </c>
      <c r="X620" t="str">
        <f t="shared" si="9"/>
        <v>Funcionamiento</v>
      </c>
      <c r="Y620" t="s">
        <v>2259</v>
      </c>
    </row>
    <row r="621" spans="1:25" x14ac:dyDescent="0.2">
      <c r="A621" t="s">
        <v>3052</v>
      </c>
      <c r="B621" t="s">
        <v>3053</v>
      </c>
      <c r="C621" s="71" t="s">
        <v>3591</v>
      </c>
      <c r="D621" t="s">
        <v>583</v>
      </c>
      <c r="E621" t="s">
        <v>584</v>
      </c>
      <c r="F621" t="s">
        <v>553</v>
      </c>
      <c r="G621" t="s">
        <v>2259</v>
      </c>
      <c r="H621" t="s">
        <v>180</v>
      </c>
      <c r="I621" t="s">
        <v>134</v>
      </c>
      <c r="J621" t="s">
        <v>37</v>
      </c>
      <c r="K621" t="s">
        <v>586</v>
      </c>
      <c r="L621" t="s">
        <v>39</v>
      </c>
      <c r="M621">
        <v>508760</v>
      </c>
      <c r="N621">
        <v>0</v>
      </c>
      <c r="O621">
        <v>508760</v>
      </c>
      <c r="P621">
        <v>0</v>
      </c>
      <c r="Q621" t="s">
        <v>2264</v>
      </c>
      <c r="R621" t="s">
        <v>3052</v>
      </c>
      <c r="S621" t="s">
        <v>3592</v>
      </c>
      <c r="T621" t="s">
        <v>588</v>
      </c>
      <c r="U621" t="s">
        <v>3593</v>
      </c>
      <c r="V621" t="s">
        <v>3594</v>
      </c>
      <c r="W621" t="s">
        <v>588</v>
      </c>
      <c r="X621" t="str">
        <f t="shared" si="9"/>
        <v>Funcionamiento</v>
      </c>
      <c r="Y621" t="s">
        <v>2259</v>
      </c>
    </row>
    <row r="622" spans="1:25" x14ac:dyDescent="0.2">
      <c r="A622" t="s">
        <v>3052</v>
      </c>
      <c r="B622" t="s">
        <v>3053</v>
      </c>
      <c r="C622" s="71" t="s">
        <v>3591</v>
      </c>
      <c r="D622" t="s">
        <v>583</v>
      </c>
      <c r="E622" t="s">
        <v>584</v>
      </c>
      <c r="F622" t="s">
        <v>553</v>
      </c>
      <c r="G622" t="s">
        <v>2259</v>
      </c>
      <c r="H622" t="s">
        <v>171</v>
      </c>
      <c r="I622" t="s">
        <v>125</v>
      </c>
      <c r="J622" t="s">
        <v>37</v>
      </c>
      <c r="K622" t="s">
        <v>586</v>
      </c>
      <c r="L622" t="s">
        <v>39</v>
      </c>
      <c r="M622">
        <v>6614089</v>
      </c>
      <c r="N622">
        <v>0</v>
      </c>
      <c r="O622">
        <v>6614089</v>
      </c>
      <c r="P622">
        <v>0</v>
      </c>
      <c r="Q622" t="s">
        <v>2264</v>
      </c>
      <c r="R622" t="s">
        <v>3052</v>
      </c>
      <c r="S622" t="s">
        <v>3592</v>
      </c>
      <c r="T622" t="s">
        <v>588</v>
      </c>
      <c r="U622" t="s">
        <v>3593</v>
      </c>
      <c r="V622" t="s">
        <v>3594</v>
      </c>
      <c r="W622" t="s">
        <v>588</v>
      </c>
      <c r="X622" t="str">
        <f t="shared" si="9"/>
        <v>Funcionamiento</v>
      </c>
      <c r="Y622" t="s">
        <v>2259</v>
      </c>
    </row>
    <row r="623" spans="1:25" x14ac:dyDescent="0.2">
      <c r="A623" t="s">
        <v>3052</v>
      </c>
      <c r="B623" t="s">
        <v>3053</v>
      </c>
      <c r="C623" s="71" t="s">
        <v>3591</v>
      </c>
      <c r="D623" t="s">
        <v>583</v>
      </c>
      <c r="E623" t="s">
        <v>584</v>
      </c>
      <c r="F623" t="s">
        <v>553</v>
      </c>
      <c r="G623" t="s">
        <v>2259</v>
      </c>
      <c r="H623" t="s">
        <v>164</v>
      </c>
      <c r="I623" t="s">
        <v>118</v>
      </c>
      <c r="J623" t="s">
        <v>37</v>
      </c>
      <c r="K623" t="s">
        <v>586</v>
      </c>
      <c r="L623" t="s">
        <v>39</v>
      </c>
      <c r="M623">
        <v>36258646</v>
      </c>
      <c r="N623">
        <v>0</v>
      </c>
      <c r="O623">
        <v>36258646</v>
      </c>
      <c r="P623">
        <v>0</v>
      </c>
      <c r="Q623" t="s">
        <v>2264</v>
      </c>
      <c r="R623" t="s">
        <v>3052</v>
      </c>
      <c r="S623" t="s">
        <v>3592</v>
      </c>
      <c r="T623" t="s">
        <v>588</v>
      </c>
      <c r="U623" t="s">
        <v>3593</v>
      </c>
      <c r="V623" t="s">
        <v>3594</v>
      </c>
      <c r="W623" t="s">
        <v>588</v>
      </c>
      <c r="X623" t="str">
        <f t="shared" si="9"/>
        <v>Funcionamiento</v>
      </c>
      <c r="Y623" t="s">
        <v>2259</v>
      </c>
    </row>
    <row r="624" spans="1:25" x14ac:dyDescent="0.2">
      <c r="A624" t="s">
        <v>3055</v>
      </c>
      <c r="B624" t="s">
        <v>3053</v>
      </c>
      <c r="C624" s="71" t="s">
        <v>3595</v>
      </c>
      <c r="D624" t="s">
        <v>583</v>
      </c>
      <c r="E624" t="s">
        <v>584</v>
      </c>
      <c r="F624" t="s">
        <v>553</v>
      </c>
      <c r="G624" t="s">
        <v>2259</v>
      </c>
      <c r="H624" t="s">
        <v>174</v>
      </c>
      <c r="I624" t="s">
        <v>128</v>
      </c>
      <c r="J624" t="s">
        <v>37</v>
      </c>
      <c r="K624" t="s">
        <v>586</v>
      </c>
      <c r="L624" t="s">
        <v>39</v>
      </c>
      <c r="M624">
        <v>1856800</v>
      </c>
      <c r="N624">
        <v>0</v>
      </c>
      <c r="O624">
        <v>1856800</v>
      </c>
      <c r="P624">
        <v>0</v>
      </c>
      <c r="Q624" t="s">
        <v>3596</v>
      </c>
      <c r="R624" t="s">
        <v>3055</v>
      </c>
      <c r="S624" t="s">
        <v>3088</v>
      </c>
      <c r="T624" t="s">
        <v>588</v>
      </c>
      <c r="U624" t="s">
        <v>3597</v>
      </c>
      <c r="V624" t="s">
        <v>3598</v>
      </c>
      <c r="W624" t="s">
        <v>588</v>
      </c>
      <c r="X624" t="str">
        <f t="shared" si="9"/>
        <v>Funcionamiento</v>
      </c>
      <c r="Y624" t="s">
        <v>2259</v>
      </c>
    </row>
    <row r="625" spans="1:25" x14ac:dyDescent="0.2">
      <c r="A625" t="s">
        <v>3055</v>
      </c>
      <c r="B625" t="s">
        <v>3053</v>
      </c>
      <c r="C625" s="71" t="s">
        <v>3595</v>
      </c>
      <c r="D625" t="s">
        <v>583</v>
      </c>
      <c r="E625" t="s">
        <v>584</v>
      </c>
      <c r="F625" t="s">
        <v>553</v>
      </c>
      <c r="G625" t="s">
        <v>2259</v>
      </c>
      <c r="H625" t="s">
        <v>172</v>
      </c>
      <c r="I625" t="s">
        <v>126</v>
      </c>
      <c r="J625" t="s">
        <v>37</v>
      </c>
      <c r="K625" t="s">
        <v>586</v>
      </c>
      <c r="L625" t="s">
        <v>39</v>
      </c>
      <c r="M625">
        <v>4560600</v>
      </c>
      <c r="N625">
        <v>0</v>
      </c>
      <c r="O625">
        <v>4560600</v>
      </c>
      <c r="P625">
        <v>0</v>
      </c>
      <c r="Q625" t="s">
        <v>3596</v>
      </c>
      <c r="R625" t="s">
        <v>3055</v>
      </c>
      <c r="S625" t="s">
        <v>3088</v>
      </c>
      <c r="T625" t="s">
        <v>588</v>
      </c>
      <c r="U625" t="s">
        <v>3597</v>
      </c>
      <c r="V625" t="s">
        <v>3598</v>
      </c>
      <c r="W625" t="s">
        <v>588</v>
      </c>
      <c r="X625" t="str">
        <f t="shared" si="9"/>
        <v>Funcionamiento</v>
      </c>
      <c r="Y625" t="s">
        <v>2259</v>
      </c>
    </row>
    <row r="626" spans="1:25" x14ac:dyDescent="0.2">
      <c r="A626" t="s">
        <v>3055</v>
      </c>
      <c r="B626" t="s">
        <v>3053</v>
      </c>
      <c r="C626" s="71" t="s">
        <v>3595</v>
      </c>
      <c r="D626" t="s">
        <v>583</v>
      </c>
      <c r="E626" t="s">
        <v>584</v>
      </c>
      <c r="F626" t="s">
        <v>553</v>
      </c>
      <c r="G626" t="s">
        <v>2259</v>
      </c>
      <c r="H626" t="s">
        <v>173</v>
      </c>
      <c r="I626" t="s">
        <v>127</v>
      </c>
      <c r="J626" t="s">
        <v>37</v>
      </c>
      <c r="K626" t="s">
        <v>586</v>
      </c>
      <c r="L626" t="s">
        <v>39</v>
      </c>
      <c r="M626">
        <v>3230500</v>
      </c>
      <c r="N626">
        <v>0</v>
      </c>
      <c r="O626">
        <v>3230500</v>
      </c>
      <c r="P626">
        <v>0</v>
      </c>
      <c r="Q626" t="s">
        <v>3596</v>
      </c>
      <c r="R626" t="s">
        <v>3055</v>
      </c>
      <c r="S626" t="s">
        <v>3088</v>
      </c>
      <c r="T626" t="s">
        <v>588</v>
      </c>
      <c r="U626" t="s">
        <v>3597</v>
      </c>
      <c r="V626" t="s">
        <v>3598</v>
      </c>
      <c r="W626" t="s">
        <v>588</v>
      </c>
      <c r="X626" t="str">
        <f t="shared" si="9"/>
        <v>Funcionamiento</v>
      </c>
      <c r="Y626" t="s">
        <v>2259</v>
      </c>
    </row>
    <row r="627" spans="1:25" x14ac:dyDescent="0.2">
      <c r="A627" t="s">
        <v>3055</v>
      </c>
      <c r="B627" t="s">
        <v>3053</v>
      </c>
      <c r="C627" s="71" t="s">
        <v>3595</v>
      </c>
      <c r="D627" t="s">
        <v>583</v>
      </c>
      <c r="E627" t="s">
        <v>584</v>
      </c>
      <c r="F627" t="s">
        <v>553</v>
      </c>
      <c r="G627" t="s">
        <v>2259</v>
      </c>
      <c r="H627" t="s">
        <v>175</v>
      </c>
      <c r="I627" t="s">
        <v>129</v>
      </c>
      <c r="J627" t="s">
        <v>37</v>
      </c>
      <c r="K627" t="s">
        <v>586</v>
      </c>
      <c r="L627" t="s">
        <v>39</v>
      </c>
      <c r="M627">
        <v>461500</v>
      </c>
      <c r="N627">
        <v>0</v>
      </c>
      <c r="O627">
        <v>461500</v>
      </c>
      <c r="P627">
        <v>0</v>
      </c>
      <c r="Q627" t="s">
        <v>3596</v>
      </c>
      <c r="R627" t="s">
        <v>3055</v>
      </c>
      <c r="S627" t="s">
        <v>3088</v>
      </c>
      <c r="T627" t="s">
        <v>588</v>
      </c>
      <c r="U627" t="s">
        <v>3597</v>
      </c>
      <c r="V627" t="s">
        <v>3598</v>
      </c>
      <c r="W627" t="s">
        <v>588</v>
      </c>
      <c r="X627" t="str">
        <f t="shared" si="9"/>
        <v>Funcionamiento</v>
      </c>
      <c r="Y627" t="s">
        <v>2259</v>
      </c>
    </row>
    <row r="628" spans="1:25" x14ac:dyDescent="0.2">
      <c r="A628" t="s">
        <v>3055</v>
      </c>
      <c r="B628" t="s">
        <v>3053</v>
      </c>
      <c r="C628" s="71" t="s">
        <v>3595</v>
      </c>
      <c r="D628" t="s">
        <v>583</v>
      </c>
      <c r="E628" t="s">
        <v>584</v>
      </c>
      <c r="F628" t="s">
        <v>553</v>
      </c>
      <c r="G628" t="s">
        <v>2259</v>
      </c>
      <c r="H628" t="s">
        <v>176</v>
      </c>
      <c r="I628" t="s">
        <v>130</v>
      </c>
      <c r="J628" t="s">
        <v>37</v>
      </c>
      <c r="K628" t="s">
        <v>586</v>
      </c>
      <c r="L628" t="s">
        <v>39</v>
      </c>
      <c r="M628">
        <v>1393200</v>
      </c>
      <c r="N628">
        <v>0</v>
      </c>
      <c r="O628">
        <v>1393200</v>
      </c>
      <c r="P628">
        <v>0</v>
      </c>
      <c r="Q628" t="s">
        <v>3596</v>
      </c>
      <c r="R628" t="s">
        <v>3055</v>
      </c>
      <c r="S628" t="s">
        <v>3088</v>
      </c>
      <c r="T628" t="s">
        <v>588</v>
      </c>
      <c r="U628" t="s">
        <v>3597</v>
      </c>
      <c r="V628" t="s">
        <v>3598</v>
      </c>
      <c r="W628" t="s">
        <v>588</v>
      </c>
      <c r="X628" t="str">
        <f t="shared" si="9"/>
        <v>Funcionamiento</v>
      </c>
      <c r="Y628" t="s">
        <v>2259</v>
      </c>
    </row>
    <row r="629" spans="1:25" x14ac:dyDescent="0.2">
      <c r="A629" t="s">
        <v>3055</v>
      </c>
      <c r="B629" t="s">
        <v>3053</v>
      </c>
      <c r="C629" s="71" t="s">
        <v>3595</v>
      </c>
      <c r="D629" t="s">
        <v>583</v>
      </c>
      <c r="E629" t="s">
        <v>584</v>
      </c>
      <c r="F629" t="s">
        <v>553</v>
      </c>
      <c r="G629" t="s">
        <v>2259</v>
      </c>
      <c r="H629" t="s">
        <v>177</v>
      </c>
      <c r="I629" t="s">
        <v>131</v>
      </c>
      <c r="J629" t="s">
        <v>37</v>
      </c>
      <c r="K629" t="s">
        <v>586</v>
      </c>
      <c r="L629" t="s">
        <v>39</v>
      </c>
      <c r="M629">
        <v>928500</v>
      </c>
      <c r="N629">
        <v>0</v>
      </c>
      <c r="O629">
        <v>928500</v>
      </c>
      <c r="P629">
        <v>0</v>
      </c>
      <c r="Q629" t="s">
        <v>3596</v>
      </c>
      <c r="R629" t="s">
        <v>3055</v>
      </c>
      <c r="S629" t="s">
        <v>3088</v>
      </c>
      <c r="T629" t="s">
        <v>588</v>
      </c>
      <c r="U629" t="s">
        <v>3597</v>
      </c>
      <c r="V629" t="s">
        <v>3598</v>
      </c>
      <c r="W629" t="s">
        <v>588</v>
      </c>
      <c r="X629" t="str">
        <f t="shared" si="9"/>
        <v>Funcionamiento</v>
      </c>
      <c r="Y629" t="s">
        <v>2259</v>
      </c>
    </row>
    <row r="630" spans="1:25" x14ac:dyDescent="0.2">
      <c r="A630" t="s">
        <v>3059</v>
      </c>
      <c r="B630" t="s">
        <v>3062</v>
      </c>
      <c r="C630" s="71" t="s">
        <v>3599</v>
      </c>
      <c r="D630" t="s">
        <v>583</v>
      </c>
      <c r="E630" t="s">
        <v>584</v>
      </c>
      <c r="F630" t="s">
        <v>553</v>
      </c>
      <c r="G630" t="s">
        <v>2259</v>
      </c>
      <c r="H630" t="s">
        <v>185</v>
      </c>
      <c r="I630" t="s">
        <v>139</v>
      </c>
      <c r="J630" t="s">
        <v>37</v>
      </c>
      <c r="K630" t="s">
        <v>586</v>
      </c>
      <c r="L630" t="s">
        <v>39</v>
      </c>
      <c r="M630">
        <v>78400</v>
      </c>
      <c r="N630">
        <v>0</v>
      </c>
      <c r="O630">
        <v>78400</v>
      </c>
      <c r="P630">
        <v>0</v>
      </c>
      <c r="Q630" t="s">
        <v>3600</v>
      </c>
      <c r="R630" t="s">
        <v>3059</v>
      </c>
      <c r="S630" t="s">
        <v>3097</v>
      </c>
      <c r="T630" t="s">
        <v>3088</v>
      </c>
      <c r="U630" t="s">
        <v>3166</v>
      </c>
      <c r="V630" t="s">
        <v>3601</v>
      </c>
      <c r="W630" t="s">
        <v>588</v>
      </c>
      <c r="X630" t="str">
        <f t="shared" si="9"/>
        <v>Funcionamiento</v>
      </c>
      <c r="Y630" t="s">
        <v>2259</v>
      </c>
    </row>
    <row r="631" spans="1:25" x14ac:dyDescent="0.2">
      <c r="A631" t="s">
        <v>3059</v>
      </c>
      <c r="B631" t="s">
        <v>3062</v>
      </c>
      <c r="C631" s="71" t="s">
        <v>3599</v>
      </c>
      <c r="D631" t="s">
        <v>583</v>
      </c>
      <c r="E631" t="s">
        <v>584</v>
      </c>
      <c r="F631" t="s">
        <v>553</v>
      </c>
      <c r="G631" t="s">
        <v>2259</v>
      </c>
      <c r="H631" t="s">
        <v>191</v>
      </c>
      <c r="I631" t="s">
        <v>146</v>
      </c>
      <c r="J631" t="s">
        <v>37</v>
      </c>
      <c r="K631" t="s">
        <v>586</v>
      </c>
      <c r="L631" t="s">
        <v>39</v>
      </c>
      <c r="M631">
        <v>258320</v>
      </c>
      <c r="N631">
        <v>-29454</v>
      </c>
      <c r="O631">
        <v>228866</v>
      </c>
      <c r="P631">
        <v>0</v>
      </c>
      <c r="Q631" t="s">
        <v>3600</v>
      </c>
      <c r="R631" t="s">
        <v>3059</v>
      </c>
      <c r="S631" t="s">
        <v>3097</v>
      </c>
      <c r="T631" t="s">
        <v>3088</v>
      </c>
      <c r="U631" t="s">
        <v>3166</v>
      </c>
      <c r="V631" t="s">
        <v>3601</v>
      </c>
      <c r="W631" t="s">
        <v>588</v>
      </c>
      <c r="X631" t="str">
        <f t="shared" si="9"/>
        <v>Funcionamiento</v>
      </c>
      <c r="Y631" t="s">
        <v>2259</v>
      </c>
    </row>
    <row r="632" spans="1:25" x14ac:dyDescent="0.2">
      <c r="A632" t="s">
        <v>3068</v>
      </c>
      <c r="B632" t="s">
        <v>3075</v>
      </c>
      <c r="C632" s="71" t="s">
        <v>3602</v>
      </c>
      <c r="D632" t="s">
        <v>583</v>
      </c>
      <c r="E632" t="s">
        <v>584</v>
      </c>
      <c r="F632" t="s">
        <v>3087</v>
      </c>
      <c r="G632" t="s">
        <v>2259</v>
      </c>
      <c r="H632" t="s">
        <v>197</v>
      </c>
      <c r="I632" t="s">
        <v>155</v>
      </c>
      <c r="J632" t="s">
        <v>37</v>
      </c>
      <c r="K632" t="s">
        <v>709</v>
      </c>
      <c r="L632" t="s">
        <v>39</v>
      </c>
      <c r="M632">
        <v>23562191</v>
      </c>
      <c r="N632">
        <v>-15168600</v>
      </c>
      <c r="O632">
        <v>8393591</v>
      </c>
      <c r="P632">
        <v>1261340</v>
      </c>
      <c r="Q632" t="s">
        <v>3603</v>
      </c>
      <c r="R632" t="s">
        <v>3068</v>
      </c>
      <c r="S632" t="s">
        <v>8824</v>
      </c>
      <c r="T632" t="s">
        <v>8825</v>
      </c>
      <c r="U632" t="s">
        <v>8826</v>
      </c>
      <c r="V632" t="s">
        <v>8827</v>
      </c>
      <c r="W632" t="s">
        <v>3045</v>
      </c>
      <c r="X632" t="str">
        <f t="shared" si="9"/>
        <v>Inversión</v>
      </c>
      <c r="Y632" t="s">
        <v>626</v>
      </c>
    </row>
    <row r="633" spans="1:25" x14ac:dyDescent="0.2">
      <c r="A633" t="s">
        <v>3065</v>
      </c>
      <c r="B633" t="s">
        <v>3326</v>
      </c>
      <c r="C633" s="71" t="s">
        <v>3604</v>
      </c>
      <c r="D633" t="s">
        <v>583</v>
      </c>
      <c r="E633" t="s">
        <v>584</v>
      </c>
      <c r="F633" t="s">
        <v>553</v>
      </c>
      <c r="G633" t="s">
        <v>2259</v>
      </c>
      <c r="H633" t="s">
        <v>192</v>
      </c>
      <c r="I633" t="s">
        <v>147</v>
      </c>
      <c r="J633" t="s">
        <v>37</v>
      </c>
      <c r="K633" t="s">
        <v>586</v>
      </c>
      <c r="L633" t="s">
        <v>39</v>
      </c>
      <c r="M633">
        <v>600281</v>
      </c>
      <c r="N633">
        <v>-422357</v>
      </c>
      <c r="O633">
        <v>177924</v>
      </c>
      <c r="P633">
        <v>0</v>
      </c>
      <c r="Q633" t="s">
        <v>3605</v>
      </c>
      <c r="R633" t="s">
        <v>3065</v>
      </c>
      <c r="S633" t="s">
        <v>3483</v>
      </c>
      <c r="T633" t="s">
        <v>588</v>
      </c>
      <c r="U633" t="s">
        <v>3606</v>
      </c>
      <c r="V633" t="s">
        <v>3607</v>
      </c>
      <c r="W633" t="s">
        <v>3034</v>
      </c>
      <c r="X633" t="str">
        <f t="shared" si="9"/>
        <v>Funcionamiento</v>
      </c>
      <c r="Y633" t="s">
        <v>2259</v>
      </c>
    </row>
    <row r="634" spans="1:25" x14ac:dyDescent="0.2">
      <c r="A634" t="s">
        <v>3065</v>
      </c>
      <c r="B634" t="s">
        <v>3326</v>
      </c>
      <c r="C634" s="71" t="s">
        <v>3604</v>
      </c>
      <c r="D634" t="s">
        <v>583</v>
      </c>
      <c r="E634" t="s">
        <v>584</v>
      </c>
      <c r="F634" t="s">
        <v>553</v>
      </c>
      <c r="G634" t="s">
        <v>2259</v>
      </c>
      <c r="H634" t="s">
        <v>178</v>
      </c>
      <c r="I634" t="s">
        <v>132</v>
      </c>
      <c r="J634" t="s">
        <v>37</v>
      </c>
      <c r="K634" t="s">
        <v>586</v>
      </c>
      <c r="L634" t="s">
        <v>39</v>
      </c>
      <c r="M634">
        <v>1773139</v>
      </c>
      <c r="N634">
        <v>0</v>
      </c>
      <c r="O634">
        <v>1773139</v>
      </c>
      <c r="P634">
        <v>0</v>
      </c>
      <c r="Q634" t="s">
        <v>3605</v>
      </c>
      <c r="R634" t="s">
        <v>3065</v>
      </c>
      <c r="S634" t="s">
        <v>3483</v>
      </c>
      <c r="T634" t="s">
        <v>588</v>
      </c>
      <c r="U634" t="s">
        <v>3606</v>
      </c>
      <c r="V634" t="s">
        <v>3607</v>
      </c>
      <c r="W634" t="s">
        <v>3034</v>
      </c>
      <c r="X634" t="str">
        <f t="shared" si="9"/>
        <v>Funcionamiento</v>
      </c>
      <c r="Y634" t="s">
        <v>2259</v>
      </c>
    </row>
    <row r="635" spans="1:25" x14ac:dyDescent="0.2">
      <c r="A635" t="s">
        <v>3065</v>
      </c>
      <c r="B635" t="s">
        <v>3326</v>
      </c>
      <c r="C635" s="71" t="s">
        <v>3604</v>
      </c>
      <c r="D635" t="s">
        <v>583</v>
      </c>
      <c r="E635" t="s">
        <v>584</v>
      </c>
      <c r="F635" t="s">
        <v>553</v>
      </c>
      <c r="G635" t="s">
        <v>2259</v>
      </c>
      <c r="H635" t="s">
        <v>167</v>
      </c>
      <c r="I635" t="s">
        <v>3051</v>
      </c>
      <c r="J635" t="s">
        <v>37</v>
      </c>
      <c r="K635" t="s">
        <v>586</v>
      </c>
      <c r="L635" t="s">
        <v>39</v>
      </c>
      <c r="M635">
        <v>939399</v>
      </c>
      <c r="N635">
        <v>0</v>
      </c>
      <c r="O635">
        <v>939399</v>
      </c>
      <c r="P635">
        <v>0</v>
      </c>
      <c r="Q635" t="s">
        <v>3605</v>
      </c>
      <c r="R635" t="s">
        <v>3065</v>
      </c>
      <c r="S635" t="s">
        <v>3483</v>
      </c>
      <c r="T635" t="s">
        <v>588</v>
      </c>
      <c r="U635" t="s">
        <v>3606</v>
      </c>
      <c r="V635" t="s">
        <v>3607</v>
      </c>
      <c r="W635" t="s">
        <v>3034</v>
      </c>
      <c r="X635" t="str">
        <f t="shared" si="9"/>
        <v>Funcionamiento</v>
      </c>
      <c r="Y635" t="s">
        <v>2259</v>
      </c>
    </row>
    <row r="636" spans="1:25" x14ac:dyDescent="0.2">
      <c r="A636" t="s">
        <v>3065</v>
      </c>
      <c r="B636" t="s">
        <v>3326</v>
      </c>
      <c r="C636" s="71" t="s">
        <v>3604</v>
      </c>
      <c r="D636" t="s">
        <v>583</v>
      </c>
      <c r="E636" t="s">
        <v>584</v>
      </c>
      <c r="F636" t="s">
        <v>553</v>
      </c>
      <c r="G636" t="s">
        <v>2259</v>
      </c>
      <c r="H636" t="s">
        <v>171</v>
      </c>
      <c r="I636" t="s">
        <v>125</v>
      </c>
      <c r="J636" t="s">
        <v>37</v>
      </c>
      <c r="K636" t="s">
        <v>586</v>
      </c>
      <c r="L636" t="s">
        <v>39</v>
      </c>
      <c r="M636">
        <v>1534447</v>
      </c>
      <c r="N636">
        <v>0</v>
      </c>
      <c r="O636">
        <v>1534447</v>
      </c>
      <c r="P636">
        <v>0</v>
      </c>
      <c r="Q636" t="s">
        <v>3605</v>
      </c>
      <c r="R636" t="s">
        <v>3065</v>
      </c>
      <c r="S636" t="s">
        <v>3483</v>
      </c>
      <c r="T636" t="s">
        <v>588</v>
      </c>
      <c r="U636" t="s">
        <v>3606</v>
      </c>
      <c r="V636" t="s">
        <v>3607</v>
      </c>
      <c r="W636" t="s">
        <v>3034</v>
      </c>
      <c r="X636" t="str">
        <f t="shared" si="9"/>
        <v>Funcionamiento</v>
      </c>
      <c r="Y636" t="s">
        <v>2259</v>
      </c>
    </row>
    <row r="637" spans="1:25" x14ac:dyDescent="0.2">
      <c r="A637" t="s">
        <v>3065</v>
      </c>
      <c r="B637" t="s">
        <v>3326</v>
      </c>
      <c r="C637" s="71" t="s">
        <v>3604</v>
      </c>
      <c r="D637" t="s">
        <v>583</v>
      </c>
      <c r="E637" t="s">
        <v>584</v>
      </c>
      <c r="F637" t="s">
        <v>553</v>
      </c>
      <c r="G637" t="s">
        <v>2259</v>
      </c>
      <c r="H637" t="s">
        <v>180</v>
      </c>
      <c r="I637" t="s">
        <v>134</v>
      </c>
      <c r="J637" t="s">
        <v>37</v>
      </c>
      <c r="K637" t="s">
        <v>586</v>
      </c>
      <c r="L637" t="s">
        <v>39</v>
      </c>
      <c r="M637">
        <v>116485</v>
      </c>
      <c r="N637">
        <v>0</v>
      </c>
      <c r="O637">
        <v>116485</v>
      </c>
      <c r="P637">
        <v>0</v>
      </c>
      <c r="Q637" t="s">
        <v>3605</v>
      </c>
      <c r="R637" t="s">
        <v>3065</v>
      </c>
      <c r="S637" t="s">
        <v>3483</v>
      </c>
      <c r="T637" t="s">
        <v>588</v>
      </c>
      <c r="U637" t="s">
        <v>3606</v>
      </c>
      <c r="V637" t="s">
        <v>3607</v>
      </c>
      <c r="W637" t="s">
        <v>3034</v>
      </c>
      <c r="X637" t="str">
        <f t="shared" si="9"/>
        <v>Funcionamiento</v>
      </c>
      <c r="Y637" t="s">
        <v>2259</v>
      </c>
    </row>
    <row r="638" spans="1:25" x14ac:dyDescent="0.2">
      <c r="A638" t="s">
        <v>3065</v>
      </c>
      <c r="B638" t="s">
        <v>3326</v>
      </c>
      <c r="C638" s="71" t="s">
        <v>3604</v>
      </c>
      <c r="D638" t="s">
        <v>583</v>
      </c>
      <c r="E638" t="s">
        <v>584</v>
      </c>
      <c r="F638" t="s">
        <v>553</v>
      </c>
      <c r="G638" t="s">
        <v>2259</v>
      </c>
      <c r="H638" t="s">
        <v>164</v>
      </c>
      <c r="I638" t="s">
        <v>118</v>
      </c>
      <c r="J638" t="s">
        <v>37</v>
      </c>
      <c r="K638" t="s">
        <v>586</v>
      </c>
      <c r="L638" t="s">
        <v>39</v>
      </c>
      <c r="M638">
        <v>31025832</v>
      </c>
      <c r="N638">
        <v>0</v>
      </c>
      <c r="O638">
        <v>31025832</v>
      </c>
      <c r="P638">
        <v>0</v>
      </c>
      <c r="Q638" t="s">
        <v>3605</v>
      </c>
      <c r="R638" t="s">
        <v>3065</v>
      </c>
      <c r="S638" t="s">
        <v>3483</v>
      </c>
      <c r="T638" t="s">
        <v>588</v>
      </c>
      <c r="U638" t="s">
        <v>3606</v>
      </c>
      <c r="V638" t="s">
        <v>3607</v>
      </c>
      <c r="W638" t="s">
        <v>3034</v>
      </c>
      <c r="X638" t="str">
        <f t="shared" si="9"/>
        <v>Funcionamiento</v>
      </c>
      <c r="Y638" t="s">
        <v>2259</v>
      </c>
    </row>
    <row r="639" spans="1:25" x14ac:dyDescent="0.2">
      <c r="A639" t="s">
        <v>3065</v>
      </c>
      <c r="B639" t="s">
        <v>3326</v>
      </c>
      <c r="C639" s="71" t="s">
        <v>3604</v>
      </c>
      <c r="D639" t="s">
        <v>583</v>
      </c>
      <c r="E639" t="s">
        <v>584</v>
      </c>
      <c r="F639" t="s">
        <v>553</v>
      </c>
      <c r="G639" t="s">
        <v>2259</v>
      </c>
      <c r="H639" t="s">
        <v>166</v>
      </c>
      <c r="I639" t="s">
        <v>120</v>
      </c>
      <c r="J639" t="s">
        <v>37</v>
      </c>
      <c r="K639" t="s">
        <v>586</v>
      </c>
      <c r="L639" t="s">
        <v>39</v>
      </c>
      <c r="M639">
        <v>660219</v>
      </c>
      <c r="N639">
        <v>0</v>
      </c>
      <c r="O639">
        <v>660219</v>
      </c>
      <c r="P639">
        <v>0</v>
      </c>
      <c r="Q639" t="s">
        <v>3605</v>
      </c>
      <c r="R639" t="s">
        <v>3065</v>
      </c>
      <c r="S639" t="s">
        <v>3483</v>
      </c>
      <c r="T639" t="s">
        <v>588</v>
      </c>
      <c r="U639" t="s">
        <v>3606</v>
      </c>
      <c r="V639" t="s">
        <v>3607</v>
      </c>
      <c r="W639" t="s">
        <v>3034</v>
      </c>
      <c r="X639" t="str">
        <f t="shared" si="9"/>
        <v>Funcionamiento</v>
      </c>
      <c r="Y639" t="s">
        <v>2259</v>
      </c>
    </row>
    <row r="640" spans="1:25" x14ac:dyDescent="0.2">
      <c r="A640" t="s">
        <v>3065</v>
      </c>
      <c r="B640" t="s">
        <v>3326</v>
      </c>
      <c r="C640" s="71" t="s">
        <v>3604</v>
      </c>
      <c r="D640" t="s">
        <v>583</v>
      </c>
      <c r="E640" t="s">
        <v>584</v>
      </c>
      <c r="F640" t="s">
        <v>553</v>
      </c>
      <c r="G640" t="s">
        <v>2259</v>
      </c>
      <c r="H640" t="s">
        <v>169</v>
      </c>
      <c r="I640" t="s">
        <v>123</v>
      </c>
      <c r="J640" t="s">
        <v>37</v>
      </c>
      <c r="K640" t="s">
        <v>586</v>
      </c>
      <c r="L640" t="s">
        <v>39</v>
      </c>
      <c r="M640">
        <v>834460</v>
      </c>
      <c r="N640">
        <v>0</v>
      </c>
      <c r="O640">
        <v>834460</v>
      </c>
      <c r="P640">
        <v>0</v>
      </c>
      <c r="Q640" t="s">
        <v>3605</v>
      </c>
      <c r="R640" t="s">
        <v>3065</v>
      </c>
      <c r="S640" t="s">
        <v>3483</v>
      </c>
      <c r="T640" t="s">
        <v>588</v>
      </c>
      <c r="U640" t="s">
        <v>3606</v>
      </c>
      <c r="V640" t="s">
        <v>3607</v>
      </c>
      <c r="W640" t="s">
        <v>3034</v>
      </c>
      <c r="X640" t="str">
        <f t="shared" si="9"/>
        <v>Funcionamiento</v>
      </c>
      <c r="Y640" t="s">
        <v>2259</v>
      </c>
    </row>
    <row r="641" spans="1:25" x14ac:dyDescent="0.2">
      <c r="A641" t="s">
        <v>3072</v>
      </c>
      <c r="B641" t="s">
        <v>3326</v>
      </c>
      <c r="C641" s="71" t="s">
        <v>3608</v>
      </c>
      <c r="D641" t="s">
        <v>583</v>
      </c>
      <c r="E641" t="s">
        <v>584</v>
      </c>
      <c r="F641" t="s">
        <v>553</v>
      </c>
      <c r="G641" t="s">
        <v>2259</v>
      </c>
      <c r="H641" t="s">
        <v>175</v>
      </c>
      <c r="I641" t="s">
        <v>129</v>
      </c>
      <c r="J641" t="s">
        <v>37</v>
      </c>
      <c r="K641" t="s">
        <v>586</v>
      </c>
      <c r="L641" t="s">
        <v>39</v>
      </c>
      <c r="M641">
        <v>362200</v>
      </c>
      <c r="N641">
        <v>0</v>
      </c>
      <c r="O641">
        <v>362200</v>
      </c>
      <c r="P641">
        <v>0</v>
      </c>
      <c r="Q641" t="s">
        <v>2265</v>
      </c>
      <c r="R641" t="s">
        <v>3072</v>
      </c>
      <c r="S641" t="s">
        <v>3138</v>
      </c>
      <c r="T641" t="s">
        <v>588</v>
      </c>
      <c r="U641" t="s">
        <v>3609</v>
      </c>
      <c r="V641" t="s">
        <v>3610</v>
      </c>
      <c r="W641" t="s">
        <v>588</v>
      </c>
      <c r="X641" t="str">
        <f t="shared" si="9"/>
        <v>Funcionamiento</v>
      </c>
      <c r="Y641" t="s">
        <v>2259</v>
      </c>
    </row>
    <row r="642" spans="1:25" x14ac:dyDescent="0.2">
      <c r="A642" t="s">
        <v>3072</v>
      </c>
      <c r="B642" t="s">
        <v>3326</v>
      </c>
      <c r="C642" s="71" t="s">
        <v>3608</v>
      </c>
      <c r="D642" t="s">
        <v>583</v>
      </c>
      <c r="E642" t="s">
        <v>584</v>
      </c>
      <c r="F642" t="s">
        <v>553</v>
      </c>
      <c r="G642" t="s">
        <v>2259</v>
      </c>
      <c r="H642" t="s">
        <v>172</v>
      </c>
      <c r="I642" t="s">
        <v>126</v>
      </c>
      <c r="J642" t="s">
        <v>37</v>
      </c>
      <c r="K642" t="s">
        <v>586</v>
      </c>
      <c r="L642" t="s">
        <v>39</v>
      </c>
      <c r="M642">
        <v>4447100</v>
      </c>
      <c r="N642">
        <v>0</v>
      </c>
      <c r="O642">
        <v>4447100</v>
      </c>
      <c r="P642">
        <v>0</v>
      </c>
      <c r="Q642" t="s">
        <v>2265</v>
      </c>
      <c r="R642" t="s">
        <v>3072</v>
      </c>
      <c r="S642" t="s">
        <v>3138</v>
      </c>
      <c r="T642" t="s">
        <v>588</v>
      </c>
      <c r="U642" t="s">
        <v>3609</v>
      </c>
      <c r="V642" t="s">
        <v>3610</v>
      </c>
      <c r="W642" t="s">
        <v>588</v>
      </c>
      <c r="X642" t="str">
        <f t="shared" ref="X642:X705" si="10">IF(LEFT(H642,1)="C","Inversión","Funcionamiento")</f>
        <v>Funcionamiento</v>
      </c>
      <c r="Y642" t="s">
        <v>2259</v>
      </c>
    </row>
    <row r="643" spans="1:25" x14ac:dyDescent="0.2">
      <c r="A643" t="s">
        <v>3072</v>
      </c>
      <c r="B643" t="s">
        <v>3326</v>
      </c>
      <c r="C643" s="71" t="s">
        <v>3608</v>
      </c>
      <c r="D643" t="s">
        <v>583</v>
      </c>
      <c r="E643" t="s">
        <v>584</v>
      </c>
      <c r="F643" t="s">
        <v>553</v>
      </c>
      <c r="G643" t="s">
        <v>2259</v>
      </c>
      <c r="H643" t="s">
        <v>173</v>
      </c>
      <c r="I643" t="s">
        <v>127</v>
      </c>
      <c r="J643" t="s">
        <v>37</v>
      </c>
      <c r="K643" t="s">
        <v>586</v>
      </c>
      <c r="L643" t="s">
        <v>39</v>
      </c>
      <c r="M643">
        <v>3150000</v>
      </c>
      <c r="N643">
        <v>0</v>
      </c>
      <c r="O643">
        <v>3150000</v>
      </c>
      <c r="P643">
        <v>0</v>
      </c>
      <c r="Q643" t="s">
        <v>2265</v>
      </c>
      <c r="R643" t="s">
        <v>3072</v>
      </c>
      <c r="S643" t="s">
        <v>3138</v>
      </c>
      <c r="T643" t="s">
        <v>588</v>
      </c>
      <c r="U643" t="s">
        <v>3609</v>
      </c>
      <c r="V643" t="s">
        <v>3610</v>
      </c>
      <c r="W643" t="s">
        <v>588</v>
      </c>
      <c r="X643" t="str">
        <f t="shared" si="10"/>
        <v>Funcionamiento</v>
      </c>
      <c r="Y643" t="s">
        <v>2259</v>
      </c>
    </row>
    <row r="644" spans="1:25" x14ac:dyDescent="0.2">
      <c r="A644" t="s">
        <v>3072</v>
      </c>
      <c r="B644" t="s">
        <v>3326</v>
      </c>
      <c r="C644" s="71" t="s">
        <v>3608</v>
      </c>
      <c r="D644" t="s">
        <v>583</v>
      </c>
      <c r="E644" t="s">
        <v>584</v>
      </c>
      <c r="F644" t="s">
        <v>553</v>
      </c>
      <c r="G644" t="s">
        <v>2259</v>
      </c>
      <c r="H644" t="s">
        <v>176</v>
      </c>
      <c r="I644" t="s">
        <v>130</v>
      </c>
      <c r="J644" t="s">
        <v>37</v>
      </c>
      <c r="K644" t="s">
        <v>586</v>
      </c>
      <c r="L644" t="s">
        <v>39</v>
      </c>
      <c r="M644">
        <v>1191300</v>
      </c>
      <c r="N644">
        <v>0</v>
      </c>
      <c r="O644">
        <v>1191300</v>
      </c>
      <c r="P644">
        <v>0</v>
      </c>
      <c r="Q644" t="s">
        <v>2265</v>
      </c>
      <c r="R644" t="s">
        <v>3072</v>
      </c>
      <c r="S644" t="s">
        <v>3138</v>
      </c>
      <c r="T644" t="s">
        <v>588</v>
      </c>
      <c r="U644" t="s">
        <v>3609</v>
      </c>
      <c r="V644" t="s">
        <v>3610</v>
      </c>
      <c r="W644" t="s">
        <v>588</v>
      </c>
      <c r="X644" t="str">
        <f t="shared" si="10"/>
        <v>Funcionamiento</v>
      </c>
      <c r="Y644" t="s">
        <v>2259</v>
      </c>
    </row>
    <row r="645" spans="1:25" x14ac:dyDescent="0.2">
      <c r="A645" t="s">
        <v>3072</v>
      </c>
      <c r="B645" t="s">
        <v>3326</v>
      </c>
      <c r="C645" s="71" t="s">
        <v>3608</v>
      </c>
      <c r="D645" t="s">
        <v>583</v>
      </c>
      <c r="E645" t="s">
        <v>584</v>
      </c>
      <c r="F645" t="s">
        <v>553</v>
      </c>
      <c r="G645" t="s">
        <v>2259</v>
      </c>
      <c r="H645" t="s">
        <v>174</v>
      </c>
      <c r="I645" t="s">
        <v>128</v>
      </c>
      <c r="J645" t="s">
        <v>37</v>
      </c>
      <c r="K645" t="s">
        <v>586</v>
      </c>
      <c r="L645" t="s">
        <v>39</v>
      </c>
      <c r="M645">
        <v>1587900</v>
      </c>
      <c r="N645">
        <v>0</v>
      </c>
      <c r="O645">
        <v>1587900</v>
      </c>
      <c r="P645">
        <v>0</v>
      </c>
      <c r="Q645" t="s">
        <v>2265</v>
      </c>
      <c r="R645" t="s">
        <v>3072</v>
      </c>
      <c r="S645" t="s">
        <v>3138</v>
      </c>
      <c r="T645" t="s">
        <v>588</v>
      </c>
      <c r="U645" t="s">
        <v>3609</v>
      </c>
      <c r="V645" t="s">
        <v>3610</v>
      </c>
      <c r="W645" t="s">
        <v>588</v>
      </c>
      <c r="X645" t="str">
        <f t="shared" si="10"/>
        <v>Funcionamiento</v>
      </c>
      <c r="Y645" t="s">
        <v>2259</v>
      </c>
    </row>
    <row r="646" spans="1:25" x14ac:dyDescent="0.2">
      <c r="A646" t="s">
        <v>3072</v>
      </c>
      <c r="B646" t="s">
        <v>3326</v>
      </c>
      <c r="C646" s="71" t="s">
        <v>3608</v>
      </c>
      <c r="D646" t="s">
        <v>583</v>
      </c>
      <c r="E646" t="s">
        <v>584</v>
      </c>
      <c r="F646" t="s">
        <v>553</v>
      </c>
      <c r="G646" t="s">
        <v>2259</v>
      </c>
      <c r="H646" t="s">
        <v>177</v>
      </c>
      <c r="I646" t="s">
        <v>131</v>
      </c>
      <c r="J646" t="s">
        <v>37</v>
      </c>
      <c r="K646" t="s">
        <v>586</v>
      </c>
      <c r="L646" t="s">
        <v>39</v>
      </c>
      <c r="M646">
        <v>794200</v>
      </c>
      <c r="N646">
        <v>0</v>
      </c>
      <c r="O646">
        <v>794200</v>
      </c>
      <c r="P646">
        <v>0</v>
      </c>
      <c r="Q646" t="s">
        <v>2265</v>
      </c>
      <c r="R646" t="s">
        <v>3072</v>
      </c>
      <c r="S646" t="s">
        <v>3138</v>
      </c>
      <c r="T646" t="s">
        <v>588</v>
      </c>
      <c r="U646" t="s">
        <v>3609</v>
      </c>
      <c r="V646" t="s">
        <v>3610</v>
      </c>
      <c r="W646" t="s">
        <v>588</v>
      </c>
      <c r="X646" t="str">
        <f t="shared" si="10"/>
        <v>Funcionamiento</v>
      </c>
      <c r="Y646" t="s">
        <v>2259</v>
      </c>
    </row>
    <row r="647" spans="1:25" x14ac:dyDescent="0.2">
      <c r="A647" t="s">
        <v>3064</v>
      </c>
      <c r="B647" t="s">
        <v>3332</v>
      </c>
      <c r="C647" s="71" t="s">
        <v>3611</v>
      </c>
      <c r="D647" t="s">
        <v>583</v>
      </c>
      <c r="E647" t="s">
        <v>584</v>
      </c>
      <c r="F647" t="s">
        <v>553</v>
      </c>
      <c r="G647" t="s">
        <v>2259</v>
      </c>
      <c r="H647" t="s">
        <v>194</v>
      </c>
      <c r="I647" t="s">
        <v>149</v>
      </c>
      <c r="J647" t="s">
        <v>37</v>
      </c>
      <c r="K647" t="s">
        <v>586</v>
      </c>
      <c r="L647" t="s">
        <v>39</v>
      </c>
      <c r="M647">
        <v>8445669</v>
      </c>
      <c r="N647">
        <v>0</v>
      </c>
      <c r="O647">
        <v>8445669</v>
      </c>
      <c r="P647">
        <v>0</v>
      </c>
      <c r="Q647" t="s">
        <v>3612</v>
      </c>
      <c r="R647" t="s">
        <v>3064</v>
      </c>
      <c r="S647" t="s">
        <v>3132</v>
      </c>
      <c r="T647" t="s">
        <v>3187</v>
      </c>
      <c r="U647" t="s">
        <v>3544</v>
      </c>
      <c r="V647" t="s">
        <v>3613</v>
      </c>
      <c r="W647" t="s">
        <v>588</v>
      </c>
      <c r="X647" t="str">
        <f t="shared" si="10"/>
        <v>Funcionamiento</v>
      </c>
      <c r="Y647" t="s">
        <v>2259</v>
      </c>
    </row>
    <row r="648" spans="1:25" x14ac:dyDescent="0.2">
      <c r="A648" t="s">
        <v>3071</v>
      </c>
      <c r="B648" t="s">
        <v>3614</v>
      </c>
      <c r="C648" s="71" t="s">
        <v>3615</v>
      </c>
      <c r="D648" t="s">
        <v>583</v>
      </c>
      <c r="E648" t="s">
        <v>584</v>
      </c>
      <c r="F648" t="s">
        <v>553</v>
      </c>
      <c r="G648" t="s">
        <v>2259</v>
      </c>
      <c r="H648" t="s">
        <v>195</v>
      </c>
      <c r="I648" t="s">
        <v>150</v>
      </c>
      <c r="J648" t="s">
        <v>48</v>
      </c>
      <c r="K648" t="s">
        <v>596</v>
      </c>
      <c r="L648" t="s">
        <v>39</v>
      </c>
      <c r="M648">
        <v>1879000</v>
      </c>
      <c r="N648">
        <v>0</v>
      </c>
      <c r="O648">
        <v>1879000</v>
      </c>
      <c r="P648">
        <v>0</v>
      </c>
      <c r="Q648" t="s">
        <v>3616</v>
      </c>
      <c r="R648" t="s">
        <v>3071</v>
      </c>
      <c r="S648" t="s">
        <v>3187</v>
      </c>
      <c r="T648" t="s">
        <v>3181</v>
      </c>
      <c r="U648" t="s">
        <v>3617</v>
      </c>
      <c r="V648" t="s">
        <v>3618</v>
      </c>
      <c r="W648" t="s">
        <v>588</v>
      </c>
      <c r="X648" t="str">
        <f t="shared" si="10"/>
        <v>Funcionamiento</v>
      </c>
      <c r="Y648" t="s">
        <v>2259</v>
      </c>
    </row>
    <row r="649" spans="1:25" x14ac:dyDescent="0.2">
      <c r="A649" t="s">
        <v>3088</v>
      </c>
      <c r="B649" t="s">
        <v>3100</v>
      </c>
      <c r="C649" s="71" t="s">
        <v>3619</v>
      </c>
      <c r="D649" t="s">
        <v>583</v>
      </c>
      <c r="E649" t="s">
        <v>584</v>
      </c>
      <c r="F649" t="s">
        <v>3087</v>
      </c>
      <c r="G649" t="s">
        <v>2259</v>
      </c>
      <c r="H649" t="s">
        <v>197</v>
      </c>
      <c r="I649" t="s">
        <v>155</v>
      </c>
      <c r="J649" t="s">
        <v>37</v>
      </c>
      <c r="K649" t="s">
        <v>586</v>
      </c>
      <c r="L649" t="s">
        <v>39</v>
      </c>
      <c r="M649">
        <v>19352469</v>
      </c>
      <c r="N649">
        <v>407420</v>
      </c>
      <c r="O649">
        <v>19759889</v>
      </c>
      <c r="P649">
        <v>407420</v>
      </c>
      <c r="Q649" t="s">
        <v>2266</v>
      </c>
      <c r="R649" t="s">
        <v>3088</v>
      </c>
      <c r="S649" t="s">
        <v>3171</v>
      </c>
      <c r="T649" t="s">
        <v>3262</v>
      </c>
      <c r="U649" t="s">
        <v>8828</v>
      </c>
      <c r="V649" t="s">
        <v>8829</v>
      </c>
      <c r="W649" t="s">
        <v>588</v>
      </c>
      <c r="X649" t="str">
        <f t="shared" si="10"/>
        <v>Inversión</v>
      </c>
      <c r="Y649" t="s">
        <v>626</v>
      </c>
    </row>
    <row r="650" spans="1:25" x14ac:dyDescent="0.2">
      <c r="A650" t="s">
        <v>3091</v>
      </c>
      <c r="B650" t="s">
        <v>3100</v>
      </c>
      <c r="C650" s="71" t="s">
        <v>3620</v>
      </c>
      <c r="D650" t="s">
        <v>583</v>
      </c>
      <c r="E650" t="s">
        <v>584</v>
      </c>
      <c r="F650" t="s">
        <v>3087</v>
      </c>
      <c r="G650" t="s">
        <v>2259</v>
      </c>
      <c r="H650" t="s">
        <v>197</v>
      </c>
      <c r="I650" t="s">
        <v>155</v>
      </c>
      <c r="J650" t="s">
        <v>37</v>
      </c>
      <c r="K650" t="s">
        <v>586</v>
      </c>
      <c r="L650" t="s">
        <v>39</v>
      </c>
      <c r="M650">
        <v>58359784</v>
      </c>
      <c r="N650">
        <v>2312369</v>
      </c>
      <c r="O650">
        <v>60672153</v>
      </c>
      <c r="P650">
        <v>2312369</v>
      </c>
      <c r="Q650" t="s">
        <v>2267</v>
      </c>
      <c r="R650" t="s">
        <v>3091</v>
      </c>
      <c r="S650" t="s">
        <v>3621</v>
      </c>
      <c r="T650" t="s">
        <v>3622</v>
      </c>
      <c r="U650" t="s">
        <v>8830</v>
      </c>
      <c r="V650" t="s">
        <v>8831</v>
      </c>
      <c r="W650" t="s">
        <v>588</v>
      </c>
      <c r="X650" t="str">
        <f t="shared" si="10"/>
        <v>Inversión</v>
      </c>
      <c r="Y650" t="s">
        <v>626</v>
      </c>
    </row>
    <row r="651" spans="1:25" x14ac:dyDescent="0.2">
      <c r="A651" t="s">
        <v>3082</v>
      </c>
      <c r="B651" t="s">
        <v>3100</v>
      </c>
      <c r="C651" s="71" t="s">
        <v>3623</v>
      </c>
      <c r="D651" t="s">
        <v>583</v>
      </c>
      <c r="E651" t="s">
        <v>584</v>
      </c>
      <c r="F651" t="s">
        <v>3087</v>
      </c>
      <c r="G651" t="s">
        <v>2259</v>
      </c>
      <c r="H651" t="s">
        <v>197</v>
      </c>
      <c r="I651" t="s">
        <v>155</v>
      </c>
      <c r="J651" t="s">
        <v>37</v>
      </c>
      <c r="K651" t="s">
        <v>586</v>
      </c>
      <c r="L651" t="s">
        <v>39</v>
      </c>
      <c r="M651">
        <v>57640680</v>
      </c>
      <c r="N651">
        <v>0</v>
      </c>
      <c r="O651">
        <v>57640680</v>
      </c>
      <c r="P651">
        <v>0</v>
      </c>
      <c r="Q651" t="s">
        <v>2268</v>
      </c>
      <c r="R651" t="s">
        <v>3082</v>
      </c>
      <c r="S651" t="s">
        <v>3624</v>
      </c>
      <c r="T651" t="s">
        <v>3624</v>
      </c>
      <c r="U651" t="s">
        <v>8832</v>
      </c>
      <c r="V651" t="s">
        <v>8833</v>
      </c>
      <c r="W651" t="s">
        <v>588</v>
      </c>
      <c r="X651" t="str">
        <f t="shared" si="10"/>
        <v>Inversión</v>
      </c>
      <c r="Y651" t="s">
        <v>626</v>
      </c>
    </row>
    <row r="652" spans="1:25" x14ac:dyDescent="0.2">
      <c r="A652" t="s">
        <v>3102</v>
      </c>
      <c r="B652" t="s">
        <v>3100</v>
      </c>
      <c r="C652" s="71" t="s">
        <v>3625</v>
      </c>
      <c r="D652" t="s">
        <v>583</v>
      </c>
      <c r="E652" t="s">
        <v>584</v>
      </c>
      <c r="F652" t="s">
        <v>3087</v>
      </c>
      <c r="G652" t="s">
        <v>2259</v>
      </c>
      <c r="H652" t="s">
        <v>197</v>
      </c>
      <c r="I652" t="s">
        <v>155</v>
      </c>
      <c r="J652" t="s">
        <v>37</v>
      </c>
      <c r="K652" t="s">
        <v>586</v>
      </c>
      <c r="L652" t="s">
        <v>39</v>
      </c>
      <c r="M652">
        <v>33833333</v>
      </c>
      <c r="N652">
        <v>-816666</v>
      </c>
      <c r="O652">
        <v>33016667</v>
      </c>
      <c r="P652">
        <v>0</v>
      </c>
      <c r="Q652" t="s">
        <v>2269</v>
      </c>
      <c r="R652" t="s">
        <v>3102</v>
      </c>
      <c r="S652" t="s">
        <v>3245</v>
      </c>
      <c r="T652" t="s">
        <v>3245</v>
      </c>
      <c r="U652" t="s">
        <v>8834</v>
      </c>
      <c r="V652" t="s">
        <v>8835</v>
      </c>
      <c r="W652" t="s">
        <v>588</v>
      </c>
      <c r="X652" t="str">
        <f t="shared" si="10"/>
        <v>Inversión</v>
      </c>
      <c r="Y652" t="s">
        <v>626</v>
      </c>
    </row>
    <row r="653" spans="1:25" x14ac:dyDescent="0.2">
      <c r="A653" t="s">
        <v>3097</v>
      </c>
      <c r="B653" t="s">
        <v>3626</v>
      </c>
      <c r="C653" s="71" t="s">
        <v>3627</v>
      </c>
      <c r="D653" t="s">
        <v>583</v>
      </c>
      <c r="E653" t="s">
        <v>584</v>
      </c>
      <c r="F653" t="s">
        <v>3087</v>
      </c>
      <c r="G653" t="s">
        <v>2259</v>
      </c>
      <c r="H653" t="s">
        <v>197</v>
      </c>
      <c r="I653" t="s">
        <v>155</v>
      </c>
      <c r="J653" t="s">
        <v>37</v>
      </c>
      <c r="K653" t="s">
        <v>709</v>
      </c>
      <c r="L653" t="s">
        <v>39</v>
      </c>
      <c r="M653">
        <v>28766667</v>
      </c>
      <c r="N653">
        <v>-2916668</v>
      </c>
      <c r="O653">
        <v>25849999</v>
      </c>
      <c r="P653">
        <v>0</v>
      </c>
      <c r="Q653" t="s">
        <v>2270</v>
      </c>
      <c r="R653" t="s">
        <v>3097</v>
      </c>
      <c r="S653" t="s">
        <v>3166</v>
      </c>
      <c r="T653" t="s">
        <v>3166</v>
      </c>
      <c r="U653" t="s">
        <v>8836</v>
      </c>
      <c r="V653" t="s">
        <v>8837</v>
      </c>
      <c r="W653" t="s">
        <v>588</v>
      </c>
      <c r="X653" t="str">
        <f t="shared" si="10"/>
        <v>Inversión</v>
      </c>
      <c r="Y653" t="s">
        <v>626</v>
      </c>
    </row>
    <row r="654" spans="1:25" x14ac:dyDescent="0.2">
      <c r="A654" t="s">
        <v>3110</v>
      </c>
      <c r="B654" t="s">
        <v>3626</v>
      </c>
      <c r="C654" s="71" t="s">
        <v>3628</v>
      </c>
      <c r="D654" t="s">
        <v>583</v>
      </c>
      <c r="E654" t="s">
        <v>584</v>
      </c>
      <c r="F654" t="s">
        <v>3087</v>
      </c>
      <c r="G654" t="s">
        <v>2259</v>
      </c>
      <c r="H654" t="s">
        <v>197</v>
      </c>
      <c r="I654" t="s">
        <v>155</v>
      </c>
      <c r="J654" t="s">
        <v>37</v>
      </c>
      <c r="K654" t="s">
        <v>709</v>
      </c>
      <c r="L654" t="s">
        <v>39</v>
      </c>
      <c r="M654">
        <v>15415792</v>
      </c>
      <c r="N654">
        <v>0</v>
      </c>
      <c r="O654">
        <v>15415792</v>
      </c>
      <c r="P654">
        <v>0</v>
      </c>
      <c r="Q654" t="s">
        <v>3629</v>
      </c>
      <c r="R654" t="s">
        <v>3110</v>
      </c>
      <c r="S654" t="s">
        <v>3282</v>
      </c>
      <c r="T654" t="s">
        <v>3178</v>
      </c>
      <c r="U654" t="s">
        <v>8838</v>
      </c>
      <c r="V654" t="s">
        <v>8839</v>
      </c>
      <c r="W654" t="s">
        <v>588</v>
      </c>
      <c r="X654" t="str">
        <f t="shared" si="10"/>
        <v>Inversión</v>
      </c>
      <c r="Y654" t="s">
        <v>626</v>
      </c>
    </row>
    <row r="655" spans="1:25" x14ac:dyDescent="0.2">
      <c r="A655" t="s">
        <v>3114</v>
      </c>
      <c r="B655" t="s">
        <v>3130</v>
      </c>
      <c r="C655" s="71" t="s">
        <v>3630</v>
      </c>
      <c r="D655" t="s">
        <v>583</v>
      </c>
      <c r="E655" t="s">
        <v>584</v>
      </c>
      <c r="F655" t="s">
        <v>553</v>
      </c>
      <c r="G655" t="s">
        <v>2259</v>
      </c>
      <c r="H655" t="s">
        <v>164</v>
      </c>
      <c r="I655" t="s">
        <v>118</v>
      </c>
      <c r="J655" t="s">
        <v>37</v>
      </c>
      <c r="K655" t="s">
        <v>586</v>
      </c>
      <c r="L655" t="s">
        <v>39</v>
      </c>
      <c r="M655">
        <v>42133902</v>
      </c>
      <c r="N655">
        <v>0</v>
      </c>
      <c r="O655">
        <v>42133902</v>
      </c>
      <c r="P655">
        <v>0</v>
      </c>
      <c r="Q655" t="s">
        <v>3631</v>
      </c>
      <c r="R655" t="s">
        <v>3114</v>
      </c>
      <c r="S655" t="s">
        <v>3632</v>
      </c>
      <c r="T655" t="s">
        <v>588</v>
      </c>
      <c r="U655" t="s">
        <v>3633</v>
      </c>
      <c r="V655" t="s">
        <v>3634</v>
      </c>
      <c r="W655" t="s">
        <v>3037</v>
      </c>
      <c r="X655" t="str">
        <f t="shared" si="10"/>
        <v>Funcionamiento</v>
      </c>
      <c r="Y655" t="s">
        <v>2259</v>
      </c>
    </row>
    <row r="656" spans="1:25" x14ac:dyDescent="0.2">
      <c r="A656" t="s">
        <v>3114</v>
      </c>
      <c r="B656" t="s">
        <v>3130</v>
      </c>
      <c r="C656" s="71" t="s">
        <v>3630</v>
      </c>
      <c r="D656" t="s">
        <v>583</v>
      </c>
      <c r="E656" t="s">
        <v>584</v>
      </c>
      <c r="F656" t="s">
        <v>553</v>
      </c>
      <c r="G656" t="s">
        <v>2259</v>
      </c>
      <c r="H656" t="s">
        <v>168</v>
      </c>
      <c r="I656" t="s">
        <v>122</v>
      </c>
      <c r="J656" t="s">
        <v>37</v>
      </c>
      <c r="K656" t="s">
        <v>586</v>
      </c>
      <c r="L656" t="s">
        <v>39</v>
      </c>
      <c r="M656">
        <v>533058</v>
      </c>
      <c r="N656">
        <v>0</v>
      </c>
      <c r="O656">
        <v>533058</v>
      </c>
      <c r="P656">
        <v>0</v>
      </c>
      <c r="Q656" t="s">
        <v>3631</v>
      </c>
      <c r="R656" t="s">
        <v>3114</v>
      </c>
      <c r="S656" t="s">
        <v>3632</v>
      </c>
      <c r="T656" t="s">
        <v>588</v>
      </c>
      <c r="U656" t="s">
        <v>3633</v>
      </c>
      <c r="V656" t="s">
        <v>3634</v>
      </c>
      <c r="W656" t="s">
        <v>3037</v>
      </c>
      <c r="X656" t="str">
        <f t="shared" si="10"/>
        <v>Funcionamiento</v>
      </c>
      <c r="Y656" t="s">
        <v>2259</v>
      </c>
    </row>
    <row r="657" spans="1:25" x14ac:dyDescent="0.2">
      <c r="A657" t="s">
        <v>3114</v>
      </c>
      <c r="B657" t="s">
        <v>3130</v>
      </c>
      <c r="C657" s="71" t="s">
        <v>3630</v>
      </c>
      <c r="D657" t="s">
        <v>583</v>
      </c>
      <c r="E657" t="s">
        <v>584</v>
      </c>
      <c r="F657" t="s">
        <v>553</v>
      </c>
      <c r="G657" t="s">
        <v>2259</v>
      </c>
      <c r="H657" t="s">
        <v>179</v>
      </c>
      <c r="I657" t="s">
        <v>133</v>
      </c>
      <c r="J657" t="s">
        <v>37</v>
      </c>
      <c r="K657" t="s">
        <v>586</v>
      </c>
      <c r="L657" t="s">
        <v>39</v>
      </c>
      <c r="M657">
        <v>270480</v>
      </c>
      <c r="N657">
        <v>0</v>
      </c>
      <c r="O657">
        <v>270480</v>
      </c>
      <c r="P657">
        <v>0</v>
      </c>
      <c r="Q657" t="s">
        <v>3631</v>
      </c>
      <c r="R657" t="s">
        <v>3114</v>
      </c>
      <c r="S657" t="s">
        <v>3632</v>
      </c>
      <c r="T657" t="s">
        <v>588</v>
      </c>
      <c r="U657" t="s">
        <v>3633</v>
      </c>
      <c r="V657" t="s">
        <v>3634</v>
      </c>
      <c r="W657" t="s">
        <v>3037</v>
      </c>
      <c r="X657" t="str">
        <f t="shared" si="10"/>
        <v>Funcionamiento</v>
      </c>
      <c r="Y657" t="s">
        <v>2259</v>
      </c>
    </row>
    <row r="658" spans="1:25" x14ac:dyDescent="0.2">
      <c r="A658" t="s">
        <v>3114</v>
      </c>
      <c r="B658" t="s">
        <v>3130</v>
      </c>
      <c r="C658" s="71" t="s">
        <v>3630</v>
      </c>
      <c r="D658" t="s">
        <v>583</v>
      </c>
      <c r="E658" t="s">
        <v>584</v>
      </c>
      <c r="F658" t="s">
        <v>553</v>
      </c>
      <c r="G658" t="s">
        <v>2259</v>
      </c>
      <c r="H658" t="s">
        <v>166</v>
      </c>
      <c r="I658" t="s">
        <v>120</v>
      </c>
      <c r="J658" t="s">
        <v>37</v>
      </c>
      <c r="K658" t="s">
        <v>586</v>
      </c>
      <c r="L658" t="s">
        <v>39</v>
      </c>
      <c r="M658">
        <v>783189</v>
      </c>
      <c r="N658">
        <v>0</v>
      </c>
      <c r="O658">
        <v>783189</v>
      </c>
      <c r="P658">
        <v>0</v>
      </c>
      <c r="Q658" t="s">
        <v>3631</v>
      </c>
      <c r="R658" t="s">
        <v>3114</v>
      </c>
      <c r="S658" t="s">
        <v>3632</v>
      </c>
      <c r="T658" t="s">
        <v>588</v>
      </c>
      <c r="U658" t="s">
        <v>3633</v>
      </c>
      <c r="V658" t="s">
        <v>3634</v>
      </c>
      <c r="W658" t="s">
        <v>3037</v>
      </c>
      <c r="X658" t="str">
        <f t="shared" si="10"/>
        <v>Funcionamiento</v>
      </c>
      <c r="Y658" t="s">
        <v>2259</v>
      </c>
    </row>
    <row r="659" spans="1:25" x14ac:dyDescent="0.2">
      <c r="A659" t="s">
        <v>3114</v>
      </c>
      <c r="B659" t="s">
        <v>3130</v>
      </c>
      <c r="C659" s="71" t="s">
        <v>3630</v>
      </c>
      <c r="D659" t="s">
        <v>583</v>
      </c>
      <c r="E659" t="s">
        <v>584</v>
      </c>
      <c r="F659" t="s">
        <v>553</v>
      </c>
      <c r="G659" t="s">
        <v>2259</v>
      </c>
      <c r="H659" t="s">
        <v>171</v>
      </c>
      <c r="I659" t="s">
        <v>125</v>
      </c>
      <c r="J659" t="s">
        <v>37</v>
      </c>
      <c r="K659" t="s">
        <v>586</v>
      </c>
      <c r="L659" t="s">
        <v>39</v>
      </c>
      <c r="M659">
        <v>1931988</v>
      </c>
      <c r="N659">
        <v>0</v>
      </c>
      <c r="O659">
        <v>1931988</v>
      </c>
      <c r="P659">
        <v>0</v>
      </c>
      <c r="Q659" t="s">
        <v>3631</v>
      </c>
      <c r="R659" t="s">
        <v>3114</v>
      </c>
      <c r="S659" t="s">
        <v>3632</v>
      </c>
      <c r="T659" t="s">
        <v>588</v>
      </c>
      <c r="U659" t="s">
        <v>3633</v>
      </c>
      <c r="V659" t="s">
        <v>3634</v>
      </c>
      <c r="W659" t="s">
        <v>3037</v>
      </c>
      <c r="X659" t="str">
        <f t="shared" si="10"/>
        <v>Funcionamiento</v>
      </c>
      <c r="Y659" t="s">
        <v>2259</v>
      </c>
    </row>
    <row r="660" spans="1:25" x14ac:dyDescent="0.2">
      <c r="A660" t="s">
        <v>3114</v>
      </c>
      <c r="B660" t="s">
        <v>3130</v>
      </c>
      <c r="C660" s="71" t="s">
        <v>3630</v>
      </c>
      <c r="D660" t="s">
        <v>583</v>
      </c>
      <c r="E660" t="s">
        <v>584</v>
      </c>
      <c r="F660" t="s">
        <v>553</v>
      </c>
      <c r="G660" t="s">
        <v>2259</v>
      </c>
      <c r="H660" t="s">
        <v>178</v>
      </c>
      <c r="I660" t="s">
        <v>132</v>
      </c>
      <c r="J660" t="s">
        <v>37</v>
      </c>
      <c r="K660" t="s">
        <v>586</v>
      </c>
      <c r="L660" t="s">
        <v>39</v>
      </c>
      <c r="M660">
        <v>1597351</v>
      </c>
      <c r="N660">
        <v>0</v>
      </c>
      <c r="O660">
        <v>1597351</v>
      </c>
      <c r="P660">
        <v>0</v>
      </c>
      <c r="Q660" t="s">
        <v>3631</v>
      </c>
      <c r="R660" t="s">
        <v>3114</v>
      </c>
      <c r="S660" t="s">
        <v>3632</v>
      </c>
      <c r="T660" t="s">
        <v>588</v>
      </c>
      <c r="U660" t="s">
        <v>3633</v>
      </c>
      <c r="V660" t="s">
        <v>3634</v>
      </c>
      <c r="W660" t="s">
        <v>3037</v>
      </c>
      <c r="X660" t="str">
        <f t="shared" si="10"/>
        <v>Funcionamiento</v>
      </c>
      <c r="Y660" t="s">
        <v>2259</v>
      </c>
    </row>
    <row r="661" spans="1:25" x14ac:dyDescent="0.2">
      <c r="A661" t="s">
        <v>3114</v>
      </c>
      <c r="B661" t="s">
        <v>3130</v>
      </c>
      <c r="C661" s="71" t="s">
        <v>3630</v>
      </c>
      <c r="D661" t="s">
        <v>583</v>
      </c>
      <c r="E661" t="s">
        <v>584</v>
      </c>
      <c r="F661" t="s">
        <v>553</v>
      </c>
      <c r="G661" t="s">
        <v>2259</v>
      </c>
      <c r="H661" t="s">
        <v>192</v>
      </c>
      <c r="I661" t="s">
        <v>147</v>
      </c>
      <c r="J661" t="s">
        <v>37</v>
      </c>
      <c r="K661" t="s">
        <v>586</v>
      </c>
      <c r="L661" t="s">
        <v>39</v>
      </c>
      <c r="M661">
        <v>726558</v>
      </c>
      <c r="N661">
        <v>-492749</v>
      </c>
      <c r="O661">
        <v>233809</v>
      </c>
      <c r="P661">
        <v>0</v>
      </c>
      <c r="Q661" t="s">
        <v>3631</v>
      </c>
      <c r="R661" t="s">
        <v>3114</v>
      </c>
      <c r="S661" t="s">
        <v>3632</v>
      </c>
      <c r="T661" t="s">
        <v>588</v>
      </c>
      <c r="U661" t="s">
        <v>3633</v>
      </c>
      <c r="V661" t="s">
        <v>3634</v>
      </c>
      <c r="W661" t="s">
        <v>3037</v>
      </c>
      <c r="X661" t="str">
        <f t="shared" si="10"/>
        <v>Funcionamiento</v>
      </c>
      <c r="Y661" t="s">
        <v>2259</v>
      </c>
    </row>
    <row r="662" spans="1:25" x14ac:dyDescent="0.2">
      <c r="A662" t="s">
        <v>3114</v>
      </c>
      <c r="B662" t="s">
        <v>3130</v>
      </c>
      <c r="C662" s="71" t="s">
        <v>3630</v>
      </c>
      <c r="D662" t="s">
        <v>583</v>
      </c>
      <c r="E662" t="s">
        <v>584</v>
      </c>
      <c r="F662" t="s">
        <v>553</v>
      </c>
      <c r="G662" t="s">
        <v>2259</v>
      </c>
      <c r="H662" t="s">
        <v>169</v>
      </c>
      <c r="I662" t="s">
        <v>123</v>
      </c>
      <c r="J662" t="s">
        <v>37</v>
      </c>
      <c r="K662" t="s">
        <v>586</v>
      </c>
      <c r="L662" t="s">
        <v>39</v>
      </c>
      <c r="M662">
        <v>365798</v>
      </c>
      <c r="N662">
        <v>0</v>
      </c>
      <c r="O662">
        <v>365798</v>
      </c>
      <c r="P662">
        <v>0</v>
      </c>
      <c r="Q662" t="s">
        <v>3631</v>
      </c>
      <c r="R662" t="s">
        <v>3114</v>
      </c>
      <c r="S662" t="s">
        <v>3632</v>
      </c>
      <c r="T662" t="s">
        <v>588</v>
      </c>
      <c r="U662" t="s">
        <v>3633</v>
      </c>
      <c r="V662" t="s">
        <v>3634</v>
      </c>
      <c r="W662" t="s">
        <v>3037</v>
      </c>
      <c r="X662" t="str">
        <f t="shared" si="10"/>
        <v>Funcionamiento</v>
      </c>
      <c r="Y662" t="s">
        <v>2259</v>
      </c>
    </row>
    <row r="663" spans="1:25" x14ac:dyDescent="0.2">
      <c r="A663" t="s">
        <v>3114</v>
      </c>
      <c r="B663" t="s">
        <v>3130</v>
      </c>
      <c r="C663" s="71" t="s">
        <v>3630</v>
      </c>
      <c r="D663" t="s">
        <v>583</v>
      </c>
      <c r="E663" t="s">
        <v>584</v>
      </c>
      <c r="F663" t="s">
        <v>553</v>
      </c>
      <c r="G663" t="s">
        <v>2259</v>
      </c>
      <c r="H663" t="s">
        <v>180</v>
      </c>
      <c r="I663" t="s">
        <v>134</v>
      </c>
      <c r="J663" t="s">
        <v>37</v>
      </c>
      <c r="K663" t="s">
        <v>586</v>
      </c>
      <c r="L663" t="s">
        <v>39</v>
      </c>
      <c r="M663">
        <v>153987</v>
      </c>
      <c r="N663">
        <v>0</v>
      </c>
      <c r="O663">
        <v>153987</v>
      </c>
      <c r="P663">
        <v>0</v>
      </c>
      <c r="Q663" t="s">
        <v>3631</v>
      </c>
      <c r="R663" t="s">
        <v>3114</v>
      </c>
      <c r="S663" t="s">
        <v>3632</v>
      </c>
      <c r="T663" t="s">
        <v>588</v>
      </c>
      <c r="U663" t="s">
        <v>3633</v>
      </c>
      <c r="V663" t="s">
        <v>3634</v>
      </c>
      <c r="W663" t="s">
        <v>3037</v>
      </c>
      <c r="X663" t="str">
        <f t="shared" si="10"/>
        <v>Funcionamiento</v>
      </c>
      <c r="Y663" t="s">
        <v>2259</v>
      </c>
    </row>
    <row r="664" spans="1:25" x14ac:dyDescent="0.2">
      <c r="A664" t="s">
        <v>3114</v>
      </c>
      <c r="B664" t="s">
        <v>3130</v>
      </c>
      <c r="C664" s="71" t="s">
        <v>3630</v>
      </c>
      <c r="D664" t="s">
        <v>583</v>
      </c>
      <c r="E664" t="s">
        <v>584</v>
      </c>
      <c r="F664" t="s">
        <v>553</v>
      </c>
      <c r="G664" t="s">
        <v>2259</v>
      </c>
      <c r="H664" t="s">
        <v>167</v>
      </c>
      <c r="I664" t="s">
        <v>3051</v>
      </c>
      <c r="J664" t="s">
        <v>37</v>
      </c>
      <c r="K664" t="s">
        <v>586</v>
      </c>
      <c r="L664" t="s">
        <v>39</v>
      </c>
      <c r="M664">
        <v>935970</v>
      </c>
      <c r="N664">
        <v>0</v>
      </c>
      <c r="O664">
        <v>935970</v>
      </c>
      <c r="P664">
        <v>0</v>
      </c>
      <c r="Q664" t="s">
        <v>3631</v>
      </c>
      <c r="R664" t="s">
        <v>3114</v>
      </c>
      <c r="S664" t="s">
        <v>3632</v>
      </c>
      <c r="T664" t="s">
        <v>588</v>
      </c>
      <c r="U664" t="s">
        <v>3633</v>
      </c>
      <c r="V664" t="s">
        <v>3634</v>
      </c>
      <c r="W664" t="s">
        <v>3037</v>
      </c>
      <c r="X664" t="str">
        <f t="shared" si="10"/>
        <v>Funcionamiento</v>
      </c>
      <c r="Y664" t="s">
        <v>2259</v>
      </c>
    </row>
    <row r="665" spans="1:25" x14ac:dyDescent="0.2">
      <c r="A665" t="s">
        <v>3103</v>
      </c>
      <c r="B665" t="s">
        <v>3498</v>
      </c>
      <c r="C665" s="71" t="s">
        <v>3635</v>
      </c>
      <c r="D665" t="s">
        <v>583</v>
      </c>
      <c r="E665" t="s">
        <v>584</v>
      </c>
      <c r="F665" t="s">
        <v>553</v>
      </c>
      <c r="G665" t="s">
        <v>2259</v>
      </c>
      <c r="H665" t="s">
        <v>175</v>
      </c>
      <c r="I665" t="s">
        <v>129</v>
      </c>
      <c r="J665" t="s">
        <v>37</v>
      </c>
      <c r="K665" t="s">
        <v>586</v>
      </c>
      <c r="L665" t="s">
        <v>39</v>
      </c>
      <c r="M665">
        <v>427500</v>
      </c>
      <c r="N665">
        <v>0</v>
      </c>
      <c r="O665">
        <v>427500</v>
      </c>
      <c r="P665">
        <v>0</v>
      </c>
      <c r="Q665" t="s">
        <v>3636</v>
      </c>
      <c r="R665" t="s">
        <v>3103</v>
      </c>
      <c r="S665" t="s">
        <v>3265</v>
      </c>
      <c r="T665" t="s">
        <v>588</v>
      </c>
      <c r="U665" t="s">
        <v>3637</v>
      </c>
      <c r="V665" t="s">
        <v>3638</v>
      </c>
      <c r="W665" t="s">
        <v>588</v>
      </c>
      <c r="X665" t="str">
        <f t="shared" si="10"/>
        <v>Funcionamiento</v>
      </c>
      <c r="Y665" t="s">
        <v>2259</v>
      </c>
    </row>
    <row r="666" spans="1:25" x14ac:dyDescent="0.2">
      <c r="A666" t="s">
        <v>3103</v>
      </c>
      <c r="B666" t="s">
        <v>3498</v>
      </c>
      <c r="C666" s="71" t="s">
        <v>3635</v>
      </c>
      <c r="D666" t="s">
        <v>583</v>
      </c>
      <c r="E666" t="s">
        <v>584</v>
      </c>
      <c r="F666" t="s">
        <v>553</v>
      </c>
      <c r="G666" t="s">
        <v>2259</v>
      </c>
      <c r="H666" t="s">
        <v>174</v>
      </c>
      <c r="I666" t="s">
        <v>128</v>
      </c>
      <c r="J666" t="s">
        <v>37</v>
      </c>
      <c r="K666" t="s">
        <v>586</v>
      </c>
      <c r="L666" t="s">
        <v>39</v>
      </c>
      <c r="M666">
        <v>1799900</v>
      </c>
      <c r="N666">
        <v>0</v>
      </c>
      <c r="O666">
        <v>1799900</v>
      </c>
      <c r="P666">
        <v>0</v>
      </c>
      <c r="Q666" t="s">
        <v>3636</v>
      </c>
      <c r="R666" t="s">
        <v>3103</v>
      </c>
      <c r="S666" t="s">
        <v>3265</v>
      </c>
      <c r="T666" t="s">
        <v>588</v>
      </c>
      <c r="U666" t="s">
        <v>3637</v>
      </c>
      <c r="V666" t="s">
        <v>3638</v>
      </c>
      <c r="W666" t="s">
        <v>588</v>
      </c>
      <c r="X666" t="str">
        <f t="shared" si="10"/>
        <v>Funcionamiento</v>
      </c>
      <c r="Y666" t="s">
        <v>2259</v>
      </c>
    </row>
    <row r="667" spans="1:25" x14ac:dyDescent="0.2">
      <c r="A667" t="s">
        <v>3103</v>
      </c>
      <c r="B667" t="s">
        <v>3498</v>
      </c>
      <c r="C667" s="71" t="s">
        <v>3635</v>
      </c>
      <c r="D667" t="s">
        <v>583</v>
      </c>
      <c r="E667" t="s">
        <v>584</v>
      </c>
      <c r="F667" t="s">
        <v>553</v>
      </c>
      <c r="G667" t="s">
        <v>2259</v>
      </c>
      <c r="H667" t="s">
        <v>176</v>
      </c>
      <c r="I667" t="s">
        <v>130</v>
      </c>
      <c r="J667" t="s">
        <v>37</v>
      </c>
      <c r="K667" t="s">
        <v>586</v>
      </c>
      <c r="L667" t="s">
        <v>39</v>
      </c>
      <c r="M667">
        <v>1350200</v>
      </c>
      <c r="N667">
        <v>0</v>
      </c>
      <c r="O667">
        <v>1350200</v>
      </c>
      <c r="P667">
        <v>0</v>
      </c>
      <c r="Q667" t="s">
        <v>3636</v>
      </c>
      <c r="R667" t="s">
        <v>3103</v>
      </c>
      <c r="S667" t="s">
        <v>3265</v>
      </c>
      <c r="T667" t="s">
        <v>588</v>
      </c>
      <c r="U667" t="s">
        <v>3637</v>
      </c>
      <c r="V667" t="s">
        <v>3638</v>
      </c>
      <c r="W667" t="s">
        <v>588</v>
      </c>
      <c r="X667" t="str">
        <f t="shared" si="10"/>
        <v>Funcionamiento</v>
      </c>
      <c r="Y667" t="s">
        <v>2259</v>
      </c>
    </row>
    <row r="668" spans="1:25" x14ac:dyDescent="0.2">
      <c r="A668" t="s">
        <v>3103</v>
      </c>
      <c r="B668" t="s">
        <v>3498</v>
      </c>
      <c r="C668" s="71" t="s">
        <v>3635</v>
      </c>
      <c r="D668" t="s">
        <v>583</v>
      </c>
      <c r="E668" t="s">
        <v>584</v>
      </c>
      <c r="F668" t="s">
        <v>553</v>
      </c>
      <c r="G668" t="s">
        <v>2259</v>
      </c>
      <c r="H668" t="s">
        <v>177</v>
      </c>
      <c r="I668" t="s">
        <v>131</v>
      </c>
      <c r="J668" t="s">
        <v>37</v>
      </c>
      <c r="K668" t="s">
        <v>586</v>
      </c>
      <c r="L668" t="s">
        <v>39</v>
      </c>
      <c r="M668">
        <v>900600</v>
      </c>
      <c r="N668">
        <v>0</v>
      </c>
      <c r="O668">
        <v>900600</v>
      </c>
      <c r="P668">
        <v>0</v>
      </c>
      <c r="Q668" t="s">
        <v>3636</v>
      </c>
      <c r="R668" t="s">
        <v>3103</v>
      </c>
      <c r="S668" t="s">
        <v>3265</v>
      </c>
      <c r="T668" t="s">
        <v>588</v>
      </c>
      <c r="U668" t="s">
        <v>3637</v>
      </c>
      <c r="V668" t="s">
        <v>3638</v>
      </c>
      <c r="W668" t="s">
        <v>588</v>
      </c>
      <c r="X668" t="str">
        <f t="shared" si="10"/>
        <v>Funcionamiento</v>
      </c>
      <c r="Y668" t="s">
        <v>2259</v>
      </c>
    </row>
    <row r="669" spans="1:25" x14ac:dyDescent="0.2">
      <c r="A669" t="s">
        <v>3103</v>
      </c>
      <c r="B669" t="s">
        <v>3498</v>
      </c>
      <c r="C669" s="71" t="s">
        <v>3635</v>
      </c>
      <c r="D669" t="s">
        <v>583</v>
      </c>
      <c r="E669" t="s">
        <v>584</v>
      </c>
      <c r="F669" t="s">
        <v>553</v>
      </c>
      <c r="G669" t="s">
        <v>2259</v>
      </c>
      <c r="H669" t="s">
        <v>173</v>
      </c>
      <c r="I669" t="s">
        <v>127</v>
      </c>
      <c r="J669" t="s">
        <v>37</v>
      </c>
      <c r="K669" t="s">
        <v>586</v>
      </c>
      <c r="L669" t="s">
        <v>39</v>
      </c>
      <c r="M669">
        <v>3449700</v>
      </c>
      <c r="N669">
        <v>0</v>
      </c>
      <c r="O669">
        <v>3449700</v>
      </c>
      <c r="P669">
        <v>0</v>
      </c>
      <c r="Q669" t="s">
        <v>3636</v>
      </c>
      <c r="R669" t="s">
        <v>3103</v>
      </c>
      <c r="S669" t="s">
        <v>3265</v>
      </c>
      <c r="T669" t="s">
        <v>588</v>
      </c>
      <c r="U669" t="s">
        <v>3637</v>
      </c>
      <c r="V669" t="s">
        <v>3638</v>
      </c>
      <c r="W669" t="s">
        <v>588</v>
      </c>
      <c r="X669" t="str">
        <f t="shared" si="10"/>
        <v>Funcionamiento</v>
      </c>
      <c r="Y669" t="s">
        <v>2259</v>
      </c>
    </row>
    <row r="670" spans="1:25" x14ac:dyDescent="0.2">
      <c r="A670" t="s">
        <v>3103</v>
      </c>
      <c r="B670" t="s">
        <v>3498</v>
      </c>
      <c r="C670" s="71" t="s">
        <v>3635</v>
      </c>
      <c r="D670" t="s">
        <v>583</v>
      </c>
      <c r="E670" t="s">
        <v>584</v>
      </c>
      <c r="F670" t="s">
        <v>553</v>
      </c>
      <c r="G670" t="s">
        <v>2259</v>
      </c>
      <c r="H670" t="s">
        <v>172</v>
      </c>
      <c r="I670" t="s">
        <v>126</v>
      </c>
      <c r="J670" t="s">
        <v>37</v>
      </c>
      <c r="K670" t="s">
        <v>586</v>
      </c>
      <c r="L670" t="s">
        <v>39</v>
      </c>
      <c r="M670">
        <v>4869800</v>
      </c>
      <c r="N670">
        <v>0</v>
      </c>
      <c r="O670">
        <v>4869800</v>
      </c>
      <c r="P670">
        <v>0</v>
      </c>
      <c r="Q670" t="s">
        <v>3636</v>
      </c>
      <c r="R670" t="s">
        <v>3103</v>
      </c>
      <c r="S670" t="s">
        <v>3265</v>
      </c>
      <c r="T670" t="s">
        <v>588</v>
      </c>
      <c r="U670" t="s">
        <v>3637</v>
      </c>
      <c r="V670" t="s">
        <v>3638</v>
      </c>
      <c r="W670" t="s">
        <v>588</v>
      </c>
      <c r="X670" t="str">
        <f t="shared" si="10"/>
        <v>Funcionamiento</v>
      </c>
      <c r="Y670" t="s">
        <v>2259</v>
      </c>
    </row>
    <row r="671" spans="1:25" x14ac:dyDescent="0.2">
      <c r="A671" t="s">
        <v>3122</v>
      </c>
      <c r="B671" t="s">
        <v>3148</v>
      </c>
      <c r="C671" s="71" t="s">
        <v>3639</v>
      </c>
      <c r="D671" t="s">
        <v>583</v>
      </c>
      <c r="E671" t="s">
        <v>584</v>
      </c>
      <c r="F671" t="s">
        <v>3090</v>
      </c>
      <c r="G671" t="s">
        <v>2259</v>
      </c>
      <c r="H671" t="s">
        <v>198</v>
      </c>
      <c r="I671" t="s">
        <v>157</v>
      </c>
      <c r="J671" t="s">
        <v>48</v>
      </c>
      <c r="K671" t="s">
        <v>596</v>
      </c>
      <c r="L671" t="s">
        <v>39</v>
      </c>
      <c r="M671">
        <v>31273680</v>
      </c>
      <c r="N671">
        <v>0</v>
      </c>
      <c r="O671">
        <v>31273680</v>
      </c>
      <c r="P671">
        <v>0</v>
      </c>
      <c r="Q671" t="s">
        <v>2271</v>
      </c>
      <c r="R671" t="s">
        <v>3122</v>
      </c>
      <c r="S671" t="s">
        <v>3640</v>
      </c>
      <c r="T671" t="s">
        <v>3273</v>
      </c>
      <c r="U671" t="s">
        <v>11232</v>
      </c>
      <c r="V671" t="s">
        <v>8840</v>
      </c>
      <c r="W671" t="s">
        <v>588</v>
      </c>
      <c r="X671" t="str">
        <f t="shared" si="10"/>
        <v>Inversión</v>
      </c>
      <c r="Y671" t="s">
        <v>708</v>
      </c>
    </row>
    <row r="672" spans="1:25" x14ac:dyDescent="0.2">
      <c r="A672" t="s">
        <v>3135</v>
      </c>
      <c r="B672" t="s">
        <v>3148</v>
      </c>
      <c r="C672" s="71" t="s">
        <v>3641</v>
      </c>
      <c r="D672" t="s">
        <v>583</v>
      </c>
      <c r="E672" t="s">
        <v>584</v>
      </c>
      <c r="F672" t="s">
        <v>3090</v>
      </c>
      <c r="G672" t="s">
        <v>2259</v>
      </c>
      <c r="H672" t="s">
        <v>198</v>
      </c>
      <c r="I672" t="s">
        <v>157</v>
      </c>
      <c r="J672" t="s">
        <v>48</v>
      </c>
      <c r="K672" t="s">
        <v>596</v>
      </c>
      <c r="L672" t="s">
        <v>39</v>
      </c>
      <c r="M672">
        <v>30000000</v>
      </c>
      <c r="N672">
        <v>1400000</v>
      </c>
      <c r="O672">
        <v>31400000</v>
      </c>
      <c r="P672">
        <v>1400000</v>
      </c>
      <c r="Q672" t="s">
        <v>2272</v>
      </c>
      <c r="R672" t="s">
        <v>3135</v>
      </c>
      <c r="S672" t="s">
        <v>3207</v>
      </c>
      <c r="T672" t="s">
        <v>3642</v>
      </c>
      <c r="U672" t="s">
        <v>11233</v>
      </c>
      <c r="V672" t="s">
        <v>11234</v>
      </c>
      <c r="W672" t="s">
        <v>588</v>
      </c>
      <c r="X672" t="str">
        <f t="shared" si="10"/>
        <v>Inversión</v>
      </c>
      <c r="Y672" t="s">
        <v>708</v>
      </c>
    </row>
    <row r="673" spans="1:25" x14ac:dyDescent="0.2">
      <c r="A673" t="s">
        <v>3119</v>
      </c>
      <c r="B673" t="s">
        <v>3148</v>
      </c>
      <c r="C673" s="71" t="s">
        <v>3644</v>
      </c>
      <c r="D673" t="s">
        <v>583</v>
      </c>
      <c r="E673" t="s">
        <v>584</v>
      </c>
      <c r="F673" t="s">
        <v>3144</v>
      </c>
      <c r="G673" t="s">
        <v>2259</v>
      </c>
      <c r="H673" t="s">
        <v>199</v>
      </c>
      <c r="I673" t="s">
        <v>159</v>
      </c>
      <c r="J673" t="s">
        <v>48</v>
      </c>
      <c r="K673" t="s">
        <v>596</v>
      </c>
      <c r="L673" t="s">
        <v>39</v>
      </c>
      <c r="M673">
        <v>24269760</v>
      </c>
      <c r="N673">
        <v>-6674184</v>
      </c>
      <c r="O673">
        <v>17595576</v>
      </c>
      <c r="P673">
        <v>0</v>
      </c>
      <c r="Q673" t="s">
        <v>2273</v>
      </c>
      <c r="R673" t="s">
        <v>3119</v>
      </c>
      <c r="S673" t="s">
        <v>3273</v>
      </c>
      <c r="T673" t="s">
        <v>3564</v>
      </c>
      <c r="U673" t="s">
        <v>8841</v>
      </c>
      <c r="V673" t="s">
        <v>8842</v>
      </c>
      <c r="W673" t="s">
        <v>588</v>
      </c>
      <c r="X673" t="str">
        <f t="shared" si="10"/>
        <v>Inversión</v>
      </c>
      <c r="Y673" t="s">
        <v>585</v>
      </c>
    </row>
    <row r="674" spans="1:25" x14ac:dyDescent="0.2">
      <c r="A674" t="s">
        <v>3118</v>
      </c>
      <c r="B674" t="s">
        <v>3517</v>
      </c>
      <c r="C674" s="71" t="s">
        <v>3645</v>
      </c>
      <c r="D674" t="s">
        <v>583</v>
      </c>
      <c r="E674" t="s">
        <v>584</v>
      </c>
      <c r="F674" t="s">
        <v>553</v>
      </c>
      <c r="G674" t="s">
        <v>2259</v>
      </c>
      <c r="H674" t="s">
        <v>169</v>
      </c>
      <c r="I674" t="s">
        <v>123</v>
      </c>
      <c r="J674" t="s">
        <v>37</v>
      </c>
      <c r="K674" t="s">
        <v>586</v>
      </c>
      <c r="L674" t="s">
        <v>39</v>
      </c>
      <c r="M674">
        <v>1139847</v>
      </c>
      <c r="N674">
        <v>0</v>
      </c>
      <c r="O674">
        <v>1139847</v>
      </c>
      <c r="P674">
        <v>0</v>
      </c>
      <c r="Q674" t="s">
        <v>3646</v>
      </c>
      <c r="R674" t="s">
        <v>3118</v>
      </c>
      <c r="S674" t="s">
        <v>3647</v>
      </c>
      <c r="T674" t="s">
        <v>588</v>
      </c>
      <c r="U674" t="s">
        <v>3648</v>
      </c>
      <c r="V674" t="s">
        <v>3649</v>
      </c>
      <c r="W674" t="s">
        <v>588</v>
      </c>
      <c r="X674" t="str">
        <f t="shared" si="10"/>
        <v>Funcionamiento</v>
      </c>
      <c r="Y674" t="s">
        <v>2259</v>
      </c>
    </row>
    <row r="675" spans="1:25" x14ac:dyDescent="0.2">
      <c r="A675" t="s">
        <v>3118</v>
      </c>
      <c r="B675" t="s">
        <v>3517</v>
      </c>
      <c r="C675" s="71" t="s">
        <v>3645</v>
      </c>
      <c r="D675" t="s">
        <v>583</v>
      </c>
      <c r="E675" t="s">
        <v>584</v>
      </c>
      <c r="F675" t="s">
        <v>553</v>
      </c>
      <c r="G675" t="s">
        <v>2259</v>
      </c>
      <c r="H675" t="s">
        <v>167</v>
      </c>
      <c r="I675" t="s">
        <v>3051</v>
      </c>
      <c r="J675" t="s">
        <v>37</v>
      </c>
      <c r="K675" t="s">
        <v>586</v>
      </c>
      <c r="L675" t="s">
        <v>39</v>
      </c>
      <c r="M675">
        <v>966828</v>
      </c>
      <c r="N675">
        <v>0</v>
      </c>
      <c r="O675">
        <v>966828</v>
      </c>
      <c r="P675">
        <v>0</v>
      </c>
      <c r="Q675" t="s">
        <v>3646</v>
      </c>
      <c r="R675" t="s">
        <v>3118</v>
      </c>
      <c r="S675" t="s">
        <v>3647</v>
      </c>
      <c r="T675" t="s">
        <v>588</v>
      </c>
      <c r="U675" t="s">
        <v>3648</v>
      </c>
      <c r="V675" t="s">
        <v>3649</v>
      </c>
      <c r="W675" t="s">
        <v>588</v>
      </c>
      <c r="X675" t="str">
        <f t="shared" si="10"/>
        <v>Funcionamiento</v>
      </c>
      <c r="Y675" t="s">
        <v>2259</v>
      </c>
    </row>
    <row r="676" spans="1:25" x14ac:dyDescent="0.2">
      <c r="A676" t="s">
        <v>3118</v>
      </c>
      <c r="B676" t="s">
        <v>3517</v>
      </c>
      <c r="C676" s="71" t="s">
        <v>3645</v>
      </c>
      <c r="D676" t="s">
        <v>583</v>
      </c>
      <c r="E676" t="s">
        <v>584</v>
      </c>
      <c r="F676" t="s">
        <v>553</v>
      </c>
      <c r="G676" t="s">
        <v>2259</v>
      </c>
      <c r="H676" t="s">
        <v>180</v>
      </c>
      <c r="I676" t="s">
        <v>134</v>
      </c>
      <c r="J676" t="s">
        <v>37</v>
      </c>
      <c r="K676" t="s">
        <v>586</v>
      </c>
      <c r="L676" t="s">
        <v>39</v>
      </c>
      <c r="M676">
        <v>139348</v>
      </c>
      <c r="N676">
        <v>0</v>
      </c>
      <c r="O676">
        <v>139348</v>
      </c>
      <c r="P676">
        <v>0</v>
      </c>
      <c r="Q676" t="s">
        <v>3646</v>
      </c>
      <c r="R676" t="s">
        <v>3118</v>
      </c>
      <c r="S676" t="s">
        <v>3647</v>
      </c>
      <c r="T676" t="s">
        <v>588</v>
      </c>
      <c r="U676" t="s">
        <v>3648</v>
      </c>
      <c r="V676" t="s">
        <v>3649</v>
      </c>
      <c r="W676" t="s">
        <v>588</v>
      </c>
      <c r="X676" t="str">
        <f t="shared" si="10"/>
        <v>Funcionamiento</v>
      </c>
      <c r="Y676" t="s">
        <v>2259</v>
      </c>
    </row>
    <row r="677" spans="1:25" x14ac:dyDescent="0.2">
      <c r="A677" t="s">
        <v>3118</v>
      </c>
      <c r="B677" t="s">
        <v>3517</v>
      </c>
      <c r="C677" s="71" t="s">
        <v>3645</v>
      </c>
      <c r="D677" t="s">
        <v>583</v>
      </c>
      <c r="E677" t="s">
        <v>584</v>
      </c>
      <c r="F677" t="s">
        <v>553</v>
      </c>
      <c r="G677" t="s">
        <v>2259</v>
      </c>
      <c r="H677" t="s">
        <v>166</v>
      </c>
      <c r="I677" t="s">
        <v>120</v>
      </c>
      <c r="J677" t="s">
        <v>37</v>
      </c>
      <c r="K677" t="s">
        <v>586</v>
      </c>
      <c r="L677" t="s">
        <v>39</v>
      </c>
      <c r="M677">
        <v>722671</v>
      </c>
      <c r="N677">
        <v>0</v>
      </c>
      <c r="O677">
        <v>722671</v>
      </c>
      <c r="P677">
        <v>0</v>
      </c>
      <c r="Q677" t="s">
        <v>3646</v>
      </c>
      <c r="R677" t="s">
        <v>3118</v>
      </c>
      <c r="S677" t="s">
        <v>3647</v>
      </c>
      <c r="T677" t="s">
        <v>588</v>
      </c>
      <c r="U677" t="s">
        <v>3648</v>
      </c>
      <c r="V677" t="s">
        <v>3649</v>
      </c>
      <c r="W677" t="s">
        <v>588</v>
      </c>
      <c r="X677" t="str">
        <f t="shared" si="10"/>
        <v>Funcionamiento</v>
      </c>
      <c r="Y677" t="s">
        <v>2259</v>
      </c>
    </row>
    <row r="678" spans="1:25" x14ac:dyDescent="0.2">
      <c r="A678" t="s">
        <v>3118</v>
      </c>
      <c r="B678" t="s">
        <v>3517</v>
      </c>
      <c r="C678" s="71" t="s">
        <v>3645</v>
      </c>
      <c r="D678" t="s">
        <v>583</v>
      </c>
      <c r="E678" t="s">
        <v>584</v>
      </c>
      <c r="F678" t="s">
        <v>553</v>
      </c>
      <c r="G678" t="s">
        <v>2259</v>
      </c>
      <c r="H678" t="s">
        <v>179</v>
      </c>
      <c r="I678" t="s">
        <v>133</v>
      </c>
      <c r="J678" t="s">
        <v>37</v>
      </c>
      <c r="K678" t="s">
        <v>586</v>
      </c>
      <c r="L678" t="s">
        <v>39</v>
      </c>
      <c r="M678">
        <v>2103530</v>
      </c>
      <c r="N678">
        <v>0</v>
      </c>
      <c r="O678">
        <v>2103530</v>
      </c>
      <c r="P678">
        <v>0</v>
      </c>
      <c r="Q678" t="s">
        <v>3646</v>
      </c>
      <c r="R678" t="s">
        <v>3118</v>
      </c>
      <c r="S678" t="s">
        <v>3647</v>
      </c>
      <c r="T678" t="s">
        <v>588</v>
      </c>
      <c r="U678" t="s">
        <v>3648</v>
      </c>
      <c r="V678" t="s">
        <v>3649</v>
      </c>
      <c r="W678" t="s">
        <v>588</v>
      </c>
      <c r="X678" t="str">
        <f t="shared" si="10"/>
        <v>Funcionamiento</v>
      </c>
      <c r="Y678" t="s">
        <v>2259</v>
      </c>
    </row>
    <row r="679" spans="1:25" x14ac:dyDescent="0.2">
      <c r="A679" t="s">
        <v>3118</v>
      </c>
      <c r="B679" t="s">
        <v>3517</v>
      </c>
      <c r="C679" s="71" t="s">
        <v>3645</v>
      </c>
      <c r="D679" t="s">
        <v>583</v>
      </c>
      <c r="E679" t="s">
        <v>584</v>
      </c>
      <c r="F679" t="s">
        <v>553</v>
      </c>
      <c r="G679" t="s">
        <v>2259</v>
      </c>
      <c r="H679" t="s">
        <v>164</v>
      </c>
      <c r="I679" t="s">
        <v>118</v>
      </c>
      <c r="J679" t="s">
        <v>37</v>
      </c>
      <c r="K679" t="s">
        <v>586</v>
      </c>
      <c r="L679" t="s">
        <v>39</v>
      </c>
      <c r="M679">
        <v>39160958</v>
      </c>
      <c r="N679">
        <v>0</v>
      </c>
      <c r="O679">
        <v>39160958</v>
      </c>
      <c r="P679">
        <v>0</v>
      </c>
      <c r="Q679" t="s">
        <v>3646</v>
      </c>
      <c r="R679" t="s">
        <v>3118</v>
      </c>
      <c r="S679" t="s">
        <v>3647</v>
      </c>
      <c r="T679" t="s">
        <v>588</v>
      </c>
      <c r="U679" t="s">
        <v>3648</v>
      </c>
      <c r="V679" t="s">
        <v>3649</v>
      </c>
      <c r="W679" t="s">
        <v>588</v>
      </c>
      <c r="X679" t="str">
        <f t="shared" si="10"/>
        <v>Funcionamiento</v>
      </c>
      <c r="Y679" t="s">
        <v>2259</v>
      </c>
    </row>
    <row r="680" spans="1:25" x14ac:dyDescent="0.2">
      <c r="A680" t="s">
        <v>3118</v>
      </c>
      <c r="B680" t="s">
        <v>3517</v>
      </c>
      <c r="C680" s="71" t="s">
        <v>3645</v>
      </c>
      <c r="D680" t="s">
        <v>583</v>
      </c>
      <c r="E680" t="s">
        <v>584</v>
      </c>
      <c r="F680" t="s">
        <v>553</v>
      </c>
      <c r="G680" t="s">
        <v>2259</v>
      </c>
      <c r="H680" t="s">
        <v>171</v>
      </c>
      <c r="I680" t="s">
        <v>125</v>
      </c>
      <c r="J680" t="s">
        <v>37</v>
      </c>
      <c r="K680" t="s">
        <v>586</v>
      </c>
      <c r="L680" t="s">
        <v>39</v>
      </c>
      <c r="M680">
        <v>1957665</v>
      </c>
      <c r="N680">
        <v>0</v>
      </c>
      <c r="O680">
        <v>1957665</v>
      </c>
      <c r="P680">
        <v>0</v>
      </c>
      <c r="Q680" t="s">
        <v>3646</v>
      </c>
      <c r="R680" t="s">
        <v>3118</v>
      </c>
      <c r="S680" t="s">
        <v>3647</v>
      </c>
      <c r="T680" t="s">
        <v>588</v>
      </c>
      <c r="U680" t="s">
        <v>3648</v>
      </c>
      <c r="V680" t="s">
        <v>3649</v>
      </c>
      <c r="W680" t="s">
        <v>588</v>
      </c>
      <c r="X680" t="str">
        <f t="shared" si="10"/>
        <v>Funcionamiento</v>
      </c>
      <c r="Y680" t="s">
        <v>2259</v>
      </c>
    </row>
    <row r="681" spans="1:25" x14ac:dyDescent="0.2">
      <c r="A681" t="s">
        <v>3138</v>
      </c>
      <c r="B681" t="s">
        <v>3369</v>
      </c>
      <c r="C681" s="71" t="s">
        <v>3650</v>
      </c>
      <c r="D681" t="s">
        <v>583</v>
      </c>
      <c r="E681" t="s">
        <v>584</v>
      </c>
      <c r="F681" t="s">
        <v>553</v>
      </c>
      <c r="G681" t="s">
        <v>2259</v>
      </c>
      <c r="H681" t="s">
        <v>174</v>
      </c>
      <c r="I681" t="s">
        <v>128</v>
      </c>
      <c r="J681" t="s">
        <v>37</v>
      </c>
      <c r="K681" t="s">
        <v>586</v>
      </c>
      <c r="L681" t="s">
        <v>39</v>
      </c>
      <c r="M681">
        <v>1825900</v>
      </c>
      <c r="N681">
        <v>0</v>
      </c>
      <c r="O681">
        <v>1825900</v>
      </c>
      <c r="P681">
        <v>0</v>
      </c>
      <c r="Q681" t="s">
        <v>3651</v>
      </c>
      <c r="R681" t="s">
        <v>3138</v>
      </c>
      <c r="S681" t="s">
        <v>3299</v>
      </c>
      <c r="T681" t="s">
        <v>588</v>
      </c>
      <c r="U681" t="s">
        <v>3652</v>
      </c>
      <c r="V681" t="s">
        <v>3653</v>
      </c>
      <c r="W681" t="s">
        <v>588</v>
      </c>
      <c r="X681" t="str">
        <f t="shared" si="10"/>
        <v>Funcionamiento</v>
      </c>
      <c r="Y681" t="s">
        <v>2259</v>
      </c>
    </row>
    <row r="682" spans="1:25" x14ac:dyDescent="0.2">
      <c r="A682" t="s">
        <v>3138</v>
      </c>
      <c r="B682" t="s">
        <v>3369</v>
      </c>
      <c r="C682" s="71" t="s">
        <v>3650</v>
      </c>
      <c r="D682" t="s">
        <v>583</v>
      </c>
      <c r="E682" t="s">
        <v>584</v>
      </c>
      <c r="F682" t="s">
        <v>553</v>
      </c>
      <c r="G682" t="s">
        <v>2259</v>
      </c>
      <c r="H682" t="s">
        <v>176</v>
      </c>
      <c r="I682" t="s">
        <v>130</v>
      </c>
      <c r="J682" t="s">
        <v>37</v>
      </c>
      <c r="K682" t="s">
        <v>586</v>
      </c>
      <c r="L682" t="s">
        <v>39</v>
      </c>
      <c r="M682">
        <v>1369700</v>
      </c>
      <c r="N682">
        <v>0</v>
      </c>
      <c r="O682">
        <v>1369700</v>
      </c>
      <c r="P682">
        <v>0</v>
      </c>
      <c r="Q682" t="s">
        <v>3651</v>
      </c>
      <c r="R682" t="s">
        <v>3138</v>
      </c>
      <c r="S682" t="s">
        <v>3299</v>
      </c>
      <c r="T682" t="s">
        <v>588</v>
      </c>
      <c r="U682" t="s">
        <v>3652</v>
      </c>
      <c r="V682" t="s">
        <v>3653</v>
      </c>
      <c r="W682" t="s">
        <v>588</v>
      </c>
      <c r="X682" t="str">
        <f t="shared" si="10"/>
        <v>Funcionamiento</v>
      </c>
      <c r="Y682" t="s">
        <v>2259</v>
      </c>
    </row>
    <row r="683" spans="1:25" x14ac:dyDescent="0.2">
      <c r="A683" t="s">
        <v>3138</v>
      </c>
      <c r="B683" t="s">
        <v>3369</v>
      </c>
      <c r="C683" s="71" t="s">
        <v>3650</v>
      </c>
      <c r="D683" t="s">
        <v>583</v>
      </c>
      <c r="E683" t="s">
        <v>584</v>
      </c>
      <c r="F683" t="s">
        <v>553</v>
      </c>
      <c r="G683" t="s">
        <v>2259</v>
      </c>
      <c r="H683" t="s">
        <v>177</v>
      </c>
      <c r="I683" t="s">
        <v>131</v>
      </c>
      <c r="J683" t="s">
        <v>37</v>
      </c>
      <c r="K683" t="s">
        <v>586</v>
      </c>
      <c r="L683" t="s">
        <v>39</v>
      </c>
      <c r="M683">
        <v>913400</v>
      </c>
      <c r="N683">
        <v>0</v>
      </c>
      <c r="O683">
        <v>913400</v>
      </c>
      <c r="P683">
        <v>0</v>
      </c>
      <c r="Q683" t="s">
        <v>3651</v>
      </c>
      <c r="R683" t="s">
        <v>3138</v>
      </c>
      <c r="S683" t="s">
        <v>3299</v>
      </c>
      <c r="T683" t="s">
        <v>588</v>
      </c>
      <c r="U683" t="s">
        <v>3652</v>
      </c>
      <c r="V683" t="s">
        <v>3653</v>
      </c>
      <c r="W683" t="s">
        <v>588</v>
      </c>
      <c r="X683" t="str">
        <f t="shared" si="10"/>
        <v>Funcionamiento</v>
      </c>
      <c r="Y683" t="s">
        <v>2259</v>
      </c>
    </row>
    <row r="684" spans="1:25" x14ac:dyDescent="0.2">
      <c r="A684" t="s">
        <v>3138</v>
      </c>
      <c r="B684" t="s">
        <v>3369</v>
      </c>
      <c r="C684" s="71" t="s">
        <v>3650</v>
      </c>
      <c r="D684" t="s">
        <v>583</v>
      </c>
      <c r="E684" t="s">
        <v>584</v>
      </c>
      <c r="F684" t="s">
        <v>553</v>
      </c>
      <c r="G684" t="s">
        <v>2259</v>
      </c>
      <c r="H684" t="s">
        <v>172</v>
      </c>
      <c r="I684" t="s">
        <v>126</v>
      </c>
      <c r="J684" t="s">
        <v>37</v>
      </c>
      <c r="K684" t="s">
        <v>586</v>
      </c>
      <c r="L684" t="s">
        <v>39</v>
      </c>
      <c r="M684">
        <v>944500</v>
      </c>
      <c r="N684">
        <v>0</v>
      </c>
      <c r="O684">
        <v>944500</v>
      </c>
      <c r="P684">
        <v>0</v>
      </c>
      <c r="Q684" t="s">
        <v>3651</v>
      </c>
      <c r="R684" t="s">
        <v>3138</v>
      </c>
      <c r="S684" t="s">
        <v>3299</v>
      </c>
      <c r="T684" t="s">
        <v>588</v>
      </c>
      <c r="U684" t="s">
        <v>3652</v>
      </c>
      <c r="V684" t="s">
        <v>3653</v>
      </c>
      <c r="W684" t="s">
        <v>588</v>
      </c>
      <c r="X684" t="str">
        <f t="shared" si="10"/>
        <v>Funcionamiento</v>
      </c>
      <c r="Y684" t="s">
        <v>2259</v>
      </c>
    </row>
    <row r="685" spans="1:25" x14ac:dyDescent="0.2">
      <c r="A685" t="s">
        <v>3138</v>
      </c>
      <c r="B685" t="s">
        <v>3369</v>
      </c>
      <c r="C685" s="71" t="s">
        <v>3650</v>
      </c>
      <c r="D685" t="s">
        <v>583</v>
      </c>
      <c r="E685" t="s">
        <v>584</v>
      </c>
      <c r="F685" t="s">
        <v>553</v>
      </c>
      <c r="G685" t="s">
        <v>2259</v>
      </c>
      <c r="H685" t="s">
        <v>175</v>
      </c>
      <c r="I685" t="s">
        <v>129</v>
      </c>
      <c r="J685" t="s">
        <v>37</v>
      </c>
      <c r="K685" t="s">
        <v>586</v>
      </c>
      <c r="L685" t="s">
        <v>39</v>
      </c>
      <c r="M685">
        <v>427300</v>
      </c>
      <c r="N685">
        <v>0</v>
      </c>
      <c r="O685">
        <v>427300</v>
      </c>
      <c r="P685">
        <v>0</v>
      </c>
      <c r="Q685" t="s">
        <v>3651</v>
      </c>
      <c r="R685" t="s">
        <v>3138</v>
      </c>
      <c r="S685" t="s">
        <v>3299</v>
      </c>
      <c r="T685" t="s">
        <v>588</v>
      </c>
      <c r="U685" t="s">
        <v>3652</v>
      </c>
      <c r="V685" t="s">
        <v>3653</v>
      </c>
      <c r="W685" t="s">
        <v>588</v>
      </c>
      <c r="X685" t="str">
        <f t="shared" si="10"/>
        <v>Funcionamiento</v>
      </c>
      <c r="Y685" t="s">
        <v>2259</v>
      </c>
    </row>
    <row r="686" spans="1:25" x14ac:dyDescent="0.2">
      <c r="A686" t="s">
        <v>3138</v>
      </c>
      <c r="B686" t="s">
        <v>3369</v>
      </c>
      <c r="C686" s="71" t="s">
        <v>3650</v>
      </c>
      <c r="D686" t="s">
        <v>583</v>
      </c>
      <c r="E686" t="s">
        <v>584</v>
      </c>
      <c r="F686" t="s">
        <v>553</v>
      </c>
      <c r="G686" t="s">
        <v>2259</v>
      </c>
      <c r="H686" t="s">
        <v>173</v>
      </c>
      <c r="I686" t="s">
        <v>127</v>
      </c>
      <c r="J686" t="s">
        <v>37</v>
      </c>
      <c r="K686" t="s">
        <v>586</v>
      </c>
      <c r="L686" t="s">
        <v>39</v>
      </c>
      <c r="M686">
        <v>3568300</v>
      </c>
      <c r="N686">
        <v>0</v>
      </c>
      <c r="O686">
        <v>3568300</v>
      </c>
      <c r="P686">
        <v>0</v>
      </c>
      <c r="Q686" t="s">
        <v>3651</v>
      </c>
      <c r="R686" t="s">
        <v>3138</v>
      </c>
      <c r="S686" t="s">
        <v>3299</v>
      </c>
      <c r="T686" t="s">
        <v>588</v>
      </c>
      <c r="U686" t="s">
        <v>3652</v>
      </c>
      <c r="V686" t="s">
        <v>3653</v>
      </c>
      <c r="W686" t="s">
        <v>588</v>
      </c>
      <c r="X686" t="str">
        <f t="shared" si="10"/>
        <v>Funcionamiento</v>
      </c>
      <c r="Y686" t="s">
        <v>2259</v>
      </c>
    </row>
    <row r="687" spans="1:25" x14ac:dyDescent="0.2">
      <c r="A687" t="s">
        <v>3145</v>
      </c>
      <c r="B687" t="s">
        <v>3654</v>
      </c>
      <c r="C687" s="71" t="s">
        <v>3655</v>
      </c>
      <c r="D687" t="s">
        <v>583</v>
      </c>
      <c r="E687" t="s">
        <v>584</v>
      </c>
      <c r="F687" t="s">
        <v>553</v>
      </c>
      <c r="G687" t="s">
        <v>2259</v>
      </c>
      <c r="H687" t="s">
        <v>172</v>
      </c>
      <c r="I687" t="s">
        <v>126</v>
      </c>
      <c r="J687" t="s">
        <v>37</v>
      </c>
      <c r="K687" t="s">
        <v>586</v>
      </c>
      <c r="L687" t="s">
        <v>39</v>
      </c>
      <c r="M687">
        <v>463900</v>
      </c>
      <c r="N687">
        <v>0</v>
      </c>
      <c r="O687">
        <v>463900</v>
      </c>
      <c r="P687">
        <v>0</v>
      </c>
      <c r="Q687" t="s">
        <v>3656</v>
      </c>
      <c r="R687" t="s">
        <v>3145</v>
      </c>
      <c r="S687" t="s">
        <v>3504</v>
      </c>
      <c r="T687" t="s">
        <v>588</v>
      </c>
      <c r="U687" t="s">
        <v>3657</v>
      </c>
      <c r="V687" t="s">
        <v>3658</v>
      </c>
      <c r="W687" t="s">
        <v>588</v>
      </c>
      <c r="X687" t="str">
        <f t="shared" si="10"/>
        <v>Funcionamiento</v>
      </c>
      <c r="Y687" t="s">
        <v>2259</v>
      </c>
    </row>
    <row r="688" spans="1:25" x14ac:dyDescent="0.2">
      <c r="A688" t="s">
        <v>3145</v>
      </c>
      <c r="B688" t="s">
        <v>3654</v>
      </c>
      <c r="C688" s="71" t="s">
        <v>3655</v>
      </c>
      <c r="D688" t="s">
        <v>583</v>
      </c>
      <c r="E688" t="s">
        <v>584</v>
      </c>
      <c r="F688" t="s">
        <v>553</v>
      </c>
      <c r="G688" t="s">
        <v>2259</v>
      </c>
      <c r="H688" t="s">
        <v>175</v>
      </c>
      <c r="I688" t="s">
        <v>129</v>
      </c>
      <c r="J688" t="s">
        <v>37</v>
      </c>
      <c r="K688" t="s">
        <v>586</v>
      </c>
      <c r="L688" t="s">
        <v>39</v>
      </c>
      <c r="M688">
        <v>41800</v>
      </c>
      <c r="N688">
        <v>0</v>
      </c>
      <c r="O688">
        <v>41800</v>
      </c>
      <c r="P688">
        <v>0</v>
      </c>
      <c r="Q688" t="s">
        <v>3656</v>
      </c>
      <c r="R688" t="s">
        <v>3145</v>
      </c>
      <c r="S688" t="s">
        <v>3504</v>
      </c>
      <c r="T688" t="s">
        <v>588</v>
      </c>
      <c r="U688" t="s">
        <v>3657</v>
      </c>
      <c r="V688" t="s">
        <v>3658</v>
      </c>
      <c r="W688" t="s">
        <v>588</v>
      </c>
      <c r="X688" t="str">
        <f t="shared" si="10"/>
        <v>Funcionamiento</v>
      </c>
      <c r="Y688" t="s">
        <v>2259</v>
      </c>
    </row>
    <row r="689" spans="1:25" x14ac:dyDescent="0.2">
      <c r="A689" t="s">
        <v>3145</v>
      </c>
      <c r="B689" t="s">
        <v>3654</v>
      </c>
      <c r="C689" s="71" t="s">
        <v>3655</v>
      </c>
      <c r="D689" t="s">
        <v>583</v>
      </c>
      <c r="E689" t="s">
        <v>584</v>
      </c>
      <c r="F689" t="s">
        <v>553</v>
      </c>
      <c r="G689" t="s">
        <v>2259</v>
      </c>
      <c r="H689" t="s">
        <v>177</v>
      </c>
      <c r="I689" t="s">
        <v>131</v>
      </c>
      <c r="J689" t="s">
        <v>37</v>
      </c>
      <c r="K689" t="s">
        <v>586</v>
      </c>
      <c r="L689" t="s">
        <v>39</v>
      </c>
      <c r="M689">
        <v>86500</v>
      </c>
      <c r="N689">
        <v>0</v>
      </c>
      <c r="O689">
        <v>86500</v>
      </c>
      <c r="P689">
        <v>0</v>
      </c>
      <c r="Q689" t="s">
        <v>3656</v>
      </c>
      <c r="R689" t="s">
        <v>3145</v>
      </c>
      <c r="S689" t="s">
        <v>3504</v>
      </c>
      <c r="T689" t="s">
        <v>588</v>
      </c>
      <c r="U689" t="s">
        <v>3657</v>
      </c>
      <c r="V689" t="s">
        <v>3658</v>
      </c>
      <c r="W689" t="s">
        <v>588</v>
      </c>
      <c r="X689" t="str">
        <f t="shared" si="10"/>
        <v>Funcionamiento</v>
      </c>
      <c r="Y689" t="s">
        <v>2259</v>
      </c>
    </row>
    <row r="690" spans="1:25" x14ac:dyDescent="0.2">
      <c r="A690" t="s">
        <v>3145</v>
      </c>
      <c r="B690" t="s">
        <v>3654</v>
      </c>
      <c r="C690" s="71" t="s">
        <v>3655</v>
      </c>
      <c r="D690" t="s">
        <v>583</v>
      </c>
      <c r="E690" t="s">
        <v>584</v>
      </c>
      <c r="F690" t="s">
        <v>553</v>
      </c>
      <c r="G690" t="s">
        <v>2259</v>
      </c>
      <c r="H690" t="s">
        <v>174</v>
      </c>
      <c r="I690" t="s">
        <v>128</v>
      </c>
      <c r="J690" t="s">
        <v>37</v>
      </c>
      <c r="K690" t="s">
        <v>586</v>
      </c>
      <c r="L690" t="s">
        <v>39</v>
      </c>
      <c r="M690">
        <v>171900</v>
      </c>
      <c r="N690">
        <v>0</v>
      </c>
      <c r="O690">
        <v>171900</v>
      </c>
      <c r="P690">
        <v>0</v>
      </c>
      <c r="Q690" t="s">
        <v>3656</v>
      </c>
      <c r="R690" t="s">
        <v>3145</v>
      </c>
      <c r="S690" t="s">
        <v>3504</v>
      </c>
      <c r="T690" t="s">
        <v>588</v>
      </c>
      <c r="U690" t="s">
        <v>3657</v>
      </c>
      <c r="V690" t="s">
        <v>3658</v>
      </c>
      <c r="W690" t="s">
        <v>588</v>
      </c>
      <c r="X690" t="str">
        <f t="shared" si="10"/>
        <v>Funcionamiento</v>
      </c>
      <c r="Y690" t="s">
        <v>2259</v>
      </c>
    </row>
    <row r="691" spans="1:25" x14ac:dyDescent="0.2">
      <c r="A691" t="s">
        <v>3145</v>
      </c>
      <c r="B691" t="s">
        <v>3654</v>
      </c>
      <c r="C691" s="71" t="s">
        <v>3655</v>
      </c>
      <c r="D691" t="s">
        <v>583</v>
      </c>
      <c r="E691" t="s">
        <v>584</v>
      </c>
      <c r="F691" t="s">
        <v>553</v>
      </c>
      <c r="G691" t="s">
        <v>2259</v>
      </c>
      <c r="H691" t="s">
        <v>176</v>
      </c>
      <c r="I691" t="s">
        <v>130</v>
      </c>
      <c r="J691" t="s">
        <v>37</v>
      </c>
      <c r="K691" t="s">
        <v>586</v>
      </c>
      <c r="L691" t="s">
        <v>39</v>
      </c>
      <c r="M691">
        <v>128400</v>
      </c>
      <c r="N691">
        <v>0</v>
      </c>
      <c r="O691">
        <v>128400</v>
      </c>
      <c r="P691">
        <v>0</v>
      </c>
      <c r="Q691" t="s">
        <v>3656</v>
      </c>
      <c r="R691" t="s">
        <v>3145</v>
      </c>
      <c r="S691" t="s">
        <v>3504</v>
      </c>
      <c r="T691" t="s">
        <v>588</v>
      </c>
      <c r="U691" t="s">
        <v>3657</v>
      </c>
      <c r="V691" t="s">
        <v>3658</v>
      </c>
      <c r="W691" t="s">
        <v>588</v>
      </c>
      <c r="X691" t="str">
        <f t="shared" si="10"/>
        <v>Funcionamiento</v>
      </c>
      <c r="Y691" t="s">
        <v>2259</v>
      </c>
    </row>
    <row r="692" spans="1:25" x14ac:dyDescent="0.2">
      <c r="A692" t="s">
        <v>3145</v>
      </c>
      <c r="B692" t="s">
        <v>3654</v>
      </c>
      <c r="C692" s="71" t="s">
        <v>3655</v>
      </c>
      <c r="D692" t="s">
        <v>583</v>
      </c>
      <c r="E692" t="s">
        <v>584</v>
      </c>
      <c r="F692" t="s">
        <v>553</v>
      </c>
      <c r="G692" t="s">
        <v>2259</v>
      </c>
      <c r="H692" t="s">
        <v>173</v>
      </c>
      <c r="I692" t="s">
        <v>127</v>
      </c>
      <c r="J692" t="s">
        <v>37</v>
      </c>
      <c r="K692" t="s">
        <v>586</v>
      </c>
      <c r="L692" t="s">
        <v>39</v>
      </c>
      <c r="M692">
        <v>329200</v>
      </c>
      <c r="N692">
        <v>0</v>
      </c>
      <c r="O692">
        <v>329200</v>
      </c>
      <c r="P692">
        <v>0</v>
      </c>
      <c r="Q692" t="s">
        <v>3656</v>
      </c>
      <c r="R692" t="s">
        <v>3145</v>
      </c>
      <c r="S692" t="s">
        <v>3504</v>
      </c>
      <c r="T692" t="s">
        <v>588</v>
      </c>
      <c r="U692" t="s">
        <v>3657</v>
      </c>
      <c r="V692" t="s">
        <v>3658</v>
      </c>
      <c r="W692" t="s">
        <v>588</v>
      </c>
      <c r="X692" t="str">
        <f t="shared" si="10"/>
        <v>Funcionamiento</v>
      </c>
      <c r="Y692" t="s">
        <v>2259</v>
      </c>
    </row>
    <row r="693" spans="1:25" x14ac:dyDescent="0.2">
      <c r="A693" t="s">
        <v>3132</v>
      </c>
      <c r="B693" t="s">
        <v>3175</v>
      </c>
      <c r="C693" s="71" t="s">
        <v>3659</v>
      </c>
      <c r="D693" t="s">
        <v>583</v>
      </c>
      <c r="E693" t="s">
        <v>584</v>
      </c>
      <c r="F693" t="s">
        <v>553</v>
      </c>
      <c r="G693" t="s">
        <v>2259</v>
      </c>
      <c r="H693" t="s">
        <v>167</v>
      </c>
      <c r="I693" t="s">
        <v>3051</v>
      </c>
      <c r="J693" t="s">
        <v>37</v>
      </c>
      <c r="K693" t="s">
        <v>586</v>
      </c>
      <c r="L693" t="s">
        <v>39</v>
      </c>
      <c r="M693">
        <v>1014826</v>
      </c>
      <c r="N693">
        <v>0</v>
      </c>
      <c r="O693">
        <v>1014826</v>
      </c>
      <c r="P693">
        <v>0</v>
      </c>
      <c r="Q693" t="s">
        <v>3660</v>
      </c>
      <c r="R693" t="s">
        <v>3132</v>
      </c>
      <c r="S693" t="s">
        <v>3661</v>
      </c>
      <c r="T693" t="s">
        <v>588</v>
      </c>
      <c r="U693" t="s">
        <v>3662</v>
      </c>
      <c r="V693" t="s">
        <v>3663</v>
      </c>
      <c r="W693" t="s">
        <v>588</v>
      </c>
      <c r="X693" t="str">
        <f t="shared" si="10"/>
        <v>Funcionamiento</v>
      </c>
      <c r="Y693" t="s">
        <v>2259</v>
      </c>
    </row>
    <row r="694" spans="1:25" x14ac:dyDescent="0.2">
      <c r="A694" t="s">
        <v>3132</v>
      </c>
      <c r="B694" t="s">
        <v>3175</v>
      </c>
      <c r="C694" s="71" t="s">
        <v>3659</v>
      </c>
      <c r="D694" t="s">
        <v>583</v>
      </c>
      <c r="E694" t="s">
        <v>584</v>
      </c>
      <c r="F694" t="s">
        <v>553</v>
      </c>
      <c r="G694" t="s">
        <v>2259</v>
      </c>
      <c r="H694" t="s">
        <v>164</v>
      </c>
      <c r="I694" t="s">
        <v>118</v>
      </c>
      <c r="J694" t="s">
        <v>37</v>
      </c>
      <c r="K694" t="s">
        <v>586</v>
      </c>
      <c r="L694" t="s">
        <v>39</v>
      </c>
      <c r="M694">
        <v>37588350</v>
      </c>
      <c r="N694">
        <v>0</v>
      </c>
      <c r="O694">
        <v>37588350</v>
      </c>
      <c r="P694">
        <v>0</v>
      </c>
      <c r="Q694" t="s">
        <v>3660</v>
      </c>
      <c r="R694" t="s">
        <v>3132</v>
      </c>
      <c r="S694" t="s">
        <v>3661</v>
      </c>
      <c r="T694" t="s">
        <v>588</v>
      </c>
      <c r="U694" t="s">
        <v>3662</v>
      </c>
      <c r="V694" t="s">
        <v>3663</v>
      </c>
      <c r="W694" t="s">
        <v>588</v>
      </c>
      <c r="X694" t="str">
        <f t="shared" si="10"/>
        <v>Funcionamiento</v>
      </c>
      <c r="Y694" t="s">
        <v>2259</v>
      </c>
    </row>
    <row r="695" spans="1:25" x14ac:dyDescent="0.2">
      <c r="A695" t="s">
        <v>3132</v>
      </c>
      <c r="B695" t="s">
        <v>3175</v>
      </c>
      <c r="C695" s="71" t="s">
        <v>3659</v>
      </c>
      <c r="D695" t="s">
        <v>583</v>
      </c>
      <c r="E695" t="s">
        <v>584</v>
      </c>
      <c r="F695" t="s">
        <v>553</v>
      </c>
      <c r="G695" t="s">
        <v>2259</v>
      </c>
      <c r="H695" t="s">
        <v>169</v>
      </c>
      <c r="I695" t="s">
        <v>123</v>
      </c>
      <c r="J695" t="s">
        <v>37</v>
      </c>
      <c r="K695" t="s">
        <v>586</v>
      </c>
      <c r="L695" t="s">
        <v>39</v>
      </c>
      <c r="M695">
        <v>682420</v>
      </c>
      <c r="N695">
        <v>0</v>
      </c>
      <c r="O695">
        <v>682420</v>
      </c>
      <c r="P695">
        <v>0</v>
      </c>
      <c r="Q695" t="s">
        <v>3660</v>
      </c>
      <c r="R695" t="s">
        <v>3132</v>
      </c>
      <c r="S695" t="s">
        <v>3661</v>
      </c>
      <c r="T695" t="s">
        <v>588</v>
      </c>
      <c r="U695" t="s">
        <v>3662</v>
      </c>
      <c r="V695" t="s">
        <v>3663</v>
      </c>
      <c r="W695" t="s">
        <v>588</v>
      </c>
      <c r="X695" t="str">
        <f t="shared" si="10"/>
        <v>Funcionamiento</v>
      </c>
      <c r="Y695" t="s">
        <v>2259</v>
      </c>
    </row>
    <row r="696" spans="1:25" x14ac:dyDescent="0.2">
      <c r="A696" t="s">
        <v>3132</v>
      </c>
      <c r="B696" t="s">
        <v>3175</v>
      </c>
      <c r="C696" s="71" t="s">
        <v>3659</v>
      </c>
      <c r="D696" t="s">
        <v>583</v>
      </c>
      <c r="E696" t="s">
        <v>584</v>
      </c>
      <c r="F696" t="s">
        <v>553</v>
      </c>
      <c r="G696" t="s">
        <v>2259</v>
      </c>
      <c r="H696" t="s">
        <v>180</v>
      </c>
      <c r="I696" t="s">
        <v>134</v>
      </c>
      <c r="J696" t="s">
        <v>37</v>
      </c>
      <c r="K696" t="s">
        <v>586</v>
      </c>
      <c r="L696" t="s">
        <v>39</v>
      </c>
      <c r="M696">
        <v>175060</v>
      </c>
      <c r="N696">
        <v>0</v>
      </c>
      <c r="O696">
        <v>175060</v>
      </c>
      <c r="P696">
        <v>0</v>
      </c>
      <c r="Q696" t="s">
        <v>3660</v>
      </c>
      <c r="R696" t="s">
        <v>3132</v>
      </c>
      <c r="S696" t="s">
        <v>3661</v>
      </c>
      <c r="T696" t="s">
        <v>588</v>
      </c>
      <c r="U696" t="s">
        <v>3662</v>
      </c>
      <c r="V696" t="s">
        <v>3663</v>
      </c>
      <c r="W696" t="s">
        <v>588</v>
      </c>
      <c r="X696" t="str">
        <f t="shared" si="10"/>
        <v>Funcionamiento</v>
      </c>
      <c r="Y696" t="s">
        <v>2259</v>
      </c>
    </row>
    <row r="697" spans="1:25" x14ac:dyDescent="0.2">
      <c r="A697" t="s">
        <v>3132</v>
      </c>
      <c r="B697" t="s">
        <v>3175</v>
      </c>
      <c r="C697" s="71" t="s">
        <v>3659</v>
      </c>
      <c r="D697" t="s">
        <v>583</v>
      </c>
      <c r="E697" t="s">
        <v>584</v>
      </c>
      <c r="F697" t="s">
        <v>553</v>
      </c>
      <c r="G697" t="s">
        <v>2259</v>
      </c>
      <c r="H697" t="s">
        <v>171</v>
      </c>
      <c r="I697" t="s">
        <v>125</v>
      </c>
      <c r="J697" t="s">
        <v>37</v>
      </c>
      <c r="K697" t="s">
        <v>586</v>
      </c>
      <c r="L697" t="s">
        <v>39</v>
      </c>
      <c r="M697">
        <v>2120274</v>
      </c>
      <c r="N697">
        <v>0</v>
      </c>
      <c r="O697">
        <v>2120274</v>
      </c>
      <c r="P697">
        <v>0</v>
      </c>
      <c r="Q697" t="s">
        <v>3660</v>
      </c>
      <c r="R697" t="s">
        <v>3132</v>
      </c>
      <c r="S697" t="s">
        <v>3661</v>
      </c>
      <c r="T697" t="s">
        <v>588</v>
      </c>
      <c r="U697" t="s">
        <v>3662</v>
      </c>
      <c r="V697" t="s">
        <v>3663</v>
      </c>
      <c r="W697" t="s">
        <v>588</v>
      </c>
      <c r="X697" t="str">
        <f t="shared" si="10"/>
        <v>Funcionamiento</v>
      </c>
      <c r="Y697" t="s">
        <v>2259</v>
      </c>
    </row>
    <row r="698" spans="1:25" x14ac:dyDescent="0.2">
      <c r="A698" t="s">
        <v>3132</v>
      </c>
      <c r="B698" t="s">
        <v>3175</v>
      </c>
      <c r="C698" s="71" t="s">
        <v>3659</v>
      </c>
      <c r="D698" t="s">
        <v>583</v>
      </c>
      <c r="E698" t="s">
        <v>584</v>
      </c>
      <c r="F698" t="s">
        <v>553</v>
      </c>
      <c r="G698" t="s">
        <v>2259</v>
      </c>
      <c r="H698" t="s">
        <v>178</v>
      </c>
      <c r="I698" t="s">
        <v>132</v>
      </c>
      <c r="J698" t="s">
        <v>37</v>
      </c>
      <c r="K698" t="s">
        <v>586</v>
      </c>
      <c r="L698" t="s">
        <v>39</v>
      </c>
      <c r="M698">
        <v>2692471</v>
      </c>
      <c r="N698">
        <v>0</v>
      </c>
      <c r="O698">
        <v>2692471</v>
      </c>
      <c r="P698">
        <v>0</v>
      </c>
      <c r="Q698" t="s">
        <v>3660</v>
      </c>
      <c r="R698" t="s">
        <v>3132</v>
      </c>
      <c r="S698" t="s">
        <v>3661</v>
      </c>
      <c r="T698" t="s">
        <v>588</v>
      </c>
      <c r="U698" t="s">
        <v>3662</v>
      </c>
      <c r="V698" t="s">
        <v>3663</v>
      </c>
      <c r="W698" t="s">
        <v>588</v>
      </c>
      <c r="X698" t="str">
        <f t="shared" si="10"/>
        <v>Funcionamiento</v>
      </c>
      <c r="Y698" t="s">
        <v>2259</v>
      </c>
    </row>
    <row r="699" spans="1:25" x14ac:dyDescent="0.2">
      <c r="A699" t="s">
        <v>3132</v>
      </c>
      <c r="B699" t="s">
        <v>3175</v>
      </c>
      <c r="C699" s="71" t="s">
        <v>3659</v>
      </c>
      <c r="D699" t="s">
        <v>583</v>
      </c>
      <c r="E699" t="s">
        <v>584</v>
      </c>
      <c r="F699" t="s">
        <v>553</v>
      </c>
      <c r="G699" t="s">
        <v>2259</v>
      </c>
      <c r="H699" t="s">
        <v>166</v>
      </c>
      <c r="I699" t="s">
        <v>120</v>
      </c>
      <c r="J699" t="s">
        <v>37</v>
      </c>
      <c r="K699" t="s">
        <v>586</v>
      </c>
      <c r="L699" t="s">
        <v>39</v>
      </c>
      <c r="M699">
        <v>784363</v>
      </c>
      <c r="N699">
        <v>0</v>
      </c>
      <c r="O699">
        <v>784363</v>
      </c>
      <c r="P699">
        <v>0</v>
      </c>
      <c r="Q699" t="s">
        <v>3660</v>
      </c>
      <c r="R699" t="s">
        <v>3132</v>
      </c>
      <c r="S699" t="s">
        <v>3661</v>
      </c>
      <c r="T699" t="s">
        <v>588</v>
      </c>
      <c r="U699" t="s">
        <v>3662</v>
      </c>
      <c r="V699" t="s">
        <v>3663</v>
      </c>
      <c r="W699" t="s">
        <v>588</v>
      </c>
      <c r="X699" t="str">
        <f t="shared" si="10"/>
        <v>Funcionamiento</v>
      </c>
      <c r="Y699" t="s">
        <v>2259</v>
      </c>
    </row>
    <row r="700" spans="1:25" x14ac:dyDescent="0.2">
      <c r="A700" t="s">
        <v>3155</v>
      </c>
      <c r="B700" t="s">
        <v>3175</v>
      </c>
      <c r="C700" s="71" t="s">
        <v>3664</v>
      </c>
      <c r="D700" t="s">
        <v>583</v>
      </c>
      <c r="E700" t="s">
        <v>584</v>
      </c>
      <c r="F700" t="s">
        <v>553</v>
      </c>
      <c r="G700" t="s">
        <v>2259</v>
      </c>
      <c r="H700" t="s">
        <v>176</v>
      </c>
      <c r="I700" t="s">
        <v>130</v>
      </c>
      <c r="J700" t="s">
        <v>37</v>
      </c>
      <c r="K700" t="s">
        <v>586</v>
      </c>
      <c r="L700" t="s">
        <v>39</v>
      </c>
      <c r="M700">
        <v>1272000</v>
      </c>
      <c r="N700">
        <v>0</v>
      </c>
      <c r="O700">
        <v>1272000</v>
      </c>
      <c r="P700">
        <v>0</v>
      </c>
      <c r="Q700" t="s">
        <v>2274</v>
      </c>
      <c r="R700" t="s">
        <v>3155</v>
      </c>
      <c r="S700" t="s">
        <v>3665</v>
      </c>
      <c r="T700" t="s">
        <v>588</v>
      </c>
      <c r="U700" t="s">
        <v>3666</v>
      </c>
      <c r="V700" t="s">
        <v>3667</v>
      </c>
      <c r="W700" t="s">
        <v>588</v>
      </c>
      <c r="X700" t="str">
        <f t="shared" si="10"/>
        <v>Funcionamiento</v>
      </c>
      <c r="Y700" t="s">
        <v>2259</v>
      </c>
    </row>
    <row r="701" spans="1:25" x14ac:dyDescent="0.2">
      <c r="A701" t="s">
        <v>3155</v>
      </c>
      <c r="B701" t="s">
        <v>3175</v>
      </c>
      <c r="C701" s="71" t="s">
        <v>3664</v>
      </c>
      <c r="D701" t="s">
        <v>583</v>
      </c>
      <c r="E701" t="s">
        <v>584</v>
      </c>
      <c r="F701" t="s">
        <v>553</v>
      </c>
      <c r="G701" t="s">
        <v>2259</v>
      </c>
      <c r="H701" t="s">
        <v>173</v>
      </c>
      <c r="I701" t="s">
        <v>127</v>
      </c>
      <c r="J701" t="s">
        <v>37</v>
      </c>
      <c r="K701" t="s">
        <v>586</v>
      </c>
      <c r="L701" t="s">
        <v>39</v>
      </c>
      <c r="M701">
        <v>3268500</v>
      </c>
      <c r="N701">
        <v>0</v>
      </c>
      <c r="O701">
        <v>3268500</v>
      </c>
      <c r="P701">
        <v>0</v>
      </c>
      <c r="Q701" t="s">
        <v>2274</v>
      </c>
      <c r="R701" t="s">
        <v>3155</v>
      </c>
      <c r="S701" t="s">
        <v>3665</v>
      </c>
      <c r="T701" t="s">
        <v>588</v>
      </c>
      <c r="U701" t="s">
        <v>3666</v>
      </c>
      <c r="V701" t="s">
        <v>3667</v>
      </c>
      <c r="W701" t="s">
        <v>588</v>
      </c>
      <c r="X701" t="str">
        <f t="shared" si="10"/>
        <v>Funcionamiento</v>
      </c>
      <c r="Y701" t="s">
        <v>2259</v>
      </c>
    </row>
    <row r="702" spans="1:25" x14ac:dyDescent="0.2">
      <c r="A702" t="s">
        <v>3155</v>
      </c>
      <c r="B702" t="s">
        <v>3175</v>
      </c>
      <c r="C702" s="71" t="s">
        <v>3664</v>
      </c>
      <c r="D702" t="s">
        <v>583</v>
      </c>
      <c r="E702" t="s">
        <v>584</v>
      </c>
      <c r="F702" t="s">
        <v>553</v>
      </c>
      <c r="G702" t="s">
        <v>2259</v>
      </c>
      <c r="H702" t="s">
        <v>172</v>
      </c>
      <c r="I702" t="s">
        <v>126</v>
      </c>
      <c r="J702" t="s">
        <v>37</v>
      </c>
      <c r="K702" t="s">
        <v>586</v>
      </c>
      <c r="L702" t="s">
        <v>39</v>
      </c>
      <c r="M702">
        <v>4614000</v>
      </c>
      <c r="N702">
        <v>0</v>
      </c>
      <c r="O702">
        <v>4614000</v>
      </c>
      <c r="P702">
        <v>0</v>
      </c>
      <c r="Q702" t="s">
        <v>2274</v>
      </c>
      <c r="R702" t="s">
        <v>3155</v>
      </c>
      <c r="S702" t="s">
        <v>3665</v>
      </c>
      <c r="T702" t="s">
        <v>588</v>
      </c>
      <c r="U702" t="s">
        <v>3666</v>
      </c>
      <c r="V702" t="s">
        <v>3667</v>
      </c>
      <c r="W702" t="s">
        <v>588</v>
      </c>
      <c r="X702" t="str">
        <f t="shared" si="10"/>
        <v>Funcionamiento</v>
      </c>
      <c r="Y702" t="s">
        <v>2259</v>
      </c>
    </row>
    <row r="703" spans="1:25" x14ac:dyDescent="0.2">
      <c r="A703" t="s">
        <v>3155</v>
      </c>
      <c r="B703" t="s">
        <v>3175</v>
      </c>
      <c r="C703" s="71" t="s">
        <v>3664</v>
      </c>
      <c r="D703" t="s">
        <v>583</v>
      </c>
      <c r="E703" t="s">
        <v>584</v>
      </c>
      <c r="F703" t="s">
        <v>553</v>
      </c>
      <c r="G703" t="s">
        <v>2259</v>
      </c>
      <c r="H703" t="s">
        <v>175</v>
      </c>
      <c r="I703" t="s">
        <v>129</v>
      </c>
      <c r="J703" t="s">
        <v>37</v>
      </c>
      <c r="K703" t="s">
        <v>586</v>
      </c>
      <c r="L703" t="s">
        <v>39</v>
      </c>
      <c r="M703">
        <v>394600</v>
      </c>
      <c r="N703">
        <v>0</v>
      </c>
      <c r="O703">
        <v>394600</v>
      </c>
      <c r="P703">
        <v>0</v>
      </c>
      <c r="Q703" t="s">
        <v>2274</v>
      </c>
      <c r="R703" t="s">
        <v>3155</v>
      </c>
      <c r="S703" t="s">
        <v>3665</v>
      </c>
      <c r="T703" t="s">
        <v>588</v>
      </c>
      <c r="U703" t="s">
        <v>3666</v>
      </c>
      <c r="V703" t="s">
        <v>3667</v>
      </c>
      <c r="W703" t="s">
        <v>588</v>
      </c>
      <c r="X703" t="str">
        <f t="shared" si="10"/>
        <v>Funcionamiento</v>
      </c>
      <c r="Y703" t="s">
        <v>2259</v>
      </c>
    </row>
    <row r="704" spans="1:25" x14ac:dyDescent="0.2">
      <c r="A704" t="s">
        <v>3155</v>
      </c>
      <c r="B704" t="s">
        <v>3175</v>
      </c>
      <c r="C704" s="71" t="s">
        <v>3664</v>
      </c>
      <c r="D704" t="s">
        <v>583</v>
      </c>
      <c r="E704" t="s">
        <v>584</v>
      </c>
      <c r="F704" t="s">
        <v>553</v>
      </c>
      <c r="G704" t="s">
        <v>2259</v>
      </c>
      <c r="H704" t="s">
        <v>177</v>
      </c>
      <c r="I704" t="s">
        <v>131</v>
      </c>
      <c r="J704" t="s">
        <v>37</v>
      </c>
      <c r="K704" t="s">
        <v>586</v>
      </c>
      <c r="L704" t="s">
        <v>39</v>
      </c>
      <c r="M704">
        <v>848500</v>
      </c>
      <c r="N704">
        <v>0</v>
      </c>
      <c r="O704">
        <v>848500</v>
      </c>
      <c r="P704">
        <v>0</v>
      </c>
      <c r="Q704" t="s">
        <v>2274</v>
      </c>
      <c r="R704" t="s">
        <v>3155</v>
      </c>
      <c r="S704" t="s">
        <v>3665</v>
      </c>
      <c r="T704" t="s">
        <v>588</v>
      </c>
      <c r="U704" t="s">
        <v>3666</v>
      </c>
      <c r="V704" t="s">
        <v>3667</v>
      </c>
      <c r="W704" t="s">
        <v>588</v>
      </c>
      <c r="X704" t="str">
        <f t="shared" si="10"/>
        <v>Funcionamiento</v>
      </c>
      <c r="Y704" t="s">
        <v>2259</v>
      </c>
    </row>
    <row r="705" spans="1:25" x14ac:dyDescent="0.2">
      <c r="A705" t="s">
        <v>3155</v>
      </c>
      <c r="B705" t="s">
        <v>3175</v>
      </c>
      <c r="C705" s="71" t="s">
        <v>3664</v>
      </c>
      <c r="D705" t="s">
        <v>583</v>
      </c>
      <c r="E705" t="s">
        <v>584</v>
      </c>
      <c r="F705" t="s">
        <v>553</v>
      </c>
      <c r="G705" t="s">
        <v>2259</v>
      </c>
      <c r="H705" t="s">
        <v>174</v>
      </c>
      <c r="I705" t="s">
        <v>128</v>
      </c>
      <c r="J705" t="s">
        <v>37</v>
      </c>
      <c r="K705" t="s">
        <v>586</v>
      </c>
      <c r="L705" t="s">
        <v>39</v>
      </c>
      <c r="M705">
        <v>1695900</v>
      </c>
      <c r="N705">
        <v>0</v>
      </c>
      <c r="O705">
        <v>1695900</v>
      </c>
      <c r="P705">
        <v>0</v>
      </c>
      <c r="Q705" t="s">
        <v>2274</v>
      </c>
      <c r="R705" t="s">
        <v>3155</v>
      </c>
      <c r="S705" t="s">
        <v>3665</v>
      </c>
      <c r="T705" t="s">
        <v>588</v>
      </c>
      <c r="U705" t="s">
        <v>3666</v>
      </c>
      <c r="V705" t="s">
        <v>3667</v>
      </c>
      <c r="W705" t="s">
        <v>588</v>
      </c>
      <c r="X705" t="str">
        <f t="shared" si="10"/>
        <v>Funcionamiento</v>
      </c>
      <c r="Y705" t="s">
        <v>2259</v>
      </c>
    </row>
    <row r="706" spans="1:25" x14ac:dyDescent="0.2">
      <c r="A706" t="s">
        <v>3147</v>
      </c>
      <c r="B706" t="s">
        <v>3539</v>
      </c>
      <c r="C706" s="71" t="s">
        <v>3668</v>
      </c>
      <c r="D706" t="s">
        <v>583</v>
      </c>
      <c r="E706" t="s">
        <v>584</v>
      </c>
      <c r="F706" t="s">
        <v>553</v>
      </c>
      <c r="G706" t="s">
        <v>2259</v>
      </c>
      <c r="H706" t="s">
        <v>168</v>
      </c>
      <c r="I706" t="s">
        <v>122</v>
      </c>
      <c r="J706" t="s">
        <v>37</v>
      </c>
      <c r="K706" t="s">
        <v>586</v>
      </c>
      <c r="L706" t="s">
        <v>39</v>
      </c>
      <c r="M706">
        <v>39804872</v>
      </c>
      <c r="N706">
        <v>0</v>
      </c>
      <c r="O706">
        <v>39804872</v>
      </c>
      <c r="P706">
        <v>0</v>
      </c>
      <c r="Q706" t="s">
        <v>2275</v>
      </c>
      <c r="R706" t="s">
        <v>3147</v>
      </c>
      <c r="S706" t="s">
        <v>3510</v>
      </c>
      <c r="T706" t="s">
        <v>588</v>
      </c>
      <c r="U706" t="s">
        <v>3669</v>
      </c>
      <c r="V706" t="s">
        <v>3670</v>
      </c>
      <c r="W706" t="s">
        <v>588</v>
      </c>
      <c r="X706" t="str">
        <f t="shared" ref="X706:X769" si="11">IF(LEFT(H706,1)="C","Inversión","Funcionamiento")</f>
        <v>Funcionamiento</v>
      </c>
      <c r="Y706" t="s">
        <v>2259</v>
      </c>
    </row>
    <row r="707" spans="1:25" x14ac:dyDescent="0.2">
      <c r="A707" t="s">
        <v>3181</v>
      </c>
      <c r="B707" t="s">
        <v>3198</v>
      </c>
      <c r="C707" s="71" t="s">
        <v>3671</v>
      </c>
      <c r="D707" t="s">
        <v>583</v>
      </c>
      <c r="E707" t="s">
        <v>584</v>
      </c>
      <c r="F707" t="s">
        <v>553</v>
      </c>
      <c r="G707" t="s">
        <v>2259</v>
      </c>
      <c r="H707" t="s">
        <v>166</v>
      </c>
      <c r="I707" t="s">
        <v>120</v>
      </c>
      <c r="J707" t="s">
        <v>37</v>
      </c>
      <c r="K707" t="s">
        <v>586</v>
      </c>
      <c r="L707" t="s">
        <v>39</v>
      </c>
      <c r="M707">
        <v>700639</v>
      </c>
      <c r="N707">
        <v>0</v>
      </c>
      <c r="O707">
        <v>700639</v>
      </c>
      <c r="P707">
        <v>0</v>
      </c>
      <c r="Q707" t="s">
        <v>2276</v>
      </c>
      <c r="R707" t="s">
        <v>3181</v>
      </c>
      <c r="S707" t="s">
        <v>3672</v>
      </c>
      <c r="T707" t="s">
        <v>588</v>
      </c>
      <c r="U707" t="s">
        <v>3387</v>
      </c>
      <c r="V707" t="s">
        <v>3673</v>
      </c>
      <c r="W707" t="s">
        <v>588</v>
      </c>
      <c r="X707" t="str">
        <f t="shared" si="11"/>
        <v>Funcionamiento</v>
      </c>
      <c r="Y707" t="s">
        <v>2259</v>
      </c>
    </row>
    <row r="708" spans="1:25" x14ac:dyDescent="0.2">
      <c r="A708" t="s">
        <v>3181</v>
      </c>
      <c r="B708" t="s">
        <v>3198</v>
      </c>
      <c r="C708" s="71" t="s">
        <v>3671</v>
      </c>
      <c r="D708" t="s">
        <v>583</v>
      </c>
      <c r="E708" t="s">
        <v>584</v>
      </c>
      <c r="F708" t="s">
        <v>553</v>
      </c>
      <c r="G708" t="s">
        <v>2259</v>
      </c>
      <c r="H708" t="s">
        <v>169</v>
      </c>
      <c r="I708" t="s">
        <v>123</v>
      </c>
      <c r="J708" t="s">
        <v>37</v>
      </c>
      <c r="K708" t="s">
        <v>586</v>
      </c>
      <c r="L708" t="s">
        <v>39</v>
      </c>
      <c r="M708">
        <v>1420147</v>
      </c>
      <c r="N708">
        <v>0</v>
      </c>
      <c r="O708">
        <v>1420147</v>
      </c>
      <c r="P708">
        <v>0</v>
      </c>
      <c r="Q708" t="s">
        <v>2276</v>
      </c>
      <c r="R708" t="s">
        <v>3181</v>
      </c>
      <c r="S708" t="s">
        <v>3672</v>
      </c>
      <c r="T708" t="s">
        <v>588</v>
      </c>
      <c r="U708" t="s">
        <v>3387</v>
      </c>
      <c r="V708" t="s">
        <v>3673</v>
      </c>
      <c r="W708" t="s">
        <v>588</v>
      </c>
      <c r="X708" t="str">
        <f t="shared" si="11"/>
        <v>Funcionamiento</v>
      </c>
      <c r="Y708" t="s">
        <v>2259</v>
      </c>
    </row>
    <row r="709" spans="1:25" x14ac:dyDescent="0.2">
      <c r="A709" t="s">
        <v>3181</v>
      </c>
      <c r="B709" t="s">
        <v>3198</v>
      </c>
      <c r="C709" s="71" t="s">
        <v>3671</v>
      </c>
      <c r="D709" t="s">
        <v>583</v>
      </c>
      <c r="E709" t="s">
        <v>584</v>
      </c>
      <c r="F709" t="s">
        <v>553</v>
      </c>
      <c r="G709" t="s">
        <v>2259</v>
      </c>
      <c r="H709" t="s">
        <v>171</v>
      </c>
      <c r="I709" t="s">
        <v>125</v>
      </c>
      <c r="J709" t="s">
        <v>37</v>
      </c>
      <c r="K709" t="s">
        <v>586</v>
      </c>
      <c r="L709" t="s">
        <v>39</v>
      </c>
      <c r="M709">
        <v>2103157</v>
      </c>
      <c r="N709">
        <v>0</v>
      </c>
      <c r="O709">
        <v>2103157</v>
      </c>
      <c r="P709">
        <v>0</v>
      </c>
      <c r="Q709" t="s">
        <v>2276</v>
      </c>
      <c r="R709" t="s">
        <v>3181</v>
      </c>
      <c r="S709" t="s">
        <v>3672</v>
      </c>
      <c r="T709" t="s">
        <v>588</v>
      </c>
      <c r="U709" t="s">
        <v>3387</v>
      </c>
      <c r="V709" t="s">
        <v>3673</v>
      </c>
      <c r="W709" t="s">
        <v>588</v>
      </c>
      <c r="X709" t="str">
        <f t="shared" si="11"/>
        <v>Funcionamiento</v>
      </c>
      <c r="Y709" t="s">
        <v>2259</v>
      </c>
    </row>
    <row r="710" spans="1:25" x14ac:dyDescent="0.2">
      <c r="A710" t="s">
        <v>3181</v>
      </c>
      <c r="B710" t="s">
        <v>3198</v>
      </c>
      <c r="C710" s="71" t="s">
        <v>3671</v>
      </c>
      <c r="D710" t="s">
        <v>583</v>
      </c>
      <c r="E710" t="s">
        <v>584</v>
      </c>
      <c r="F710" t="s">
        <v>553</v>
      </c>
      <c r="G710" t="s">
        <v>2259</v>
      </c>
      <c r="H710" t="s">
        <v>178</v>
      </c>
      <c r="I710" t="s">
        <v>132</v>
      </c>
      <c r="J710" t="s">
        <v>37</v>
      </c>
      <c r="K710" t="s">
        <v>586</v>
      </c>
      <c r="L710" t="s">
        <v>39</v>
      </c>
      <c r="M710">
        <v>2058591</v>
      </c>
      <c r="N710">
        <v>0</v>
      </c>
      <c r="O710">
        <v>2058591</v>
      </c>
      <c r="P710">
        <v>0</v>
      </c>
      <c r="Q710" t="s">
        <v>2276</v>
      </c>
      <c r="R710" t="s">
        <v>3181</v>
      </c>
      <c r="S710" t="s">
        <v>3672</v>
      </c>
      <c r="T710" t="s">
        <v>588</v>
      </c>
      <c r="U710" t="s">
        <v>3387</v>
      </c>
      <c r="V710" t="s">
        <v>3673</v>
      </c>
      <c r="W710" t="s">
        <v>588</v>
      </c>
      <c r="X710" t="str">
        <f t="shared" si="11"/>
        <v>Funcionamiento</v>
      </c>
      <c r="Y710" t="s">
        <v>2259</v>
      </c>
    </row>
    <row r="711" spans="1:25" x14ac:dyDescent="0.2">
      <c r="A711" t="s">
        <v>3181</v>
      </c>
      <c r="B711" t="s">
        <v>3198</v>
      </c>
      <c r="C711" s="71" t="s">
        <v>3671</v>
      </c>
      <c r="D711" t="s">
        <v>583</v>
      </c>
      <c r="E711" t="s">
        <v>584</v>
      </c>
      <c r="F711" t="s">
        <v>553</v>
      </c>
      <c r="G711" t="s">
        <v>2259</v>
      </c>
      <c r="H711" t="s">
        <v>164</v>
      </c>
      <c r="I711" t="s">
        <v>118</v>
      </c>
      <c r="J711" t="s">
        <v>37</v>
      </c>
      <c r="K711" t="s">
        <v>586</v>
      </c>
      <c r="L711" t="s">
        <v>39</v>
      </c>
      <c r="M711">
        <v>35569797</v>
      </c>
      <c r="N711">
        <v>0</v>
      </c>
      <c r="O711">
        <v>35569797</v>
      </c>
      <c r="P711">
        <v>0</v>
      </c>
      <c r="Q711" t="s">
        <v>2276</v>
      </c>
      <c r="R711" t="s">
        <v>3181</v>
      </c>
      <c r="S711" t="s">
        <v>3672</v>
      </c>
      <c r="T711" t="s">
        <v>588</v>
      </c>
      <c r="U711" t="s">
        <v>3387</v>
      </c>
      <c r="V711" t="s">
        <v>3673</v>
      </c>
      <c r="W711" t="s">
        <v>588</v>
      </c>
      <c r="X711" t="str">
        <f t="shared" si="11"/>
        <v>Funcionamiento</v>
      </c>
      <c r="Y711" t="s">
        <v>2259</v>
      </c>
    </row>
    <row r="712" spans="1:25" x14ac:dyDescent="0.2">
      <c r="A712" t="s">
        <v>3181</v>
      </c>
      <c r="B712" t="s">
        <v>3198</v>
      </c>
      <c r="C712" s="71" t="s">
        <v>3671</v>
      </c>
      <c r="D712" t="s">
        <v>583</v>
      </c>
      <c r="E712" t="s">
        <v>584</v>
      </c>
      <c r="F712" t="s">
        <v>553</v>
      </c>
      <c r="G712" t="s">
        <v>2259</v>
      </c>
      <c r="H712" t="s">
        <v>180</v>
      </c>
      <c r="I712" t="s">
        <v>134</v>
      </c>
      <c r="J712" t="s">
        <v>37</v>
      </c>
      <c r="K712" t="s">
        <v>586</v>
      </c>
      <c r="L712" t="s">
        <v>39</v>
      </c>
      <c r="M712">
        <v>167083</v>
      </c>
      <c r="N712">
        <v>0</v>
      </c>
      <c r="O712">
        <v>167083</v>
      </c>
      <c r="P712">
        <v>0</v>
      </c>
      <c r="Q712" t="s">
        <v>2276</v>
      </c>
      <c r="R712" t="s">
        <v>3181</v>
      </c>
      <c r="S712" t="s">
        <v>3672</v>
      </c>
      <c r="T712" t="s">
        <v>588</v>
      </c>
      <c r="U712" t="s">
        <v>3387</v>
      </c>
      <c r="V712" t="s">
        <v>3673</v>
      </c>
      <c r="W712" t="s">
        <v>588</v>
      </c>
      <c r="X712" t="str">
        <f t="shared" si="11"/>
        <v>Funcionamiento</v>
      </c>
      <c r="Y712" t="s">
        <v>2259</v>
      </c>
    </row>
    <row r="713" spans="1:25" x14ac:dyDescent="0.2">
      <c r="A713" t="s">
        <v>3181</v>
      </c>
      <c r="B713" t="s">
        <v>3198</v>
      </c>
      <c r="C713" s="71" t="s">
        <v>3671</v>
      </c>
      <c r="D713" t="s">
        <v>583</v>
      </c>
      <c r="E713" t="s">
        <v>584</v>
      </c>
      <c r="F713" t="s">
        <v>553</v>
      </c>
      <c r="G713" t="s">
        <v>2259</v>
      </c>
      <c r="H713" t="s">
        <v>167</v>
      </c>
      <c r="I713" t="s">
        <v>3051</v>
      </c>
      <c r="J713" t="s">
        <v>37</v>
      </c>
      <c r="K713" t="s">
        <v>586</v>
      </c>
      <c r="L713" t="s">
        <v>39</v>
      </c>
      <c r="M713">
        <v>884544</v>
      </c>
      <c r="N713">
        <v>0</v>
      </c>
      <c r="O713">
        <v>884544</v>
      </c>
      <c r="P713">
        <v>0</v>
      </c>
      <c r="Q713" t="s">
        <v>2276</v>
      </c>
      <c r="R713" t="s">
        <v>3181</v>
      </c>
      <c r="S713" t="s">
        <v>3672</v>
      </c>
      <c r="T713" t="s">
        <v>588</v>
      </c>
      <c r="U713" t="s">
        <v>3387</v>
      </c>
      <c r="V713" t="s">
        <v>3673</v>
      </c>
      <c r="W713" t="s">
        <v>588</v>
      </c>
      <c r="X713" t="str">
        <f t="shared" si="11"/>
        <v>Funcionamiento</v>
      </c>
      <c r="Y713" t="s">
        <v>2259</v>
      </c>
    </row>
    <row r="714" spans="1:25" x14ac:dyDescent="0.2">
      <c r="A714" t="s">
        <v>3187</v>
      </c>
      <c r="B714" t="s">
        <v>3198</v>
      </c>
      <c r="C714" s="71" t="s">
        <v>3674</v>
      </c>
      <c r="D714" t="s">
        <v>583</v>
      </c>
      <c r="E714" t="s">
        <v>584</v>
      </c>
      <c r="F714" t="s">
        <v>553</v>
      </c>
      <c r="G714" t="s">
        <v>2259</v>
      </c>
      <c r="H714" t="s">
        <v>176</v>
      </c>
      <c r="I714" t="s">
        <v>130</v>
      </c>
      <c r="J714" t="s">
        <v>37</v>
      </c>
      <c r="K714" t="s">
        <v>586</v>
      </c>
      <c r="L714" t="s">
        <v>39</v>
      </c>
      <c r="M714">
        <v>2392200</v>
      </c>
      <c r="N714">
        <v>0</v>
      </c>
      <c r="O714">
        <v>2392200</v>
      </c>
      <c r="P714">
        <v>0</v>
      </c>
      <c r="Q714" t="s">
        <v>2277</v>
      </c>
      <c r="R714" t="s">
        <v>3187</v>
      </c>
      <c r="S714" t="s">
        <v>3256</v>
      </c>
      <c r="T714" t="s">
        <v>588</v>
      </c>
      <c r="U714" t="s">
        <v>3675</v>
      </c>
      <c r="V714" t="s">
        <v>3676</v>
      </c>
      <c r="W714" t="s">
        <v>588</v>
      </c>
      <c r="X714" t="str">
        <f t="shared" si="11"/>
        <v>Funcionamiento</v>
      </c>
      <c r="Y714" t="s">
        <v>2259</v>
      </c>
    </row>
    <row r="715" spans="1:25" x14ac:dyDescent="0.2">
      <c r="A715" t="s">
        <v>3187</v>
      </c>
      <c r="B715" t="s">
        <v>3198</v>
      </c>
      <c r="C715" s="71" t="s">
        <v>3674</v>
      </c>
      <c r="D715" t="s">
        <v>583</v>
      </c>
      <c r="E715" t="s">
        <v>584</v>
      </c>
      <c r="F715" t="s">
        <v>553</v>
      </c>
      <c r="G715" t="s">
        <v>2259</v>
      </c>
      <c r="H715" t="s">
        <v>175</v>
      </c>
      <c r="I715" t="s">
        <v>129</v>
      </c>
      <c r="J715" t="s">
        <v>37</v>
      </c>
      <c r="K715" t="s">
        <v>586</v>
      </c>
      <c r="L715" t="s">
        <v>39</v>
      </c>
      <c r="M715">
        <v>350300</v>
      </c>
      <c r="N715">
        <v>0</v>
      </c>
      <c r="O715">
        <v>350300</v>
      </c>
      <c r="P715">
        <v>0</v>
      </c>
      <c r="Q715" t="s">
        <v>2277</v>
      </c>
      <c r="R715" t="s">
        <v>3187</v>
      </c>
      <c r="S715" t="s">
        <v>3256</v>
      </c>
      <c r="T715" t="s">
        <v>588</v>
      </c>
      <c r="U715" t="s">
        <v>3675</v>
      </c>
      <c r="V715" t="s">
        <v>3676</v>
      </c>
      <c r="W715" t="s">
        <v>588</v>
      </c>
      <c r="X715" t="str">
        <f t="shared" si="11"/>
        <v>Funcionamiento</v>
      </c>
      <c r="Y715" t="s">
        <v>2259</v>
      </c>
    </row>
    <row r="716" spans="1:25" x14ac:dyDescent="0.2">
      <c r="A716" t="s">
        <v>3187</v>
      </c>
      <c r="B716" t="s">
        <v>3198</v>
      </c>
      <c r="C716" s="71" t="s">
        <v>3674</v>
      </c>
      <c r="D716" t="s">
        <v>583</v>
      </c>
      <c r="E716" t="s">
        <v>584</v>
      </c>
      <c r="F716" t="s">
        <v>553</v>
      </c>
      <c r="G716" t="s">
        <v>2259</v>
      </c>
      <c r="H716" t="s">
        <v>172</v>
      </c>
      <c r="I716" t="s">
        <v>126</v>
      </c>
      <c r="J716" t="s">
        <v>37</v>
      </c>
      <c r="K716" t="s">
        <v>586</v>
      </c>
      <c r="L716" t="s">
        <v>39</v>
      </c>
      <c r="M716">
        <v>4661800</v>
      </c>
      <c r="N716">
        <v>0</v>
      </c>
      <c r="O716">
        <v>4661800</v>
      </c>
      <c r="P716">
        <v>0</v>
      </c>
      <c r="Q716" t="s">
        <v>2277</v>
      </c>
      <c r="R716" t="s">
        <v>3187</v>
      </c>
      <c r="S716" t="s">
        <v>3256</v>
      </c>
      <c r="T716" t="s">
        <v>588</v>
      </c>
      <c r="U716" t="s">
        <v>3675</v>
      </c>
      <c r="V716" t="s">
        <v>3676</v>
      </c>
      <c r="W716" t="s">
        <v>588</v>
      </c>
      <c r="X716" t="str">
        <f t="shared" si="11"/>
        <v>Funcionamiento</v>
      </c>
      <c r="Y716" t="s">
        <v>2259</v>
      </c>
    </row>
    <row r="717" spans="1:25" x14ac:dyDescent="0.2">
      <c r="A717" t="s">
        <v>3187</v>
      </c>
      <c r="B717" t="s">
        <v>3198</v>
      </c>
      <c r="C717" s="71" t="s">
        <v>3674</v>
      </c>
      <c r="D717" t="s">
        <v>583</v>
      </c>
      <c r="E717" t="s">
        <v>584</v>
      </c>
      <c r="F717" t="s">
        <v>553</v>
      </c>
      <c r="G717" t="s">
        <v>2259</v>
      </c>
      <c r="H717" t="s">
        <v>173</v>
      </c>
      <c r="I717" t="s">
        <v>127</v>
      </c>
      <c r="J717" t="s">
        <v>37</v>
      </c>
      <c r="K717" t="s">
        <v>586</v>
      </c>
      <c r="L717" t="s">
        <v>39</v>
      </c>
      <c r="M717">
        <v>3302500</v>
      </c>
      <c r="N717">
        <v>0</v>
      </c>
      <c r="O717">
        <v>3302500</v>
      </c>
      <c r="P717">
        <v>0</v>
      </c>
      <c r="Q717" t="s">
        <v>2277</v>
      </c>
      <c r="R717" t="s">
        <v>3187</v>
      </c>
      <c r="S717" t="s">
        <v>3256</v>
      </c>
      <c r="T717" t="s">
        <v>588</v>
      </c>
      <c r="U717" t="s">
        <v>3675</v>
      </c>
      <c r="V717" t="s">
        <v>3676</v>
      </c>
      <c r="W717" t="s">
        <v>588</v>
      </c>
      <c r="X717" t="str">
        <f t="shared" si="11"/>
        <v>Funcionamiento</v>
      </c>
      <c r="Y717" t="s">
        <v>2259</v>
      </c>
    </row>
    <row r="718" spans="1:25" x14ac:dyDescent="0.2">
      <c r="A718" t="s">
        <v>3187</v>
      </c>
      <c r="B718" t="s">
        <v>3198</v>
      </c>
      <c r="C718" s="71" t="s">
        <v>3674</v>
      </c>
      <c r="D718" t="s">
        <v>583</v>
      </c>
      <c r="E718" t="s">
        <v>584</v>
      </c>
      <c r="F718" t="s">
        <v>553</v>
      </c>
      <c r="G718" t="s">
        <v>2259</v>
      </c>
      <c r="H718" t="s">
        <v>174</v>
      </c>
      <c r="I718" t="s">
        <v>128</v>
      </c>
      <c r="J718" t="s">
        <v>37</v>
      </c>
      <c r="K718" t="s">
        <v>586</v>
      </c>
      <c r="L718" t="s">
        <v>39</v>
      </c>
      <c r="M718">
        <v>3188900</v>
      </c>
      <c r="N718">
        <v>0</v>
      </c>
      <c r="O718">
        <v>3188900</v>
      </c>
      <c r="P718">
        <v>0</v>
      </c>
      <c r="Q718" t="s">
        <v>2277</v>
      </c>
      <c r="R718" t="s">
        <v>3187</v>
      </c>
      <c r="S718" t="s">
        <v>3256</v>
      </c>
      <c r="T718" t="s">
        <v>588</v>
      </c>
      <c r="U718" t="s">
        <v>3675</v>
      </c>
      <c r="V718" t="s">
        <v>3676</v>
      </c>
      <c r="W718" t="s">
        <v>588</v>
      </c>
      <c r="X718" t="str">
        <f t="shared" si="11"/>
        <v>Funcionamiento</v>
      </c>
      <c r="Y718" t="s">
        <v>2259</v>
      </c>
    </row>
    <row r="719" spans="1:25" x14ac:dyDescent="0.2">
      <c r="A719" t="s">
        <v>3187</v>
      </c>
      <c r="B719" t="s">
        <v>3198</v>
      </c>
      <c r="C719" s="71" t="s">
        <v>3674</v>
      </c>
      <c r="D719" t="s">
        <v>583</v>
      </c>
      <c r="E719" t="s">
        <v>584</v>
      </c>
      <c r="F719" t="s">
        <v>553</v>
      </c>
      <c r="G719" t="s">
        <v>2259</v>
      </c>
      <c r="H719" t="s">
        <v>177</v>
      </c>
      <c r="I719" t="s">
        <v>131</v>
      </c>
      <c r="J719" t="s">
        <v>37</v>
      </c>
      <c r="K719" t="s">
        <v>586</v>
      </c>
      <c r="L719" t="s">
        <v>39</v>
      </c>
      <c r="M719">
        <v>1595000</v>
      </c>
      <c r="N719">
        <v>0</v>
      </c>
      <c r="O719">
        <v>1595000</v>
      </c>
      <c r="P719">
        <v>0</v>
      </c>
      <c r="Q719" t="s">
        <v>2277</v>
      </c>
      <c r="R719" t="s">
        <v>3187</v>
      </c>
      <c r="S719" t="s">
        <v>3256</v>
      </c>
      <c r="T719" t="s">
        <v>588</v>
      </c>
      <c r="U719" t="s">
        <v>3675</v>
      </c>
      <c r="V719" t="s">
        <v>3676</v>
      </c>
      <c r="W719" t="s">
        <v>588</v>
      </c>
      <c r="X719" t="str">
        <f t="shared" si="11"/>
        <v>Funcionamiento</v>
      </c>
      <c r="Y719" t="s">
        <v>2259</v>
      </c>
    </row>
    <row r="720" spans="1:25" x14ac:dyDescent="0.2">
      <c r="A720" t="s">
        <v>3165</v>
      </c>
      <c r="B720" t="s">
        <v>3204</v>
      </c>
      <c r="C720" s="71" t="s">
        <v>3677</v>
      </c>
      <c r="D720" t="s">
        <v>583</v>
      </c>
      <c r="E720" t="s">
        <v>602</v>
      </c>
      <c r="F720" t="s">
        <v>3144</v>
      </c>
      <c r="G720" t="s">
        <v>2259</v>
      </c>
      <c r="H720" t="s">
        <v>200</v>
      </c>
      <c r="I720" t="s">
        <v>161</v>
      </c>
      <c r="J720" t="s">
        <v>37</v>
      </c>
      <c r="K720" t="s">
        <v>586</v>
      </c>
      <c r="L720" t="s">
        <v>39</v>
      </c>
      <c r="M720">
        <v>3209009</v>
      </c>
      <c r="N720">
        <v>0</v>
      </c>
      <c r="O720">
        <v>3209009</v>
      </c>
      <c r="P720">
        <v>3209009</v>
      </c>
      <c r="Q720" t="s">
        <v>3678</v>
      </c>
      <c r="R720" t="s">
        <v>3165</v>
      </c>
      <c r="S720" t="s">
        <v>588</v>
      </c>
      <c r="T720" t="s">
        <v>588</v>
      </c>
      <c r="U720" t="s">
        <v>588</v>
      </c>
      <c r="V720" t="s">
        <v>588</v>
      </c>
      <c r="W720" t="s">
        <v>588</v>
      </c>
      <c r="X720" t="str">
        <f t="shared" si="11"/>
        <v>Inversión</v>
      </c>
      <c r="Y720" t="s">
        <v>585</v>
      </c>
    </row>
    <row r="721" spans="1:25" x14ac:dyDescent="0.2">
      <c r="A721" t="s">
        <v>3171</v>
      </c>
      <c r="B721" t="s">
        <v>3227</v>
      </c>
      <c r="C721" s="71" t="s">
        <v>3679</v>
      </c>
      <c r="D721" t="s">
        <v>583</v>
      </c>
      <c r="E721" t="s">
        <v>584</v>
      </c>
      <c r="F721" t="s">
        <v>553</v>
      </c>
      <c r="G721" t="s">
        <v>2259</v>
      </c>
      <c r="H721" t="s">
        <v>178</v>
      </c>
      <c r="I721" t="s">
        <v>132</v>
      </c>
      <c r="J721" t="s">
        <v>37</v>
      </c>
      <c r="K721" t="s">
        <v>586</v>
      </c>
      <c r="L721" t="s">
        <v>39</v>
      </c>
      <c r="M721">
        <v>5491</v>
      </c>
      <c r="N721">
        <v>0</v>
      </c>
      <c r="O721">
        <v>5491</v>
      </c>
      <c r="P721">
        <v>0</v>
      </c>
      <c r="Q721" t="s">
        <v>2226</v>
      </c>
      <c r="R721" t="s">
        <v>3171</v>
      </c>
      <c r="S721" t="s">
        <v>3680</v>
      </c>
      <c r="T721" t="s">
        <v>588</v>
      </c>
      <c r="U721" t="s">
        <v>3681</v>
      </c>
      <c r="V721" t="s">
        <v>3682</v>
      </c>
      <c r="W721" t="s">
        <v>588</v>
      </c>
      <c r="X721" t="str">
        <f t="shared" si="11"/>
        <v>Funcionamiento</v>
      </c>
      <c r="Y721" t="s">
        <v>2259</v>
      </c>
    </row>
    <row r="722" spans="1:25" x14ac:dyDescent="0.2">
      <c r="A722" t="s">
        <v>3171</v>
      </c>
      <c r="B722" t="s">
        <v>3227</v>
      </c>
      <c r="C722" s="71" t="s">
        <v>3679</v>
      </c>
      <c r="D722" t="s">
        <v>583</v>
      </c>
      <c r="E722" t="s">
        <v>584</v>
      </c>
      <c r="F722" t="s">
        <v>553</v>
      </c>
      <c r="G722" t="s">
        <v>2259</v>
      </c>
      <c r="H722" t="s">
        <v>181</v>
      </c>
      <c r="I722" t="s">
        <v>135</v>
      </c>
      <c r="J722" t="s">
        <v>37</v>
      </c>
      <c r="K722" t="s">
        <v>586</v>
      </c>
      <c r="L722" t="s">
        <v>39</v>
      </c>
      <c r="M722">
        <v>1412980</v>
      </c>
      <c r="N722">
        <v>0</v>
      </c>
      <c r="O722">
        <v>1412980</v>
      </c>
      <c r="P722">
        <v>0</v>
      </c>
      <c r="Q722" t="s">
        <v>2226</v>
      </c>
      <c r="R722" t="s">
        <v>3171</v>
      </c>
      <c r="S722" t="s">
        <v>3680</v>
      </c>
      <c r="T722" t="s">
        <v>588</v>
      </c>
      <c r="U722" t="s">
        <v>3681</v>
      </c>
      <c r="V722" t="s">
        <v>3682</v>
      </c>
      <c r="W722" t="s">
        <v>588</v>
      </c>
      <c r="X722" t="str">
        <f t="shared" si="11"/>
        <v>Funcionamiento</v>
      </c>
      <c r="Y722" t="s">
        <v>2259</v>
      </c>
    </row>
    <row r="723" spans="1:25" x14ac:dyDescent="0.2">
      <c r="A723" t="s">
        <v>3171</v>
      </c>
      <c r="B723" t="s">
        <v>3227</v>
      </c>
      <c r="C723" s="71" t="s">
        <v>3679</v>
      </c>
      <c r="D723" t="s">
        <v>583</v>
      </c>
      <c r="E723" t="s">
        <v>584</v>
      </c>
      <c r="F723" t="s">
        <v>553</v>
      </c>
      <c r="G723" t="s">
        <v>2259</v>
      </c>
      <c r="H723" t="s">
        <v>164</v>
      </c>
      <c r="I723" t="s">
        <v>118</v>
      </c>
      <c r="J723" t="s">
        <v>37</v>
      </c>
      <c r="K723" t="s">
        <v>586</v>
      </c>
      <c r="L723" t="s">
        <v>39</v>
      </c>
      <c r="M723">
        <v>35657408</v>
      </c>
      <c r="N723">
        <v>0</v>
      </c>
      <c r="O723">
        <v>35657408</v>
      </c>
      <c r="P723">
        <v>0</v>
      </c>
      <c r="Q723" t="s">
        <v>2226</v>
      </c>
      <c r="R723" t="s">
        <v>3171</v>
      </c>
      <c r="S723" t="s">
        <v>3680</v>
      </c>
      <c r="T723" t="s">
        <v>588</v>
      </c>
      <c r="U723" t="s">
        <v>3681</v>
      </c>
      <c r="V723" t="s">
        <v>3682</v>
      </c>
      <c r="W723" t="s">
        <v>588</v>
      </c>
      <c r="X723" t="str">
        <f t="shared" si="11"/>
        <v>Funcionamiento</v>
      </c>
      <c r="Y723" t="s">
        <v>2259</v>
      </c>
    </row>
    <row r="724" spans="1:25" x14ac:dyDescent="0.2">
      <c r="A724" t="s">
        <v>3171</v>
      </c>
      <c r="B724" t="s">
        <v>3227</v>
      </c>
      <c r="C724" s="71" t="s">
        <v>3679</v>
      </c>
      <c r="D724" t="s">
        <v>583</v>
      </c>
      <c r="E724" t="s">
        <v>584</v>
      </c>
      <c r="F724" t="s">
        <v>553</v>
      </c>
      <c r="G724" t="s">
        <v>2259</v>
      </c>
      <c r="H724" t="s">
        <v>166</v>
      </c>
      <c r="I724" t="s">
        <v>120</v>
      </c>
      <c r="J724" t="s">
        <v>37</v>
      </c>
      <c r="K724" t="s">
        <v>586</v>
      </c>
      <c r="L724" t="s">
        <v>39</v>
      </c>
      <c r="M724">
        <v>777753</v>
      </c>
      <c r="N724">
        <v>0</v>
      </c>
      <c r="O724">
        <v>777753</v>
      </c>
      <c r="P724">
        <v>0</v>
      </c>
      <c r="Q724" t="s">
        <v>2226</v>
      </c>
      <c r="R724" t="s">
        <v>3171</v>
      </c>
      <c r="S724" t="s">
        <v>3680</v>
      </c>
      <c r="T724" t="s">
        <v>588</v>
      </c>
      <c r="U724" t="s">
        <v>3681</v>
      </c>
      <c r="V724" t="s">
        <v>3682</v>
      </c>
      <c r="W724" t="s">
        <v>588</v>
      </c>
      <c r="X724" t="str">
        <f t="shared" si="11"/>
        <v>Funcionamiento</v>
      </c>
      <c r="Y724" t="s">
        <v>2259</v>
      </c>
    </row>
    <row r="725" spans="1:25" x14ac:dyDescent="0.2">
      <c r="A725" t="s">
        <v>3171</v>
      </c>
      <c r="B725" t="s">
        <v>3227</v>
      </c>
      <c r="C725" s="71" t="s">
        <v>3679</v>
      </c>
      <c r="D725" t="s">
        <v>583</v>
      </c>
      <c r="E725" t="s">
        <v>584</v>
      </c>
      <c r="F725" t="s">
        <v>553</v>
      </c>
      <c r="G725" t="s">
        <v>2259</v>
      </c>
      <c r="H725" t="s">
        <v>171</v>
      </c>
      <c r="I725" t="s">
        <v>125</v>
      </c>
      <c r="J725" t="s">
        <v>37</v>
      </c>
      <c r="K725" t="s">
        <v>586</v>
      </c>
      <c r="L725" t="s">
        <v>39</v>
      </c>
      <c r="M725">
        <v>5371</v>
      </c>
      <c r="N725">
        <v>0</v>
      </c>
      <c r="O725">
        <v>5371</v>
      </c>
      <c r="P725">
        <v>0</v>
      </c>
      <c r="Q725" t="s">
        <v>2226</v>
      </c>
      <c r="R725" t="s">
        <v>3171</v>
      </c>
      <c r="S725" t="s">
        <v>3680</v>
      </c>
      <c r="T725" t="s">
        <v>588</v>
      </c>
      <c r="U725" t="s">
        <v>3681</v>
      </c>
      <c r="V725" t="s">
        <v>3682</v>
      </c>
      <c r="W725" t="s">
        <v>588</v>
      </c>
      <c r="X725" t="str">
        <f t="shared" si="11"/>
        <v>Funcionamiento</v>
      </c>
      <c r="Y725" t="s">
        <v>2259</v>
      </c>
    </row>
    <row r="726" spans="1:25" x14ac:dyDescent="0.2">
      <c r="A726" t="s">
        <v>3171</v>
      </c>
      <c r="B726" t="s">
        <v>3227</v>
      </c>
      <c r="C726" s="71" t="s">
        <v>3679</v>
      </c>
      <c r="D726" t="s">
        <v>583</v>
      </c>
      <c r="E726" t="s">
        <v>584</v>
      </c>
      <c r="F726" t="s">
        <v>553</v>
      </c>
      <c r="G726" t="s">
        <v>2259</v>
      </c>
      <c r="H726" t="s">
        <v>557</v>
      </c>
      <c r="I726" t="s">
        <v>3221</v>
      </c>
      <c r="J726" t="s">
        <v>37</v>
      </c>
      <c r="K726" t="s">
        <v>586</v>
      </c>
      <c r="L726" t="s">
        <v>39</v>
      </c>
      <c r="M726">
        <v>1004541</v>
      </c>
      <c r="N726">
        <v>0</v>
      </c>
      <c r="O726">
        <v>1004541</v>
      </c>
      <c r="P726">
        <v>0</v>
      </c>
      <c r="Q726" t="s">
        <v>2226</v>
      </c>
      <c r="R726" t="s">
        <v>3171</v>
      </c>
      <c r="S726" t="s">
        <v>3680</v>
      </c>
      <c r="T726" t="s">
        <v>588</v>
      </c>
      <c r="U726" t="s">
        <v>3681</v>
      </c>
      <c r="V726" t="s">
        <v>3682</v>
      </c>
      <c r="W726" t="s">
        <v>588</v>
      </c>
      <c r="X726" t="str">
        <f t="shared" si="11"/>
        <v>Funcionamiento</v>
      </c>
      <c r="Y726" t="s">
        <v>2259</v>
      </c>
    </row>
    <row r="727" spans="1:25" x14ac:dyDescent="0.2">
      <c r="A727" t="s">
        <v>3171</v>
      </c>
      <c r="B727" t="s">
        <v>3227</v>
      </c>
      <c r="C727" s="71" t="s">
        <v>3679</v>
      </c>
      <c r="D727" t="s">
        <v>583</v>
      </c>
      <c r="E727" t="s">
        <v>584</v>
      </c>
      <c r="F727" t="s">
        <v>553</v>
      </c>
      <c r="G727" t="s">
        <v>2259</v>
      </c>
      <c r="H727" t="s">
        <v>169</v>
      </c>
      <c r="I727" t="s">
        <v>123</v>
      </c>
      <c r="J727" t="s">
        <v>37</v>
      </c>
      <c r="K727" t="s">
        <v>586</v>
      </c>
      <c r="L727" t="s">
        <v>39</v>
      </c>
      <c r="M727">
        <v>2631552</v>
      </c>
      <c r="N727">
        <v>0</v>
      </c>
      <c r="O727">
        <v>2631552</v>
      </c>
      <c r="P727">
        <v>0</v>
      </c>
      <c r="Q727" t="s">
        <v>2226</v>
      </c>
      <c r="R727" t="s">
        <v>3171</v>
      </c>
      <c r="S727" t="s">
        <v>3680</v>
      </c>
      <c r="T727" t="s">
        <v>588</v>
      </c>
      <c r="U727" t="s">
        <v>3681</v>
      </c>
      <c r="V727" t="s">
        <v>3682</v>
      </c>
      <c r="W727" t="s">
        <v>588</v>
      </c>
      <c r="X727" t="str">
        <f t="shared" si="11"/>
        <v>Funcionamiento</v>
      </c>
      <c r="Y727" t="s">
        <v>2259</v>
      </c>
    </row>
    <row r="728" spans="1:25" x14ac:dyDescent="0.2">
      <c r="A728" t="s">
        <v>3177</v>
      </c>
      <c r="B728" t="s">
        <v>3407</v>
      </c>
      <c r="C728" s="71" t="s">
        <v>3683</v>
      </c>
      <c r="D728" t="s">
        <v>583</v>
      </c>
      <c r="E728" t="s">
        <v>584</v>
      </c>
      <c r="F728" t="s">
        <v>553</v>
      </c>
      <c r="G728" t="s">
        <v>2259</v>
      </c>
      <c r="H728" t="s">
        <v>172</v>
      </c>
      <c r="I728" t="s">
        <v>126</v>
      </c>
      <c r="J728" t="s">
        <v>37</v>
      </c>
      <c r="K728" t="s">
        <v>586</v>
      </c>
      <c r="L728" t="s">
        <v>39</v>
      </c>
      <c r="M728">
        <v>4807200</v>
      </c>
      <c r="N728">
        <v>0</v>
      </c>
      <c r="O728">
        <v>4807200</v>
      </c>
      <c r="P728">
        <v>0</v>
      </c>
      <c r="Q728" t="s">
        <v>2278</v>
      </c>
      <c r="R728" t="s">
        <v>3177</v>
      </c>
      <c r="S728" t="s">
        <v>3527</v>
      </c>
      <c r="T728" t="s">
        <v>588</v>
      </c>
      <c r="U728" t="s">
        <v>3684</v>
      </c>
      <c r="V728" t="s">
        <v>3685</v>
      </c>
      <c r="W728" t="s">
        <v>588</v>
      </c>
      <c r="X728" t="str">
        <f t="shared" si="11"/>
        <v>Funcionamiento</v>
      </c>
      <c r="Y728" t="s">
        <v>2259</v>
      </c>
    </row>
    <row r="729" spans="1:25" x14ac:dyDescent="0.2">
      <c r="A729" t="s">
        <v>3177</v>
      </c>
      <c r="B729" t="s">
        <v>3407</v>
      </c>
      <c r="C729" s="71" t="s">
        <v>3683</v>
      </c>
      <c r="D729" t="s">
        <v>583</v>
      </c>
      <c r="E729" t="s">
        <v>584</v>
      </c>
      <c r="F729" t="s">
        <v>553</v>
      </c>
      <c r="G729" t="s">
        <v>2259</v>
      </c>
      <c r="H729" t="s">
        <v>175</v>
      </c>
      <c r="I729" t="s">
        <v>129</v>
      </c>
      <c r="J729" t="s">
        <v>37</v>
      </c>
      <c r="K729" t="s">
        <v>586</v>
      </c>
      <c r="L729" t="s">
        <v>39</v>
      </c>
      <c r="M729">
        <v>382800</v>
      </c>
      <c r="N729">
        <v>0</v>
      </c>
      <c r="O729">
        <v>382800</v>
      </c>
      <c r="P729">
        <v>0</v>
      </c>
      <c r="Q729" t="s">
        <v>2278</v>
      </c>
      <c r="R729" t="s">
        <v>3177</v>
      </c>
      <c r="S729" t="s">
        <v>3527</v>
      </c>
      <c r="T729" t="s">
        <v>588</v>
      </c>
      <c r="U729" t="s">
        <v>3684</v>
      </c>
      <c r="V729" t="s">
        <v>3685</v>
      </c>
      <c r="W729" t="s">
        <v>588</v>
      </c>
      <c r="X729" t="str">
        <f t="shared" si="11"/>
        <v>Funcionamiento</v>
      </c>
      <c r="Y729" t="s">
        <v>2259</v>
      </c>
    </row>
    <row r="730" spans="1:25" x14ac:dyDescent="0.2">
      <c r="A730" t="s">
        <v>3177</v>
      </c>
      <c r="B730" t="s">
        <v>3407</v>
      </c>
      <c r="C730" s="71" t="s">
        <v>3683</v>
      </c>
      <c r="D730" t="s">
        <v>583</v>
      </c>
      <c r="E730" t="s">
        <v>584</v>
      </c>
      <c r="F730" t="s">
        <v>553</v>
      </c>
      <c r="G730" t="s">
        <v>2259</v>
      </c>
      <c r="H730" t="s">
        <v>177</v>
      </c>
      <c r="I730" t="s">
        <v>131</v>
      </c>
      <c r="J730" t="s">
        <v>37</v>
      </c>
      <c r="K730" t="s">
        <v>586</v>
      </c>
      <c r="L730" t="s">
        <v>39</v>
      </c>
      <c r="M730">
        <v>837600</v>
      </c>
      <c r="N730">
        <v>0</v>
      </c>
      <c r="O730">
        <v>837600</v>
      </c>
      <c r="P730">
        <v>0</v>
      </c>
      <c r="Q730" t="s">
        <v>2278</v>
      </c>
      <c r="R730" t="s">
        <v>3177</v>
      </c>
      <c r="S730" t="s">
        <v>3527</v>
      </c>
      <c r="T730" t="s">
        <v>588</v>
      </c>
      <c r="U730" t="s">
        <v>3684</v>
      </c>
      <c r="V730" t="s">
        <v>3685</v>
      </c>
      <c r="W730" t="s">
        <v>588</v>
      </c>
      <c r="X730" t="str">
        <f t="shared" si="11"/>
        <v>Funcionamiento</v>
      </c>
      <c r="Y730" t="s">
        <v>2259</v>
      </c>
    </row>
    <row r="731" spans="1:25" x14ac:dyDescent="0.2">
      <c r="A731" t="s">
        <v>3177</v>
      </c>
      <c r="B731" t="s">
        <v>3407</v>
      </c>
      <c r="C731" s="71" t="s">
        <v>3683</v>
      </c>
      <c r="D731" t="s">
        <v>583</v>
      </c>
      <c r="E731" t="s">
        <v>584</v>
      </c>
      <c r="F731" t="s">
        <v>553</v>
      </c>
      <c r="G731" t="s">
        <v>2259</v>
      </c>
      <c r="H731" t="s">
        <v>173</v>
      </c>
      <c r="I731" t="s">
        <v>127</v>
      </c>
      <c r="J731" t="s">
        <v>37</v>
      </c>
      <c r="K731" t="s">
        <v>586</v>
      </c>
      <c r="L731" t="s">
        <v>39</v>
      </c>
      <c r="M731">
        <v>3405600</v>
      </c>
      <c r="N731">
        <v>0</v>
      </c>
      <c r="O731">
        <v>3405600</v>
      </c>
      <c r="P731">
        <v>0</v>
      </c>
      <c r="Q731" t="s">
        <v>2278</v>
      </c>
      <c r="R731" t="s">
        <v>3177</v>
      </c>
      <c r="S731" t="s">
        <v>3527</v>
      </c>
      <c r="T731" t="s">
        <v>588</v>
      </c>
      <c r="U731" t="s">
        <v>3684</v>
      </c>
      <c r="V731" t="s">
        <v>3685</v>
      </c>
      <c r="W731" t="s">
        <v>588</v>
      </c>
      <c r="X731" t="str">
        <f t="shared" si="11"/>
        <v>Funcionamiento</v>
      </c>
      <c r="Y731" t="s">
        <v>2259</v>
      </c>
    </row>
    <row r="732" spans="1:25" x14ac:dyDescent="0.2">
      <c r="A732" t="s">
        <v>3177</v>
      </c>
      <c r="B732" t="s">
        <v>3407</v>
      </c>
      <c r="C732" s="71" t="s">
        <v>3683</v>
      </c>
      <c r="D732" t="s">
        <v>583</v>
      </c>
      <c r="E732" t="s">
        <v>584</v>
      </c>
      <c r="F732" t="s">
        <v>553</v>
      </c>
      <c r="G732" t="s">
        <v>2259</v>
      </c>
      <c r="H732" t="s">
        <v>174</v>
      </c>
      <c r="I732" t="s">
        <v>128</v>
      </c>
      <c r="J732" t="s">
        <v>37</v>
      </c>
      <c r="K732" t="s">
        <v>586</v>
      </c>
      <c r="L732" t="s">
        <v>39</v>
      </c>
      <c r="M732">
        <v>1674700</v>
      </c>
      <c r="N732">
        <v>0</v>
      </c>
      <c r="O732">
        <v>1674700</v>
      </c>
      <c r="P732">
        <v>0</v>
      </c>
      <c r="Q732" t="s">
        <v>2278</v>
      </c>
      <c r="R732" t="s">
        <v>3177</v>
      </c>
      <c r="S732" t="s">
        <v>3527</v>
      </c>
      <c r="T732" t="s">
        <v>588</v>
      </c>
      <c r="U732" t="s">
        <v>3684</v>
      </c>
      <c r="V732" t="s">
        <v>3685</v>
      </c>
      <c r="W732" t="s">
        <v>588</v>
      </c>
      <c r="X732" t="str">
        <f t="shared" si="11"/>
        <v>Funcionamiento</v>
      </c>
      <c r="Y732" t="s">
        <v>2259</v>
      </c>
    </row>
    <row r="733" spans="1:25" x14ac:dyDescent="0.2">
      <c r="A733" t="s">
        <v>3177</v>
      </c>
      <c r="B733" t="s">
        <v>3407</v>
      </c>
      <c r="C733" s="71" t="s">
        <v>3683</v>
      </c>
      <c r="D733" t="s">
        <v>583</v>
      </c>
      <c r="E733" t="s">
        <v>584</v>
      </c>
      <c r="F733" t="s">
        <v>553</v>
      </c>
      <c r="G733" t="s">
        <v>2259</v>
      </c>
      <c r="H733" t="s">
        <v>176</v>
      </c>
      <c r="I733" t="s">
        <v>130</v>
      </c>
      <c r="J733" t="s">
        <v>37</v>
      </c>
      <c r="K733" t="s">
        <v>586</v>
      </c>
      <c r="L733" t="s">
        <v>39</v>
      </c>
      <c r="M733">
        <v>1256600</v>
      </c>
      <c r="N733">
        <v>0</v>
      </c>
      <c r="O733">
        <v>1256600</v>
      </c>
      <c r="P733">
        <v>0</v>
      </c>
      <c r="Q733" t="s">
        <v>2278</v>
      </c>
      <c r="R733" t="s">
        <v>3177</v>
      </c>
      <c r="S733" t="s">
        <v>3527</v>
      </c>
      <c r="T733" t="s">
        <v>588</v>
      </c>
      <c r="U733" t="s">
        <v>3684</v>
      </c>
      <c r="V733" t="s">
        <v>3685</v>
      </c>
      <c r="W733" t="s">
        <v>588</v>
      </c>
      <c r="X733" t="str">
        <f t="shared" si="11"/>
        <v>Funcionamiento</v>
      </c>
      <c r="Y733" t="s">
        <v>2259</v>
      </c>
    </row>
    <row r="734" spans="1:25" x14ac:dyDescent="0.2">
      <c r="A734" t="s">
        <v>3139</v>
      </c>
      <c r="B734" t="s">
        <v>3686</v>
      </c>
      <c r="C734" s="71" t="s">
        <v>3687</v>
      </c>
      <c r="D734" t="s">
        <v>583</v>
      </c>
      <c r="E734" t="s">
        <v>584</v>
      </c>
      <c r="F734" t="s">
        <v>3087</v>
      </c>
      <c r="G734" t="s">
        <v>2259</v>
      </c>
      <c r="H734" t="s">
        <v>197</v>
      </c>
      <c r="I734" t="s">
        <v>155</v>
      </c>
      <c r="J734" t="s">
        <v>37</v>
      </c>
      <c r="K734" t="s">
        <v>709</v>
      </c>
      <c r="L734" t="s">
        <v>39</v>
      </c>
      <c r="M734">
        <v>15168600</v>
      </c>
      <c r="N734">
        <v>-3842712</v>
      </c>
      <c r="O734">
        <v>11325888</v>
      </c>
      <c r="P734">
        <v>0</v>
      </c>
      <c r="Q734" t="s">
        <v>3688</v>
      </c>
      <c r="R734" t="s">
        <v>3139</v>
      </c>
      <c r="S734" t="s">
        <v>3438</v>
      </c>
      <c r="T734" t="s">
        <v>3689</v>
      </c>
      <c r="U734" t="s">
        <v>8843</v>
      </c>
      <c r="V734" t="s">
        <v>8844</v>
      </c>
      <c r="W734" t="s">
        <v>588</v>
      </c>
      <c r="X734" t="str">
        <f t="shared" si="11"/>
        <v>Inversión</v>
      </c>
      <c r="Y734" t="s">
        <v>626</v>
      </c>
    </row>
    <row r="735" spans="1:25" x14ac:dyDescent="0.2">
      <c r="A735" t="s">
        <v>3190</v>
      </c>
      <c r="B735" t="s">
        <v>3691</v>
      </c>
      <c r="C735" s="71" t="s">
        <v>3692</v>
      </c>
      <c r="D735" t="s">
        <v>583</v>
      </c>
      <c r="E735" t="s">
        <v>584</v>
      </c>
      <c r="F735" t="s">
        <v>3144</v>
      </c>
      <c r="G735" t="s">
        <v>2259</v>
      </c>
      <c r="H735" t="s">
        <v>188</v>
      </c>
      <c r="I735" t="s">
        <v>143</v>
      </c>
      <c r="J735" t="s">
        <v>37</v>
      </c>
      <c r="K735" t="s">
        <v>586</v>
      </c>
      <c r="L735" t="s">
        <v>39</v>
      </c>
      <c r="M735">
        <v>419920</v>
      </c>
      <c r="N735">
        <v>0</v>
      </c>
      <c r="O735">
        <v>419920</v>
      </c>
      <c r="P735">
        <v>209960</v>
      </c>
      <c r="Q735" t="s">
        <v>2837</v>
      </c>
      <c r="R735" t="s">
        <v>3190</v>
      </c>
      <c r="S735" t="s">
        <v>3443</v>
      </c>
      <c r="T735" t="s">
        <v>3693</v>
      </c>
      <c r="U735" t="s">
        <v>3694</v>
      </c>
      <c r="V735" t="s">
        <v>3695</v>
      </c>
      <c r="W735" t="s">
        <v>588</v>
      </c>
      <c r="X735" t="str">
        <f t="shared" si="11"/>
        <v>Funcionamiento</v>
      </c>
      <c r="Y735" t="s">
        <v>585</v>
      </c>
    </row>
    <row r="736" spans="1:25" x14ac:dyDescent="0.2">
      <c r="A736" t="s">
        <v>3194</v>
      </c>
      <c r="B736" t="s">
        <v>3243</v>
      </c>
      <c r="C736" s="71" t="s">
        <v>3696</v>
      </c>
      <c r="D736" t="s">
        <v>583</v>
      </c>
      <c r="E736" t="s">
        <v>584</v>
      </c>
      <c r="F736" t="s">
        <v>553</v>
      </c>
      <c r="G736" t="s">
        <v>2259</v>
      </c>
      <c r="H736" t="s">
        <v>164</v>
      </c>
      <c r="I736" t="s">
        <v>118</v>
      </c>
      <c r="J736" t="s">
        <v>37</v>
      </c>
      <c r="K736" t="s">
        <v>586</v>
      </c>
      <c r="L736" t="s">
        <v>39</v>
      </c>
      <c r="M736">
        <v>36907261</v>
      </c>
      <c r="N736">
        <v>0</v>
      </c>
      <c r="O736">
        <v>36907261</v>
      </c>
      <c r="P736">
        <v>0</v>
      </c>
      <c r="Q736" t="s">
        <v>2873</v>
      </c>
      <c r="R736" t="s">
        <v>3194</v>
      </c>
      <c r="S736" t="s">
        <v>3697</v>
      </c>
      <c r="T736" t="s">
        <v>588</v>
      </c>
      <c r="U736" t="s">
        <v>3698</v>
      </c>
      <c r="V736" t="s">
        <v>3699</v>
      </c>
      <c r="W736" t="s">
        <v>588</v>
      </c>
      <c r="X736" t="str">
        <f t="shared" si="11"/>
        <v>Funcionamiento</v>
      </c>
      <c r="Y736" t="s">
        <v>2259</v>
      </c>
    </row>
    <row r="737" spans="1:25" x14ac:dyDescent="0.2">
      <c r="A737" t="s">
        <v>3194</v>
      </c>
      <c r="B737" t="s">
        <v>3243</v>
      </c>
      <c r="C737" s="71" t="s">
        <v>3696</v>
      </c>
      <c r="D737" t="s">
        <v>583</v>
      </c>
      <c r="E737" t="s">
        <v>584</v>
      </c>
      <c r="F737" t="s">
        <v>553</v>
      </c>
      <c r="G737" t="s">
        <v>2259</v>
      </c>
      <c r="H737" t="s">
        <v>178</v>
      </c>
      <c r="I737" t="s">
        <v>132</v>
      </c>
      <c r="J737" t="s">
        <v>37</v>
      </c>
      <c r="K737" t="s">
        <v>586</v>
      </c>
      <c r="L737" t="s">
        <v>39</v>
      </c>
      <c r="M737">
        <v>1591481</v>
      </c>
      <c r="N737">
        <v>0</v>
      </c>
      <c r="O737">
        <v>1591481</v>
      </c>
      <c r="P737">
        <v>0</v>
      </c>
      <c r="Q737" t="s">
        <v>2873</v>
      </c>
      <c r="R737" t="s">
        <v>3194</v>
      </c>
      <c r="S737" t="s">
        <v>3697</v>
      </c>
      <c r="T737" t="s">
        <v>588</v>
      </c>
      <c r="U737" t="s">
        <v>3698</v>
      </c>
      <c r="V737" t="s">
        <v>3699</v>
      </c>
      <c r="W737" t="s">
        <v>588</v>
      </c>
      <c r="X737" t="str">
        <f t="shared" si="11"/>
        <v>Funcionamiento</v>
      </c>
      <c r="Y737" t="s">
        <v>2259</v>
      </c>
    </row>
    <row r="738" spans="1:25" x14ac:dyDescent="0.2">
      <c r="A738" t="s">
        <v>3194</v>
      </c>
      <c r="B738" t="s">
        <v>3243</v>
      </c>
      <c r="C738" s="71" t="s">
        <v>3696</v>
      </c>
      <c r="D738" t="s">
        <v>583</v>
      </c>
      <c r="E738" t="s">
        <v>584</v>
      </c>
      <c r="F738" t="s">
        <v>553</v>
      </c>
      <c r="G738" t="s">
        <v>2259</v>
      </c>
      <c r="H738" t="s">
        <v>180</v>
      </c>
      <c r="I738" t="s">
        <v>134</v>
      </c>
      <c r="J738" t="s">
        <v>37</v>
      </c>
      <c r="K738" t="s">
        <v>586</v>
      </c>
      <c r="L738" t="s">
        <v>39</v>
      </c>
      <c r="M738">
        <v>135851</v>
      </c>
      <c r="N738">
        <v>0</v>
      </c>
      <c r="O738">
        <v>135851</v>
      </c>
      <c r="P738">
        <v>0</v>
      </c>
      <c r="Q738" t="s">
        <v>2873</v>
      </c>
      <c r="R738" t="s">
        <v>3194</v>
      </c>
      <c r="S738" t="s">
        <v>3697</v>
      </c>
      <c r="T738" t="s">
        <v>588</v>
      </c>
      <c r="U738" t="s">
        <v>3698</v>
      </c>
      <c r="V738" t="s">
        <v>3699</v>
      </c>
      <c r="W738" t="s">
        <v>588</v>
      </c>
      <c r="X738" t="str">
        <f t="shared" si="11"/>
        <v>Funcionamiento</v>
      </c>
      <c r="Y738" t="s">
        <v>2259</v>
      </c>
    </row>
    <row r="739" spans="1:25" x14ac:dyDescent="0.2">
      <c r="A739" t="s">
        <v>3194</v>
      </c>
      <c r="B739" t="s">
        <v>3243</v>
      </c>
      <c r="C739" s="71" t="s">
        <v>3696</v>
      </c>
      <c r="D739" t="s">
        <v>583</v>
      </c>
      <c r="E739" t="s">
        <v>584</v>
      </c>
      <c r="F739" t="s">
        <v>553</v>
      </c>
      <c r="G739" t="s">
        <v>2259</v>
      </c>
      <c r="H739" t="s">
        <v>181</v>
      </c>
      <c r="I739" t="s">
        <v>135</v>
      </c>
      <c r="J739" t="s">
        <v>37</v>
      </c>
      <c r="K739" t="s">
        <v>586</v>
      </c>
      <c r="L739" t="s">
        <v>39</v>
      </c>
      <c r="M739">
        <v>2354967</v>
      </c>
      <c r="N739">
        <v>0</v>
      </c>
      <c r="O739">
        <v>2354967</v>
      </c>
      <c r="P739">
        <v>0</v>
      </c>
      <c r="Q739" t="s">
        <v>2873</v>
      </c>
      <c r="R739" t="s">
        <v>3194</v>
      </c>
      <c r="S739" t="s">
        <v>3697</v>
      </c>
      <c r="T739" t="s">
        <v>588</v>
      </c>
      <c r="U739" t="s">
        <v>3698</v>
      </c>
      <c r="V739" t="s">
        <v>3699</v>
      </c>
      <c r="W739" t="s">
        <v>588</v>
      </c>
      <c r="X739" t="str">
        <f t="shared" si="11"/>
        <v>Funcionamiento</v>
      </c>
      <c r="Y739" t="s">
        <v>2259</v>
      </c>
    </row>
    <row r="740" spans="1:25" x14ac:dyDescent="0.2">
      <c r="A740" t="s">
        <v>3194</v>
      </c>
      <c r="B740" t="s">
        <v>3243</v>
      </c>
      <c r="C740" s="71" t="s">
        <v>3696</v>
      </c>
      <c r="D740" t="s">
        <v>583</v>
      </c>
      <c r="E740" t="s">
        <v>584</v>
      </c>
      <c r="F740" t="s">
        <v>553</v>
      </c>
      <c r="G740" t="s">
        <v>2259</v>
      </c>
      <c r="H740" t="s">
        <v>557</v>
      </c>
      <c r="I740" t="s">
        <v>3221</v>
      </c>
      <c r="J740" t="s">
        <v>37</v>
      </c>
      <c r="K740" t="s">
        <v>586</v>
      </c>
      <c r="L740" t="s">
        <v>39</v>
      </c>
      <c r="M740">
        <v>1028540</v>
      </c>
      <c r="N740">
        <v>0</v>
      </c>
      <c r="O740">
        <v>1028540</v>
      </c>
      <c r="P740">
        <v>0</v>
      </c>
      <c r="Q740" t="s">
        <v>2873</v>
      </c>
      <c r="R740" t="s">
        <v>3194</v>
      </c>
      <c r="S740" t="s">
        <v>3697</v>
      </c>
      <c r="T740" t="s">
        <v>588</v>
      </c>
      <c r="U740" t="s">
        <v>3698</v>
      </c>
      <c r="V740" t="s">
        <v>3699</v>
      </c>
      <c r="W740" t="s">
        <v>588</v>
      </c>
      <c r="X740" t="str">
        <f t="shared" si="11"/>
        <v>Funcionamiento</v>
      </c>
      <c r="Y740" t="s">
        <v>2259</v>
      </c>
    </row>
    <row r="741" spans="1:25" x14ac:dyDescent="0.2">
      <c r="A741" t="s">
        <v>3194</v>
      </c>
      <c r="B741" t="s">
        <v>3243</v>
      </c>
      <c r="C741" s="71" t="s">
        <v>3696</v>
      </c>
      <c r="D741" t="s">
        <v>583</v>
      </c>
      <c r="E741" t="s">
        <v>584</v>
      </c>
      <c r="F741" t="s">
        <v>553</v>
      </c>
      <c r="G741" t="s">
        <v>2259</v>
      </c>
      <c r="H741" t="s">
        <v>166</v>
      </c>
      <c r="I741" t="s">
        <v>120</v>
      </c>
      <c r="J741" t="s">
        <v>37</v>
      </c>
      <c r="K741" t="s">
        <v>586</v>
      </c>
      <c r="L741" t="s">
        <v>39</v>
      </c>
      <c r="M741">
        <v>793176</v>
      </c>
      <c r="N741">
        <v>0</v>
      </c>
      <c r="O741">
        <v>793176</v>
      </c>
      <c r="P741">
        <v>0</v>
      </c>
      <c r="Q741" t="s">
        <v>2873</v>
      </c>
      <c r="R741" t="s">
        <v>3194</v>
      </c>
      <c r="S741" t="s">
        <v>3697</v>
      </c>
      <c r="T741" t="s">
        <v>588</v>
      </c>
      <c r="U741" t="s">
        <v>3698</v>
      </c>
      <c r="V741" t="s">
        <v>3699</v>
      </c>
      <c r="W741" t="s">
        <v>588</v>
      </c>
      <c r="X741" t="str">
        <f t="shared" si="11"/>
        <v>Funcionamiento</v>
      </c>
      <c r="Y741" t="s">
        <v>2259</v>
      </c>
    </row>
    <row r="742" spans="1:25" x14ac:dyDescent="0.2">
      <c r="A742" t="s">
        <v>3194</v>
      </c>
      <c r="B742" t="s">
        <v>3243</v>
      </c>
      <c r="C742" s="71" t="s">
        <v>3696</v>
      </c>
      <c r="D742" t="s">
        <v>583</v>
      </c>
      <c r="E742" t="s">
        <v>584</v>
      </c>
      <c r="F742" t="s">
        <v>553</v>
      </c>
      <c r="G742" t="s">
        <v>2259</v>
      </c>
      <c r="H742" t="s">
        <v>171</v>
      </c>
      <c r="I742" t="s">
        <v>125</v>
      </c>
      <c r="J742" t="s">
        <v>37</v>
      </c>
      <c r="K742" t="s">
        <v>586</v>
      </c>
      <c r="L742" t="s">
        <v>39</v>
      </c>
      <c r="M742">
        <v>1705158</v>
      </c>
      <c r="N742">
        <v>0</v>
      </c>
      <c r="O742">
        <v>1705158</v>
      </c>
      <c r="P742">
        <v>0</v>
      </c>
      <c r="Q742" t="s">
        <v>2873</v>
      </c>
      <c r="R742" t="s">
        <v>3194</v>
      </c>
      <c r="S742" t="s">
        <v>3697</v>
      </c>
      <c r="T742" t="s">
        <v>588</v>
      </c>
      <c r="U742" t="s">
        <v>3698</v>
      </c>
      <c r="V742" t="s">
        <v>3699</v>
      </c>
      <c r="W742" t="s">
        <v>588</v>
      </c>
      <c r="X742" t="str">
        <f t="shared" si="11"/>
        <v>Funcionamiento</v>
      </c>
      <c r="Y742" t="s">
        <v>2259</v>
      </c>
    </row>
    <row r="743" spans="1:25" x14ac:dyDescent="0.2">
      <c r="A743" t="s">
        <v>3200</v>
      </c>
      <c r="B743" t="s">
        <v>3243</v>
      </c>
      <c r="C743" s="71" t="s">
        <v>3700</v>
      </c>
      <c r="D743" t="s">
        <v>583</v>
      </c>
      <c r="E743" t="s">
        <v>584</v>
      </c>
      <c r="F743" t="s">
        <v>553</v>
      </c>
      <c r="G743" t="s">
        <v>2259</v>
      </c>
      <c r="H743" t="s">
        <v>176</v>
      </c>
      <c r="I743" t="s">
        <v>130</v>
      </c>
      <c r="J743" t="s">
        <v>37</v>
      </c>
      <c r="K743" t="s">
        <v>586</v>
      </c>
      <c r="L743" t="s">
        <v>39</v>
      </c>
      <c r="M743">
        <v>1229700</v>
      </c>
      <c r="N743">
        <v>0</v>
      </c>
      <c r="O743">
        <v>1229700</v>
      </c>
      <c r="P743">
        <v>0</v>
      </c>
      <c r="Q743" t="s">
        <v>2874</v>
      </c>
      <c r="R743" t="s">
        <v>3200</v>
      </c>
      <c r="S743" t="s">
        <v>3701</v>
      </c>
      <c r="T743" t="s">
        <v>588</v>
      </c>
      <c r="U743" t="s">
        <v>3702</v>
      </c>
      <c r="V743" t="s">
        <v>3703</v>
      </c>
      <c r="W743" t="s">
        <v>588</v>
      </c>
      <c r="X743" t="str">
        <f t="shared" si="11"/>
        <v>Funcionamiento</v>
      </c>
      <c r="Y743" t="s">
        <v>2259</v>
      </c>
    </row>
    <row r="744" spans="1:25" x14ac:dyDescent="0.2">
      <c r="A744" t="s">
        <v>3200</v>
      </c>
      <c r="B744" t="s">
        <v>3243</v>
      </c>
      <c r="C744" s="71" t="s">
        <v>3700</v>
      </c>
      <c r="D744" t="s">
        <v>583</v>
      </c>
      <c r="E744" t="s">
        <v>584</v>
      </c>
      <c r="F744" t="s">
        <v>553</v>
      </c>
      <c r="G744" t="s">
        <v>2259</v>
      </c>
      <c r="H744" t="s">
        <v>175</v>
      </c>
      <c r="I744" t="s">
        <v>129</v>
      </c>
      <c r="J744" t="s">
        <v>37</v>
      </c>
      <c r="K744" t="s">
        <v>586</v>
      </c>
      <c r="L744" t="s">
        <v>39</v>
      </c>
      <c r="M744">
        <v>380600</v>
      </c>
      <c r="N744">
        <v>0</v>
      </c>
      <c r="O744">
        <v>380600</v>
      </c>
      <c r="P744">
        <v>0</v>
      </c>
      <c r="Q744" t="s">
        <v>2874</v>
      </c>
      <c r="R744" t="s">
        <v>3200</v>
      </c>
      <c r="S744" t="s">
        <v>3701</v>
      </c>
      <c r="T744" t="s">
        <v>588</v>
      </c>
      <c r="U744" t="s">
        <v>3702</v>
      </c>
      <c r="V744" t="s">
        <v>3703</v>
      </c>
      <c r="W744" t="s">
        <v>588</v>
      </c>
      <c r="X744" t="str">
        <f t="shared" si="11"/>
        <v>Funcionamiento</v>
      </c>
      <c r="Y744" t="s">
        <v>2259</v>
      </c>
    </row>
    <row r="745" spans="1:25" x14ac:dyDescent="0.2">
      <c r="A745" t="s">
        <v>3200</v>
      </c>
      <c r="B745" t="s">
        <v>3243</v>
      </c>
      <c r="C745" s="71" t="s">
        <v>3700</v>
      </c>
      <c r="D745" t="s">
        <v>583</v>
      </c>
      <c r="E745" t="s">
        <v>584</v>
      </c>
      <c r="F745" t="s">
        <v>553</v>
      </c>
      <c r="G745" t="s">
        <v>2259</v>
      </c>
      <c r="H745" t="s">
        <v>174</v>
      </c>
      <c r="I745" t="s">
        <v>128</v>
      </c>
      <c r="J745" t="s">
        <v>37</v>
      </c>
      <c r="K745" t="s">
        <v>586</v>
      </c>
      <c r="L745" t="s">
        <v>39</v>
      </c>
      <c r="M745">
        <v>1639200</v>
      </c>
      <c r="N745">
        <v>0</v>
      </c>
      <c r="O745">
        <v>1639200</v>
      </c>
      <c r="P745">
        <v>0</v>
      </c>
      <c r="Q745" t="s">
        <v>2874</v>
      </c>
      <c r="R745" t="s">
        <v>3200</v>
      </c>
      <c r="S745" t="s">
        <v>3701</v>
      </c>
      <c r="T745" t="s">
        <v>588</v>
      </c>
      <c r="U745" t="s">
        <v>3702</v>
      </c>
      <c r="V745" t="s">
        <v>3703</v>
      </c>
      <c r="W745" t="s">
        <v>588</v>
      </c>
      <c r="X745" t="str">
        <f t="shared" si="11"/>
        <v>Funcionamiento</v>
      </c>
      <c r="Y745" t="s">
        <v>2259</v>
      </c>
    </row>
    <row r="746" spans="1:25" x14ac:dyDescent="0.2">
      <c r="A746" t="s">
        <v>3200</v>
      </c>
      <c r="B746" t="s">
        <v>3243</v>
      </c>
      <c r="C746" s="71" t="s">
        <v>3700</v>
      </c>
      <c r="D746" t="s">
        <v>583</v>
      </c>
      <c r="E746" t="s">
        <v>584</v>
      </c>
      <c r="F746" t="s">
        <v>553</v>
      </c>
      <c r="G746" t="s">
        <v>2259</v>
      </c>
      <c r="H746" t="s">
        <v>177</v>
      </c>
      <c r="I746" t="s">
        <v>131</v>
      </c>
      <c r="J746" t="s">
        <v>37</v>
      </c>
      <c r="K746" t="s">
        <v>586</v>
      </c>
      <c r="L746" t="s">
        <v>39</v>
      </c>
      <c r="M746">
        <v>820000</v>
      </c>
      <c r="N746">
        <v>0</v>
      </c>
      <c r="O746">
        <v>820000</v>
      </c>
      <c r="P746">
        <v>0</v>
      </c>
      <c r="Q746" t="s">
        <v>2874</v>
      </c>
      <c r="R746" t="s">
        <v>3200</v>
      </c>
      <c r="S746" t="s">
        <v>3701</v>
      </c>
      <c r="T746" t="s">
        <v>588</v>
      </c>
      <c r="U746" t="s">
        <v>3702</v>
      </c>
      <c r="V746" t="s">
        <v>3703</v>
      </c>
      <c r="W746" t="s">
        <v>588</v>
      </c>
      <c r="X746" t="str">
        <f t="shared" si="11"/>
        <v>Funcionamiento</v>
      </c>
      <c r="Y746" t="s">
        <v>2259</v>
      </c>
    </row>
    <row r="747" spans="1:25" x14ac:dyDescent="0.2">
      <c r="A747" t="s">
        <v>3200</v>
      </c>
      <c r="B747" t="s">
        <v>3243</v>
      </c>
      <c r="C747" s="71" t="s">
        <v>3700</v>
      </c>
      <c r="D747" t="s">
        <v>583</v>
      </c>
      <c r="E747" t="s">
        <v>584</v>
      </c>
      <c r="F747" t="s">
        <v>553</v>
      </c>
      <c r="G747" t="s">
        <v>2259</v>
      </c>
      <c r="H747" t="s">
        <v>172</v>
      </c>
      <c r="I747" t="s">
        <v>126</v>
      </c>
      <c r="J747" t="s">
        <v>37</v>
      </c>
      <c r="K747" t="s">
        <v>586</v>
      </c>
      <c r="L747" t="s">
        <v>39</v>
      </c>
      <c r="M747">
        <v>4491100</v>
      </c>
      <c r="N747">
        <v>0</v>
      </c>
      <c r="O747">
        <v>4491100</v>
      </c>
      <c r="P747">
        <v>0</v>
      </c>
      <c r="Q747" t="s">
        <v>2874</v>
      </c>
      <c r="R747" t="s">
        <v>3200</v>
      </c>
      <c r="S747" t="s">
        <v>3701</v>
      </c>
      <c r="T747" t="s">
        <v>588</v>
      </c>
      <c r="U747" t="s">
        <v>3702</v>
      </c>
      <c r="V747" t="s">
        <v>3703</v>
      </c>
      <c r="W747" t="s">
        <v>588</v>
      </c>
      <c r="X747" t="str">
        <f t="shared" si="11"/>
        <v>Funcionamiento</v>
      </c>
      <c r="Y747" t="s">
        <v>2259</v>
      </c>
    </row>
    <row r="748" spans="1:25" x14ac:dyDescent="0.2">
      <c r="A748" t="s">
        <v>3200</v>
      </c>
      <c r="B748" t="s">
        <v>3243</v>
      </c>
      <c r="C748" s="71" t="s">
        <v>3700</v>
      </c>
      <c r="D748" t="s">
        <v>583</v>
      </c>
      <c r="E748" t="s">
        <v>584</v>
      </c>
      <c r="F748" t="s">
        <v>553</v>
      </c>
      <c r="G748" t="s">
        <v>2259</v>
      </c>
      <c r="H748" t="s">
        <v>173</v>
      </c>
      <c r="I748" t="s">
        <v>127</v>
      </c>
      <c r="J748" t="s">
        <v>37</v>
      </c>
      <c r="K748" t="s">
        <v>586</v>
      </c>
      <c r="L748" t="s">
        <v>39</v>
      </c>
      <c r="M748">
        <v>3181700</v>
      </c>
      <c r="N748">
        <v>0</v>
      </c>
      <c r="O748">
        <v>3181700</v>
      </c>
      <c r="P748">
        <v>0</v>
      </c>
      <c r="Q748" t="s">
        <v>2874</v>
      </c>
      <c r="R748" t="s">
        <v>3200</v>
      </c>
      <c r="S748" t="s">
        <v>3701</v>
      </c>
      <c r="T748" t="s">
        <v>588</v>
      </c>
      <c r="U748" t="s">
        <v>3702</v>
      </c>
      <c r="V748" t="s">
        <v>3703</v>
      </c>
      <c r="W748" t="s">
        <v>588</v>
      </c>
      <c r="X748" t="str">
        <f t="shared" si="11"/>
        <v>Funcionamiento</v>
      </c>
      <c r="Y748" t="s">
        <v>2259</v>
      </c>
    </row>
    <row r="749" spans="1:25" x14ac:dyDescent="0.2">
      <c r="A749" t="s">
        <v>3146</v>
      </c>
      <c r="B749" t="s">
        <v>3704</v>
      </c>
      <c r="C749" s="71" t="s">
        <v>3705</v>
      </c>
      <c r="D749" t="s">
        <v>583</v>
      </c>
      <c r="E749" t="s">
        <v>584</v>
      </c>
      <c r="F749" t="s">
        <v>3087</v>
      </c>
      <c r="G749" t="s">
        <v>2259</v>
      </c>
      <c r="H749" t="s">
        <v>197</v>
      </c>
      <c r="I749" t="s">
        <v>155</v>
      </c>
      <c r="J749" t="s">
        <v>37</v>
      </c>
      <c r="K749" t="s">
        <v>586</v>
      </c>
      <c r="L749" t="s">
        <v>39</v>
      </c>
      <c r="M749">
        <v>5340471</v>
      </c>
      <c r="N749">
        <v>-2147200</v>
      </c>
      <c r="O749">
        <v>3193271</v>
      </c>
      <c r="P749">
        <v>0</v>
      </c>
      <c r="Q749" t="s">
        <v>3706</v>
      </c>
      <c r="R749" t="s">
        <v>3146</v>
      </c>
      <c r="S749" t="s">
        <v>3573</v>
      </c>
      <c r="T749" t="s">
        <v>588</v>
      </c>
      <c r="U749" t="s">
        <v>588</v>
      </c>
      <c r="V749" t="s">
        <v>588</v>
      </c>
      <c r="W749" t="s">
        <v>588</v>
      </c>
      <c r="X749" t="str">
        <f t="shared" si="11"/>
        <v>Inversión</v>
      </c>
      <c r="Y749" t="s">
        <v>626</v>
      </c>
    </row>
    <row r="750" spans="1:25" x14ac:dyDescent="0.2">
      <c r="A750" t="s">
        <v>3211</v>
      </c>
      <c r="B750" t="s">
        <v>3266</v>
      </c>
      <c r="C750" s="71" t="s">
        <v>3707</v>
      </c>
      <c r="D750" t="s">
        <v>583</v>
      </c>
      <c r="E750" t="s">
        <v>584</v>
      </c>
      <c r="F750" t="s">
        <v>553</v>
      </c>
      <c r="G750" t="s">
        <v>2259</v>
      </c>
      <c r="H750" t="s">
        <v>164</v>
      </c>
      <c r="I750" t="s">
        <v>118</v>
      </c>
      <c r="J750" t="s">
        <v>37</v>
      </c>
      <c r="K750" t="s">
        <v>586</v>
      </c>
      <c r="L750" t="s">
        <v>39</v>
      </c>
      <c r="M750">
        <v>35457655</v>
      </c>
      <c r="N750">
        <v>0</v>
      </c>
      <c r="O750">
        <v>35457655</v>
      </c>
      <c r="P750">
        <v>0</v>
      </c>
      <c r="Q750" t="s">
        <v>2875</v>
      </c>
      <c r="R750" t="s">
        <v>3211</v>
      </c>
      <c r="S750" t="s">
        <v>3708</v>
      </c>
      <c r="T750" t="s">
        <v>588</v>
      </c>
      <c r="U750" t="s">
        <v>3709</v>
      </c>
      <c r="V750" t="s">
        <v>3710</v>
      </c>
      <c r="W750" t="s">
        <v>588</v>
      </c>
      <c r="X750" t="str">
        <f t="shared" si="11"/>
        <v>Funcionamiento</v>
      </c>
      <c r="Y750" t="s">
        <v>2259</v>
      </c>
    </row>
    <row r="751" spans="1:25" x14ac:dyDescent="0.2">
      <c r="A751" t="s">
        <v>3211</v>
      </c>
      <c r="B751" t="s">
        <v>3266</v>
      </c>
      <c r="C751" s="71" t="s">
        <v>3707</v>
      </c>
      <c r="D751" t="s">
        <v>583</v>
      </c>
      <c r="E751" t="s">
        <v>584</v>
      </c>
      <c r="F751" t="s">
        <v>553</v>
      </c>
      <c r="G751" t="s">
        <v>2259</v>
      </c>
      <c r="H751" t="s">
        <v>166</v>
      </c>
      <c r="I751" t="s">
        <v>120</v>
      </c>
      <c r="J751" t="s">
        <v>37</v>
      </c>
      <c r="K751" t="s">
        <v>586</v>
      </c>
      <c r="L751" t="s">
        <v>39</v>
      </c>
      <c r="M751">
        <v>746907</v>
      </c>
      <c r="N751">
        <v>0</v>
      </c>
      <c r="O751">
        <v>746907</v>
      </c>
      <c r="P751">
        <v>0</v>
      </c>
      <c r="Q751" t="s">
        <v>2875</v>
      </c>
      <c r="R751" t="s">
        <v>3211</v>
      </c>
      <c r="S751" t="s">
        <v>3708</v>
      </c>
      <c r="T751" t="s">
        <v>588</v>
      </c>
      <c r="U751" t="s">
        <v>3709</v>
      </c>
      <c r="V751" t="s">
        <v>3710</v>
      </c>
      <c r="W751" t="s">
        <v>588</v>
      </c>
      <c r="X751" t="str">
        <f t="shared" si="11"/>
        <v>Funcionamiento</v>
      </c>
      <c r="Y751" t="s">
        <v>2259</v>
      </c>
    </row>
    <row r="752" spans="1:25" x14ac:dyDescent="0.2">
      <c r="A752" t="s">
        <v>3211</v>
      </c>
      <c r="B752" t="s">
        <v>3266</v>
      </c>
      <c r="C752" s="71" t="s">
        <v>3707</v>
      </c>
      <c r="D752" t="s">
        <v>583</v>
      </c>
      <c r="E752" t="s">
        <v>584</v>
      </c>
      <c r="F752" t="s">
        <v>553</v>
      </c>
      <c r="G752" t="s">
        <v>2259</v>
      </c>
      <c r="H752" t="s">
        <v>180</v>
      </c>
      <c r="I752" t="s">
        <v>134</v>
      </c>
      <c r="J752" t="s">
        <v>37</v>
      </c>
      <c r="K752" t="s">
        <v>586</v>
      </c>
      <c r="L752" t="s">
        <v>39</v>
      </c>
      <c r="M752">
        <v>185154</v>
      </c>
      <c r="N752">
        <v>0</v>
      </c>
      <c r="O752">
        <v>185154</v>
      </c>
      <c r="P752">
        <v>0</v>
      </c>
      <c r="Q752" t="s">
        <v>2875</v>
      </c>
      <c r="R752" t="s">
        <v>3211</v>
      </c>
      <c r="S752" t="s">
        <v>3708</v>
      </c>
      <c r="T752" t="s">
        <v>588</v>
      </c>
      <c r="U752" t="s">
        <v>3709</v>
      </c>
      <c r="V752" t="s">
        <v>3710</v>
      </c>
      <c r="W752" t="s">
        <v>588</v>
      </c>
      <c r="X752" t="str">
        <f t="shared" si="11"/>
        <v>Funcionamiento</v>
      </c>
      <c r="Y752" t="s">
        <v>2259</v>
      </c>
    </row>
    <row r="753" spans="1:25" x14ac:dyDescent="0.2">
      <c r="A753" t="s">
        <v>3211</v>
      </c>
      <c r="B753" t="s">
        <v>3266</v>
      </c>
      <c r="C753" s="71" t="s">
        <v>3707</v>
      </c>
      <c r="D753" t="s">
        <v>583</v>
      </c>
      <c r="E753" t="s">
        <v>584</v>
      </c>
      <c r="F753" t="s">
        <v>553</v>
      </c>
      <c r="G753" t="s">
        <v>2259</v>
      </c>
      <c r="H753" t="s">
        <v>171</v>
      </c>
      <c r="I753" t="s">
        <v>125</v>
      </c>
      <c r="J753" t="s">
        <v>37</v>
      </c>
      <c r="K753" t="s">
        <v>586</v>
      </c>
      <c r="L753" t="s">
        <v>39</v>
      </c>
      <c r="M753">
        <v>2629742</v>
      </c>
      <c r="N753">
        <v>0</v>
      </c>
      <c r="O753">
        <v>2629742</v>
      </c>
      <c r="P753">
        <v>0</v>
      </c>
      <c r="Q753" t="s">
        <v>2875</v>
      </c>
      <c r="R753" t="s">
        <v>3211</v>
      </c>
      <c r="S753" t="s">
        <v>3708</v>
      </c>
      <c r="T753" t="s">
        <v>588</v>
      </c>
      <c r="U753" t="s">
        <v>3709</v>
      </c>
      <c r="V753" t="s">
        <v>3710</v>
      </c>
      <c r="W753" t="s">
        <v>588</v>
      </c>
      <c r="X753" t="str">
        <f t="shared" si="11"/>
        <v>Funcionamiento</v>
      </c>
      <c r="Y753" t="s">
        <v>2259</v>
      </c>
    </row>
    <row r="754" spans="1:25" x14ac:dyDescent="0.2">
      <c r="A754" t="s">
        <v>3211</v>
      </c>
      <c r="B754" t="s">
        <v>3266</v>
      </c>
      <c r="C754" s="71" t="s">
        <v>3707</v>
      </c>
      <c r="D754" t="s">
        <v>583</v>
      </c>
      <c r="E754" t="s">
        <v>584</v>
      </c>
      <c r="F754" t="s">
        <v>553</v>
      </c>
      <c r="G754" t="s">
        <v>2259</v>
      </c>
      <c r="H754" t="s">
        <v>181</v>
      </c>
      <c r="I754" t="s">
        <v>135</v>
      </c>
      <c r="J754" t="s">
        <v>37</v>
      </c>
      <c r="K754" t="s">
        <v>586</v>
      </c>
      <c r="L754" t="s">
        <v>39</v>
      </c>
      <c r="M754">
        <v>2354967</v>
      </c>
      <c r="N754">
        <v>0</v>
      </c>
      <c r="O754">
        <v>2354967</v>
      </c>
      <c r="P754">
        <v>0</v>
      </c>
      <c r="Q754" t="s">
        <v>2875</v>
      </c>
      <c r="R754" t="s">
        <v>3211</v>
      </c>
      <c r="S754" t="s">
        <v>3708</v>
      </c>
      <c r="T754" t="s">
        <v>588</v>
      </c>
      <c r="U754" t="s">
        <v>3709</v>
      </c>
      <c r="V754" t="s">
        <v>3710</v>
      </c>
      <c r="W754" t="s">
        <v>588</v>
      </c>
      <c r="X754" t="str">
        <f t="shared" si="11"/>
        <v>Funcionamiento</v>
      </c>
      <c r="Y754" t="s">
        <v>2259</v>
      </c>
    </row>
    <row r="755" spans="1:25" x14ac:dyDescent="0.2">
      <c r="A755" t="s">
        <v>3211</v>
      </c>
      <c r="B755" t="s">
        <v>3266</v>
      </c>
      <c r="C755" s="71" t="s">
        <v>3707</v>
      </c>
      <c r="D755" t="s">
        <v>583</v>
      </c>
      <c r="E755" t="s">
        <v>584</v>
      </c>
      <c r="F755" t="s">
        <v>553</v>
      </c>
      <c r="G755" t="s">
        <v>2259</v>
      </c>
      <c r="H755" t="s">
        <v>169</v>
      </c>
      <c r="I755" t="s">
        <v>123</v>
      </c>
      <c r="J755" t="s">
        <v>37</v>
      </c>
      <c r="K755" t="s">
        <v>586</v>
      </c>
      <c r="L755" t="s">
        <v>39</v>
      </c>
      <c r="M755">
        <v>2069371</v>
      </c>
      <c r="N755">
        <v>0</v>
      </c>
      <c r="O755">
        <v>2069371</v>
      </c>
      <c r="P755">
        <v>0</v>
      </c>
      <c r="Q755" t="s">
        <v>2875</v>
      </c>
      <c r="R755" t="s">
        <v>3211</v>
      </c>
      <c r="S755" t="s">
        <v>3708</v>
      </c>
      <c r="T755" t="s">
        <v>588</v>
      </c>
      <c r="U755" t="s">
        <v>3709</v>
      </c>
      <c r="V755" t="s">
        <v>3710</v>
      </c>
      <c r="W755" t="s">
        <v>588</v>
      </c>
      <c r="X755" t="str">
        <f t="shared" si="11"/>
        <v>Funcionamiento</v>
      </c>
      <c r="Y755" t="s">
        <v>2259</v>
      </c>
    </row>
    <row r="756" spans="1:25" x14ac:dyDescent="0.2">
      <c r="A756" t="s">
        <v>3211</v>
      </c>
      <c r="B756" t="s">
        <v>3266</v>
      </c>
      <c r="C756" s="71" t="s">
        <v>3707</v>
      </c>
      <c r="D756" t="s">
        <v>583</v>
      </c>
      <c r="E756" t="s">
        <v>584</v>
      </c>
      <c r="F756" t="s">
        <v>553</v>
      </c>
      <c r="G756" t="s">
        <v>2259</v>
      </c>
      <c r="H756" t="s">
        <v>557</v>
      </c>
      <c r="I756" t="s">
        <v>3221</v>
      </c>
      <c r="J756" t="s">
        <v>37</v>
      </c>
      <c r="K756" t="s">
        <v>586</v>
      </c>
      <c r="L756" t="s">
        <v>39</v>
      </c>
      <c r="M756">
        <v>956542</v>
      </c>
      <c r="N756">
        <v>0</v>
      </c>
      <c r="O756">
        <v>956542</v>
      </c>
      <c r="P756">
        <v>0</v>
      </c>
      <c r="Q756" t="s">
        <v>2875</v>
      </c>
      <c r="R756" t="s">
        <v>3211</v>
      </c>
      <c r="S756" t="s">
        <v>3708</v>
      </c>
      <c r="T756" t="s">
        <v>588</v>
      </c>
      <c r="U756" t="s">
        <v>3709</v>
      </c>
      <c r="V756" t="s">
        <v>3710</v>
      </c>
      <c r="W756" t="s">
        <v>588</v>
      </c>
      <c r="X756" t="str">
        <f t="shared" si="11"/>
        <v>Funcionamiento</v>
      </c>
      <c r="Y756" t="s">
        <v>2259</v>
      </c>
    </row>
    <row r="757" spans="1:25" x14ac:dyDescent="0.2">
      <c r="A757" t="s">
        <v>3211</v>
      </c>
      <c r="B757" t="s">
        <v>3266</v>
      </c>
      <c r="C757" s="71" t="s">
        <v>3707</v>
      </c>
      <c r="D757" t="s">
        <v>583</v>
      </c>
      <c r="E757" t="s">
        <v>584</v>
      </c>
      <c r="F757" t="s">
        <v>553</v>
      </c>
      <c r="G757" t="s">
        <v>2259</v>
      </c>
      <c r="H757" t="s">
        <v>178</v>
      </c>
      <c r="I757" t="s">
        <v>132</v>
      </c>
      <c r="J757" t="s">
        <v>37</v>
      </c>
      <c r="K757" t="s">
        <v>586</v>
      </c>
      <c r="L757" t="s">
        <v>39</v>
      </c>
      <c r="M757">
        <v>2517592</v>
      </c>
      <c r="N757">
        <v>0</v>
      </c>
      <c r="O757">
        <v>2517592</v>
      </c>
      <c r="P757">
        <v>0</v>
      </c>
      <c r="Q757" t="s">
        <v>2875</v>
      </c>
      <c r="R757" t="s">
        <v>3211</v>
      </c>
      <c r="S757" t="s">
        <v>3708</v>
      </c>
      <c r="T757" t="s">
        <v>588</v>
      </c>
      <c r="U757" t="s">
        <v>3709</v>
      </c>
      <c r="V757" t="s">
        <v>3710</v>
      </c>
      <c r="W757" t="s">
        <v>588</v>
      </c>
      <c r="X757" t="str">
        <f t="shared" si="11"/>
        <v>Funcionamiento</v>
      </c>
      <c r="Y757" t="s">
        <v>2259</v>
      </c>
    </row>
    <row r="758" spans="1:25" x14ac:dyDescent="0.2">
      <c r="A758" t="s">
        <v>3215</v>
      </c>
      <c r="B758" t="s">
        <v>3276</v>
      </c>
      <c r="C758" s="71" t="s">
        <v>3711</v>
      </c>
      <c r="D758" t="s">
        <v>583</v>
      </c>
      <c r="E758" t="s">
        <v>584</v>
      </c>
      <c r="F758" t="s">
        <v>553</v>
      </c>
      <c r="G758" t="s">
        <v>2259</v>
      </c>
      <c r="H758" t="s">
        <v>173</v>
      </c>
      <c r="I758" t="s">
        <v>127</v>
      </c>
      <c r="J758" t="s">
        <v>37</v>
      </c>
      <c r="K758" t="s">
        <v>586</v>
      </c>
      <c r="L758" t="s">
        <v>39</v>
      </c>
      <c r="M758">
        <v>3357600</v>
      </c>
      <c r="N758">
        <v>0</v>
      </c>
      <c r="O758">
        <v>3357600</v>
      </c>
      <c r="P758">
        <v>0</v>
      </c>
      <c r="Q758" t="s">
        <v>3712</v>
      </c>
      <c r="R758" t="s">
        <v>3215</v>
      </c>
      <c r="S758" t="s">
        <v>3098</v>
      </c>
      <c r="T758" t="s">
        <v>588</v>
      </c>
      <c r="U758" t="s">
        <v>3713</v>
      </c>
      <c r="V758" t="s">
        <v>3714</v>
      </c>
      <c r="W758" t="s">
        <v>588</v>
      </c>
      <c r="X758" t="str">
        <f t="shared" si="11"/>
        <v>Funcionamiento</v>
      </c>
      <c r="Y758" t="s">
        <v>2259</v>
      </c>
    </row>
    <row r="759" spans="1:25" x14ac:dyDescent="0.2">
      <c r="A759" t="s">
        <v>3215</v>
      </c>
      <c r="B759" t="s">
        <v>3276</v>
      </c>
      <c r="C759" s="71" t="s">
        <v>3711</v>
      </c>
      <c r="D759" t="s">
        <v>583</v>
      </c>
      <c r="E759" t="s">
        <v>584</v>
      </c>
      <c r="F759" t="s">
        <v>553</v>
      </c>
      <c r="G759" t="s">
        <v>2259</v>
      </c>
      <c r="H759" t="s">
        <v>175</v>
      </c>
      <c r="I759" t="s">
        <v>129</v>
      </c>
      <c r="J759" t="s">
        <v>37</v>
      </c>
      <c r="K759" t="s">
        <v>586</v>
      </c>
      <c r="L759" t="s">
        <v>39</v>
      </c>
      <c r="M759">
        <v>469500</v>
      </c>
      <c r="N759">
        <v>0</v>
      </c>
      <c r="O759">
        <v>469500</v>
      </c>
      <c r="P759">
        <v>0</v>
      </c>
      <c r="Q759" t="s">
        <v>3712</v>
      </c>
      <c r="R759" t="s">
        <v>3215</v>
      </c>
      <c r="S759" t="s">
        <v>3098</v>
      </c>
      <c r="T759" t="s">
        <v>588</v>
      </c>
      <c r="U759" t="s">
        <v>3713</v>
      </c>
      <c r="V759" t="s">
        <v>3714</v>
      </c>
      <c r="W759" t="s">
        <v>588</v>
      </c>
      <c r="X759" t="str">
        <f t="shared" si="11"/>
        <v>Funcionamiento</v>
      </c>
      <c r="Y759" t="s">
        <v>2259</v>
      </c>
    </row>
    <row r="760" spans="1:25" x14ac:dyDescent="0.2">
      <c r="A760" t="s">
        <v>3215</v>
      </c>
      <c r="B760" t="s">
        <v>3276</v>
      </c>
      <c r="C760" s="71" t="s">
        <v>3711</v>
      </c>
      <c r="D760" t="s">
        <v>583</v>
      </c>
      <c r="E760" t="s">
        <v>584</v>
      </c>
      <c r="F760" t="s">
        <v>553</v>
      </c>
      <c r="G760" t="s">
        <v>2259</v>
      </c>
      <c r="H760" t="s">
        <v>176</v>
      </c>
      <c r="I760" t="s">
        <v>130</v>
      </c>
      <c r="J760" t="s">
        <v>37</v>
      </c>
      <c r="K760" t="s">
        <v>586</v>
      </c>
      <c r="L760" t="s">
        <v>39</v>
      </c>
      <c r="M760">
        <v>1315900</v>
      </c>
      <c r="N760">
        <v>0</v>
      </c>
      <c r="O760">
        <v>1315900</v>
      </c>
      <c r="P760">
        <v>0</v>
      </c>
      <c r="Q760" t="s">
        <v>3712</v>
      </c>
      <c r="R760" t="s">
        <v>3215</v>
      </c>
      <c r="S760" t="s">
        <v>3098</v>
      </c>
      <c r="T760" t="s">
        <v>588</v>
      </c>
      <c r="U760" t="s">
        <v>3713</v>
      </c>
      <c r="V760" t="s">
        <v>3714</v>
      </c>
      <c r="W760" t="s">
        <v>588</v>
      </c>
      <c r="X760" t="str">
        <f t="shared" si="11"/>
        <v>Funcionamiento</v>
      </c>
      <c r="Y760" t="s">
        <v>2259</v>
      </c>
    </row>
    <row r="761" spans="1:25" x14ac:dyDescent="0.2">
      <c r="A761" t="s">
        <v>3215</v>
      </c>
      <c r="B761" t="s">
        <v>3276</v>
      </c>
      <c r="C761" s="71" t="s">
        <v>3711</v>
      </c>
      <c r="D761" t="s">
        <v>583</v>
      </c>
      <c r="E761" t="s">
        <v>584</v>
      </c>
      <c r="F761" t="s">
        <v>553</v>
      </c>
      <c r="G761" t="s">
        <v>2259</v>
      </c>
      <c r="H761" t="s">
        <v>174</v>
      </c>
      <c r="I761" t="s">
        <v>128</v>
      </c>
      <c r="J761" t="s">
        <v>37</v>
      </c>
      <c r="K761" t="s">
        <v>586</v>
      </c>
      <c r="L761" t="s">
        <v>39</v>
      </c>
      <c r="M761">
        <v>1754100</v>
      </c>
      <c r="N761">
        <v>0</v>
      </c>
      <c r="O761">
        <v>1754100</v>
      </c>
      <c r="P761">
        <v>0</v>
      </c>
      <c r="Q761" t="s">
        <v>3712</v>
      </c>
      <c r="R761" t="s">
        <v>3215</v>
      </c>
      <c r="S761" t="s">
        <v>3098</v>
      </c>
      <c r="T761" t="s">
        <v>588</v>
      </c>
      <c r="U761" t="s">
        <v>3713</v>
      </c>
      <c r="V761" t="s">
        <v>3714</v>
      </c>
      <c r="W761" t="s">
        <v>588</v>
      </c>
      <c r="X761" t="str">
        <f t="shared" si="11"/>
        <v>Funcionamiento</v>
      </c>
      <c r="Y761" t="s">
        <v>2259</v>
      </c>
    </row>
    <row r="762" spans="1:25" x14ac:dyDescent="0.2">
      <c r="A762" t="s">
        <v>3215</v>
      </c>
      <c r="B762" t="s">
        <v>3276</v>
      </c>
      <c r="C762" s="71" t="s">
        <v>3711</v>
      </c>
      <c r="D762" t="s">
        <v>583</v>
      </c>
      <c r="E762" t="s">
        <v>584</v>
      </c>
      <c r="F762" t="s">
        <v>553</v>
      </c>
      <c r="G762" t="s">
        <v>2259</v>
      </c>
      <c r="H762" t="s">
        <v>172</v>
      </c>
      <c r="I762" t="s">
        <v>126</v>
      </c>
      <c r="J762" t="s">
        <v>37</v>
      </c>
      <c r="K762" t="s">
        <v>586</v>
      </c>
      <c r="L762" t="s">
        <v>39</v>
      </c>
      <c r="M762">
        <v>4739600</v>
      </c>
      <c r="N762">
        <v>0</v>
      </c>
      <c r="O762">
        <v>4739600</v>
      </c>
      <c r="P762">
        <v>0</v>
      </c>
      <c r="Q762" t="s">
        <v>3712</v>
      </c>
      <c r="R762" t="s">
        <v>3215</v>
      </c>
      <c r="S762" t="s">
        <v>3098</v>
      </c>
      <c r="T762" t="s">
        <v>588</v>
      </c>
      <c r="U762" t="s">
        <v>3713</v>
      </c>
      <c r="V762" t="s">
        <v>3714</v>
      </c>
      <c r="W762" t="s">
        <v>588</v>
      </c>
      <c r="X762" t="str">
        <f t="shared" si="11"/>
        <v>Funcionamiento</v>
      </c>
      <c r="Y762" t="s">
        <v>2259</v>
      </c>
    </row>
    <row r="763" spans="1:25" x14ac:dyDescent="0.2">
      <c r="A763" t="s">
        <v>3215</v>
      </c>
      <c r="B763" t="s">
        <v>3276</v>
      </c>
      <c r="C763" s="71" t="s">
        <v>3711</v>
      </c>
      <c r="D763" t="s">
        <v>583</v>
      </c>
      <c r="E763" t="s">
        <v>584</v>
      </c>
      <c r="F763" t="s">
        <v>553</v>
      </c>
      <c r="G763" t="s">
        <v>2259</v>
      </c>
      <c r="H763" t="s">
        <v>177</v>
      </c>
      <c r="I763" t="s">
        <v>131</v>
      </c>
      <c r="J763" t="s">
        <v>37</v>
      </c>
      <c r="K763" t="s">
        <v>586</v>
      </c>
      <c r="L763" t="s">
        <v>39</v>
      </c>
      <c r="M763">
        <v>877600</v>
      </c>
      <c r="N763">
        <v>0</v>
      </c>
      <c r="O763">
        <v>877600</v>
      </c>
      <c r="P763">
        <v>0</v>
      </c>
      <c r="Q763" t="s">
        <v>3712</v>
      </c>
      <c r="R763" t="s">
        <v>3215</v>
      </c>
      <c r="S763" t="s">
        <v>3098</v>
      </c>
      <c r="T763" t="s">
        <v>588</v>
      </c>
      <c r="U763" t="s">
        <v>3713</v>
      </c>
      <c r="V763" t="s">
        <v>3714</v>
      </c>
      <c r="W763" t="s">
        <v>588</v>
      </c>
      <c r="X763" t="str">
        <f t="shared" si="11"/>
        <v>Funcionamiento</v>
      </c>
      <c r="Y763" t="s">
        <v>2259</v>
      </c>
    </row>
    <row r="764" spans="1:25" x14ac:dyDescent="0.2">
      <c r="A764" t="s">
        <v>3160</v>
      </c>
      <c r="B764" t="s">
        <v>3582</v>
      </c>
      <c r="C764" s="71" t="s">
        <v>3715</v>
      </c>
      <c r="D764" t="s">
        <v>583</v>
      </c>
      <c r="E764" t="s">
        <v>584</v>
      </c>
      <c r="F764" t="s">
        <v>553</v>
      </c>
      <c r="G764" t="s">
        <v>2259</v>
      </c>
      <c r="H764" t="s">
        <v>191</v>
      </c>
      <c r="I764" t="s">
        <v>146</v>
      </c>
      <c r="J764" t="s">
        <v>48</v>
      </c>
      <c r="K764" t="s">
        <v>596</v>
      </c>
      <c r="L764" t="s">
        <v>39</v>
      </c>
      <c r="M764">
        <v>407319</v>
      </c>
      <c r="N764">
        <v>0</v>
      </c>
      <c r="O764">
        <v>407319</v>
      </c>
      <c r="P764">
        <v>0</v>
      </c>
      <c r="Q764" t="s">
        <v>3716</v>
      </c>
      <c r="R764" t="s">
        <v>3160</v>
      </c>
      <c r="S764" t="s">
        <v>3104</v>
      </c>
      <c r="T764" t="s">
        <v>3717</v>
      </c>
      <c r="U764" t="s">
        <v>3718</v>
      </c>
      <c r="V764" t="s">
        <v>3719</v>
      </c>
      <c r="W764" t="s">
        <v>3043</v>
      </c>
      <c r="X764" t="str">
        <f t="shared" si="11"/>
        <v>Funcionamiento</v>
      </c>
      <c r="Y764" t="s">
        <v>2259</v>
      </c>
    </row>
    <row r="765" spans="1:25" x14ac:dyDescent="0.2">
      <c r="A765" t="s">
        <v>3160</v>
      </c>
      <c r="B765" t="s">
        <v>3582</v>
      </c>
      <c r="C765" s="71" t="s">
        <v>3715</v>
      </c>
      <c r="D765" t="s">
        <v>583</v>
      </c>
      <c r="E765" t="s">
        <v>584</v>
      </c>
      <c r="F765" t="s">
        <v>553</v>
      </c>
      <c r="G765" t="s">
        <v>2259</v>
      </c>
      <c r="H765" t="s">
        <v>185</v>
      </c>
      <c r="I765" t="s">
        <v>139</v>
      </c>
      <c r="J765" t="s">
        <v>48</v>
      </c>
      <c r="K765" t="s">
        <v>596</v>
      </c>
      <c r="L765" t="s">
        <v>39</v>
      </c>
      <c r="M765">
        <v>15000</v>
      </c>
      <c r="N765">
        <v>-15000</v>
      </c>
      <c r="O765">
        <v>0</v>
      </c>
      <c r="P765">
        <v>0</v>
      </c>
      <c r="Q765" t="s">
        <v>3716</v>
      </c>
      <c r="R765" t="s">
        <v>3160</v>
      </c>
      <c r="S765" t="s">
        <v>3104</v>
      </c>
      <c r="T765" t="s">
        <v>3717</v>
      </c>
      <c r="U765" t="s">
        <v>3718</v>
      </c>
      <c r="V765" t="s">
        <v>3719</v>
      </c>
      <c r="W765" t="s">
        <v>3043</v>
      </c>
      <c r="X765" t="str">
        <f t="shared" si="11"/>
        <v>Funcionamiento</v>
      </c>
      <c r="Y765" t="s">
        <v>2259</v>
      </c>
    </row>
    <row r="766" spans="1:25" x14ac:dyDescent="0.2">
      <c r="A766" t="s">
        <v>3150</v>
      </c>
      <c r="B766" t="s">
        <v>7884</v>
      </c>
      <c r="C766" s="71" t="s">
        <v>7885</v>
      </c>
      <c r="D766" t="s">
        <v>583</v>
      </c>
      <c r="E766" t="s">
        <v>602</v>
      </c>
      <c r="F766" t="s">
        <v>3087</v>
      </c>
      <c r="G766" t="s">
        <v>2259</v>
      </c>
      <c r="H766" t="s">
        <v>197</v>
      </c>
      <c r="I766" t="s">
        <v>155</v>
      </c>
      <c r="J766" t="s">
        <v>48</v>
      </c>
      <c r="K766" t="s">
        <v>596</v>
      </c>
      <c r="L766" t="s">
        <v>39</v>
      </c>
      <c r="M766">
        <v>8144400</v>
      </c>
      <c r="N766">
        <v>0</v>
      </c>
      <c r="O766">
        <v>8144400</v>
      </c>
      <c r="P766">
        <v>8144400</v>
      </c>
      <c r="Q766" t="s">
        <v>7886</v>
      </c>
      <c r="R766" t="s">
        <v>3150</v>
      </c>
      <c r="S766" t="s">
        <v>588</v>
      </c>
      <c r="T766" t="s">
        <v>588</v>
      </c>
      <c r="U766" t="s">
        <v>588</v>
      </c>
      <c r="V766" t="s">
        <v>588</v>
      </c>
      <c r="W766" t="s">
        <v>588</v>
      </c>
      <c r="X766" t="str">
        <f t="shared" si="11"/>
        <v>Inversión</v>
      </c>
      <c r="Y766" t="s">
        <v>626</v>
      </c>
    </row>
    <row r="767" spans="1:25" x14ac:dyDescent="0.2">
      <c r="A767" t="s">
        <v>3223</v>
      </c>
      <c r="B767" t="s">
        <v>7884</v>
      </c>
      <c r="C767" s="71" t="s">
        <v>7887</v>
      </c>
      <c r="D767" t="s">
        <v>583</v>
      </c>
      <c r="E767" t="s">
        <v>584</v>
      </c>
      <c r="F767" t="s">
        <v>3087</v>
      </c>
      <c r="G767" t="s">
        <v>2259</v>
      </c>
      <c r="H767" t="s">
        <v>197</v>
      </c>
      <c r="I767" t="s">
        <v>155</v>
      </c>
      <c r="J767" t="s">
        <v>48</v>
      </c>
      <c r="K767" t="s">
        <v>596</v>
      </c>
      <c r="L767" t="s">
        <v>39</v>
      </c>
      <c r="M767">
        <v>15168600</v>
      </c>
      <c r="N767">
        <v>-3033720</v>
      </c>
      <c r="O767">
        <v>12134880</v>
      </c>
      <c r="P767">
        <v>0</v>
      </c>
      <c r="Q767" t="s">
        <v>7888</v>
      </c>
      <c r="R767" t="s">
        <v>3223</v>
      </c>
      <c r="S767" t="s">
        <v>8845</v>
      </c>
      <c r="T767" t="s">
        <v>588</v>
      </c>
      <c r="U767" t="s">
        <v>588</v>
      </c>
      <c r="V767" t="s">
        <v>588</v>
      </c>
      <c r="W767" t="s">
        <v>588</v>
      </c>
      <c r="X767" t="str">
        <f t="shared" si="11"/>
        <v>Inversión</v>
      </c>
      <c r="Y767" t="s">
        <v>626</v>
      </c>
    </row>
    <row r="768" spans="1:25" x14ac:dyDescent="0.2">
      <c r="A768" t="s">
        <v>3229</v>
      </c>
      <c r="B768" t="s">
        <v>7884</v>
      </c>
      <c r="C768" s="71" t="s">
        <v>7889</v>
      </c>
      <c r="D768" t="s">
        <v>583</v>
      </c>
      <c r="E768" t="s">
        <v>584</v>
      </c>
      <c r="F768" t="s">
        <v>3087</v>
      </c>
      <c r="G768" t="s">
        <v>2259</v>
      </c>
      <c r="H768" t="s">
        <v>197</v>
      </c>
      <c r="I768" t="s">
        <v>155</v>
      </c>
      <c r="J768" t="s">
        <v>48</v>
      </c>
      <c r="K768" t="s">
        <v>596</v>
      </c>
      <c r="L768" t="s">
        <v>39</v>
      </c>
      <c r="M768">
        <v>7432614</v>
      </c>
      <c r="N768">
        <v>-165170</v>
      </c>
      <c r="O768">
        <v>7267444</v>
      </c>
      <c r="P768">
        <v>0</v>
      </c>
      <c r="Q768" t="s">
        <v>7890</v>
      </c>
      <c r="R768" t="s">
        <v>3229</v>
      </c>
      <c r="S768" t="s">
        <v>8321</v>
      </c>
      <c r="T768" t="s">
        <v>8846</v>
      </c>
      <c r="U768" t="s">
        <v>8847</v>
      </c>
      <c r="V768" t="s">
        <v>8848</v>
      </c>
      <c r="W768" t="s">
        <v>588</v>
      </c>
      <c r="X768" t="str">
        <f t="shared" si="11"/>
        <v>Inversión</v>
      </c>
      <c r="Y768" t="s">
        <v>626</v>
      </c>
    </row>
    <row r="769" spans="1:25" x14ac:dyDescent="0.2">
      <c r="A769" t="s">
        <v>3235</v>
      </c>
      <c r="B769" t="s">
        <v>7884</v>
      </c>
      <c r="C769" s="71" t="s">
        <v>7891</v>
      </c>
      <c r="D769" t="s">
        <v>583</v>
      </c>
      <c r="E769" t="s">
        <v>584</v>
      </c>
      <c r="F769" t="s">
        <v>3087</v>
      </c>
      <c r="G769" t="s">
        <v>2259</v>
      </c>
      <c r="H769" t="s">
        <v>197</v>
      </c>
      <c r="I769" t="s">
        <v>155</v>
      </c>
      <c r="J769" t="s">
        <v>48</v>
      </c>
      <c r="K769" t="s">
        <v>596</v>
      </c>
      <c r="L769" t="s">
        <v>39</v>
      </c>
      <c r="M769">
        <v>6484183</v>
      </c>
      <c r="N769">
        <v>-1469742</v>
      </c>
      <c r="O769">
        <v>5014441</v>
      </c>
      <c r="P769">
        <v>0</v>
      </c>
      <c r="Q769" t="s">
        <v>7892</v>
      </c>
      <c r="R769" t="s">
        <v>3235</v>
      </c>
      <c r="S769" t="s">
        <v>5878</v>
      </c>
      <c r="T769" t="s">
        <v>588</v>
      </c>
      <c r="U769" t="s">
        <v>588</v>
      </c>
      <c r="V769" t="s">
        <v>588</v>
      </c>
      <c r="W769" t="s">
        <v>588</v>
      </c>
      <c r="X769" t="str">
        <f t="shared" si="11"/>
        <v>Inversión</v>
      </c>
      <c r="Y769" t="s">
        <v>626</v>
      </c>
    </row>
    <row r="770" spans="1:25" x14ac:dyDescent="0.2">
      <c r="A770" t="s">
        <v>3167</v>
      </c>
      <c r="B770" t="s">
        <v>7884</v>
      </c>
      <c r="C770" s="71" t="s">
        <v>7893</v>
      </c>
      <c r="D770" t="s">
        <v>583</v>
      </c>
      <c r="E770" t="s">
        <v>584</v>
      </c>
      <c r="F770" t="s">
        <v>3087</v>
      </c>
      <c r="G770" t="s">
        <v>2259</v>
      </c>
      <c r="H770" t="s">
        <v>197</v>
      </c>
      <c r="I770" t="s">
        <v>155</v>
      </c>
      <c r="J770" t="s">
        <v>48</v>
      </c>
      <c r="K770" t="s">
        <v>596</v>
      </c>
      <c r="L770" t="s">
        <v>39</v>
      </c>
      <c r="M770">
        <v>5092755</v>
      </c>
      <c r="N770">
        <v>-679034</v>
      </c>
      <c r="O770">
        <v>4413721</v>
      </c>
      <c r="P770">
        <v>0</v>
      </c>
      <c r="Q770" t="s">
        <v>7894</v>
      </c>
      <c r="R770" t="s">
        <v>3167</v>
      </c>
      <c r="S770" t="s">
        <v>5726</v>
      </c>
      <c r="T770" t="s">
        <v>4847</v>
      </c>
      <c r="U770" t="s">
        <v>7261</v>
      </c>
      <c r="V770" t="s">
        <v>588</v>
      </c>
      <c r="W770" t="s">
        <v>588</v>
      </c>
      <c r="X770" t="str">
        <f t="shared" ref="X770:X833" si="12">IF(LEFT(H770,1)="C","Inversión","Funcionamiento")</f>
        <v>Inversión</v>
      </c>
      <c r="Y770" t="s">
        <v>626</v>
      </c>
    </row>
    <row r="771" spans="1:25" x14ac:dyDescent="0.2">
      <c r="A771" t="s">
        <v>3245</v>
      </c>
      <c r="B771" t="s">
        <v>8322</v>
      </c>
      <c r="C771" s="71" t="s">
        <v>8323</v>
      </c>
      <c r="D771" t="s">
        <v>583</v>
      </c>
      <c r="E771" t="s">
        <v>584</v>
      </c>
      <c r="F771" t="s">
        <v>553</v>
      </c>
      <c r="G771" t="s">
        <v>2259</v>
      </c>
      <c r="H771" t="s">
        <v>557</v>
      </c>
      <c r="I771" t="s">
        <v>3221</v>
      </c>
      <c r="J771" t="s">
        <v>37</v>
      </c>
      <c r="K771" t="s">
        <v>586</v>
      </c>
      <c r="L771" t="s">
        <v>39</v>
      </c>
      <c r="M771">
        <v>949686</v>
      </c>
      <c r="N771">
        <v>0</v>
      </c>
      <c r="O771">
        <v>949686</v>
      </c>
      <c r="P771">
        <v>0</v>
      </c>
      <c r="Q771" t="s">
        <v>8324</v>
      </c>
      <c r="R771" t="s">
        <v>3245</v>
      </c>
      <c r="S771" t="s">
        <v>8325</v>
      </c>
      <c r="T771" t="s">
        <v>588</v>
      </c>
      <c r="U771" t="s">
        <v>8326</v>
      </c>
      <c r="V771" t="s">
        <v>8327</v>
      </c>
      <c r="W771" t="s">
        <v>588</v>
      </c>
      <c r="X771" t="str">
        <f t="shared" si="12"/>
        <v>Funcionamiento</v>
      </c>
      <c r="Y771" t="s">
        <v>2259</v>
      </c>
    </row>
    <row r="772" spans="1:25" x14ac:dyDescent="0.2">
      <c r="A772" t="s">
        <v>3245</v>
      </c>
      <c r="B772" t="s">
        <v>8322</v>
      </c>
      <c r="C772" s="71" t="s">
        <v>8323</v>
      </c>
      <c r="D772" t="s">
        <v>583</v>
      </c>
      <c r="E772" t="s">
        <v>584</v>
      </c>
      <c r="F772" t="s">
        <v>553</v>
      </c>
      <c r="G772" t="s">
        <v>2259</v>
      </c>
      <c r="H772" t="s">
        <v>178</v>
      </c>
      <c r="I772" t="s">
        <v>132</v>
      </c>
      <c r="J772" t="s">
        <v>37</v>
      </c>
      <c r="K772" t="s">
        <v>586</v>
      </c>
      <c r="L772" t="s">
        <v>39</v>
      </c>
      <c r="M772">
        <v>3320339</v>
      </c>
      <c r="N772">
        <v>0</v>
      </c>
      <c r="O772">
        <v>3320339</v>
      </c>
      <c r="P772">
        <v>0</v>
      </c>
      <c r="Q772" t="s">
        <v>8324</v>
      </c>
      <c r="R772" t="s">
        <v>3245</v>
      </c>
      <c r="S772" t="s">
        <v>8325</v>
      </c>
      <c r="T772" t="s">
        <v>588</v>
      </c>
      <c r="U772" t="s">
        <v>8326</v>
      </c>
      <c r="V772" t="s">
        <v>8327</v>
      </c>
      <c r="W772" t="s">
        <v>588</v>
      </c>
      <c r="X772" t="str">
        <f t="shared" si="12"/>
        <v>Funcionamiento</v>
      </c>
      <c r="Y772" t="s">
        <v>2259</v>
      </c>
    </row>
    <row r="773" spans="1:25" x14ac:dyDescent="0.2">
      <c r="A773" t="s">
        <v>3245</v>
      </c>
      <c r="B773" t="s">
        <v>8322</v>
      </c>
      <c r="C773" s="71" t="s">
        <v>8323</v>
      </c>
      <c r="D773" t="s">
        <v>583</v>
      </c>
      <c r="E773" t="s">
        <v>584</v>
      </c>
      <c r="F773" t="s">
        <v>553</v>
      </c>
      <c r="G773" t="s">
        <v>2259</v>
      </c>
      <c r="H773" t="s">
        <v>180</v>
      </c>
      <c r="I773" t="s">
        <v>134</v>
      </c>
      <c r="J773" t="s">
        <v>37</v>
      </c>
      <c r="K773" t="s">
        <v>586</v>
      </c>
      <c r="L773" t="s">
        <v>39</v>
      </c>
      <c r="M773">
        <v>258072</v>
      </c>
      <c r="N773">
        <v>0</v>
      </c>
      <c r="O773">
        <v>258072</v>
      </c>
      <c r="P773">
        <v>0</v>
      </c>
      <c r="Q773" t="s">
        <v>8324</v>
      </c>
      <c r="R773" t="s">
        <v>3245</v>
      </c>
      <c r="S773" t="s">
        <v>8325</v>
      </c>
      <c r="T773" t="s">
        <v>588</v>
      </c>
      <c r="U773" t="s">
        <v>8326</v>
      </c>
      <c r="V773" t="s">
        <v>8327</v>
      </c>
      <c r="W773" t="s">
        <v>588</v>
      </c>
      <c r="X773" t="str">
        <f t="shared" si="12"/>
        <v>Funcionamiento</v>
      </c>
      <c r="Y773" t="s">
        <v>2259</v>
      </c>
    </row>
    <row r="774" spans="1:25" x14ac:dyDescent="0.2">
      <c r="A774" t="s">
        <v>3245</v>
      </c>
      <c r="B774" t="s">
        <v>8322</v>
      </c>
      <c r="C774" s="71" t="s">
        <v>8323</v>
      </c>
      <c r="D774" t="s">
        <v>583</v>
      </c>
      <c r="E774" t="s">
        <v>584</v>
      </c>
      <c r="F774" t="s">
        <v>553</v>
      </c>
      <c r="G774" t="s">
        <v>2259</v>
      </c>
      <c r="H774" t="s">
        <v>181</v>
      </c>
      <c r="I774" t="s">
        <v>135</v>
      </c>
      <c r="J774" t="s">
        <v>37</v>
      </c>
      <c r="K774" t="s">
        <v>586</v>
      </c>
      <c r="L774" t="s">
        <v>39</v>
      </c>
      <c r="M774">
        <v>2354967</v>
      </c>
      <c r="N774">
        <v>0</v>
      </c>
      <c r="O774">
        <v>2354967</v>
      </c>
      <c r="P774">
        <v>0</v>
      </c>
      <c r="Q774" t="s">
        <v>8324</v>
      </c>
      <c r="R774" t="s">
        <v>3245</v>
      </c>
      <c r="S774" t="s">
        <v>8325</v>
      </c>
      <c r="T774" t="s">
        <v>588</v>
      </c>
      <c r="U774" t="s">
        <v>8326</v>
      </c>
      <c r="V774" t="s">
        <v>8327</v>
      </c>
      <c r="W774" t="s">
        <v>588</v>
      </c>
      <c r="X774" t="str">
        <f t="shared" si="12"/>
        <v>Funcionamiento</v>
      </c>
      <c r="Y774" t="s">
        <v>2259</v>
      </c>
    </row>
    <row r="775" spans="1:25" x14ac:dyDescent="0.2">
      <c r="A775" t="s">
        <v>3245</v>
      </c>
      <c r="B775" t="s">
        <v>8322</v>
      </c>
      <c r="C775" s="71" t="s">
        <v>8323</v>
      </c>
      <c r="D775" t="s">
        <v>583</v>
      </c>
      <c r="E775" t="s">
        <v>584</v>
      </c>
      <c r="F775" t="s">
        <v>553</v>
      </c>
      <c r="G775" t="s">
        <v>2259</v>
      </c>
      <c r="H775" t="s">
        <v>166</v>
      </c>
      <c r="I775" t="s">
        <v>120</v>
      </c>
      <c r="J775" t="s">
        <v>37</v>
      </c>
      <c r="K775" t="s">
        <v>586</v>
      </c>
      <c r="L775" t="s">
        <v>39</v>
      </c>
      <c r="M775">
        <v>742501</v>
      </c>
      <c r="N775">
        <v>0</v>
      </c>
      <c r="O775">
        <v>742501</v>
      </c>
      <c r="P775">
        <v>0</v>
      </c>
      <c r="Q775" t="s">
        <v>8324</v>
      </c>
      <c r="R775" t="s">
        <v>3245</v>
      </c>
      <c r="S775" t="s">
        <v>8325</v>
      </c>
      <c r="T775" t="s">
        <v>588</v>
      </c>
      <c r="U775" t="s">
        <v>8326</v>
      </c>
      <c r="V775" t="s">
        <v>8327</v>
      </c>
      <c r="W775" t="s">
        <v>588</v>
      </c>
      <c r="X775" t="str">
        <f t="shared" si="12"/>
        <v>Funcionamiento</v>
      </c>
      <c r="Y775" t="s">
        <v>2259</v>
      </c>
    </row>
    <row r="776" spans="1:25" x14ac:dyDescent="0.2">
      <c r="A776" t="s">
        <v>3245</v>
      </c>
      <c r="B776" t="s">
        <v>8322</v>
      </c>
      <c r="C776" s="71" t="s">
        <v>8323</v>
      </c>
      <c r="D776" t="s">
        <v>583</v>
      </c>
      <c r="E776" t="s">
        <v>584</v>
      </c>
      <c r="F776" t="s">
        <v>553</v>
      </c>
      <c r="G776" t="s">
        <v>2259</v>
      </c>
      <c r="H776" t="s">
        <v>164</v>
      </c>
      <c r="I776" t="s">
        <v>118</v>
      </c>
      <c r="J776" t="s">
        <v>37</v>
      </c>
      <c r="K776" t="s">
        <v>586</v>
      </c>
      <c r="L776" t="s">
        <v>39</v>
      </c>
      <c r="M776">
        <v>38322462</v>
      </c>
      <c r="N776">
        <v>0</v>
      </c>
      <c r="O776">
        <v>38322462</v>
      </c>
      <c r="P776">
        <v>0</v>
      </c>
      <c r="Q776" t="s">
        <v>8324</v>
      </c>
      <c r="R776" t="s">
        <v>3245</v>
      </c>
      <c r="S776" t="s">
        <v>8325</v>
      </c>
      <c r="T776" t="s">
        <v>588</v>
      </c>
      <c r="U776" t="s">
        <v>8326</v>
      </c>
      <c r="V776" t="s">
        <v>8327</v>
      </c>
      <c r="W776" t="s">
        <v>588</v>
      </c>
      <c r="X776" t="str">
        <f t="shared" si="12"/>
        <v>Funcionamiento</v>
      </c>
      <c r="Y776" t="s">
        <v>2259</v>
      </c>
    </row>
    <row r="777" spans="1:25" x14ac:dyDescent="0.2">
      <c r="A777" t="s">
        <v>3245</v>
      </c>
      <c r="B777" t="s">
        <v>8322</v>
      </c>
      <c r="C777" s="71" t="s">
        <v>8323</v>
      </c>
      <c r="D777" t="s">
        <v>583</v>
      </c>
      <c r="E777" t="s">
        <v>584</v>
      </c>
      <c r="F777" t="s">
        <v>553</v>
      </c>
      <c r="G777" t="s">
        <v>2259</v>
      </c>
      <c r="H777" t="s">
        <v>192</v>
      </c>
      <c r="I777" t="s">
        <v>147</v>
      </c>
      <c r="J777" t="s">
        <v>37</v>
      </c>
      <c r="K777" t="s">
        <v>586</v>
      </c>
      <c r="L777" t="s">
        <v>39</v>
      </c>
      <c r="M777">
        <v>40886</v>
      </c>
      <c r="N777">
        <v>0</v>
      </c>
      <c r="O777">
        <v>40886</v>
      </c>
      <c r="P777">
        <v>0</v>
      </c>
      <c r="Q777" t="s">
        <v>8324</v>
      </c>
      <c r="R777" t="s">
        <v>3245</v>
      </c>
      <c r="S777" t="s">
        <v>8325</v>
      </c>
      <c r="T777" t="s">
        <v>588</v>
      </c>
      <c r="U777" t="s">
        <v>8326</v>
      </c>
      <c r="V777" t="s">
        <v>8327</v>
      </c>
      <c r="W777" t="s">
        <v>588</v>
      </c>
      <c r="X777" t="str">
        <f t="shared" si="12"/>
        <v>Funcionamiento</v>
      </c>
      <c r="Y777" t="s">
        <v>2259</v>
      </c>
    </row>
    <row r="778" spans="1:25" x14ac:dyDescent="0.2">
      <c r="A778" t="s">
        <v>3245</v>
      </c>
      <c r="B778" t="s">
        <v>8322</v>
      </c>
      <c r="C778" s="71" t="s">
        <v>8323</v>
      </c>
      <c r="D778" t="s">
        <v>583</v>
      </c>
      <c r="E778" t="s">
        <v>584</v>
      </c>
      <c r="F778" t="s">
        <v>553</v>
      </c>
      <c r="G778" t="s">
        <v>2259</v>
      </c>
      <c r="H778" t="s">
        <v>171</v>
      </c>
      <c r="I778" t="s">
        <v>125</v>
      </c>
      <c r="J778" t="s">
        <v>37</v>
      </c>
      <c r="K778" t="s">
        <v>586</v>
      </c>
      <c r="L778" t="s">
        <v>39</v>
      </c>
      <c r="M778">
        <v>2963813</v>
      </c>
      <c r="N778">
        <v>0</v>
      </c>
      <c r="O778">
        <v>2963813</v>
      </c>
      <c r="P778">
        <v>0</v>
      </c>
      <c r="Q778" t="s">
        <v>8324</v>
      </c>
      <c r="R778" t="s">
        <v>3245</v>
      </c>
      <c r="S778" t="s">
        <v>8325</v>
      </c>
      <c r="T778" t="s">
        <v>588</v>
      </c>
      <c r="U778" t="s">
        <v>8326</v>
      </c>
      <c r="V778" t="s">
        <v>8327</v>
      </c>
      <c r="W778" t="s">
        <v>588</v>
      </c>
      <c r="X778" t="str">
        <f t="shared" si="12"/>
        <v>Funcionamiento</v>
      </c>
      <c r="Y778" t="s">
        <v>2259</v>
      </c>
    </row>
    <row r="779" spans="1:25" x14ac:dyDescent="0.2">
      <c r="A779" t="s">
        <v>3166</v>
      </c>
      <c r="B779" t="s">
        <v>8322</v>
      </c>
      <c r="C779" s="71" t="s">
        <v>8328</v>
      </c>
      <c r="D779" t="s">
        <v>583</v>
      </c>
      <c r="E779" t="s">
        <v>584</v>
      </c>
      <c r="F779" t="s">
        <v>553</v>
      </c>
      <c r="G779" t="s">
        <v>2259</v>
      </c>
      <c r="H779" t="s">
        <v>175</v>
      </c>
      <c r="I779" t="s">
        <v>129</v>
      </c>
      <c r="J779" t="s">
        <v>37</v>
      </c>
      <c r="K779" t="s">
        <v>586</v>
      </c>
      <c r="L779" t="s">
        <v>39</v>
      </c>
      <c r="M779">
        <v>516700</v>
      </c>
      <c r="N779">
        <v>0</v>
      </c>
      <c r="O779">
        <v>516700</v>
      </c>
      <c r="P779">
        <v>0</v>
      </c>
      <c r="Q779" t="s">
        <v>8329</v>
      </c>
      <c r="R779" t="s">
        <v>3166</v>
      </c>
      <c r="S779" t="s">
        <v>4507</v>
      </c>
      <c r="T779" t="s">
        <v>588</v>
      </c>
      <c r="U779" t="s">
        <v>8330</v>
      </c>
      <c r="V779" t="s">
        <v>8331</v>
      </c>
      <c r="W779" t="s">
        <v>588</v>
      </c>
      <c r="X779" t="str">
        <f t="shared" si="12"/>
        <v>Funcionamiento</v>
      </c>
      <c r="Y779" t="s">
        <v>2259</v>
      </c>
    </row>
    <row r="780" spans="1:25" x14ac:dyDescent="0.2">
      <c r="A780" t="s">
        <v>3166</v>
      </c>
      <c r="B780" t="s">
        <v>8322</v>
      </c>
      <c r="C780" s="71" t="s">
        <v>8328</v>
      </c>
      <c r="D780" t="s">
        <v>583</v>
      </c>
      <c r="E780" t="s">
        <v>584</v>
      </c>
      <c r="F780" t="s">
        <v>553</v>
      </c>
      <c r="G780" t="s">
        <v>2259</v>
      </c>
      <c r="H780" t="s">
        <v>177</v>
      </c>
      <c r="I780" t="s">
        <v>131</v>
      </c>
      <c r="J780" t="s">
        <v>37</v>
      </c>
      <c r="K780" t="s">
        <v>586</v>
      </c>
      <c r="L780" t="s">
        <v>39</v>
      </c>
      <c r="M780">
        <v>917300</v>
      </c>
      <c r="N780">
        <v>0</v>
      </c>
      <c r="O780">
        <v>917300</v>
      </c>
      <c r="P780">
        <v>0</v>
      </c>
      <c r="Q780" t="s">
        <v>8329</v>
      </c>
      <c r="R780" t="s">
        <v>3166</v>
      </c>
      <c r="S780" t="s">
        <v>4507</v>
      </c>
      <c r="T780" t="s">
        <v>588</v>
      </c>
      <c r="U780" t="s">
        <v>8330</v>
      </c>
      <c r="V780" t="s">
        <v>8331</v>
      </c>
      <c r="W780" t="s">
        <v>588</v>
      </c>
      <c r="X780" t="str">
        <f t="shared" si="12"/>
        <v>Funcionamiento</v>
      </c>
      <c r="Y780" t="s">
        <v>2259</v>
      </c>
    </row>
    <row r="781" spans="1:25" x14ac:dyDescent="0.2">
      <c r="A781" t="s">
        <v>3166</v>
      </c>
      <c r="B781" t="s">
        <v>8322</v>
      </c>
      <c r="C781" s="71" t="s">
        <v>8328</v>
      </c>
      <c r="D781" t="s">
        <v>583</v>
      </c>
      <c r="E781" t="s">
        <v>584</v>
      </c>
      <c r="F781" t="s">
        <v>553</v>
      </c>
      <c r="G781" t="s">
        <v>2259</v>
      </c>
      <c r="H781" t="s">
        <v>172</v>
      </c>
      <c r="I781" t="s">
        <v>126</v>
      </c>
      <c r="J781" t="s">
        <v>37</v>
      </c>
      <c r="K781" t="s">
        <v>586</v>
      </c>
      <c r="L781" t="s">
        <v>39</v>
      </c>
      <c r="M781">
        <v>4736600</v>
      </c>
      <c r="N781">
        <v>0</v>
      </c>
      <c r="O781">
        <v>4736600</v>
      </c>
      <c r="P781">
        <v>0</v>
      </c>
      <c r="Q781" t="s">
        <v>8329</v>
      </c>
      <c r="R781" t="s">
        <v>3166</v>
      </c>
      <c r="S781" t="s">
        <v>4507</v>
      </c>
      <c r="T781" t="s">
        <v>588</v>
      </c>
      <c r="U781" t="s">
        <v>8330</v>
      </c>
      <c r="V781" t="s">
        <v>8331</v>
      </c>
      <c r="W781" t="s">
        <v>588</v>
      </c>
      <c r="X781" t="str">
        <f t="shared" si="12"/>
        <v>Funcionamiento</v>
      </c>
      <c r="Y781" t="s">
        <v>2259</v>
      </c>
    </row>
    <row r="782" spans="1:25" x14ac:dyDescent="0.2">
      <c r="A782" t="s">
        <v>3166</v>
      </c>
      <c r="B782" t="s">
        <v>8322</v>
      </c>
      <c r="C782" s="71" t="s">
        <v>8328</v>
      </c>
      <c r="D782" t="s">
        <v>583</v>
      </c>
      <c r="E782" t="s">
        <v>584</v>
      </c>
      <c r="F782" t="s">
        <v>553</v>
      </c>
      <c r="G782" t="s">
        <v>2259</v>
      </c>
      <c r="H782" t="s">
        <v>174</v>
      </c>
      <c r="I782" t="s">
        <v>128</v>
      </c>
      <c r="J782" t="s">
        <v>37</v>
      </c>
      <c r="K782" t="s">
        <v>586</v>
      </c>
      <c r="L782" t="s">
        <v>39</v>
      </c>
      <c r="M782">
        <v>1833500</v>
      </c>
      <c r="N782">
        <v>0</v>
      </c>
      <c r="O782">
        <v>1833500</v>
      </c>
      <c r="P782">
        <v>0</v>
      </c>
      <c r="Q782" t="s">
        <v>8329</v>
      </c>
      <c r="R782" t="s">
        <v>3166</v>
      </c>
      <c r="S782" t="s">
        <v>4507</v>
      </c>
      <c r="T782" t="s">
        <v>588</v>
      </c>
      <c r="U782" t="s">
        <v>8330</v>
      </c>
      <c r="V782" t="s">
        <v>8331</v>
      </c>
      <c r="W782" t="s">
        <v>588</v>
      </c>
      <c r="X782" t="str">
        <f t="shared" si="12"/>
        <v>Funcionamiento</v>
      </c>
      <c r="Y782" t="s">
        <v>2259</v>
      </c>
    </row>
    <row r="783" spans="1:25" x14ac:dyDescent="0.2">
      <c r="A783" t="s">
        <v>3166</v>
      </c>
      <c r="B783" t="s">
        <v>8322</v>
      </c>
      <c r="C783" s="71" t="s">
        <v>8328</v>
      </c>
      <c r="D783" t="s">
        <v>583</v>
      </c>
      <c r="E783" t="s">
        <v>584</v>
      </c>
      <c r="F783" t="s">
        <v>553</v>
      </c>
      <c r="G783" t="s">
        <v>2259</v>
      </c>
      <c r="H783" t="s">
        <v>173</v>
      </c>
      <c r="I783" t="s">
        <v>127</v>
      </c>
      <c r="J783" t="s">
        <v>37</v>
      </c>
      <c r="K783" t="s">
        <v>586</v>
      </c>
      <c r="L783" t="s">
        <v>39</v>
      </c>
      <c r="M783">
        <v>3355400</v>
      </c>
      <c r="N783">
        <v>0</v>
      </c>
      <c r="O783">
        <v>3355400</v>
      </c>
      <c r="P783">
        <v>0</v>
      </c>
      <c r="Q783" t="s">
        <v>8329</v>
      </c>
      <c r="R783" t="s">
        <v>3166</v>
      </c>
      <c r="S783" t="s">
        <v>4507</v>
      </c>
      <c r="T783" t="s">
        <v>588</v>
      </c>
      <c r="U783" t="s">
        <v>8330</v>
      </c>
      <c r="V783" t="s">
        <v>8331</v>
      </c>
      <c r="W783" t="s">
        <v>588</v>
      </c>
      <c r="X783" t="str">
        <f t="shared" si="12"/>
        <v>Funcionamiento</v>
      </c>
      <c r="Y783" t="s">
        <v>2259</v>
      </c>
    </row>
    <row r="784" spans="1:25" x14ac:dyDescent="0.2">
      <c r="A784" t="s">
        <v>3166</v>
      </c>
      <c r="B784" t="s">
        <v>8322</v>
      </c>
      <c r="C784" s="71" t="s">
        <v>8328</v>
      </c>
      <c r="D784" t="s">
        <v>583</v>
      </c>
      <c r="E784" t="s">
        <v>584</v>
      </c>
      <c r="F784" t="s">
        <v>553</v>
      </c>
      <c r="G784" t="s">
        <v>2259</v>
      </c>
      <c r="H784" t="s">
        <v>176</v>
      </c>
      <c r="I784" t="s">
        <v>130</v>
      </c>
      <c r="J784" t="s">
        <v>37</v>
      </c>
      <c r="K784" t="s">
        <v>586</v>
      </c>
      <c r="L784" t="s">
        <v>39</v>
      </c>
      <c r="M784">
        <v>1375200</v>
      </c>
      <c r="N784">
        <v>0</v>
      </c>
      <c r="O784">
        <v>1375200</v>
      </c>
      <c r="P784">
        <v>0</v>
      </c>
      <c r="Q784" t="s">
        <v>8329</v>
      </c>
      <c r="R784" t="s">
        <v>3166</v>
      </c>
      <c r="S784" t="s">
        <v>4507</v>
      </c>
      <c r="T784" t="s">
        <v>588</v>
      </c>
      <c r="U784" t="s">
        <v>8330</v>
      </c>
      <c r="V784" t="s">
        <v>8331</v>
      </c>
      <c r="W784" t="s">
        <v>588</v>
      </c>
      <c r="X784" t="str">
        <f t="shared" si="12"/>
        <v>Funcionamiento</v>
      </c>
      <c r="Y784" t="s">
        <v>2259</v>
      </c>
    </row>
    <row r="785" spans="1:25" x14ac:dyDescent="0.2">
      <c r="A785" t="s">
        <v>3282</v>
      </c>
      <c r="B785" t="s">
        <v>8807</v>
      </c>
      <c r="C785" s="71" t="s">
        <v>8849</v>
      </c>
      <c r="D785" t="s">
        <v>583</v>
      </c>
      <c r="E785" t="s">
        <v>584</v>
      </c>
      <c r="F785" t="s">
        <v>3087</v>
      </c>
      <c r="G785" t="s">
        <v>2259</v>
      </c>
      <c r="H785" t="s">
        <v>197</v>
      </c>
      <c r="I785" t="s">
        <v>155</v>
      </c>
      <c r="J785" t="s">
        <v>48</v>
      </c>
      <c r="K785" t="s">
        <v>596</v>
      </c>
      <c r="L785" t="s">
        <v>39</v>
      </c>
      <c r="M785">
        <v>9101160</v>
      </c>
      <c r="N785">
        <v>0</v>
      </c>
      <c r="O785">
        <v>9101160</v>
      </c>
      <c r="P785">
        <v>0</v>
      </c>
      <c r="Q785" t="s">
        <v>8850</v>
      </c>
      <c r="R785" t="s">
        <v>3282</v>
      </c>
      <c r="S785" t="s">
        <v>3575</v>
      </c>
      <c r="T785" t="s">
        <v>588</v>
      </c>
      <c r="U785" t="s">
        <v>588</v>
      </c>
      <c r="V785" t="s">
        <v>588</v>
      </c>
      <c r="W785" t="s">
        <v>588</v>
      </c>
      <c r="X785" t="str">
        <f t="shared" si="12"/>
        <v>Inversión</v>
      </c>
      <c r="Y785" t="s">
        <v>626</v>
      </c>
    </row>
    <row r="786" spans="1:25" x14ac:dyDescent="0.2">
      <c r="A786" t="s">
        <v>3262</v>
      </c>
      <c r="B786" t="s">
        <v>8807</v>
      </c>
      <c r="C786" s="71" t="s">
        <v>8851</v>
      </c>
      <c r="D786" t="s">
        <v>583</v>
      </c>
      <c r="E786" t="s">
        <v>584</v>
      </c>
      <c r="F786" t="s">
        <v>3087</v>
      </c>
      <c r="G786" t="s">
        <v>2259</v>
      </c>
      <c r="H786" t="s">
        <v>197</v>
      </c>
      <c r="I786" t="s">
        <v>155</v>
      </c>
      <c r="J786" t="s">
        <v>48</v>
      </c>
      <c r="K786" t="s">
        <v>596</v>
      </c>
      <c r="L786" t="s">
        <v>39</v>
      </c>
      <c r="M786">
        <v>5725866</v>
      </c>
      <c r="N786">
        <v>0</v>
      </c>
      <c r="O786">
        <v>5725866</v>
      </c>
      <c r="P786">
        <v>770802</v>
      </c>
      <c r="Q786" t="s">
        <v>8852</v>
      </c>
      <c r="R786" t="s">
        <v>3262</v>
      </c>
      <c r="S786" t="s">
        <v>8711</v>
      </c>
      <c r="T786" t="s">
        <v>588</v>
      </c>
      <c r="U786" t="s">
        <v>588</v>
      </c>
      <c r="V786" t="s">
        <v>588</v>
      </c>
      <c r="W786" t="s">
        <v>588</v>
      </c>
      <c r="X786" t="str">
        <f t="shared" si="12"/>
        <v>Inversión</v>
      </c>
      <c r="Y786" t="s">
        <v>626</v>
      </c>
    </row>
    <row r="787" spans="1:25" x14ac:dyDescent="0.2">
      <c r="A787" t="s">
        <v>3178</v>
      </c>
      <c r="B787" t="s">
        <v>8793</v>
      </c>
      <c r="C787" s="71" t="s">
        <v>8853</v>
      </c>
      <c r="D787" t="s">
        <v>583</v>
      </c>
      <c r="E787" t="s">
        <v>584</v>
      </c>
      <c r="F787" t="s">
        <v>3087</v>
      </c>
      <c r="G787" t="s">
        <v>2259</v>
      </c>
      <c r="H787" t="s">
        <v>197</v>
      </c>
      <c r="I787" t="s">
        <v>155</v>
      </c>
      <c r="J787" t="s">
        <v>37</v>
      </c>
      <c r="K787" t="s">
        <v>709</v>
      </c>
      <c r="L787" t="s">
        <v>39</v>
      </c>
      <c r="M787">
        <v>5505640</v>
      </c>
      <c r="N787">
        <v>0</v>
      </c>
      <c r="O787">
        <v>5505640</v>
      </c>
      <c r="P787">
        <v>550576</v>
      </c>
      <c r="Q787" t="s">
        <v>8854</v>
      </c>
      <c r="R787" t="s">
        <v>3178</v>
      </c>
      <c r="S787" t="s">
        <v>8855</v>
      </c>
      <c r="T787" t="s">
        <v>588</v>
      </c>
      <c r="U787" t="s">
        <v>588</v>
      </c>
      <c r="V787" t="s">
        <v>588</v>
      </c>
      <c r="W787" t="s">
        <v>588</v>
      </c>
      <c r="X787" t="str">
        <f t="shared" si="12"/>
        <v>Inversión</v>
      </c>
      <c r="Y787" t="s">
        <v>626</v>
      </c>
    </row>
    <row r="788" spans="1:25" x14ac:dyDescent="0.2">
      <c r="A788" t="s">
        <v>3265</v>
      </c>
      <c r="B788" t="s">
        <v>8793</v>
      </c>
      <c r="C788" s="71" t="s">
        <v>8856</v>
      </c>
      <c r="D788" t="s">
        <v>583</v>
      </c>
      <c r="E788" t="s">
        <v>602</v>
      </c>
      <c r="F788" t="s">
        <v>3087</v>
      </c>
      <c r="G788" t="s">
        <v>2259</v>
      </c>
      <c r="H788" t="s">
        <v>197</v>
      </c>
      <c r="I788" t="s">
        <v>155</v>
      </c>
      <c r="J788" t="s">
        <v>37</v>
      </c>
      <c r="K788" t="s">
        <v>709</v>
      </c>
      <c r="L788" t="s">
        <v>39</v>
      </c>
      <c r="M788">
        <v>1486523</v>
      </c>
      <c r="N788">
        <v>0</v>
      </c>
      <c r="O788">
        <v>1486523</v>
      </c>
      <c r="P788">
        <v>1486523</v>
      </c>
      <c r="Q788" t="s">
        <v>8857</v>
      </c>
      <c r="R788" t="s">
        <v>3265</v>
      </c>
      <c r="S788" t="s">
        <v>588</v>
      </c>
      <c r="T788" t="s">
        <v>588</v>
      </c>
      <c r="U788" t="s">
        <v>588</v>
      </c>
      <c r="V788" t="s">
        <v>588</v>
      </c>
      <c r="W788" t="s">
        <v>588</v>
      </c>
      <c r="X788" t="str">
        <f t="shared" si="12"/>
        <v>Inversión</v>
      </c>
      <c r="Y788" t="s">
        <v>626</v>
      </c>
    </row>
    <row r="789" spans="1:25" x14ac:dyDescent="0.2">
      <c r="A789" t="s">
        <v>3184</v>
      </c>
      <c r="B789" t="s">
        <v>8793</v>
      </c>
      <c r="C789" s="71" t="s">
        <v>8858</v>
      </c>
      <c r="D789" t="s">
        <v>583</v>
      </c>
      <c r="E789" t="s">
        <v>584</v>
      </c>
      <c r="F789" t="s">
        <v>3087</v>
      </c>
      <c r="G789" t="s">
        <v>2259</v>
      </c>
      <c r="H789" t="s">
        <v>197</v>
      </c>
      <c r="I789" t="s">
        <v>155</v>
      </c>
      <c r="J789" t="s">
        <v>48</v>
      </c>
      <c r="K789" t="s">
        <v>596</v>
      </c>
      <c r="L789" t="s">
        <v>39</v>
      </c>
      <c r="M789">
        <v>3640464</v>
      </c>
      <c r="N789">
        <v>0</v>
      </c>
      <c r="O789">
        <v>3640464</v>
      </c>
      <c r="P789">
        <v>0</v>
      </c>
      <c r="Q789" t="s">
        <v>8859</v>
      </c>
      <c r="R789" t="s">
        <v>3184</v>
      </c>
      <c r="S789" t="s">
        <v>4840</v>
      </c>
      <c r="T789" t="s">
        <v>588</v>
      </c>
      <c r="U789" t="s">
        <v>588</v>
      </c>
      <c r="V789" t="s">
        <v>588</v>
      </c>
      <c r="W789" t="s">
        <v>588</v>
      </c>
      <c r="X789" t="str">
        <f t="shared" si="12"/>
        <v>Inversión</v>
      </c>
      <c r="Y789" t="s">
        <v>626</v>
      </c>
    </row>
    <row r="790" spans="1:25" x14ac:dyDescent="0.2">
      <c r="A790" t="s">
        <v>3272</v>
      </c>
      <c r="B790" t="s">
        <v>8793</v>
      </c>
      <c r="C790" s="71" t="s">
        <v>8860</v>
      </c>
      <c r="D790" t="s">
        <v>583</v>
      </c>
      <c r="E790" t="s">
        <v>584</v>
      </c>
      <c r="F790" t="s">
        <v>3144</v>
      </c>
      <c r="G790" t="s">
        <v>2259</v>
      </c>
      <c r="H790" t="s">
        <v>199</v>
      </c>
      <c r="I790" t="s">
        <v>159</v>
      </c>
      <c r="J790" t="s">
        <v>48</v>
      </c>
      <c r="K790" t="s">
        <v>596</v>
      </c>
      <c r="L790" t="s">
        <v>39</v>
      </c>
      <c r="M790">
        <v>5056200</v>
      </c>
      <c r="N790">
        <v>0</v>
      </c>
      <c r="O790">
        <v>5056200</v>
      </c>
      <c r="P790">
        <v>2462527</v>
      </c>
      <c r="Q790" t="s">
        <v>8861</v>
      </c>
      <c r="R790" t="s">
        <v>3278</v>
      </c>
      <c r="S790" t="s">
        <v>3796</v>
      </c>
      <c r="T790" t="s">
        <v>588</v>
      </c>
      <c r="U790" t="s">
        <v>588</v>
      </c>
      <c r="V790" t="s">
        <v>588</v>
      </c>
      <c r="W790" t="s">
        <v>588</v>
      </c>
      <c r="X790" t="str">
        <f t="shared" si="12"/>
        <v>Inversión</v>
      </c>
      <c r="Y790" t="s">
        <v>585</v>
      </c>
    </row>
    <row r="791" spans="1:25" x14ac:dyDescent="0.2">
      <c r="A791" t="s">
        <v>3278</v>
      </c>
      <c r="B791" t="s">
        <v>11202</v>
      </c>
      <c r="C791" s="71" t="s">
        <v>11235</v>
      </c>
      <c r="D791" t="s">
        <v>583</v>
      </c>
      <c r="E791" t="s">
        <v>584</v>
      </c>
      <c r="F791" t="s">
        <v>553</v>
      </c>
      <c r="G791" t="s">
        <v>2259</v>
      </c>
      <c r="H791" t="s">
        <v>170</v>
      </c>
      <c r="I791" t="s">
        <v>124</v>
      </c>
      <c r="J791" t="s">
        <v>37</v>
      </c>
      <c r="K791" t="s">
        <v>586</v>
      </c>
      <c r="L791" t="s">
        <v>39</v>
      </c>
      <c r="M791">
        <v>53036144</v>
      </c>
      <c r="N791">
        <v>0</v>
      </c>
      <c r="O791">
        <v>53036144</v>
      </c>
      <c r="P791">
        <v>0</v>
      </c>
      <c r="Q791" t="s">
        <v>11236</v>
      </c>
      <c r="R791" t="s">
        <v>3060</v>
      </c>
      <c r="S791" t="s">
        <v>11237</v>
      </c>
      <c r="T791" t="s">
        <v>588</v>
      </c>
      <c r="U791" t="s">
        <v>11238</v>
      </c>
      <c r="V791" t="s">
        <v>11239</v>
      </c>
      <c r="W791" t="s">
        <v>588</v>
      </c>
      <c r="X791" t="str">
        <f t="shared" si="12"/>
        <v>Funcionamiento</v>
      </c>
      <c r="Y791" t="s">
        <v>2259</v>
      </c>
    </row>
    <row r="792" spans="1:25" x14ac:dyDescent="0.2">
      <c r="A792" t="s">
        <v>3278</v>
      </c>
      <c r="B792" t="s">
        <v>11202</v>
      </c>
      <c r="C792" s="71" t="s">
        <v>11235</v>
      </c>
      <c r="D792" t="s">
        <v>583</v>
      </c>
      <c r="E792" t="s">
        <v>584</v>
      </c>
      <c r="F792" t="s">
        <v>553</v>
      </c>
      <c r="G792" t="s">
        <v>2259</v>
      </c>
      <c r="H792" t="s">
        <v>166</v>
      </c>
      <c r="I792" t="s">
        <v>120</v>
      </c>
      <c r="J792" t="s">
        <v>37</v>
      </c>
      <c r="K792" t="s">
        <v>586</v>
      </c>
      <c r="L792" t="s">
        <v>39</v>
      </c>
      <c r="M792">
        <v>744704</v>
      </c>
      <c r="N792">
        <v>0</v>
      </c>
      <c r="O792">
        <v>744704</v>
      </c>
      <c r="P792">
        <v>0</v>
      </c>
      <c r="Q792" t="s">
        <v>11236</v>
      </c>
      <c r="R792" t="s">
        <v>3060</v>
      </c>
      <c r="S792" t="s">
        <v>11237</v>
      </c>
      <c r="T792" t="s">
        <v>588</v>
      </c>
      <c r="U792" t="s">
        <v>11238</v>
      </c>
      <c r="V792" t="s">
        <v>11239</v>
      </c>
      <c r="W792" t="s">
        <v>588</v>
      </c>
      <c r="X792" t="str">
        <f t="shared" si="12"/>
        <v>Funcionamiento</v>
      </c>
      <c r="Y792" t="s">
        <v>2259</v>
      </c>
    </row>
    <row r="793" spans="1:25" x14ac:dyDescent="0.2">
      <c r="A793" t="s">
        <v>3278</v>
      </c>
      <c r="B793" t="s">
        <v>11202</v>
      </c>
      <c r="C793" s="71" t="s">
        <v>11235</v>
      </c>
      <c r="D793" t="s">
        <v>583</v>
      </c>
      <c r="E793" t="s">
        <v>584</v>
      </c>
      <c r="F793" t="s">
        <v>553</v>
      </c>
      <c r="G793" t="s">
        <v>2259</v>
      </c>
      <c r="H793" t="s">
        <v>171</v>
      </c>
      <c r="I793" t="s">
        <v>125</v>
      </c>
      <c r="J793" t="s">
        <v>37</v>
      </c>
      <c r="K793" t="s">
        <v>586</v>
      </c>
      <c r="L793" t="s">
        <v>39</v>
      </c>
      <c r="M793">
        <v>3953579</v>
      </c>
      <c r="N793">
        <v>0</v>
      </c>
      <c r="O793">
        <v>3953579</v>
      </c>
      <c r="P793">
        <v>0</v>
      </c>
      <c r="Q793" t="s">
        <v>11236</v>
      </c>
      <c r="R793" t="s">
        <v>3060</v>
      </c>
      <c r="S793" t="s">
        <v>11237</v>
      </c>
      <c r="T793" t="s">
        <v>588</v>
      </c>
      <c r="U793" t="s">
        <v>11238</v>
      </c>
      <c r="V793" t="s">
        <v>11239</v>
      </c>
      <c r="W793" t="s">
        <v>588</v>
      </c>
      <c r="X793" t="str">
        <f t="shared" si="12"/>
        <v>Funcionamiento</v>
      </c>
      <c r="Y793" t="s">
        <v>2259</v>
      </c>
    </row>
    <row r="794" spans="1:25" x14ac:dyDescent="0.2">
      <c r="A794" t="s">
        <v>3278</v>
      </c>
      <c r="B794" t="s">
        <v>11202</v>
      </c>
      <c r="C794" s="71" t="s">
        <v>11235</v>
      </c>
      <c r="D794" t="s">
        <v>583</v>
      </c>
      <c r="E794" t="s">
        <v>584</v>
      </c>
      <c r="F794" t="s">
        <v>553</v>
      </c>
      <c r="G794" t="s">
        <v>2259</v>
      </c>
      <c r="H794" t="s">
        <v>169</v>
      </c>
      <c r="I794" t="s">
        <v>123</v>
      </c>
      <c r="J794" t="s">
        <v>37</v>
      </c>
      <c r="K794" t="s">
        <v>586</v>
      </c>
      <c r="L794" t="s">
        <v>39</v>
      </c>
      <c r="M794">
        <v>756426</v>
      </c>
      <c r="N794">
        <v>0</v>
      </c>
      <c r="O794">
        <v>756426</v>
      </c>
      <c r="P794">
        <v>0</v>
      </c>
      <c r="Q794" t="s">
        <v>11236</v>
      </c>
      <c r="R794" t="s">
        <v>3060</v>
      </c>
      <c r="S794" t="s">
        <v>11237</v>
      </c>
      <c r="T794" t="s">
        <v>588</v>
      </c>
      <c r="U794" t="s">
        <v>11238</v>
      </c>
      <c r="V794" t="s">
        <v>11239</v>
      </c>
      <c r="W794" t="s">
        <v>588</v>
      </c>
      <c r="X794" t="str">
        <f t="shared" si="12"/>
        <v>Funcionamiento</v>
      </c>
      <c r="Y794" t="s">
        <v>2259</v>
      </c>
    </row>
    <row r="795" spans="1:25" x14ac:dyDescent="0.2">
      <c r="A795" t="s">
        <v>3278</v>
      </c>
      <c r="B795" t="s">
        <v>11202</v>
      </c>
      <c r="C795" s="71" t="s">
        <v>11235</v>
      </c>
      <c r="D795" t="s">
        <v>583</v>
      </c>
      <c r="E795" t="s">
        <v>584</v>
      </c>
      <c r="F795" t="s">
        <v>553</v>
      </c>
      <c r="G795" t="s">
        <v>2259</v>
      </c>
      <c r="H795" t="s">
        <v>180</v>
      </c>
      <c r="I795" t="s">
        <v>134</v>
      </c>
      <c r="J795" t="s">
        <v>37</v>
      </c>
      <c r="K795" t="s">
        <v>586</v>
      </c>
      <c r="L795" t="s">
        <v>39</v>
      </c>
      <c r="M795">
        <v>273424</v>
      </c>
      <c r="N795">
        <v>0</v>
      </c>
      <c r="O795">
        <v>273424</v>
      </c>
      <c r="P795">
        <v>0</v>
      </c>
      <c r="Q795" t="s">
        <v>11236</v>
      </c>
      <c r="R795" t="s">
        <v>3060</v>
      </c>
      <c r="S795" t="s">
        <v>11237</v>
      </c>
      <c r="T795" t="s">
        <v>588</v>
      </c>
      <c r="U795" t="s">
        <v>11238</v>
      </c>
      <c r="V795" t="s">
        <v>11239</v>
      </c>
      <c r="W795" t="s">
        <v>588</v>
      </c>
      <c r="X795" t="str">
        <f t="shared" si="12"/>
        <v>Funcionamiento</v>
      </c>
      <c r="Y795" t="s">
        <v>2259</v>
      </c>
    </row>
    <row r="796" spans="1:25" x14ac:dyDescent="0.2">
      <c r="A796" t="s">
        <v>3278</v>
      </c>
      <c r="B796" t="s">
        <v>11202</v>
      </c>
      <c r="C796" s="71" t="s">
        <v>11235</v>
      </c>
      <c r="D796" t="s">
        <v>583</v>
      </c>
      <c r="E796" t="s">
        <v>584</v>
      </c>
      <c r="F796" t="s">
        <v>553</v>
      </c>
      <c r="G796" t="s">
        <v>2259</v>
      </c>
      <c r="H796" t="s">
        <v>181</v>
      </c>
      <c r="I796" t="s">
        <v>135</v>
      </c>
      <c r="J796" t="s">
        <v>37</v>
      </c>
      <c r="K796" t="s">
        <v>586</v>
      </c>
      <c r="L796" t="s">
        <v>39</v>
      </c>
      <c r="M796">
        <v>2354967</v>
      </c>
      <c r="N796">
        <v>0</v>
      </c>
      <c r="O796">
        <v>2354967</v>
      </c>
      <c r="P796">
        <v>0</v>
      </c>
      <c r="Q796" t="s">
        <v>11236</v>
      </c>
      <c r="R796" t="s">
        <v>3060</v>
      </c>
      <c r="S796" t="s">
        <v>11237</v>
      </c>
      <c r="T796" t="s">
        <v>588</v>
      </c>
      <c r="U796" t="s">
        <v>11238</v>
      </c>
      <c r="V796" t="s">
        <v>11239</v>
      </c>
      <c r="W796" t="s">
        <v>588</v>
      </c>
      <c r="X796" t="str">
        <f t="shared" si="12"/>
        <v>Funcionamiento</v>
      </c>
      <c r="Y796" t="s">
        <v>2259</v>
      </c>
    </row>
    <row r="797" spans="1:25" x14ac:dyDescent="0.2">
      <c r="A797" t="s">
        <v>3278</v>
      </c>
      <c r="B797" t="s">
        <v>11202</v>
      </c>
      <c r="C797" s="71" t="s">
        <v>11235</v>
      </c>
      <c r="D797" t="s">
        <v>583</v>
      </c>
      <c r="E797" t="s">
        <v>584</v>
      </c>
      <c r="F797" t="s">
        <v>553</v>
      </c>
      <c r="G797" t="s">
        <v>2259</v>
      </c>
      <c r="H797" t="s">
        <v>164</v>
      </c>
      <c r="I797" t="s">
        <v>118</v>
      </c>
      <c r="J797" t="s">
        <v>37</v>
      </c>
      <c r="K797" t="s">
        <v>586</v>
      </c>
      <c r="L797" t="s">
        <v>39</v>
      </c>
      <c r="M797">
        <v>37998211</v>
      </c>
      <c r="N797">
        <v>0</v>
      </c>
      <c r="O797">
        <v>37998211</v>
      </c>
      <c r="P797">
        <v>0</v>
      </c>
      <c r="Q797" t="s">
        <v>11236</v>
      </c>
      <c r="R797" t="s">
        <v>3060</v>
      </c>
      <c r="S797" t="s">
        <v>11237</v>
      </c>
      <c r="T797" t="s">
        <v>588</v>
      </c>
      <c r="U797" t="s">
        <v>11238</v>
      </c>
      <c r="V797" t="s">
        <v>11239</v>
      </c>
      <c r="W797" t="s">
        <v>588</v>
      </c>
      <c r="X797" t="str">
        <f t="shared" si="12"/>
        <v>Funcionamiento</v>
      </c>
      <c r="Y797" t="s">
        <v>2259</v>
      </c>
    </row>
    <row r="798" spans="1:25" x14ac:dyDescent="0.2">
      <c r="A798" t="s">
        <v>3278</v>
      </c>
      <c r="B798" t="s">
        <v>11202</v>
      </c>
      <c r="C798" s="71" t="s">
        <v>11235</v>
      </c>
      <c r="D798" t="s">
        <v>583</v>
      </c>
      <c r="E798" t="s">
        <v>584</v>
      </c>
      <c r="F798" t="s">
        <v>553</v>
      </c>
      <c r="G798" t="s">
        <v>2259</v>
      </c>
      <c r="H798" t="s">
        <v>178</v>
      </c>
      <c r="I798" t="s">
        <v>132</v>
      </c>
      <c r="J798" t="s">
        <v>37</v>
      </c>
      <c r="K798" t="s">
        <v>586</v>
      </c>
      <c r="L798" t="s">
        <v>39</v>
      </c>
      <c r="M798">
        <v>4296582</v>
      </c>
      <c r="N798">
        <v>0</v>
      </c>
      <c r="O798">
        <v>4296582</v>
      </c>
      <c r="P798">
        <v>0</v>
      </c>
      <c r="Q798" t="s">
        <v>11236</v>
      </c>
      <c r="R798" t="s">
        <v>3060</v>
      </c>
      <c r="S798" t="s">
        <v>11237</v>
      </c>
      <c r="T798" t="s">
        <v>588</v>
      </c>
      <c r="U798" t="s">
        <v>11238</v>
      </c>
      <c r="V798" t="s">
        <v>11239</v>
      </c>
      <c r="W798" t="s">
        <v>588</v>
      </c>
      <c r="X798" t="str">
        <f t="shared" si="12"/>
        <v>Funcionamiento</v>
      </c>
      <c r="Y798" t="s">
        <v>2259</v>
      </c>
    </row>
    <row r="799" spans="1:25" x14ac:dyDescent="0.2">
      <c r="A799" t="s">
        <v>3278</v>
      </c>
      <c r="B799" t="s">
        <v>11202</v>
      </c>
      <c r="C799" s="71" t="s">
        <v>11235</v>
      </c>
      <c r="D799" t="s">
        <v>583</v>
      </c>
      <c r="E799" t="s">
        <v>584</v>
      </c>
      <c r="F799" t="s">
        <v>553</v>
      </c>
      <c r="G799" t="s">
        <v>2259</v>
      </c>
      <c r="H799" t="s">
        <v>557</v>
      </c>
      <c r="I799" t="s">
        <v>3221</v>
      </c>
      <c r="J799" t="s">
        <v>37</v>
      </c>
      <c r="K799" t="s">
        <v>586</v>
      </c>
      <c r="L799" t="s">
        <v>39</v>
      </c>
      <c r="M799">
        <v>953114</v>
      </c>
      <c r="N799">
        <v>0</v>
      </c>
      <c r="O799">
        <v>953114</v>
      </c>
      <c r="P799">
        <v>0</v>
      </c>
      <c r="Q799" t="s">
        <v>11236</v>
      </c>
      <c r="R799" t="s">
        <v>3060</v>
      </c>
      <c r="S799" t="s">
        <v>11237</v>
      </c>
      <c r="T799" t="s">
        <v>588</v>
      </c>
      <c r="U799" t="s">
        <v>11238</v>
      </c>
      <c r="V799" t="s">
        <v>11239</v>
      </c>
      <c r="W799" t="s">
        <v>588</v>
      </c>
      <c r="X799" t="str">
        <f t="shared" si="12"/>
        <v>Funcionamiento</v>
      </c>
      <c r="Y799" t="s">
        <v>2259</v>
      </c>
    </row>
    <row r="800" spans="1:25" x14ac:dyDescent="0.2">
      <c r="A800" t="s">
        <v>3060</v>
      </c>
      <c r="B800" t="s">
        <v>11202</v>
      </c>
      <c r="C800" s="71" t="s">
        <v>11240</v>
      </c>
      <c r="D800" t="s">
        <v>583</v>
      </c>
      <c r="E800" t="s">
        <v>584</v>
      </c>
      <c r="F800" t="s">
        <v>3087</v>
      </c>
      <c r="G800" t="s">
        <v>2259</v>
      </c>
      <c r="H800" t="s">
        <v>197</v>
      </c>
      <c r="I800" t="s">
        <v>155</v>
      </c>
      <c r="J800" t="s">
        <v>37</v>
      </c>
      <c r="K800" t="s">
        <v>709</v>
      </c>
      <c r="L800" t="s">
        <v>39</v>
      </c>
      <c r="M800">
        <v>9101160</v>
      </c>
      <c r="N800">
        <v>0</v>
      </c>
      <c r="O800">
        <v>9101160</v>
      </c>
      <c r="P800">
        <v>0</v>
      </c>
      <c r="Q800" t="s">
        <v>11241</v>
      </c>
      <c r="R800" t="s">
        <v>3285</v>
      </c>
      <c r="S800" t="s">
        <v>11242</v>
      </c>
      <c r="T800" t="s">
        <v>588</v>
      </c>
      <c r="U800" t="s">
        <v>588</v>
      </c>
      <c r="V800" t="s">
        <v>588</v>
      </c>
      <c r="W800" t="s">
        <v>588</v>
      </c>
      <c r="X800" t="str">
        <f t="shared" si="12"/>
        <v>Inversión</v>
      </c>
      <c r="Y800" t="s">
        <v>626</v>
      </c>
    </row>
    <row r="801" spans="1:25" x14ac:dyDescent="0.2">
      <c r="A801" t="s">
        <v>3285</v>
      </c>
      <c r="B801" t="s">
        <v>11202</v>
      </c>
      <c r="C801" s="71" t="s">
        <v>11243</v>
      </c>
      <c r="D801" t="s">
        <v>583</v>
      </c>
      <c r="E801" t="s">
        <v>584</v>
      </c>
      <c r="F801" t="s">
        <v>3087</v>
      </c>
      <c r="G801" t="s">
        <v>2259</v>
      </c>
      <c r="H801" t="s">
        <v>197</v>
      </c>
      <c r="I801" t="s">
        <v>155</v>
      </c>
      <c r="J801" t="s">
        <v>37</v>
      </c>
      <c r="K801" t="s">
        <v>709</v>
      </c>
      <c r="L801" t="s">
        <v>39</v>
      </c>
      <c r="M801">
        <v>4200002</v>
      </c>
      <c r="N801">
        <v>0</v>
      </c>
      <c r="O801">
        <v>4200002</v>
      </c>
      <c r="P801">
        <v>0</v>
      </c>
      <c r="Q801" t="s">
        <v>11244</v>
      </c>
      <c r="R801" t="s">
        <v>3291</v>
      </c>
      <c r="S801" t="s">
        <v>4879</v>
      </c>
      <c r="T801" t="s">
        <v>588</v>
      </c>
      <c r="U801" t="s">
        <v>588</v>
      </c>
      <c r="V801" t="s">
        <v>588</v>
      </c>
      <c r="W801" t="s">
        <v>588</v>
      </c>
      <c r="X801" t="str">
        <f t="shared" si="12"/>
        <v>Inversión</v>
      </c>
      <c r="Y801" t="s">
        <v>626</v>
      </c>
    </row>
    <row r="802" spans="1:25" x14ac:dyDescent="0.2">
      <c r="A802" t="s">
        <v>3291</v>
      </c>
      <c r="B802" t="s">
        <v>11210</v>
      </c>
      <c r="C802" s="71" t="s">
        <v>11245</v>
      </c>
      <c r="D802" t="s">
        <v>583</v>
      </c>
      <c r="E802" t="s">
        <v>602</v>
      </c>
      <c r="F802" t="s">
        <v>3087</v>
      </c>
      <c r="G802" t="s">
        <v>2259</v>
      </c>
      <c r="H802" t="s">
        <v>197</v>
      </c>
      <c r="I802" t="s">
        <v>155</v>
      </c>
      <c r="J802" t="s">
        <v>37</v>
      </c>
      <c r="K802" t="s">
        <v>709</v>
      </c>
      <c r="L802" t="s">
        <v>39</v>
      </c>
      <c r="M802">
        <v>2312368</v>
      </c>
      <c r="N802">
        <v>0</v>
      </c>
      <c r="O802">
        <v>2312368</v>
      </c>
      <c r="P802">
        <v>2312368</v>
      </c>
      <c r="Q802" t="s">
        <v>11246</v>
      </c>
      <c r="R802" t="s">
        <v>3201</v>
      </c>
      <c r="S802" t="s">
        <v>588</v>
      </c>
      <c r="T802" t="s">
        <v>588</v>
      </c>
      <c r="U802" t="s">
        <v>588</v>
      </c>
      <c r="V802" t="s">
        <v>588</v>
      </c>
      <c r="W802" t="s">
        <v>588</v>
      </c>
      <c r="X802" t="str">
        <f t="shared" si="12"/>
        <v>Inversión</v>
      </c>
      <c r="Y802" t="s">
        <v>626</v>
      </c>
    </row>
    <row r="803" spans="1:25" x14ac:dyDescent="0.2">
      <c r="A803" t="s">
        <v>3201</v>
      </c>
      <c r="B803" t="s">
        <v>11210</v>
      </c>
      <c r="C803" s="71" t="s">
        <v>11247</v>
      </c>
      <c r="D803" t="s">
        <v>583</v>
      </c>
      <c r="E803" t="s">
        <v>584</v>
      </c>
      <c r="F803" t="s">
        <v>553</v>
      </c>
      <c r="G803" t="s">
        <v>2259</v>
      </c>
      <c r="H803" t="s">
        <v>174</v>
      </c>
      <c r="I803" t="s">
        <v>128</v>
      </c>
      <c r="J803" t="s">
        <v>37</v>
      </c>
      <c r="K803" t="s">
        <v>586</v>
      </c>
      <c r="L803" t="s">
        <v>39</v>
      </c>
      <c r="M803">
        <v>1905800</v>
      </c>
      <c r="N803">
        <v>0</v>
      </c>
      <c r="O803">
        <v>1905800</v>
      </c>
      <c r="P803">
        <v>0</v>
      </c>
      <c r="Q803" t="s">
        <v>11248</v>
      </c>
      <c r="R803" t="s">
        <v>3066</v>
      </c>
      <c r="S803" t="s">
        <v>3642</v>
      </c>
      <c r="T803" t="s">
        <v>588</v>
      </c>
      <c r="U803" t="s">
        <v>11249</v>
      </c>
      <c r="V803" t="s">
        <v>11250</v>
      </c>
      <c r="W803" t="s">
        <v>588</v>
      </c>
      <c r="X803" t="str">
        <f t="shared" si="12"/>
        <v>Funcionamiento</v>
      </c>
      <c r="Y803" t="s">
        <v>2259</v>
      </c>
    </row>
    <row r="804" spans="1:25" x14ac:dyDescent="0.2">
      <c r="A804" t="s">
        <v>3201</v>
      </c>
      <c r="B804" t="s">
        <v>11210</v>
      </c>
      <c r="C804" s="71" t="s">
        <v>11247</v>
      </c>
      <c r="D804" t="s">
        <v>583</v>
      </c>
      <c r="E804" t="s">
        <v>584</v>
      </c>
      <c r="F804" t="s">
        <v>553</v>
      </c>
      <c r="G804" t="s">
        <v>2259</v>
      </c>
      <c r="H804" t="s">
        <v>177</v>
      </c>
      <c r="I804" t="s">
        <v>131</v>
      </c>
      <c r="J804" t="s">
        <v>37</v>
      </c>
      <c r="K804" t="s">
        <v>586</v>
      </c>
      <c r="L804" t="s">
        <v>39</v>
      </c>
      <c r="M804">
        <v>953300</v>
      </c>
      <c r="N804">
        <v>0</v>
      </c>
      <c r="O804">
        <v>953300</v>
      </c>
      <c r="P804">
        <v>0</v>
      </c>
      <c r="Q804" t="s">
        <v>11248</v>
      </c>
      <c r="R804" t="s">
        <v>3066</v>
      </c>
      <c r="S804" t="s">
        <v>3642</v>
      </c>
      <c r="T804" t="s">
        <v>588</v>
      </c>
      <c r="U804" t="s">
        <v>11249</v>
      </c>
      <c r="V804" t="s">
        <v>11250</v>
      </c>
      <c r="W804" t="s">
        <v>588</v>
      </c>
      <c r="X804" t="str">
        <f t="shared" si="12"/>
        <v>Funcionamiento</v>
      </c>
      <c r="Y804" t="s">
        <v>2259</v>
      </c>
    </row>
    <row r="805" spans="1:25" x14ac:dyDescent="0.2">
      <c r="A805" t="s">
        <v>3201</v>
      </c>
      <c r="B805" t="s">
        <v>11210</v>
      </c>
      <c r="C805" s="71" t="s">
        <v>11247</v>
      </c>
      <c r="D805" t="s">
        <v>583</v>
      </c>
      <c r="E805" t="s">
        <v>584</v>
      </c>
      <c r="F805" t="s">
        <v>553</v>
      </c>
      <c r="G805" t="s">
        <v>2259</v>
      </c>
      <c r="H805" t="s">
        <v>172</v>
      </c>
      <c r="I805" t="s">
        <v>126</v>
      </c>
      <c r="J805" t="s">
        <v>37</v>
      </c>
      <c r="K805" t="s">
        <v>586</v>
      </c>
      <c r="L805" t="s">
        <v>39</v>
      </c>
      <c r="M805">
        <v>4990900</v>
      </c>
      <c r="N805">
        <v>0</v>
      </c>
      <c r="O805">
        <v>4990900</v>
      </c>
      <c r="P805">
        <v>0</v>
      </c>
      <c r="Q805" t="s">
        <v>11248</v>
      </c>
      <c r="R805" t="s">
        <v>3066</v>
      </c>
      <c r="S805" t="s">
        <v>3642</v>
      </c>
      <c r="T805" t="s">
        <v>588</v>
      </c>
      <c r="U805" t="s">
        <v>11249</v>
      </c>
      <c r="V805" t="s">
        <v>11250</v>
      </c>
      <c r="W805" t="s">
        <v>588</v>
      </c>
      <c r="X805" t="str">
        <f t="shared" si="12"/>
        <v>Funcionamiento</v>
      </c>
      <c r="Y805" t="s">
        <v>2259</v>
      </c>
    </row>
    <row r="806" spans="1:25" x14ac:dyDescent="0.2">
      <c r="A806" t="s">
        <v>3201</v>
      </c>
      <c r="B806" t="s">
        <v>11210</v>
      </c>
      <c r="C806" s="71" t="s">
        <v>11247</v>
      </c>
      <c r="D806" t="s">
        <v>583</v>
      </c>
      <c r="E806" t="s">
        <v>584</v>
      </c>
      <c r="F806" t="s">
        <v>553</v>
      </c>
      <c r="G806" t="s">
        <v>2259</v>
      </c>
      <c r="H806" t="s">
        <v>176</v>
      </c>
      <c r="I806" t="s">
        <v>130</v>
      </c>
      <c r="J806" t="s">
        <v>37</v>
      </c>
      <c r="K806" t="s">
        <v>586</v>
      </c>
      <c r="L806" t="s">
        <v>39</v>
      </c>
      <c r="M806">
        <v>1429500</v>
      </c>
      <c r="N806">
        <v>0</v>
      </c>
      <c r="O806">
        <v>1429500</v>
      </c>
      <c r="P806">
        <v>0</v>
      </c>
      <c r="Q806" t="s">
        <v>11248</v>
      </c>
      <c r="R806" t="s">
        <v>3066</v>
      </c>
      <c r="S806" t="s">
        <v>3642</v>
      </c>
      <c r="T806" t="s">
        <v>588</v>
      </c>
      <c r="U806" t="s">
        <v>11249</v>
      </c>
      <c r="V806" t="s">
        <v>11250</v>
      </c>
      <c r="W806" t="s">
        <v>588</v>
      </c>
      <c r="X806" t="str">
        <f t="shared" si="12"/>
        <v>Funcionamiento</v>
      </c>
      <c r="Y806" t="s">
        <v>2259</v>
      </c>
    </row>
    <row r="807" spans="1:25" x14ac:dyDescent="0.2">
      <c r="A807" t="s">
        <v>3201</v>
      </c>
      <c r="B807" t="s">
        <v>11210</v>
      </c>
      <c r="C807" s="71" t="s">
        <v>11247</v>
      </c>
      <c r="D807" t="s">
        <v>583</v>
      </c>
      <c r="E807" t="s">
        <v>584</v>
      </c>
      <c r="F807" t="s">
        <v>553</v>
      </c>
      <c r="G807" t="s">
        <v>2259</v>
      </c>
      <c r="H807" t="s">
        <v>173</v>
      </c>
      <c r="I807" t="s">
        <v>127</v>
      </c>
      <c r="J807" t="s">
        <v>37</v>
      </c>
      <c r="K807" t="s">
        <v>586</v>
      </c>
      <c r="L807" t="s">
        <v>39</v>
      </c>
      <c r="M807">
        <v>3535600</v>
      </c>
      <c r="N807">
        <v>0</v>
      </c>
      <c r="O807">
        <v>3535600</v>
      </c>
      <c r="P807">
        <v>0</v>
      </c>
      <c r="Q807" t="s">
        <v>11248</v>
      </c>
      <c r="R807" t="s">
        <v>3066</v>
      </c>
      <c r="S807" t="s">
        <v>3642</v>
      </c>
      <c r="T807" t="s">
        <v>588</v>
      </c>
      <c r="U807" t="s">
        <v>11249</v>
      </c>
      <c r="V807" t="s">
        <v>11250</v>
      </c>
      <c r="W807" t="s">
        <v>588</v>
      </c>
      <c r="X807" t="str">
        <f t="shared" si="12"/>
        <v>Funcionamiento</v>
      </c>
      <c r="Y807" t="s">
        <v>2259</v>
      </c>
    </row>
    <row r="808" spans="1:25" x14ac:dyDescent="0.2">
      <c r="A808" t="s">
        <v>3201</v>
      </c>
      <c r="B808" t="s">
        <v>11210</v>
      </c>
      <c r="C808" s="71" t="s">
        <v>11247</v>
      </c>
      <c r="D808" t="s">
        <v>583</v>
      </c>
      <c r="E808" t="s">
        <v>584</v>
      </c>
      <c r="F808" t="s">
        <v>553</v>
      </c>
      <c r="G808" t="s">
        <v>2259</v>
      </c>
      <c r="H808" t="s">
        <v>175</v>
      </c>
      <c r="I808" t="s">
        <v>129</v>
      </c>
      <c r="J808" t="s">
        <v>37</v>
      </c>
      <c r="K808" t="s">
        <v>586</v>
      </c>
      <c r="L808" t="s">
        <v>39</v>
      </c>
      <c r="M808">
        <v>526400</v>
      </c>
      <c r="N808">
        <v>0</v>
      </c>
      <c r="O808">
        <v>526400</v>
      </c>
      <c r="P808">
        <v>0</v>
      </c>
      <c r="Q808" t="s">
        <v>11248</v>
      </c>
      <c r="R808" t="s">
        <v>3066</v>
      </c>
      <c r="S808" t="s">
        <v>3642</v>
      </c>
      <c r="T808" t="s">
        <v>588</v>
      </c>
      <c r="U808" t="s">
        <v>11249</v>
      </c>
      <c r="V808" t="s">
        <v>11250</v>
      </c>
      <c r="W808" t="s">
        <v>588</v>
      </c>
      <c r="X808" t="str">
        <f t="shared" si="12"/>
        <v>Funcionamiento</v>
      </c>
      <c r="Y808" t="s">
        <v>2259</v>
      </c>
    </row>
    <row r="809" spans="1:25" x14ac:dyDescent="0.2">
      <c r="A809" t="s">
        <v>3034</v>
      </c>
      <c r="B809" t="s">
        <v>3720</v>
      </c>
      <c r="C809" s="71" t="s">
        <v>3721</v>
      </c>
      <c r="D809" t="s">
        <v>583</v>
      </c>
      <c r="E809" t="s">
        <v>584</v>
      </c>
      <c r="F809" t="s">
        <v>490</v>
      </c>
      <c r="G809" t="s">
        <v>2279</v>
      </c>
      <c r="H809" t="s">
        <v>186</v>
      </c>
      <c r="I809" t="s">
        <v>140</v>
      </c>
      <c r="J809" t="s">
        <v>37</v>
      </c>
      <c r="K809" t="s">
        <v>586</v>
      </c>
      <c r="L809" t="s">
        <v>39</v>
      </c>
      <c r="M809">
        <v>3336738</v>
      </c>
      <c r="N809">
        <v>0</v>
      </c>
      <c r="O809">
        <v>3336738</v>
      </c>
      <c r="P809">
        <v>0</v>
      </c>
      <c r="Q809" t="s">
        <v>2280</v>
      </c>
      <c r="R809" t="s">
        <v>3037</v>
      </c>
      <c r="S809" t="s">
        <v>3034</v>
      </c>
      <c r="T809" t="s">
        <v>3037</v>
      </c>
      <c r="U809" t="s">
        <v>3034</v>
      </c>
      <c r="V809" t="s">
        <v>3722</v>
      </c>
      <c r="W809" t="s">
        <v>588</v>
      </c>
      <c r="X809" t="str">
        <f t="shared" si="12"/>
        <v>Funcionamiento</v>
      </c>
      <c r="Y809" t="s">
        <v>2279</v>
      </c>
    </row>
    <row r="810" spans="1:25" x14ac:dyDescent="0.2">
      <c r="A810" t="s">
        <v>3034</v>
      </c>
      <c r="B810" t="s">
        <v>3720</v>
      </c>
      <c r="C810" s="71" t="s">
        <v>3721</v>
      </c>
      <c r="D810" t="s">
        <v>583</v>
      </c>
      <c r="E810" t="s">
        <v>584</v>
      </c>
      <c r="F810" t="s">
        <v>490</v>
      </c>
      <c r="G810" t="s">
        <v>2279</v>
      </c>
      <c r="H810" t="s">
        <v>190</v>
      </c>
      <c r="I810" t="s">
        <v>145</v>
      </c>
      <c r="J810" t="s">
        <v>37</v>
      </c>
      <c r="K810" t="s">
        <v>586</v>
      </c>
      <c r="L810" t="s">
        <v>39</v>
      </c>
      <c r="M810">
        <v>71972</v>
      </c>
      <c r="N810">
        <v>0</v>
      </c>
      <c r="O810">
        <v>71972</v>
      </c>
      <c r="P810">
        <v>0</v>
      </c>
      <c r="Q810" t="s">
        <v>2280</v>
      </c>
      <c r="R810" t="s">
        <v>3037</v>
      </c>
      <c r="S810" t="s">
        <v>3034</v>
      </c>
      <c r="T810" t="s">
        <v>3037</v>
      </c>
      <c r="U810" t="s">
        <v>3034</v>
      </c>
      <c r="V810" t="s">
        <v>3722</v>
      </c>
      <c r="W810" t="s">
        <v>588</v>
      </c>
      <c r="X810" t="str">
        <f t="shared" si="12"/>
        <v>Funcionamiento</v>
      </c>
      <c r="Y810" t="s">
        <v>2279</v>
      </c>
    </row>
    <row r="811" spans="1:25" x14ac:dyDescent="0.2">
      <c r="A811" t="s">
        <v>3037</v>
      </c>
      <c r="B811" t="s">
        <v>3451</v>
      </c>
      <c r="C811" s="71" t="s">
        <v>3723</v>
      </c>
      <c r="D811" t="s">
        <v>583</v>
      </c>
      <c r="E811" t="s">
        <v>584</v>
      </c>
      <c r="F811" t="s">
        <v>490</v>
      </c>
      <c r="G811" t="s">
        <v>2279</v>
      </c>
      <c r="H811" t="s">
        <v>169</v>
      </c>
      <c r="I811" t="s">
        <v>123</v>
      </c>
      <c r="J811" t="s">
        <v>37</v>
      </c>
      <c r="K811" t="s">
        <v>586</v>
      </c>
      <c r="L811" t="s">
        <v>39</v>
      </c>
      <c r="M811">
        <v>2021721</v>
      </c>
      <c r="N811">
        <v>0</v>
      </c>
      <c r="O811">
        <v>2021721</v>
      </c>
      <c r="P811">
        <v>0</v>
      </c>
      <c r="Q811" t="s">
        <v>2281</v>
      </c>
      <c r="R811" t="s">
        <v>3045</v>
      </c>
      <c r="S811" t="s">
        <v>3724</v>
      </c>
      <c r="T811" t="s">
        <v>588</v>
      </c>
      <c r="U811" t="s">
        <v>3725</v>
      </c>
      <c r="V811" t="s">
        <v>3726</v>
      </c>
      <c r="W811" t="s">
        <v>3043</v>
      </c>
      <c r="X811" t="str">
        <f t="shared" si="12"/>
        <v>Funcionamiento</v>
      </c>
      <c r="Y811" t="s">
        <v>2279</v>
      </c>
    </row>
    <row r="812" spans="1:25" x14ac:dyDescent="0.2">
      <c r="A812" t="s">
        <v>3037</v>
      </c>
      <c r="B812" t="s">
        <v>3451</v>
      </c>
      <c r="C812" s="71" t="s">
        <v>3723</v>
      </c>
      <c r="D812" t="s">
        <v>583</v>
      </c>
      <c r="E812" t="s">
        <v>584</v>
      </c>
      <c r="F812" t="s">
        <v>490</v>
      </c>
      <c r="G812" t="s">
        <v>2279</v>
      </c>
      <c r="H812" t="s">
        <v>171</v>
      </c>
      <c r="I812" t="s">
        <v>125</v>
      </c>
      <c r="J812" t="s">
        <v>37</v>
      </c>
      <c r="K812" t="s">
        <v>586</v>
      </c>
      <c r="L812" t="s">
        <v>39</v>
      </c>
      <c r="M812">
        <v>1326195</v>
      </c>
      <c r="N812">
        <v>0</v>
      </c>
      <c r="O812">
        <v>1326195</v>
      </c>
      <c r="P812">
        <v>0</v>
      </c>
      <c r="Q812" t="s">
        <v>2281</v>
      </c>
      <c r="R812" t="s">
        <v>3045</v>
      </c>
      <c r="S812" t="s">
        <v>3724</v>
      </c>
      <c r="T812" t="s">
        <v>588</v>
      </c>
      <c r="U812" t="s">
        <v>3725</v>
      </c>
      <c r="V812" t="s">
        <v>3726</v>
      </c>
      <c r="W812" t="s">
        <v>3043</v>
      </c>
      <c r="X812" t="str">
        <f t="shared" si="12"/>
        <v>Funcionamiento</v>
      </c>
      <c r="Y812" t="s">
        <v>2279</v>
      </c>
    </row>
    <row r="813" spans="1:25" x14ac:dyDescent="0.2">
      <c r="A813" t="s">
        <v>3037</v>
      </c>
      <c r="B813" t="s">
        <v>3451</v>
      </c>
      <c r="C813" s="71" t="s">
        <v>3723</v>
      </c>
      <c r="D813" t="s">
        <v>583</v>
      </c>
      <c r="E813" t="s">
        <v>584</v>
      </c>
      <c r="F813" t="s">
        <v>490</v>
      </c>
      <c r="G813" t="s">
        <v>2279</v>
      </c>
      <c r="H813" t="s">
        <v>166</v>
      </c>
      <c r="I813" t="s">
        <v>120</v>
      </c>
      <c r="J813" t="s">
        <v>37</v>
      </c>
      <c r="K813" t="s">
        <v>586</v>
      </c>
      <c r="L813" t="s">
        <v>39</v>
      </c>
      <c r="M813">
        <v>331157</v>
      </c>
      <c r="N813">
        <v>0</v>
      </c>
      <c r="O813">
        <v>331157</v>
      </c>
      <c r="P813">
        <v>0</v>
      </c>
      <c r="Q813" t="s">
        <v>2281</v>
      </c>
      <c r="R813" t="s">
        <v>3045</v>
      </c>
      <c r="S813" t="s">
        <v>3724</v>
      </c>
      <c r="T813" t="s">
        <v>588</v>
      </c>
      <c r="U813" t="s">
        <v>3725</v>
      </c>
      <c r="V813" t="s">
        <v>3726</v>
      </c>
      <c r="W813" t="s">
        <v>3043</v>
      </c>
      <c r="X813" t="str">
        <f t="shared" si="12"/>
        <v>Funcionamiento</v>
      </c>
      <c r="Y813" t="s">
        <v>2279</v>
      </c>
    </row>
    <row r="814" spans="1:25" x14ac:dyDescent="0.2">
      <c r="A814" t="s">
        <v>3037</v>
      </c>
      <c r="B814" t="s">
        <v>3451</v>
      </c>
      <c r="C814" s="71" t="s">
        <v>3723</v>
      </c>
      <c r="D814" t="s">
        <v>583</v>
      </c>
      <c r="E814" t="s">
        <v>584</v>
      </c>
      <c r="F814" t="s">
        <v>490</v>
      </c>
      <c r="G814" t="s">
        <v>2279</v>
      </c>
      <c r="H814" t="s">
        <v>180</v>
      </c>
      <c r="I814" t="s">
        <v>134</v>
      </c>
      <c r="J814" t="s">
        <v>37</v>
      </c>
      <c r="K814" t="s">
        <v>586</v>
      </c>
      <c r="L814" t="s">
        <v>39</v>
      </c>
      <c r="M814">
        <v>158945</v>
      </c>
      <c r="N814">
        <v>0</v>
      </c>
      <c r="O814">
        <v>158945</v>
      </c>
      <c r="P814">
        <v>0</v>
      </c>
      <c r="Q814" t="s">
        <v>2281</v>
      </c>
      <c r="R814" t="s">
        <v>3045</v>
      </c>
      <c r="S814" t="s">
        <v>3724</v>
      </c>
      <c r="T814" t="s">
        <v>588</v>
      </c>
      <c r="U814" t="s">
        <v>3725</v>
      </c>
      <c r="V814" t="s">
        <v>3726</v>
      </c>
      <c r="W814" t="s">
        <v>3043</v>
      </c>
      <c r="X814" t="str">
        <f t="shared" si="12"/>
        <v>Funcionamiento</v>
      </c>
      <c r="Y814" t="s">
        <v>2279</v>
      </c>
    </row>
    <row r="815" spans="1:25" x14ac:dyDescent="0.2">
      <c r="A815" t="s">
        <v>3037</v>
      </c>
      <c r="B815" t="s">
        <v>3451</v>
      </c>
      <c r="C815" s="71" t="s">
        <v>3723</v>
      </c>
      <c r="D815" t="s">
        <v>583</v>
      </c>
      <c r="E815" t="s">
        <v>584</v>
      </c>
      <c r="F815" t="s">
        <v>490</v>
      </c>
      <c r="G815" t="s">
        <v>2279</v>
      </c>
      <c r="H815" t="s">
        <v>167</v>
      </c>
      <c r="I815" t="s">
        <v>3051</v>
      </c>
      <c r="J815" t="s">
        <v>37</v>
      </c>
      <c r="K815" t="s">
        <v>586</v>
      </c>
      <c r="L815" t="s">
        <v>39</v>
      </c>
      <c r="M815">
        <v>411416</v>
      </c>
      <c r="N815">
        <v>0</v>
      </c>
      <c r="O815">
        <v>411416</v>
      </c>
      <c r="P815">
        <v>0</v>
      </c>
      <c r="Q815" t="s">
        <v>2281</v>
      </c>
      <c r="R815" t="s">
        <v>3045</v>
      </c>
      <c r="S815" t="s">
        <v>3724</v>
      </c>
      <c r="T815" t="s">
        <v>588</v>
      </c>
      <c r="U815" t="s">
        <v>3725</v>
      </c>
      <c r="V815" t="s">
        <v>3726</v>
      </c>
      <c r="W815" t="s">
        <v>3043</v>
      </c>
      <c r="X815" t="str">
        <f t="shared" si="12"/>
        <v>Funcionamiento</v>
      </c>
      <c r="Y815" t="s">
        <v>2279</v>
      </c>
    </row>
    <row r="816" spans="1:25" x14ac:dyDescent="0.2">
      <c r="A816" t="s">
        <v>3037</v>
      </c>
      <c r="B816" t="s">
        <v>3451</v>
      </c>
      <c r="C816" s="71" t="s">
        <v>3723</v>
      </c>
      <c r="D816" t="s">
        <v>583</v>
      </c>
      <c r="E816" t="s">
        <v>584</v>
      </c>
      <c r="F816" t="s">
        <v>490</v>
      </c>
      <c r="G816" t="s">
        <v>2279</v>
      </c>
      <c r="H816" t="s">
        <v>178</v>
      </c>
      <c r="I816" t="s">
        <v>132</v>
      </c>
      <c r="J816" t="s">
        <v>37</v>
      </c>
      <c r="K816" t="s">
        <v>586</v>
      </c>
      <c r="L816" t="s">
        <v>39</v>
      </c>
      <c r="M816">
        <v>1679846</v>
      </c>
      <c r="N816">
        <v>0</v>
      </c>
      <c r="O816">
        <v>1679846</v>
      </c>
      <c r="P816">
        <v>0</v>
      </c>
      <c r="Q816" t="s">
        <v>2281</v>
      </c>
      <c r="R816" t="s">
        <v>3045</v>
      </c>
      <c r="S816" t="s">
        <v>3724</v>
      </c>
      <c r="T816" t="s">
        <v>588</v>
      </c>
      <c r="U816" t="s">
        <v>3725</v>
      </c>
      <c r="V816" t="s">
        <v>3726</v>
      </c>
      <c r="W816" t="s">
        <v>3043</v>
      </c>
      <c r="X816" t="str">
        <f t="shared" si="12"/>
        <v>Funcionamiento</v>
      </c>
      <c r="Y816" t="s">
        <v>2279</v>
      </c>
    </row>
    <row r="817" spans="1:25" x14ac:dyDescent="0.2">
      <c r="A817" t="s">
        <v>3037</v>
      </c>
      <c r="B817" t="s">
        <v>3451</v>
      </c>
      <c r="C817" s="71" t="s">
        <v>3723</v>
      </c>
      <c r="D817" t="s">
        <v>583</v>
      </c>
      <c r="E817" t="s">
        <v>584</v>
      </c>
      <c r="F817" t="s">
        <v>490</v>
      </c>
      <c r="G817" t="s">
        <v>2279</v>
      </c>
      <c r="H817" t="s">
        <v>192</v>
      </c>
      <c r="I817" t="s">
        <v>147</v>
      </c>
      <c r="J817" t="s">
        <v>37</v>
      </c>
      <c r="K817" t="s">
        <v>586</v>
      </c>
      <c r="L817" t="s">
        <v>39</v>
      </c>
      <c r="M817">
        <v>1046215</v>
      </c>
      <c r="N817">
        <v>-877800</v>
      </c>
      <c r="O817">
        <v>168415</v>
      </c>
      <c r="P817">
        <v>0</v>
      </c>
      <c r="Q817" t="s">
        <v>2281</v>
      </c>
      <c r="R817" t="s">
        <v>3045</v>
      </c>
      <c r="S817" t="s">
        <v>3724</v>
      </c>
      <c r="T817" t="s">
        <v>588</v>
      </c>
      <c r="U817" t="s">
        <v>3725</v>
      </c>
      <c r="V817" t="s">
        <v>3726</v>
      </c>
      <c r="W817" t="s">
        <v>3043</v>
      </c>
      <c r="X817" t="str">
        <f t="shared" si="12"/>
        <v>Funcionamiento</v>
      </c>
      <c r="Y817" t="s">
        <v>2279</v>
      </c>
    </row>
    <row r="818" spans="1:25" x14ac:dyDescent="0.2">
      <c r="A818" t="s">
        <v>3037</v>
      </c>
      <c r="B818" t="s">
        <v>3451</v>
      </c>
      <c r="C818" s="71" t="s">
        <v>3723</v>
      </c>
      <c r="D818" t="s">
        <v>583</v>
      </c>
      <c r="E818" t="s">
        <v>584</v>
      </c>
      <c r="F818" t="s">
        <v>490</v>
      </c>
      <c r="G818" t="s">
        <v>2279</v>
      </c>
      <c r="H818" t="s">
        <v>164</v>
      </c>
      <c r="I818" t="s">
        <v>118</v>
      </c>
      <c r="J818" t="s">
        <v>37</v>
      </c>
      <c r="K818" t="s">
        <v>586</v>
      </c>
      <c r="L818" t="s">
        <v>39</v>
      </c>
      <c r="M818">
        <v>31194939</v>
      </c>
      <c r="N818">
        <v>0</v>
      </c>
      <c r="O818">
        <v>31194939</v>
      </c>
      <c r="P818">
        <v>0</v>
      </c>
      <c r="Q818" t="s">
        <v>2281</v>
      </c>
      <c r="R818" t="s">
        <v>3045</v>
      </c>
      <c r="S818" t="s">
        <v>3724</v>
      </c>
      <c r="T818" t="s">
        <v>588</v>
      </c>
      <c r="U818" t="s">
        <v>3725</v>
      </c>
      <c r="V818" t="s">
        <v>3726</v>
      </c>
      <c r="W818" t="s">
        <v>3043</v>
      </c>
      <c r="X818" t="str">
        <f t="shared" si="12"/>
        <v>Funcionamiento</v>
      </c>
      <c r="Y818" t="s">
        <v>2279</v>
      </c>
    </row>
    <row r="819" spans="1:25" x14ac:dyDescent="0.2">
      <c r="A819" t="s">
        <v>3037</v>
      </c>
      <c r="B819" t="s">
        <v>3451</v>
      </c>
      <c r="C819" s="71" t="s">
        <v>3723</v>
      </c>
      <c r="D819" t="s">
        <v>583</v>
      </c>
      <c r="E819" t="s">
        <v>584</v>
      </c>
      <c r="F819" t="s">
        <v>490</v>
      </c>
      <c r="G819" t="s">
        <v>2279</v>
      </c>
      <c r="H819" t="s">
        <v>181</v>
      </c>
      <c r="I819" t="s">
        <v>135</v>
      </c>
      <c r="J819" t="s">
        <v>37</v>
      </c>
      <c r="K819" t="s">
        <v>586</v>
      </c>
      <c r="L819" t="s">
        <v>39</v>
      </c>
      <c r="M819">
        <v>2240265</v>
      </c>
      <c r="N819">
        <v>0</v>
      </c>
      <c r="O819">
        <v>2240265</v>
      </c>
      <c r="P819">
        <v>0</v>
      </c>
      <c r="Q819" t="s">
        <v>2281</v>
      </c>
      <c r="R819" t="s">
        <v>3045</v>
      </c>
      <c r="S819" t="s">
        <v>3724</v>
      </c>
      <c r="T819" t="s">
        <v>588</v>
      </c>
      <c r="U819" t="s">
        <v>3725</v>
      </c>
      <c r="V819" t="s">
        <v>3726</v>
      </c>
      <c r="W819" t="s">
        <v>3043</v>
      </c>
      <c r="X819" t="str">
        <f t="shared" si="12"/>
        <v>Funcionamiento</v>
      </c>
      <c r="Y819" t="s">
        <v>2279</v>
      </c>
    </row>
    <row r="820" spans="1:25" x14ac:dyDescent="0.2">
      <c r="A820" t="s">
        <v>3043</v>
      </c>
      <c r="B820" t="s">
        <v>3451</v>
      </c>
      <c r="C820" s="71" t="s">
        <v>3727</v>
      </c>
      <c r="D820" t="s">
        <v>583</v>
      </c>
      <c r="E820" t="s">
        <v>584</v>
      </c>
      <c r="F820" t="s">
        <v>490</v>
      </c>
      <c r="G820" t="s">
        <v>2279</v>
      </c>
      <c r="H820" t="s">
        <v>172</v>
      </c>
      <c r="I820" t="s">
        <v>126</v>
      </c>
      <c r="J820" t="s">
        <v>37</v>
      </c>
      <c r="K820" t="s">
        <v>586</v>
      </c>
      <c r="L820" t="s">
        <v>39</v>
      </c>
      <c r="M820">
        <v>4265300</v>
      </c>
      <c r="N820">
        <v>0</v>
      </c>
      <c r="O820">
        <v>4265300</v>
      </c>
      <c r="P820">
        <v>0</v>
      </c>
      <c r="Q820" t="s">
        <v>2282</v>
      </c>
      <c r="R820" t="s">
        <v>3052</v>
      </c>
      <c r="S820" t="s">
        <v>3043</v>
      </c>
      <c r="T820" t="s">
        <v>588</v>
      </c>
      <c r="U820" t="s">
        <v>3728</v>
      </c>
      <c r="V820" t="s">
        <v>3729</v>
      </c>
      <c r="W820" t="s">
        <v>588</v>
      </c>
      <c r="X820" t="str">
        <f t="shared" si="12"/>
        <v>Funcionamiento</v>
      </c>
      <c r="Y820" t="s">
        <v>2279</v>
      </c>
    </row>
    <row r="821" spans="1:25" x14ac:dyDescent="0.2">
      <c r="A821" t="s">
        <v>3043</v>
      </c>
      <c r="B821" t="s">
        <v>3451</v>
      </c>
      <c r="C821" s="71" t="s">
        <v>3727</v>
      </c>
      <c r="D821" t="s">
        <v>583</v>
      </c>
      <c r="E821" t="s">
        <v>584</v>
      </c>
      <c r="F821" t="s">
        <v>490</v>
      </c>
      <c r="G821" t="s">
        <v>2279</v>
      </c>
      <c r="H821" t="s">
        <v>173</v>
      </c>
      <c r="I821" t="s">
        <v>127</v>
      </c>
      <c r="J821" t="s">
        <v>37</v>
      </c>
      <c r="K821" t="s">
        <v>586</v>
      </c>
      <c r="L821" t="s">
        <v>39</v>
      </c>
      <c r="M821">
        <v>3021300</v>
      </c>
      <c r="N821">
        <v>0</v>
      </c>
      <c r="O821">
        <v>3021300</v>
      </c>
      <c r="P821">
        <v>0</v>
      </c>
      <c r="Q821" t="s">
        <v>2282</v>
      </c>
      <c r="R821" t="s">
        <v>3052</v>
      </c>
      <c r="S821" t="s">
        <v>3043</v>
      </c>
      <c r="T821" t="s">
        <v>588</v>
      </c>
      <c r="U821" t="s">
        <v>3728</v>
      </c>
      <c r="V821" t="s">
        <v>3729</v>
      </c>
      <c r="W821" t="s">
        <v>588</v>
      </c>
      <c r="X821" t="str">
        <f t="shared" si="12"/>
        <v>Funcionamiento</v>
      </c>
      <c r="Y821" t="s">
        <v>2279</v>
      </c>
    </row>
    <row r="822" spans="1:25" x14ac:dyDescent="0.2">
      <c r="A822" t="s">
        <v>3043</v>
      </c>
      <c r="B822" t="s">
        <v>3451</v>
      </c>
      <c r="C822" s="71" t="s">
        <v>3727</v>
      </c>
      <c r="D822" t="s">
        <v>583</v>
      </c>
      <c r="E822" t="s">
        <v>584</v>
      </c>
      <c r="F822" t="s">
        <v>490</v>
      </c>
      <c r="G822" t="s">
        <v>2279</v>
      </c>
      <c r="H822" t="s">
        <v>176</v>
      </c>
      <c r="I822" t="s">
        <v>130</v>
      </c>
      <c r="J822" t="s">
        <v>37</v>
      </c>
      <c r="K822" t="s">
        <v>586</v>
      </c>
      <c r="L822" t="s">
        <v>39</v>
      </c>
      <c r="M822">
        <v>1135900</v>
      </c>
      <c r="N822">
        <v>0</v>
      </c>
      <c r="O822">
        <v>1135900</v>
      </c>
      <c r="P822">
        <v>0</v>
      </c>
      <c r="Q822" t="s">
        <v>2282</v>
      </c>
      <c r="R822" t="s">
        <v>3052</v>
      </c>
      <c r="S822" t="s">
        <v>3043</v>
      </c>
      <c r="T822" t="s">
        <v>588</v>
      </c>
      <c r="U822" t="s">
        <v>3728</v>
      </c>
      <c r="V822" t="s">
        <v>3729</v>
      </c>
      <c r="W822" t="s">
        <v>588</v>
      </c>
      <c r="X822" t="str">
        <f t="shared" si="12"/>
        <v>Funcionamiento</v>
      </c>
      <c r="Y822" t="s">
        <v>2279</v>
      </c>
    </row>
    <row r="823" spans="1:25" x14ac:dyDescent="0.2">
      <c r="A823" t="s">
        <v>3043</v>
      </c>
      <c r="B823" t="s">
        <v>3451</v>
      </c>
      <c r="C823" s="71" t="s">
        <v>3727</v>
      </c>
      <c r="D823" t="s">
        <v>583</v>
      </c>
      <c r="E823" t="s">
        <v>584</v>
      </c>
      <c r="F823" t="s">
        <v>490</v>
      </c>
      <c r="G823" t="s">
        <v>2279</v>
      </c>
      <c r="H823" t="s">
        <v>175</v>
      </c>
      <c r="I823" t="s">
        <v>129</v>
      </c>
      <c r="J823" t="s">
        <v>37</v>
      </c>
      <c r="K823" t="s">
        <v>586</v>
      </c>
      <c r="L823" t="s">
        <v>39</v>
      </c>
      <c r="M823">
        <v>433300</v>
      </c>
      <c r="N823">
        <v>0</v>
      </c>
      <c r="O823">
        <v>433300</v>
      </c>
      <c r="P823">
        <v>0</v>
      </c>
      <c r="Q823" t="s">
        <v>2282</v>
      </c>
      <c r="R823" t="s">
        <v>3052</v>
      </c>
      <c r="S823" t="s">
        <v>3043</v>
      </c>
      <c r="T823" t="s">
        <v>588</v>
      </c>
      <c r="U823" t="s">
        <v>3728</v>
      </c>
      <c r="V823" t="s">
        <v>3729</v>
      </c>
      <c r="W823" t="s">
        <v>588</v>
      </c>
      <c r="X823" t="str">
        <f t="shared" si="12"/>
        <v>Funcionamiento</v>
      </c>
      <c r="Y823" t="s">
        <v>2279</v>
      </c>
    </row>
    <row r="824" spans="1:25" x14ac:dyDescent="0.2">
      <c r="A824" t="s">
        <v>3043</v>
      </c>
      <c r="B824" t="s">
        <v>3451</v>
      </c>
      <c r="C824" s="71" t="s">
        <v>3727</v>
      </c>
      <c r="D824" t="s">
        <v>583</v>
      </c>
      <c r="E824" t="s">
        <v>584</v>
      </c>
      <c r="F824" t="s">
        <v>490</v>
      </c>
      <c r="G824" t="s">
        <v>2279</v>
      </c>
      <c r="H824" t="s">
        <v>177</v>
      </c>
      <c r="I824" t="s">
        <v>131</v>
      </c>
      <c r="J824" t="s">
        <v>37</v>
      </c>
      <c r="K824" t="s">
        <v>586</v>
      </c>
      <c r="L824" t="s">
        <v>39</v>
      </c>
      <c r="M824">
        <v>757400</v>
      </c>
      <c r="N824">
        <v>0</v>
      </c>
      <c r="O824">
        <v>757400</v>
      </c>
      <c r="P824">
        <v>0</v>
      </c>
      <c r="Q824" t="s">
        <v>2282</v>
      </c>
      <c r="R824" t="s">
        <v>3052</v>
      </c>
      <c r="S824" t="s">
        <v>3043</v>
      </c>
      <c r="T824" t="s">
        <v>588</v>
      </c>
      <c r="U824" t="s">
        <v>3728</v>
      </c>
      <c r="V824" t="s">
        <v>3729</v>
      </c>
      <c r="W824" t="s">
        <v>588</v>
      </c>
      <c r="X824" t="str">
        <f t="shared" si="12"/>
        <v>Funcionamiento</v>
      </c>
      <c r="Y824" t="s">
        <v>2279</v>
      </c>
    </row>
    <row r="825" spans="1:25" x14ac:dyDescent="0.2">
      <c r="A825" t="s">
        <v>3043</v>
      </c>
      <c r="B825" t="s">
        <v>3451</v>
      </c>
      <c r="C825" s="71" t="s">
        <v>3727</v>
      </c>
      <c r="D825" t="s">
        <v>583</v>
      </c>
      <c r="E825" t="s">
        <v>584</v>
      </c>
      <c r="F825" t="s">
        <v>490</v>
      </c>
      <c r="G825" t="s">
        <v>2279</v>
      </c>
      <c r="H825" t="s">
        <v>174</v>
      </c>
      <c r="I825" t="s">
        <v>128</v>
      </c>
      <c r="J825" t="s">
        <v>37</v>
      </c>
      <c r="K825" t="s">
        <v>586</v>
      </c>
      <c r="L825" t="s">
        <v>39</v>
      </c>
      <c r="M825">
        <v>1514100</v>
      </c>
      <c r="N825">
        <v>0</v>
      </c>
      <c r="O825">
        <v>1514100</v>
      </c>
      <c r="P825">
        <v>0</v>
      </c>
      <c r="Q825" t="s">
        <v>2282</v>
      </c>
      <c r="R825" t="s">
        <v>3052</v>
      </c>
      <c r="S825" t="s">
        <v>3043</v>
      </c>
      <c r="T825" t="s">
        <v>588</v>
      </c>
      <c r="U825" t="s">
        <v>3728</v>
      </c>
      <c r="V825" t="s">
        <v>3729</v>
      </c>
      <c r="W825" t="s">
        <v>588</v>
      </c>
      <c r="X825" t="str">
        <f t="shared" si="12"/>
        <v>Funcionamiento</v>
      </c>
      <c r="Y825" t="s">
        <v>2279</v>
      </c>
    </row>
    <row r="826" spans="1:25" x14ac:dyDescent="0.2">
      <c r="A826" t="s">
        <v>3045</v>
      </c>
      <c r="B826" t="s">
        <v>3730</v>
      </c>
      <c r="C826" s="71" t="s">
        <v>3731</v>
      </c>
      <c r="D826" t="s">
        <v>583</v>
      </c>
      <c r="E826" t="s">
        <v>584</v>
      </c>
      <c r="F826" t="s">
        <v>490</v>
      </c>
      <c r="G826" t="s">
        <v>2279</v>
      </c>
      <c r="H826" t="s">
        <v>186</v>
      </c>
      <c r="I826" t="s">
        <v>140</v>
      </c>
      <c r="J826" t="s">
        <v>37</v>
      </c>
      <c r="K826" t="s">
        <v>586</v>
      </c>
      <c r="L826" t="s">
        <v>39</v>
      </c>
      <c r="M826">
        <v>43770</v>
      </c>
      <c r="N826">
        <v>0</v>
      </c>
      <c r="O826">
        <v>43770</v>
      </c>
      <c r="P826">
        <v>0</v>
      </c>
      <c r="Q826" t="s">
        <v>2283</v>
      </c>
      <c r="R826" t="s">
        <v>3055</v>
      </c>
      <c r="S826" t="s">
        <v>3052</v>
      </c>
      <c r="T826" t="s">
        <v>3055</v>
      </c>
      <c r="U826" t="s">
        <v>3194</v>
      </c>
      <c r="V826" t="s">
        <v>3732</v>
      </c>
      <c r="W826" t="s">
        <v>588</v>
      </c>
      <c r="X826" t="str">
        <f t="shared" si="12"/>
        <v>Funcionamiento</v>
      </c>
      <c r="Y826" t="s">
        <v>2279</v>
      </c>
    </row>
    <row r="827" spans="1:25" x14ac:dyDescent="0.2">
      <c r="A827" t="s">
        <v>3045</v>
      </c>
      <c r="B827" t="s">
        <v>3730</v>
      </c>
      <c r="C827" s="71" t="s">
        <v>3731</v>
      </c>
      <c r="D827" t="s">
        <v>583</v>
      </c>
      <c r="E827" t="s">
        <v>584</v>
      </c>
      <c r="F827" t="s">
        <v>490</v>
      </c>
      <c r="G827" t="s">
        <v>2279</v>
      </c>
      <c r="H827" t="s">
        <v>190</v>
      </c>
      <c r="I827" t="s">
        <v>145</v>
      </c>
      <c r="J827" t="s">
        <v>37</v>
      </c>
      <c r="K827" t="s">
        <v>586</v>
      </c>
      <c r="L827" t="s">
        <v>39</v>
      </c>
      <c r="M827">
        <v>31855</v>
      </c>
      <c r="N827">
        <v>0</v>
      </c>
      <c r="O827">
        <v>31855</v>
      </c>
      <c r="P827">
        <v>0</v>
      </c>
      <c r="Q827" t="s">
        <v>2283</v>
      </c>
      <c r="R827" t="s">
        <v>3055</v>
      </c>
      <c r="S827" t="s">
        <v>3052</v>
      </c>
      <c r="T827" t="s">
        <v>3055</v>
      </c>
      <c r="U827" t="s">
        <v>3194</v>
      </c>
      <c r="V827" t="s">
        <v>3732</v>
      </c>
      <c r="W827" t="s">
        <v>588</v>
      </c>
      <c r="X827" t="str">
        <f t="shared" si="12"/>
        <v>Funcionamiento</v>
      </c>
      <c r="Y827" t="s">
        <v>2279</v>
      </c>
    </row>
    <row r="828" spans="1:25" x14ac:dyDescent="0.2">
      <c r="A828" t="s">
        <v>3052</v>
      </c>
      <c r="B828" t="s">
        <v>3733</v>
      </c>
      <c r="C828" s="71" t="s">
        <v>3734</v>
      </c>
      <c r="D828" t="s">
        <v>583</v>
      </c>
      <c r="E828" t="s">
        <v>584</v>
      </c>
      <c r="F828" t="s">
        <v>490</v>
      </c>
      <c r="G828" t="s">
        <v>2279</v>
      </c>
      <c r="H828" t="s">
        <v>186</v>
      </c>
      <c r="I828" t="s">
        <v>140</v>
      </c>
      <c r="J828" t="s">
        <v>37</v>
      </c>
      <c r="K828" t="s">
        <v>586</v>
      </c>
      <c r="L828" t="s">
        <v>39</v>
      </c>
      <c r="M828">
        <v>3467302</v>
      </c>
      <c r="N828">
        <v>0</v>
      </c>
      <c r="O828">
        <v>3467302</v>
      </c>
      <c r="P828">
        <v>0</v>
      </c>
      <c r="Q828" t="s">
        <v>2284</v>
      </c>
      <c r="R828" t="s">
        <v>3059</v>
      </c>
      <c r="S828" t="s">
        <v>3055</v>
      </c>
      <c r="T828" t="s">
        <v>3059</v>
      </c>
      <c r="U828" t="s">
        <v>3200</v>
      </c>
      <c r="V828" t="s">
        <v>3735</v>
      </c>
      <c r="W828" t="s">
        <v>588</v>
      </c>
      <c r="X828" t="str">
        <f t="shared" si="12"/>
        <v>Funcionamiento</v>
      </c>
      <c r="Y828" t="s">
        <v>2279</v>
      </c>
    </row>
    <row r="829" spans="1:25" x14ac:dyDescent="0.2">
      <c r="A829" t="s">
        <v>3052</v>
      </c>
      <c r="B829" t="s">
        <v>3733</v>
      </c>
      <c r="C829" s="71" t="s">
        <v>3734</v>
      </c>
      <c r="D829" t="s">
        <v>583</v>
      </c>
      <c r="E829" t="s">
        <v>584</v>
      </c>
      <c r="F829" t="s">
        <v>490</v>
      </c>
      <c r="G829" t="s">
        <v>2279</v>
      </c>
      <c r="H829" t="s">
        <v>190</v>
      </c>
      <c r="I829" t="s">
        <v>145</v>
      </c>
      <c r="J829" t="s">
        <v>37</v>
      </c>
      <c r="K829" t="s">
        <v>586</v>
      </c>
      <c r="L829" t="s">
        <v>39</v>
      </c>
      <c r="M829">
        <v>61818</v>
      </c>
      <c r="N829">
        <v>0</v>
      </c>
      <c r="O829">
        <v>61818</v>
      </c>
      <c r="P829">
        <v>0</v>
      </c>
      <c r="Q829" t="s">
        <v>2284</v>
      </c>
      <c r="R829" t="s">
        <v>3059</v>
      </c>
      <c r="S829" t="s">
        <v>3055</v>
      </c>
      <c r="T829" t="s">
        <v>3059</v>
      </c>
      <c r="U829" t="s">
        <v>3200</v>
      </c>
      <c r="V829" t="s">
        <v>3735</v>
      </c>
      <c r="W829" t="s">
        <v>588</v>
      </c>
      <c r="X829" t="str">
        <f t="shared" si="12"/>
        <v>Funcionamiento</v>
      </c>
      <c r="Y829" t="s">
        <v>2279</v>
      </c>
    </row>
    <row r="830" spans="1:25" x14ac:dyDescent="0.2">
      <c r="A830" t="s">
        <v>3055</v>
      </c>
      <c r="B830" t="s">
        <v>3062</v>
      </c>
      <c r="C830" s="71" t="s">
        <v>3736</v>
      </c>
      <c r="D830" t="s">
        <v>583</v>
      </c>
      <c r="E830" t="s">
        <v>584</v>
      </c>
      <c r="F830" t="s">
        <v>490</v>
      </c>
      <c r="G830" t="s">
        <v>2279</v>
      </c>
      <c r="H830" t="s">
        <v>185</v>
      </c>
      <c r="I830" t="s">
        <v>139</v>
      </c>
      <c r="J830" t="s">
        <v>37</v>
      </c>
      <c r="K830" t="s">
        <v>586</v>
      </c>
      <c r="L830" t="s">
        <v>39</v>
      </c>
      <c r="M830">
        <v>78400</v>
      </c>
      <c r="N830">
        <v>0</v>
      </c>
      <c r="O830">
        <v>78400</v>
      </c>
      <c r="P830">
        <v>0</v>
      </c>
      <c r="Q830" t="s">
        <v>2285</v>
      </c>
      <c r="R830" t="s">
        <v>3068</v>
      </c>
      <c r="S830" t="s">
        <v>3059</v>
      </c>
      <c r="T830" t="s">
        <v>3065</v>
      </c>
      <c r="U830" t="s">
        <v>3211</v>
      </c>
      <c r="V830" t="s">
        <v>3737</v>
      </c>
      <c r="W830" t="s">
        <v>588</v>
      </c>
      <c r="X830" t="str">
        <f t="shared" si="12"/>
        <v>Funcionamiento</v>
      </c>
      <c r="Y830" t="s">
        <v>2279</v>
      </c>
    </row>
    <row r="831" spans="1:25" x14ac:dyDescent="0.2">
      <c r="A831" t="s">
        <v>3055</v>
      </c>
      <c r="B831" t="s">
        <v>3062</v>
      </c>
      <c r="C831" s="71" t="s">
        <v>3736</v>
      </c>
      <c r="D831" t="s">
        <v>583</v>
      </c>
      <c r="E831" t="s">
        <v>584</v>
      </c>
      <c r="F831" t="s">
        <v>490</v>
      </c>
      <c r="G831" t="s">
        <v>2279</v>
      </c>
      <c r="H831" t="s">
        <v>191</v>
      </c>
      <c r="I831" t="s">
        <v>146</v>
      </c>
      <c r="J831" t="s">
        <v>37</v>
      </c>
      <c r="K831" t="s">
        <v>586</v>
      </c>
      <c r="L831" t="s">
        <v>39</v>
      </c>
      <c r="M831">
        <v>516640</v>
      </c>
      <c r="N831">
        <v>0</v>
      </c>
      <c r="O831">
        <v>516640</v>
      </c>
      <c r="P831">
        <v>0</v>
      </c>
      <c r="Q831" t="s">
        <v>2285</v>
      </c>
      <c r="R831" t="s">
        <v>3068</v>
      </c>
      <c r="S831" t="s">
        <v>3059</v>
      </c>
      <c r="T831" t="s">
        <v>3065</v>
      </c>
      <c r="U831" t="s">
        <v>3211</v>
      </c>
      <c r="V831" t="s">
        <v>3737</v>
      </c>
      <c r="W831" t="s">
        <v>588</v>
      </c>
      <c r="X831" t="str">
        <f t="shared" si="12"/>
        <v>Funcionamiento</v>
      </c>
      <c r="Y831" t="s">
        <v>2279</v>
      </c>
    </row>
    <row r="832" spans="1:25" x14ac:dyDescent="0.2">
      <c r="A832" t="s">
        <v>3059</v>
      </c>
      <c r="B832" t="s">
        <v>3738</v>
      </c>
      <c r="C832" s="71" t="s">
        <v>3739</v>
      </c>
      <c r="D832" t="s">
        <v>583</v>
      </c>
      <c r="E832" t="s">
        <v>584</v>
      </c>
      <c r="F832" t="s">
        <v>3740</v>
      </c>
      <c r="G832" t="s">
        <v>2279</v>
      </c>
      <c r="H832" t="s">
        <v>196</v>
      </c>
      <c r="I832" t="s">
        <v>153</v>
      </c>
      <c r="J832" t="s">
        <v>37</v>
      </c>
      <c r="K832" t="s">
        <v>586</v>
      </c>
      <c r="L832" t="s">
        <v>39</v>
      </c>
      <c r="M832">
        <v>5308567</v>
      </c>
      <c r="N832">
        <v>-1138748</v>
      </c>
      <c r="O832">
        <v>4169819</v>
      </c>
      <c r="P832">
        <v>0</v>
      </c>
      <c r="Q832" t="s">
        <v>2286</v>
      </c>
      <c r="R832" t="s">
        <v>3072</v>
      </c>
      <c r="S832" t="s">
        <v>3082</v>
      </c>
      <c r="T832" t="s">
        <v>3082</v>
      </c>
      <c r="U832" t="s">
        <v>3239</v>
      </c>
      <c r="V832" t="s">
        <v>3741</v>
      </c>
      <c r="W832" t="s">
        <v>3034</v>
      </c>
      <c r="X832" t="str">
        <f t="shared" si="12"/>
        <v>Inversión</v>
      </c>
      <c r="Y832" t="s">
        <v>629</v>
      </c>
    </row>
    <row r="833" spans="1:25" x14ac:dyDescent="0.2">
      <c r="A833" t="s">
        <v>3068</v>
      </c>
      <c r="B833" t="s">
        <v>3080</v>
      </c>
      <c r="C833" s="71" t="s">
        <v>3742</v>
      </c>
      <c r="D833" t="s">
        <v>583</v>
      </c>
      <c r="E833" t="s">
        <v>584</v>
      </c>
      <c r="F833" t="s">
        <v>490</v>
      </c>
      <c r="G833" t="s">
        <v>2279</v>
      </c>
      <c r="H833" t="s">
        <v>164</v>
      </c>
      <c r="I833" t="s">
        <v>118</v>
      </c>
      <c r="J833" t="s">
        <v>37</v>
      </c>
      <c r="K833" t="s">
        <v>586</v>
      </c>
      <c r="L833" t="s">
        <v>39</v>
      </c>
      <c r="M833">
        <v>30267388</v>
      </c>
      <c r="N833">
        <v>0</v>
      </c>
      <c r="O833">
        <v>30267388</v>
      </c>
      <c r="P833">
        <v>0</v>
      </c>
      <c r="Q833" t="s">
        <v>2287</v>
      </c>
      <c r="R833" t="s">
        <v>3064</v>
      </c>
      <c r="S833" t="s">
        <v>3743</v>
      </c>
      <c r="T833" t="s">
        <v>588</v>
      </c>
      <c r="U833" t="s">
        <v>3744</v>
      </c>
      <c r="V833" t="s">
        <v>3745</v>
      </c>
      <c r="W833" t="s">
        <v>3724</v>
      </c>
      <c r="X833" t="str">
        <f t="shared" si="12"/>
        <v>Funcionamiento</v>
      </c>
      <c r="Y833" t="s">
        <v>2279</v>
      </c>
    </row>
    <row r="834" spans="1:25" x14ac:dyDescent="0.2">
      <c r="A834" t="s">
        <v>3068</v>
      </c>
      <c r="B834" t="s">
        <v>3080</v>
      </c>
      <c r="C834" s="71" t="s">
        <v>3742</v>
      </c>
      <c r="D834" t="s">
        <v>583</v>
      </c>
      <c r="E834" t="s">
        <v>584</v>
      </c>
      <c r="F834" t="s">
        <v>490</v>
      </c>
      <c r="G834" t="s">
        <v>2279</v>
      </c>
      <c r="H834" t="s">
        <v>192</v>
      </c>
      <c r="I834" t="s">
        <v>147</v>
      </c>
      <c r="J834" t="s">
        <v>37</v>
      </c>
      <c r="K834" t="s">
        <v>586</v>
      </c>
      <c r="L834" t="s">
        <v>39</v>
      </c>
      <c r="M834">
        <v>1669069</v>
      </c>
      <c r="N834">
        <v>-877800</v>
      </c>
      <c r="O834">
        <v>791269</v>
      </c>
      <c r="P834">
        <v>0</v>
      </c>
      <c r="Q834" t="s">
        <v>2287</v>
      </c>
      <c r="R834" t="s">
        <v>3064</v>
      </c>
      <c r="S834" t="s">
        <v>3743</v>
      </c>
      <c r="T834" t="s">
        <v>588</v>
      </c>
      <c r="U834" t="s">
        <v>3744</v>
      </c>
      <c r="V834" t="s">
        <v>3745</v>
      </c>
      <c r="W834" t="s">
        <v>3724</v>
      </c>
      <c r="X834" t="str">
        <f t="shared" ref="X834:X897" si="13">IF(LEFT(H834,1)="C","Inversión","Funcionamiento")</f>
        <v>Funcionamiento</v>
      </c>
      <c r="Y834" t="s">
        <v>2279</v>
      </c>
    </row>
    <row r="835" spans="1:25" x14ac:dyDescent="0.2">
      <c r="A835" t="s">
        <v>3068</v>
      </c>
      <c r="B835" t="s">
        <v>3080</v>
      </c>
      <c r="C835" s="71" t="s">
        <v>3742</v>
      </c>
      <c r="D835" t="s">
        <v>583</v>
      </c>
      <c r="E835" t="s">
        <v>584</v>
      </c>
      <c r="F835" t="s">
        <v>490</v>
      </c>
      <c r="G835" t="s">
        <v>2279</v>
      </c>
      <c r="H835" t="s">
        <v>166</v>
      </c>
      <c r="I835" t="s">
        <v>120</v>
      </c>
      <c r="J835" t="s">
        <v>37</v>
      </c>
      <c r="K835" t="s">
        <v>586</v>
      </c>
      <c r="L835" t="s">
        <v>39</v>
      </c>
      <c r="M835">
        <v>352117</v>
      </c>
      <c r="N835">
        <v>0</v>
      </c>
      <c r="O835">
        <v>352117</v>
      </c>
      <c r="P835">
        <v>0</v>
      </c>
      <c r="Q835" t="s">
        <v>2287</v>
      </c>
      <c r="R835" t="s">
        <v>3064</v>
      </c>
      <c r="S835" t="s">
        <v>3743</v>
      </c>
      <c r="T835" t="s">
        <v>588</v>
      </c>
      <c r="U835" t="s">
        <v>3744</v>
      </c>
      <c r="V835" t="s">
        <v>3745</v>
      </c>
      <c r="W835" t="s">
        <v>3724</v>
      </c>
      <c r="X835" t="str">
        <f t="shared" si="13"/>
        <v>Funcionamiento</v>
      </c>
      <c r="Y835" t="s">
        <v>2279</v>
      </c>
    </row>
    <row r="836" spans="1:25" x14ac:dyDescent="0.2">
      <c r="A836" t="s">
        <v>3068</v>
      </c>
      <c r="B836" t="s">
        <v>3080</v>
      </c>
      <c r="C836" s="71" t="s">
        <v>3742</v>
      </c>
      <c r="D836" t="s">
        <v>583</v>
      </c>
      <c r="E836" t="s">
        <v>584</v>
      </c>
      <c r="F836" t="s">
        <v>490</v>
      </c>
      <c r="G836" t="s">
        <v>2279</v>
      </c>
      <c r="H836" t="s">
        <v>169</v>
      </c>
      <c r="I836" t="s">
        <v>123</v>
      </c>
      <c r="J836" t="s">
        <v>37</v>
      </c>
      <c r="K836" t="s">
        <v>586</v>
      </c>
      <c r="L836" t="s">
        <v>39</v>
      </c>
      <c r="M836">
        <v>2360101</v>
      </c>
      <c r="N836">
        <v>0</v>
      </c>
      <c r="O836">
        <v>2360101</v>
      </c>
      <c r="P836">
        <v>0</v>
      </c>
      <c r="Q836" t="s">
        <v>2287</v>
      </c>
      <c r="R836" t="s">
        <v>3064</v>
      </c>
      <c r="S836" t="s">
        <v>3743</v>
      </c>
      <c r="T836" t="s">
        <v>588</v>
      </c>
      <c r="U836" t="s">
        <v>3744</v>
      </c>
      <c r="V836" t="s">
        <v>3745</v>
      </c>
      <c r="W836" t="s">
        <v>3724</v>
      </c>
      <c r="X836" t="str">
        <f t="shared" si="13"/>
        <v>Funcionamiento</v>
      </c>
      <c r="Y836" t="s">
        <v>2279</v>
      </c>
    </row>
    <row r="837" spans="1:25" x14ac:dyDescent="0.2">
      <c r="A837" t="s">
        <v>3068</v>
      </c>
      <c r="B837" t="s">
        <v>3080</v>
      </c>
      <c r="C837" s="71" t="s">
        <v>3742</v>
      </c>
      <c r="D837" t="s">
        <v>583</v>
      </c>
      <c r="E837" t="s">
        <v>584</v>
      </c>
      <c r="F837" t="s">
        <v>490</v>
      </c>
      <c r="G837" t="s">
        <v>2279</v>
      </c>
      <c r="H837" t="s">
        <v>181</v>
      </c>
      <c r="I837" t="s">
        <v>135</v>
      </c>
      <c r="J837" t="s">
        <v>37</v>
      </c>
      <c r="K837" t="s">
        <v>586</v>
      </c>
      <c r="L837" t="s">
        <v>39</v>
      </c>
      <c r="M837">
        <v>2240265</v>
      </c>
      <c r="N837">
        <v>0</v>
      </c>
      <c r="O837">
        <v>2240265</v>
      </c>
      <c r="P837">
        <v>0</v>
      </c>
      <c r="Q837" t="s">
        <v>2287</v>
      </c>
      <c r="R837" t="s">
        <v>3064</v>
      </c>
      <c r="S837" t="s">
        <v>3743</v>
      </c>
      <c r="T837" t="s">
        <v>588</v>
      </c>
      <c r="U837" t="s">
        <v>3744</v>
      </c>
      <c r="V837" t="s">
        <v>3745</v>
      </c>
      <c r="W837" t="s">
        <v>3724</v>
      </c>
      <c r="X837" t="str">
        <f t="shared" si="13"/>
        <v>Funcionamiento</v>
      </c>
      <c r="Y837" t="s">
        <v>2279</v>
      </c>
    </row>
    <row r="838" spans="1:25" x14ac:dyDescent="0.2">
      <c r="A838" t="s">
        <v>3068</v>
      </c>
      <c r="B838" t="s">
        <v>3080</v>
      </c>
      <c r="C838" s="71" t="s">
        <v>3742</v>
      </c>
      <c r="D838" t="s">
        <v>583</v>
      </c>
      <c r="E838" t="s">
        <v>584</v>
      </c>
      <c r="F838" t="s">
        <v>490</v>
      </c>
      <c r="G838" t="s">
        <v>2279</v>
      </c>
      <c r="H838" t="s">
        <v>167</v>
      </c>
      <c r="I838" t="s">
        <v>3051</v>
      </c>
      <c r="J838" t="s">
        <v>37</v>
      </c>
      <c r="K838" t="s">
        <v>586</v>
      </c>
      <c r="L838" t="s">
        <v>39</v>
      </c>
      <c r="M838">
        <v>411416</v>
      </c>
      <c r="N838">
        <v>0</v>
      </c>
      <c r="O838">
        <v>411416</v>
      </c>
      <c r="P838">
        <v>0</v>
      </c>
      <c r="Q838" t="s">
        <v>2287</v>
      </c>
      <c r="R838" t="s">
        <v>3064</v>
      </c>
      <c r="S838" t="s">
        <v>3743</v>
      </c>
      <c r="T838" t="s">
        <v>588</v>
      </c>
      <c r="U838" t="s">
        <v>3744</v>
      </c>
      <c r="V838" t="s">
        <v>3745</v>
      </c>
      <c r="W838" t="s">
        <v>3724</v>
      </c>
      <c r="X838" t="str">
        <f t="shared" si="13"/>
        <v>Funcionamiento</v>
      </c>
      <c r="Y838" t="s">
        <v>2279</v>
      </c>
    </row>
    <row r="839" spans="1:25" x14ac:dyDescent="0.2">
      <c r="A839" t="s">
        <v>3065</v>
      </c>
      <c r="B839" t="s">
        <v>3080</v>
      </c>
      <c r="C839" s="71" t="s">
        <v>3746</v>
      </c>
      <c r="D839" t="s">
        <v>583</v>
      </c>
      <c r="E839" t="s">
        <v>584</v>
      </c>
      <c r="F839" t="s">
        <v>490</v>
      </c>
      <c r="G839" t="s">
        <v>2279</v>
      </c>
      <c r="H839" t="s">
        <v>173</v>
      </c>
      <c r="I839" t="s">
        <v>127</v>
      </c>
      <c r="J839" t="s">
        <v>37</v>
      </c>
      <c r="K839" t="s">
        <v>586</v>
      </c>
      <c r="L839" t="s">
        <v>39</v>
      </c>
      <c r="M839">
        <v>3043800</v>
      </c>
      <c r="N839">
        <v>0</v>
      </c>
      <c r="O839">
        <v>3043800</v>
      </c>
      <c r="P839">
        <v>0</v>
      </c>
      <c r="Q839" t="s">
        <v>2288</v>
      </c>
      <c r="R839" t="s">
        <v>3071</v>
      </c>
      <c r="S839" t="s">
        <v>3064</v>
      </c>
      <c r="T839" t="s">
        <v>588</v>
      </c>
      <c r="U839" t="s">
        <v>3747</v>
      </c>
      <c r="V839" t="s">
        <v>3748</v>
      </c>
      <c r="W839" t="s">
        <v>588</v>
      </c>
      <c r="X839" t="str">
        <f t="shared" si="13"/>
        <v>Funcionamiento</v>
      </c>
      <c r="Y839" t="s">
        <v>2279</v>
      </c>
    </row>
    <row r="840" spans="1:25" x14ac:dyDescent="0.2">
      <c r="A840" t="s">
        <v>3065</v>
      </c>
      <c r="B840" t="s">
        <v>3080</v>
      </c>
      <c r="C840" s="71" t="s">
        <v>3746</v>
      </c>
      <c r="D840" t="s">
        <v>583</v>
      </c>
      <c r="E840" t="s">
        <v>584</v>
      </c>
      <c r="F840" t="s">
        <v>490</v>
      </c>
      <c r="G840" t="s">
        <v>2279</v>
      </c>
      <c r="H840" t="s">
        <v>176</v>
      </c>
      <c r="I840" t="s">
        <v>130</v>
      </c>
      <c r="J840" t="s">
        <v>37</v>
      </c>
      <c r="K840" t="s">
        <v>586</v>
      </c>
      <c r="L840" t="s">
        <v>39</v>
      </c>
      <c r="M840">
        <v>1108200</v>
      </c>
      <c r="N840">
        <v>0</v>
      </c>
      <c r="O840">
        <v>1108200</v>
      </c>
      <c r="P840">
        <v>0</v>
      </c>
      <c r="Q840" t="s">
        <v>2288</v>
      </c>
      <c r="R840" t="s">
        <v>3071</v>
      </c>
      <c r="S840" t="s">
        <v>3064</v>
      </c>
      <c r="T840" t="s">
        <v>588</v>
      </c>
      <c r="U840" t="s">
        <v>3747</v>
      </c>
      <c r="V840" t="s">
        <v>3748</v>
      </c>
      <c r="W840" t="s">
        <v>588</v>
      </c>
      <c r="X840" t="str">
        <f t="shared" si="13"/>
        <v>Funcionamiento</v>
      </c>
      <c r="Y840" t="s">
        <v>2279</v>
      </c>
    </row>
    <row r="841" spans="1:25" x14ac:dyDescent="0.2">
      <c r="A841" t="s">
        <v>3065</v>
      </c>
      <c r="B841" t="s">
        <v>3080</v>
      </c>
      <c r="C841" s="71" t="s">
        <v>3746</v>
      </c>
      <c r="D841" t="s">
        <v>583</v>
      </c>
      <c r="E841" t="s">
        <v>584</v>
      </c>
      <c r="F841" t="s">
        <v>490</v>
      </c>
      <c r="G841" t="s">
        <v>2279</v>
      </c>
      <c r="H841" t="s">
        <v>175</v>
      </c>
      <c r="I841" t="s">
        <v>129</v>
      </c>
      <c r="J841" t="s">
        <v>37</v>
      </c>
      <c r="K841" t="s">
        <v>586</v>
      </c>
      <c r="L841" t="s">
        <v>39</v>
      </c>
      <c r="M841">
        <v>436200</v>
      </c>
      <c r="N841">
        <v>0</v>
      </c>
      <c r="O841">
        <v>436200</v>
      </c>
      <c r="P841">
        <v>0</v>
      </c>
      <c r="Q841" t="s">
        <v>2288</v>
      </c>
      <c r="R841" t="s">
        <v>3071</v>
      </c>
      <c r="S841" t="s">
        <v>3064</v>
      </c>
      <c r="T841" t="s">
        <v>588</v>
      </c>
      <c r="U841" t="s">
        <v>3747</v>
      </c>
      <c r="V841" t="s">
        <v>3748</v>
      </c>
      <c r="W841" t="s">
        <v>588</v>
      </c>
      <c r="X841" t="str">
        <f t="shared" si="13"/>
        <v>Funcionamiento</v>
      </c>
      <c r="Y841" t="s">
        <v>2279</v>
      </c>
    </row>
    <row r="842" spans="1:25" x14ac:dyDescent="0.2">
      <c r="A842" t="s">
        <v>3065</v>
      </c>
      <c r="B842" t="s">
        <v>3080</v>
      </c>
      <c r="C842" s="71" t="s">
        <v>3746</v>
      </c>
      <c r="D842" t="s">
        <v>583</v>
      </c>
      <c r="E842" t="s">
        <v>584</v>
      </c>
      <c r="F842" t="s">
        <v>490</v>
      </c>
      <c r="G842" t="s">
        <v>2279</v>
      </c>
      <c r="H842" t="s">
        <v>177</v>
      </c>
      <c r="I842" t="s">
        <v>131</v>
      </c>
      <c r="J842" t="s">
        <v>37</v>
      </c>
      <c r="K842" t="s">
        <v>586</v>
      </c>
      <c r="L842" t="s">
        <v>39</v>
      </c>
      <c r="M842">
        <v>738800</v>
      </c>
      <c r="N842">
        <v>0</v>
      </c>
      <c r="O842">
        <v>738800</v>
      </c>
      <c r="P842">
        <v>0</v>
      </c>
      <c r="Q842" t="s">
        <v>2288</v>
      </c>
      <c r="R842" t="s">
        <v>3071</v>
      </c>
      <c r="S842" t="s">
        <v>3064</v>
      </c>
      <c r="T842" t="s">
        <v>588</v>
      </c>
      <c r="U842" t="s">
        <v>3747</v>
      </c>
      <c r="V842" t="s">
        <v>3748</v>
      </c>
      <c r="W842" t="s">
        <v>588</v>
      </c>
      <c r="X842" t="str">
        <f t="shared" si="13"/>
        <v>Funcionamiento</v>
      </c>
      <c r="Y842" t="s">
        <v>2279</v>
      </c>
    </row>
    <row r="843" spans="1:25" x14ac:dyDescent="0.2">
      <c r="A843" t="s">
        <v>3065</v>
      </c>
      <c r="B843" t="s">
        <v>3080</v>
      </c>
      <c r="C843" s="71" t="s">
        <v>3746</v>
      </c>
      <c r="D843" t="s">
        <v>583</v>
      </c>
      <c r="E843" t="s">
        <v>584</v>
      </c>
      <c r="F843" t="s">
        <v>490</v>
      </c>
      <c r="G843" t="s">
        <v>2279</v>
      </c>
      <c r="H843" t="s">
        <v>174</v>
      </c>
      <c r="I843" t="s">
        <v>128</v>
      </c>
      <c r="J843" t="s">
        <v>37</v>
      </c>
      <c r="K843" t="s">
        <v>586</v>
      </c>
      <c r="L843" t="s">
        <v>39</v>
      </c>
      <c r="M843">
        <v>1477100</v>
      </c>
      <c r="N843">
        <v>0</v>
      </c>
      <c r="O843">
        <v>1477100</v>
      </c>
      <c r="P843">
        <v>0</v>
      </c>
      <c r="Q843" t="s">
        <v>2288</v>
      </c>
      <c r="R843" t="s">
        <v>3071</v>
      </c>
      <c r="S843" t="s">
        <v>3064</v>
      </c>
      <c r="T843" t="s">
        <v>588</v>
      </c>
      <c r="U843" t="s">
        <v>3747</v>
      </c>
      <c r="V843" t="s">
        <v>3748</v>
      </c>
      <c r="W843" t="s">
        <v>588</v>
      </c>
      <c r="X843" t="str">
        <f t="shared" si="13"/>
        <v>Funcionamiento</v>
      </c>
      <c r="Y843" t="s">
        <v>2279</v>
      </c>
    </row>
    <row r="844" spans="1:25" x14ac:dyDescent="0.2">
      <c r="A844" t="s">
        <v>3065</v>
      </c>
      <c r="B844" t="s">
        <v>3080</v>
      </c>
      <c r="C844" s="71" t="s">
        <v>3746</v>
      </c>
      <c r="D844" t="s">
        <v>583</v>
      </c>
      <c r="E844" t="s">
        <v>584</v>
      </c>
      <c r="F844" t="s">
        <v>490</v>
      </c>
      <c r="G844" t="s">
        <v>2279</v>
      </c>
      <c r="H844" t="s">
        <v>172</v>
      </c>
      <c r="I844" t="s">
        <v>126</v>
      </c>
      <c r="J844" t="s">
        <v>37</v>
      </c>
      <c r="K844" t="s">
        <v>586</v>
      </c>
      <c r="L844" t="s">
        <v>39</v>
      </c>
      <c r="M844">
        <v>4296700</v>
      </c>
      <c r="N844">
        <v>0</v>
      </c>
      <c r="O844">
        <v>4296700</v>
      </c>
      <c r="P844">
        <v>0</v>
      </c>
      <c r="Q844" t="s">
        <v>2288</v>
      </c>
      <c r="R844" t="s">
        <v>3071</v>
      </c>
      <c r="S844" t="s">
        <v>3064</v>
      </c>
      <c r="T844" t="s">
        <v>588</v>
      </c>
      <c r="U844" t="s">
        <v>3747</v>
      </c>
      <c r="V844" t="s">
        <v>3748</v>
      </c>
      <c r="W844" t="s">
        <v>588</v>
      </c>
      <c r="X844" t="str">
        <f t="shared" si="13"/>
        <v>Funcionamiento</v>
      </c>
      <c r="Y844" t="s">
        <v>2279</v>
      </c>
    </row>
    <row r="845" spans="1:25" x14ac:dyDescent="0.2">
      <c r="A845" t="s">
        <v>3072</v>
      </c>
      <c r="B845" t="s">
        <v>3080</v>
      </c>
      <c r="C845" s="71" t="s">
        <v>3749</v>
      </c>
      <c r="D845" t="s">
        <v>583</v>
      </c>
      <c r="E845" t="s">
        <v>584</v>
      </c>
      <c r="F845" t="s">
        <v>490</v>
      </c>
      <c r="G845" t="s">
        <v>2279</v>
      </c>
      <c r="H845" t="s">
        <v>195</v>
      </c>
      <c r="I845" t="s">
        <v>150</v>
      </c>
      <c r="J845" t="s">
        <v>48</v>
      </c>
      <c r="K845" t="s">
        <v>596</v>
      </c>
      <c r="L845" t="s">
        <v>39</v>
      </c>
      <c r="M845">
        <v>16000</v>
      </c>
      <c r="N845">
        <v>0</v>
      </c>
      <c r="O845">
        <v>16000</v>
      </c>
      <c r="P845">
        <v>0</v>
      </c>
      <c r="Q845" t="s">
        <v>2289</v>
      </c>
      <c r="R845" t="s">
        <v>3088</v>
      </c>
      <c r="S845" t="s">
        <v>3068</v>
      </c>
      <c r="T845" t="s">
        <v>3064</v>
      </c>
      <c r="U845" t="s">
        <v>3750</v>
      </c>
      <c r="V845" t="s">
        <v>3751</v>
      </c>
      <c r="W845" t="s">
        <v>588</v>
      </c>
      <c r="X845" t="str">
        <f t="shared" si="13"/>
        <v>Funcionamiento</v>
      </c>
      <c r="Y845" t="s">
        <v>2279</v>
      </c>
    </row>
    <row r="846" spans="1:25" x14ac:dyDescent="0.2">
      <c r="A846" t="s">
        <v>3064</v>
      </c>
      <c r="B846" t="s">
        <v>3752</v>
      </c>
      <c r="C846" s="71" t="s">
        <v>3753</v>
      </c>
      <c r="D846" t="s">
        <v>583</v>
      </c>
      <c r="E846" t="s">
        <v>584</v>
      </c>
      <c r="F846" t="s">
        <v>490</v>
      </c>
      <c r="G846" t="s">
        <v>2279</v>
      </c>
      <c r="H846" t="s">
        <v>184</v>
      </c>
      <c r="I846" t="s">
        <v>138</v>
      </c>
      <c r="J846" t="s">
        <v>37</v>
      </c>
      <c r="K846" t="s">
        <v>586</v>
      </c>
      <c r="L846" t="s">
        <v>39</v>
      </c>
      <c r="M846">
        <v>900000</v>
      </c>
      <c r="N846">
        <v>0</v>
      </c>
      <c r="O846">
        <v>900000</v>
      </c>
      <c r="P846">
        <v>0</v>
      </c>
      <c r="Q846" t="s">
        <v>2290</v>
      </c>
      <c r="R846" t="s">
        <v>3091</v>
      </c>
      <c r="S846" t="s">
        <v>3060</v>
      </c>
      <c r="T846" t="s">
        <v>4613</v>
      </c>
      <c r="U846" t="s">
        <v>6295</v>
      </c>
      <c r="V846" t="s">
        <v>8862</v>
      </c>
      <c r="W846" t="s">
        <v>588</v>
      </c>
      <c r="X846" t="str">
        <f t="shared" si="13"/>
        <v>Funcionamiento</v>
      </c>
      <c r="Y846" t="s">
        <v>2279</v>
      </c>
    </row>
    <row r="847" spans="1:25" x14ac:dyDescent="0.2">
      <c r="A847" t="s">
        <v>3071</v>
      </c>
      <c r="B847" t="s">
        <v>3752</v>
      </c>
      <c r="C847" s="71" t="s">
        <v>3754</v>
      </c>
      <c r="D847" t="s">
        <v>583</v>
      </c>
      <c r="E847" t="s">
        <v>584</v>
      </c>
      <c r="F847" t="s">
        <v>490</v>
      </c>
      <c r="G847" t="s">
        <v>2279</v>
      </c>
      <c r="H847" t="s">
        <v>186</v>
      </c>
      <c r="I847" t="s">
        <v>140</v>
      </c>
      <c r="J847" t="s">
        <v>37</v>
      </c>
      <c r="K847" t="s">
        <v>586</v>
      </c>
      <c r="L847" t="s">
        <v>39</v>
      </c>
      <c r="M847">
        <v>39668</v>
      </c>
      <c r="N847">
        <v>0</v>
      </c>
      <c r="O847">
        <v>39668</v>
      </c>
      <c r="P847">
        <v>0</v>
      </c>
      <c r="Q847" t="s">
        <v>2291</v>
      </c>
      <c r="R847" t="s">
        <v>3082</v>
      </c>
      <c r="S847" t="s">
        <v>3071</v>
      </c>
      <c r="T847" t="s">
        <v>3071</v>
      </c>
      <c r="U847" t="s">
        <v>3755</v>
      </c>
      <c r="V847" t="s">
        <v>3756</v>
      </c>
      <c r="W847" t="s">
        <v>588</v>
      </c>
      <c r="X847" t="str">
        <f t="shared" si="13"/>
        <v>Funcionamiento</v>
      </c>
      <c r="Y847" t="s">
        <v>2279</v>
      </c>
    </row>
    <row r="848" spans="1:25" x14ac:dyDescent="0.2">
      <c r="A848" t="s">
        <v>3071</v>
      </c>
      <c r="B848" t="s">
        <v>3752</v>
      </c>
      <c r="C848" s="71" t="s">
        <v>3754</v>
      </c>
      <c r="D848" t="s">
        <v>583</v>
      </c>
      <c r="E848" t="s">
        <v>584</v>
      </c>
      <c r="F848" t="s">
        <v>490</v>
      </c>
      <c r="G848" t="s">
        <v>2279</v>
      </c>
      <c r="H848" t="s">
        <v>190</v>
      </c>
      <c r="I848" t="s">
        <v>145</v>
      </c>
      <c r="J848" t="s">
        <v>37</v>
      </c>
      <c r="K848" t="s">
        <v>586</v>
      </c>
      <c r="L848" t="s">
        <v>39</v>
      </c>
      <c r="M848">
        <v>28672</v>
      </c>
      <c r="N848">
        <v>0</v>
      </c>
      <c r="O848">
        <v>28672</v>
      </c>
      <c r="P848">
        <v>0</v>
      </c>
      <c r="Q848" t="s">
        <v>2291</v>
      </c>
      <c r="R848" t="s">
        <v>3082</v>
      </c>
      <c r="S848" t="s">
        <v>3071</v>
      </c>
      <c r="T848" t="s">
        <v>3071</v>
      </c>
      <c r="U848" t="s">
        <v>3755</v>
      </c>
      <c r="V848" t="s">
        <v>3756</v>
      </c>
      <c r="W848" t="s">
        <v>588</v>
      </c>
      <c r="X848" t="str">
        <f t="shared" si="13"/>
        <v>Funcionamiento</v>
      </c>
      <c r="Y848" t="s">
        <v>2279</v>
      </c>
    </row>
    <row r="849" spans="1:25" x14ac:dyDescent="0.2">
      <c r="A849" t="s">
        <v>3088</v>
      </c>
      <c r="B849" t="s">
        <v>3757</v>
      </c>
      <c r="C849" s="71" t="s">
        <v>3758</v>
      </c>
      <c r="D849" t="s">
        <v>583</v>
      </c>
      <c r="E849" t="s">
        <v>584</v>
      </c>
      <c r="F849" t="s">
        <v>490</v>
      </c>
      <c r="G849" t="s">
        <v>2279</v>
      </c>
      <c r="H849" t="s">
        <v>194</v>
      </c>
      <c r="I849" t="s">
        <v>149</v>
      </c>
      <c r="J849" t="s">
        <v>37</v>
      </c>
      <c r="K849" t="s">
        <v>586</v>
      </c>
      <c r="L849" t="s">
        <v>39</v>
      </c>
      <c r="M849">
        <v>8537681</v>
      </c>
      <c r="N849">
        <v>0</v>
      </c>
      <c r="O849">
        <v>8537681</v>
      </c>
      <c r="P849">
        <v>0</v>
      </c>
      <c r="Q849" t="s">
        <v>2292</v>
      </c>
      <c r="R849" t="s">
        <v>3102</v>
      </c>
      <c r="S849" t="s">
        <v>3088</v>
      </c>
      <c r="T849" t="s">
        <v>3102</v>
      </c>
      <c r="U849" t="s">
        <v>3510</v>
      </c>
      <c r="V849" t="s">
        <v>3759</v>
      </c>
      <c r="W849" t="s">
        <v>588</v>
      </c>
      <c r="X849" t="str">
        <f t="shared" si="13"/>
        <v>Funcionamiento</v>
      </c>
      <c r="Y849" t="s">
        <v>2279</v>
      </c>
    </row>
    <row r="850" spans="1:25" x14ac:dyDescent="0.2">
      <c r="A850" t="s">
        <v>3091</v>
      </c>
      <c r="B850" t="s">
        <v>3614</v>
      </c>
      <c r="C850" s="71" t="s">
        <v>3760</v>
      </c>
      <c r="D850" t="s">
        <v>583</v>
      </c>
      <c r="E850" t="s">
        <v>584</v>
      </c>
      <c r="F850" t="s">
        <v>3087</v>
      </c>
      <c r="G850" t="s">
        <v>2279</v>
      </c>
      <c r="H850" t="s">
        <v>197</v>
      </c>
      <c r="I850" t="s">
        <v>155</v>
      </c>
      <c r="J850" t="s">
        <v>37</v>
      </c>
      <c r="K850" t="s">
        <v>709</v>
      </c>
      <c r="L850" t="s">
        <v>39</v>
      </c>
      <c r="M850">
        <v>528265</v>
      </c>
      <c r="N850">
        <v>-70057</v>
      </c>
      <c r="O850">
        <v>458208</v>
      </c>
      <c r="P850">
        <v>0</v>
      </c>
      <c r="Q850" t="s">
        <v>2293</v>
      </c>
      <c r="R850" t="s">
        <v>3097</v>
      </c>
      <c r="S850" t="s">
        <v>3102</v>
      </c>
      <c r="T850" t="s">
        <v>3135</v>
      </c>
      <c r="U850" t="s">
        <v>3123</v>
      </c>
      <c r="V850" t="s">
        <v>3761</v>
      </c>
      <c r="W850" t="s">
        <v>588</v>
      </c>
      <c r="X850" t="str">
        <f t="shared" si="13"/>
        <v>Inversión</v>
      </c>
      <c r="Y850" t="s">
        <v>626</v>
      </c>
    </row>
    <row r="851" spans="1:25" x14ac:dyDescent="0.2">
      <c r="A851" t="s">
        <v>3082</v>
      </c>
      <c r="B851" t="s">
        <v>3085</v>
      </c>
      <c r="C851" s="71" t="s">
        <v>3762</v>
      </c>
      <c r="D851" t="s">
        <v>583</v>
      </c>
      <c r="E851" t="s">
        <v>584</v>
      </c>
      <c r="F851" t="s">
        <v>490</v>
      </c>
      <c r="G851" t="s">
        <v>2279</v>
      </c>
      <c r="H851" t="s">
        <v>190</v>
      </c>
      <c r="I851" t="s">
        <v>145</v>
      </c>
      <c r="J851" t="s">
        <v>37</v>
      </c>
      <c r="K851" t="s">
        <v>586</v>
      </c>
      <c r="L851" t="s">
        <v>39</v>
      </c>
      <c r="M851">
        <v>30909</v>
      </c>
      <c r="N851">
        <v>0</v>
      </c>
      <c r="O851">
        <v>30909</v>
      </c>
      <c r="P851">
        <v>0</v>
      </c>
      <c r="Q851" t="s">
        <v>3763</v>
      </c>
      <c r="R851" t="s">
        <v>3110</v>
      </c>
      <c r="S851" t="s">
        <v>3091</v>
      </c>
      <c r="T851" t="s">
        <v>3091</v>
      </c>
      <c r="U851" t="s">
        <v>3212</v>
      </c>
      <c r="V851" t="s">
        <v>3764</v>
      </c>
      <c r="W851" t="s">
        <v>588</v>
      </c>
      <c r="X851" t="str">
        <f t="shared" si="13"/>
        <v>Funcionamiento</v>
      </c>
      <c r="Y851" t="s">
        <v>2279</v>
      </c>
    </row>
    <row r="852" spans="1:25" x14ac:dyDescent="0.2">
      <c r="A852" t="s">
        <v>3082</v>
      </c>
      <c r="B852" t="s">
        <v>3085</v>
      </c>
      <c r="C852" s="71" t="s">
        <v>3762</v>
      </c>
      <c r="D852" t="s">
        <v>583</v>
      </c>
      <c r="E852" t="s">
        <v>584</v>
      </c>
      <c r="F852" t="s">
        <v>490</v>
      </c>
      <c r="G852" t="s">
        <v>2279</v>
      </c>
      <c r="H852" t="s">
        <v>186</v>
      </c>
      <c r="I852" t="s">
        <v>140</v>
      </c>
      <c r="J852" t="s">
        <v>37</v>
      </c>
      <c r="K852" t="s">
        <v>586</v>
      </c>
      <c r="L852" t="s">
        <v>39</v>
      </c>
      <c r="M852">
        <v>3084701</v>
      </c>
      <c r="N852">
        <v>0</v>
      </c>
      <c r="O852">
        <v>3084701</v>
      </c>
      <c r="P852">
        <v>0</v>
      </c>
      <c r="Q852" t="s">
        <v>3763</v>
      </c>
      <c r="R852" t="s">
        <v>3110</v>
      </c>
      <c r="S852" t="s">
        <v>3091</v>
      </c>
      <c r="T852" t="s">
        <v>3091</v>
      </c>
      <c r="U852" t="s">
        <v>3212</v>
      </c>
      <c r="V852" t="s">
        <v>3764</v>
      </c>
      <c r="W852" t="s">
        <v>588</v>
      </c>
      <c r="X852" t="str">
        <f t="shared" si="13"/>
        <v>Funcionamiento</v>
      </c>
      <c r="Y852" t="s">
        <v>2279</v>
      </c>
    </row>
    <row r="853" spans="1:25" x14ac:dyDescent="0.2">
      <c r="A853" t="s">
        <v>3102</v>
      </c>
      <c r="B853" t="s">
        <v>3085</v>
      </c>
      <c r="C853" s="71" t="s">
        <v>3765</v>
      </c>
      <c r="D853" t="s">
        <v>583</v>
      </c>
      <c r="E853" t="s">
        <v>584</v>
      </c>
      <c r="F853" t="s">
        <v>3087</v>
      </c>
      <c r="G853" t="s">
        <v>2279</v>
      </c>
      <c r="H853" t="s">
        <v>197</v>
      </c>
      <c r="I853" t="s">
        <v>155</v>
      </c>
      <c r="J853" t="s">
        <v>37</v>
      </c>
      <c r="K853" t="s">
        <v>586</v>
      </c>
      <c r="L853" t="s">
        <v>39</v>
      </c>
      <c r="M853">
        <v>78847200</v>
      </c>
      <c r="N853">
        <v>-2153637</v>
      </c>
      <c r="O853">
        <v>76693563</v>
      </c>
      <c r="P853">
        <v>0</v>
      </c>
      <c r="Q853" t="s">
        <v>2294</v>
      </c>
      <c r="R853" t="s">
        <v>3114</v>
      </c>
      <c r="S853" t="s">
        <v>11251</v>
      </c>
      <c r="T853" t="s">
        <v>8863</v>
      </c>
      <c r="U853" t="s">
        <v>11252</v>
      </c>
      <c r="V853" t="s">
        <v>8864</v>
      </c>
      <c r="W853" t="s">
        <v>588</v>
      </c>
      <c r="X853" t="str">
        <f t="shared" si="13"/>
        <v>Inversión</v>
      </c>
      <c r="Y853" t="s">
        <v>626</v>
      </c>
    </row>
    <row r="854" spans="1:25" x14ac:dyDescent="0.2">
      <c r="A854" t="s">
        <v>3097</v>
      </c>
      <c r="B854" t="s">
        <v>3085</v>
      </c>
      <c r="C854" s="71" t="s">
        <v>3766</v>
      </c>
      <c r="D854" t="s">
        <v>583</v>
      </c>
      <c r="E854" t="s">
        <v>584</v>
      </c>
      <c r="F854" t="s">
        <v>3087</v>
      </c>
      <c r="G854" t="s">
        <v>2279</v>
      </c>
      <c r="H854" t="s">
        <v>197</v>
      </c>
      <c r="I854" t="s">
        <v>155</v>
      </c>
      <c r="J854" t="s">
        <v>37</v>
      </c>
      <c r="K854" t="s">
        <v>709</v>
      </c>
      <c r="L854" t="s">
        <v>39</v>
      </c>
      <c r="M854">
        <v>31500000</v>
      </c>
      <c r="N854">
        <v>-2698051</v>
      </c>
      <c r="O854">
        <v>28801949</v>
      </c>
      <c r="P854">
        <v>611747</v>
      </c>
      <c r="Q854" t="s">
        <v>2294</v>
      </c>
      <c r="R854" t="s">
        <v>3103</v>
      </c>
      <c r="S854" t="s">
        <v>11253</v>
      </c>
      <c r="T854" t="s">
        <v>8865</v>
      </c>
      <c r="U854" t="s">
        <v>8866</v>
      </c>
      <c r="V854" t="s">
        <v>8867</v>
      </c>
      <c r="W854" t="s">
        <v>588</v>
      </c>
      <c r="X854" t="str">
        <f t="shared" si="13"/>
        <v>Inversión</v>
      </c>
      <c r="Y854" t="s">
        <v>626</v>
      </c>
    </row>
    <row r="855" spans="1:25" x14ac:dyDescent="0.2">
      <c r="A855" t="s">
        <v>3110</v>
      </c>
      <c r="B855" t="s">
        <v>3130</v>
      </c>
      <c r="C855" s="71" t="s">
        <v>3767</v>
      </c>
      <c r="D855" t="s">
        <v>583</v>
      </c>
      <c r="E855" t="s">
        <v>584</v>
      </c>
      <c r="F855" t="s">
        <v>490</v>
      </c>
      <c r="G855" t="s">
        <v>2279</v>
      </c>
      <c r="H855" t="s">
        <v>186</v>
      </c>
      <c r="I855" t="s">
        <v>140</v>
      </c>
      <c r="J855" t="s">
        <v>37</v>
      </c>
      <c r="K855" t="s">
        <v>586</v>
      </c>
      <c r="L855" t="s">
        <v>39</v>
      </c>
      <c r="M855">
        <v>37616</v>
      </c>
      <c r="N855">
        <v>0</v>
      </c>
      <c r="O855">
        <v>37616</v>
      </c>
      <c r="P855">
        <v>0</v>
      </c>
      <c r="Q855" t="s">
        <v>2295</v>
      </c>
      <c r="R855" t="s">
        <v>3122</v>
      </c>
      <c r="S855" t="s">
        <v>3135</v>
      </c>
      <c r="T855" t="s">
        <v>3097</v>
      </c>
      <c r="U855" t="s">
        <v>3398</v>
      </c>
      <c r="V855" t="s">
        <v>3768</v>
      </c>
      <c r="W855" t="s">
        <v>588</v>
      </c>
      <c r="X855" t="str">
        <f t="shared" si="13"/>
        <v>Funcionamiento</v>
      </c>
      <c r="Y855" t="s">
        <v>2279</v>
      </c>
    </row>
    <row r="856" spans="1:25" x14ac:dyDescent="0.2">
      <c r="A856" t="s">
        <v>3110</v>
      </c>
      <c r="B856" t="s">
        <v>3130</v>
      </c>
      <c r="C856" s="71" t="s">
        <v>3767</v>
      </c>
      <c r="D856" t="s">
        <v>583</v>
      </c>
      <c r="E856" t="s">
        <v>584</v>
      </c>
      <c r="F856" t="s">
        <v>490</v>
      </c>
      <c r="G856" t="s">
        <v>2279</v>
      </c>
      <c r="H856" t="s">
        <v>190</v>
      </c>
      <c r="I856" t="s">
        <v>145</v>
      </c>
      <c r="J856" t="s">
        <v>37</v>
      </c>
      <c r="K856" t="s">
        <v>586</v>
      </c>
      <c r="L856" t="s">
        <v>39</v>
      </c>
      <c r="M856">
        <v>27080</v>
      </c>
      <c r="N856">
        <v>0</v>
      </c>
      <c r="O856">
        <v>27080</v>
      </c>
      <c r="P856">
        <v>0</v>
      </c>
      <c r="Q856" t="s">
        <v>2295</v>
      </c>
      <c r="R856" t="s">
        <v>3122</v>
      </c>
      <c r="S856" t="s">
        <v>3135</v>
      </c>
      <c r="T856" t="s">
        <v>3097</v>
      </c>
      <c r="U856" t="s">
        <v>3398</v>
      </c>
      <c r="V856" t="s">
        <v>3768</v>
      </c>
      <c r="W856" t="s">
        <v>588</v>
      </c>
      <c r="X856" t="str">
        <f t="shared" si="13"/>
        <v>Funcionamiento</v>
      </c>
      <c r="Y856" t="s">
        <v>2279</v>
      </c>
    </row>
    <row r="857" spans="1:25" x14ac:dyDescent="0.2">
      <c r="A857" t="s">
        <v>3114</v>
      </c>
      <c r="B857" t="s">
        <v>3508</v>
      </c>
      <c r="C857" s="71" t="s">
        <v>3769</v>
      </c>
      <c r="D857" t="s">
        <v>583</v>
      </c>
      <c r="E857" t="s">
        <v>584</v>
      </c>
      <c r="F857" t="s">
        <v>490</v>
      </c>
      <c r="G857" t="s">
        <v>2279</v>
      </c>
      <c r="H857" t="s">
        <v>177</v>
      </c>
      <c r="I857" t="s">
        <v>131</v>
      </c>
      <c r="J857" t="s">
        <v>37</v>
      </c>
      <c r="K857" t="s">
        <v>586</v>
      </c>
      <c r="L857" t="s">
        <v>39</v>
      </c>
      <c r="M857">
        <v>727200</v>
      </c>
      <c r="N857">
        <v>0</v>
      </c>
      <c r="O857">
        <v>727200</v>
      </c>
      <c r="P857">
        <v>0</v>
      </c>
      <c r="Q857" t="s">
        <v>2296</v>
      </c>
      <c r="R857" t="s">
        <v>3135</v>
      </c>
      <c r="S857" t="s">
        <v>3119</v>
      </c>
      <c r="T857" t="s">
        <v>588</v>
      </c>
      <c r="U857" t="s">
        <v>3770</v>
      </c>
      <c r="V857" t="s">
        <v>3771</v>
      </c>
      <c r="W857" t="s">
        <v>588</v>
      </c>
      <c r="X857" t="str">
        <f t="shared" si="13"/>
        <v>Funcionamiento</v>
      </c>
      <c r="Y857" t="s">
        <v>2279</v>
      </c>
    </row>
    <row r="858" spans="1:25" x14ac:dyDescent="0.2">
      <c r="A858" t="s">
        <v>3114</v>
      </c>
      <c r="B858" t="s">
        <v>3508</v>
      </c>
      <c r="C858" s="71" t="s">
        <v>3769</v>
      </c>
      <c r="D858" t="s">
        <v>583</v>
      </c>
      <c r="E858" t="s">
        <v>584</v>
      </c>
      <c r="F858" t="s">
        <v>490</v>
      </c>
      <c r="G858" t="s">
        <v>2279</v>
      </c>
      <c r="H858" t="s">
        <v>173</v>
      </c>
      <c r="I858" t="s">
        <v>127</v>
      </c>
      <c r="J858" t="s">
        <v>37</v>
      </c>
      <c r="K858" t="s">
        <v>586</v>
      </c>
      <c r="L858" t="s">
        <v>39</v>
      </c>
      <c r="M858">
        <v>2978900</v>
      </c>
      <c r="N858">
        <v>0</v>
      </c>
      <c r="O858">
        <v>2978900</v>
      </c>
      <c r="P858">
        <v>0</v>
      </c>
      <c r="Q858" t="s">
        <v>2296</v>
      </c>
      <c r="R858" t="s">
        <v>3135</v>
      </c>
      <c r="S858" t="s">
        <v>3119</v>
      </c>
      <c r="T858" t="s">
        <v>588</v>
      </c>
      <c r="U858" t="s">
        <v>3770</v>
      </c>
      <c r="V858" t="s">
        <v>3771</v>
      </c>
      <c r="W858" t="s">
        <v>588</v>
      </c>
      <c r="X858" t="str">
        <f t="shared" si="13"/>
        <v>Funcionamiento</v>
      </c>
      <c r="Y858" t="s">
        <v>2279</v>
      </c>
    </row>
    <row r="859" spans="1:25" x14ac:dyDescent="0.2">
      <c r="A859" t="s">
        <v>3114</v>
      </c>
      <c r="B859" t="s">
        <v>3508</v>
      </c>
      <c r="C859" s="71" t="s">
        <v>3769</v>
      </c>
      <c r="D859" t="s">
        <v>583</v>
      </c>
      <c r="E859" t="s">
        <v>584</v>
      </c>
      <c r="F859" t="s">
        <v>490</v>
      </c>
      <c r="G859" t="s">
        <v>2279</v>
      </c>
      <c r="H859" t="s">
        <v>176</v>
      </c>
      <c r="I859" t="s">
        <v>130</v>
      </c>
      <c r="J859" t="s">
        <v>37</v>
      </c>
      <c r="K859" t="s">
        <v>586</v>
      </c>
      <c r="L859" t="s">
        <v>39</v>
      </c>
      <c r="M859">
        <v>1090400</v>
      </c>
      <c r="N859">
        <v>0</v>
      </c>
      <c r="O859">
        <v>1090400</v>
      </c>
      <c r="P859">
        <v>0</v>
      </c>
      <c r="Q859" t="s">
        <v>2296</v>
      </c>
      <c r="R859" t="s">
        <v>3135</v>
      </c>
      <c r="S859" t="s">
        <v>3119</v>
      </c>
      <c r="T859" t="s">
        <v>588</v>
      </c>
      <c r="U859" t="s">
        <v>3770</v>
      </c>
      <c r="V859" t="s">
        <v>3771</v>
      </c>
      <c r="W859" t="s">
        <v>588</v>
      </c>
      <c r="X859" t="str">
        <f t="shared" si="13"/>
        <v>Funcionamiento</v>
      </c>
      <c r="Y859" t="s">
        <v>2279</v>
      </c>
    </row>
    <row r="860" spans="1:25" x14ac:dyDescent="0.2">
      <c r="A860" t="s">
        <v>3114</v>
      </c>
      <c r="B860" t="s">
        <v>3508</v>
      </c>
      <c r="C860" s="71" t="s">
        <v>3769</v>
      </c>
      <c r="D860" t="s">
        <v>583</v>
      </c>
      <c r="E860" t="s">
        <v>584</v>
      </c>
      <c r="F860" t="s">
        <v>490</v>
      </c>
      <c r="G860" t="s">
        <v>2279</v>
      </c>
      <c r="H860" t="s">
        <v>172</v>
      </c>
      <c r="I860" t="s">
        <v>126</v>
      </c>
      <c r="J860" t="s">
        <v>37</v>
      </c>
      <c r="K860" t="s">
        <v>586</v>
      </c>
      <c r="L860" t="s">
        <v>39</v>
      </c>
      <c r="M860">
        <v>4204100</v>
      </c>
      <c r="N860">
        <v>0</v>
      </c>
      <c r="O860">
        <v>4204100</v>
      </c>
      <c r="P860">
        <v>0</v>
      </c>
      <c r="Q860" t="s">
        <v>2296</v>
      </c>
      <c r="R860" t="s">
        <v>3135</v>
      </c>
      <c r="S860" t="s">
        <v>3119</v>
      </c>
      <c r="T860" t="s">
        <v>588</v>
      </c>
      <c r="U860" t="s">
        <v>3770</v>
      </c>
      <c r="V860" t="s">
        <v>3771</v>
      </c>
      <c r="W860" t="s">
        <v>588</v>
      </c>
      <c r="X860" t="str">
        <f t="shared" si="13"/>
        <v>Funcionamiento</v>
      </c>
      <c r="Y860" t="s">
        <v>2279</v>
      </c>
    </row>
    <row r="861" spans="1:25" x14ac:dyDescent="0.2">
      <c r="A861" t="s">
        <v>3114</v>
      </c>
      <c r="B861" t="s">
        <v>3508</v>
      </c>
      <c r="C861" s="71" t="s">
        <v>3769</v>
      </c>
      <c r="D861" t="s">
        <v>583</v>
      </c>
      <c r="E861" t="s">
        <v>584</v>
      </c>
      <c r="F861" t="s">
        <v>490</v>
      </c>
      <c r="G861" t="s">
        <v>2279</v>
      </c>
      <c r="H861" t="s">
        <v>175</v>
      </c>
      <c r="I861" t="s">
        <v>129</v>
      </c>
      <c r="J861" t="s">
        <v>37</v>
      </c>
      <c r="K861" t="s">
        <v>586</v>
      </c>
      <c r="L861" t="s">
        <v>39</v>
      </c>
      <c r="M861">
        <v>436000</v>
      </c>
      <c r="N861">
        <v>0</v>
      </c>
      <c r="O861">
        <v>436000</v>
      </c>
      <c r="P861">
        <v>0</v>
      </c>
      <c r="Q861" t="s">
        <v>2296</v>
      </c>
      <c r="R861" t="s">
        <v>3135</v>
      </c>
      <c r="S861" t="s">
        <v>3119</v>
      </c>
      <c r="T861" t="s">
        <v>588</v>
      </c>
      <c r="U861" t="s">
        <v>3770</v>
      </c>
      <c r="V861" t="s">
        <v>3771</v>
      </c>
      <c r="W861" t="s">
        <v>588</v>
      </c>
      <c r="X861" t="str">
        <f t="shared" si="13"/>
        <v>Funcionamiento</v>
      </c>
      <c r="Y861" t="s">
        <v>2279</v>
      </c>
    </row>
    <row r="862" spans="1:25" x14ac:dyDescent="0.2">
      <c r="A862" t="s">
        <v>3114</v>
      </c>
      <c r="B862" t="s">
        <v>3508</v>
      </c>
      <c r="C862" s="71" t="s">
        <v>3769</v>
      </c>
      <c r="D862" t="s">
        <v>583</v>
      </c>
      <c r="E862" t="s">
        <v>584</v>
      </c>
      <c r="F862" t="s">
        <v>490</v>
      </c>
      <c r="G862" t="s">
        <v>2279</v>
      </c>
      <c r="H862" t="s">
        <v>174</v>
      </c>
      <c r="I862" t="s">
        <v>128</v>
      </c>
      <c r="J862" t="s">
        <v>37</v>
      </c>
      <c r="K862" t="s">
        <v>586</v>
      </c>
      <c r="L862" t="s">
        <v>39</v>
      </c>
      <c r="M862">
        <v>1453700</v>
      </c>
      <c r="N862">
        <v>0</v>
      </c>
      <c r="O862">
        <v>1453700</v>
      </c>
      <c r="P862">
        <v>0</v>
      </c>
      <c r="Q862" t="s">
        <v>2296</v>
      </c>
      <c r="R862" t="s">
        <v>3135</v>
      </c>
      <c r="S862" t="s">
        <v>3119</v>
      </c>
      <c r="T862" t="s">
        <v>588</v>
      </c>
      <c r="U862" t="s">
        <v>3770</v>
      </c>
      <c r="V862" t="s">
        <v>3771</v>
      </c>
      <c r="W862" t="s">
        <v>588</v>
      </c>
      <c r="X862" t="str">
        <f t="shared" si="13"/>
        <v>Funcionamiento</v>
      </c>
      <c r="Y862" t="s">
        <v>2279</v>
      </c>
    </row>
    <row r="863" spans="1:25" x14ac:dyDescent="0.2">
      <c r="A863" t="s">
        <v>3103</v>
      </c>
      <c r="B863" t="s">
        <v>3508</v>
      </c>
      <c r="C863" s="71" t="s">
        <v>3772</v>
      </c>
      <c r="D863" t="s">
        <v>583</v>
      </c>
      <c r="E863" t="s">
        <v>584</v>
      </c>
      <c r="F863" t="s">
        <v>490</v>
      </c>
      <c r="G863" t="s">
        <v>2279</v>
      </c>
      <c r="H863" t="s">
        <v>167</v>
      </c>
      <c r="I863" t="s">
        <v>3051</v>
      </c>
      <c r="J863" t="s">
        <v>37</v>
      </c>
      <c r="K863" t="s">
        <v>586</v>
      </c>
      <c r="L863" t="s">
        <v>39</v>
      </c>
      <c r="M863">
        <v>411416</v>
      </c>
      <c r="N863">
        <v>0</v>
      </c>
      <c r="O863">
        <v>411416</v>
      </c>
      <c r="P863">
        <v>0</v>
      </c>
      <c r="Q863" t="s">
        <v>2297</v>
      </c>
      <c r="R863" t="s">
        <v>3119</v>
      </c>
      <c r="S863" t="s">
        <v>3112</v>
      </c>
      <c r="T863" t="s">
        <v>588</v>
      </c>
      <c r="U863" t="s">
        <v>3773</v>
      </c>
      <c r="V863" t="s">
        <v>3774</v>
      </c>
      <c r="W863" t="s">
        <v>3055</v>
      </c>
      <c r="X863" t="str">
        <f t="shared" si="13"/>
        <v>Funcionamiento</v>
      </c>
      <c r="Y863" t="s">
        <v>2279</v>
      </c>
    </row>
    <row r="864" spans="1:25" x14ac:dyDescent="0.2">
      <c r="A864" t="s">
        <v>3103</v>
      </c>
      <c r="B864" t="s">
        <v>3508</v>
      </c>
      <c r="C864" s="71" t="s">
        <v>3772</v>
      </c>
      <c r="D864" t="s">
        <v>583</v>
      </c>
      <c r="E864" t="s">
        <v>584</v>
      </c>
      <c r="F864" t="s">
        <v>490</v>
      </c>
      <c r="G864" t="s">
        <v>2279</v>
      </c>
      <c r="H864" t="s">
        <v>192</v>
      </c>
      <c r="I864" t="s">
        <v>147</v>
      </c>
      <c r="J864" t="s">
        <v>37</v>
      </c>
      <c r="K864" t="s">
        <v>586</v>
      </c>
      <c r="L864" t="s">
        <v>39</v>
      </c>
      <c r="M864">
        <v>822203</v>
      </c>
      <c r="N864">
        <v>0</v>
      </c>
      <c r="O864">
        <v>822203</v>
      </c>
      <c r="P864">
        <v>0</v>
      </c>
      <c r="Q864" t="s">
        <v>2297</v>
      </c>
      <c r="R864" t="s">
        <v>3119</v>
      </c>
      <c r="S864" t="s">
        <v>3112</v>
      </c>
      <c r="T864" t="s">
        <v>588</v>
      </c>
      <c r="U864" t="s">
        <v>3773</v>
      </c>
      <c r="V864" t="s">
        <v>3774</v>
      </c>
      <c r="W864" t="s">
        <v>3055</v>
      </c>
      <c r="X864" t="str">
        <f t="shared" si="13"/>
        <v>Funcionamiento</v>
      </c>
      <c r="Y864" t="s">
        <v>2279</v>
      </c>
    </row>
    <row r="865" spans="1:25" x14ac:dyDescent="0.2">
      <c r="A865" t="s">
        <v>3103</v>
      </c>
      <c r="B865" t="s">
        <v>3508</v>
      </c>
      <c r="C865" s="71" t="s">
        <v>3772</v>
      </c>
      <c r="D865" t="s">
        <v>583</v>
      </c>
      <c r="E865" t="s">
        <v>584</v>
      </c>
      <c r="F865" t="s">
        <v>490</v>
      </c>
      <c r="G865" t="s">
        <v>2279</v>
      </c>
      <c r="H865" t="s">
        <v>180</v>
      </c>
      <c r="I865" t="s">
        <v>134</v>
      </c>
      <c r="J865" t="s">
        <v>37</v>
      </c>
      <c r="K865" t="s">
        <v>586</v>
      </c>
      <c r="L865" t="s">
        <v>39</v>
      </c>
      <c r="M865">
        <v>14102</v>
      </c>
      <c r="N865">
        <v>0</v>
      </c>
      <c r="O865">
        <v>14102</v>
      </c>
      <c r="P865">
        <v>0</v>
      </c>
      <c r="Q865" t="s">
        <v>2297</v>
      </c>
      <c r="R865" t="s">
        <v>3119</v>
      </c>
      <c r="S865" t="s">
        <v>3112</v>
      </c>
      <c r="T865" t="s">
        <v>588</v>
      </c>
      <c r="U865" t="s">
        <v>3773</v>
      </c>
      <c r="V865" t="s">
        <v>3774</v>
      </c>
      <c r="W865" t="s">
        <v>3055</v>
      </c>
      <c r="X865" t="str">
        <f t="shared" si="13"/>
        <v>Funcionamiento</v>
      </c>
      <c r="Y865" t="s">
        <v>2279</v>
      </c>
    </row>
    <row r="866" spans="1:25" x14ac:dyDescent="0.2">
      <c r="A866" t="s">
        <v>3103</v>
      </c>
      <c r="B866" t="s">
        <v>3508</v>
      </c>
      <c r="C866" s="71" t="s">
        <v>3772</v>
      </c>
      <c r="D866" t="s">
        <v>583</v>
      </c>
      <c r="E866" t="s">
        <v>584</v>
      </c>
      <c r="F866" t="s">
        <v>490</v>
      </c>
      <c r="G866" t="s">
        <v>2279</v>
      </c>
      <c r="H866" t="s">
        <v>171</v>
      </c>
      <c r="I866" t="s">
        <v>125</v>
      </c>
      <c r="J866" t="s">
        <v>37</v>
      </c>
      <c r="K866" t="s">
        <v>586</v>
      </c>
      <c r="L866" t="s">
        <v>39</v>
      </c>
      <c r="M866">
        <v>130546</v>
      </c>
      <c r="N866">
        <v>0</v>
      </c>
      <c r="O866">
        <v>130546</v>
      </c>
      <c r="P866">
        <v>0</v>
      </c>
      <c r="Q866" t="s">
        <v>2297</v>
      </c>
      <c r="R866" t="s">
        <v>3119</v>
      </c>
      <c r="S866" t="s">
        <v>3112</v>
      </c>
      <c r="T866" t="s">
        <v>588</v>
      </c>
      <c r="U866" t="s">
        <v>3773</v>
      </c>
      <c r="V866" t="s">
        <v>3774</v>
      </c>
      <c r="W866" t="s">
        <v>3055</v>
      </c>
      <c r="X866" t="str">
        <f t="shared" si="13"/>
        <v>Funcionamiento</v>
      </c>
      <c r="Y866" t="s">
        <v>2279</v>
      </c>
    </row>
    <row r="867" spans="1:25" x14ac:dyDescent="0.2">
      <c r="A867" t="s">
        <v>3103</v>
      </c>
      <c r="B867" t="s">
        <v>3508</v>
      </c>
      <c r="C867" s="71" t="s">
        <v>3772</v>
      </c>
      <c r="D867" t="s">
        <v>583</v>
      </c>
      <c r="E867" t="s">
        <v>584</v>
      </c>
      <c r="F867" t="s">
        <v>490</v>
      </c>
      <c r="G867" t="s">
        <v>2279</v>
      </c>
      <c r="H867" t="s">
        <v>164</v>
      </c>
      <c r="I867" t="s">
        <v>118</v>
      </c>
      <c r="J867" t="s">
        <v>37</v>
      </c>
      <c r="K867" t="s">
        <v>586</v>
      </c>
      <c r="L867" t="s">
        <v>39</v>
      </c>
      <c r="M867">
        <v>37465462</v>
      </c>
      <c r="N867">
        <v>0</v>
      </c>
      <c r="O867">
        <v>37465462</v>
      </c>
      <c r="P867">
        <v>0</v>
      </c>
      <c r="Q867" t="s">
        <v>2297</v>
      </c>
      <c r="R867" t="s">
        <v>3119</v>
      </c>
      <c r="S867" t="s">
        <v>3112</v>
      </c>
      <c r="T867" t="s">
        <v>588</v>
      </c>
      <c r="U867" t="s">
        <v>3773</v>
      </c>
      <c r="V867" t="s">
        <v>3774</v>
      </c>
      <c r="W867" t="s">
        <v>3055</v>
      </c>
      <c r="X867" t="str">
        <f t="shared" si="13"/>
        <v>Funcionamiento</v>
      </c>
      <c r="Y867" t="s">
        <v>2279</v>
      </c>
    </row>
    <row r="868" spans="1:25" x14ac:dyDescent="0.2">
      <c r="A868" t="s">
        <v>3103</v>
      </c>
      <c r="B868" t="s">
        <v>3508</v>
      </c>
      <c r="C868" s="71" t="s">
        <v>3772</v>
      </c>
      <c r="D868" t="s">
        <v>583</v>
      </c>
      <c r="E868" t="s">
        <v>584</v>
      </c>
      <c r="F868" t="s">
        <v>490</v>
      </c>
      <c r="G868" t="s">
        <v>2279</v>
      </c>
      <c r="H868" t="s">
        <v>169</v>
      </c>
      <c r="I868" t="s">
        <v>123</v>
      </c>
      <c r="J868" t="s">
        <v>37</v>
      </c>
      <c r="K868" t="s">
        <v>586</v>
      </c>
      <c r="L868" t="s">
        <v>39</v>
      </c>
      <c r="M868">
        <v>224349</v>
      </c>
      <c r="N868">
        <v>0</v>
      </c>
      <c r="O868">
        <v>224349</v>
      </c>
      <c r="P868">
        <v>0</v>
      </c>
      <c r="Q868" t="s">
        <v>2297</v>
      </c>
      <c r="R868" t="s">
        <v>3119</v>
      </c>
      <c r="S868" t="s">
        <v>3112</v>
      </c>
      <c r="T868" t="s">
        <v>588</v>
      </c>
      <c r="U868" t="s">
        <v>3773</v>
      </c>
      <c r="V868" t="s">
        <v>3774</v>
      </c>
      <c r="W868" t="s">
        <v>3055</v>
      </c>
      <c r="X868" t="str">
        <f t="shared" si="13"/>
        <v>Funcionamiento</v>
      </c>
      <c r="Y868" t="s">
        <v>2279</v>
      </c>
    </row>
    <row r="869" spans="1:25" x14ac:dyDescent="0.2">
      <c r="A869" t="s">
        <v>3103</v>
      </c>
      <c r="B869" t="s">
        <v>3508</v>
      </c>
      <c r="C869" s="71" t="s">
        <v>3772</v>
      </c>
      <c r="D869" t="s">
        <v>583</v>
      </c>
      <c r="E869" t="s">
        <v>584</v>
      </c>
      <c r="F869" t="s">
        <v>490</v>
      </c>
      <c r="G869" t="s">
        <v>2279</v>
      </c>
      <c r="H869" t="s">
        <v>181</v>
      </c>
      <c r="I869" t="s">
        <v>135</v>
      </c>
      <c r="J869" t="s">
        <v>37</v>
      </c>
      <c r="K869" t="s">
        <v>586</v>
      </c>
      <c r="L869" t="s">
        <v>39</v>
      </c>
      <c r="M869">
        <v>2584371</v>
      </c>
      <c r="N869">
        <v>0</v>
      </c>
      <c r="O869">
        <v>2584371</v>
      </c>
      <c r="P869">
        <v>0</v>
      </c>
      <c r="Q869" t="s">
        <v>2297</v>
      </c>
      <c r="R869" t="s">
        <v>3119</v>
      </c>
      <c r="S869" t="s">
        <v>3112</v>
      </c>
      <c r="T869" t="s">
        <v>588</v>
      </c>
      <c r="U869" t="s">
        <v>3773</v>
      </c>
      <c r="V869" t="s">
        <v>3774</v>
      </c>
      <c r="W869" t="s">
        <v>3055</v>
      </c>
      <c r="X869" t="str">
        <f t="shared" si="13"/>
        <v>Funcionamiento</v>
      </c>
      <c r="Y869" t="s">
        <v>2279</v>
      </c>
    </row>
    <row r="870" spans="1:25" x14ac:dyDescent="0.2">
      <c r="A870" t="s">
        <v>3103</v>
      </c>
      <c r="B870" t="s">
        <v>3508</v>
      </c>
      <c r="C870" s="71" t="s">
        <v>3772</v>
      </c>
      <c r="D870" t="s">
        <v>583</v>
      </c>
      <c r="E870" t="s">
        <v>584</v>
      </c>
      <c r="F870" t="s">
        <v>490</v>
      </c>
      <c r="G870" t="s">
        <v>2279</v>
      </c>
      <c r="H870" t="s">
        <v>166</v>
      </c>
      <c r="I870" t="s">
        <v>120</v>
      </c>
      <c r="J870" t="s">
        <v>37</v>
      </c>
      <c r="K870" t="s">
        <v>586</v>
      </c>
      <c r="L870" t="s">
        <v>39</v>
      </c>
      <c r="M870">
        <v>439307</v>
      </c>
      <c r="N870">
        <v>0</v>
      </c>
      <c r="O870">
        <v>439307</v>
      </c>
      <c r="P870">
        <v>0</v>
      </c>
      <c r="Q870" t="s">
        <v>2297</v>
      </c>
      <c r="R870" t="s">
        <v>3119</v>
      </c>
      <c r="S870" t="s">
        <v>3112</v>
      </c>
      <c r="T870" t="s">
        <v>588</v>
      </c>
      <c r="U870" t="s">
        <v>3773</v>
      </c>
      <c r="V870" t="s">
        <v>3774</v>
      </c>
      <c r="W870" t="s">
        <v>3055</v>
      </c>
      <c r="X870" t="str">
        <f t="shared" si="13"/>
        <v>Funcionamiento</v>
      </c>
      <c r="Y870" t="s">
        <v>2279</v>
      </c>
    </row>
    <row r="871" spans="1:25" x14ac:dyDescent="0.2">
      <c r="A871" t="s">
        <v>3103</v>
      </c>
      <c r="B871" t="s">
        <v>3508</v>
      </c>
      <c r="C871" s="71" t="s">
        <v>3772</v>
      </c>
      <c r="D871" t="s">
        <v>583</v>
      </c>
      <c r="E871" t="s">
        <v>584</v>
      </c>
      <c r="F871" t="s">
        <v>490</v>
      </c>
      <c r="G871" t="s">
        <v>2279</v>
      </c>
      <c r="H871" t="s">
        <v>178</v>
      </c>
      <c r="I871" t="s">
        <v>132</v>
      </c>
      <c r="J871" t="s">
        <v>37</v>
      </c>
      <c r="K871" t="s">
        <v>586</v>
      </c>
      <c r="L871" t="s">
        <v>39</v>
      </c>
      <c r="M871">
        <v>145277</v>
      </c>
      <c r="N871">
        <v>0</v>
      </c>
      <c r="O871">
        <v>145277</v>
      </c>
      <c r="P871">
        <v>0</v>
      </c>
      <c r="Q871" t="s">
        <v>2297</v>
      </c>
      <c r="R871" t="s">
        <v>3119</v>
      </c>
      <c r="S871" t="s">
        <v>3112</v>
      </c>
      <c r="T871" t="s">
        <v>588</v>
      </c>
      <c r="U871" t="s">
        <v>3773</v>
      </c>
      <c r="V871" t="s">
        <v>3774</v>
      </c>
      <c r="W871" t="s">
        <v>3055</v>
      </c>
      <c r="X871" t="str">
        <f t="shared" si="13"/>
        <v>Funcionamiento</v>
      </c>
      <c r="Y871" t="s">
        <v>2279</v>
      </c>
    </row>
    <row r="872" spans="1:25" x14ac:dyDescent="0.2">
      <c r="A872" t="s">
        <v>3122</v>
      </c>
      <c r="B872" t="s">
        <v>3775</v>
      </c>
      <c r="C872" s="71" t="s">
        <v>3776</v>
      </c>
      <c r="D872" t="s">
        <v>583</v>
      </c>
      <c r="E872" t="s">
        <v>584</v>
      </c>
      <c r="F872" t="s">
        <v>490</v>
      </c>
      <c r="G872" t="s">
        <v>2279</v>
      </c>
      <c r="H872" t="s">
        <v>190</v>
      </c>
      <c r="I872" t="s">
        <v>145</v>
      </c>
      <c r="J872" t="s">
        <v>37</v>
      </c>
      <c r="K872" t="s">
        <v>586</v>
      </c>
      <c r="L872" t="s">
        <v>39</v>
      </c>
      <c r="M872">
        <v>32910</v>
      </c>
      <c r="N872">
        <v>0</v>
      </c>
      <c r="O872">
        <v>32910</v>
      </c>
      <c r="P872">
        <v>0</v>
      </c>
      <c r="Q872" t="s">
        <v>2298</v>
      </c>
      <c r="R872" t="s">
        <v>3145</v>
      </c>
      <c r="S872" t="s">
        <v>3132</v>
      </c>
      <c r="T872" t="s">
        <v>3138</v>
      </c>
      <c r="U872" t="s">
        <v>3777</v>
      </c>
      <c r="V872" t="s">
        <v>3778</v>
      </c>
      <c r="W872" t="s">
        <v>588</v>
      </c>
      <c r="X872" t="str">
        <f t="shared" si="13"/>
        <v>Funcionamiento</v>
      </c>
      <c r="Y872" t="s">
        <v>2279</v>
      </c>
    </row>
    <row r="873" spans="1:25" x14ac:dyDescent="0.2">
      <c r="A873" t="s">
        <v>3122</v>
      </c>
      <c r="B873" t="s">
        <v>3775</v>
      </c>
      <c r="C873" s="71" t="s">
        <v>3776</v>
      </c>
      <c r="D873" t="s">
        <v>583</v>
      </c>
      <c r="E873" t="s">
        <v>584</v>
      </c>
      <c r="F873" t="s">
        <v>490</v>
      </c>
      <c r="G873" t="s">
        <v>2279</v>
      </c>
      <c r="H873" t="s">
        <v>186</v>
      </c>
      <c r="I873" t="s">
        <v>140</v>
      </c>
      <c r="J873" t="s">
        <v>37</v>
      </c>
      <c r="K873" t="s">
        <v>586</v>
      </c>
      <c r="L873" t="s">
        <v>39</v>
      </c>
      <c r="M873">
        <v>2637040</v>
      </c>
      <c r="N873">
        <v>0</v>
      </c>
      <c r="O873">
        <v>2637040</v>
      </c>
      <c r="P873">
        <v>0</v>
      </c>
      <c r="Q873" t="s">
        <v>2298</v>
      </c>
      <c r="R873" t="s">
        <v>3145</v>
      </c>
      <c r="S873" t="s">
        <v>3132</v>
      </c>
      <c r="T873" t="s">
        <v>3138</v>
      </c>
      <c r="U873" t="s">
        <v>3777</v>
      </c>
      <c r="V873" t="s">
        <v>3778</v>
      </c>
      <c r="W873" t="s">
        <v>588</v>
      </c>
      <c r="X873" t="str">
        <f t="shared" si="13"/>
        <v>Funcionamiento</v>
      </c>
      <c r="Y873" t="s">
        <v>2279</v>
      </c>
    </row>
    <row r="874" spans="1:25" x14ac:dyDescent="0.2">
      <c r="A874" t="s">
        <v>3135</v>
      </c>
      <c r="B874" t="s">
        <v>3779</v>
      </c>
      <c r="C874" s="71" t="s">
        <v>3780</v>
      </c>
      <c r="D874" t="s">
        <v>583</v>
      </c>
      <c r="E874" t="s">
        <v>584</v>
      </c>
      <c r="F874" t="s">
        <v>3144</v>
      </c>
      <c r="G874" t="s">
        <v>2279</v>
      </c>
      <c r="H874" t="s">
        <v>199</v>
      </c>
      <c r="I874" t="s">
        <v>159</v>
      </c>
      <c r="J874" t="s">
        <v>48</v>
      </c>
      <c r="K874" t="s">
        <v>596</v>
      </c>
      <c r="L874" t="s">
        <v>39</v>
      </c>
      <c r="M874">
        <v>24269760</v>
      </c>
      <c r="N874">
        <v>0</v>
      </c>
      <c r="O874">
        <v>24269760</v>
      </c>
      <c r="P874">
        <v>0</v>
      </c>
      <c r="Q874" t="s">
        <v>2294</v>
      </c>
      <c r="R874" t="s">
        <v>3132</v>
      </c>
      <c r="S874" t="s">
        <v>3171</v>
      </c>
      <c r="T874" t="s">
        <v>3150</v>
      </c>
      <c r="U874" t="s">
        <v>8868</v>
      </c>
      <c r="V874" t="s">
        <v>8869</v>
      </c>
      <c r="W874" t="s">
        <v>588</v>
      </c>
      <c r="X874" t="str">
        <f t="shared" si="13"/>
        <v>Inversión</v>
      </c>
      <c r="Y874" t="s">
        <v>585</v>
      </c>
    </row>
    <row r="875" spans="1:25" x14ac:dyDescent="0.2">
      <c r="A875" t="s">
        <v>3119</v>
      </c>
      <c r="B875" t="s">
        <v>3517</v>
      </c>
      <c r="C875" t="s">
        <v>3781</v>
      </c>
      <c r="D875" t="s">
        <v>583</v>
      </c>
      <c r="E875" t="s">
        <v>584</v>
      </c>
      <c r="F875" t="s">
        <v>490</v>
      </c>
      <c r="G875" t="s">
        <v>2279</v>
      </c>
      <c r="H875" t="s">
        <v>166</v>
      </c>
      <c r="I875" t="s">
        <v>120</v>
      </c>
      <c r="J875" t="s">
        <v>37</v>
      </c>
      <c r="K875" t="s">
        <v>586</v>
      </c>
      <c r="L875" t="s">
        <v>39</v>
      </c>
      <c r="M875">
        <v>462686</v>
      </c>
      <c r="N875">
        <v>0</v>
      </c>
      <c r="O875">
        <v>462686</v>
      </c>
      <c r="P875">
        <v>0</v>
      </c>
      <c r="Q875" t="s">
        <v>2299</v>
      </c>
      <c r="R875" t="s">
        <v>3155</v>
      </c>
      <c r="S875" t="s">
        <v>3111</v>
      </c>
      <c r="T875" t="s">
        <v>588</v>
      </c>
      <c r="U875" t="s">
        <v>3782</v>
      </c>
      <c r="V875" t="s">
        <v>3783</v>
      </c>
      <c r="W875" t="s">
        <v>588</v>
      </c>
      <c r="X875" t="str">
        <f t="shared" si="13"/>
        <v>Funcionamiento</v>
      </c>
      <c r="Y875" t="s">
        <v>2279</v>
      </c>
    </row>
    <row r="876" spans="1:25" x14ac:dyDescent="0.2">
      <c r="A876" t="s">
        <v>3119</v>
      </c>
      <c r="B876" t="s">
        <v>3517</v>
      </c>
      <c r="C876" t="s">
        <v>3781</v>
      </c>
      <c r="D876" t="s">
        <v>583</v>
      </c>
      <c r="E876" t="s">
        <v>584</v>
      </c>
      <c r="F876" t="s">
        <v>490</v>
      </c>
      <c r="G876" t="s">
        <v>2279</v>
      </c>
      <c r="H876" t="s">
        <v>167</v>
      </c>
      <c r="I876" t="s">
        <v>3051</v>
      </c>
      <c r="J876" t="s">
        <v>37</v>
      </c>
      <c r="K876" t="s">
        <v>586</v>
      </c>
      <c r="L876" t="s">
        <v>39</v>
      </c>
      <c r="M876">
        <v>514270</v>
      </c>
      <c r="N876">
        <v>0</v>
      </c>
      <c r="O876">
        <v>514270</v>
      </c>
      <c r="P876">
        <v>0</v>
      </c>
      <c r="Q876" t="s">
        <v>2299</v>
      </c>
      <c r="R876" t="s">
        <v>3155</v>
      </c>
      <c r="S876" t="s">
        <v>3111</v>
      </c>
      <c r="T876" t="s">
        <v>588</v>
      </c>
      <c r="U876" t="s">
        <v>3782</v>
      </c>
      <c r="V876" t="s">
        <v>3783</v>
      </c>
      <c r="W876" t="s">
        <v>588</v>
      </c>
      <c r="X876" t="str">
        <f t="shared" si="13"/>
        <v>Funcionamiento</v>
      </c>
      <c r="Y876" t="s">
        <v>2279</v>
      </c>
    </row>
    <row r="877" spans="1:25" x14ac:dyDescent="0.2">
      <c r="A877" t="s">
        <v>3119</v>
      </c>
      <c r="B877" t="s">
        <v>3517</v>
      </c>
      <c r="C877" t="s">
        <v>3781</v>
      </c>
      <c r="D877" t="s">
        <v>583</v>
      </c>
      <c r="E877" t="s">
        <v>584</v>
      </c>
      <c r="F877" t="s">
        <v>490</v>
      </c>
      <c r="G877" t="s">
        <v>2279</v>
      </c>
      <c r="H877" t="s">
        <v>169</v>
      </c>
      <c r="I877" t="s">
        <v>123</v>
      </c>
      <c r="J877" t="s">
        <v>37</v>
      </c>
      <c r="K877" t="s">
        <v>586</v>
      </c>
      <c r="L877" t="s">
        <v>39</v>
      </c>
      <c r="M877">
        <v>682420</v>
      </c>
      <c r="N877">
        <v>0</v>
      </c>
      <c r="O877">
        <v>682420</v>
      </c>
      <c r="P877">
        <v>0</v>
      </c>
      <c r="Q877" t="s">
        <v>2299</v>
      </c>
      <c r="R877" t="s">
        <v>3155</v>
      </c>
      <c r="S877" t="s">
        <v>3111</v>
      </c>
      <c r="T877" t="s">
        <v>588</v>
      </c>
      <c r="U877" t="s">
        <v>3782</v>
      </c>
      <c r="V877" t="s">
        <v>3783</v>
      </c>
      <c r="W877" t="s">
        <v>588</v>
      </c>
      <c r="X877" t="str">
        <f t="shared" si="13"/>
        <v>Funcionamiento</v>
      </c>
      <c r="Y877" t="s">
        <v>2279</v>
      </c>
    </row>
    <row r="878" spans="1:25" x14ac:dyDescent="0.2">
      <c r="A878" t="s">
        <v>3119</v>
      </c>
      <c r="B878" t="s">
        <v>3517</v>
      </c>
      <c r="C878" t="s">
        <v>3781</v>
      </c>
      <c r="D878" t="s">
        <v>583</v>
      </c>
      <c r="E878" t="s">
        <v>584</v>
      </c>
      <c r="F878" t="s">
        <v>490</v>
      </c>
      <c r="G878" t="s">
        <v>2279</v>
      </c>
      <c r="H878" t="s">
        <v>164</v>
      </c>
      <c r="I878" t="s">
        <v>118</v>
      </c>
      <c r="J878" t="s">
        <v>37</v>
      </c>
      <c r="K878" t="s">
        <v>586</v>
      </c>
      <c r="L878" t="s">
        <v>39</v>
      </c>
      <c r="M878">
        <v>35614517</v>
      </c>
      <c r="N878">
        <v>0</v>
      </c>
      <c r="O878">
        <v>35614517</v>
      </c>
      <c r="P878">
        <v>0</v>
      </c>
      <c r="Q878" t="s">
        <v>2299</v>
      </c>
      <c r="R878" t="s">
        <v>3155</v>
      </c>
      <c r="S878" t="s">
        <v>3111</v>
      </c>
      <c r="T878" t="s">
        <v>588</v>
      </c>
      <c r="U878" t="s">
        <v>3782</v>
      </c>
      <c r="V878" t="s">
        <v>3783</v>
      </c>
      <c r="W878" t="s">
        <v>588</v>
      </c>
      <c r="X878" t="str">
        <f t="shared" si="13"/>
        <v>Funcionamiento</v>
      </c>
      <c r="Y878" t="s">
        <v>2279</v>
      </c>
    </row>
    <row r="879" spans="1:25" x14ac:dyDescent="0.2">
      <c r="A879" t="s">
        <v>3119</v>
      </c>
      <c r="B879" t="s">
        <v>3517</v>
      </c>
      <c r="C879" s="71" t="s">
        <v>3781</v>
      </c>
      <c r="D879" t="s">
        <v>583</v>
      </c>
      <c r="E879" t="s">
        <v>584</v>
      </c>
      <c r="F879" t="s">
        <v>490</v>
      </c>
      <c r="G879" t="s">
        <v>2279</v>
      </c>
      <c r="H879" t="s">
        <v>181</v>
      </c>
      <c r="I879" t="s">
        <v>135</v>
      </c>
      <c r="J879" t="s">
        <v>37</v>
      </c>
      <c r="K879" t="s">
        <v>586</v>
      </c>
      <c r="L879" t="s">
        <v>39</v>
      </c>
      <c r="M879">
        <v>2354967</v>
      </c>
      <c r="N879">
        <v>0</v>
      </c>
      <c r="O879">
        <v>2354967</v>
      </c>
      <c r="P879">
        <v>0</v>
      </c>
      <c r="Q879" t="s">
        <v>2299</v>
      </c>
      <c r="R879" t="s">
        <v>3155</v>
      </c>
      <c r="S879" t="s">
        <v>3111</v>
      </c>
      <c r="T879" t="s">
        <v>588</v>
      </c>
      <c r="U879" t="s">
        <v>3782</v>
      </c>
      <c r="V879" t="s">
        <v>3783</v>
      </c>
      <c r="W879" t="s">
        <v>588</v>
      </c>
      <c r="X879" t="str">
        <f t="shared" si="13"/>
        <v>Funcionamiento</v>
      </c>
      <c r="Y879" t="s">
        <v>2279</v>
      </c>
    </row>
    <row r="880" spans="1:25" x14ac:dyDescent="0.2">
      <c r="A880" t="s">
        <v>3118</v>
      </c>
      <c r="B880" t="s">
        <v>3517</v>
      </c>
      <c r="C880" s="71" t="s">
        <v>3784</v>
      </c>
      <c r="D880" t="s">
        <v>583</v>
      </c>
      <c r="E880" t="s">
        <v>584</v>
      </c>
      <c r="F880" t="s">
        <v>490</v>
      </c>
      <c r="G880" t="s">
        <v>2279</v>
      </c>
      <c r="H880" t="s">
        <v>173</v>
      </c>
      <c r="I880" t="s">
        <v>127</v>
      </c>
      <c r="J880" t="s">
        <v>37</v>
      </c>
      <c r="K880" t="s">
        <v>586</v>
      </c>
      <c r="L880" t="s">
        <v>39</v>
      </c>
      <c r="M880">
        <v>3085300</v>
      </c>
      <c r="N880">
        <v>0</v>
      </c>
      <c r="O880">
        <v>3085300</v>
      </c>
      <c r="P880">
        <v>0</v>
      </c>
      <c r="Q880" t="s">
        <v>2300</v>
      </c>
      <c r="R880" t="s">
        <v>3147</v>
      </c>
      <c r="S880" t="s">
        <v>3181</v>
      </c>
      <c r="T880" t="s">
        <v>588</v>
      </c>
      <c r="U880" t="s">
        <v>3785</v>
      </c>
      <c r="V880" t="s">
        <v>3786</v>
      </c>
      <c r="W880" t="s">
        <v>588</v>
      </c>
      <c r="X880" t="str">
        <f t="shared" si="13"/>
        <v>Funcionamiento</v>
      </c>
      <c r="Y880" t="s">
        <v>2279</v>
      </c>
    </row>
    <row r="881" spans="1:25" x14ac:dyDescent="0.2">
      <c r="A881" t="s">
        <v>3118</v>
      </c>
      <c r="B881" t="s">
        <v>3517</v>
      </c>
      <c r="C881" s="71" t="s">
        <v>3784</v>
      </c>
      <c r="D881" t="s">
        <v>583</v>
      </c>
      <c r="E881" t="s">
        <v>584</v>
      </c>
      <c r="F881" t="s">
        <v>490</v>
      </c>
      <c r="G881" t="s">
        <v>2279</v>
      </c>
      <c r="H881" t="s">
        <v>175</v>
      </c>
      <c r="I881" t="s">
        <v>129</v>
      </c>
      <c r="J881" t="s">
        <v>37</v>
      </c>
      <c r="K881" t="s">
        <v>586</v>
      </c>
      <c r="L881" t="s">
        <v>39</v>
      </c>
      <c r="M881">
        <v>469200</v>
      </c>
      <c r="N881">
        <v>0</v>
      </c>
      <c r="O881">
        <v>469200</v>
      </c>
      <c r="P881">
        <v>0</v>
      </c>
      <c r="Q881" t="s">
        <v>2300</v>
      </c>
      <c r="R881" t="s">
        <v>3147</v>
      </c>
      <c r="S881" t="s">
        <v>3181</v>
      </c>
      <c r="T881" t="s">
        <v>588</v>
      </c>
      <c r="U881" t="s">
        <v>3785</v>
      </c>
      <c r="V881" t="s">
        <v>3786</v>
      </c>
      <c r="W881" t="s">
        <v>588</v>
      </c>
      <c r="X881" t="str">
        <f t="shared" si="13"/>
        <v>Funcionamiento</v>
      </c>
      <c r="Y881" t="s">
        <v>2279</v>
      </c>
    </row>
    <row r="882" spans="1:25" x14ac:dyDescent="0.2">
      <c r="A882" t="s">
        <v>3118</v>
      </c>
      <c r="B882" t="s">
        <v>3517</v>
      </c>
      <c r="C882" s="71" t="s">
        <v>3784</v>
      </c>
      <c r="D882" t="s">
        <v>583</v>
      </c>
      <c r="E882" t="s">
        <v>584</v>
      </c>
      <c r="F882" t="s">
        <v>490</v>
      </c>
      <c r="G882" t="s">
        <v>2279</v>
      </c>
      <c r="H882" t="s">
        <v>177</v>
      </c>
      <c r="I882" t="s">
        <v>131</v>
      </c>
      <c r="J882" t="s">
        <v>37</v>
      </c>
      <c r="K882" t="s">
        <v>586</v>
      </c>
      <c r="L882" t="s">
        <v>39</v>
      </c>
      <c r="M882">
        <v>746200</v>
      </c>
      <c r="N882">
        <v>0</v>
      </c>
      <c r="O882">
        <v>746200</v>
      </c>
      <c r="P882">
        <v>0</v>
      </c>
      <c r="Q882" t="s">
        <v>2300</v>
      </c>
      <c r="R882" t="s">
        <v>3147</v>
      </c>
      <c r="S882" t="s">
        <v>3181</v>
      </c>
      <c r="T882" t="s">
        <v>588</v>
      </c>
      <c r="U882" t="s">
        <v>3785</v>
      </c>
      <c r="V882" t="s">
        <v>3786</v>
      </c>
      <c r="W882" t="s">
        <v>588</v>
      </c>
      <c r="X882" t="str">
        <f t="shared" si="13"/>
        <v>Funcionamiento</v>
      </c>
      <c r="Y882" t="s">
        <v>2279</v>
      </c>
    </row>
    <row r="883" spans="1:25" x14ac:dyDescent="0.2">
      <c r="A883" t="s">
        <v>3118</v>
      </c>
      <c r="B883" t="s">
        <v>3517</v>
      </c>
      <c r="C883" s="71" t="s">
        <v>3784</v>
      </c>
      <c r="D883" t="s">
        <v>583</v>
      </c>
      <c r="E883" t="s">
        <v>584</v>
      </c>
      <c r="F883" t="s">
        <v>490</v>
      </c>
      <c r="G883" t="s">
        <v>2279</v>
      </c>
      <c r="H883" t="s">
        <v>176</v>
      </c>
      <c r="I883" t="s">
        <v>130</v>
      </c>
      <c r="J883" t="s">
        <v>37</v>
      </c>
      <c r="K883" t="s">
        <v>586</v>
      </c>
      <c r="L883" t="s">
        <v>39</v>
      </c>
      <c r="M883">
        <v>1118800</v>
      </c>
      <c r="N883">
        <v>0</v>
      </c>
      <c r="O883">
        <v>1118800</v>
      </c>
      <c r="P883">
        <v>0</v>
      </c>
      <c r="Q883" t="s">
        <v>2300</v>
      </c>
      <c r="R883" t="s">
        <v>3147</v>
      </c>
      <c r="S883" t="s">
        <v>3181</v>
      </c>
      <c r="T883" t="s">
        <v>588</v>
      </c>
      <c r="U883" t="s">
        <v>3785</v>
      </c>
      <c r="V883" t="s">
        <v>3786</v>
      </c>
      <c r="W883" t="s">
        <v>588</v>
      </c>
      <c r="X883" t="str">
        <f t="shared" si="13"/>
        <v>Funcionamiento</v>
      </c>
      <c r="Y883" t="s">
        <v>2279</v>
      </c>
    </row>
    <row r="884" spans="1:25" x14ac:dyDescent="0.2">
      <c r="A884" t="s">
        <v>3118</v>
      </c>
      <c r="B884" t="s">
        <v>3517</v>
      </c>
      <c r="C884" s="71" t="s">
        <v>3784</v>
      </c>
      <c r="D884" t="s">
        <v>583</v>
      </c>
      <c r="E884" t="s">
        <v>584</v>
      </c>
      <c r="F884" t="s">
        <v>490</v>
      </c>
      <c r="G884" t="s">
        <v>2279</v>
      </c>
      <c r="H884" t="s">
        <v>172</v>
      </c>
      <c r="I884" t="s">
        <v>126</v>
      </c>
      <c r="J884" t="s">
        <v>37</v>
      </c>
      <c r="K884" t="s">
        <v>586</v>
      </c>
      <c r="L884" t="s">
        <v>39</v>
      </c>
      <c r="M884">
        <v>817000</v>
      </c>
      <c r="N884">
        <v>0</v>
      </c>
      <c r="O884">
        <v>817000</v>
      </c>
      <c r="P884">
        <v>0</v>
      </c>
      <c r="Q884" t="s">
        <v>2300</v>
      </c>
      <c r="R884" t="s">
        <v>3147</v>
      </c>
      <c r="S884" t="s">
        <v>3181</v>
      </c>
      <c r="T884" t="s">
        <v>588</v>
      </c>
      <c r="U884" t="s">
        <v>3785</v>
      </c>
      <c r="V884" t="s">
        <v>3786</v>
      </c>
      <c r="W884" t="s">
        <v>588</v>
      </c>
      <c r="X884" t="str">
        <f t="shared" si="13"/>
        <v>Funcionamiento</v>
      </c>
      <c r="Y884" t="s">
        <v>2279</v>
      </c>
    </row>
    <row r="885" spans="1:25" x14ac:dyDescent="0.2">
      <c r="A885" t="s">
        <v>3118</v>
      </c>
      <c r="B885" t="s">
        <v>3517</v>
      </c>
      <c r="C885" s="71" t="s">
        <v>3784</v>
      </c>
      <c r="D885" t="s">
        <v>583</v>
      </c>
      <c r="E885" t="s">
        <v>584</v>
      </c>
      <c r="F885" t="s">
        <v>490</v>
      </c>
      <c r="G885" t="s">
        <v>2279</v>
      </c>
      <c r="H885" t="s">
        <v>174</v>
      </c>
      <c r="I885" t="s">
        <v>128</v>
      </c>
      <c r="J885" t="s">
        <v>37</v>
      </c>
      <c r="K885" t="s">
        <v>586</v>
      </c>
      <c r="L885" t="s">
        <v>39</v>
      </c>
      <c r="M885">
        <v>1491700</v>
      </c>
      <c r="N885">
        <v>0</v>
      </c>
      <c r="O885">
        <v>1491700</v>
      </c>
      <c r="P885">
        <v>0</v>
      </c>
      <c r="Q885" t="s">
        <v>2300</v>
      </c>
      <c r="R885" t="s">
        <v>3147</v>
      </c>
      <c r="S885" t="s">
        <v>3181</v>
      </c>
      <c r="T885" t="s">
        <v>588</v>
      </c>
      <c r="U885" t="s">
        <v>3785</v>
      </c>
      <c r="V885" t="s">
        <v>3786</v>
      </c>
      <c r="W885" t="s">
        <v>588</v>
      </c>
      <c r="X885" t="str">
        <f t="shared" si="13"/>
        <v>Funcionamiento</v>
      </c>
      <c r="Y885" t="s">
        <v>2279</v>
      </c>
    </row>
    <row r="886" spans="1:25" x14ac:dyDescent="0.2">
      <c r="A886" t="s">
        <v>3138</v>
      </c>
      <c r="B886" t="s">
        <v>3787</v>
      </c>
      <c r="C886" s="71" t="s">
        <v>3788</v>
      </c>
      <c r="D886" t="s">
        <v>583</v>
      </c>
      <c r="E886" t="s">
        <v>584</v>
      </c>
      <c r="F886" t="s">
        <v>490</v>
      </c>
      <c r="G886" t="s">
        <v>2279</v>
      </c>
      <c r="H886" t="s">
        <v>186</v>
      </c>
      <c r="I886" t="s">
        <v>140</v>
      </c>
      <c r="J886" t="s">
        <v>37</v>
      </c>
      <c r="K886" t="s">
        <v>586</v>
      </c>
      <c r="L886" t="s">
        <v>39</v>
      </c>
      <c r="M886">
        <v>29412</v>
      </c>
      <c r="N886">
        <v>0</v>
      </c>
      <c r="O886">
        <v>29412</v>
      </c>
      <c r="P886">
        <v>0</v>
      </c>
      <c r="Q886" t="s">
        <v>2301</v>
      </c>
      <c r="R886" t="s">
        <v>3181</v>
      </c>
      <c r="S886" t="s">
        <v>3187</v>
      </c>
      <c r="T886" t="s">
        <v>3132</v>
      </c>
      <c r="U886" t="s">
        <v>3789</v>
      </c>
      <c r="V886" t="s">
        <v>3790</v>
      </c>
      <c r="W886" t="s">
        <v>588</v>
      </c>
      <c r="X886" t="str">
        <f t="shared" si="13"/>
        <v>Funcionamiento</v>
      </c>
      <c r="Y886" t="s">
        <v>2279</v>
      </c>
    </row>
    <row r="887" spans="1:25" x14ac:dyDescent="0.2">
      <c r="A887" t="s">
        <v>3138</v>
      </c>
      <c r="B887" t="s">
        <v>3787</v>
      </c>
      <c r="C887" s="71" t="s">
        <v>3788</v>
      </c>
      <c r="D887" t="s">
        <v>583</v>
      </c>
      <c r="E887" t="s">
        <v>584</v>
      </c>
      <c r="F887" t="s">
        <v>490</v>
      </c>
      <c r="G887" t="s">
        <v>2279</v>
      </c>
      <c r="H887" t="s">
        <v>190</v>
      </c>
      <c r="I887" t="s">
        <v>145</v>
      </c>
      <c r="J887" t="s">
        <v>37</v>
      </c>
      <c r="K887" t="s">
        <v>586</v>
      </c>
      <c r="L887" t="s">
        <v>39</v>
      </c>
      <c r="M887">
        <v>20712</v>
      </c>
      <c r="N887">
        <v>0</v>
      </c>
      <c r="O887">
        <v>20712</v>
      </c>
      <c r="P887">
        <v>0</v>
      </c>
      <c r="Q887" t="s">
        <v>2301</v>
      </c>
      <c r="R887" t="s">
        <v>3181</v>
      </c>
      <c r="S887" t="s">
        <v>3187</v>
      </c>
      <c r="T887" t="s">
        <v>3132</v>
      </c>
      <c r="U887" t="s">
        <v>3789</v>
      </c>
      <c r="V887" t="s">
        <v>3790</v>
      </c>
      <c r="W887" t="s">
        <v>588</v>
      </c>
      <c r="X887" t="str">
        <f t="shared" si="13"/>
        <v>Funcionamiento</v>
      </c>
      <c r="Y887" t="s">
        <v>2279</v>
      </c>
    </row>
    <row r="888" spans="1:25" x14ac:dyDescent="0.2">
      <c r="A888" t="s">
        <v>3145</v>
      </c>
      <c r="B888" t="s">
        <v>3525</v>
      </c>
      <c r="C888" s="71" t="s">
        <v>3791</v>
      </c>
      <c r="D888" t="s">
        <v>583</v>
      </c>
      <c r="E888" t="s">
        <v>584</v>
      </c>
      <c r="F888" t="s">
        <v>490</v>
      </c>
      <c r="G888" t="s">
        <v>2279</v>
      </c>
      <c r="H888" t="s">
        <v>186</v>
      </c>
      <c r="I888" t="s">
        <v>140</v>
      </c>
      <c r="J888" t="s">
        <v>37</v>
      </c>
      <c r="K888" t="s">
        <v>586</v>
      </c>
      <c r="L888" t="s">
        <v>39</v>
      </c>
      <c r="M888">
        <v>1645336</v>
      </c>
      <c r="N888">
        <v>0</v>
      </c>
      <c r="O888">
        <v>1645336</v>
      </c>
      <c r="P888">
        <v>0</v>
      </c>
      <c r="Q888" t="s">
        <v>2302</v>
      </c>
      <c r="R888" t="s">
        <v>3187</v>
      </c>
      <c r="S888" t="s">
        <v>3165</v>
      </c>
      <c r="T888" t="s">
        <v>3147</v>
      </c>
      <c r="U888" t="s">
        <v>3642</v>
      </c>
      <c r="V888" t="s">
        <v>3792</v>
      </c>
      <c r="W888" t="s">
        <v>588</v>
      </c>
      <c r="X888" t="str">
        <f t="shared" si="13"/>
        <v>Funcionamiento</v>
      </c>
      <c r="Y888" t="s">
        <v>2279</v>
      </c>
    </row>
    <row r="889" spans="1:25" x14ac:dyDescent="0.2">
      <c r="A889" t="s">
        <v>3145</v>
      </c>
      <c r="B889" t="s">
        <v>3525</v>
      </c>
      <c r="C889" s="71" t="s">
        <v>3791</v>
      </c>
      <c r="D889" t="s">
        <v>583</v>
      </c>
      <c r="E889" t="s">
        <v>584</v>
      </c>
      <c r="F889" t="s">
        <v>490</v>
      </c>
      <c r="G889" t="s">
        <v>2279</v>
      </c>
      <c r="H889" t="s">
        <v>190</v>
      </c>
      <c r="I889" t="s">
        <v>145</v>
      </c>
      <c r="J889" t="s">
        <v>37</v>
      </c>
      <c r="K889" t="s">
        <v>586</v>
      </c>
      <c r="L889" t="s">
        <v>39</v>
      </c>
      <c r="M889">
        <v>32584</v>
      </c>
      <c r="N889">
        <v>0</v>
      </c>
      <c r="O889">
        <v>32584</v>
      </c>
      <c r="P889">
        <v>0</v>
      </c>
      <c r="Q889" t="s">
        <v>2302</v>
      </c>
      <c r="R889" t="s">
        <v>3187</v>
      </c>
      <c r="S889" t="s">
        <v>3165</v>
      </c>
      <c r="T889" t="s">
        <v>3147</v>
      </c>
      <c r="U889" t="s">
        <v>3642</v>
      </c>
      <c r="V889" t="s">
        <v>3792</v>
      </c>
      <c r="W889" t="s">
        <v>588</v>
      </c>
      <c r="X889" t="str">
        <f t="shared" si="13"/>
        <v>Funcionamiento</v>
      </c>
      <c r="Y889" t="s">
        <v>2279</v>
      </c>
    </row>
    <row r="890" spans="1:25" x14ac:dyDescent="0.2">
      <c r="A890" t="s">
        <v>3132</v>
      </c>
      <c r="B890" t="s">
        <v>3793</v>
      </c>
      <c r="C890" s="71" t="s">
        <v>3794</v>
      </c>
      <c r="D890" t="s">
        <v>583</v>
      </c>
      <c r="E890" t="s">
        <v>584</v>
      </c>
      <c r="F890" t="s">
        <v>490</v>
      </c>
      <c r="G890" t="s">
        <v>2279</v>
      </c>
      <c r="H890" t="s">
        <v>190</v>
      </c>
      <c r="I890" t="s">
        <v>145</v>
      </c>
      <c r="J890" t="s">
        <v>37</v>
      </c>
      <c r="K890" t="s">
        <v>586</v>
      </c>
      <c r="L890" t="s">
        <v>39</v>
      </c>
      <c r="M890">
        <v>19916</v>
      </c>
      <c r="N890">
        <v>0</v>
      </c>
      <c r="O890">
        <v>19916</v>
      </c>
      <c r="P890">
        <v>0</v>
      </c>
      <c r="Q890" t="s">
        <v>3795</v>
      </c>
      <c r="R890" t="s">
        <v>3165</v>
      </c>
      <c r="S890" t="s">
        <v>3177</v>
      </c>
      <c r="T890" t="s">
        <v>3190</v>
      </c>
      <c r="U890" t="s">
        <v>3796</v>
      </c>
      <c r="V890" t="s">
        <v>3797</v>
      </c>
      <c r="W890" t="s">
        <v>588</v>
      </c>
      <c r="X890" t="str">
        <f t="shared" si="13"/>
        <v>Funcionamiento</v>
      </c>
      <c r="Y890" t="s">
        <v>2279</v>
      </c>
    </row>
    <row r="891" spans="1:25" x14ac:dyDescent="0.2">
      <c r="A891" t="s">
        <v>3132</v>
      </c>
      <c r="B891" t="s">
        <v>3793</v>
      </c>
      <c r="C891" s="71" t="s">
        <v>3794</v>
      </c>
      <c r="D891" t="s">
        <v>583</v>
      </c>
      <c r="E891" t="s">
        <v>584</v>
      </c>
      <c r="F891" t="s">
        <v>490</v>
      </c>
      <c r="G891" t="s">
        <v>2279</v>
      </c>
      <c r="H891" t="s">
        <v>186</v>
      </c>
      <c r="I891" t="s">
        <v>140</v>
      </c>
      <c r="J891" t="s">
        <v>37</v>
      </c>
      <c r="K891" t="s">
        <v>586</v>
      </c>
      <c r="L891" t="s">
        <v>39</v>
      </c>
      <c r="M891">
        <v>28386</v>
      </c>
      <c r="N891">
        <v>0</v>
      </c>
      <c r="O891">
        <v>28386</v>
      </c>
      <c r="P891">
        <v>0</v>
      </c>
      <c r="Q891" t="s">
        <v>3795</v>
      </c>
      <c r="R891" t="s">
        <v>3165</v>
      </c>
      <c r="S891" t="s">
        <v>3177</v>
      </c>
      <c r="T891" t="s">
        <v>3190</v>
      </c>
      <c r="U891" t="s">
        <v>3796</v>
      </c>
      <c r="V891" t="s">
        <v>3797</v>
      </c>
      <c r="W891" t="s">
        <v>588</v>
      </c>
      <c r="X891" t="str">
        <f t="shared" si="13"/>
        <v>Funcionamiento</v>
      </c>
      <c r="Y891" t="s">
        <v>2279</v>
      </c>
    </row>
    <row r="892" spans="1:25" x14ac:dyDescent="0.2">
      <c r="A892" t="s">
        <v>3155</v>
      </c>
      <c r="B892" t="s">
        <v>3175</v>
      </c>
      <c r="C892" s="71" t="s">
        <v>3798</v>
      </c>
      <c r="D892" t="s">
        <v>583</v>
      </c>
      <c r="E892" t="s">
        <v>584</v>
      </c>
      <c r="F892" t="s">
        <v>490</v>
      </c>
      <c r="G892" t="s">
        <v>2279</v>
      </c>
      <c r="H892" t="s">
        <v>178</v>
      </c>
      <c r="I892" t="s">
        <v>132</v>
      </c>
      <c r="J892" t="s">
        <v>37</v>
      </c>
      <c r="K892" t="s">
        <v>586</v>
      </c>
      <c r="L892" t="s">
        <v>39</v>
      </c>
      <c r="M892">
        <v>3266687</v>
      </c>
      <c r="N892">
        <v>0</v>
      </c>
      <c r="O892">
        <v>3266687</v>
      </c>
      <c r="P892">
        <v>0</v>
      </c>
      <c r="Q892" t="s">
        <v>2303</v>
      </c>
      <c r="R892" t="s">
        <v>3171</v>
      </c>
      <c r="S892" t="s">
        <v>3799</v>
      </c>
      <c r="T892" t="s">
        <v>588</v>
      </c>
      <c r="U892" t="s">
        <v>3800</v>
      </c>
      <c r="V892" t="s">
        <v>3801</v>
      </c>
      <c r="W892" t="s">
        <v>588</v>
      </c>
      <c r="X892" t="str">
        <f t="shared" si="13"/>
        <v>Funcionamiento</v>
      </c>
      <c r="Y892" t="s">
        <v>2279</v>
      </c>
    </row>
    <row r="893" spans="1:25" x14ac:dyDescent="0.2">
      <c r="A893" t="s">
        <v>3155</v>
      </c>
      <c r="B893" t="s">
        <v>3175</v>
      </c>
      <c r="C893" s="71" t="s">
        <v>3798</v>
      </c>
      <c r="D893" t="s">
        <v>583</v>
      </c>
      <c r="E893" t="s">
        <v>584</v>
      </c>
      <c r="F893" t="s">
        <v>490</v>
      </c>
      <c r="G893" t="s">
        <v>2279</v>
      </c>
      <c r="H893" t="s">
        <v>181</v>
      </c>
      <c r="I893" t="s">
        <v>135</v>
      </c>
      <c r="J893" t="s">
        <v>37</v>
      </c>
      <c r="K893" t="s">
        <v>586</v>
      </c>
      <c r="L893" t="s">
        <v>39</v>
      </c>
      <c r="M893">
        <v>2354967</v>
      </c>
      <c r="N893">
        <v>0</v>
      </c>
      <c r="O893">
        <v>2354967</v>
      </c>
      <c r="P893">
        <v>0</v>
      </c>
      <c r="Q893" t="s">
        <v>2303</v>
      </c>
      <c r="R893" t="s">
        <v>3171</v>
      </c>
      <c r="S893" t="s">
        <v>3799</v>
      </c>
      <c r="T893" t="s">
        <v>588</v>
      </c>
      <c r="U893" t="s">
        <v>3800</v>
      </c>
      <c r="V893" t="s">
        <v>3801</v>
      </c>
      <c r="W893" t="s">
        <v>588</v>
      </c>
      <c r="X893" t="str">
        <f t="shared" si="13"/>
        <v>Funcionamiento</v>
      </c>
      <c r="Y893" t="s">
        <v>2279</v>
      </c>
    </row>
    <row r="894" spans="1:25" x14ac:dyDescent="0.2">
      <c r="A894" t="s">
        <v>3155</v>
      </c>
      <c r="B894" t="s">
        <v>3175</v>
      </c>
      <c r="C894" s="71" t="s">
        <v>3798</v>
      </c>
      <c r="D894" t="s">
        <v>583</v>
      </c>
      <c r="E894" t="s">
        <v>584</v>
      </c>
      <c r="F894" t="s">
        <v>490</v>
      </c>
      <c r="G894" t="s">
        <v>2279</v>
      </c>
      <c r="H894" t="s">
        <v>171</v>
      </c>
      <c r="I894" t="s">
        <v>125</v>
      </c>
      <c r="J894" t="s">
        <v>37</v>
      </c>
      <c r="K894" t="s">
        <v>586</v>
      </c>
      <c r="L894" t="s">
        <v>39</v>
      </c>
      <c r="M894">
        <v>2419149</v>
      </c>
      <c r="N894">
        <v>0</v>
      </c>
      <c r="O894">
        <v>2419149</v>
      </c>
      <c r="P894">
        <v>0</v>
      </c>
      <c r="Q894" t="s">
        <v>2303</v>
      </c>
      <c r="R894" t="s">
        <v>3171</v>
      </c>
      <c r="S894" t="s">
        <v>3799</v>
      </c>
      <c r="T894" t="s">
        <v>588</v>
      </c>
      <c r="U894" t="s">
        <v>3800</v>
      </c>
      <c r="V894" t="s">
        <v>3801</v>
      </c>
      <c r="W894" t="s">
        <v>588</v>
      </c>
      <c r="X894" t="str">
        <f t="shared" si="13"/>
        <v>Funcionamiento</v>
      </c>
      <c r="Y894" t="s">
        <v>2279</v>
      </c>
    </row>
    <row r="895" spans="1:25" x14ac:dyDescent="0.2">
      <c r="A895" t="s">
        <v>3155</v>
      </c>
      <c r="B895" t="s">
        <v>3175</v>
      </c>
      <c r="C895" s="71" t="s">
        <v>3798</v>
      </c>
      <c r="D895" t="s">
        <v>583</v>
      </c>
      <c r="E895" t="s">
        <v>584</v>
      </c>
      <c r="F895" t="s">
        <v>490</v>
      </c>
      <c r="G895" t="s">
        <v>2279</v>
      </c>
      <c r="H895" t="s">
        <v>166</v>
      </c>
      <c r="I895" t="s">
        <v>120</v>
      </c>
      <c r="J895" t="s">
        <v>37</v>
      </c>
      <c r="K895" t="s">
        <v>586</v>
      </c>
      <c r="L895" t="s">
        <v>39</v>
      </c>
      <c r="M895">
        <v>462686</v>
      </c>
      <c r="N895">
        <v>0</v>
      </c>
      <c r="O895">
        <v>462686</v>
      </c>
      <c r="P895">
        <v>0</v>
      </c>
      <c r="Q895" t="s">
        <v>2303</v>
      </c>
      <c r="R895" t="s">
        <v>3171</v>
      </c>
      <c r="S895" t="s">
        <v>3799</v>
      </c>
      <c r="T895" t="s">
        <v>588</v>
      </c>
      <c r="U895" t="s">
        <v>3800</v>
      </c>
      <c r="V895" t="s">
        <v>3801</v>
      </c>
      <c r="W895" t="s">
        <v>588</v>
      </c>
      <c r="X895" t="str">
        <f t="shared" si="13"/>
        <v>Funcionamiento</v>
      </c>
      <c r="Y895" t="s">
        <v>2279</v>
      </c>
    </row>
    <row r="896" spans="1:25" x14ac:dyDescent="0.2">
      <c r="A896" t="s">
        <v>3155</v>
      </c>
      <c r="B896" t="s">
        <v>3175</v>
      </c>
      <c r="C896" s="71" t="s">
        <v>3798</v>
      </c>
      <c r="D896" t="s">
        <v>583</v>
      </c>
      <c r="E896" t="s">
        <v>584</v>
      </c>
      <c r="F896" t="s">
        <v>490</v>
      </c>
      <c r="G896" t="s">
        <v>2279</v>
      </c>
      <c r="H896" t="s">
        <v>167</v>
      </c>
      <c r="I896" t="s">
        <v>3051</v>
      </c>
      <c r="J896" t="s">
        <v>37</v>
      </c>
      <c r="K896" t="s">
        <v>586</v>
      </c>
      <c r="L896" t="s">
        <v>39</v>
      </c>
      <c r="M896">
        <v>514270</v>
      </c>
      <c r="N896">
        <v>0</v>
      </c>
      <c r="O896">
        <v>514270</v>
      </c>
      <c r="P896">
        <v>0</v>
      </c>
      <c r="Q896" t="s">
        <v>2303</v>
      </c>
      <c r="R896" t="s">
        <v>3171</v>
      </c>
      <c r="S896" t="s">
        <v>3799</v>
      </c>
      <c r="T896" t="s">
        <v>588</v>
      </c>
      <c r="U896" t="s">
        <v>3800</v>
      </c>
      <c r="V896" t="s">
        <v>3801</v>
      </c>
      <c r="W896" t="s">
        <v>588</v>
      </c>
      <c r="X896" t="str">
        <f t="shared" si="13"/>
        <v>Funcionamiento</v>
      </c>
      <c r="Y896" t="s">
        <v>2279</v>
      </c>
    </row>
    <row r="897" spans="1:25" x14ac:dyDescent="0.2">
      <c r="A897" t="s">
        <v>3155</v>
      </c>
      <c r="B897" t="s">
        <v>3175</v>
      </c>
      <c r="C897" s="71" t="s">
        <v>3798</v>
      </c>
      <c r="D897" t="s">
        <v>583</v>
      </c>
      <c r="E897" t="s">
        <v>584</v>
      </c>
      <c r="F897" t="s">
        <v>490</v>
      </c>
      <c r="G897" t="s">
        <v>2279</v>
      </c>
      <c r="H897" t="s">
        <v>164</v>
      </c>
      <c r="I897" t="s">
        <v>118</v>
      </c>
      <c r="J897" t="s">
        <v>37</v>
      </c>
      <c r="K897" t="s">
        <v>586</v>
      </c>
      <c r="L897" t="s">
        <v>39</v>
      </c>
      <c r="M897">
        <v>35614517</v>
      </c>
      <c r="N897">
        <v>0</v>
      </c>
      <c r="O897">
        <v>35614517</v>
      </c>
      <c r="P897">
        <v>0</v>
      </c>
      <c r="Q897" t="s">
        <v>2303</v>
      </c>
      <c r="R897" t="s">
        <v>3171</v>
      </c>
      <c r="S897" t="s">
        <v>3799</v>
      </c>
      <c r="T897" t="s">
        <v>588</v>
      </c>
      <c r="U897" t="s">
        <v>3800</v>
      </c>
      <c r="V897" t="s">
        <v>3801</v>
      </c>
      <c r="W897" t="s">
        <v>588</v>
      </c>
      <c r="X897" t="str">
        <f t="shared" si="13"/>
        <v>Funcionamiento</v>
      </c>
      <c r="Y897" t="s">
        <v>2279</v>
      </c>
    </row>
    <row r="898" spans="1:25" x14ac:dyDescent="0.2">
      <c r="A898" t="s">
        <v>3155</v>
      </c>
      <c r="B898" t="s">
        <v>3175</v>
      </c>
      <c r="C898" s="71" t="s">
        <v>3798</v>
      </c>
      <c r="D898" t="s">
        <v>583</v>
      </c>
      <c r="E898" t="s">
        <v>584</v>
      </c>
      <c r="F898" t="s">
        <v>490</v>
      </c>
      <c r="G898" t="s">
        <v>2279</v>
      </c>
      <c r="H898" t="s">
        <v>180</v>
      </c>
      <c r="I898" t="s">
        <v>134</v>
      </c>
      <c r="J898" t="s">
        <v>37</v>
      </c>
      <c r="K898" t="s">
        <v>586</v>
      </c>
      <c r="L898" t="s">
        <v>39</v>
      </c>
      <c r="M898">
        <v>213438</v>
      </c>
      <c r="N898">
        <v>0</v>
      </c>
      <c r="O898">
        <v>213438</v>
      </c>
      <c r="P898">
        <v>0</v>
      </c>
      <c r="Q898" t="s">
        <v>2303</v>
      </c>
      <c r="R898" t="s">
        <v>3171</v>
      </c>
      <c r="S898" t="s">
        <v>3799</v>
      </c>
      <c r="T898" t="s">
        <v>588</v>
      </c>
      <c r="U898" t="s">
        <v>3800</v>
      </c>
      <c r="V898" t="s">
        <v>3801</v>
      </c>
      <c r="W898" t="s">
        <v>588</v>
      </c>
      <c r="X898" t="str">
        <f t="shared" ref="X898:X961" si="14">IF(LEFT(H898,1)="C","Inversión","Funcionamiento")</f>
        <v>Funcionamiento</v>
      </c>
      <c r="Y898" t="s">
        <v>2279</v>
      </c>
    </row>
    <row r="899" spans="1:25" x14ac:dyDescent="0.2">
      <c r="A899" t="s">
        <v>3147</v>
      </c>
      <c r="B899" t="s">
        <v>3175</v>
      </c>
      <c r="C899" s="71" t="s">
        <v>3802</v>
      </c>
      <c r="D899" t="s">
        <v>583</v>
      </c>
      <c r="E899" t="s">
        <v>584</v>
      </c>
      <c r="F899" t="s">
        <v>490</v>
      </c>
      <c r="G899" t="s">
        <v>2279</v>
      </c>
      <c r="H899" t="s">
        <v>173</v>
      </c>
      <c r="I899" t="s">
        <v>127</v>
      </c>
      <c r="J899" t="s">
        <v>37</v>
      </c>
      <c r="K899" t="s">
        <v>586</v>
      </c>
      <c r="L899" t="s">
        <v>39</v>
      </c>
      <c r="M899">
        <v>3027300</v>
      </c>
      <c r="N899">
        <v>0</v>
      </c>
      <c r="O899">
        <v>3027300</v>
      </c>
      <c r="P899">
        <v>0</v>
      </c>
      <c r="Q899" t="s">
        <v>2304</v>
      </c>
      <c r="R899" t="s">
        <v>3177</v>
      </c>
      <c r="S899" t="s">
        <v>3194</v>
      </c>
      <c r="T899" t="s">
        <v>588</v>
      </c>
      <c r="U899" t="s">
        <v>3803</v>
      </c>
      <c r="V899" t="s">
        <v>3804</v>
      </c>
      <c r="W899" t="s">
        <v>588</v>
      </c>
      <c r="X899" t="str">
        <f t="shared" si="14"/>
        <v>Funcionamiento</v>
      </c>
      <c r="Y899" t="s">
        <v>2279</v>
      </c>
    </row>
    <row r="900" spans="1:25" x14ac:dyDescent="0.2">
      <c r="A900" t="s">
        <v>3147</v>
      </c>
      <c r="B900" t="s">
        <v>3175</v>
      </c>
      <c r="C900" s="71" t="s">
        <v>3802</v>
      </c>
      <c r="D900" t="s">
        <v>583</v>
      </c>
      <c r="E900" t="s">
        <v>584</v>
      </c>
      <c r="F900" t="s">
        <v>490</v>
      </c>
      <c r="G900" t="s">
        <v>2279</v>
      </c>
      <c r="H900" t="s">
        <v>175</v>
      </c>
      <c r="I900" t="s">
        <v>129</v>
      </c>
      <c r="J900" t="s">
        <v>37</v>
      </c>
      <c r="K900" t="s">
        <v>586</v>
      </c>
      <c r="L900" t="s">
        <v>39</v>
      </c>
      <c r="M900">
        <v>439500</v>
      </c>
      <c r="N900">
        <v>0</v>
      </c>
      <c r="O900">
        <v>439500</v>
      </c>
      <c r="P900">
        <v>0</v>
      </c>
      <c r="Q900" t="s">
        <v>2304</v>
      </c>
      <c r="R900" t="s">
        <v>3177</v>
      </c>
      <c r="S900" t="s">
        <v>3194</v>
      </c>
      <c r="T900" t="s">
        <v>588</v>
      </c>
      <c r="U900" t="s">
        <v>3803</v>
      </c>
      <c r="V900" t="s">
        <v>3804</v>
      </c>
      <c r="W900" t="s">
        <v>588</v>
      </c>
      <c r="X900" t="str">
        <f t="shared" si="14"/>
        <v>Funcionamiento</v>
      </c>
      <c r="Y900" t="s">
        <v>2279</v>
      </c>
    </row>
    <row r="901" spans="1:25" x14ac:dyDescent="0.2">
      <c r="A901" t="s">
        <v>3147</v>
      </c>
      <c r="B901" t="s">
        <v>3175</v>
      </c>
      <c r="C901" s="71" t="s">
        <v>3802</v>
      </c>
      <c r="D901" t="s">
        <v>583</v>
      </c>
      <c r="E901" t="s">
        <v>584</v>
      </c>
      <c r="F901" t="s">
        <v>490</v>
      </c>
      <c r="G901" t="s">
        <v>2279</v>
      </c>
      <c r="H901" t="s">
        <v>172</v>
      </c>
      <c r="I901" t="s">
        <v>126</v>
      </c>
      <c r="J901" t="s">
        <v>37</v>
      </c>
      <c r="K901" t="s">
        <v>586</v>
      </c>
      <c r="L901" t="s">
        <v>39</v>
      </c>
      <c r="M901">
        <v>4273500</v>
      </c>
      <c r="N901">
        <v>0</v>
      </c>
      <c r="O901">
        <v>4273500</v>
      </c>
      <c r="P901">
        <v>0</v>
      </c>
      <c r="Q901" t="s">
        <v>2304</v>
      </c>
      <c r="R901" t="s">
        <v>3177</v>
      </c>
      <c r="S901" t="s">
        <v>3194</v>
      </c>
      <c r="T901" t="s">
        <v>588</v>
      </c>
      <c r="U901" t="s">
        <v>3803</v>
      </c>
      <c r="V901" t="s">
        <v>3804</v>
      </c>
      <c r="W901" t="s">
        <v>588</v>
      </c>
      <c r="X901" t="str">
        <f t="shared" si="14"/>
        <v>Funcionamiento</v>
      </c>
      <c r="Y901" t="s">
        <v>2279</v>
      </c>
    </row>
    <row r="902" spans="1:25" x14ac:dyDescent="0.2">
      <c r="A902" t="s">
        <v>3147</v>
      </c>
      <c r="B902" t="s">
        <v>3175</v>
      </c>
      <c r="C902" s="71" t="s">
        <v>3802</v>
      </c>
      <c r="D902" t="s">
        <v>583</v>
      </c>
      <c r="E902" t="s">
        <v>584</v>
      </c>
      <c r="F902" t="s">
        <v>490</v>
      </c>
      <c r="G902" t="s">
        <v>2279</v>
      </c>
      <c r="H902" t="s">
        <v>176</v>
      </c>
      <c r="I902" t="s">
        <v>130</v>
      </c>
      <c r="J902" t="s">
        <v>37</v>
      </c>
      <c r="K902" t="s">
        <v>586</v>
      </c>
      <c r="L902" t="s">
        <v>39</v>
      </c>
      <c r="M902">
        <v>1170900</v>
      </c>
      <c r="N902">
        <v>0</v>
      </c>
      <c r="O902">
        <v>1170900</v>
      </c>
      <c r="P902">
        <v>0</v>
      </c>
      <c r="Q902" t="s">
        <v>2304</v>
      </c>
      <c r="R902" t="s">
        <v>3177</v>
      </c>
      <c r="S902" t="s">
        <v>3194</v>
      </c>
      <c r="T902" t="s">
        <v>588</v>
      </c>
      <c r="U902" t="s">
        <v>3803</v>
      </c>
      <c r="V902" t="s">
        <v>3804</v>
      </c>
      <c r="W902" t="s">
        <v>588</v>
      </c>
      <c r="X902" t="str">
        <f t="shared" si="14"/>
        <v>Funcionamiento</v>
      </c>
      <c r="Y902" t="s">
        <v>2279</v>
      </c>
    </row>
    <row r="903" spans="1:25" x14ac:dyDescent="0.2">
      <c r="A903" t="s">
        <v>3147</v>
      </c>
      <c r="B903" t="s">
        <v>3175</v>
      </c>
      <c r="C903" s="71" t="s">
        <v>3802</v>
      </c>
      <c r="D903" t="s">
        <v>583</v>
      </c>
      <c r="E903" t="s">
        <v>584</v>
      </c>
      <c r="F903" t="s">
        <v>490</v>
      </c>
      <c r="G903" t="s">
        <v>2279</v>
      </c>
      <c r="H903" t="s">
        <v>177</v>
      </c>
      <c r="I903" t="s">
        <v>131</v>
      </c>
      <c r="J903" t="s">
        <v>37</v>
      </c>
      <c r="K903" t="s">
        <v>586</v>
      </c>
      <c r="L903" t="s">
        <v>39</v>
      </c>
      <c r="M903">
        <v>780900</v>
      </c>
      <c r="N903">
        <v>0</v>
      </c>
      <c r="O903">
        <v>780900</v>
      </c>
      <c r="P903">
        <v>0</v>
      </c>
      <c r="Q903" t="s">
        <v>2304</v>
      </c>
      <c r="R903" t="s">
        <v>3177</v>
      </c>
      <c r="S903" t="s">
        <v>3194</v>
      </c>
      <c r="T903" t="s">
        <v>588</v>
      </c>
      <c r="U903" t="s">
        <v>3803</v>
      </c>
      <c r="V903" t="s">
        <v>3804</v>
      </c>
      <c r="W903" t="s">
        <v>588</v>
      </c>
      <c r="X903" t="str">
        <f t="shared" si="14"/>
        <v>Funcionamiento</v>
      </c>
      <c r="Y903" t="s">
        <v>2279</v>
      </c>
    </row>
    <row r="904" spans="1:25" x14ac:dyDescent="0.2">
      <c r="A904" t="s">
        <v>3147</v>
      </c>
      <c r="B904" t="s">
        <v>3175</v>
      </c>
      <c r="C904" s="71" t="s">
        <v>3802</v>
      </c>
      <c r="D904" t="s">
        <v>583</v>
      </c>
      <c r="E904" t="s">
        <v>584</v>
      </c>
      <c r="F904" t="s">
        <v>490</v>
      </c>
      <c r="G904" t="s">
        <v>2279</v>
      </c>
      <c r="H904" t="s">
        <v>174</v>
      </c>
      <c r="I904" t="s">
        <v>128</v>
      </c>
      <c r="J904" t="s">
        <v>37</v>
      </c>
      <c r="K904" t="s">
        <v>586</v>
      </c>
      <c r="L904" t="s">
        <v>39</v>
      </c>
      <c r="M904">
        <v>1561100</v>
      </c>
      <c r="N904">
        <v>0</v>
      </c>
      <c r="O904">
        <v>1561100</v>
      </c>
      <c r="P904">
        <v>0</v>
      </c>
      <c r="Q904" t="s">
        <v>2304</v>
      </c>
      <c r="R904" t="s">
        <v>3177</v>
      </c>
      <c r="S904" t="s">
        <v>3194</v>
      </c>
      <c r="T904" t="s">
        <v>588</v>
      </c>
      <c r="U904" t="s">
        <v>3803</v>
      </c>
      <c r="V904" t="s">
        <v>3804</v>
      </c>
      <c r="W904" t="s">
        <v>588</v>
      </c>
      <c r="X904" t="str">
        <f t="shared" si="14"/>
        <v>Funcionamiento</v>
      </c>
      <c r="Y904" t="s">
        <v>2279</v>
      </c>
    </row>
    <row r="905" spans="1:25" x14ac:dyDescent="0.2">
      <c r="A905" t="s">
        <v>3181</v>
      </c>
      <c r="B905" t="s">
        <v>3175</v>
      </c>
      <c r="C905" s="71" t="s">
        <v>3805</v>
      </c>
      <c r="D905" t="s">
        <v>583</v>
      </c>
      <c r="E905" t="s">
        <v>584</v>
      </c>
      <c r="F905" t="s">
        <v>490</v>
      </c>
      <c r="G905" t="s">
        <v>2279</v>
      </c>
      <c r="H905" t="s">
        <v>177</v>
      </c>
      <c r="I905" t="s">
        <v>131</v>
      </c>
      <c r="J905" t="s">
        <v>37</v>
      </c>
      <c r="K905" t="s">
        <v>586</v>
      </c>
      <c r="L905" t="s">
        <v>39</v>
      </c>
      <c r="M905">
        <v>76700</v>
      </c>
      <c r="N905">
        <v>0</v>
      </c>
      <c r="O905">
        <v>76700</v>
      </c>
      <c r="P905">
        <v>0</v>
      </c>
      <c r="Q905" t="s">
        <v>2305</v>
      </c>
      <c r="R905" t="s">
        <v>3139</v>
      </c>
      <c r="S905" t="s">
        <v>3200</v>
      </c>
      <c r="T905" t="s">
        <v>588</v>
      </c>
      <c r="U905" t="s">
        <v>3806</v>
      </c>
      <c r="V905" t="s">
        <v>3807</v>
      </c>
      <c r="W905" t="s">
        <v>588</v>
      </c>
      <c r="X905" t="str">
        <f t="shared" si="14"/>
        <v>Funcionamiento</v>
      </c>
      <c r="Y905" t="s">
        <v>2279</v>
      </c>
    </row>
    <row r="906" spans="1:25" x14ac:dyDescent="0.2">
      <c r="A906" t="s">
        <v>3181</v>
      </c>
      <c r="B906" t="s">
        <v>3175</v>
      </c>
      <c r="C906" s="71" t="s">
        <v>3805</v>
      </c>
      <c r="D906" t="s">
        <v>583</v>
      </c>
      <c r="E906" t="s">
        <v>584</v>
      </c>
      <c r="F906" t="s">
        <v>490</v>
      </c>
      <c r="G906" t="s">
        <v>2279</v>
      </c>
      <c r="H906" t="s">
        <v>172</v>
      </c>
      <c r="I906" t="s">
        <v>126</v>
      </c>
      <c r="J906" t="s">
        <v>37</v>
      </c>
      <c r="K906" t="s">
        <v>586</v>
      </c>
      <c r="L906" t="s">
        <v>39</v>
      </c>
      <c r="M906">
        <v>445300</v>
      </c>
      <c r="N906">
        <v>0</v>
      </c>
      <c r="O906">
        <v>445300</v>
      </c>
      <c r="P906">
        <v>0</v>
      </c>
      <c r="Q906" t="s">
        <v>2305</v>
      </c>
      <c r="R906" t="s">
        <v>3139</v>
      </c>
      <c r="S906" t="s">
        <v>3200</v>
      </c>
      <c r="T906" t="s">
        <v>588</v>
      </c>
      <c r="U906" t="s">
        <v>3806</v>
      </c>
      <c r="V906" t="s">
        <v>3807</v>
      </c>
      <c r="W906" t="s">
        <v>588</v>
      </c>
      <c r="X906" t="str">
        <f t="shared" si="14"/>
        <v>Funcionamiento</v>
      </c>
      <c r="Y906" t="s">
        <v>2279</v>
      </c>
    </row>
    <row r="907" spans="1:25" x14ac:dyDescent="0.2">
      <c r="A907" t="s">
        <v>3181</v>
      </c>
      <c r="B907" t="s">
        <v>3175</v>
      </c>
      <c r="C907" s="71" t="s">
        <v>3805</v>
      </c>
      <c r="D907" t="s">
        <v>583</v>
      </c>
      <c r="E907" t="s">
        <v>584</v>
      </c>
      <c r="F907" t="s">
        <v>490</v>
      </c>
      <c r="G907" t="s">
        <v>2279</v>
      </c>
      <c r="H907" t="s">
        <v>173</v>
      </c>
      <c r="I907" t="s">
        <v>127</v>
      </c>
      <c r="J907" t="s">
        <v>37</v>
      </c>
      <c r="K907" t="s">
        <v>586</v>
      </c>
      <c r="L907" t="s">
        <v>39</v>
      </c>
      <c r="M907">
        <v>312400</v>
      </c>
      <c r="N907">
        <v>0</v>
      </c>
      <c r="O907">
        <v>312400</v>
      </c>
      <c r="P907">
        <v>0</v>
      </c>
      <c r="Q907" t="s">
        <v>2305</v>
      </c>
      <c r="R907" t="s">
        <v>3139</v>
      </c>
      <c r="S907" t="s">
        <v>3200</v>
      </c>
      <c r="T907" t="s">
        <v>588</v>
      </c>
      <c r="U907" t="s">
        <v>3806</v>
      </c>
      <c r="V907" t="s">
        <v>3807</v>
      </c>
      <c r="W907" t="s">
        <v>588</v>
      </c>
      <c r="X907" t="str">
        <f t="shared" si="14"/>
        <v>Funcionamiento</v>
      </c>
      <c r="Y907" t="s">
        <v>2279</v>
      </c>
    </row>
    <row r="908" spans="1:25" x14ac:dyDescent="0.2">
      <c r="A908" t="s">
        <v>3181</v>
      </c>
      <c r="B908" t="s">
        <v>3175</v>
      </c>
      <c r="C908" s="71" t="s">
        <v>3805</v>
      </c>
      <c r="D908" t="s">
        <v>583</v>
      </c>
      <c r="E908" t="s">
        <v>584</v>
      </c>
      <c r="F908" t="s">
        <v>490</v>
      </c>
      <c r="G908" t="s">
        <v>2279</v>
      </c>
      <c r="H908" t="s">
        <v>176</v>
      </c>
      <c r="I908" t="s">
        <v>130</v>
      </c>
      <c r="J908" t="s">
        <v>37</v>
      </c>
      <c r="K908" t="s">
        <v>586</v>
      </c>
      <c r="L908" t="s">
        <v>39</v>
      </c>
      <c r="M908">
        <v>114300</v>
      </c>
      <c r="N908">
        <v>0</v>
      </c>
      <c r="O908">
        <v>114300</v>
      </c>
      <c r="P908">
        <v>0</v>
      </c>
      <c r="Q908" t="s">
        <v>2305</v>
      </c>
      <c r="R908" t="s">
        <v>3139</v>
      </c>
      <c r="S908" t="s">
        <v>3200</v>
      </c>
      <c r="T908" t="s">
        <v>588</v>
      </c>
      <c r="U908" t="s">
        <v>3806</v>
      </c>
      <c r="V908" t="s">
        <v>3807</v>
      </c>
      <c r="W908" t="s">
        <v>588</v>
      </c>
      <c r="X908" t="str">
        <f t="shared" si="14"/>
        <v>Funcionamiento</v>
      </c>
      <c r="Y908" t="s">
        <v>2279</v>
      </c>
    </row>
    <row r="909" spans="1:25" x14ac:dyDescent="0.2">
      <c r="A909" t="s">
        <v>3181</v>
      </c>
      <c r="B909" t="s">
        <v>3175</v>
      </c>
      <c r="C909" s="71" t="s">
        <v>3805</v>
      </c>
      <c r="D909" t="s">
        <v>583</v>
      </c>
      <c r="E909" t="s">
        <v>584</v>
      </c>
      <c r="F909" t="s">
        <v>490</v>
      </c>
      <c r="G909" t="s">
        <v>2279</v>
      </c>
      <c r="H909" t="s">
        <v>174</v>
      </c>
      <c r="I909" t="s">
        <v>128</v>
      </c>
      <c r="J909" t="s">
        <v>37</v>
      </c>
      <c r="K909" t="s">
        <v>586</v>
      </c>
      <c r="L909" t="s">
        <v>39</v>
      </c>
      <c r="M909">
        <v>153000</v>
      </c>
      <c r="N909">
        <v>0</v>
      </c>
      <c r="O909">
        <v>153000</v>
      </c>
      <c r="P909">
        <v>0</v>
      </c>
      <c r="Q909" t="s">
        <v>2305</v>
      </c>
      <c r="R909" t="s">
        <v>3139</v>
      </c>
      <c r="S909" t="s">
        <v>3200</v>
      </c>
      <c r="T909" t="s">
        <v>588</v>
      </c>
      <c r="U909" t="s">
        <v>3806</v>
      </c>
      <c r="V909" t="s">
        <v>3807</v>
      </c>
      <c r="W909" t="s">
        <v>588</v>
      </c>
      <c r="X909" t="str">
        <f t="shared" si="14"/>
        <v>Funcionamiento</v>
      </c>
      <c r="Y909" t="s">
        <v>2279</v>
      </c>
    </row>
    <row r="910" spans="1:25" x14ac:dyDescent="0.2">
      <c r="A910" t="s">
        <v>3181</v>
      </c>
      <c r="B910" t="s">
        <v>3175</v>
      </c>
      <c r="C910" s="71" t="s">
        <v>3805</v>
      </c>
      <c r="D910" t="s">
        <v>583</v>
      </c>
      <c r="E910" t="s">
        <v>584</v>
      </c>
      <c r="F910" t="s">
        <v>490</v>
      </c>
      <c r="G910" t="s">
        <v>2279</v>
      </c>
      <c r="H910" t="s">
        <v>175</v>
      </c>
      <c r="I910" t="s">
        <v>129</v>
      </c>
      <c r="J910" t="s">
        <v>37</v>
      </c>
      <c r="K910" t="s">
        <v>586</v>
      </c>
      <c r="L910" t="s">
        <v>39</v>
      </c>
      <c r="M910">
        <v>43900</v>
      </c>
      <c r="N910">
        <v>0</v>
      </c>
      <c r="O910">
        <v>43900</v>
      </c>
      <c r="P910">
        <v>0</v>
      </c>
      <c r="Q910" t="s">
        <v>2305</v>
      </c>
      <c r="R910" t="s">
        <v>3139</v>
      </c>
      <c r="S910" t="s">
        <v>3200</v>
      </c>
      <c r="T910" t="s">
        <v>588</v>
      </c>
      <c r="U910" t="s">
        <v>3806</v>
      </c>
      <c r="V910" t="s">
        <v>3807</v>
      </c>
      <c r="W910" t="s">
        <v>588</v>
      </c>
      <c r="X910" t="str">
        <f t="shared" si="14"/>
        <v>Funcionamiento</v>
      </c>
      <c r="Y910" t="s">
        <v>2279</v>
      </c>
    </row>
    <row r="911" spans="1:25" x14ac:dyDescent="0.2">
      <c r="A911" t="s">
        <v>3187</v>
      </c>
      <c r="B911" t="s">
        <v>3182</v>
      </c>
      <c r="C911" s="71" t="s">
        <v>3808</v>
      </c>
      <c r="D911" t="s">
        <v>583</v>
      </c>
      <c r="E911" t="s">
        <v>584</v>
      </c>
      <c r="F911" t="s">
        <v>490</v>
      </c>
      <c r="G911" t="s">
        <v>2279</v>
      </c>
      <c r="H911" t="s">
        <v>186</v>
      </c>
      <c r="I911" t="s">
        <v>140</v>
      </c>
      <c r="J911" t="s">
        <v>37</v>
      </c>
      <c r="K911" t="s">
        <v>586</v>
      </c>
      <c r="L911" t="s">
        <v>39</v>
      </c>
      <c r="M911">
        <v>1403379</v>
      </c>
      <c r="N911">
        <v>0</v>
      </c>
      <c r="O911">
        <v>1403379</v>
      </c>
      <c r="P911">
        <v>0</v>
      </c>
      <c r="Q911" t="s">
        <v>2302</v>
      </c>
      <c r="R911" t="s">
        <v>3190</v>
      </c>
      <c r="S911" t="s">
        <v>3211</v>
      </c>
      <c r="T911" t="s">
        <v>3194</v>
      </c>
      <c r="U911" t="s">
        <v>3809</v>
      </c>
      <c r="V911" t="s">
        <v>3810</v>
      </c>
      <c r="W911" t="s">
        <v>588</v>
      </c>
      <c r="X911" t="str">
        <f t="shared" si="14"/>
        <v>Funcionamiento</v>
      </c>
      <c r="Y911" t="s">
        <v>2279</v>
      </c>
    </row>
    <row r="912" spans="1:25" x14ac:dyDescent="0.2">
      <c r="A912" t="s">
        <v>3187</v>
      </c>
      <c r="B912" t="s">
        <v>3182</v>
      </c>
      <c r="C912" s="71" t="s">
        <v>3808</v>
      </c>
      <c r="D912" t="s">
        <v>583</v>
      </c>
      <c r="E912" t="s">
        <v>584</v>
      </c>
      <c r="F912" t="s">
        <v>490</v>
      </c>
      <c r="G912" t="s">
        <v>2279</v>
      </c>
      <c r="H912" t="s">
        <v>190</v>
      </c>
      <c r="I912" t="s">
        <v>145</v>
      </c>
      <c r="J912" t="s">
        <v>37</v>
      </c>
      <c r="K912" t="s">
        <v>586</v>
      </c>
      <c r="L912" t="s">
        <v>39</v>
      </c>
      <c r="M912">
        <v>33001</v>
      </c>
      <c r="N912">
        <v>0</v>
      </c>
      <c r="O912">
        <v>33001</v>
      </c>
      <c r="P912">
        <v>0</v>
      </c>
      <c r="Q912" t="s">
        <v>2302</v>
      </c>
      <c r="R912" t="s">
        <v>3190</v>
      </c>
      <c r="S912" t="s">
        <v>3211</v>
      </c>
      <c r="T912" t="s">
        <v>3194</v>
      </c>
      <c r="U912" t="s">
        <v>3809</v>
      </c>
      <c r="V912" t="s">
        <v>3810</v>
      </c>
      <c r="W912" t="s">
        <v>588</v>
      </c>
      <c r="X912" t="str">
        <f t="shared" si="14"/>
        <v>Funcionamiento</v>
      </c>
      <c r="Y912" t="s">
        <v>2279</v>
      </c>
    </row>
    <row r="913" spans="1:25" x14ac:dyDescent="0.2">
      <c r="A913" t="s">
        <v>3165</v>
      </c>
      <c r="B913" t="s">
        <v>3385</v>
      </c>
      <c r="C913" s="71" t="s">
        <v>3811</v>
      </c>
      <c r="D913" t="s">
        <v>583</v>
      </c>
      <c r="E913" t="s">
        <v>584</v>
      </c>
      <c r="F913" t="s">
        <v>490</v>
      </c>
      <c r="G913" t="s">
        <v>2279</v>
      </c>
      <c r="H913" t="s">
        <v>168</v>
      </c>
      <c r="I913" t="s">
        <v>122</v>
      </c>
      <c r="J913" t="s">
        <v>37</v>
      </c>
      <c r="K913" t="s">
        <v>586</v>
      </c>
      <c r="L913" t="s">
        <v>39</v>
      </c>
      <c r="M913">
        <v>38558553</v>
      </c>
      <c r="N913">
        <v>0</v>
      </c>
      <c r="O913">
        <v>38558553</v>
      </c>
      <c r="P913">
        <v>0</v>
      </c>
      <c r="Q913" t="s">
        <v>2306</v>
      </c>
      <c r="R913" t="s">
        <v>3194</v>
      </c>
      <c r="S913" t="s">
        <v>3812</v>
      </c>
      <c r="T913" t="s">
        <v>588</v>
      </c>
      <c r="U913" t="s">
        <v>3813</v>
      </c>
      <c r="V913" t="s">
        <v>3814</v>
      </c>
      <c r="W913" t="s">
        <v>588</v>
      </c>
      <c r="X913" t="str">
        <f t="shared" si="14"/>
        <v>Funcionamiento</v>
      </c>
      <c r="Y913" t="s">
        <v>2279</v>
      </c>
    </row>
    <row r="914" spans="1:25" x14ac:dyDescent="0.2">
      <c r="A914" t="s">
        <v>3171</v>
      </c>
      <c r="B914" t="s">
        <v>3815</v>
      </c>
      <c r="C914" s="71" t="s">
        <v>3816</v>
      </c>
      <c r="D914" t="s">
        <v>583</v>
      </c>
      <c r="E914" t="s">
        <v>584</v>
      </c>
      <c r="F914" t="s">
        <v>3144</v>
      </c>
      <c r="G914" t="s">
        <v>2279</v>
      </c>
      <c r="H914" t="s">
        <v>200</v>
      </c>
      <c r="I914" t="s">
        <v>161</v>
      </c>
      <c r="J914" t="s">
        <v>37</v>
      </c>
      <c r="K914" t="s">
        <v>586</v>
      </c>
      <c r="L914" t="s">
        <v>39</v>
      </c>
      <c r="M914">
        <v>1315600</v>
      </c>
      <c r="N914">
        <v>0</v>
      </c>
      <c r="O914">
        <v>1315600</v>
      </c>
      <c r="P914">
        <v>0</v>
      </c>
      <c r="Q914" t="s">
        <v>2307</v>
      </c>
      <c r="R914" t="s">
        <v>3200</v>
      </c>
      <c r="S914" t="s">
        <v>3235</v>
      </c>
      <c r="T914" t="s">
        <v>3262</v>
      </c>
      <c r="U914" t="s">
        <v>3817</v>
      </c>
      <c r="V914" t="s">
        <v>3818</v>
      </c>
      <c r="W914" t="s">
        <v>588</v>
      </c>
      <c r="X914" t="str">
        <f t="shared" si="14"/>
        <v>Inversión</v>
      </c>
      <c r="Y914" t="s">
        <v>585</v>
      </c>
    </row>
    <row r="915" spans="1:25" x14ac:dyDescent="0.2">
      <c r="A915" t="s">
        <v>3177</v>
      </c>
      <c r="B915" t="s">
        <v>3198</v>
      </c>
      <c r="C915" s="71" t="s">
        <v>3819</v>
      </c>
      <c r="D915" t="s">
        <v>583</v>
      </c>
      <c r="E915" t="s">
        <v>584</v>
      </c>
      <c r="F915" t="s">
        <v>490</v>
      </c>
      <c r="G915" t="s">
        <v>2279</v>
      </c>
      <c r="H915" t="s">
        <v>164</v>
      </c>
      <c r="I915" t="s">
        <v>118</v>
      </c>
      <c r="J915" t="s">
        <v>37</v>
      </c>
      <c r="K915" t="s">
        <v>586</v>
      </c>
      <c r="L915" t="s">
        <v>39</v>
      </c>
      <c r="M915">
        <v>33586857</v>
      </c>
      <c r="N915">
        <v>0</v>
      </c>
      <c r="O915">
        <v>33586857</v>
      </c>
      <c r="P915">
        <v>0</v>
      </c>
      <c r="Q915" t="s">
        <v>2308</v>
      </c>
      <c r="R915" t="s">
        <v>3146</v>
      </c>
      <c r="S915" t="s">
        <v>3820</v>
      </c>
      <c r="T915" t="s">
        <v>588</v>
      </c>
      <c r="U915" t="s">
        <v>3821</v>
      </c>
      <c r="V915" t="s">
        <v>3822</v>
      </c>
      <c r="W915" t="s">
        <v>588</v>
      </c>
      <c r="X915" t="str">
        <f t="shared" si="14"/>
        <v>Funcionamiento</v>
      </c>
      <c r="Y915" t="s">
        <v>2279</v>
      </c>
    </row>
    <row r="916" spans="1:25" x14ac:dyDescent="0.2">
      <c r="A916" t="s">
        <v>3177</v>
      </c>
      <c r="B916" t="s">
        <v>3198</v>
      </c>
      <c r="C916" s="71" t="s">
        <v>3819</v>
      </c>
      <c r="D916" t="s">
        <v>583</v>
      </c>
      <c r="E916" t="s">
        <v>584</v>
      </c>
      <c r="F916" t="s">
        <v>490</v>
      </c>
      <c r="G916" t="s">
        <v>2279</v>
      </c>
      <c r="H916" t="s">
        <v>181</v>
      </c>
      <c r="I916" t="s">
        <v>135</v>
      </c>
      <c r="J916" t="s">
        <v>37</v>
      </c>
      <c r="K916" t="s">
        <v>586</v>
      </c>
      <c r="L916" t="s">
        <v>39</v>
      </c>
      <c r="M916">
        <v>2354967</v>
      </c>
      <c r="N916">
        <v>0</v>
      </c>
      <c r="O916">
        <v>2354967</v>
      </c>
      <c r="P916">
        <v>0</v>
      </c>
      <c r="Q916" t="s">
        <v>2308</v>
      </c>
      <c r="R916" t="s">
        <v>3146</v>
      </c>
      <c r="S916" t="s">
        <v>3820</v>
      </c>
      <c r="T916" t="s">
        <v>588</v>
      </c>
      <c r="U916" t="s">
        <v>3821</v>
      </c>
      <c r="V916" t="s">
        <v>3822</v>
      </c>
      <c r="W916" t="s">
        <v>588</v>
      </c>
      <c r="X916" t="str">
        <f t="shared" si="14"/>
        <v>Funcionamiento</v>
      </c>
      <c r="Y916" t="s">
        <v>2279</v>
      </c>
    </row>
    <row r="917" spans="1:25" x14ac:dyDescent="0.2">
      <c r="A917" t="s">
        <v>3177</v>
      </c>
      <c r="B917" t="s">
        <v>3198</v>
      </c>
      <c r="C917" s="71" t="s">
        <v>3819</v>
      </c>
      <c r="D917" t="s">
        <v>583</v>
      </c>
      <c r="E917" t="s">
        <v>584</v>
      </c>
      <c r="F917" t="s">
        <v>490</v>
      </c>
      <c r="G917" t="s">
        <v>2279</v>
      </c>
      <c r="H917" t="s">
        <v>171</v>
      </c>
      <c r="I917" t="s">
        <v>125</v>
      </c>
      <c r="J917" t="s">
        <v>37</v>
      </c>
      <c r="K917" t="s">
        <v>586</v>
      </c>
      <c r="L917" t="s">
        <v>39</v>
      </c>
      <c r="M917">
        <v>54578</v>
      </c>
      <c r="N917">
        <v>0</v>
      </c>
      <c r="O917">
        <v>54578</v>
      </c>
      <c r="P917">
        <v>0</v>
      </c>
      <c r="Q917" t="s">
        <v>2308</v>
      </c>
      <c r="R917" t="s">
        <v>3146</v>
      </c>
      <c r="S917" t="s">
        <v>3820</v>
      </c>
      <c r="T917" t="s">
        <v>588</v>
      </c>
      <c r="U917" t="s">
        <v>3821</v>
      </c>
      <c r="V917" t="s">
        <v>3822</v>
      </c>
      <c r="W917" t="s">
        <v>588</v>
      </c>
      <c r="X917" t="str">
        <f t="shared" si="14"/>
        <v>Funcionamiento</v>
      </c>
      <c r="Y917" t="s">
        <v>2279</v>
      </c>
    </row>
    <row r="918" spans="1:25" x14ac:dyDescent="0.2">
      <c r="A918" t="s">
        <v>3177</v>
      </c>
      <c r="B918" t="s">
        <v>3198</v>
      </c>
      <c r="C918" s="71" t="s">
        <v>3819</v>
      </c>
      <c r="D918" t="s">
        <v>583</v>
      </c>
      <c r="E918" t="s">
        <v>584</v>
      </c>
      <c r="F918" t="s">
        <v>490</v>
      </c>
      <c r="G918" t="s">
        <v>2279</v>
      </c>
      <c r="H918" t="s">
        <v>167</v>
      </c>
      <c r="I918" t="s">
        <v>3051</v>
      </c>
      <c r="J918" t="s">
        <v>37</v>
      </c>
      <c r="K918" t="s">
        <v>586</v>
      </c>
      <c r="L918" t="s">
        <v>39</v>
      </c>
      <c r="M918">
        <v>449129</v>
      </c>
      <c r="N918">
        <v>0</v>
      </c>
      <c r="O918">
        <v>449129</v>
      </c>
      <c r="P918">
        <v>0</v>
      </c>
      <c r="Q918" t="s">
        <v>2308</v>
      </c>
      <c r="R918" t="s">
        <v>3146</v>
      </c>
      <c r="S918" t="s">
        <v>3820</v>
      </c>
      <c r="T918" t="s">
        <v>588</v>
      </c>
      <c r="U918" t="s">
        <v>3821</v>
      </c>
      <c r="V918" t="s">
        <v>3822</v>
      </c>
      <c r="W918" t="s">
        <v>588</v>
      </c>
      <c r="X918" t="str">
        <f t="shared" si="14"/>
        <v>Funcionamiento</v>
      </c>
      <c r="Y918" t="s">
        <v>2279</v>
      </c>
    </row>
    <row r="919" spans="1:25" x14ac:dyDescent="0.2">
      <c r="A919" t="s">
        <v>3177</v>
      </c>
      <c r="B919" t="s">
        <v>3198</v>
      </c>
      <c r="C919" s="71" t="s">
        <v>3819</v>
      </c>
      <c r="D919" t="s">
        <v>583</v>
      </c>
      <c r="E919" t="s">
        <v>584</v>
      </c>
      <c r="F919" t="s">
        <v>490</v>
      </c>
      <c r="G919" t="s">
        <v>2279</v>
      </c>
      <c r="H919" t="s">
        <v>166</v>
      </c>
      <c r="I919" t="s">
        <v>120</v>
      </c>
      <c r="J919" t="s">
        <v>37</v>
      </c>
      <c r="K919" t="s">
        <v>586</v>
      </c>
      <c r="L919" t="s">
        <v>39</v>
      </c>
      <c r="M919">
        <v>378962</v>
      </c>
      <c r="N919">
        <v>0</v>
      </c>
      <c r="O919">
        <v>378962</v>
      </c>
      <c r="P919">
        <v>0</v>
      </c>
      <c r="Q919" t="s">
        <v>2308</v>
      </c>
      <c r="R919" t="s">
        <v>3146</v>
      </c>
      <c r="S919" t="s">
        <v>3820</v>
      </c>
      <c r="T919" t="s">
        <v>588</v>
      </c>
      <c r="U919" t="s">
        <v>3821</v>
      </c>
      <c r="V919" t="s">
        <v>3822</v>
      </c>
      <c r="W919" t="s">
        <v>588</v>
      </c>
      <c r="X919" t="str">
        <f t="shared" si="14"/>
        <v>Funcionamiento</v>
      </c>
      <c r="Y919" t="s">
        <v>2279</v>
      </c>
    </row>
    <row r="920" spans="1:25" x14ac:dyDescent="0.2">
      <c r="A920" t="s">
        <v>3177</v>
      </c>
      <c r="B920" t="s">
        <v>3198</v>
      </c>
      <c r="C920" s="71" t="s">
        <v>3819</v>
      </c>
      <c r="D920" t="s">
        <v>583</v>
      </c>
      <c r="E920" t="s">
        <v>584</v>
      </c>
      <c r="F920" t="s">
        <v>490</v>
      </c>
      <c r="G920" t="s">
        <v>2279</v>
      </c>
      <c r="H920" t="s">
        <v>169</v>
      </c>
      <c r="I920" t="s">
        <v>123</v>
      </c>
      <c r="J920" t="s">
        <v>37</v>
      </c>
      <c r="K920" t="s">
        <v>586</v>
      </c>
      <c r="L920" t="s">
        <v>39</v>
      </c>
      <c r="M920">
        <v>1192595</v>
      </c>
      <c r="N920">
        <v>0</v>
      </c>
      <c r="O920">
        <v>1192595</v>
      </c>
      <c r="P920">
        <v>0</v>
      </c>
      <c r="Q920" t="s">
        <v>2308</v>
      </c>
      <c r="R920" t="s">
        <v>3146</v>
      </c>
      <c r="S920" t="s">
        <v>3820</v>
      </c>
      <c r="T920" t="s">
        <v>588</v>
      </c>
      <c r="U920" t="s">
        <v>3821</v>
      </c>
      <c r="V920" t="s">
        <v>3822</v>
      </c>
      <c r="W920" t="s">
        <v>588</v>
      </c>
      <c r="X920" t="str">
        <f t="shared" si="14"/>
        <v>Funcionamiento</v>
      </c>
      <c r="Y920" t="s">
        <v>2279</v>
      </c>
    </row>
    <row r="921" spans="1:25" x14ac:dyDescent="0.2">
      <c r="A921" t="s">
        <v>3177</v>
      </c>
      <c r="B921" t="s">
        <v>3198</v>
      </c>
      <c r="C921" s="71" t="s">
        <v>3819</v>
      </c>
      <c r="D921" t="s">
        <v>583</v>
      </c>
      <c r="E921" t="s">
        <v>584</v>
      </c>
      <c r="F921" t="s">
        <v>490</v>
      </c>
      <c r="G921" t="s">
        <v>2279</v>
      </c>
      <c r="H921" t="s">
        <v>178</v>
      </c>
      <c r="I921" t="s">
        <v>132</v>
      </c>
      <c r="J921" t="s">
        <v>37</v>
      </c>
      <c r="K921" t="s">
        <v>586</v>
      </c>
      <c r="L921" t="s">
        <v>39</v>
      </c>
      <c r="M921">
        <v>91029</v>
      </c>
      <c r="N921">
        <v>0</v>
      </c>
      <c r="O921">
        <v>91029</v>
      </c>
      <c r="P921">
        <v>0</v>
      </c>
      <c r="Q921" t="s">
        <v>2308</v>
      </c>
      <c r="R921" t="s">
        <v>3146</v>
      </c>
      <c r="S921" t="s">
        <v>3820</v>
      </c>
      <c r="T921" t="s">
        <v>588</v>
      </c>
      <c r="U921" t="s">
        <v>3821</v>
      </c>
      <c r="V921" t="s">
        <v>3822</v>
      </c>
      <c r="W921" t="s">
        <v>588</v>
      </c>
      <c r="X921" t="str">
        <f t="shared" si="14"/>
        <v>Funcionamiento</v>
      </c>
      <c r="Y921" t="s">
        <v>2279</v>
      </c>
    </row>
    <row r="922" spans="1:25" x14ac:dyDescent="0.2">
      <c r="A922" t="s">
        <v>3139</v>
      </c>
      <c r="B922" t="s">
        <v>3198</v>
      </c>
      <c r="C922" s="71" t="s">
        <v>3823</v>
      </c>
      <c r="D922" t="s">
        <v>583</v>
      </c>
      <c r="E922" t="s">
        <v>584</v>
      </c>
      <c r="F922" t="s">
        <v>490</v>
      </c>
      <c r="G922" t="s">
        <v>2279</v>
      </c>
      <c r="H922" t="s">
        <v>176</v>
      </c>
      <c r="I922" t="s">
        <v>130</v>
      </c>
      <c r="J922" t="s">
        <v>37</v>
      </c>
      <c r="K922" t="s">
        <v>586</v>
      </c>
      <c r="L922" t="s">
        <v>39</v>
      </c>
      <c r="M922">
        <v>2286800</v>
      </c>
      <c r="N922">
        <v>0</v>
      </c>
      <c r="O922">
        <v>2286800</v>
      </c>
      <c r="P922">
        <v>0</v>
      </c>
      <c r="Q922" t="s">
        <v>3824</v>
      </c>
      <c r="R922" t="s">
        <v>3211</v>
      </c>
      <c r="S922" t="s">
        <v>3229</v>
      </c>
      <c r="T922" t="s">
        <v>588</v>
      </c>
      <c r="U922" t="s">
        <v>3825</v>
      </c>
      <c r="V922" t="s">
        <v>3826</v>
      </c>
      <c r="W922" t="s">
        <v>588</v>
      </c>
      <c r="X922" t="str">
        <f t="shared" si="14"/>
        <v>Funcionamiento</v>
      </c>
      <c r="Y922" t="s">
        <v>2279</v>
      </c>
    </row>
    <row r="923" spans="1:25" x14ac:dyDescent="0.2">
      <c r="A923" t="s">
        <v>3139</v>
      </c>
      <c r="B923" t="s">
        <v>3198</v>
      </c>
      <c r="C923" s="71" t="s">
        <v>3823</v>
      </c>
      <c r="D923" t="s">
        <v>583</v>
      </c>
      <c r="E923" t="s">
        <v>584</v>
      </c>
      <c r="F923" t="s">
        <v>490</v>
      </c>
      <c r="G923" t="s">
        <v>2279</v>
      </c>
      <c r="H923" t="s">
        <v>172</v>
      </c>
      <c r="I923" t="s">
        <v>126</v>
      </c>
      <c r="J923" t="s">
        <v>37</v>
      </c>
      <c r="K923" t="s">
        <v>586</v>
      </c>
      <c r="L923" t="s">
        <v>39</v>
      </c>
      <c r="M923">
        <v>4416600</v>
      </c>
      <c r="N923">
        <v>0</v>
      </c>
      <c r="O923">
        <v>4416600</v>
      </c>
      <c r="P923">
        <v>0</v>
      </c>
      <c r="Q923" t="s">
        <v>3824</v>
      </c>
      <c r="R923" t="s">
        <v>3211</v>
      </c>
      <c r="S923" t="s">
        <v>3229</v>
      </c>
      <c r="T923" t="s">
        <v>588</v>
      </c>
      <c r="U923" t="s">
        <v>3825</v>
      </c>
      <c r="V923" t="s">
        <v>3826</v>
      </c>
      <c r="W923" t="s">
        <v>588</v>
      </c>
      <c r="X923" t="str">
        <f t="shared" si="14"/>
        <v>Funcionamiento</v>
      </c>
      <c r="Y923" t="s">
        <v>2279</v>
      </c>
    </row>
    <row r="924" spans="1:25" x14ac:dyDescent="0.2">
      <c r="A924" t="s">
        <v>3139</v>
      </c>
      <c r="B924" t="s">
        <v>3198</v>
      </c>
      <c r="C924" s="71" t="s">
        <v>3823</v>
      </c>
      <c r="D924" t="s">
        <v>583</v>
      </c>
      <c r="E924" t="s">
        <v>584</v>
      </c>
      <c r="F924" t="s">
        <v>490</v>
      </c>
      <c r="G924" t="s">
        <v>2279</v>
      </c>
      <c r="H924" t="s">
        <v>173</v>
      </c>
      <c r="I924" t="s">
        <v>127</v>
      </c>
      <c r="J924" t="s">
        <v>37</v>
      </c>
      <c r="K924" t="s">
        <v>586</v>
      </c>
      <c r="L924" t="s">
        <v>39</v>
      </c>
      <c r="M924">
        <v>3128500</v>
      </c>
      <c r="N924">
        <v>0</v>
      </c>
      <c r="O924">
        <v>3128500</v>
      </c>
      <c r="P924">
        <v>0</v>
      </c>
      <c r="Q924" t="s">
        <v>3824</v>
      </c>
      <c r="R924" t="s">
        <v>3211</v>
      </c>
      <c r="S924" t="s">
        <v>3229</v>
      </c>
      <c r="T924" t="s">
        <v>588</v>
      </c>
      <c r="U924" t="s">
        <v>3825</v>
      </c>
      <c r="V924" t="s">
        <v>3826</v>
      </c>
      <c r="W924" t="s">
        <v>588</v>
      </c>
      <c r="X924" t="str">
        <f t="shared" si="14"/>
        <v>Funcionamiento</v>
      </c>
      <c r="Y924" t="s">
        <v>2279</v>
      </c>
    </row>
    <row r="925" spans="1:25" x14ac:dyDescent="0.2">
      <c r="A925" t="s">
        <v>3139</v>
      </c>
      <c r="B925" t="s">
        <v>3198</v>
      </c>
      <c r="C925" s="71" t="s">
        <v>3823</v>
      </c>
      <c r="D925" t="s">
        <v>583</v>
      </c>
      <c r="E925" t="s">
        <v>584</v>
      </c>
      <c r="F925" t="s">
        <v>490</v>
      </c>
      <c r="G925" t="s">
        <v>2279</v>
      </c>
      <c r="H925" t="s">
        <v>175</v>
      </c>
      <c r="I925" t="s">
        <v>129</v>
      </c>
      <c r="J925" t="s">
        <v>37</v>
      </c>
      <c r="K925" t="s">
        <v>586</v>
      </c>
      <c r="L925" t="s">
        <v>39</v>
      </c>
      <c r="M925">
        <v>408400</v>
      </c>
      <c r="N925">
        <v>0</v>
      </c>
      <c r="O925">
        <v>408400</v>
      </c>
      <c r="P925">
        <v>0</v>
      </c>
      <c r="Q925" t="s">
        <v>3824</v>
      </c>
      <c r="R925" t="s">
        <v>3211</v>
      </c>
      <c r="S925" t="s">
        <v>3229</v>
      </c>
      <c r="T925" t="s">
        <v>588</v>
      </c>
      <c r="U925" t="s">
        <v>3825</v>
      </c>
      <c r="V925" t="s">
        <v>3826</v>
      </c>
      <c r="W925" t="s">
        <v>588</v>
      </c>
      <c r="X925" t="str">
        <f t="shared" si="14"/>
        <v>Funcionamiento</v>
      </c>
      <c r="Y925" t="s">
        <v>2279</v>
      </c>
    </row>
    <row r="926" spans="1:25" x14ac:dyDescent="0.2">
      <c r="A926" t="s">
        <v>3139</v>
      </c>
      <c r="B926" t="s">
        <v>3198</v>
      </c>
      <c r="C926" s="71" t="s">
        <v>3823</v>
      </c>
      <c r="D926" t="s">
        <v>583</v>
      </c>
      <c r="E926" t="s">
        <v>584</v>
      </c>
      <c r="F926" t="s">
        <v>490</v>
      </c>
      <c r="G926" t="s">
        <v>2279</v>
      </c>
      <c r="H926" t="s">
        <v>177</v>
      </c>
      <c r="I926" t="s">
        <v>131</v>
      </c>
      <c r="J926" t="s">
        <v>37</v>
      </c>
      <c r="K926" t="s">
        <v>586</v>
      </c>
      <c r="L926" t="s">
        <v>39</v>
      </c>
      <c r="M926">
        <v>1524700</v>
      </c>
      <c r="N926">
        <v>0</v>
      </c>
      <c r="O926">
        <v>1524700</v>
      </c>
      <c r="P926">
        <v>0</v>
      </c>
      <c r="Q926" t="s">
        <v>3824</v>
      </c>
      <c r="R926" t="s">
        <v>3211</v>
      </c>
      <c r="S926" t="s">
        <v>3229</v>
      </c>
      <c r="T926" t="s">
        <v>588</v>
      </c>
      <c r="U926" t="s">
        <v>3825</v>
      </c>
      <c r="V926" t="s">
        <v>3826</v>
      </c>
      <c r="W926" t="s">
        <v>588</v>
      </c>
      <c r="X926" t="str">
        <f t="shared" si="14"/>
        <v>Funcionamiento</v>
      </c>
      <c r="Y926" t="s">
        <v>2279</v>
      </c>
    </row>
    <row r="927" spans="1:25" x14ac:dyDescent="0.2">
      <c r="A927" t="s">
        <v>3139</v>
      </c>
      <c r="B927" t="s">
        <v>3198</v>
      </c>
      <c r="C927" s="71" t="s">
        <v>3823</v>
      </c>
      <c r="D927" t="s">
        <v>583</v>
      </c>
      <c r="E927" t="s">
        <v>584</v>
      </c>
      <c r="F927" t="s">
        <v>490</v>
      </c>
      <c r="G927" t="s">
        <v>2279</v>
      </c>
      <c r="H927" t="s">
        <v>174</v>
      </c>
      <c r="I927" t="s">
        <v>128</v>
      </c>
      <c r="J927" t="s">
        <v>37</v>
      </c>
      <c r="K927" t="s">
        <v>586</v>
      </c>
      <c r="L927" t="s">
        <v>39</v>
      </c>
      <c r="M927">
        <v>3048400</v>
      </c>
      <c r="N927">
        <v>0</v>
      </c>
      <c r="O927">
        <v>3048400</v>
      </c>
      <c r="P927">
        <v>0</v>
      </c>
      <c r="Q927" t="s">
        <v>3824</v>
      </c>
      <c r="R927" t="s">
        <v>3211</v>
      </c>
      <c r="S927" t="s">
        <v>3229</v>
      </c>
      <c r="T927" t="s">
        <v>588</v>
      </c>
      <c r="U927" t="s">
        <v>3825</v>
      </c>
      <c r="V927" t="s">
        <v>3826</v>
      </c>
      <c r="W927" t="s">
        <v>588</v>
      </c>
      <c r="X927" t="str">
        <f t="shared" si="14"/>
        <v>Funcionamiento</v>
      </c>
      <c r="Y927" t="s">
        <v>2279</v>
      </c>
    </row>
    <row r="928" spans="1:25" x14ac:dyDescent="0.2">
      <c r="A928" t="s">
        <v>3190</v>
      </c>
      <c r="B928" t="s">
        <v>3827</v>
      </c>
      <c r="C928" s="71" t="s">
        <v>3828</v>
      </c>
      <c r="D928" t="s">
        <v>583</v>
      </c>
      <c r="E928" t="s">
        <v>584</v>
      </c>
      <c r="F928" t="s">
        <v>490</v>
      </c>
      <c r="G928" t="s">
        <v>2279</v>
      </c>
      <c r="H928" t="s">
        <v>190</v>
      </c>
      <c r="I928" t="s">
        <v>145</v>
      </c>
      <c r="J928" t="s">
        <v>37</v>
      </c>
      <c r="K928" t="s">
        <v>586</v>
      </c>
      <c r="L928" t="s">
        <v>39</v>
      </c>
      <c r="M928">
        <v>33046</v>
      </c>
      <c r="N928">
        <v>0</v>
      </c>
      <c r="O928">
        <v>33046</v>
      </c>
      <c r="P928">
        <v>0</v>
      </c>
      <c r="Q928" t="s">
        <v>3829</v>
      </c>
      <c r="R928" t="s">
        <v>3215</v>
      </c>
      <c r="S928" t="s">
        <v>3245</v>
      </c>
      <c r="T928" t="s">
        <v>3229</v>
      </c>
      <c r="U928" t="s">
        <v>3830</v>
      </c>
      <c r="V928" t="s">
        <v>3831</v>
      </c>
      <c r="W928" t="s">
        <v>588</v>
      </c>
      <c r="X928" t="str">
        <f t="shared" si="14"/>
        <v>Funcionamiento</v>
      </c>
      <c r="Y928" t="s">
        <v>2279</v>
      </c>
    </row>
    <row r="929" spans="1:25" x14ac:dyDescent="0.2">
      <c r="A929" t="s">
        <v>3190</v>
      </c>
      <c r="B929" t="s">
        <v>3827</v>
      </c>
      <c r="C929" s="71" t="s">
        <v>3828</v>
      </c>
      <c r="D929" t="s">
        <v>583</v>
      </c>
      <c r="E929" t="s">
        <v>584</v>
      </c>
      <c r="F929" t="s">
        <v>490</v>
      </c>
      <c r="G929" t="s">
        <v>2279</v>
      </c>
      <c r="H929" t="s">
        <v>186</v>
      </c>
      <c r="I929" t="s">
        <v>140</v>
      </c>
      <c r="J929" t="s">
        <v>37</v>
      </c>
      <c r="K929" t="s">
        <v>586</v>
      </c>
      <c r="L929" t="s">
        <v>39</v>
      </c>
      <c r="M929">
        <v>1825094</v>
      </c>
      <c r="N929">
        <v>0</v>
      </c>
      <c r="O929">
        <v>1825094</v>
      </c>
      <c r="P929">
        <v>0</v>
      </c>
      <c r="Q929" t="s">
        <v>3829</v>
      </c>
      <c r="R929" t="s">
        <v>3215</v>
      </c>
      <c r="S929" t="s">
        <v>3245</v>
      </c>
      <c r="T929" t="s">
        <v>3229</v>
      </c>
      <c r="U929" t="s">
        <v>3830</v>
      </c>
      <c r="V929" t="s">
        <v>3831</v>
      </c>
      <c r="W929" t="s">
        <v>588</v>
      </c>
      <c r="X929" t="str">
        <f t="shared" si="14"/>
        <v>Funcionamiento</v>
      </c>
      <c r="Y929" t="s">
        <v>2279</v>
      </c>
    </row>
    <row r="930" spans="1:25" x14ac:dyDescent="0.2">
      <c r="A930" t="s">
        <v>3194</v>
      </c>
      <c r="B930" t="s">
        <v>3832</v>
      </c>
      <c r="C930" s="71" t="s">
        <v>3833</v>
      </c>
      <c r="D930" t="s">
        <v>583</v>
      </c>
      <c r="E930" t="s">
        <v>584</v>
      </c>
      <c r="F930" t="s">
        <v>490</v>
      </c>
      <c r="G930" t="s">
        <v>2279</v>
      </c>
      <c r="H930" t="s">
        <v>190</v>
      </c>
      <c r="I930" t="s">
        <v>145</v>
      </c>
      <c r="J930" t="s">
        <v>37</v>
      </c>
      <c r="K930" t="s">
        <v>586</v>
      </c>
      <c r="L930" t="s">
        <v>39</v>
      </c>
      <c r="M930">
        <v>134337</v>
      </c>
      <c r="N930">
        <v>-134337</v>
      </c>
      <c r="O930">
        <v>0</v>
      </c>
      <c r="P930">
        <v>0</v>
      </c>
      <c r="Q930" t="s">
        <v>2309</v>
      </c>
      <c r="R930" t="s">
        <v>3160</v>
      </c>
      <c r="S930" t="s">
        <v>3166</v>
      </c>
      <c r="T930" t="s">
        <v>3265</v>
      </c>
      <c r="U930" t="s">
        <v>588</v>
      </c>
      <c r="V930" t="s">
        <v>588</v>
      </c>
      <c r="W930" t="s">
        <v>588</v>
      </c>
      <c r="X930" t="str">
        <f t="shared" si="14"/>
        <v>Funcionamiento</v>
      </c>
      <c r="Y930" t="s">
        <v>2279</v>
      </c>
    </row>
    <row r="931" spans="1:25" x14ac:dyDescent="0.2">
      <c r="A931" t="s">
        <v>3200</v>
      </c>
      <c r="B931" t="s">
        <v>3834</v>
      </c>
      <c r="C931" s="71" t="s">
        <v>3835</v>
      </c>
      <c r="D931" t="s">
        <v>583</v>
      </c>
      <c r="E931" t="s">
        <v>584</v>
      </c>
      <c r="F931" t="s">
        <v>490</v>
      </c>
      <c r="G931" t="s">
        <v>2279</v>
      </c>
      <c r="H931" t="s">
        <v>190</v>
      </c>
      <c r="I931" t="s">
        <v>145</v>
      </c>
      <c r="J931" t="s">
        <v>37</v>
      </c>
      <c r="K931" t="s">
        <v>586</v>
      </c>
      <c r="L931" t="s">
        <v>39</v>
      </c>
      <c r="M931">
        <v>13856</v>
      </c>
      <c r="N931">
        <v>0</v>
      </c>
      <c r="O931">
        <v>13856</v>
      </c>
      <c r="P931">
        <v>0</v>
      </c>
      <c r="Q931" t="s">
        <v>2310</v>
      </c>
      <c r="R931" t="s">
        <v>3150</v>
      </c>
      <c r="S931" t="s">
        <v>3282</v>
      </c>
      <c r="T931" t="s">
        <v>3184</v>
      </c>
      <c r="U931" t="s">
        <v>3836</v>
      </c>
      <c r="V931" t="s">
        <v>3837</v>
      </c>
      <c r="W931" t="s">
        <v>588</v>
      </c>
      <c r="X931" t="str">
        <f t="shared" si="14"/>
        <v>Funcionamiento</v>
      </c>
      <c r="Y931" t="s">
        <v>2279</v>
      </c>
    </row>
    <row r="932" spans="1:25" x14ac:dyDescent="0.2">
      <c r="A932" t="s">
        <v>3200</v>
      </c>
      <c r="B932" t="s">
        <v>3834</v>
      </c>
      <c r="C932" s="71" t="s">
        <v>3835</v>
      </c>
      <c r="D932" t="s">
        <v>583</v>
      </c>
      <c r="E932" t="s">
        <v>584</v>
      </c>
      <c r="F932" t="s">
        <v>490</v>
      </c>
      <c r="G932" t="s">
        <v>2279</v>
      </c>
      <c r="H932" t="s">
        <v>186</v>
      </c>
      <c r="I932" t="s">
        <v>140</v>
      </c>
      <c r="J932" t="s">
        <v>37</v>
      </c>
      <c r="K932" t="s">
        <v>586</v>
      </c>
      <c r="L932" t="s">
        <v>39</v>
      </c>
      <c r="M932">
        <v>53566</v>
      </c>
      <c r="N932">
        <v>0</v>
      </c>
      <c r="O932">
        <v>53566</v>
      </c>
      <c r="P932">
        <v>0</v>
      </c>
      <c r="Q932" t="s">
        <v>2310</v>
      </c>
      <c r="R932" t="s">
        <v>3150</v>
      </c>
      <c r="S932" t="s">
        <v>3282</v>
      </c>
      <c r="T932" t="s">
        <v>3184</v>
      </c>
      <c r="U932" t="s">
        <v>3836</v>
      </c>
      <c r="V932" t="s">
        <v>3837</v>
      </c>
      <c r="W932" t="s">
        <v>588</v>
      </c>
      <c r="X932" t="str">
        <f t="shared" si="14"/>
        <v>Funcionamiento</v>
      </c>
      <c r="Y932" t="s">
        <v>2279</v>
      </c>
    </row>
    <row r="933" spans="1:25" x14ac:dyDescent="0.2">
      <c r="A933" t="s">
        <v>3146</v>
      </c>
      <c r="B933" t="s">
        <v>3227</v>
      </c>
      <c r="C933" s="71" t="s">
        <v>3838</v>
      </c>
      <c r="D933" t="s">
        <v>583</v>
      </c>
      <c r="E933" t="s">
        <v>584</v>
      </c>
      <c r="F933" t="s">
        <v>490</v>
      </c>
      <c r="G933" t="s">
        <v>2279</v>
      </c>
      <c r="H933" t="s">
        <v>557</v>
      </c>
      <c r="I933" t="s">
        <v>3221</v>
      </c>
      <c r="J933" t="s">
        <v>37</v>
      </c>
      <c r="K933" t="s">
        <v>586</v>
      </c>
      <c r="L933" t="s">
        <v>39</v>
      </c>
      <c r="M933">
        <v>490271</v>
      </c>
      <c r="N933">
        <v>0</v>
      </c>
      <c r="O933">
        <v>490271</v>
      </c>
      <c r="P933">
        <v>0</v>
      </c>
      <c r="Q933" t="s">
        <v>2311</v>
      </c>
      <c r="R933" t="s">
        <v>3223</v>
      </c>
      <c r="S933" t="s">
        <v>3839</v>
      </c>
      <c r="T933" t="s">
        <v>588</v>
      </c>
      <c r="U933" t="s">
        <v>3840</v>
      </c>
      <c r="V933" t="s">
        <v>3841</v>
      </c>
      <c r="W933" t="s">
        <v>588</v>
      </c>
      <c r="X933" t="str">
        <f t="shared" si="14"/>
        <v>Funcionamiento</v>
      </c>
      <c r="Y933" t="s">
        <v>2279</v>
      </c>
    </row>
    <row r="934" spans="1:25" x14ac:dyDescent="0.2">
      <c r="A934" t="s">
        <v>3146</v>
      </c>
      <c r="B934" t="s">
        <v>3227</v>
      </c>
      <c r="C934" s="71" t="s">
        <v>3838</v>
      </c>
      <c r="D934" t="s">
        <v>583</v>
      </c>
      <c r="E934" t="s">
        <v>584</v>
      </c>
      <c r="F934" t="s">
        <v>490</v>
      </c>
      <c r="G934" t="s">
        <v>2279</v>
      </c>
      <c r="H934" t="s">
        <v>180</v>
      </c>
      <c r="I934" t="s">
        <v>134</v>
      </c>
      <c r="J934" t="s">
        <v>37</v>
      </c>
      <c r="K934" t="s">
        <v>586</v>
      </c>
      <c r="L934" t="s">
        <v>39</v>
      </c>
      <c r="M934">
        <v>431055</v>
      </c>
      <c r="N934">
        <v>0</v>
      </c>
      <c r="O934">
        <v>431055</v>
      </c>
      <c r="P934">
        <v>0</v>
      </c>
      <c r="Q934" t="s">
        <v>2311</v>
      </c>
      <c r="R934" t="s">
        <v>3223</v>
      </c>
      <c r="S934" t="s">
        <v>3839</v>
      </c>
      <c r="T934" t="s">
        <v>588</v>
      </c>
      <c r="U934" t="s">
        <v>3840</v>
      </c>
      <c r="V934" t="s">
        <v>3841</v>
      </c>
      <c r="W934" t="s">
        <v>588</v>
      </c>
      <c r="X934" t="str">
        <f t="shared" si="14"/>
        <v>Funcionamiento</v>
      </c>
      <c r="Y934" t="s">
        <v>2279</v>
      </c>
    </row>
    <row r="935" spans="1:25" x14ac:dyDescent="0.2">
      <c r="A935" t="s">
        <v>3146</v>
      </c>
      <c r="B935" t="s">
        <v>3227</v>
      </c>
      <c r="C935" s="71" t="s">
        <v>3838</v>
      </c>
      <c r="D935" t="s">
        <v>583</v>
      </c>
      <c r="E935" t="s">
        <v>584</v>
      </c>
      <c r="F935" t="s">
        <v>490</v>
      </c>
      <c r="G935" t="s">
        <v>2279</v>
      </c>
      <c r="H935" t="s">
        <v>166</v>
      </c>
      <c r="I935" t="s">
        <v>120</v>
      </c>
      <c r="J935" t="s">
        <v>37</v>
      </c>
      <c r="K935" t="s">
        <v>586</v>
      </c>
      <c r="L935" t="s">
        <v>39</v>
      </c>
      <c r="M935">
        <v>431840</v>
      </c>
      <c r="N935">
        <v>0</v>
      </c>
      <c r="O935">
        <v>431840</v>
      </c>
      <c r="P935">
        <v>0</v>
      </c>
      <c r="Q935" t="s">
        <v>2311</v>
      </c>
      <c r="R935" t="s">
        <v>3223</v>
      </c>
      <c r="S935" t="s">
        <v>3839</v>
      </c>
      <c r="T935" t="s">
        <v>588</v>
      </c>
      <c r="U935" t="s">
        <v>3840</v>
      </c>
      <c r="V935" t="s">
        <v>3841</v>
      </c>
      <c r="W935" t="s">
        <v>588</v>
      </c>
      <c r="X935" t="str">
        <f t="shared" si="14"/>
        <v>Funcionamiento</v>
      </c>
      <c r="Y935" t="s">
        <v>2279</v>
      </c>
    </row>
    <row r="936" spans="1:25" x14ac:dyDescent="0.2">
      <c r="A936" t="s">
        <v>3146</v>
      </c>
      <c r="B936" t="s">
        <v>3227</v>
      </c>
      <c r="C936" s="71" t="s">
        <v>3838</v>
      </c>
      <c r="D936" t="s">
        <v>583</v>
      </c>
      <c r="E936" t="s">
        <v>584</v>
      </c>
      <c r="F936" t="s">
        <v>490</v>
      </c>
      <c r="G936" t="s">
        <v>2279</v>
      </c>
      <c r="H936" t="s">
        <v>169</v>
      </c>
      <c r="I936" t="s">
        <v>123</v>
      </c>
      <c r="J936" t="s">
        <v>37</v>
      </c>
      <c r="K936" t="s">
        <v>586</v>
      </c>
      <c r="L936" t="s">
        <v>39</v>
      </c>
      <c r="M936">
        <v>1665884</v>
      </c>
      <c r="N936">
        <v>0</v>
      </c>
      <c r="O936">
        <v>1665884</v>
      </c>
      <c r="P936">
        <v>0</v>
      </c>
      <c r="Q936" t="s">
        <v>2311</v>
      </c>
      <c r="R936" t="s">
        <v>3223</v>
      </c>
      <c r="S936" t="s">
        <v>3839</v>
      </c>
      <c r="T936" t="s">
        <v>588</v>
      </c>
      <c r="U936" t="s">
        <v>3840</v>
      </c>
      <c r="V936" t="s">
        <v>3841</v>
      </c>
      <c r="W936" t="s">
        <v>588</v>
      </c>
      <c r="X936" t="str">
        <f t="shared" si="14"/>
        <v>Funcionamiento</v>
      </c>
      <c r="Y936" t="s">
        <v>2279</v>
      </c>
    </row>
    <row r="937" spans="1:25" x14ac:dyDescent="0.2">
      <c r="A937" t="s">
        <v>3146</v>
      </c>
      <c r="B937" t="s">
        <v>3227</v>
      </c>
      <c r="C937" s="71" t="s">
        <v>3838</v>
      </c>
      <c r="D937" t="s">
        <v>583</v>
      </c>
      <c r="E937" t="s">
        <v>584</v>
      </c>
      <c r="F937" t="s">
        <v>490</v>
      </c>
      <c r="G937" t="s">
        <v>2279</v>
      </c>
      <c r="H937" t="s">
        <v>181</v>
      </c>
      <c r="I937" t="s">
        <v>135</v>
      </c>
      <c r="J937" t="s">
        <v>37</v>
      </c>
      <c r="K937" t="s">
        <v>586</v>
      </c>
      <c r="L937" t="s">
        <v>39</v>
      </c>
      <c r="M937">
        <v>2354967</v>
      </c>
      <c r="N937">
        <v>0</v>
      </c>
      <c r="O937">
        <v>2354967</v>
      </c>
      <c r="P937">
        <v>0</v>
      </c>
      <c r="Q937" t="s">
        <v>2311</v>
      </c>
      <c r="R937" t="s">
        <v>3223</v>
      </c>
      <c r="S937" t="s">
        <v>3839</v>
      </c>
      <c r="T937" t="s">
        <v>588</v>
      </c>
      <c r="U937" t="s">
        <v>3840</v>
      </c>
      <c r="V937" t="s">
        <v>3841</v>
      </c>
      <c r="W937" t="s">
        <v>588</v>
      </c>
      <c r="X937" t="str">
        <f t="shared" si="14"/>
        <v>Funcionamiento</v>
      </c>
      <c r="Y937" t="s">
        <v>2279</v>
      </c>
    </row>
    <row r="938" spans="1:25" x14ac:dyDescent="0.2">
      <c r="A938" t="s">
        <v>3146</v>
      </c>
      <c r="B938" t="s">
        <v>3227</v>
      </c>
      <c r="C938" s="71" t="s">
        <v>3838</v>
      </c>
      <c r="D938" t="s">
        <v>583</v>
      </c>
      <c r="E938" t="s">
        <v>584</v>
      </c>
      <c r="F938" t="s">
        <v>490</v>
      </c>
      <c r="G938" t="s">
        <v>2279</v>
      </c>
      <c r="H938" t="s">
        <v>164</v>
      </c>
      <c r="I938" t="s">
        <v>118</v>
      </c>
      <c r="J938" t="s">
        <v>37</v>
      </c>
      <c r="K938" t="s">
        <v>586</v>
      </c>
      <c r="L938" t="s">
        <v>39</v>
      </c>
      <c r="M938">
        <v>34867485</v>
      </c>
      <c r="N938">
        <v>0</v>
      </c>
      <c r="O938">
        <v>34867485</v>
      </c>
      <c r="P938">
        <v>0</v>
      </c>
      <c r="Q938" t="s">
        <v>2311</v>
      </c>
      <c r="R938" t="s">
        <v>3223</v>
      </c>
      <c r="S938" t="s">
        <v>3839</v>
      </c>
      <c r="T938" t="s">
        <v>588</v>
      </c>
      <c r="U938" t="s">
        <v>3840</v>
      </c>
      <c r="V938" t="s">
        <v>3841</v>
      </c>
      <c r="W938" t="s">
        <v>588</v>
      </c>
      <c r="X938" t="str">
        <f t="shared" si="14"/>
        <v>Funcionamiento</v>
      </c>
      <c r="Y938" t="s">
        <v>2279</v>
      </c>
    </row>
    <row r="939" spans="1:25" x14ac:dyDescent="0.2">
      <c r="A939" t="s">
        <v>3146</v>
      </c>
      <c r="B939" t="s">
        <v>3227</v>
      </c>
      <c r="C939" s="71" t="s">
        <v>3838</v>
      </c>
      <c r="D939" t="s">
        <v>583</v>
      </c>
      <c r="E939" t="s">
        <v>584</v>
      </c>
      <c r="F939" t="s">
        <v>490</v>
      </c>
      <c r="G939" t="s">
        <v>2279</v>
      </c>
      <c r="H939" t="s">
        <v>171</v>
      </c>
      <c r="I939" t="s">
        <v>125</v>
      </c>
      <c r="J939" t="s">
        <v>37</v>
      </c>
      <c r="K939" t="s">
        <v>586</v>
      </c>
      <c r="L939" t="s">
        <v>39</v>
      </c>
      <c r="M939">
        <v>4604290</v>
      </c>
      <c r="N939">
        <v>0</v>
      </c>
      <c r="O939">
        <v>4604290</v>
      </c>
      <c r="P939">
        <v>0</v>
      </c>
      <c r="Q939" t="s">
        <v>2311</v>
      </c>
      <c r="R939" t="s">
        <v>3223</v>
      </c>
      <c r="S939" t="s">
        <v>3839</v>
      </c>
      <c r="T939" t="s">
        <v>588</v>
      </c>
      <c r="U939" t="s">
        <v>3840</v>
      </c>
      <c r="V939" t="s">
        <v>3841</v>
      </c>
      <c r="W939" t="s">
        <v>588</v>
      </c>
      <c r="X939" t="str">
        <f t="shared" si="14"/>
        <v>Funcionamiento</v>
      </c>
      <c r="Y939" t="s">
        <v>2279</v>
      </c>
    </row>
    <row r="940" spans="1:25" x14ac:dyDescent="0.2">
      <c r="A940" t="s">
        <v>3146</v>
      </c>
      <c r="B940" t="s">
        <v>3227</v>
      </c>
      <c r="C940" s="71" t="s">
        <v>3838</v>
      </c>
      <c r="D940" t="s">
        <v>583</v>
      </c>
      <c r="E940" t="s">
        <v>584</v>
      </c>
      <c r="F940" t="s">
        <v>490</v>
      </c>
      <c r="G940" t="s">
        <v>2279</v>
      </c>
      <c r="H940" t="s">
        <v>178</v>
      </c>
      <c r="I940" t="s">
        <v>132</v>
      </c>
      <c r="J940" t="s">
        <v>37</v>
      </c>
      <c r="K940" t="s">
        <v>586</v>
      </c>
      <c r="L940" t="s">
        <v>39</v>
      </c>
      <c r="M940">
        <v>5675355</v>
      </c>
      <c r="N940">
        <v>0</v>
      </c>
      <c r="O940">
        <v>5675355</v>
      </c>
      <c r="P940">
        <v>0</v>
      </c>
      <c r="Q940" t="s">
        <v>2311</v>
      </c>
      <c r="R940" t="s">
        <v>3223</v>
      </c>
      <c r="S940" t="s">
        <v>3839</v>
      </c>
      <c r="T940" t="s">
        <v>588</v>
      </c>
      <c r="U940" t="s">
        <v>3840</v>
      </c>
      <c r="V940" t="s">
        <v>3841</v>
      </c>
      <c r="W940" t="s">
        <v>588</v>
      </c>
      <c r="X940" t="str">
        <f t="shared" si="14"/>
        <v>Funcionamiento</v>
      </c>
      <c r="Y940" t="s">
        <v>2279</v>
      </c>
    </row>
    <row r="941" spans="1:25" x14ac:dyDescent="0.2">
      <c r="A941" t="s">
        <v>3211</v>
      </c>
      <c r="B941" t="s">
        <v>3227</v>
      </c>
      <c r="C941" s="71" t="s">
        <v>3842</v>
      </c>
      <c r="D941" t="s">
        <v>583</v>
      </c>
      <c r="E941" t="s">
        <v>584</v>
      </c>
      <c r="F941" t="s">
        <v>490</v>
      </c>
      <c r="G941" t="s">
        <v>2279</v>
      </c>
      <c r="H941" t="s">
        <v>175</v>
      </c>
      <c r="I941" t="s">
        <v>129</v>
      </c>
      <c r="J941" t="s">
        <v>37</v>
      </c>
      <c r="K941" t="s">
        <v>586</v>
      </c>
      <c r="L941" t="s">
        <v>39</v>
      </c>
      <c r="M941">
        <v>480100</v>
      </c>
      <c r="N941">
        <v>0</v>
      </c>
      <c r="O941">
        <v>480100</v>
      </c>
      <c r="P941">
        <v>0</v>
      </c>
      <c r="Q941" t="s">
        <v>2312</v>
      </c>
      <c r="R941" t="s">
        <v>3229</v>
      </c>
      <c r="S941" t="s">
        <v>3178</v>
      </c>
      <c r="T941" t="s">
        <v>588</v>
      </c>
      <c r="U941" t="s">
        <v>3843</v>
      </c>
      <c r="V941" t="s">
        <v>3844</v>
      </c>
      <c r="W941" t="s">
        <v>588</v>
      </c>
      <c r="X941" t="str">
        <f t="shared" si="14"/>
        <v>Funcionamiento</v>
      </c>
      <c r="Y941" t="s">
        <v>2279</v>
      </c>
    </row>
    <row r="942" spans="1:25" x14ac:dyDescent="0.2">
      <c r="A942" t="s">
        <v>3211</v>
      </c>
      <c r="B942" t="s">
        <v>3227</v>
      </c>
      <c r="C942" s="71" t="s">
        <v>3842</v>
      </c>
      <c r="D942" t="s">
        <v>583</v>
      </c>
      <c r="E942" t="s">
        <v>584</v>
      </c>
      <c r="F942" t="s">
        <v>490</v>
      </c>
      <c r="G942" t="s">
        <v>2279</v>
      </c>
      <c r="H942" t="s">
        <v>176</v>
      </c>
      <c r="I942" t="s">
        <v>130</v>
      </c>
      <c r="J942" t="s">
        <v>37</v>
      </c>
      <c r="K942" t="s">
        <v>586</v>
      </c>
      <c r="L942" t="s">
        <v>39</v>
      </c>
      <c r="M942">
        <v>1284900</v>
      </c>
      <c r="N942">
        <v>0</v>
      </c>
      <c r="O942">
        <v>1284900</v>
      </c>
      <c r="P942">
        <v>0</v>
      </c>
      <c r="Q942" t="s">
        <v>2312</v>
      </c>
      <c r="R942" t="s">
        <v>3229</v>
      </c>
      <c r="S942" t="s">
        <v>3178</v>
      </c>
      <c r="T942" t="s">
        <v>588</v>
      </c>
      <c r="U942" t="s">
        <v>3843</v>
      </c>
      <c r="V942" t="s">
        <v>3844</v>
      </c>
      <c r="W942" t="s">
        <v>588</v>
      </c>
      <c r="X942" t="str">
        <f t="shared" si="14"/>
        <v>Funcionamiento</v>
      </c>
      <c r="Y942" t="s">
        <v>2279</v>
      </c>
    </row>
    <row r="943" spans="1:25" x14ac:dyDescent="0.2">
      <c r="A943" t="s">
        <v>3211</v>
      </c>
      <c r="B943" t="s">
        <v>3227</v>
      </c>
      <c r="C943" s="71" t="s">
        <v>3842</v>
      </c>
      <c r="D943" t="s">
        <v>583</v>
      </c>
      <c r="E943" t="s">
        <v>584</v>
      </c>
      <c r="F943" t="s">
        <v>490</v>
      </c>
      <c r="G943" t="s">
        <v>2279</v>
      </c>
      <c r="H943" t="s">
        <v>172</v>
      </c>
      <c r="I943" t="s">
        <v>126</v>
      </c>
      <c r="J943" t="s">
        <v>37</v>
      </c>
      <c r="K943" t="s">
        <v>586</v>
      </c>
      <c r="L943" t="s">
        <v>39</v>
      </c>
      <c r="M943">
        <v>4473400</v>
      </c>
      <c r="N943">
        <v>0</v>
      </c>
      <c r="O943">
        <v>4473400</v>
      </c>
      <c r="P943">
        <v>0</v>
      </c>
      <c r="Q943" t="s">
        <v>2312</v>
      </c>
      <c r="R943" t="s">
        <v>3229</v>
      </c>
      <c r="S943" t="s">
        <v>3178</v>
      </c>
      <c r="T943" t="s">
        <v>588</v>
      </c>
      <c r="U943" t="s">
        <v>3843</v>
      </c>
      <c r="V943" t="s">
        <v>3844</v>
      </c>
      <c r="W943" t="s">
        <v>588</v>
      </c>
      <c r="X943" t="str">
        <f t="shared" si="14"/>
        <v>Funcionamiento</v>
      </c>
      <c r="Y943" t="s">
        <v>2279</v>
      </c>
    </row>
    <row r="944" spans="1:25" x14ac:dyDescent="0.2">
      <c r="A944" t="s">
        <v>3211</v>
      </c>
      <c r="B944" t="s">
        <v>3227</v>
      </c>
      <c r="C944" s="71" t="s">
        <v>3842</v>
      </c>
      <c r="D944" t="s">
        <v>583</v>
      </c>
      <c r="E944" t="s">
        <v>584</v>
      </c>
      <c r="F944" t="s">
        <v>490</v>
      </c>
      <c r="G944" t="s">
        <v>2279</v>
      </c>
      <c r="H944" t="s">
        <v>173</v>
      </c>
      <c r="I944" t="s">
        <v>127</v>
      </c>
      <c r="J944" t="s">
        <v>37</v>
      </c>
      <c r="K944" t="s">
        <v>586</v>
      </c>
      <c r="L944" t="s">
        <v>39</v>
      </c>
      <c r="M944">
        <v>3168900</v>
      </c>
      <c r="N944">
        <v>0</v>
      </c>
      <c r="O944">
        <v>3168900</v>
      </c>
      <c r="P944">
        <v>0</v>
      </c>
      <c r="Q944" t="s">
        <v>2312</v>
      </c>
      <c r="R944" t="s">
        <v>3229</v>
      </c>
      <c r="S944" t="s">
        <v>3178</v>
      </c>
      <c r="T944" t="s">
        <v>588</v>
      </c>
      <c r="U944" t="s">
        <v>3843</v>
      </c>
      <c r="V944" t="s">
        <v>3844</v>
      </c>
      <c r="W944" t="s">
        <v>588</v>
      </c>
      <c r="X944" t="str">
        <f t="shared" si="14"/>
        <v>Funcionamiento</v>
      </c>
      <c r="Y944" t="s">
        <v>2279</v>
      </c>
    </row>
    <row r="945" spans="1:25" x14ac:dyDescent="0.2">
      <c r="A945" t="s">
        <v>3211</v>
      </c>
      <c r="B945" t="s">
        <v>3227</v>
      </c>
      <c r="C945" s="71" t="s">
        <v>3842</v>
      </c>
      <c r="D945" t="s">
        <v>583</v>
      </c>
      <c r="E945" t="s">
        <v>584</v>
      </c>
      <c r="F945" t="s">
        <v>490</v>
      </c>
      <c r="G945" t="s">
        <v>2279</v>
      </c>
      <c r="H945" t="s">
        <v>174</v>
      </c>
      <c r="I945" t="s">
        <v>128</v>
      </c>
      <c r="J945" t="s">
        <v>37</v>
      </c>
      <c r="K945" t="s">
        <v>586</v>
      </c>
      <c r="L945" t="s">
        <v>39</v>
      </c>
      <c r="M945">
        <v>1713000</v>
      </c>
      <c r="N945">
        <v>0</v>
      </c>
      <c r="O945">
        <v>1713000</v>
      </c>
      <c r="P945">
        <v>0</v>
      </c>
      <c r="Q945" t="s">
        <v>2312</v>
      </c>
      <c r="R945" t="s">
        <v>3229</v>
      </c>
      <c r="S945" t="s">
        <v>3178</v>
      </c>
      <c r="T945" t="s">
        <v>588</v>
      </c>
      <c r="U945" t="s">
        <v>3843</v>
      </c>
      <c r="V945" t="s">
        <v>3844</v>
      </c>
      <c r="W945" t="s">
        <v>588</v>
      </c>
      <c r="X945" t="str">
        <f t="shared" si="14"/>
        <v>Funcionamiento</v>
      </c>
      <c r="Y945" t="s">
        <v>2279</v>
      </c>
    </row>
    <row r="946" spans="1:25" x14ac:dyDescent="0.2">
      <c r="A946" t="s">
        <v>3211</v>
      </c>
      <c r="B946" t="s">
        <v>3227</v>
      </c>
      <c r="C946" s="71" t="s">
        <v>3842</v>
      </c>
      <c r="D946" t="s">
        <v>583</v>
      </c>
      <c r="E946" t="s">
        <v>584</v>
      </c>
      <c r="F946" t="s">
        <v>490</v>
      </c>
      <c r="G946" t="s">
        <v>2279</v>
      </c>
      <c r="H946" t="s">
        <v>177</v>
      </c>
      <c r="I946" t="s">
        <v>131</v>
      </c>
      <c r="J946" t="s">
        <v>37</v>
      </c>
      <c r="K946" t="s">
        <v>586</v>
      </c>
      <c r="L946" t="s">
        <v>39</v>
      </c>
      <c r="M946">
        <v>856800</v>
      </c>
      <c r="N946">
        <v>0</v>
      </c>
      <c r="O946">
        <v>856800</v>
      </c>
      <c r="P946">
        <v>0</v>
      </c>
      <c r="Q946" t="s">
        <v>2312</v>
      </c>
      <c r="R946" t="s">
        <v>3229</v>
      </c>
      <c r="S946" t="s">
        <v>3178</v>
      </c>
      <c r="T946" t="s">
        <v>588</v>
      </c>
      <c r="U946" t="s">
        <v>3843</v>
      </c>
      <c r="V946" t="s">
        <v>3844</v>
      </c>
      <c r="W946" t="s">
        <v>588</v>
      </c>
      <c r="X946" t="str">
        <f t="shared" si="14"/>
        <v>Funcionamiento</v>
      </c>
      <c r="Y946" t="s">
        <v>2279</v>
      </c>
    </row>
    <row r="947" spans="1:25" x14ac:dyDescent="0.2">
      <c r="A947" t="s">
        <v>3215</v>
      </c>
      <c r="B947" t="s">
        <v>3845</v>
      </c>
      <c r="C947" s="71" t="s">
        <v>3846</v>
      </c>
      <c r="D947" t="s">
        <v>583</v>
      </c>
      <c r="E947" t="s">
        <v>584</v>
      </c>
      <c r="F947" t="s">
        <v>490</v>
      </c>
      <c r="G947" t="s">
        <v>2279</v>
      </c>
      <c r="H947" t="s">
        <v>190</v>
      </c>
      <c r="I947" t="s">
        <v>145</v>
      </c>
      <c r="J947" t="s">
        <v>37</v>
      </c>
      <c r="K947" t="s">
        <v>586</v>
      </c>
      <c r="L947" t="s">
        <v>39</v>
      </c>
      <c r="M947">
        <v>25180</v>
      </c>
      <c r="N947">
        <v>0</v>
      </c>
      <c r="O947">
        <v>25180</v>
      </c>
      <c r="P947">
        <v>0</v>
      </c>
      <c r="Q947" t="s">
        <v>3847</v>
      </c>
      <c r="R947" t="s">
        <v>3235</v>
      </c>
      <c r="S947" t="s">
        <v>3184</v>
      </c>
      <c r="T947" t="s">
        <v>3272</v>
      </c>
      <c r="U947" t="s">
        <v>3848</v>
      </c>
      <c r="V947" t="s">
        <v>3849</v>
      </c>
      <c r="W947" t="s">
        <v>588</v>
      </c>
      <c r="X947" t="str">
        <f t="shared" si="14"/>
        <v>Funcionamiento</v>
      </c>
      <c r="Y947" t="s">
        <v>2279</v>
      </c>
    </row>
    <row r="948" spans="1:25" x14ac:dyDescent="0.2">
      <c r="A948" t="s">
        <v>3215</v>
      </c>
      <c r="B948" t="s">
        <v>3845</v>
      </c>
      <c r="C948" s="71" t="s">
        <v>3846</v>
      </c>
      <c r="D948" t="s">
        <v>583</v>
      </c>
      <c r="E948" t="s">
        <v>584</v>
      </c>
      <c r="F948" t="s">
        <v>490</v>
      </c>
      <c r="G948" t="s">
        <v>2279</v>
      </c>
      <c r="H948" t="s">
        <v>186</v>
      </c>
      <c r="I948" t="s">
        <v>140</v>
      </c>
      <c r="J948" t="s">
        <v>37</v>
      </c>
      <c r="K948" t="s">
        <v>586</v>
      </c>
      <c r="L948" t="s">
        <v>39</v>
      </c>
      <c r="M948">
        <v>50482</v>
      </c>
      <c r="N948">
        <v>0</v>
      </c>
      <c r="O948">
        <v>50482</v>
      </c>
      <c r="P948">
        <v>0</v>
      </c>
      <c r="Q948" t="s">
        <v>3847</v>
      </c>
      <c r="R948" t="s">
        <v>3235</v>
      </c>
      <c r="S948" t="s">
        <v>3184</v>
      </c>
      <c r="T948" t="s">
        <v>3272</v>
      </c>
      <c r="U948" t="s">
        <v>3848</v>
      </c>
      <c r="V948" t="s">
        <v>3849</v>
      </c>
      <c r="W948" t="s">
        <v>588</v>
      </c>
      <c r="X948" t="str">
        <f t="shared" si="14"/>
        <v>Funcionamiento</v>
      </c>
      <c r="Y948" t="s">
        <v>2279</v>
      </c>
    </row>
    <row r="949" spans="1:25" x14ac:dyDescent="0.2">
      <c r="A949" t="s">
        <v>3160</v>
      </c>
      <c r="B949" t="s">
        <v>3845</v>
      </c>
      <c r="C949" s="71" t="s">
        <v>3850</v>
      </c>
      <c r="D949" t="s">
        <v>583</v>
      </c>
      <c r="E949" t="s">
        <v>584</v>
      </c>
      <c r="F949" t="s">
        <v>490</v>
      </c>
      <c r="G949" t="s">
        <v>2279</v>
      </c>
      <c r="H949" t="s">
        <v>186</v>
      </c>
      <c r="I949" t="s">
        <v>140</v>
      </c>
      <c r="J949" t="s">
        <v>37</v>
      </c>
      <c r="K949" t="s">
        <v>586</v>
      </c>
      <c r="L949" t="s">
        <v>39</v>
      </c>
      <c r="M949">
        <v>1761786</v>
      </c>
      <c r="N949">
        <v>0</v>
      </c>
      <c r="O949">
        <v>1761786</v>
      </c>
      <c r="P949">
        <v>0</v>
      </c>
      <c r="Q949" t="s">
        <v>2790</v>
      </c>
      <c r="R949" t="s">
        <v>3167</v>
      </c>
      <c r="S949" t="s">
        <v>3272</v>
      </c>
      <c r="T949" t="s">
        <v>3278</v>
      </c>
      <c r="U949" t="s">
        <v>3851</v>
      </c>
      <c r="V949" t="s">
        <v>3852</v>
      </c>
      <c r="W949" t="s">
        <v>588</v>
      </c>
      <c r="X949" t="str">
        <f t="shared" si="14"/>
        <v>Funcionamiento</v>
      </c>
      <c r="Y949" t="s">
        <v>2279</v>
      </c>
    </row>
    <row r="950" spans="1:25" x14ac:dyDescent="0.2">
      <c r="A950" t="s">
        <v>3160</v>
      </c>
      <c r="B950" t="s">
        <v>3845</v>
      </c>
      <c r="C950" s="71" t="s">
        <v>3850</v>
      </c>
      <c r="D950" t="s">
        <v>583</v>
      </c>
      <c r="E950" t="s">
        <v>584</v>
      </c>
      <c r="F950" t="s">
        <v>490</v>
      </c>
      <c r="G950" t="s">
        <v>2279</v>
      </c>
      <c r="H950" t="s">
        <v>190</v>
      </c>
      <c r="I950" t="s">
        <v>145</v>
      </c>
      <c r="J950" t="s">
        <v>37</v>
      </c>
      <c r="K950" t="s">
        <v>586</v>
      </c>
      <c r="L950" t="s">
        <v>39</v>
      </c>
      <c r="M950">
        <v>31334</v>
      </c>
      <c r="N950">
        <v>0</v>
      </c>
      <c r="O950">
        <v>31334</v>
      </c>
      <c r="P950">
        <v>0</v>
      </c>
      <c r="Q950" t="s">
        <v>2790</v>
      </c>
      <c r="R950" t="s">
        <v>3167</v>
      </c>
      <c r="S950" t="s">
        <v>3272</v>
      </c>
      <c r="T950" t="s">
        <v>3278</v>
      </c>
      <c r="U950" t="s">
        <v>3851</v>
      </c>
      <c r="V950" t="s">
        <v>3852</v>
      </c>
      <c r="W950" t="s">
        <v>588</v>
      </c>
      <c r="X950" t="str">
        <f t="shared" si="14"/>
        <v>Funcionamiento</v>
      </c>
      <c r="Y950" t="s">
        <v>2279</v>
      </c>
    </row>
    <row r="951" spans="1:25" x14ac:dyDescent="0.2">
      <c r="A951" t="s">
        <v>3150</v>
      </c>
      <c r="B951" t="s">
        <v>3243</v>
      </c>
      <c r="C951" s="71" t="s">
        <v>3853</v>
      </c>
      <c r="D951" t="s">
        <v>583</v>
      </c>
      <c r="E951" t="s">
        <v>584</v>
      </c>
      <c r="F951" t="s">
        <v>490</v>
      </c>
      <c r="G951" t="s">
        <v>2279</v>
      </c>
      <c r="H951" t="s">
        <v>186</v>
      </c>
      <c r="I951" t="s">
        <v>140</v>
      </c>
      <c r="J951" t="s">
        <v>37</v>
      </c>
      <c r="K951" t="s">
        <v>586</v>
      </c>
      <c r="L951" t="s">
        <v>39</v>
      </c>
      <c r="M951">
        <v>25309</v>
      </c>
      <c r="N951">
        <v>0</v>
      </c>
      <c r="O951">
        <v>25309</v>
      </c>
      <c r="P951">
        <v>0</v>
      </c>
      <c r="Q951" t="s">
        <v>2876</v>
      </c>
      <c r="R951" t="s">
        <v>3282</v>
      </c>
      <c r="S951" t="s">
        <v>3278</v>
      </c>
      <c r="T951" t="s">
        <v>3299</v>
      </c>
      <c r="U951" t="s">
        <v>3854</v>
      </c>
      <c r="V951" t="s">
        <v>3855</v>
      </c>
      <c r="W951" t="s">
        <v>588</v>
      </c>
      <c r="X951" t="str">
        <f t="shared" si="14"/>
        <v>Funcionamiento</v>
      </c>
      <c r="Y951" t="s">
        <v>2279</v>
      </c>
    </row>
    <row r="952" spans="1:25" x14ac:dyDescent="0.2">
      <c r="A952" t="s">
        <v>3150</v>
      </c>
      <c r="B952" t="s">
        <v>3243</v>
      </c>
      <c r="C952" s="71" t="s">
        <v>3853</v>
      </c>
      <c r="D952" t="s">
        <v>583</v>
      </c>
      <c r="E952" t="s">
        <v>584</v>
      </c>
      <c r="F952" t="s">
        <v>490</v>
      </c>
      <c r="G952" t="s">
        <v>2279</v>
      </c>
      <c r="H952" t="s">
        <v>190</v>
      </c>
      <c r="I952" t="s">
        <v>145</v>
      </c>
      <c r="J952" t="s">
        <v>37</v>
      </c>
      <c r="K952" t="s">
        <v>586</v>
      </c>
      <c r="L952" t="s">
        <v>39</v>
      </c>
      <c r="M952">
        <v>17529</v>
      </c>
      <c r="N952">
        <v>0</v>
      </c>
      <c r="O952">
        <v>17529</v>
      </c>
      <c r="P952">
        <v>0</v>
      </c>
      <c r="Q952" t="s">
        <v>2876</v>
      </c>
      <c r="R952" t="s">
        <v>3282</v>
      </c>
      <c r="S952" t="s">
        <v>3278</v>
      </c>
      <c r="T952" t="s">
        <v>3299</v>
      </c>
      <c r="U952" t="s">
        <v>3854</v>
      </c>
      <c r="V952" t="s">
        <v>3855</v>
      </c>
      <c r="W952" t="s">
        <v>588</v>
      </c>
      <c r="X952" t="str">
        <f t="shared" si="14"/>
        <v>Funcionamiento</v>
      </c>
      <c r="Y952" t="s">
        <v>2279</v>
      </c>
    </row>
    <row r="953" spans="1:25" x14ac:dyDescent="0.2">
      <c r="A953" t="s">
        <v>3223</v>
      </c>
      <c r="B953" t="s">
        <v>3856</v>
      </c>
      <c r="C953" s="71" t="s">
        <v>3857</v>
      </c>
      <c r="D953" t="s">
        <v>583</v>
      </c>
      <c r="E953" t="s">
        <v>584</v>
      </c>
      <c r="F953" t="s">
        <v>490</v>
      </c>
      <c r="G953" t="s">
        <v>2279</v>
      </c>
      <c r="H953" t="s">
        <v>172</v>
      </c>
      <c r="I953" t="s">
        <v>126</v>
      </c>
      <c r="J953" t="s">
        <v>37</v>
      </c>
      <c r="K953" t="s">
        <v>586</v>
      </c>
      <c r="L953" t="s">
        <v>39</v>
      </c>
      <c r="M953">
        <v>4687800</v>
      </c>
      <c r="N953">
        <v>0</v>
      </c>
      <c r="O953">
        <v>4687800</v>
      </c>
      <c r="P953">
        <v>0</v>
      </c>
      <c r="Q953" t="s">
        <v>2877</v>
      </c>
      <c r="R953" t="s">
        <v>3166</v>
      </c>
      <c r="S953" t="s">
        <v>3201</v>
      </c>
      <c r="T953" t="s">
        <v>588</v>
      </c>
      <c r="U953" t="s">
        <v>3858</v>
      </c>
      <c r="V953" t="s">
        <v>3859</v>
      </c>
      <c r="W953" t="s">
        <v>588</v>
      </c>
      <c r="X953" t="str">
        <f t="shared" si="14"/>
        <v>Funcionamiento</v>
      </c>
      <c r="Y953" t="s">
        <v>2279</v>
      </c>
    </row>
    <row r="954" spans="1:25" x14ac:dyDescent="0.2">
      <c r="A954" t="s">
        <v>3223</v>
      </c>
      <c r="B954" t="s">
        <v>3856</v>
      </c>
      <c r="C954" s="71" t="s">
        <v>3857</v>
      </c>
      <c r="D954" t="s">
        <v>583</v>
      </c>
      <c r="E954" t="s">
        <v>584</v>
      </c>
      <c r="F954" t="s">
        <v>490</v>
      </c>
      <c r="G954" t="s">
        <v>2279</v>
      </c>
      <c r="H954" t="s">
        <v>177</v>
      </c>
      <c r="I954" t="s">
        <v>131</v>
      </c>
      <c r="J954" t="s">
        <v>37</v>
      </c>
      <c r="K954" t="s">
        <v>586</v>
      </c>
      <c r="L954" t="s">
        <v>39</v>
      </c>
      <c r="M954">
        <v>830900</v>
      </c>
      <c r="N954">
        <v>0</v>
      </c>
      <c r="O954">
        <v>830900</v>
      </c>
      <c r="P954">
        <v>0</v>
      </c>
      <c r="Q954" t="s">
        <v>2877</v>
      </c>
      <c r="R954" t="s">
        <v>3166</v>
      </c>
      <c r="S954" t="s">
        <v>3201</v>
      </c>
      <c r="T954" t="s">
        <v>588</v>
      </c>
      <c r="U954" t="s">
        <v>3858</v>
      </c>
      <c r="V954" t="s">
        <v>3859</v>
      </c>
      <c r="W954" t="s">
        <v>588</v>
      </c>
      <c r="X954" t="str">
        <f t="shared" si="14"/>
        <v>Funcionamiento</v>
      </c>
      <c r="Y954" t="s">
        <v>2279</v>
      </c>
    </row>
    <row r="955" spans="1:25" x14ac:dyDescent="0.2">
      <c r="A955" t="s">
        <v>3223</v>
      </c>
      <c r="B955" t="s">
        <v>3856</v>
      </c>
      <c r="C955" s="71" t="s">
        <v>3857</v>
      </c>
      <c r="D955" t="s">
        <v>583</v>
      </c>
      <c r="E955" t="s">
        <v>584</v>
      </c>
      <c r="F955" t="s">
        <v>490</v>
      </c>
      <c r="G955" t="s">
        <v>2279</v>
      </c>
      <c r="H955" t="s">
        <v>174</v>
      </c>
      <c r="I955" t="s">
        <v>128</v>
      </c>
      <c r="J955" t="s">
        <v>37</v>
      </c>
      <c r="K955" t="s">
        <v>586</v>
      </c>
      <c r="L955" t="s">
        <v>39</v>
      </c>
      <c r="M955">
        <v>1660500</v>
      </c>
      <c r="N955">
        <v>0</v>
      </c>
      <c r="O955">
        <v>1660500</v>
      </c>
      <c r="P955">
        <v>0</v>
      </c>
      <c r="Q955" t="s">
        <v>2877</v>
      </c>
      <c r="R955" t="s">
        <v>3166</v>
      </c>
      <c r="S955" t="s">
        <v>3201</v>
      </c>
      <c r="T955" t="s">
        <v>588</v>
      </c>
      <c r="U955" t="s">
        <v>3858</v>
      </c>
      <c r="V955" t="s">
        <v>3859</v>
      </c>
      <c r="W955" t="s">
        <v>588</v>
      </c>
      <c r="X955" t="str">
        <f t="shared" si="14"/>
        <v>Funcionamiento</v>
      </c>
      <c r="Y955" t="s">
        <v>2279</v>
      </c>
    </row>
    <row r="956" spans="1:25" x14ac:dyDescent="0.2">
      <c r="A956" t="s">
        <v>3223</v>
      </c>
      <c r="B956" t="s">
        <v>3856</v>
      </c>
      <c r="C956" s="71" t="s">
        <v>3857</v>
      </c>
      <c r="D956" t="s">
        <v>583</v>
      </c>
      <c r="E956" t="s">
        <v>584</v>
      </c>
      <c r="F956" t="s">
        <v>490</v>
      </c>
      <c r="G956" t="s">
        <v>2279</v>
      </c>
      <c r="H956" t="s">
        <v>176</v>
      </c>
      <c r="I956" t="s">
        <v>130</v>
      </c>
      <c r="J956" t="s">
        <v>37</v>
      </c>
      <c r="K956" t="s">
        <v>586</v>
      </c>
      <c r="L956" t="s">
        <v>39</v>
      </c>
      <c r="M956">
        <v>1245600</v>
      </c>
      <c r="N956">
        <v>0</v>
      </c>
      <c r="O956">
        <v>1245600</v>
      </c>
      <c r="P956">
        <v>0</v>
      </c>
      <c r="Q956" t="s">
        <v>2877</v>
      </c>
      <c r="R956" t="s">
        <v>3166</v>
      </c>
      <c r="S956" t="s">
        <v>3201</v>
      </c>
      <c r="T956" t="s">
        <v>588</v>
      </c>
      <c r="U956" t="s">
        <v>3858</v>
      </c>
      <c r="V956" t="s">
        <v>3859</v>
      </c>
      <c r="W956" t="s">
        <v>588</v>
      </c>
      <c r="X956" t="str">
        <f t="shared" si="14"/>
        <v>Funcionamiento</v>
      </c>
      <c r="Y956" t="s">
        <v>2279</v>
      </c>
    </row>
    <row r="957" spans="1:25" x14ac:dyDescent="0.2">
      <c r="A957" t="s">
        <v>3223</v>
      </c>
      <c r="B957" t="s">
        <v>3856</v>
      </c>
      <c r="C957" s="71" t="s">
        <v>3857</v>
      </c>
      <c r="D957" t="s">
        <v>583</v>
      </c>
      <c r="E957" t="s">
        <v>584</v>
      </c>
      <c r="F957" t="s">
        <v>490</v>
      </c>
      <c r="G957" t="s">
        <v>2279</v>
      </c>
      <c r="H957" t="s">
        <v>173</v>
      </c>
      <c r="I957" t="s">
        <v>127</v>
      </c>
      <c r="J957" t="s">
        <v>37</v>
      </c>
      <c r="K957" t="s">
        <v>586</v>
      </c>
      <c r="L957" t="s">
        <v>39</v>
      </c>
      <c r="M957">
        <v>3320700</v>
      </c>
      <c r="N957">
        <v>0</v>
      </c>
      <c r="O957">
        <v>3320700</v>
      </c>
      <c r="P957">
        <v>0</v>
      </c>
      <c r="Q957" t="s">
        <v>2877</v>
      </c>
      <c r="R957" t="s">
        <v>3166</v>
      </c>
      <c r="S957" t="s">
        <v>3201</v>
      </c>
      <c r="T957" t="s">
        <v>588</v>
      </c>
      <c r="U957" t="s">
        <v>3858</v>
      </c>
      <c r="V957" t="s">
        <v>3859</v>
      </c>
      <c r="W957" t="s">
        <v>588</v>
      </c>
      <c r="X957" t="str">
        <f t="shared" si="14"/>
        <v>Funcionamiento</v>
      </c>
      <c r="Y957" t="s">
        <v>2279</v>
      </c>
    </row>
    <row r="958" spans="1:25" x14ac:dyDescent="0.2">
      <c r="A958" t="s">
        <v>3223</v>
      </c>
      <c r="B958" t="s">
        <v>3856</v>
      </c>
      <c r="C958" s="71" t="s">
        <v>3857</v>
      </c>
      <c r="D958" t="s">
        <v>583</v>
      </c>
      <c r="E958" t="s">
        <v>584</v>
      </c>
      <c r="F958" t="s">
        <v>490</v>
      </c>
      <c r="G958" t="s">
        <v>2279</v>
      </c>
      <c r="H958" t="s">
        <v>175</v>
      </c>
      <c r="I958" t="s">
        <v>129</v>
      </c>
      <c r="J958" t="s">
        <v>37</v>
      </c>
      <c r="K958" t="s">
        <v>586</v>
      </c>
      <c r="L958" t="s">
        <v>39</v>
      </c>
      <c r="M958">
        <v>380000</v>
      </c>
      <c r="N958">
        <v>0</v>
      </c>
      <c r="O958">
        <v>380000</v>
      </c>
      <c r="P958">
        <v>0</v>
      </c>
      <c r="Q958" t="s">
        <v>2877</v>
      </c>
      <c r="R958" t="s">
        <v>3166</v>
      </c>
      <c r="S958" t="s">
        <v>3201</v>
      </c>
      <c r="T958" t="s">
        <v>588</v>
      </c>
      <c r="U958" t="s">
        <v>3858</v>
      </c>
      <c r="V958" t="s">
        <v>3859</v>
      </c>
      <c r="W958" t="s">
        <v>588</v>
      </c>
      <c r="X958" t="str">
        <f t="shared" si="14"/>
        <v>Funcionamiento</v>
      </c>
      <c r="Y958" t="s">
        <v>2279</v>
      </c>
    </row>
    <row r="959" spans="1:25" x14ac:dyDescent="0.2">
      <c r="A959" t="s">
        <v>3229</v>
      </c>
      <c r="B959" t="s">
        <v>3412</v>
      </c>
      <c r="C959" s="71" t="s">
        <v>3860</v>
      </c>
      <c r="D959" t="s">
        <v>583</v>
      </c>
      <c r="E959" t="s">
        <v>584</v>
      </c>
      <c r="F959" t="s">
        <v>490</v>
      </c>
      <c r="G959" t="s">
        <v>2279</v>
      </c>
      <c r="H959" t="s">
        <v>166</v>
      </c>
      <c r="I959" t="s">
        <v>120</v>
      </c>
      <c r="J959" t="s">
        <v>37</v>
      </c>
      <c r="K959" t="s">
        <v>586</v>
      </c>
      <c r="L959" t="s">
        <v>39</v>
      </c>
      <c r="M959">
        <v>374555</v>
      </c>
      <c r="N959">
        <v>0</v>
      </c>
      <c r="O959">
        <v>374555</v>
      </c>
      <c r="P959">
        <v>0</v>
      </c>
      <c r="Q959" t="s">
        <v>2878</v>
      </c>
      <c r="R959" t="s">
        <v>3245</v>
      </c>
      <c r="S959" t="s">
        <v>3195</v>
      </c>
      <c r="T959" t="s">
        <v>588</v>
      </c>
      <c r="U959" t="s">
        <v>3861</v>
      </c>
      <c r="V959" t="s">
        <v>3862</v>
      </c>
      <c r="W959" t="s">
        <v>588</v>
      </c>
      <c r="X959" t="str">
        <f t="shared" si="14"/>
        <v>Funcionamiento</v>
      </c>
      <c r="Y959" t="s">
        <v>2279</v>
      </c>
    </row>
    <row r="960" spans="1:25" x14ac:dyDescent="0.2">
      <c r="A960" t="s">
        <v>3229</v>
      </c>
      <c r="B960" t="s">
        <v>3412</v>
      </c>
      <c r="C960" s="71" t="s">
        <v>3860</v>
      </c>
      <c r="D960" t="s">
        <v>583</v>
      </c>
      <c r="E960" t="s">
        <v>584</v>
      </c>
      <c r="F960" t="s">
        <v>490</v>
      </c>
      <c r="G960" t="s">
        <v>2279</v>
      </c>
      <c r="H960" t="s">
        <v>171</v>
      </c>
      <c r="I960" t="s">
        <v>125</v>
      </c>
      <c r="J960" t="s">
        <v>37</v>
      </c>
      <c r="K960" t="s">
        <v>586</v>
      </c>
      <c r="L960" t="s">
        <v>39</v>
      </c>
      <c r="M960">
        <v>1612546</v>
      </c>
      <c r="N960">
        <v>0</v>
      </c>
      <c r="O960">
        <v>1612546</v>
      </c>
      <c r="P960">
        <v>0</v>
      </c>
      <c r="Q960" t="s">
        <v>2878</v>
      </c>
      <c r="R960" t="s">
        <v>3245</v>
      </c>
      <c r="S960" t="s">
        <v>3195</v>
      </c>
      <c r="T960" t="s">
        <v>588</v>
      </c>
      <c r="U960" t="s">
        <v>3861</v>
      </c>
      <c r="V960" t="s">
        <v>3862</v>
      </c>
      <c r="W960" t="s">
        <v>588</v>
      </c>
      <c r="X960" t="str">
        <f t="shared" si="14"/>
        <v>Funcionamiento</v>
      </c>
      <c r="Y960" t="s">
        <v>2279</v>
      </c>
    </row>
    <row r="961" spans="1:25" x14ac:dyDescent="0.2">
      <c r="A961" t="s">
        <v>3229</v>
      </c>
      <c r="B961" t="s">
        <v>3412</v>
      </c>
      <c r="C961" s="71" t="s">
        <v>3860</v>
      </c>
      <c r="D961" t="s">
        <v>583</v>
      </c>
      <c r="E961" t="s">
        <v>584</v>
      </c>
      <c r="F961" t="s">
        <v>490</v>
      </c>
      <c r="G961" t="s">
        <v>2279</v>
      </c>
      <c r="H961" t="s">
        <v>557</v>
      </c>
      <c r="I961" t="s">
        <v>3221</v>
      </c>
      <c r="J961" t="s">
        <v>37</v>
      </c>
      <c r="K961" t="s">
        <v>586</v>
      </c>
      <c r="L961" t="s">
        <v>39</v>
      </c>
      <c r="M961">
        <v>435415</v>
      </c>
      <c r="N961">
        <v>0</v>
      </c>
      <c r="O961">
        <v>435415</v>
      </c>
      <c r="P961">
        <v>0</v>
      </c>
      <c r="Q961" t="s">
        <v>2878</v>
      </c>
      <c r="R961" t="s">
        <v>3245</v>
      </c>
      <c r="S961" t="s">
        <v>3195</v>
      </c>
      <c r="T961" t="s">
        <v>588</v>
      </c>
      <c r="U961" t="s">
        <v>3861</v>
      </c>
      <c r="V961" t="s">
        <v>3862</v>
      </c>
      <c r="W961" t="s">
        <v>588</v>
      </c>
      <c r="X961" t="str">
        <f t="shared" si="14"/>
        <v>Funcionamiento</v>
      </c>
      <c r="Y961" t="s">
        <v>2279</v>
      </c>
    </row>
    <row r="962" spans="1:25" x14ac:dyDescent="0.2">
      <c r="A962" t="s">
        <v>3229</v>
      </c>
      <c r="B962" t="s">
        <v>3412</v>
      </c>
      <c r="C962" s="71" t="s">
        <v>3860</v>
      </c>
      <c r="D962" t="s">
        <v>583</v>
      </c>
      <c r="E962" t="s">
        <v>584</v>
      </c>
      <c r="F962" t="s">
        <v>490</v>
      </c>
      <c r="G962" t="s">
        <v>2279</v>
      </c>
      <c r="H962" t="s">
        <v>180</v>
      </c>
      <c r="I962" t="s">
        <v>134</v>
      </c>
      <c r="J962" t="s">
        <v>37</v>
      </c>
      <c r="K962" t="s">
        <v>586</v>
      </c>
      <c r="L962" t="s">
        <v>39</v>
      </c>
      <c r="M962">
        <v>122449</v>
      </c>
      <c r="N962">
        <v>0</v>
      </c>
      <c r="O962">
        <v>122449</v>
      </c>
      <c r="P962">
        <v>0</v>
      </c>
      <c r="Q962" t="s">
        <v>2878</v>
      </c>
      <c r="R962" t="s">
        <v>3245</v>
      </c>
      <c r="S962" t="s">
        <v>3195</v>
      </c>
      <c r="T962" t="s">
        <v>588</v>
      </c>
      <c r="U962" t="s">
        <v>3861</v>
      </c>
      <c r="V962" t="s">
        <v>3862</v>
      </c>
      <c r="W962" t="s">
        <v>588</v>
      </c>
      <c r="X962" t="str">
        <f t="shared" ref="X962:X1025" si="15">IF(LEFT(H962,1)="C","Inversión","Funcionamiento")</f>
        <v>Funcionamiento</v>
      </c>
      <c r="Y962" t="s">
        <v>2279</v>
      </c>
    </row>
    <row r="963" spans="1:25" x14ac:dyDescent="0.2">
      <c r="A963" t="s">
        <v>3229</v>
      </c>
      <c r="B963" t="s">
        <v>3412</v>
      </c>
      <c r="C963" s="71" t="s">
        <v>3860</v>
      </c>
      <c r="D963" t="s">
        <v>583</v>
      </c>
      <c r="E963" t="s">
        <v>584</v>
      </c>
      <c r="F963" t="s">
        <v>490</v>
      </c>
      <c r="G963" t="s">
        <v>2279</v>
      </c>
      <c r="H963" t="s">
        <v>178</v>
      </c>
      <c r="I963" t="s">
        <v>132</v>
      </c>
      <c r="J963" t="s">
        <v>37</v>
      </c>
      <c r="K963" t="s">
        <v>586</v>
      </c>
      <c r="L963" t="s">
        <v>39</v>
      </c>
      <c r="M963">
        <v>1576712</v>
      </c>
      <c r="N963">
        <v>0</v>
      </c>
      <c r="O963">
        <v>1576712</v>
      </c>
      <c r="P963">
        <v>0</v>
      </c>
      <c r="Q963" t="s">
        <v>2878</v>
      </c>
      <c r="R963" t="s">
        <v>3245</v>
      </c>
      <c r="S963" t="s">
        <v>3195</v>
      </c>
      <c r="T963" t="s">
        <v>588</v>
      </c>
      <c r="U963" t="s">
        <v>3861</v>
      </c>
      <c r="V963" t="s">
        <v>3862</v>
      </c>
      <c r="W963" t="s">
        <v>588</v>
      </c>
      <c r="X963" t="str">
        <f t="shared" si="15"/>
        <v>Funcionamiento</v>
      </c>
      <c r="Y963" t="s">
        <v>2279</v>
      </c>
    </row>
    <row r="964" spans="1:25" x14ac:dyDescent="0.2">
      <c r="A964" t="s">
        <v>3229</v>
      </c>
      <c r="B964" t="s">
        <v>3412</v>
      </c>
      <c r="C964" s="71" t="s">
        <v>3860</v>
      </c>
      <c r="D964" t="s">
        <v>583</v>
      </c>
      <c r="E964" t="s">
        <v>584</v>
      </c>
      <c r="F964" t="s">
        <v>490</v>
      </c>
      <c r="G964" t="s">
        <v>2279</v>
      </c>
      <c r="H964" t="s">
        <v>164</v>
      </c>
      <c r="I964" t="s">
        <v>118</v>
      </c>
      <c r="J964" t="s">
        <v>37</v>
      </c>
      <c r="K964" t="s">
        <v>586</v>
      </c>
      <c r="L964" t="s">
        <v>39</v>
      </c>
      <c r="M964">
        <v>29616570</v>
      </c>
      <c r="N964">
        <v>0</v>
      </c>
      <c r="O964">
        <v>29616570</v>
      </c>
      <c r="P964">
        <v>0</v>
      </c>
      <c r="Q964" t="s">
        <v>2878</v>
      </c>
      <c r="R964" t="s">
        <v>3245</v>
      </c>
      <c r="S964" t="s">
        <v>3195</v>
      </c>
      <c r="T964" t="s">
        <v>588</v>
      </c>
      <c r="U964" t="s">
        <v>3861</v>
      </c>
      <c r="V964" t="s">
        <v>3862</v>
      </c>
      <c r="W964" t="s">
        <v>588</v>
      </c>
      <c r="X964" t="str">
        <f t="shared" si="15"/>
        <v>Funcionamiento</v>
      </c>
      <c r="Y964" t="s">
        <v>2279</v>
      </c>
    </row>
    <row r="965" spans="1:25" x14ac:dyDescent="0.2">
      <c r="A965" t="s">
        <v>3229</v>
      </c>
      <c r="B965" t="s">
        <v>3412</v>
      </c>
      <c r="C965" s="71" t="s">
        <v>3860</v>
      </c>
      <c r="D965" t="s">
        <v>583</v>
      </c>
      <c r="E965" t="s">
        <v>584</v>
      </c>
      <c r="F965" t="s">
        <v>490</v>
      </c>
      <c r="G965" t="s">
        <v>2279</v>
      </c>
      <c r="H965" t="s">
        <v>181</v>
      </c>
      <c r="I965" t="s">
        <v>135</v>
      </c>
      <c r="J965" t="s">
        <v>37</v>
      </c>
      <c r="K965" t="s">
        <v>586</v>
      </c>
      <c r="L965" t="s">
        <v>39</v>
      </c>
      <c r="M965">
        <v>2354967</v>
      </c>
      <c r="N965">
        <v>0</v>
      </c>
      <c r="O965">
        <v>2354967</v>
      </c>
      <c r="P965">
        <v>0</v>
      </c>
      <c r="Q965" t="s">
        <v>2878</v>
      </c>
      <c r="R965" t="s">
        <v>3245</v>
      </c>
      <c r="S965" t="s">
        <v>3195</v>
      </c>
      <c r="T965" t="s">
        <v>588</v>
      </c>
      <c r="U965" t="s">
        <v>3861</v>
      </c>
      <c r="V965" t="s">
        <v>3862</v>
      </c>
      <c r="W965" t="s">
        <v>588</v>
      </c>
      <c r="X965" t="str">
        <f t="shared" si="15"/>
        <v>Funcionamiento</v>
      </c>
      <c r="Y965" t="s">
        <v>2279</v>
      </c>
    </row>
    <row r="966" spans="1:25" x14ac:dyDescent="0.2">
      <c r="A966" t="s">
        <v>3229</v>
      </c>
      <c r="B966" t="s">
        <v>3412</v>
      </c>
      <c r="C966" s="71" t="s">
        <v>3860</v>
      </c>
      <c r="D966" t="s">
        <v>583</v>
      </c>
      <c r="E966" t="s">
        <v>584</v>
      </c>
      <c r="F966" t="s">
        <v>490</v>
      </c>
      <c r="G966" t="s">
        <v>2279</v>
      </c>
      <c r="H966" t="s">
        <v>169</v>
      </c>
      <c r="I966" t="s">
        <v>123</v>
      </c>
      <c r="J966" t="s">
        <v>37</v>
      </c>
      <c r="K966" t="s">
        <v>586</v>
      </c>
      <c r="L966" t="s">
        <v>39</v>
      </c>
      <c r="M966">
        <v>3451641</v>
      </c>
      <c r="N966">
        <v>0</v>
      </c>
      <c r="O966">
        <v>3451641</v>
      </c>
      <c r="P966">
        <v>0</v>
      </c>
      <c r="Q966" t="s">
        <v>2878</v>
      </c>
      <c r="R966" t="s">
        <v>3245</v>
      </c>
      <c r="S966" t="s">
        <v>3195</v>
      </c>
      <c r="T966" t="s">
        <v>588</v>
      </c>
      <c r="U966" t="s">
        <v>3861</v>
      </c>
      <c r="V966" t="s">
        <v>3862</v>
      </c>
      <c r="W966" t="s">
        <v>588</v>
      </c>
      <c r="X966" t="str">
        <f t="shared" si="15"/>
        <v>Funcionamiento</v>
      </c>
      <c r="Y966" t="s">
        <v>2279</v>
      </c>
    </row>
    <row r="967" spans="1:25" x14ac:dyDescent="0.2">
      <c r="A967" t="s">
        <v>3235</v>
      </c>
      <c r="B967" t="s">
        <v>3863</v>
      </c>
      <c r="C967" s="71" t="s">
        <v>3864</v>
      </c>
      <c r="D967" t="s">
        <v>583</v>
      </c>
      <c r="E967" t="s">
        <v>584</v>
      </c>
      <c r="F967" t="s">
        <v>3087</v>
      </c>
      <c r="G967" t="s">
        <v>2279</v>
      </c>
      <c r="H967" t="s">
        <v>197</v>
      </c>
      <c r="I967" t="s">
        <v>155</v>
      </c>
      <c r="J967" t="s">
        <v>48</v>
      </c>
      <c r="K967" t="s">
        <v>596</v>
      </c>
      <c r="L967" t="s">
        <v>39</v>
      </c>
      <c r="M967">
        <v>3258617</v>
      </c>
      <c r="N967">
        <v>-544617</v>
      </c>
      <c r="O967">
        <v>2714000</v>
      </c>
      <c r="P967">
        <v>0</v>
      </c>
      <c r="Q967" t="s">
        <v>2879</v>
      </c>
      <c r="R967" t="s">
        <v>3262</v>
      </c>
      <c r="S967" t="s">
        <v>4582</v>
      </c>
      <c r="T967" t="s">
        <v>588</v>
      </c>
      <c r="U967" t="s">
        <v>588</v>
      </c>
      <c r="V967" t="s">
        <v>588</v>
      </c>
      <c r="W967" t="s">
        <v>588</v>
      </c>
      <c r="X967" t="str">
        <f t="shared" si="15"/>
        <v>Inversión</v>
      </c>
      <c r="Y967" t="s">
        <v>626</v>
      </c>
    </row>
    <row r="968" spans="1:25" x14ac:dyDescent="0.2">
      <c r="A968" t="s">
        <v>3167</v>
      </c>
      <c r="B968" t="s">
        <v>3865</v>
      </c>
      <c r="C968" s="71" t="s">
        <v>3866</v>
      </c>
      <c r="D968" t="s">
        <v>583</v>
      </c>
      <c r="E968" t="s">
        <v>584</v>
      </c>
      <c r="F968" t="s">
        <v>3087</v>
      </c>
      <c r="G968" t="s">
        <v>2279</v>
      </c>
      <c r="H968" t="s">
        <v>197</v>
      </c>
      <c r="I968" t="s">
        <v>155</v>
      </c>
      <c r="J968" t="s">
        <v>37</v>
      </c>
      <c r="K968" t="s">
        <v>709</v>
      </c>
      <c r="L968" t="s">
        <v>39</v>
      </c>
      <c r="M968">
        <v>2032955</v>
      </c>
      <c r="N968">
        <v>-289000</v>
      </c>
      <c r="O968">
        <v>1743955</v>
      </c>
      <c r="P968">
        <v>0</v>
      </c>
      <c r="Q968" t="s">
        <v>2880</v>
      </c>
      <c r="R968" t="s">
        <v>3178</v>
      </c>
      <c r="S968" t="s">
        <v>3073</v>
      </c>
      <c r="T968" t="s">
        <v>3755</v>
      </c>
      <c r="U968" t="s">
        <v>3867</v>
      </c>
      <c r="V968" t="s">
        <v>3868</v>
      </c>
      <c r="W968" t="s">
        <v>3052</v>
      </c>
      <c r="X968" t="str">
        <f t="shared" si="15"/>
        <v>Inversión</v>
      </c>
      <c r="Y968" t="s">
        <v>626</v>
      </c>
    </row>
    <row r="969" spans="1:25" x14ac:dyDescent="0.2">
      <c r="A969" t="s">
        <v>3245</v>
      </c>
      <c r="B969" t="s">
        <v>3869</v>
      </c>
      <c r="C969" s="71" t="s">
        <v>3870</v>
      </c>
      <c r="D969" t="s">
        <v>583</v>
      </c>
      <c r="E969" t="s">
        <v>584</v>
      </c>
      <c r="F969" t="s">
        <v>490</v>
      </c>
      <c r="G969" t="s">
        <v>2279</v>
      </c>
      <c r="H969" t="s">
        <v>190</v>
      </c>
      <c r="I969" t="s">
        <v>145</v>
      </c>
      <c r="J969" t="s">
        <v>37</v>
      </c>
      <c r="K969" t="s">
        <v>586</v>
      </c>
      <c r="L969" t="s">
        <v>39</v>
      </c>
      <c r="M969">
        <v>31334</v>
      </c>
      <c r="N969">
        <v>0</v>
      </c>
      <c r="O969">
        <v>31334</v>
      </c>
      <c r="P969">
        <v>0</v>
      </c>
      <c r="Q969" t="s">
        <v>2881</v>
      </c>
      <c r="R969" t="s">
        <v>3265</v>
      </c>
      <c r="S969" t="s">
        <v>3066</v>
      </c>
      <c r="T969" t="s">
        <v>3230</v>
      </c>
      <c r="U969" t="s">
        <v>3871</v>
      </c>
      <c r="V969" t="s">
        <v>3872</v>
      </c>
      <c r="W969" t="s">
        <v>588</v>
      </c>
      <c r="X969" t="str">
        <f t="shared" si="15"/>
        <v>Funcionamiento</v>
      </c>
      <c r="Y969" t="s">
        <v>2279</v>
      </c>
    </row>
    <row r="970" spans="1:25" x14ac:dyDescent="0.2">
      <c r="A970" t="s">
        <v>3245</v>
      </c>
      <c r="B970" t="s">
        <v>3869</v>
      </c>
      <c r="C970" s="71" t="s">
        <v>3870</v>
      </c>
      <c r="D970" t="s">
        <v>583</v>
      </c>
      <c r="E970" t="s">
        <v>584</v>
      </c>
      <c r="F970" t="s">
        <v>490</v>
      </c>
      <c r="G970" t="s">
        <v>2279</v>
      </c>
      <c r="H970" t="s">
        <v>186</v>
      </c>
      <c r="I970" t="s">
        <v>140</v>
      </c>
      <c r="J970" t="s">
        <v>37</v>
      </c>
      <c r="K970" t="s">
        <v>586</v>
      </c>
      <c r="L970" t="s">
        <v>39</v>
      </c>
      <c r="M970">
        <v>1418096</v>
      </c>
      <c r="N970">
        <v>0</v>
      </c>
      <c r="O970">
        <v>1418096</v>
      </c>
      <c r="P970">
        <v>0</v>
      </c>
      <c r="Q970" t="s">
        <v>2881</v>
      </c>
      <c r="R970" t="s">
        <v>3265</v>
      </c>
      <c r="S970" t="s">
        <v>3066</v>
      </c>
      <c r="T970" t="s">
        <v>3230</v>
      </c>
      <c r="U970" t="s">
        <v>3871</v>
      </c>
      <c r="V970" t="s">
        <v>3872</v>
      </c>
      <c r="W970" t="s">
        <v>588</v>
      </c>
      <c r="X970" t="str">
        <f t="shared" si="15"/>
        <v>Funcionamiento</v>
      </c>
      <c r="Y970" t="s">
        <v>2279</v>
      </c>
    </row>
    <row r="971" spans="1:25" x14ac:dyDescent="0.2">
      <c r="A971" t="s">
        <v>3166</v>
      </c>
      <c r="B971" t="s">
        <v>3263</v>
      </c>
      <c r="C971" s="71" t="s">
        <v>3873</v>
      </c>
      <c r="D971" t="s">
        <v>583</v>
      </c>
      <c r="E971" t="s">
        <v>644</v>
      </c>
      <c r="F971" t="s">
        <v>490</v>
      </c>
      <c r="G971" t="s">
        <v>2279</v>
      </c>
      <c r="H971" t="s">
        <v>190</v>
      </c>
      <c r="I971" t="s">
        <v>145</v>
      </c>
      <c r="J971" t="s">
        <v>37</v>
      </c>
      <c r="K971" t="s">
        <v>586</v>
      </c>
      <c r="L971" t="s">
        <v>39</v>
      </c>
      <c r="M971">
        <v>32800</v>
      </c>
      <c r="N971">
        <v>-32800</v>
      </c>
      <c r="O971">
        <v>0</v>
      </c>
      <c r="P971">
        <v>0</v>
      </c>
      <c r="Q971" t="s">
        <v>2882</v>
      </c>
      <c r="R971" t="s">
        <v>3184</v>
      </c>
      <c r="S971" t="s">
        <v>3299</v>
      </c>
      <c r="T971" t="s">
        <v>588</v>
      </c>
      <c r="U971" t="s">
        <v>588</v>
      </c>
      <c r="V971" t="s">
        <v>588</v>
      </c>
      <c r="W971" t="s">
        <v>588</v>
      </c>
      <c r="X971" t="str">
        <f t="shared" si="15"/>
        <v>Funcionamiento</v>
      </c>
      <c r="Y971" t="s">
        <v>2279</v>
      </c>
    </row>
    <row r="972" spans="1:25" x14ac:dyDescent="0.2">
      <c r="A972" t="s">
        <v>3166</v>
      </c>
      <c r="B972" t="s">
        <v>3263</v>
      </c>
      <c r="C972" s="71" t="s">
        <v>3873</v>
      </c>
      <c r="D972" t="s">
        <v>583</v>
      </c>
      <c r="E972" t="s">
        <v>644</v>
      </c>
      <c r="F972" t="s">
        <v>490</v>
      </c>
      <c r="G972" t="s">
        <v>2279</v>
      </c>
      <c r="H972" t="s">
        <v>186</v>
      </c>
      <c r="I972" t="s">
        <v>140</v>
      </c>
      <c r="J972" t="s">
        <v>37</v>
      </c>
      <c r="K972" t="s">
        <v>586</v>
      </c>
      <c r="L972" t="s">
        <v>39</v>
      </c>
      <c r="M972">
        <v>13680</v>
      </c>
      <c r="N972">
        <v>-13680</v>
      </c>
      <c r="O972">
        <v>0</v>
      </c>
      <c r="P972">
        <v>0</v>
      </c>
      <c r="Q972" t="s">
        <v>2882</v>
      </c>
      <c r="R972" t="s">
        <v>3184</v>
      </c>
      <c r="S972" t="s">
        <v>3299</v>
      </c>
      <c r="T972" t="s">
        <v>588</v>
      </c>
      <c r="U972" t="s">
        <v>588</v>
      </c>
      <c r="V972" t="s">
        <v>588</v>
      </c>
      <c r="W972" t="s">
        <v>588</v>
      </c>
      <c r="X972" t="str">
        <f t="shared" si="15"/>
        <v>Funcionamiento</v>
      </c>
      <c r="Y972" t="s">
        <v>2279</v>
      </c>
    </row>
    <row r="973" spans="1:25" x14ac:dyDescent="0.2">
      <c r="A973" t="s">
        <v>3282</v>
      </c>
      <c r="B973" t="s">
        <v>3263</v>
      </c>
      <c r="C973" s="71" t="s">
        <v>3874</v>
      </c>
      <c r="D973" t="s">
        <v>583</v>
      </c>
      <c r="E973" t="s">
        <v>584</v>
      </c>
      <c r="F973" t="s">
        <v>490</v>
      </c>
      <c r="G973" t="s">
        <v>2279</v>
      </c>
      <c r="H973" t="s">
        <v>190</v>
      </c>
      <c r="I973" t="s">
        <v>145</v>
      </c>
      <c r="J973" t="s">
        <v>37</v>
      </c>
      <c r="K973" t="s">
        <v>586</v>
      </c>
      <c r="L973" t="s">
        <v>39</v>
      </c>
      <c r="M973">
        <v>19120</v>
      </c>
      <c r="N973">
        <v>0</v>
      </c>
      <c r="O973">
        <v>19120</v>
      </c>
      <c r="P973">
        <v>0</v>
      </c>
      <c r="Q973" t="s">
        <v>2302</v>
      </c>
      <c r="R973" t="s">
        <v>3184</v>
      </c>
      <c r="S973" t="s">
        <v>3640</v>
      </c>
      <c r="T973" t="s">
        <v>3212</v>
      </c>
      <c r="U973" t="s">
        <v>3875</v>
      </c>
      <c r="V973" t="s">
        <v>3876</v>
      </c>
      <c r="W973" t="s">
        <v>588</v>
      </c>
      <c r="X973" t="str">
        <f t="shared" si="15"/>
        <v>Funcionamiento</v>
      </c>
      <c r="Y973" t="s">
        <v>2279</v>
      </c>
    </row>
    <row r="974" spans="1:25" x14ac:dyDescent="0.2">
      <c r="A974" t="s">
        <v>3282</v>
      </c>
      <c r="B974" t="s">
        <v>3263</v>
      </c>
      <c r="C974" s="71" t="s">
        <v>3874</v>
      </c>
      <c r="D974" t="s">
        <v>583</v>
      </c>
      <c r="E974" t="s">
        <v>584</v>
      </c>
      <c r="F974" t="s">
        <v>490</v>
      </c>
      <c r="G974" t="s">
        <v>2279</v>
      </c>
      <c r="H974" t="s">
        <v>186</v>
      </c>
      <c r="I974" t="s">
        <v>140</v>
      </c>
      <c r="J974" t="s">
        <v>37</v>
      </c>
      <c r="K974" t="s">
        <v>586</v>
      </c>
      <c r="L974" t="s">
        <v>39</v>
      </c>
      <c r="M974">
        <v>27360</v>
      </c>
      <c r="N974">
        <v>0</v>
      </c>
      <c r="O974">
        <v>27360</v>
      </c>
      <c r="P974">
        <v>0</v>
      </c>
      <c r="Q974" t="s">
        <v>2302</v>
      </c>
      <c r="R974" t="s">
        <v>3184</v>
      </c>
      <c r="S974" t="s">
        <v>3640</v>
      </c>
      <c r="T974" t="s">
        <v>3212</v>
      </c>
      <c r="U974" t="s">
        <v>3875</v>
      </c>
      <c r="V974" t="s">
        <v>3876</v>
      </c>
      <c r="W974" t="s">
        <v>588</v>
      </c>
      <c r="X974" t="str">
        <f t="shared" si="15"/>
        <v>Funcionamiento</v>
      </c>
      <c r="Y974" t="s">
        <v>2279</v>
      </c>
    </row>
    <row r="975" spans="1:25" x14ac:dyDescent="0.2">
      <c r="A975" t="s">
        <v>3262</v>
      </c>
      <c r="B975" t="s">
        <v>3266</v>
      </c>
      <c r="C975" s="71" t="s">
        <v>3877</v>
      </c>
      <c r="D975" t="s">
        <v>583</v>
      </c>
      <c r="E975" t="s">
        <v>584</v>
      </c>
      <c r="F975" t="s">
        <v>490</v>
      </c>
      <c r="G975" t="s">
        <v>2279</v>
      </c>
      <c r="H975" t="s">
        <v>164</v>
      </c>
      <c r="I975" t="s">
        <v>118</v>
      </c>
      <c r="J975" t="s">
        <v>37</v>
      </c>
      <c r="K975" t="s">
        <v>586</v>
      </c>
      <c r="L975" t="s">
        <v>39</v>
      </c>
      <c r="M975">
        <v>35369620</v>
      </c>
      <c r="N975">
        <v>0</v>
      </c>
      <c r="O975">
        <v>35369620</v>
      </c>
      <c r="P975">
        <v>0</v>
      </c>
      <c r="Q975" t="s">
        <v>2883</v>
      </c>
      <c r="R975" t="s">
        <v>3272</v>
      </c>
      <c r="S975" t="s">
        <v>3878</v>
      </c>
      <c r="T975" t="s">
        <v>588</v>
      </c>
      <c r="U975" t="s">
        <v>3879</v>
      </c>
      <c r="V975" t="s">
        <v>3880</v>
      </c>
      <c r="W975" t="s">
        <v>588</v>
      </c>
      <c r="X975" t="str">
        <f t="shared" si="15"/>
        <v>Funcionamiento</v>
      </c>
      <c r="Y975" t="s">
        <v>2279</v>
      </c>
    </row>
    <row r="976" spans="1:25" x14ac:dyDescent="0.2">
      <c r="A976" t="s">
        <v>3262</v>
      </c>
      <c r="B976" t="s">
        <v>3266</v>
      </c>
      <c r="C976" s="71" t="s">
        <v>3877</v>
      </c>
      <c r="D976" t="s">
        <v>583</v>
      </c>
      <c r="E976" t="s">
        <v>584</v>
      </c>
      <c r="F976" t="s">
        <v>490</v>
      </c>
      <c r="G976" t="s">
        <v>2279</v>
      </c>
      <c r="H976" t="s">
        <v>169</v>
      </c>
      <c r="I976" t="s">
        <v>123</v>
      </c>
      <c r="J976" t="s">
        <v>37</v>
      </c>
      <c r="K976" t="s">
        <v>586</v>
      </c>
      <c r="L976" t="s">
        <v>39</v>
      </c>
      <c r="M976">
        <v>877184</v>
      </c>
      <c r="N976">
        <v>0</v>
      </c>
      <c r="O976">
        <v>877184</v>
      </c>
      <c r="P976">
        <v>0</v>
      </c>
      <c r="Q976" t="s">
        <v>2883</v>
      </c>
      <c r="R976" t="s">
        <v>3272</v>
      </c>
      <c r="S976" t="s">
        <v>3878</v>
      </c>
      <c r="T976" t="s">
        <v>588</v>
      </c>
      <c r="U976" t="s">
        <v>3879</v>
      </c>
      <c r="V976" t="s">
        <v>3880</v>
      </c>
      <c r="W976" t="s">
        <v>588</v>
      </c>
      <c r="X976" t="str">
        <f t="shared" si="15"/>
        <v>Funcionamiento</v>
      </c>
      <c r="Y976" t="s">
        <v>2279</v>
      </c>
    </row>
    <row r="977" spans="1:25" x14ac:dyDescent="0.2">
      <c r="A977" t="s">
        <v>3262</v>
      </c>
      <c r="B977" t="s">
        <v>3266</v>
      </c>
      <c r="C977" s="71" t="s">
        <v>3877</v>
      </c>
      <c r="D977" t="s">
        <v>583</v>
      </c>
      <c r="E977" t="s">
        <v>584</v>
      </c>
      <c r="F977" t="s">
        <v>490</v>
      </c>
      <c r="G977" t="s">
        <v>2279</v>
      </c>
      <c r="H977" t="s">
        <v>180</v>
      </c>
      <c r="I977" t="s">
        <v>134</v>
      </c>
      <c r="J977" t="s">
        <v>37</v>
      </c>
      <c r="K977" t="s">
        <v>586</v>
      </c>
      <c r="L977" t="s">
        <v>39</v>
      </c>
      <c r="M977">
        <v>334166</v>
      </c>
      <c r="N977">
        <v>0</v>
      </c>
      <c r="O977">
        <v>334166</v>
      </c>
      <c r="P977">
        <v>0</v>
      </c>
      <c r="Q977" t="s">
        <v>2883</v>
      </c>
      <c r="R977" t="s">
        <v>3272</v>
      </c>
      <c r="S977" t="s">
        <v>3878</v>
      </c>
      <c r="T977" t="s">
        <v>588</v>
      </c>
      <c r="U977" t="s">
        <v>3879</v>
      </c>
      <c r="V977" t="s">
        <v>3880</v>
      </c>
      <c r="W977" t="s">
        <v>588</v>
      </c>
      <c r="X977" t="str">
        <f t="shared" si="15"/>
        <v>Funcionamiento</v>
      </c>
      <c r="Y977" t="s">
        <v>2279</v>
      </c>
    </row>
    <row r="978" spans="1:25" x14ac:dyDescent="0.2">
      <c r="A978" t="s">
        <v>3262</v>
      </c>
      <c r="B978" t="s">
        <v>3266</v>
      </c>
      <c r="C978" s="71" t="s">
        <v>3877</v>
      </c>
      <c r="D978" t="s">
        <v>583</v>
      </c>
      <c r="E978" t="s">
        <v>584</v>
      </c>
      <c r="F978" t="s">
        <v>490</v>
      </c>
      <c r="G978" t="s">
        <v>2279</v>
      </c>
      <c r="H978" t="s">
        <v>557</v>
      </c>
      <c r="I978" t="s">
        <v>3221</v>
      </c>
      <c r="J978" t="s">
        <v>37</v>
      </c>
      <c r="K978" t="s">
        <v>586</v>
      </c>
      <c r="L978" t="s">
        <v>39</v>
      </c>
      <c r="M978">
        <v>514270</v>
      </c>
      <c r="N978">
        <v>0</v>
      </c>
      <c r="O978">
        <v>514270</v>
      </c>
      <c r="P978">
        <v>0</v>
      </c>
      <c r="Q978" t="s">
        <v>2883</v>
      </c>
      <c r="R978" t="s">
        <v>3272</v>
      </c>
      <c r="S978" t="s">
        <v>3878</v>
      </c>
      <c r="T978" t="s">
        <v>588</v>
      </c>
      <c r="U978" t="s">
        <v>3879</v>
      </c>
      <c r="V978" t="s">
        <v>3880</v>
      </c>
      <c r="W978" t="s">
        <v>588</v>
      </c>
      <c r="X978" t="str">
        <f t="shared" si="15"/>
        <v>Funcionamiento</v>
      </c>
      <c r="Y978" t="s">
        <v>2279</v>
      </c>
    </row>
    <row r="979" spans="1:25" x14ac:dyDescent="0.2">
      <c r="A979" t="s">
        <v>3262</v>
      </c>
      <c r="B979" t="s">
        <v>3266</v>
      </c>
      <c r="C979" s="71" t="s">
        <v>3877</v>
      </c>
      <c r="D979" t="s">
        <v>583</v>
      </c>
      <c r="E979" t="s">
        <v>584</v>
      </c>
      <c r="F979" t="s">
        <v>490</v>
      </c>
      <c r="G979" t="s">
        <v>2279</v>
      </c>
      <c r="H979" t="s">
        <v>166</v>
      </c>
      <c r="I979" t="s">
        <v>120</v>
      </c>
      <c r="J979" t="s">
        <v>37</v>
      </c>
      <c r="K979" t="s">
        <v>586</v>
      </c>
      <c r="L979" t="s">
        <v>39</v>
      </c>
      <c r="M979">
        <v>453873</v>
      </c>
      <c r="N979">
        <v>0</v>
      </c>
      <c r="O979">
        <v>453873</v>
      </c>
      <c r="P979">
        <v>0</v>
      </c>
      <c r="Q979" t="s">
        <v>2883</v>
      </c>
      <c r="R979" t="s">
        <v>3272</v>
      </c>
      <c r="S979" t="s">
        <v>3878</v>
      </c>
      <c r="T979" t="s">
        <v>588</v>
      </c>
      <c r="U979" t="s">
        <v>3879</v>
      </c>
      <c r="V979" t="s">
        <v>3880</v>
      </c>
      <c r="W979" t="s">
        <v>588</v>
      </c>
      <c r="X979" t="str">
        <f t="shared" si="15"/>
        <v>Funcionamiento</v>
      </c>
      <c r="Y979" t="s">
        <v>2279</v>
      </c>
    </row>
    <row r="980" spans="1:25" x14ac:dyDescent="0.2">
      <c r="A980" t="s">
        <v>3262</v>
      </c>
      <c r="B980" t="s">
        <v>3266</v>
      </c>
      <c r="C980" s="71" t="s">
        <v>3877</v>
      </c>
      <c r="D980" t="s">
        <v>583</v>
      </c>
      <c r="E980" t="s">
        <v>584</v>
      </c>
      <c r="F980" t="s">
        <v>490</v>
      </c>
      <c r="G980" t="s">
        <v>2279</v>
      </c>
      <c r="H980" t="s">
        <v>171</v>
      </c>
      <c r="I980" t="s">
        <v>125</v>
      </c>
      <c r="J980" t="s">
        <v>37</v>
      </c>
      <c r="K980" t="s">
        <v>586</v>
      </c>
      <c r="L980" t="s">
        <v>39</v>
      </c>
      <c r="M980">
        <v>3499727</v>
      </c>
      <c r="N980">
        <v>0</v>
      </c>
      <c r="O980">
        <v>3499727</v>
      </c>
      <c r="P980">
        <v>0</v>
      </c>
      <c r="Q980" t="s">
        <v>2883</v>
      </c>
      <c r="R980" t="s">
        <v>3272</v>
      </c>
      <c r="S980" t="s">
        <v>3878</v>
      </c>
      <c r="T980" t="s">
        <v>588</v>
      </c>
      <c r="U980" t="s">
        <v>3879</v>
      </c>
      <c r="V980" t="s">
        <v>3880</v>
      </c>
      <c r="W980" t="s">
        <v>588</v>
      </c>
      <c r="X980" t="str">
        <f t="shared" si="15"/>
        <v>Funcionamiento</v>
      </c>
      <c r="Y980" t="s">
        <v>2279</v>
      </c>
    </row>
    <row r="981" spans="1:25" x14ac:dyDescent="0.2">
      <c r="A981" t="s">
        <v>3262</v>
      </c>
      <c r="B981" t="s">
        <v>3266</v>
      </c>
      <c r="C981" s="71" t="s">
        <v>3877</v>
      </c>
      <c r="D981" t="s">
        <v>583</v>
      </c>
      <c r="E981" t="s">
        <v>584</v>
      </c>
      <c r="F981" t="s">
        <v>490</v>
      </c>
      <c r="G981" t="s">
        <v>2279</v>
      </c>
      <c r="H981" t="s">
        <v>178</v>
      </c>
      <c r="I981" t="s">
        <v>132</v>
      </c>
      <c r="J981" t="s">
        <v>37</v>
      </c>
      <c r="K981" t="s">
        <v>586</v>
      </c>
      <c r="L981" t="s">
        <v>39</v>
      </c>
      <c r="M981">
        <v>4666302</v>
      </c>
      <c r="N981">
        <v>0</v>
      </c>
      <c r="O981">
        <v>4666302</v>
      </c>
      <c r="P981">
        <v>0</v>
      </c>
      <c r="Q981" t="s">
        <v>2883</v>
      </c>
      <c r="R981" t="s">
        <v>3272</v>
      </c>
      <c r="S981" t="s">
        <v>3878</v>
      </c>
      <c r="T981" t="s">
        <v>588</v>
      </c>
      <c r="U981" t="s">
        <v>3879</v>
      </c>
      <c r="V981" t="s">
        <v>3880</v>
      </c>
      <c r="W981" t="s">
        <v>588</v>
      </c>
      <c r="X981" t="str">
        <f t="shared" si="15"/>
        <v>Funcionamiento</v>
      </c>
      <c r="Y981" t="s">
        <v>2279</v>
      </c>
    </row>
    <row r="982" spans="1:25" x14ac:dyDescent="0.2">
      <c r="A982" t="s">
        <v>3262</v>
      </c>
      <c r="B982" t="s">
        <v>3266</v>
      </c>
      <c r="C982" s="71" t="s">
        <v>3877</v>
      </c>
      <c r="D982" t="s">
        <v>583</v>
      </c>
      <c r="E982" t="s">
        <v>584</v>
      </c>
      <c r="F982" t="s">
        <v>490</v>
      </c>
      <c r="G982" t="s">
        <v>2279</v>
      </c>
      <c r="H982" t="s">
        <v>181</v>
      </c>
      <c r="I982" t="s">
        <v>135</v>
      </c>
      <c r="J982" t="s">
        <v>37</v>
      </c>
      <c r="K982" t="s">
        <v>586</v>
      </c>
      <c r="L982" t="s">
        <v>39</v>
      </c>
      <c r="M982">
        <v>2354967</v>
      </c>
      <c r="N982">
        <v>0</v>
      </c>
      <c r="O982">
        <v>2354967</v>
      </c>
      <c r="P982">
        <v>0</v>
      </c>
      <c r="Q982" t="s">
        <v>2883</v>
      </c>
      <c r="R982" t="s">
        <v>3272</v>
      </c>
      <c r="S982" t="s">
        <v>3878</v>
      </c>
      <c r="T982" t="s">
        <v>588</v>
      </c>
      <c r="U982" t="s">
        <v>3879</v>
      </c>
      <c r="V982" t="s">
        <v>3880</v>
      </c>
      <c r="W982" t="s">
        <v>588</v>
      </c>
      <c r="X982" t="str">
        <f t="shared" si="15"/>
        <v>Funcionamiento</v>
      </c>
      <c r="Y982" t="s">
        <v>2279</v>
      </c>
    </row>
    <row r="983" spans="1:25" x14ac:dyDescent="0.2">
      <c r="A983" t="s">
        <v>3178</v>
      </c>
      <c r="B983" t="s">
        <v>3266</v>
      </c>
      <c r="C983" s="71" t="s">
        <v>3881</v>
      </c>
      <c r="D983" t="s">
        <v>583</v>
      </c>
      <c r="E983" t="s">
        <v>584</v>
      </c>
      <c r="F983" t="s">
        <v>490</v>
      </c>
      <c r="G983" t="s">
        <v>2279</v>
      </c>
      <c r="H983" t="s">
        <v>172</v>
      </c>
      <c r="I983" t="s">
        <v>126</v>
      </c>
      <c r="J983" t="s">
        <v>37</v>
      </c>
      <c r="K983" t="s">
        <v>586</v>
      </c>
      <c r="L983" t="s">
        <v>39</v>
      </c>
      <c r="M983">
        <v>4378800</v>
      </c>
      <c r="N983">
        <v>0</v>
      </c>
      <c r="O983">
        <v>4378800</v>
      </c>
      <c r="P983">
        <v>0</v>
      </c>
      <c r="Q983" t="s">
        <v>2884</v>
      </c>
      <c r="R983" t="s">
        <v>3278</v>
      </c>
      <c r="S983" t="s">
        <v>3882</v>
      </c>
      <c r="T983" t="s">
        <v>588</v>
      </c>
      <c r="U983" t="s">
        <v>3883</v>
      </c>
      <c r="V983" t="s">
        <v>3884</v>
      </c>
      <c r="W983" t="s">
        <v>588</v>
      </c>
      <c r="X983" t="str">
        <f t="shared" si="15"/>
        <v>Funcionamiento</v>
      </c>
      <c r="Y983" t="s">
        <v>2279</v>
      </c>
    </row>
    <row r="984" spans="1:25" x14ac:dyDescent="0.2">
      <c r="A984" t="s">
        <v>3178</v>
      </c>
      <c r="B984" t="s">
        <v>3266</v>
      </c>
      <c r="C984" s="71" t="s">
        <v>3881</v>
      </c>
      <c r="D984" t="s">
        <v>583</v>
      </c>
      <c r="E984" t="s">
        <v>584</v>
      </c>
      <c r="F984" t="s">
        <v>490</v>
      </c>
      <c r="G984" t="s">
        <v>2279</v>
      </c>
      <c r="H984" t="s">
        <v>175</v>
      </c>
      <c r="I984" t="s">
        <v>129</v>
      </c>
      <c r="J984" t="s">
        <v>37</v>
      </c>
      <c r="K984" t="s">
        <v>586</v>
      </c>
      <c r="L984" t="s">
        <v>39</v>
      </c>
      <c r="M984">
        <v>442900</v>
      </c>
      <c r="N984">
        <v>0</v>
      </c>
      <c r="O984">
        <v>442900</v>
      </c>
      <c r="P984">
        <v>0</v>
      </c>
      <c r="Q984" t="s">
        <v>2884</v>
      </c>
      <c r="R984" t="s">
        <v>3278</v>
      </c>
      <c r="S984" t="s">
        <v>3882</v>
      </c>
      <c r="T984" t="s">
        <v>588</v>
      </c>
      <c r="U984" t="s">
        <v>3883</v>
      </c>
      <c r="V984" t="s">
        <v>3884</v>
      </c>
      <c r="W984" t="s">
        <v>588</v>
      </c>
      <c r="X984" t="str">
        <f t="shared" si="15"/>
        <v>Funcionamiento</v>
      </c>
      <c r="Y984" t="s">
        <v>2279</v>
      </c>
    </row>
    <row r="985" spans="1:25" x14ac:dyDescent="0.2">
      <c r="A985" t="s">
        <v>3178</v>
      </c>
      <c r="B985" t="s">
        <v>3266</v>
      </c>
      <c r="C985" s="71" t="s">
        <v>3881</v>
      </c>
      <c r="D985" t="s">
        <v>583</v>
      </c>
      <c r="E985" t="s">
        <v>584</v>
      </c>
      <c r="F985" t="s">
        <v>490</v>
      </c>
      <c r="G985" t="s">
        <v>2279</v>
      </c>
      <c r="H985" t="s">
        <v>176</v>
      </c>
      <c r="I985" t="s">
        <v>130</v>
      </c>
      <c r="J985" t="s">
        <v>37</v>
      </c>
      <c r="K985" t="s">
        <v>586</v>
      </c>
      <c r="L985" t="s">
        <v>39</v>
      </c>
      <c r="M985">
        <v>1187500</v>
      </c>
      <c r="N985">
        <v>0</v>
      </c>
      <c r="O985">
        <v>1187500</v>
      </c>
      <c r="P985">
        <v>0</v>
      </c>
      <c r="Q985" t="s">
        <v>2884</v>
      </c>
      <c r="R985" t="s">
        <v>3278</v>
      </c>
      <c r="S985" t="s">
        <v>3882</v>
      </c>
      <c r="T985" t="s">
        <v>588</v>
      </c>
      <c r="U985" t="s">
        <v>3883</v>
      </c>
      <c r="V985" t="s">
        <v>3884</v>
      </c>
      <c r="W985" t="s">
        <v>588</v>
      </c>
      <c r="X985" t="str">
        <f t="shared" si="15"/>
        <v>Funcionamiento</v>
      </c>
      <c r="Y985" t="s">
        <v>2279</v>
      </c>
    </row>
    <row r="986" spans="1:25" x14ac:dyDescent="0.2">
      <c r="A986" t="s">
        <v>3178</v>
      </c>
      <c r="B986" t="s">
        <v>3266</v>
      </c>
      <c r="C986" s="71" t="s">
        <v>3881</v>
      </c>
      <c r="D986" t="s">
        <v>583</v>
      </c>
      <c r="E986" t="s">
        <v>584</v>
      </c>
      <c r="F986" t="s">
        <v>490</v>
      </c>
      <c r="G986" t="s">
        <v>2279</v>
      </c>
      <c r="H986" t="s">
        <v>174</v>
      </c>
      <c r="I986" t="s">
        <v>128</v>
      </c>
      <c r="J986" t="s">
        <v>37</v>
      </c>
      <c r="K986" t="s">
        <v>586</v>
      </c>
      <c r="L986" t="s">
        <v>39</v>
      </c>
      <c r="M986">
        <v>1583200</v>
      </c>
      <c r="N986">
        <v>0</v>
      </c>
      <c r="O986">
        <v>1583200</v>
      </c>
      <c r="P986">
        <v>0</v>
      </c>
      <c r="Q986" t="s">
        <v>2884</v>
      </c>
      <c r="R986" t="s">
        <v>3278</v>
      </c>
      <c r="S986" t="s">
        <v>3882</v>
      </c>
      <c r="T986" t="s">
        <v>588</v>
      </c>
      <c r="U986" t="s">
        <v>3883</v>
      </c>
      <c r="V986" t="s">
        <v>3884</v>
      </c>
      <c r="W986" t="s">
        <v>588</v>
      </c>
      <c r="X986" t="str">
        <f t="shared" si="15"/>
        <v>Funcionamiento</v>
      </c>
      <c r="Y986" t="s">
        <v>2279</v>
      </c>
    </row>
    <row r="987" spans="1:25" x14ac:dyDescent="0.2">
      <c r="A987" t="s">
        <v>3178</v>
      </c>
      <c r="B987" t="s">
        <v>3266</v>
      </c>
      <c r="C987" s="71" t="s">
        <v>3881</v>
      </c>
      <c r="D987" t="s">
        <v>583</v>
      </c>
      <c r="E987" t="s">
        <v>584</v>
      </c>
      <c r="F987" t="s">
        <v>490</v>
      </c>
      <c r="G987" t="s">
        <v>2279</v>
      </c>
      <c r="H987" t="s">
        <v>177</v>
      </c>
      <c r="I987" t="s">
        <v>131</v>
      </c>
      <c r="J987" t="s">
        <v>37</v>
      </c>
      <c r="K987" t="s">
        <v>586</v>
      </c>
      <c r="L987" t="s">
        <v>39</v>
      </c>
      <c r="M987">
        <v>791900</v>
      </c>
      <c r="N987">
        <v>0</v>
      </c>
      <c r="O987">
        <v>791900</v>
      </c>
      <c r="P987">
        <v>0</v>
      </c>
      <c r="Q987" t="s">
        <v>2884</v>
      </c>
      <c r="R987" t="s">
        <v>3278</v>
      </c>
      <c r="S987" t="s">
        <v>3882</v>
      </c>
      <c r="T987" t="s">
        <v>588</v>
      </c>
      <c r="U987" t="s">
        <v>3883</v>
      </c>
      <c r="V987" t="s">
        <v>3884</v>
      </c>
      <c r="W987" t="s">
        <v>588</v>
      </c>
      <c r="X987" t="str">
        <f t="shared" si="15"/>
        <v>Funcionamiento</v>
      </c>
      <c r="Y987" t="s">
        <v>2279</v>
      </c>
    </row>
    <row r="988" spans="1:25" x14ac:dyDescent="0.2">
      <c r="A988" t="s">
        <v>3178</v>
      </c>
      <c r="B988" t="s">
        <v>3266</v>
      </c>
      <c r="C988" s="71" t="s">
        <v>3881</v>
      </c>
      <c r="D988" t="s">
        <v>583</v>
      </c>
      <c r="E988" t="s">
        <v>584</v>
      </c>
      <c r="F988" t="s">
        <v>490</v>
      </c>
      <c r="G988" t="s">
        <v>2279</v>
      </c>
      <c r="H988" t="s">
        <v>173</v>
      </c>
      <c r="I988" t="s">
        <v>127</v>
      </c>
      <c r="J988" t="s">
        <v>37</v>
      </c>
      <c r="K988" t="s">
        <v>586</v>
      </c>
      <c r="L988" t="s">
        <v>39</v>
      </c>
      <c r="M988">
        <v>3102000</v>
      </c>
      <c r="N988">
        <v>0</v>
      </c>
      <c r="O988">
        <v>3102000</v>
      </c>
      <c r="P988">
        <v>0</v>
      </c>
      <c r="Q988" t="s">
        <v>2884</v>
      </c>
      <c r="R988" t="s">
        <v>3278</v>
      </c>
      <c r="S988" t="s">
        <v>3882</v>
      </c>
      <c r="T988" t="s">
        <v>588</v>
      </c>
      <c r="U988" t="s">
        <v>3883</v>
      </c>
      <c r="V988" t="s">
        <v>3884</v>
      </c>
      <c r="W988" t="s">
        <v>588</v>
      </c>
      <c r="X988" t="str">
        <f t="shared" si="15"/>
        <v>Funcionamiento</v>
      </c>
      <c r="Y988" t="s">
        <v>2279</v>
      </c>
    </row>
    <row r="989" spans="1:25" x14ac:dyDescent="0.2">
      <c r="A989" t="s">
        <v>3265</v>
      </c>
      <c r="B989" t="s">
        <v>3885</v>
      </c>
      <c r="C989" s="71" t="s">
        <v>3886</v>
      </c>
      <c r="D989" t="s">
        <v>583</v>
      </c>
      <c r="E989" t="s">
        <v>584</v>
      </c>
      <c r="F989" t="s">
        <v>3087</v>
      </c>
      <c r="G989" t="s">
        <v>2279</v>
      </c>
      <c r="H989" t="s">
        <v>197</v>
      </c>
      <c r="I989" t="s">
        <v>155</v>
      </c>
      <c r="J989" t="s">
        <v>37</v>
      </c>
      <c r="K989" t="s">
        <v>709</v>
      </c>
      <c r="L989" t="s">
        <v>39</v>
      </c>
      <c r="M989">
        <v>2989683</v>
      </c>
      <c r="N989">
        <v>0</v>
      </c>
      <c r="O989">
        <v>2989683</v>
      </c>
      <c r="P989">
        <v>0</v>
      </c>
      <c r="Q989" t="s">
        <v>2885</v>
      </c>
      <c r="R989" t="s">
        <v>3060</v>
      </c>
      <c r="S989" t="s">
        <v>3755</v>
      </c>
      <c r="T989" t="s">
        <v>3251</v>
      </c>
      <c r="U989" t="s">
        <v>3887</v>
      </c>
      <c r="V989" t="s">
        <v>3888</v>
      </c>
      <c r="W989" t="s">
        <v>588</v>
      </c>
      <c r="X989" t="str">
        <f t="shared" si="15"/>
        <v>Inversión</v>
      </c>
      <c r="Y989" t="s">
        <v>626</v>
      </c>
    </row>
    <row r="990" spans="1:25" x14ac:dyDescent="0.2">
      <c r="A990" t="s">
        <v>3184</v>
      </c>
      <c r="B990" t="s">
        <v>3885</v>
      </c>
      <c r="C990" s="71" t="s">
        <v>3889</v>
      </c>
      <c r="D990" t="s">
        <v>583</v>
      </c>
      <c r="E990" t="s">
        <v>584</v>
      </c>
      <c r="F990" t="s">
        <v>490</v>
      </c>
      <c r="G990" t="s">
        <v>2279</v>
      </c>
      <c r="H990" t="s">
        <v>186</v>
      </c>
      <c r="I990" t="s">
        <v>140</v>
      </c>
      <c r="J990" t="s">
        <v>37</v>
      </c>
      <c r="K990" t="s">
        <v>586</v>
      </c>
      <c r="L990" t="s">
        <v>39</v>
      </c>
      <c r="M990">
        <v>2116112</v>
      </c>
      <c r="N990">
        <v>0</v>
      </c>
      <c r="O990">
        <v>2116112</v>
      </c>
      <c r="P990">
        <v>0</v>
      </c>
      <c r="Q990" t="s">
        <v>2886</v>
      </c>
      <c r="R990" t="s">
        <v>3285</v>
      </c>
      <c r="S990" t="s">
        <v>3750</v>
      </c>
      <c r="T990" t="s">
        <v>3510</v>
      </c>
      <c r="U990" t="s">
        <v>3890</v>
      </c>
      <c r="V990" t="s">
        <v>3891</v>
      </c>
      <c r="W990" t="s">
        <v>588</v>
      </c>
      <c r="X990" t="str">
        <f t="shared" si="15"/>
        <v>Funcionamiento</v>
      </c>
      <c r="Y990" t="s">
        <v>2279</v>
      </c>
    </row>
    <row r="991" spans="1:25" x14ac:dyDescent="0.2">
      <c r="A991" t="s">
        <v>3184</v>
      </c>
      <c r="B991" t="s">
        <v>3885</v>
      </c>
      <c r="C991" s="71" t="s">
        <v>3889</v>
      </c>
      <c r="D991" t="s">
        <v>583</v>
      </c>
      <c r="E991" t="s">
        <v>584</v>
      </c>
      <c r="F991" t="s">
        <v>490</v>
      </c>
      <c r="G991" t="s">
        <v>2279</v>
      </c>
      <c r="H991" t="s">
        <v>190</v>
      </c>
      <c r="I991" t="s">
        <v>145</v>
      </c>
      <c r="J991" t="s">
        <v>37</v>
      </c>
      <c r="K991" t="s">
        <v>586</v>
      </c>
      <c r="L991" t="s">
        <v>39</v>
      </c>
      <c r="M991">
        <v>62668</v>
      </c>
      <c r="N991">
        <v>0</v>
      </c>
      <c r="O991">
        <v>62668</v>
      </c>
      <c r="P991">
        <v>0</v>
      </c>
      <c r="Q991" t="s">
        <v>2886</v>
      </c>
      <c r="R991" t="s">
        <v>3285</v>
      </c>
      <c r="S991" t="s">
        <v>3750</v>
      </c>
      <c r="T991" t="s">
        <v>3510</v>
      </c>
      <c r="U991" t="s">
        <v>3890</v>
      </c>
      <c r="V991" t="s">
        <v>3891</v>
      </c>
      <c r="W991" t="s">
        <v>588</v>
      </c>
      <c r="X991" t="str">
        <f t="shared" si="15"/>
        <v>Funcionamiento</v>
      </c>
      <c r="Y991" t="s">
        <v>2279</v>
      </c>
    </row>
    <row r="992" spans="1:25" x14ac:dyDescent="0.2">
      <c r="A992" t="s">
        <v>3272</v>
      </c>
      <c r="B992" t="s">
        <v>3582</v>
      </c>
      <c r="C992" s="71" t="s">
        <v>3892</v>
      </c>
      <c r="D992" t="s">
        <v>583</v>
      </c>
      <c r="E992" t="s">
        <v>584</v>
      </c>
      <c r="F992" t="s">
        <v>490</v>
      </c>
      <c r="G992" t="s">
        <v>2279</v>
      </c>
      <c r="H992" t="s">
        <v>191</v>
      </c>
      <c r="I992" t="s">
        <v>146</v>
      </c>
      <c r="J992" t="s">
        <v>48</v>
      </c>
      <c r="K992" t="s">
        <v>596</v>
      </c>
      <c r="L992" t="s">
        <v>39</v>
      </c>
      <c r="M992">
        <v>543092</v>
      </c>
      <c r="N992">
        <v>0</v>
      </c>
      <c r="O992">
        <v>543092</v>
      </c>
      <c r="P992">
        <v>0</v>
      </c>
      <c r="Q992" t="s">
        <v>2887</v>
      </c>
      <c r="R992" t="s">
        <v>3291</v>
      </c>
      <c r="S992" t="s">
        <v>3665</v>
      </c>
      <c r="T992" t="s">
        <v>3536</v>
      </c>
      <c r="U992" t="s">
        <v>3893</v>
      </c>
      <c r="V992" t="s">
        <v>3894</v>
      </c>
      <c r="W992" t="s">
        <v>588</v>
      </c>
      <c r="X992" t="str">
        <f t="shared" si="15"/>
        <v>Funcionamiento</v>
      </c>
      <c r="Y992" t="s">
        <v>2279</v>
      </c>
    </row>
    <row r="993" spans="1:25" x14ac:dyDescent="0.2">
      <c r="A993" t="s">
        <v>3278</v>
      </c>
      <c r="B993" t="s">
        <v>3895</v>
      </c>
      <c r="C993" s="71" t="s">
        <v>3896</v>
      </c>
      <c r="D993" t="s">
        <v>583</v>
      </c>
      <c r="E993" t="s">
        <v>584</v>
      </c>
      <c r="F993" t="s">
        <v>3087</v>
      </c>
      <c r="G993" t="s">
        <v>2279</v>
      </c>
      <c r="H993" t="s">
        <v>197</v>
      </c>
      <c r="I993" t="s">
        <v>155</v>
      </c>
      <c r="J993" t="s">
        <v>48</v>
      </c>
      <c r="K993" t="s">
        <v>596</v>
      </c>
      <c r="L993" t="s">
        <v>39</v>
      </c>
      <c r="M993">
        <v>6154482</v>
      </c>
      <c r="N993">
        <v>0</v>
      </c>
      <c r="O993">
        <v>6154482</v>
      </c>
      <c r="P993">
        <v>0</v>
      </c>
      <c r="Q993" t="s">
        <v>2888</v>
      </c>
      <c r="R993" t="s">
        <v>3201</v>
      </c>
      <c r="S993" t="s">
        <v>5239</v>
      </c>
      <c r="T993" t="s">
        <v>4277</v>
      </c>
      <c r="U993" t="s">
        <v>7895</v>
      </c>
      <c r="V993" t="s">
        <v>7896</v>
      </c>
      <c r="W993" t="s">
        <v>588</v>
      </c>
      <c r="X993" t="str">
        <f t="shared" si="15"/>
        <v>Inversión</v>
      </c>
      <c r="Y993" t="s">
        <v>626</v>
      </c>
    </row>
    <row r="994" spans="1:25" x14ac:dyDescent="0.2">
      <c r="A994" t="s">
        <v>3060</v>
      </c>
      <c r="B994" t="s">
        <v>8332</v>
      </c>
      <c r="C994" s="71" t="s">
        <v>8333</v>
      </c>
      <c r="D994" t="s">
        <v>583</v>
      </c>
      <c r="E994" t="s">
        <v>584</v>
      </c>
      <c r="F994" t="s">
        <v>490</v>
      </c>
      <c r="G994" t="s">
        <v>2279</v>
      </c>
      <c r="H994" t="s">
        <v>164</v>
      </c>
      <c r="I994" t="s">
        <v>118</v>
      </c>
      <c r="J994" t="s">
        <v>37</v>
      </c>
      <c r="K994" t="s">
        <v>586</v>
      </c>
      <c r="L994" t="s">
        <v>39</v>
      </c>
      <c r="M994">
        <v>36355146</v>
      </c>
      <c r="N994">
        <v>0</v>
      </c>
      <c r="O994">
        <v>36355146</v>
      </c>
      <c r="P994">
        <v>0</v>
      </c>
      <c r="Q994" t="s">
        <v>8334</v>
      </c>
      <c r="R994" t="s">
        <v>3066</v>
      </c>
      <c r="S994" t="s">
        <v>3398</v>
      </c>
      <c r="T994" t="s">
        <v>588</v>
      </c>
      <c r="U994" t="s">
        <v>8335</v>
      </c>
      <c r="V994" t="s">
        <v>8336</v>
      </c>
      <c r="W994" t="s">
        <v>588</v>
      </c>
      <c r="X994" t="str">
        <f t="shared" si="15"/>
        <v>Funcionamiento</v>
      </c>
      <c r="Y994" t="s">
        <v>2279</v>
      </c>
    </row>
    <row r="995" spans="1:25" x14ac:dyDescent="0.2">
      <c r="A995" t="s">
        <v>3060</v>
      </c>
      <c r="B995" t="s">
        <v>8332</v>
      </c>
      <c r="C995" s="71" t="s">
        <v>8333</v>
      </c>
      <c r="D995" t="s">
        <v>583</v>
      </c>
      <c r="E995" t="s">
        <v>584</v>
      </c>
      <c r="F995" t="s">
        <v>490</v>
      </c>
      <c r="G995" t="s">
        <v>2279</v>
      </c>
      <c r="H995" t="s">
        <v>557</v>
      </c>
      <c r="I995" t="s">
        <v>3221</v>
      </c>
      <c r="J995" t="s">
        <v>37</v>
      </c>
      <c r="K995" t="s">
        <v>586</v>
      </c>
      <c r="L995" t="s">
        <v>39</v>
      </c>
      <c r="M995">
        <v>575982</v>
      </c>
      <c r="N995">
        <v>0</v>
      </c>
      <c r="O995">
        <v>575982</v>
      </c>
      <c r="P995">
        <v>0</v>
      </c>
      <c r="Q995" t="s">
        <v>8334</v>
      </c>
      <c r="R995" t="s">
        <v>3066</v>
      </c>
      <c r="S995" t="s">
        <v>3398</v>
      </c>
      <c r="T995" t="s">
        <v>588</v>
      </c>
      <c r="U995" t="s">
        <v>8335</v>
      </c>
      <c r="V995" t="s">
        <v>8336</v>
      </c>
      <c r="W995" t="s">
        <v>588</v>
      </c>
      <c r="X995" t="str">
        <f t="shared" si="15"/>
        <v>Funcionamiento</v>
      </c>
      <c r="Y995" t="s">
        <v>2279</v>
      </c>
    </row>
    <row r="996" spans="1:25" x14ac:dyDescent="0.2">
      <c r="A996" t="s">
        <v>3060</v>
      </c>
      <c r="B996" t="s">
        <v>8332</v>
      </c>
      <c r="C996" s="71" t="s">
        <v>8333</v>
      </c>
      <c r="D996" t="s">
        <v>583</v>
      </c>
      <c r="E996" t="s">
        <v>584</v>
      </c>
      <c r="F996" t="s">
        <v>490</v>
      </c>
      <c r="G996" t="s">
        <v>2279</v>
      </c>
      <c r="H996" t="s">
        <v>181</v>
      </c>
      <c r="I996" t="s">
        <v>135</v>
      </c>
      <c r="J996" t="s">
        <v>37</v>
      </c>
      <c r="K996" t="s">
        <v>586</v>
      </c>
      <c r="L996" t="s">
        <v>39</v>
      </c>
      <c r="M996">
        <v>2354967</v>
      </c>
      <c r="N996">
        <v>0</v>
      </c>
      <c r="O996">
        <v>2354967</v>
      </c>
      <c r="P996">
        <v>0</v>
      </c>
      <c r="Q996" t="s">
        <v>8334</v>
      </c>
      <c r="R996" t="s">
        <v>3066</v>
      </c>
      <c r="S996" t="s">
        <v>3398</v>
      </c>
      <c r="T996" t="s">
        <v>588</v>
      </c>
      <c r="U996" t="s">
        <v>8335</v>
      </c>
      <c r="V996" t="s">
        <v>8336</v>
      </c>
      <c r="W996" t="s">
        <v>588</v>
      </c>
      <c r="X996" t="str">
        <f t="shared" si="15"/>
        <v>Funcionamiento</v>
      </c>
      <c r="Y996" t="s">
        <v>2279</v>
      </c>
    </row>
    <row r="997" spans="1:25" x14ac:dyDescent="0.2">
      <c r="A997" t="s">
        <v>3060</v>
      </c>
      <c r="B997" t="s">
        <v>8332</v>
      </c>
      <c r="C997" s="71" t="s">
        <v>8333</v>
      </c>
      <c r="D997" t="s">
        <v>583</v>
      </c>
      <c r="E997" t="s">
        <v>584</v>
      </c>
      <c r="F997" t="s">
        <v>490</v>
      </c>
      <c r="G997" t="s">
        <v>2279</v>
      </c>
      <c r="H997" t="s">
        <v>166</v>
      </c>
      <c r="I997" t="s">
        <v>120</v>
      </c>
      <c r="J997" t="s">
        <v>37</v>
      </c>
      <c r="K997" t="s">
        <v>586</v>
      </c>
      <c r="L997" t="s">
        <v>39</v>
      </c>
      <c r="M997">
        <v>502345</v>
      </c>
      <c r="N997">
        <v>0</v>
      </c>
      <c r="O997">
        <v>502345</v>
      </c>
      <c r="P997">
        <v>0</v>
      </c>
      <c r="Q997" t="s">
        <v>8334</v>
      </c>
      <c r="R997" t="s">
        <v>3066</v>
      </c>
      <c r="S997" t="s">
        <v>3398</v>
      </c>
      <c r="T997" t="s">
        <v>588</v>
      </c>
      <c r="U997" t="s">
        <v>8335</v>
      </c>
      <c r="V997" t="s">
        <v>8336</v>
      </c>
      <c r="W997" t="s">
        <v>588</v>
      </c>
      <c r="X997" t="str">
        <f t="shared" si="15"/>
        <v>Funcionamiento</v>
      </c>
      <c r="Y997" t="s">
        <v>2279</v>
      </c>
    </row>
    <row r="998" spans="1:25" x14ac:dyDescent="0.2">
      <c r="A998" t="s">
        <v>3285</v>
      </c>
      <c r="B998" t="s">
        <v>8332</v>
      </c>
      <c r="C998" s="71" t="s">
        <v>8337</v>
      </c>
      <c r="D998" t="s">
        <v>583</v>
      </c>
      <c r="E998" t="s">
        <v>584</v>
      </c>
      <c r="F998" t="s">
        <v>490</v>
      </c>
      <c r="G998" t="s">
        <v>2279</v>
      </c>
      <c r="H998" t="s">
        <v>173</v>
      </c>
      <c r="I998" t="s">
        <v>127</v>
      </c>
      <c r="J998" t="s">
        <v>37</v>
      </c>
      <c r="K998" t="s">
        <v>586</v>
      </c>
      <c r="L998" t="s">
        <v>39</v>
      </c>
      <c r="M998">
        <v>3104400</v>
      </c>
      <c r="N998">
        <v>0</v>
      </c>
      <c r="O998">
        <v>3104400</v>
      </c>
      <c r="P998">
        <v>0</v>
      </c>
      <c r="Q998" t="s">
        <v>8338</v>
      </c>
      <c r="R998" t="s">
        <v>3073</v>
      </c>
      <c r="S998" t="s">
        <v>3251</v>
      </c>
      <c r="T998" t="s">
        <v>588</v>
      </c>
      <c r="U998" t="s">
        <v>8339</v>
      </c>
      <c r="V998" t="s">
        <v>8340</v>
      </c>
      <c r="W998" t="s">
        <v>588</v>
      </c>
      <c r="X998" t="str">
        <f t="shared" si="15"/>
        <v>Funcionamiento</v>
      </c>
      <c r="Y998" t="s">
        <v>2279</v>
      </c>
    </row>
    <row r="999" spans="1:25" x14ac:dyDescent="0.2">
      <c r="A999" t="s">
        <v>3285</v>
      </c>
      <c r="B999" t="s">
        <v>8332</v>
      </c>
      <c r="C999" s="71" t="s">
        <v>8337</v>
      </c>
      <c r="D999" t="s">
        <v>583</v>
      </c>
      <c r="E999" t="s">
        <v>584</v>
      </c>
      <c r="F999" t="s">
        <v>490</v>
      </c>
      <c r="G999" t="s">
        <v>2279</v>
      </c>
      <c r="H999" t="s">
        <v>172</v>
      </c>
      <c r="I999" t="s">
        <v>126</v>
      </c>
      <c r="J999" t="s">
        <v>37</v>
      </c>
      <c r="K999" t="s">
        <v>586</v>
      </c>
      <c r="L999" t="s">
        <v>39</v>
      </c>
      <c r="M999">
        <v>4382400</v>
      </c>
      <c r="N999">
        <v>0</v>
      </c>
      <c r="O999">
        <v>4382400</v>
      </c>
      <c r="P999">
        <v>0</v>
      </c>
      <c r="Q999" t="s">
        <v>8338</v>
      </c>
      <c r="R999" t="s">
        <v>3073</v>
      </c>
      <c r="S999" t="s">
        <v>3251</v>
      </c>
      <c r="T999" t="s">
        <v>588</v>
      </c>
      <c r="U999" t="s">
        <v>8339</v>
      </c>
      <c r="V999" t="s">
        <v>8340</v>
      </c>
      <c r="W999" t="s">
        <v>588</v>
      </c>
      <c r="X999" t="str">
        <f t="shared" si="15"/>
        <v>Funcionamiento</v>
      </c>
      <c r="Y999" t="s">
        <v>2279</v>
      </c>
    </row>
    <row r="1000" spans="1:25" x14ac:dyDescent="0.2">
      <c r="A1000" t="s">
        <v>3285</v>
      </c>
      <c r="B1000" t="s">
        <v>8332</v>
      </c>
      <c r="C1000" s="71" t="s">
        <v>8337</v>
      </c>
      <c r="D1000" t="s">
        <v>583</v>
      </c>
      <c r="E1000" t="s">
        <v>584</v>
      </c>
      <c r="F1000" t="s">
        <v>490</v>
      </c>
      <c r="G1000" t="s">
        <v>2279</v>
      </c>
      <c r="H1000" t="s">
        <v>174</v>
      </c>
      <c r="I1000" t="s">
        <v>128</v>
      </c>
      <c r="J1000" t="s">
        <v>37</v>
      </c>
      <c r="K1000" t="s">
        <v>586</v>
      </c>
      <c r="L1000" t="s">
        <v>39</v>
      </c>
      <c r="M1000">
        <v>1505000</v>
      </c>
      <c r="N1000">
        <v>0</v>
      </c>
      <c r="O1000">
        <v>1505000</v>
      </c>
      <c r="P1000">
        <v>0</v>
      </c>
      <c r="Q1000" t="s">
        <v>8338</v>
      </c>
      <c r="R1000" t="s">
        <v>3073</v>
      </c>
      <c r="S1000" t="s">
        <v>3251</v>
      </c>
      <c r="T1000" t="s">
        <v>588</v>
      </c>
      <c r="U1000" t="s">
        <v>8339</v>
      </c>
      <c r="V1000" t="s">
        <v>8340</v>
      </c>
      <c r="W1000" t="s">
        <v>588</v>
      </c>
      <c r="X1000" t="str">
        <f t="shared" si="15"/>
        <v>Funcionamiento</v>
      </c>
      <c r="Y1000" t="s">
        <v>2279</v>
      </c>
    </row>
    <row r="1001" spans="1:25" x14ac:dyDescent="0.2">
      <c r="A1001" t="s">
        <v>3285</v>
      </c>
      <c r="B1001" t="s">
        <v>8332</v>
      </c>
      <c r="C1001" s="71" t="s">
        <v>8337</v>
      </c>
      <c r="D1001" t="s">
        <v>583</v>
      </c>
      <c r="E1001" t="s">
        <v>584</v>
      </c>
      <c r="F1001" t="s">
        <v>490</v>
      </c>
      <c r="G1001" t="s">
        <v>2279</v>
      </c>
      <c r="H1001" t="s">
        <v>176</v>
      </c>
      <c r="I1001" t="s">
        <v>130</v>
      </c>
      <c r="J1001" t="s">
        <v>37</v>
      </c>
      <c r="K1001" t="s">
        <v>586</v>
      </c>
      <c r="L1001" t="s">
        <v>39</v>
      </c>
      <c r="M1001">
        <v>1128900</v>
      </c>
      <c r="N1001">
        <v>0</v>
      </c>
      <c r="O1001">
        <v>1128900</v>
      </c>
      <c r="P1001">
        <v>0</v>
      </c>
      <c r="Q1001" t="s">
        <v>8338</v>
      </c>
      <c r="R1001" t="s">
        <v>3073</v>
      </c>
      <c r="S1001" t="s">
        <v>3251</v>
      </c>
      <c r="T1001" t="s">
        <v>588</v>
      </c>
      <c r="U1001" t="s">
        <v>8339</v>
      </c>
      <c r="V1001" t="s">
        <v>8340</v>
      </c>
      <c r="W1001" t="s">
        <v>588</v>
      </c>
      <c r="X1001" t="str">
        <f t="shared" si="15"/>
        <v>Funcionamiento</v>
      </c>
      <c r="Y1001" t="s">
        <v>2279</v>
      </c>
    </row>
    <row r="1002" spans="1:25" x14ac:dyDescent="0.2">
      <c r="A1002" t="s">
        <v>3285</v>
      </c>
      <c r="B1002" t="s">
        <v>8332</v>
      </c>
      <c r="C1002" s="71" t="s">
        <v>8337</v>
      </c>
      <c r="D1002" t="s">
        <v>583</v>
      </c>
      <c r="E1002" t="s">
        <v>584</v>
      </c>
      <c r="F1002" t="s">
        <v>490</v>
      </c>
      <c r="G1002" t="s">
        <v>2279</v>
      </c>
      <c r="H1002" t="s">
        <v>177</v>
      </c>
      <c r="I1002" t="s">
        <v>131</v>
      </c>
      <c r="J1002" t="s">
        <v>37</v>
      </c>
      <c r="K1002" t="s">
        <v>586</v>
      </c>
      <c r="L1002" t="s">
        <v>39</v>
      </c>
      <c r="M1002">
        <v>752700</v>
      </c>
      <c r="N1002">
        <v>0</v>
      </c>
      <c r="O1002">
        <v>752700</v>
      </c>
      <c r="P1002">
        <v>0</v>
      </c>
      <c r="Q1002" t="s">
        <v>8338</v>
      </c>
      <c r="R1002" t="s">
        <v>3073</v>
      </c>
      <c r="S1002" t="s">
        <v>3251</v>
      </c>
      <c r="T1002" t="s">
        <v>588</v>
      </c>
      <c r="U1002" t="s">
        <v>8339</v>
      </c>
      <c r="V1002" t="s">
        <v>8340</v>
      </c>
      <c r="W1002" t="s">
        <v>588</v>
      </c>
      <c r="X1002" t="str">
        <f t="shared" si="15"/>
        <v>Funcionamiento</v>
      </c>
      <c r="Y1002" t="s">
        <v>2279</v>
      </c>
    </row>
    <row r="1003" spans="1:25" x14ac:dyDescent="0.2">
      <c r="A1003" t="s">
        <v>3285</v>
      </c>
      <c r="B1003" t="s">
        <v>8332</v>
      </c>
      <c r="C1003" s="71" t="s">
        <v>8337</v>
      </c>
      <c r="D1003" t="s">
        <v>583</v>
      </c>
      <c r="E1003" t="s">
        <v>584</v>
      </c>
      <c r="F1003" t="s">
        <v>490</v>
      </c>
      <c r="G1003" t="s">
        <v>2279</v>
      </c>
      <c r="H1003" t="s">
        <v>175</v>
      </c>
      <c r="I1003" t="s">
        <v>129</v>
      </c>
      <c r="J1003" t="s">
        <v>37</v>
      </c>
      <c r="K1003" t="s">
        <v>586</v>
      </c>
      <c r="L1003" t="s">
        <v>39</v>
      </c>
      <c r="M1003">
        <v>460900</v>
      </c>
      <c r="N1003">
        <v>0</v>
      </c>
      <c r="O1003">
        <v>460900</v>
      </c>
      <c r="P1003">
        <v>0</v>
      </c>
      <c r="Q1003" t="s">
        <v>8338</v>
      </c>
      <c r="R1003" t="s">
        <v>3073</v>
      </c>
      <c r="S1003" t="s">
        <v>3251</v>
      </c>
      <c r="T1003" t="s">
        <v>588</v>
      </c>
      <c r="U1003" t="s">
        <v>8339</v>
      </c>
      <c r="V1003" t="s">
        <v>8340</v>
      </c>
      <c r="W1003" t="s">
        <v>588</v>
      </c>
      <c r="X1003" t="str">
        <f t="shared" si="15"/>
        <v>Funcionamiento</v>
      </c>
      <c r="Y1003" t="s">
        <v>2279</v>
      </c>
    </row>
    <row r="1004" spans="1:25" x14ac:dyDescent="0.2">
      <c r="A1004" t="s">
        <v>3291</v>
      </c>
      <c r="B1004" t="s">
        <v>8870</v>
      </c>
      <c r="C1004" s="71" t="s">
        <v>8871</v>
      </c>
      <c r="D1004" t="s">
        <v>583</v>
      </c>
      <c r="E1004" t="s">
        <v>584</v>
      </c>
      <c r="F1004" t="s">
        <v>490</v>
      </c>
      <c r="G1004" t="s">
        <v>2279</v>
      </c>
      <c r="H1004" t="s">
        <v>190</v>
      </c>
      <c r="I1004" t="s">
        <v>145</v>
      </c>
      <c r="J1004" t="s">
        <v>37</v>
      </c>
      <c r="K1004" t="s">
        <v>586</v>
      </c>
      <c r="L1004" t="s">
        <v>39</v>
      </c>
      <c r="M1004">
        <v>62668</v>
      </c>
      <c r="N1004">
        <v>0</v>
      </c>
      <c r="O1004">
        <v>62668</v>
      </c>
      <c r="P1004">
        <v>0</v>
      </c>
      <c r="Q1004" t="s">
        <v>8872</v>
      </c>
      <c r="R1004" t="s">
        <v>3299</v>
      </c>
      <c r="S1004" t="s">
        <v>4745</v>
      </c>
      <c r="T1004" t="s">
        <v>4491</v>
      </c>
      <c r="U1004" t="s">
        <v>3217</v>
      </c>
      <c r="V1004" t="s">
        <v>8873</v>
      </c>
      <c r="W1004" t="s">
        <v>588</v>
      </c>
      <c r="X1004" t="str">
        <f t="shared" si="15"/>
        <v>Funcionamiento</v>
      </c>
      <c r="Y1004" t="s">
        <v>2279</v>
      </c>
    </row>
    <row r="1005" spans="1:25" x14ac:dyDescent="0.2">
      <c r="A1005" t="s">
        <v>3291</v>
      </c>
      <c r="B1005" t="s">
        <v>8870</v>
      </c>
      <c r="C1005" s="71" t="s">
        <v>8871</v>
      </c>
      <c r="D1005" t="s">
        <v>583</v>
      </c>
      <c r="E1005" t="s">
        <v>584</v>
      </c>
      <c r="F1005" t="s">
        <v>490</v>
      </c>
      <c r="G1005" t="s">
        <v>2279</v>
      </c>
      <c r="H1005" t="s">
        <v>186</v>
      </c>
      <c r="I1005" t="s">
        <v>140</v>
      </c>
      <c r="J1005" t="s">
        <v>37</v>
      </c>
      <c r="K1005" t="s">
        <v>586</v>
      </c>
      <c r="L1005" t="s">
        <v>39</v>
      </c>
      <c r="M1005">
        <v>2392542</v>
      </c>
      <c r="N1005">
        <v>0</v>
      </c>
      <c r="O1005">
        <v>2392542</v>
      </c>
      <c r="P1005">
        <v>0</v>
      </c>
      <c r="Q1005" t="s">
        <v>8872</v>
      </c>
      <c r="R1005" t="s">
        <v>3299</v>
      </c>
      <c r="S1005" t="s">
        <v>4745</v>
      </c>
      <c r="T1005" t="s">
        <v>4491</v>
      </c>
      <c r="U1005" t="s">
        <v>3217</v>
      </c>
      <c r="V1005" t="s">
        <v>8873</v>
      </c>
      <c r="W1005" t="s">
        <v>588</v>
      </c>
      <c r="X1005" t="str">
        <f t="shared" si="15"/>
        <v>Funcionamiento</v>
      </c>
      <c r="Y1005" t="s">
        <v>2279</v>
      </c>
    </row>
    <row r="1006" spans="1:25" x14ac:dyDescent="0.2">
      <c r="A1006" t="s">
        <v>3201</v>
      </c>
      <c r="B1006" t="s">
        <v>8874</v>
      </c>
      <c r="C1006" s="71" t="s">
        <v>8875</v>
      </c>
      <c r="D1006" t="s">
        <v>583</v>
      </c>
      <c r="E1006" t="s">
        <v>584</v>
      </c>
      <c r="F1006" t="s">
        <v>3087</v>
      </c>
      <c r="G1006" t="s">
        <v>2279</v>
      </c>
      <c r="H1006" t="s">
        <v>197</v>
      </c>
      <c r="I1006" t="s">
        <v>155</v>
      </c>
      <c r="J1006" t="s">
        <v>48</v>
      </c>
      <c r="K1006" t="s">
        <v>596</v>
      </c>
      <c r="L1006" t="s">
        <v>39</v>
      </c>
      <c r="M1006">
        <v>3251713</v>
      </c>
      <c r="N1006">
        <v>0</v>
      </c>
      <c r="O1006">
        <v>3251713</v>
      </c>
      <c r="P1006">
        <v>0</v>
      </c>
      <c r="Q1006" t="s">
        <v>8876</v>
      </c>
      <c r="R1006" t="s">
        <v>3640</v>
      </c>
      <c r="S1006" t="s">
        <v>3256</v>
      </c>
      <c r="T1006" t="s">
        <v>3701</v>
      </c>
      <c r="U1006" t="s">
        <v>6371</v>
      </c>
      <c r="V1006" t="s">
        <v>8877</v>
      </c>
      <c r="W1006" t="s">
        <v>588</v>
      </c>
      <c r="X1006" t="str">
        <f t="shared" si="15"/>
        <v>Inversión</v>
      </c>
      <c r="Y1006" t="s">
        <v>626</v>
      </c>
    </row>
    <row r="1007" spans="1:25" x14ac:dyDescent="0.2">
      <c r="A1007" t="s">
        <v>3066</v>
      </c>
      <c r="B1007" t="s">
        <v>8807</v>
      </c>
      <c r="C1007" s="71" t="s">
        <v>8878</v>
      </c>
      <c r="D1007" t="s">
        <v>583</v>
      </c>
      <c r="E1007" t="s">
        <v>584</v>
      </c>
      <c r="F1007" t="s">
        <v>3087</v>
      </c>
      <c r="G1007" t="s">
        <v>2279</v>
      </c>
      <c r="H1007" t="s">
        <v>197</v>
      </c>
      <c r="I1007" t="s">
        <v>155</v>
      </c>
      <c r="J1007" t="s">
        <v>48</v>
      </c>
      <c r="K1007" t="s">
        <v>596</v>
      </c>
      <c r="L1007" t="s">
        <v>39</v>
      </c>
      <c r="M1007">
        <v>2697763</v>
      </c>
      <c r="N1007">
        <v>0</v>
      </c>
      <c r="O1007">
        <v>2697763</v>
      </c>
      <c r="P1007">
        <v>0</v>
      </c>
      <c r="Q1007" t="s">
        <v>8879</v>
      </c>
      <c r="R1007" t="s">
        <v>3216</v>
      </c>
      <c r="S1007" t="s">
        <v>3536</v>
      </c>
      <c r="T1007" t="s">
        <v>588</v>
      </c>
      <c r="U1007" t="s">
        <v>588</v>
      </c>
      <c r="V1007" t="s">
        <v>588</v>
      </c>
      <c r="W1007" t="s">
        <v>588</v>
      </c>
      <c r="X1007" t="str">
        <f t="shared" si="15"/>
        <v>Inversión</v>
      </c>
      <c r="Y1007" t="s">
        <v>626</v>
      </c>
    </row>
    <row r="1008" spans="1:25" x14ac:dyDescent="0.2">
      <c r="A1008" t="s">
        <v>3073</v>
      </c>
      <c r="B1008" t="s">
        <v>8749</v>
      </c>
      <c r="C1008" s="71" t="s">
        <v>8880</v>
      </c>
      <c r="D1008" t="s">
        <v>583</v>
      </c>
      <c r="E1008" t="s">
        <v>584</v>
      </c>
      <c r="F1008" t="s">
        <v>3087</v>
      </c>
      <c r="G1008" t="s">
        <v>2279</v>
      </c>
      <c r="H1008" t="s">
        <v>197</v>
      </c>
      <c r="I1008" t="s">
        <v>155</v>
      </c>
      <c r="J1008" t="s">
        <v>37</v>
      </c>
      <c r="K1008" t="s">
        <v>709</v>
      </c>
      <c r="L1008" t="s">
        <v>39</v>
      </c>
      <c r="M1008">
        <v>8385135</v>
      </c>
      <c r="N1008">
        <v>0</v>
      </c>
      <c r="O1008">
        <v>8385135</v>
      </c>
      <c r="P1008">
        <v>0</v>
      </c>
      <c r="Q1008" t="s">
        <v>8881</v>
      </c>
      <c r="R1008" t="s">
        <v>3206</v>
      </c>
      <c r="S1008" t="s">
        <v>4790</v>
      </c>
      <c r="T1008" t="s">
        <v>588</v>
      </c>
      <c r="U1008" t="s">
        <v>588</v>
      </c>
      <c r="V1008" t="s">
        <v>588</v>
      </c>
      <c r="W1008" t="s">
        <v>588</v>
      </c>
      <c r="X1008" t="str">
        <f t="shared" si="15"/>
        <v>Inversión</v>
      </c>
      <c r="Y1008" t="s">
        <v>626</v>
      </c>
    </row>
    <row r="1009" spans="1:25" x14ac:dyDescent="0.2">
      <c r="A1009" t="s">
        <v>3299</v>
      </c>
      <c r="B1009" t="s">
        <v>8749</v>
      </c>
      <c r="C1009" s="71" t="s">
        <v>8882</v>
      </c>
      <c r="D1009" t="s">
        <v>583</v>
      </c>
      <c r="E1009" t="s">
        <v>584</v>
      </c>
      <c r="F1009" t="s">
        <v>490</v>
      </c>
      <c r="G1009" t="s">
        <v>2279</v>
      </c>
      <c r="H1009" t="s">
        <v>186</v>
      </c>
      <c r="I1009" t="s">
        <v>140</v>
      </c>
      <c r="J1009" t="s">
        <v>37</v>
      </c>
      <c r="K1009" t="s">
        <v>586</v>
      </c>
      <c r="L1009" t="s">
        <v>39</v>
      </c>
      <c r="M1009">
        <v>31463</v>
      </c>
      <c r="N1009">
        <v>0</v>
      </c>
      <c r="O1009">
        <v>31463</v>
      </c>
      <c r="P1009">
        <v>0</v>
      </c>
      <c r="Q1009" t="s">
        <v>2876</v>
      </c>
      <c r="R1009" t="s">
        <v>3882</v>
      </c>
      <c r="S1009" t="s">
        <v>3409</v>
      </c>
      <c r="T1009" t="s">
        <v>3257</v>
      </c>
      <c r="U1009" t="s">
        <v>6675</v>
      </c>
      <c r="V1009" t="s">
        <v>8883</v>
      </c>
      <c r="W1009" t="s">
        <v>588</v>
      </c>
      <c r="X1009" t="str">
        <f t="shared" si="15"/>
        <v>Funcionamiento</v>
      </c>
      <c r="Y1009" t="s">
        <v>2279</v>
      </c>
    </row>
    <row r="1010" spans="1:25" x14ac:dyDescent="0.2">
      <c r="A1010" t="s">
        <v>3299</v>
      </c>
      <c r="B1010" t="s">
        <v>8749</v>
      </c>
      <c r="C1010" s="71" t="s">
        <v>8882</v>
      </c>
      <c r="D1010" t="s">
        <v>583</v>
      </c>
      <c r="E1010" t="s">
        <v>584</v>
      </c>
      <c r="F1010" t="s">
        <v>490</v>
      </c>
      <c r="G1010" t="s">
        <v>2279</v>
      </c>
      <c r="H1010" t="s">
        <v>190</v>
      </c>
      <c r="I1010" t="s">
        <v>145</v>
      </c>
      <c r="J1010" t="s">
        <v>37</v>
      </c>
      <c r="K1010" t="s">
        <v>586</v>
      </c>
      <c r="L1010" t="s">
        <v>39</v>
      </c>
      <c r="M1010">
        <v>22304</v>
      </c>
      <c r="N1010">
        <v>0</v>
      </c>
      <c r="O1010">
        <v>22304</v>
      </c>
      <c r="P1010">
        <v>0</v>
      </c>
      <c r="Q1010" t="s">
        <v>2876</v>
      </c>
      <c r="R1010" t="s">
        <v>3882</v>
      </c>
      <c r="S1010" t="s">
        <v>3409</v>
      </c>
      <c r="T1010" t="s">
        <v>3257</v>
      </c>
      <c r="U1010" t="s">
        <v>6675</v>
      </c>
      <c r="V1010" t="s">
        <v>8883</v>
      </c>
      <c r="W1010" t="s">
        <v>588</v>
      </c>
      <c r="X1010" t="str">
        <f t="shared" si="15"/>
        <v>Funcionamiento</v>
      </c>
      <c r="Y1010" t="s">
        <v>2279</v>
      </c>
    </row>
    <row r="1011" spans="1:25" x14ac:dyDescent="0.2">
      <c r="A1011" t="s">
        <v>3640</v>
      </c>
      <c r="B1011" t="s">
        <v>8884</v>
      </c>
      <c r="C1011" s="71" t="s">
        <v>8885</v>
      </c>
      <c r="D1011" t="s">
        <v>583</v>
      </c>
      <c r="E1011" t="s">
        <v>602</v>
      </c>
      <c r="F1011" t="s">
        <v>3144</v>
      </c>
      <c r="G1011" t="s">
        <v>2279</v>
      </c>
      <c r="H1011" t="s">
        <v>200</v>
      </c>
      <c r="I1011" t="s">
        <v>161</v>
      </c>
      <c r="J1011" t="s">
        <v>37</v>
      </c>
      <c r="K1011" t="s">
        <v>586</v>
      </c>
      <c r="L1011" t="s">
        <v>39</v>
      </c>
      <c r="M1011">
        <v>2450000</v>
      </c>
      <c r="N1011">
        <v>0</v>
      </c>
      <c r="O1011">
        <v>2450000</v>
      </c>
      <c r="P1011">
        <v>2450000</v>
      </c>
      <c r="Q1011" t="s">
        <v>8886</v>
      </c>
      <c r="R1011" t="s">
        <v>3230</v>
      </c>
      <c r="S1011" t="s">
        <v>588</v>
      </c>
      <c r="T1011" t="s">
        <v>588</v>
      </c>
      <c r="U1011" t="s">
        <v>588</v>
      </c>
      <c r="V1011" t="s">
        <v>588</v>
      </c>
      <c r="W1011" t="s">
        <v>588</v>
      </c>
      <c r="X1011" t="str">
        <f t="shared" si="15"/>
        <v>Inversión</v>
      </c>
      <c r="Y1011" t="s">
        <v>585</v>
      </c>
    </row>
    <row r="1012" spans="1:25" x14ac:dyDescent="0.2">
      <c r="A1012" t="s">
        <v>3216</v>
      </c>
      <c r="B1012" t="s">
        <v>8884</v>
      </c>
      <c r="C1012" s="71" t="s">
        <v>8887</v>
      </c>
      <c r="D1012" t="s">
        <v>583</v>
      </c>
      <c r="E1012" t="s">
        <v>584</v>
      </c>
      <c r="F1012" t="s">
        <v>490</v>
      </c>
      <c r="G1012" t="s">
        <v>2279</v>
      </c>
      <c r="H1012" t="s">
        <v>164</v>
      </c>
      <c r="I1012" t="s">
        <v>118</v>
      </c>
      <c r="J1012" t="s">
        <v>37</v>
      </c>
      <c r="K1012" t="s">
        <v>586</v>
      </c>
      <c r="L1012" t="s">
        <v>39</v>
      </c>
      <c r="M1012">
        <v>32602984</v>
      </c>
      <c r="N1012">
        <v>0</v>
      </c>
      <c r="O1012">
        <v>32602984</v>
      </c>
      <c r="P1012">
        <v>0</v>
      </c>
      <c r="Q1012" t="s">
        <v>8888</v>
      </c>
      <c r="R1012" t="s">
        <v>3750</v>
      </c>
      <c r="S1012" t="s">
        <v>4277</v>
      </c>
      <c r="T1012" t="s">
        <v>588</v>
      </c>
      <c r="U1012" t="s">
        <v>11254</v>
      </c>
      <c r="V1012" t="s">
        <v>11255</v>
      </c>
      <c r="W1012" t="s">
        <v>588</v>
      </c>
      <c r="X1012" t="str">
        <f t="shared" si="15"/>
        <v>Funcionamiento</v>
      </c>
      <c r="Y1012" t="s">
        <v>2279</v>
      </c>
    </row>
    <row r="1013" spans="1:25" x14ac:dyDescent="0.2">
      <c r="A1013" t="s">
        <v>3216</v>
      </c>
      <c r="B1013" t="s">
        <v>8884</v>
      </c>
      <c r="C1013" s="71" t="s">
        <v>8887</v>
      </c>
      <c r="D1013" t="s">
        <v>583</v>
      </c>
      <c r="E1013" t="s">
        <v>584</v>
      </c>
      <c r="F1013" t="s">
        <v>490</v>
      </c>
      <c r="G1013" t="s">
        <v>2279</v>
      </c>
      <c r="H1013" t="s">
        <v>557</v>
      </c>
      <c r="I1013" t="s">
        <v>3221</v>
      </c>
      <c r="J1013" t="s">
        <v>37</v>
      </c>
      <c r="K1013" t="s">
        <v>586</v>
      </c>
      <c r="L1013" t="s">
        <v>39</v>
      </c>
      <c r="M1013">
        <v>617124</v>
      </c>
      <c r="N1013">
        <v>0</v>
      </c>
      <c r="O1013">
        <v>617124</v>
      </c>
      <c r="P1013">
        <v>0</v>
      </c>
      <c r="Q1013" t="s">
        <v>8888</v>
      </c>
      <c r="R1013" t="s">
        <v>3750</v>
      </c>
      <c r="S1013" t="s">
        <v>4277</v>
      </c>
      <c r="T1013" t="s">
        <v>588</v>
      </c>
      <c r="U1013" t="s">
        <v>11254</v>
      </c>
      <c r="V1013" t="s">
        <v>11255</v>
      </c>
      <c r="W1013" t="s">
        <v>588</v>
      </c>
      <c r="X1013" t="str">
        <f t="shared" si="15"/>
        <v>Funcionamiento</v>
      </c>
      <c r="Y1013" t="s">
        <v>2279</v>
      </c>
    </row>
    <row r="1014" spans="1:25" x14ac:dyDescent="0.2">
      <c r="A1014" t="s">
        <v>3216</v>
      </c>
      <c r="B1014" t="s">
        <v>8884</v>
      </c>
      <c r="C1014" s="71" t="s">
        <v>8887</v>
      </c>
      <c r="D1014" t="s">
        <v>583</v>
      </c>
      <c r="E1014" t="s">
        <v>584</v>
      </c>
      <c r="F1014" t="s">
        <v>490</v>
      </c>
      <c r="G1014" t="s">
        <v>2279</v>
      </c>
      <c r="H1014" t="s">
        <v>170</v>
      </c>
      <c r="I1014" t="s">
        <v>124</v>
      </c>
      <c r="J1014" t="s">
        <v>37</v>
      </c>
      <c r="K1014" t="s">
        <v>586</v>
      </c>
      <c r="L1014" t="s">
        <v>39</v>
      </c>
      <c r="M1014">
        <v>49430903</v>
      </c>
      <c r="N1014">
        <v>0</v>
      </c>
      <c r="O1014">
        <v>49430903</v>
      </c>
      <c r="P1014">
        <v>0</v>
      </c>
      <c r="Q1014" t="s">
        <v>8888</v>
      </c>
      <c r="R1014" t="s">
        <v>3750</v>
      </c>
      <c r="S1014" t="s">
        <v>4277</v>
      </c>
      <c r="T1014" t="s">
        <v>588</v>
      </c>
      <c r="U1014" t="s">
        <v>11254</v>
      </c>
      <c r="V1014" t="s">
        <v>11255</v>
      </c>
      <c r="W1014" t="s">
        <v>588</v>
      </c>
      <c r="X1014" t="str">
        <f t="shared" si="15"/>
        <v>Funcionamiento</v>
      </c>
      <c r="Y1014" t="s">
        <v>2279</v>
      </c>
    </row>
    <row r="1015" spans="1:25" x14ac:dyDescent="0.2">
      <c r="A1015" t="s">
        <v>3216</v>
      </c>
      <c r="B1015" t="s">
        <v>8884</v>
      </c>
      <c r="C1015" s="71" t="s">
        <v>8887</v>
      </c>
      <c r="D1015" t="s">
        <v>583</v>
      </c>
      <c r="E1015" t="s">
        <v>584</v>
      </c>
      <c r="F1015" t="s">
        <v>490</v>
      </c>
      <c r="G1015" t="s">
        <v>2279</v>
      </c>
      <c r="H1015" t="s">
        <v>166</v>
      </c>
      <c r="I1015" t="s">
        <v>120</v>
      </c>
      <c r="J1015" t="s">
        <v>37</v>
      </c>
      <c r="K1015" t="s">
        <v>586</v>
      </c>
      <c r="L1015" t="s">
        <v>39</v>
      </c>
      <c r="M1015">
        <v>528784</v>
      </c>
      <c r="N1015">
        <v>0</v>
      </c>
      <c r="O1015">
        <v>528784</v>
      </c>
      <c r="P1015">
        <v>0</v>
      </c>
      <c r="Q1015" t="s">
        <v>8888</v>
      </c>
      <c r="R1015" t="s">
        <v>3750</v>
      </c>
      <c r="S1015" t="s">
        <v>4277</v>
      </c>
      <c r="T1015" t="s">
        <v>588</v>
      </c>
      <c r="U1015" t="s">
        <v>11254</v>
      </c>
      <c r="V1015" t="s">
        <v>11255</v>
      </c>
      <c r="W1015" t="s">
        <v>588</v>
      </c>
      <c r="X1015" t="str">
        <f t="shared" si="15"/>
        <v>Funcionamiento</v>
      </c>
      <c r="Y1015" t="s">
        <v>2279</v>
      </c>
    </row>
    <row r="1016" spans="1:25" x14ac:dyDescent="0.2">
      <c r="A1016" t="s">
        <v>3216</v>
      </c>
      <c r="B1016" t="s">
        <v>8884</v>
      </c>
      <c r="C1016" s="71" t="s">
        <v>8887</v>
      </c>
      <c r="D1016" t="s">
        <v>583</v>
      </c>
      <c r="E1016" t="s">
        <v>584</v>
      </c>
      <c r="F1016" t="s">
        <v>490</v>
      </c>
      <c r="G1016" t="s">
        <v>2279</v>
      </c>
      <c r="H1016" t="s">
        <v>181</v>
      </c>
      <c r="I1016" t="s">
        <v>135</v>
      </c>
      <c r="J1016" t="s">
        <v>37</v>
      </c>
      <c r="K1016" t="s">
        <v>586</v>
      </c>
      <c r="L1016" t="s">
        <v>39</v>
      </c>
      <c r="M1016">
        <v>2354967</v>
      </c>
      <c r="N1016">
        <v>0</v>
      </c>
      <c r="O1016">
        <v>2354967</v>
      </c>
      <c r="P1016">
        <v>0</v>
      </c>
      <c r="Q1016" t="s">
        <v>8888</v>
      </c>
      <c r="R1016" t="s">
        <v>3750</v>
      </c>
      <c r="S1016" t="s">
        <v>4277</v>
      </c>
      <c r="T1016" t="s">
        <v>588</v>
      </c>
      <c r="U1016" t="s">
        <v>11254</v>
      </c>
      <c r="V1016" t="s">
        <v>11255</v>
      </c>
      <c r="W1016" t="s">
        <v>588</v>
      </c>
      <c r="X1016" t="str">
        <f t="shared" si="15"/>
        <v>Funcionamiento</v>
      </c>
      <c r="Y1016" t="s">
        <v>2279</v>
      </c>
    </row>
    <row r="1017" spans="1:25" x14ac:dyDescent="0.2">
      <c r="A1017" t="s">
        <v>3206</v>
      </c>
      <c r="B1017" t="s">
        <v>8884</v>
      </c>
      <c r="C1017" s="71" t="s">
        <v>8889</v>
      </c>
      <c r="D1017" t="s">
        <v>583</v>
      </c>
      <c r="E1017" t="s">
        <v>644</v>
      </c>
      <c r="F1017" t="s">
        <v>490</v>
      </c>
      <c r="G1017" t="s">
        <v>2279</v>
      </c>
      <c r="H1017" t="s">
        <v>175</v>
      </c>
      <c r="I1017" t="s">
        <v>129</v>
      </c>
      <c r="J1017" t="s">
        <v>37</v>
      </c>
      <c r="K1017" t="s">
        <v>586</v>
      </c>
      <c r="L1017" t="s">
        <v>39</v>
      </c>
      <c r="M1017">
        <v>475200</v>
      </c>
      <c r="N1017">
        <v>-475200</v>
      </c>
      <c r="O1017">
        <v>0</v>
      </c>
      <c r="P1017">
        <v>0</v>
      </c>
      <c r="Q1017" t="s">
        <v>8890</v>
      </c>
      <c r="R1017" t="s">
        <v>3755</v>
      </c>
      <c r="S1017" t="s">
        <v>588</v>
      </c>
      <c r="T1017" t="s">
        <v>588</v>
      </c>
      <c r="U1017" t="s">
        <v>588</v>
      </c>
      <c r="V1017" t="s">
        <v>588</v>
      </c>
      <c r="W1017" t="s">
        <v>588</v>
      </c>
      <c r="X1017" t="str">
        <f t="shared" si="15"/>
        <v>Funcionamiento</v>
      </c>
      <c r="Y1017" t="s">
        <v>2279</v>
      </c>
    </row>
    <row r="1018" spans="1:25" x14ac:dyDescent="0.2">
      <c r="A1018" t="s">
        <v>3206</v>
      </c>
      <c r="B1018" t="s">
        <v>8884</v>
      </c>
      <c r="C1018" s="71" t="s">
        <v>8889</v>
      </c>
      <c r="D1018" t="s">
        <v>583</v>
      </c>
      <c r="E1018" t="s">
        <v>644</v>
      </c>
      <c r="F1018" t="s">
        <v>490</v>
      </c>
      <c r="G1018" t="s">
        <v>2279</v>
      </c>
      <c r="H1018" t="s">
        <v>177</v>
      </c>
      <c r="I1018" t="s">
        <v>131</v>
      </c>
      <c r="J1018" t="s">
        <v>37</v>
      </c>
      <c r="K1018" t="s">
        <v>586</v>
      </c>
      <c r="L1018" t="s">
        <v>39</v>
      </c>
      <c r="M1018">
        <v>898100</v>
      </c>
      <c r="N1018">
        <v>-898100</v>
      </c>
      <c r="O1018">
        <v>0</v>
      </c>
      <c r="P1018">
        <v>0</v>
      </c>
      <c r="Q1018" t="s">
        <v>8890</v>
      </c>
      <c r="R1018" t="s">
        <v>3755</v>
      </c>
      <c r="S1018" t="s">
        <v>588</v>
      </c>
      <c r="T1018" t="s">
        <v>588</v>
      </c>
      <c r="U1018" t="s">
        <v>588</v>
      </c>
      <c r="V1018" t="s">
        <v>588</v>
      </c>
      <c r="W1018" t="s">
        <v>588</v>
      </c>
      <c r="X1018" t="str">
        <f t="shared" si="15"/>
        <v>Funcionamiento</v>
      </c>
      <c r="Y1018" t="s">
        <v>2279</v>
      </c>
    </row>
    <row r="1019" spans="1:25" x14ac:dyDescent="0.2">
      <c r="A1019" t="s">
        <v>3206</v>
      </c>
      <c r="B1019" t="s">
        <v>8884</v>
      </c>
      <c r="C1019" s="71" t="s">
        <v>8889</v>
      </c>
      <c r="D1019" t="s">
        <v>583</v>
      </c>
      <c r="E1019" t="s">
        <v>644</v>
      </c>
      <c r="F1019" t="s">
        <v>490</v>
      </c>
      <c r="G1019" t="s">
        <v>2279</v>
      </c>
      <c r="H1019" t="s">
        <v>176</v>
      </c>
      <c r="I1019" t="s">
        <v>130</v>
      </c>
      <c r="J1019" t="s">
        <v>37</v>
      </c>
      <c r="K1019" t="s">
        <v>586</v>
      </c>
      <c r="L1019" t="s">
        <v>39</v>
      </c>
      <c r="M1019">
        <v>1346700</v>
      </c>
      <c r="N1019">
        <v>-1346700</v>
      </c>
      <c r="O1019">
        <v>0</v>
      </c>
      <c r="P1019">
        <v>0</v>
      </c>
      <c r="Q1019" t="s">
        <v>8890</v>
      </c>
      <c r="R1019" t="s">
        <v>3755</v>
      </c>
      <c r="S1019" t="s">
        <v>588</v>
      </c>
      <c r="T1019" t="s">
        <v>588</v>
      </c>
      <c r="U1019" t="s">
        <v>588</v>
      </c>
      <c r="V1019" t="s">
        <v>588</v>
      </c>
      <c r="W1019" t="s">
        <v>588</v>
      </c>
      <c r="X1019" t="str">
        <f t="shared" si="15"/>
        <v>Funcionamiento</v>
      </c>
      <c r="Y1019" t="s">
        <v>2279</v>
      </c>
    </row>
    <row r="1020" spans="1:25" x14ac:dyDescent="0.2">
      <c r="A1020" t="s">
        <v>3206</v>
      </c>
      <c r="B1020" t="s">
        <v>8884</v>
      </c>
      <c r="C1020" s="71" t="s">
        <v>8889</v>
      </c>
      <c r="D1020" t="s">
        <v>583</v>
      </c>
      <c r="E1020" t="s">
        <v>644</v>
      </c>
      <c r="F1020" t="s">
        <v>490</v>
      </c>
      <c r="G1020" t="s">
        <v>2279</v>
      </c>
      <c r="H1020" t="s">
        <v>172</v>
      </c>
      <c r="I1020" t="s">
        <v>126</v>
      </c>
      <c r="J1020" t="s">
        <v>37</v>
      </c>
      <c r="K1020" t="s">
        <v>586</v>
      </c>
      <c r="L1020" t="s">
        <v>39</v>
      </c>
      <c r="M1020">
        <v>4523000</v>
      </c>
      <c r="N1020">
        <v>-4523000</v>
      </c>
      <c r="O1020">
        <v>0</v>
      </c>
      <c r="P1020">
        <v>0</v>
      </c>
      <c r="Q1020" t="s">
        <v>8890</v>
      </c>
      <c r="R1020" t="s">
        <v>3755</v>
      </c>
      <c r="S1020" t="s">
        <v>588</v>
      </c>
      <c r="T1020" t="s">
        <v>588</v>
      </c>
      <c r="U1020" t="s">
        <v>588</v>
      </c>
      <c r="V1020" t="s">
        <v>588</v>
      </c>
      <c r="W1020" t="s">
        <v>588</v>
      </c>
      <c r="X1020" t="str">
        <f t="shared" si="15"/>
        <v>Funcionamiento</v>
      </c>
      <c r="Y1020" t="s">
        <v>2279</v>
      </c>
    </row>
    <row r="1021" spans="1:25" x14ac:dyDescent="0.2">
      <c r="A1021" t="s">
        <v>3206</v>
      </c>
      <c r="B1021" t="s">
        <v>8884</v>
      </c>
      <c r="C1021" s="71" t="s">
        <v>8889</v>
      </c>
      <c r="D1021" t="s">
        <v>583</v>
      </c>
      <c r="E1021" t="s">
        <v>644</v>
      </c>
      <c r="F1021" t="s">
        <v>490</v>
      </c>
      <c r="G1021" t="s">
        <v>2279</v>
      </c>
      <c r="H1021" t="s">
        <v>174</v>
      </c>
      <c r="I1021" t="s">
        <v>128</v>
      </c>
      <c r="J1021" t="s">
        <v>37</v>
      </c>
      <c r="K1021" t="s">
        <v>586</v>
      </c>
      <c r="L1021" t="s">
        <v>39</v>
      </c>
      <c r="M1021">
        <v>1795500</v>
      </c>
      <c r="N1021">
        <v>-1795500</v>
      </c>
      <c r="O1021">
        <v>0</v>
      </c>
      <c r="P1021">
        <v>0</v>
      </c>
      <c r="Q1021" t="s">
        <v>8890</v>
      </c>
      <c r="R1021" t="s">
        <v>3755</v>
      </c>
      <c r="S1021" t="s">
        <v>588</v>
      </c>
      <c r="T1021" t="s">
        <v>588</v>
      </c>
      <c r="U1021" t="s">
        <v>588</v>
      </c>
      <c r="V1021" t="s">
        <v>588</v>
      </c>
      <c r="W1021" t="s">
        <v>588</v>
      </c>
      <c r="X1021" t="str">
        <f t="shared" si="15"/>
        <v>Funcionamiento</v>
      </c>
      <c r="Y1021" t="s">
        <v>2279</v>
      </c>
    </row>
    <row r="1022" spans="1:25" x14ac:dyDescent="0.2">
      <c r="A1022" t="s">
        <v>3206</v>
      </c>
      <c r="B1022" t="s">
        <v>8884</v>
      </c>
      <c r="C1022" s="71" t="s">
        <v>8889</v>
      </c>
      <c r="D1022" t="s">
        <v>583</v>
      </c>
      <c r="E1022" t="s">
        <v>644</v>
      </c>
      <c r="F1022" t="s">
        <v>490</v>
      </c>
      <c r="G1022" t="s">
        <v>2279</v>
      </c>
      <c r="H1022" t="s">
        <v>173</v>
      </c>
      <c r="I1022" t="s">
        <v>127</v>
      </c>
      <c r="J1022" t="s">
        <v>37</v>
      </c>
      <c r="K1022" t="s">
        <v>586</v>
      </c>
      <c r="L1022" t="s">
        <v>39</v>
      </c>
      <c r="M1022">
        <v>3204100</v>
      </c>
      <c r="N1022">
        <v>-3204100</v>
      </c>
      <c r="O1022">
        <v>0</v>
      </c>
      <c r="P1022">
        <v>0</v>
      </c>
      <c r="Q1022" t="s">
        <v>8890</v>
      </c>
      <c r="R1022" t="s">
        <v>3755</v>
      </c>
      <c r="S1022" t="s">
        <v>588</v>
      </c>
      <c r="T1022" t="s">
        <v>588</v>
      </c>
      <c r="U1022" t="s">
        <v>588</v>
      </c>
      <c r="V1022" t="s">
        <v>588</v>
      </c>
      <c r="W1022" t="s">
        <v>588</v>
      </c>
      <c r="X1022" t="str">
        <f t="shared" si="15"/>
        <v>Funcionamiento</v>
      </c>
      <c r="Y1022" t="s">
        <v>2279</v>
      </c>
    </row>
    <row r="1023" spans="1:25" x14ac:dyDescent="0.2">
      <c r="A1023" t="s">
        <v>3882</v>
      </c>
      <c r="B1023" t="s">
        <v>11202</v>
      </c>
      <c r="C1023" s="71" t="s">
        <v>11256</v>
      </c>
      <c r="D1023" t="s">
        <v>583</v>
      </c>
      <c r="E1023" t="s">
        <v>584</v>
      </c>
      <c r="F1023" t="s">
        <v>490</v>
      </c>
      <c r="G1023" t="s">
        <v>2279</v>
      </c>
      <c r="H1023" t="s">
        <v>177</v>
      </c>
      <c r="I1023" t="s">
        <v>131</v>
      </c>
      <c r="J1023" t="s">
        <v>37</v>
      </c>
      <c r="K1023" t="s">
        <v>586</v>
      </c>
      <c r="L1023" t="s">
        <v>39</v>
      </c>
      <c r="M1023">
        <v>898100</v>
      </c>
      <c r="N1023">
        <v>0</v>
      </c>
      <c r="O1023">
        <v>898100</v>
      </c>
      <c r="P1023">
        <v>0</v>
      </c>
      <c r="Q1023" t="s">
        <v>11257</v>
      </c>
      <c r="R1023" t="s">
        <v>3665</v>
      </c>
      <c r="S1023" t="s">
        <v>3240</v>
      </c>
      <c r="T1023" t="s">
        <v>588</v>
      </c>
      <c r="U1023" t="s">
        <v>11258</v>
      </c>
      <c r="V1023" t="s">
        <v>11259</v>
      </c>
      <c r="W1023" t="s">
        <v>588</v>
      </c>
      <c r="X1023" t="str">
        <f t="shared" si="15"/>
        <v>Funcionamiento</v>
      </c>
      <c r="Y1023" t="s">
        <v>2279</v>
      </c>
    </row>
    <row r="1024" spans="1:25" x14ac:dyDescent="0.2">
      <c r="A1024" t="s">
        <v>3882</v>
      </c>
      <c r="B1024" t="s">
        <v>11202</v>
      </c>
      <c r="C1024" s="71" t="s">
        <v>11256</v>
      </c>
      <c r="D1024" t="s">
        <v>583</v>
      </c>
      <c r="E1024" t="s">
        <v>584</v>
      </c>
      <c r="F1024" t="s">
        <v>490</v>
      </c>
      <c r="G1024" t="s">
        <v>2279</v>
      </c>
      <c r="H1024" t="s">
        <v>172</v>
      </c>
      <c r="I1024" t="s">
        <v>126</v>
      </c>
      <c r="J1024" t="s">
        <v>37</v>
      </c>
      <c r="K1024" t="s">
        <v>586</v>
      </c>
      <c r="L1024" t="s">
        <v>39</v>
      </c>
      <c r="M1024">
        <v>4441200</v>
      </c>
      <c r="N1024">
        <v>0</v>
      </c>
      <c r="O1024">
        <v>4441200</v>
      </c>
      <c r="P1024">
        <v>0</v>
      </c>
      <c r="Q1024" t="s">
        <v>11257</v>
      </c>
      <c r="R1024" t="s">
        <v>3665</v>
      </c>
      <c r="S1024" t="s">
        <v>3240</v>
      </c>
      <c r="T1024" t="s">
        <v>588</v>
      </c>
      <c r="U1024" t="s">
        <v>11258</v>
      </c>
      <c r="V1024" t="s">
        <v>11259</v>
      </c>
      <c r="W1024" t="s">
        <v>588</v>
      </c>
      <c r="X1024" t="str">
        <f t="shared" si="15"/>
        <v>Funcionamiento</v>
      </c>
      <c r="Y1024" t="s">
        <v>2279</v>
      </c>
    </row>
    <row r="1025" spans="1:25" x14ac:dyDescent="0.2">
      <c r="A1025" t="s">
        <v>3882</v>
      </c>
      <c r="B1025" t="s">
        <v>11202</v>
      </c>
      <c r="C1025" s="71" t="s">
        <v>11256</v>
      </c>
      <c r="D1025" t="s">
        <v>583</v>
      </c>
      <c r="E1025" t="s">
        <v>584</v>
      </c>
      <c r="F1025" t="s">
        <v>490</v>
      </c>
      <c r="G1025" t="s">
        <v>2279</v>
      </c>
      <c r="H1025" t="s">
        <v>173</v>
      </c>
      <c r="I1025" t="s">
        <v>127</v>
      </c>
      <c r="J1025" t="s">
        <v>37</v>
      </c>
      <c r="K1025" t="s">
        <v>586</v>
      </c>
      <c r="L1025" t="s">
        <v>39</v>
      </c>
      <c r="M1025">
        <v>3146100</v>
      </c>
      <c r="N1025">
        <v>0</v>
      </c>
      <c r="O1025">
        <v>3146100</v>
      </c>
      <c r="P1025">
        <v>0</v>
      </c>
      <c r="Q1025" t="s">
        <v>11257</v>
      </c>
      <c r="R1025" t="s">
        <v>3665</v>
      </c>
      <c r="S1025" t="s">
        <v>3240</v>
      </c>
      <c r="T1025" t="s">
        <v>588</v>
      </c>
      <c r="U1025" t="s">
        <v>11258</v>
      </c>
      <c r="V1025" t="s">
        <v>11259</v>
      </c>
      <c r="W1025" t="s">
        <v>588</v>
      </c>
      <c r="X1025" t="str">
        <f t="shared" si="15"/>
        <v>Funcionamiento</v>
      </c>
      <c r="Y1025" t="s">
        <v>2279</v>
      </c>
    </row>
    <row r="1026" spans="1:25" x14ac:dyDescent="0.2">
      <c r="A1026" t="s">
        <v>3882</v>
      </c>
      <c r="B1026" t="s">
        <v>11202</v>
      </c>
      <c r="C1026" s="71" t="s">
        <v>11256</v>
      </c>
      <c r="D1026" t="s">
        <v>583</v>
      </c>
      <c r="E1026" t="s">
        <v>584</v>
      </c>
      <c r="F1026" t="s">
        <v>490</v>
      </c>
      <c r="G1026" t="s">
        <v>2279</v>
      </c>
      <c r="H1026" t="s">
        <v>175</v>
      </c>
      <c r="I1026" t="s">
        <v>129</v>
      </c>
      <c r="J1026" t="s">
        <v>37</v>
      </c>
      <c r="K1026" t="s">
        <v>586</v>
      </c>
      <c r="L1026" t="s">
        <v>39</v>
      </c>
      <c r="M1026">
        <v>475200</v>
      </c>
      <c r="N1026">
        <v>0</v>
      </c>
      <c r="O1026">
        <v>475200</v>
      </c>
      <c r="P1026">
        <v>0</v>
      </c>
      <c r="Q1026" t="s">
        <v>11257</v>
      </c>
      <c r="R1026" t="s">
        <v>3665</v>
      </c>
      <c r="S1026" t="s">
        <v>3240</v>
      </c>
      <c r="T1026" t="s">
        <v>588</v>
      </c>
      <c r="U1026" t="s">
        <v>11258</v>
      </c>
      <c r="V1026" t="s">
        <v>11259</v>
      </c>
      <c r="W1026" t="s">
        <v>588</v>
      </c>
      <c r="X1026" t="str">
        <f t="shared" ref="X1026:X1089" si="16">IF(LEFT(H1026,1)="C","Inversión","Funcionamiento")</f>
        <v>Funcionamiento</v>
      </c>
      <c r="Y1026" t="s">
        <v>2279</v>
      </c>
    </row>
    <row r="1027" spans="1:25" x14ac:dyDescent="0.2">
      <c r="A1027" t="s">
        <v>3882</v>
      </c>
      <c r="B1027" t="s">
        <v>11202</v>
      </c>
      <c r="C1027" s="71" t="s">
        <v>11256</v>
      </c>
      <c r="D1027" t="s">
        <v>583</v>
      </c>
      <c r="E1027" t="s">
        <v>584</v>
      </c>
      <c r="F1027" t="s">
        <v>490</v>
      </c>
      <c r="G1027" t="s">
        <v>2279</v>
      </c>
      <c r="H1027" t="s">
        <v>176</v>
      </c>
      <c r="I1027" t="s">
        <v>130</v>
      </c>
      <c r="J1027" t="s">
        <v>37</v>
      </c>
      <c r="K1027" t="s">
        <v>586</v>
      </c>
      <c r="L1027" t="s">
        <v>39</v>
      </c>
      <c r="M1027">
        <v>1346700</v>
      </c>
      <c r="N1027">
        <v>0</v>
      </c>
      <c r="O1027">
        <v>1346700</v>
      </c>
      <c r="P1027">
        <v>0</v>
      </c>
      <c r="Q1027" t="s">
        <v>11257</v>
      </c>
      <c r="R1027" t="s">
        <v>3665</v>
      </c>
      <c r="S1027" t="s">
        <v>3240</v>
      </c>
      <c r="T1027" t="s">
        <v>588</v>
      </c>
      <c r="U1027" t="s">
        <v>11258</v>
      </c>
      <c r="V1027" t="s">
        <v>11259</v>
      </c>
      <c r="W1027" t="s">
        <v>588</v>
      </c>
      <c r="X1027" t="str">
        <f t="shared" si="16"/>
        <v>Funcionamiento</v>
      </c>
      <c r="Y1027" t="s">
        <v>2279</v>
      </c>
    </row>
    <row r="1028" spans="1:25" x14ac:dyDescent="0.2">
      <c r="A1028" t="s">
        <v>3882</v>
      </c>
      <c r="B1028" t="s">
        <v>11202</v>
      </c>
      <c r="C1028" s="71" t="s">
        <v>11256</v>
      </c>
      <c r="D1028" t="s">
        <v>583</v>
      </c>
      <c r="E1028" t="s">
        <v>584</v>
      </c>
      <c r="F1028" t="s">
        <v>490</v>
      </c>
      <c r="G1028" t="s">
        <v>2279</v>
      </c>
      <c r="H1028" t="s">
        <v>174</v>
      </c>
      <c r="I1028" t="s">
        <v>128</v>
      </c>
      <c r="J1028" t="s">
        <v>37</v>
      </c>
      <c r="K1028" t="s">
        <v>586</v>
      </c>
      <c r="L1028" t="s">
        <v>39</v>
      </c>
      <c r="M1028">
        <v>1795500</v>
      </c>
      <c r="N1028">
        <v>0</v>
      </c>
      <c r="O1028">
        <v>1795500</v>
      </c>
      <c r="P1028">
        <v>0</v>
      </c>
      <c r="Q1028" t="s">
        <v>11257</v>
      </c>
      <c r="R1028" t="s">
        <v>3665</v>
      </c>
      <c r="S1028" t="s">
        <v>3240</v>
      </c>
      <c r="T1028" t="s">
        <v>588</v>
      </c>
      <c r="U1028" t="s">
        <v>11258</v>
      </c>
      <c r="V1028" t="s">
        <v>11259</v>
      </c>
      <c r="W1028" t="s">
        <v>588</v>
      </c>
      <c r="X1028" t="str">
        <f t="shared" si="16"/>
        <v>Funcionamiento</v>
      </c>
      <c r="Y1028" t="s">
        <v>2279</v>
      </c>
    </row>
    <row r="1029" spans="1:25" x14ac:dyDescent="0.2">
      <c r="A1029" t="s">
        <v>3034</v>
      </c>
      <c r="B1029" t="s">
        <v>3301</v>
      </c>
      <c r="C1029" s="71" t="s">
        <v>3970</v>
      </c>
      <c r="D1029" t="s">
        <v>583</v>
      </c>
      <c r="E1029" t="s">
        <v>584</v>
      </c>
      <c r="F1029" t="s">
        <v>500</v>
      </c>
      <c r="G1029" t="s">
        <v>2313</v>
      </c>
      <c r="H1029" t="s">
        <v>186</v>
      </c>
      <c r="I1029" t="s">
        <v>140</v>
      </c>
      <c r="J1029" t="s">
        <v>37</v>
      </c>
      <c r="K1029" t="s">
        <v>586</v>
      </c>
      <c r="L1029" t="s">
        <v>39</v>
      </c>
      <c r="M1029">
        <v>22000000</v>
      </c>
      <c r="N1029">
        <v>7000000</v>
      </c>
      <c r="O1029">
        <v>29000000</v>
      </c>
      <c r="P1029">
        <v>3258423</v>
      </c>
      <c r="Q1029" t="s">
        <v>2314</v>
      </c>
      <c r="R1029" t="s">
        <v>3034</v>
      </c>
      <c r="S1029" t="s">
        <v>8891</v>
      </c>
      <c r="T1029" t="s">
        <v>8892</v>
      </c>
      <c r="U1029" t="s">
        <v>8893</v>
      </c>
      <c r="V1029" t="s">
        <v>11260</v>
      </c>
      <c r="W1029" t="s">
        <v>588</v>
      </c>
      <c r="X1029" t="str">
        <f t="shared" si="16"/>
        <v>Funcionamiento</v>
      </c>
      <c r="Y1029" t="s">
        <v>2313</v>
      </c>
    </row>
    <row r="1030" spans="1:25" x14ac:dyDescent="0.2">
      <c r="A1030" t="s">
        <v>3034</v>
      </c>
      <c r="B1030" t="s">
        <v>3301</v>
      </c>
      <c r="C1030" s="71" t="s">
        <v>3970</v>
      </c>
      <c r="D1030" t="s">
        <v>583</v>
      </c>
      <c r="E1030" t="s">
        <v>584</v>
      </c>
      <c r="F1030" t="s">
        <v>500</v>
      </c>
      <c r="G1030" t="s">
        <v>2313</v>
      </c>
      <c r="H1030" t="s">
        <v>190</v>
      </c>
      <c r="I1030" t="s">
        <v>145</v>
      </c>
      <c r="J1030" t="s">
        <v>37</v>
      </c>
      <c r="K1030" t="s">
        <v>586</v>
      </c>
      <c r="L1030" t="s">
        <v>39</v>
      </c>
      <c r="M1030">
        <v>900000</v>
      </c>
      <c r="N1030">
        <v>300000</v>
      </c>
      <c r="O1030">
        <v>1200000</v>
      </c>
      <c r="P1030">
        <v>243269</v>
      </c>
      <c r="Q1030" t="s">
        <v>2314</v>
      </c>
      <c r="R1030" t="s">
        <v>3034</v>
      </c>
      <c r="S1030" t="s">
        <v>8891</v>
      </c>
      <c r="T1030" t="s">
        <v>8892</v>
      </c>
      <c r="U1030" t="s">
        <v>8893</v>
      </c>
      <c r="V1030" t="s">
        <v>11260</v>
      </c>
      <c r="W1030" t="s">
        <v>588</v>
      </c>
      <c r="X1030" t="str">
        <f t="shared" si="16"/>
        <v>Funcionamiento</v>
      </c>
      <c r="Y1030" t="s">
        <v>2313</v>
      </c>
    </row>
    <row r="1031" spans="1:25" x14ac:dyDescent="0.2">
      <c r="A1031" t="s">
        <v>3037</v>
      </c>
      <c r="B1031" t="s">
        <v>3301</v>
      </c>
      <c r="C1031" s="71" t="s">
        <v>3971</v>
      </c>
      <c r="D1031" t="s">
        <v>583</v>
      </c>
      <c r="E1031" t="s">
        <v>584</v>
      </c>
      <c r="F1031" t="s">
        <v>500</v>
      </c>
      <c r="G1031" t="s">
        <v>2313</v>
      </c>
      <c r="H1031" t="s">
        <v>189</v>
      </c>
      <c r="I1031" t="s">
        <v>144</v>
      </c>
      <c r="J1031" t="s">
        <v>37</v>
      </c>
      <c r="K1031" t="s">
        <v>586</v>
      </c>
      <c r="L1031" t="s">
        <v>39</v>
      </c>
      <c r="M1031">
        <v>1100000</v>
      </c>
      <c r="N1031">
        <v>0</v>
      </c>
      <c r="O1031">
        <v>1100000</v>
      </c>
      <c r="P1031">
        <v>200900</v>
      </c>
      <c r="Q1031" t="s">
        <v>2315</v>
      </c>
      <c r="R1031" t="s">
        <v>3037</v>
      </c>
      <c r="S1031" t="s">
        <v>8894</v>
      </c>
      <c r="T1031" t="s">
        <v>8895</v>
      </c>
      <c r="U1031" t="s">
        <v>8896</v>
      </c>
      <c r="V1031" t="s">
        <v>8897</v>
      </c>
      <c r="W1031" t="s">
        <v>588</v>
      </c>
      <c r="X1031" t="str">
        <f t="shared" si="16"/>
        <v>Funcionamiento</v>
      </c>
      <c r="Y1031" t="s">
        <v>2313</v>
      </c>
    </row>
    <row r="1032" spans="1:25" x14ac:dyDescent="0.2">
      <c r="A1032" t="s">
        <v>3043</v>
      </c>
      <c r="B1032" t="s">
        <v>3046</v>
      </c>
      <c r="C1032" s="71" t="s">
        <v>3972</v>
      </c>
      <c r="D1032" t="s">
        <v>583</v>
      </c>
      <c r="E1032" t="s">
        <v>584</v>
      </c>
      <c r="F1032" t="s">
        <v>500</v>
      </c>
      <c r="G1032" t="s">
        <v>2313</v>
      </c>
      <c r="H1032" t="s">
        <v>167</v>
      </c>
      <c r="I1032" t="s">
        <v>3051</v>
      </c>
      <c r="J1032" t="s">
        <v>37</v>
      </c>
      <c r="K1032" t="s">
        <v>586</v>
      </c>
      <c r="L1032" t="s">
        <v>39</v>
      </c>
      <c r="M1032">
        <v>1127966</v>
      </c>
      <c r="N1032">
        <v>0</v>
      </c>
      <c r="O1032">
        <v>1127966</v>
      </c>
      <c r="P1032">
        <v>0</v>
      </c>
      <c r="Q1032" t="s">
        <v>2316</v>
      </c>
      <c r="R1032" t="s">
        <v>3043</v>
      </c>
      <c r="S1032" t="s">
        <v>3973</v>
      </c>
      <c r="T1032" t="s">
        <v>588</v>
      </c>
      <c r="U1032" t="s">
        <v>3974</v>
      </c>
      <c r="V1032" t="s">
        <v>3975</v>
      </c>
      <c r="W1032" t="s">
        <v>588</v>
      </c>
      <c r="X1032" t="str">
        <f t="shared" si="16"/>
        <v>Funcionamiento</v>
      </c>
      <c r="Y1032" t="s">
        <v>2313</v>
      </c>
    </row>
    <row r="1033" spans="1:25" x14ac:dyDescent="0.2">
      <c r="A1033" t="s">
        <v>3043</v>
      </c>
      <c r="B1033" t="s">
        <v>3046</v>
      </c>
      <c r="C1033" s="71" t="s">
        <v>3972</v>
      </c>
      <c r="D1033" t="s">
        <v>583</v>
      </c>
      <c r="E1033" t="s">
        <v>584</v>
      </c>
      <c r="F1033" t="s">
        <v>500</v>
      </c>
      <c r="G1033" t="s">
        <v>2313</v>
      </c>
      <c r="H1033" t="s">
        <v>171</v>
      </c>
      <c r="I1033" t="s">
        <v>125</v>
      </c>
      <c r="J1033" t="s">
        <v>37</v>
      </c>
      <c r="K1033" t="s">
        <v>586</v>
      </c>
      <c r="L1033" t="s">
        <v>39</v>
      </c>
      <c r="M1033">
        <v>2696201</v>
      </c>
      <c r="N1033">
        <v>0</v>
      </c>
      <c r="O1033">
        <v>2696201</v>
      </c>
      <c r="P1033">
        <v>0</v>
      </c>
      <c r="Q1033" t="s">
        <v>2316</v>
      </c>
      <c r="R1033" t="s">
        <v>3043</v>
      </c>
      <c r="S1033" t="s">
        <v>3973</v>
      </c>
      <c r="T1033" t="s">
        <v>588</v>
      </c>
      <c r="U1033" t="s">
        <v>3974</v>
      </c>
      <c r="V1033" t="s">
        <v>3975</v>
      </c>
      <c r="W1033" t="s">
        <v>588</v>
      </c>
      <c r="X1033" t="str">
        <f t="shared" si="16"/>
        <v>Funcionamiento</v>
      </c>
      <c r="Y1033" t="s">
        <v>2313</v>
      </c>
    </row>
    <row r="1034" spans="1:25" x14ac:dyDescent="0.2">
      <c r="A1034" t="s">
        <v>3043</v>
      </c>
      <c r="B1034" t="s">
        <v>3046</v>
      </c>
      <c r="C1034" s="71" t="s">
        <v>3972</v>
      </c>
      <c r="D1034" t="s">
        <v>583</v>
      </c>
      <c r="E1034" t="s">
        <v>584</v>
      </c>
      <c r="F1034" t="s">
        <v>500</v>
      </c>
      <c r="G1034" t="s">
        <v>2313</v>
      </c>
      <c r="H1034" t="s">
        <v>181</v>
      </c>
      <c r="I1034" t="s">
        <v>135</v>
      </c>
      <c r="J1034" t="s">
        <v>37</v>
      </c>
      <c r="K1034" t="s">
        <v>586</v>
      </c>
      <c r="L1034" t="s">
        <v>39</v>
      </c>
      <c r="M1034">
        <v>2240265</v>
      </c>
      <c r="N1034">
        <v>0</v>
      </c>
      <c r="O1034">
        <v>2240265</v>
      </c>
      <c r="P1034">
        <v>0</v>
      </c>
      <c r="Q1034" t="s">
        <v>2316</v>
      </c>
      <c r="R1034" t="s">
        <v>3043</v>
      </c>
      <c r="S1034" t="s">
        <v>3973</v>
      </c>
      <c r="T1034" t="s">
        <v>588</v>
      </c>
      <c r="U1034" t="s">
        <v>3974</v>
      </c>
      <c r="V1034" t="s">
        <v>3975</v>
      </c>
      <c r="W1034" t="s">
        <v>588</v>
      </c>
      <c r="X1034" t="str">
        <f t="shared" si="16"/>
        <v>Funcionamiento</v>
      </c>
      <c r="Y1034" t="s">
        <v>2313</v>
      </c>
    </row>
    <row r="1035" spans="1:25" x14ac:dyDescent="0.2">
      <c r="A1035" t="s">
        <v>3043</v>
      </c>
      <c r="B1035" t="s">
        <v>3046</v>
      </c>
      <c r="C1035" s="71" t="s">
        <v>3972</v>
      </c>
      <c r="D1035" t="s">
        <v>583</v>
      </c>
      <c r="E1035" t="s">
        <v>584</v>
      </c>
      <c r="F1035" t="s">
        <v>500</v>
      </c>
      <c r="G1035" t="s">
        <v>2313</v>
      </c>
      <c r="H1035" t="s">
        <v>169</v>
      </c>
      <c r="I1035" t="s">
        <v>123</v>
      </c>
      <c r="J1035" t="s">
        <v>37</v>
      </c>
      <c r="K1035" t="s">
        <v>586</v>
      </c>
      <c r="L1035" t="s">
        <v>39</v>
      </c>
      <c r="M1035">
        <v>1981712</v>
      </c>
      <c r="N1035">
        <v>0</v>
      </c>
      <c r="O1035">
        <v>1981712</v>
      </c>
      <c r="P1035">
        <v>0</v>
      </c>
      <c r="Q1035" t="s">
        <v>2316</v>
      </c>
      <c r="R1035" t="s">
        <v>3043</v>
      </c>
      <c r="S1035" t="s">
        <v>3973</v>
      </c>
      <c r="T1035" t="s">
        <v>588</v>
      </c>
      <c r="U1035" t="s">
        <v>3974</v>
      </c>
      <c r="V1035" t="s">
        <v>3975</v>
      </c>
      <c r="W1035" t="s">
        <v>588</v>
      </c>
      <c r="X1035" t="str">
        <f t="shared" si="16"/>
        <v>Funcionamiento</v>
      </c>
      <c r="Y1035" t="s">
        <v>2313</v>
      </c>
    </row>
    <row r="1036" spans="1:25" x14ac:dyDescent="0.2">
      <c r="A1036" t="s">
        <v>3043</v>
      </c>
      <c r="B1036" t="s">
        <v>3046</v>
      </c>
      <c r="C1036" s="71" t="s">
        <v>3972</v>
      </c>
      <c r="D1036" t="s">
        <v>583</v>
      </c>
      <c r="E1036" t="s">
        <v>584</v>
      </c>
      <c r="F1036" t="s">
        <v>500</v>
      </c>
      <c r="G1036" t="s">
        <v>2313</v>
      </c>
      <c r="H1036" t="s">
        <v>180</v>
      </c>
      <c r="I1036" t="s">
        <v>134</v>
      </c>
      <c r="J1036" t="s">
        <v>37</v>
      </c>
      <c r="K1036" t="s">
        <v>586</v>
      </c>
      <c r="L1036" t="s">
        <v>39</v>
      </c>
      <c r="M1036">
        <v>189517</v>
      </c>
      <c r="N1036">
        <v>0</v>
      </c>
      <c r="O1036">
        <v>189517</v>
      </c>
      <c r="P1036">
        <v>0</v>
      </c>
      <c r="Q1036" t="s">
        <v>2316</v>
      </c>
      <c r="R1036" t="s">
        <v>3043</v>
      </c>
      <c r="S1036" t="s">
        <v>3973</v>
      </c>
      <c r="T1036" t="s">
        <v>588</v>
      </c>
      <c r="U1036" t="s">
        <v>3974</v>
      </c>
      <c r="V1036" t="s">
        <v>3975</v>
      </c>
      <c r="W1036" t="s">
        <v>588</v>
      </c>
      <c r="X1036" t="str">
        <f t="shared" si="16"/>
        <v>Funcionamiento</v>
      </c>
      <c r="Y1036" t="s">
        <v>2313</v>
      </c>
    </row>
    <row r="1037" spans="1:25" x14ac:dyDescent="0.2">
      <c r="A1037" t="s">
        <v>3043</v>
      </c>
      <c r="B1037" t="s">
        <v>3046</v>
      </c>
      <c r="C1037" s="71" t="s">
        <v>3972</v>
      </c>
      <c r="D1037" t="s">
        <v>583</v>
      </c>
      <c r="E1037" t="s">
        <v>584</v>
      </c>
      <c r="F1037" t="s">
        <v>500</v>
      </c>
      <c r="G1037" t="s">
        <v>2313</v>
      </c>
      <c r="H1037" t="s">
        <v>178</v>
      </c>
      <c r="I1037" t="s">
        <v>132</v>
      </c>
      <c r="J1037" t="s">
        <v>37</v>
      </c>
      <c r="K1037" t="s">
        <v>586</v>
      </c>
      <c r="L1037" t="s">
        <v>39</v>
      </c>
      <c r="M1037">
        <v>2280800</v>
      </c>
      <c r="N1037">
        <v>0</v>
      </c>
      <c r="O1037">
        <v>2280800</v>
      </c>
      <c r="P1037">
        <v>0</v>
      </c>
      <c r="Q1037" t="s">
        <v>2316</v>
      </c>
      <c r="R1037" t="s">
        <v>3043</v>
      </c>
      <c r="S1037" t="s">
        <v>3973</v>
      </c>
      <c r="T1037" t="s">
        <v>588</v>
      </c>
      <c r="U1037" t="s">
        <v>3974</v>
      </c>
      <c r="V1037" t="s">
        <v>3975</v>
      </c>
      <c r="W1037" t="s">
        <v>588</v>
      </c>
      <c r="X1037" t="str">
        <f t="shared" si="16"/>
        <v>Funcionamiento</v>
      </c>
      <c r="Y1037" t="s">
        <v>2313</v>
      </c>
    </row>
    <row r="1038" spans="1:25" x14ac:dyDescent="0.2">
      <c r="A1038" t="s">
        <v>3043</v>
      </c>
      <c r="B1038" t="s">
        <v>3046</v>
      </c>
      <c r="C1038" s="71" t="s">
        <v>3972</v>
      </c>
      <c r="D1038" t="s">
        <v>583</v>
      </c>
      <c r="E1038" t="s">
        <v>584</v>
      </c>
      <c r="F1038" t="s">
        <v>500</v>
      </c>
      <c r="G1038" t="s">
        <v>2313</v>
      </c>
      <c r="H1038" t="s">
        <v>164</v>
      </c>
      <c r="I1038" t="s">
        <v>118</v>
      </c>
      <c r="J1038" t="s">
        <v>37</v>
      </c>
      <c r="K1038" t="s">
        <v>586</v>
      </c>
      <c r="L1038" t="s">
        <v>39</v>
      </c>
      <c r="M1038">
        <v>37060734</v>
      </c>
      <c r="N1038">
        <v>0</v>
      </c>
      <c r="O1038">
        <v>37060734</v>
      </c>
      <c r="P1038">
        <v>0</v>
      </c>
      <c r="Q1038" t="s">
        <v>2316</v>
      </c>
      <c r="R1038" t="s">
        <v>3043</v>
      </c>
      <c r="S1038" t="s">
        <v>3973</v>
      </c>
      <c r="T1038" t="s">
        <v>588</v>
      </c>
      <c r="U1038" t="s">
        <v>3974</v>
      </c>
      <c r="V1038" t="s">
        <v>3975</v>
      </c>
      <c r="W1038" t="s">
        <v>588</v>
      </c>
      <c r="X1038" t="str">
        <f t="shared" si="16"/>
        <v>Funcionamiento</v>
      </c>
      <c r="Y1038" t="s">
        <v>2313</v>
      </c>
    </row>
    <row r="1039" spans="1:25" x14ac:dyDescent="0.2">
      <c r="A1039" t="s">
        <v>3043</v>
      </c>
      <c r="B1039" t="s">
        <v>3046</v>
      </c>
      <c r="C1039" s="71" t="s">
        <v>3972</v>
      </c>
      <c r="D1039" t="s">
        <v>583</v>
      </c>
      <c r="E1039" t="s">
        <v>584</v>
      </c>
      <c r="F1039" t="s">
        <v>500</v>
      </c>
      <c r="G1039" t="s">
        <v>2313</v>
      </c>
      <c r="H1039" t="s">
        <v>166</v>
      </c>
      <c r="I1039" t="s">
        <v>120</v>
      </c>
      <c r="J1039" t="s">
        <v>37</v>
      </c>
      <c r="K1039" t="s">
        <v>586</v>
      </c>
      <c r="L1039" t="s">
        <v>39</v>
      </c>
      <c r="M1039">
        <v>779686</v>
      </c>
      <c r="N1039">
        <v>0</v>
      </c>
      <c r="O1039">
        <v>779686</v>
      </c>
      <c r="P1039">
        <v>0</v>
      </c>
      <c r="Q1039" t="s">
        <v>2316</v>
      </c>
      <c r="R1039" t="s">
        <v>3043</v>
      </c>
      <c r="S1039" t="s">
        <v>3973</v>
      </c>
      <c r="T1039" t="s">
        <v>588</v>
      </c>
      <c r="U1039" t="s">
        <v>3974</v>
      </c>
      <c r="V1039" t="s">
        <v>3975</v>
      </c>
      <c r="W1039" t="s">
        <v>588</v>
      </c>
      <c r="X1039" t="str">
        <f t="shared" si="16"/>
        <v>Funcionamiento</v>
      </c>
      <c r="Y1039" t="s">
        <v>2313</v>
      </c>
    </row>
    <row r="1040" spans="1:25" x14ac:dyDescent="0.2">
      <c r="A1040" t="s">
        <v>3045</v>
      </c>
      <c r="B1040" t="s">
        <v>3053</v>
      </c>
      <c r="C1040" s="71" t="s">
        <v>3976</v>
      </c>
      <c r="D1040" t="s">
        <v>583</v>
      </c>
      <c r="E1040" t="s">
        <v>584</v>
      </c>
      <c r="F1040" t="s">
        <v>500</v>
      </c>
      <c r="G1040" t="s">
        <v>2313</v>
      </c>
      <c r="H1040" t="s">
        <v>176</v>
      </c>
      <c r="I1040" t="s">
        <v>130</v>
      </c>
      <c r="J1040" t="s">
        <v>37</v>
      </c>
      <c r="K1040" t="s">
        <v>586</v>
      </c>
      <c r="L1040" t="s">
        <v>39</v>
      </c>
      <c r="M1040">
        <v>1580900</v>
      </c>
      <c r="N1040">
        <v>0</v>
      </c>
      <c r="O1040">
        <v>1580900</v>
      </c>
      <c r="P1040">
        <v>0</v>
      </c>
      <c r="Q1040" t="s">
        <v>2317</v>
      </c>
      <c r="R1040" t="s">
        <v>3045</v>
      </c>
      <c r="S1040" t="s">
        <v>3059</v>
      </c>
      <c r="T1040" t="s">
        <v>588</v>
      </c>
      <c r="U1040" t="s">
        <v>3977</v>
      </c>
      <c r="V1040" t="s">
        <v>3978</v>
      </c>
      <c r="W1040" t="s">
        <v>588</v>
      </c>
      <c r="X1040" t="str">
        <f t="shared" si="16"/>
        <v>Funcionamiento</v>
      </c>
      <c r="Y1040" t="s">
        <v>2313</v>
      </c>
    </row>
    <row r="1041" spans="1:25" x14ac:dyDescent="0.2">
      <c r="A1041" t="s">
        <v>3045</v>
      </c>
      <c r="B1041" t="s">
        <v>3053</v>
      </c>
      <c r="C1041" s="71" t="s">
        <v>3976</v>
      </c>
      <c r="D1041" t="s">
        <v>583</v>
      </c>
      <c r="E1041" t="s">
        <v>584</v>
      </c>
      <c r="F1041" t="s">
        <v>500</v>
      </c>
      <c r="G1041" t="s">
        <v>2313</v>
      </c>
      <c r="H1041" t="s">
        <v>172</v>
      </c>
      <c r="I1041" t="s">
        <v>126</v>
      </c>
      <c r="J1041" t="s">
        <v>37</v>
      </c>
      <c r="K1041" t="s">
        <v>586</v>
      </c>
      <c r="L1041" t="s">
        <v>39</v>
      </c>
      <c r="M1041">
        <v>5765400</v>
      </c>
      <c r="N1041">
        <v>0</v>
      </c>
      <c r="O1041">
        <v>5765400</v>
      </c>
      <c r="P1041">
        <v>0</v>
      </c>
      <c r="Q1041" t="s">
        <v>2317</v>
      </c>
      <c r="R1041" t="s">
        <v>3045</v>
      </c>
      <c r="S1041" t="s">
        <v>3059</v>
      </c>
      <c r="T1041" t="s">
        <v>588</v>
      </c>
      <c r="U1041" t="s">
        <v>3977</v>
      </c>
      <c r="V1041" t="s">
        <v>3978</v>
      </c>
      <c r="W1041" t="s">
        <v>588</v>
      </c>
      <c r="X1041" t="str">
        <f t="shared" si="16"/>
        <v>Funcionamiento</v>
      </c>
      <c r="Y1041" t="s">
        <v>2313</v>
      </c>
    </row>
    <row r="1042" spans="1:25" x14ac:dyDescent="0.2">
      <c r="A1042" t="s">
        <v>3045</v>
      </c>
      <c r="B1042" t="s">
        <v>3053</v>
      </c>
      <c r="C1042" s="71" t="s">
        <v>3976</v>
      </c>
      <c r="D1042" t="s">
        <v>583</v>
      </c>
      <c r="E1042" t="s">
        <v>584</v>
      </c>
      <c r="F1042" t="s">
        <v>500</v>
      </c>
      <c r="G1042" t="s">
        <v>2313</v>
      </c>
      <c r="H1042" t="s">
        <v>173</v>
      </c>
      <c r="I1042" t="s">
        <v>127</v>
      </c>
      <c r="J1042" t="s">
        <v>37</v>
      </c>
      <c r="K1042" t="s">
        <v>586</v>
      </c>
      <c r="L1042" t="s">
        <v>39</v>
      </c>
      <c r="M1042">
        <v>4083800</v>
      </c>
      <c r="N1042">
        <v>0</v>
      </c>
      <c r="O1042">
        <v>4083800</v>
      </c>
      <c r="P1042">
        <v>0</v>
      </c>
      <c r="Q1042" t="s">
        <v>2317</v>
      </c>
      <c r="R1042" t="s">
        <v>3045</v>
      </c>
      <c r="S1042" t="s">
        <v>3059</v>
      </c>
      <c r="T1042" t="s">
        <v>588</v>
      </c>
      <c r="U1042" t="s">
        <v>3977</v>
      </c>
      <c r="V1042" t="s">
        <v>3978</v>
      </c>
      <c r="W1042" t="s">
        <v>588</v>
      </c>
      <c r="X1042" t="str">
        <f t="shared" si="16"/>
        <v>Funcionamiento</v>
      </c>
      <c r="Y1042" t="s">
        <v>2313</v>
      </c>
    </row>
    <row r="1043" spans="1:25" x14ac:dyDescent="0.2">
      <c r="A1043" t="s">
        <v>3045</v>
      </c>
      <c r="B1043" t="s">
        <v>3053</v>
      </c>
      <c r="C1043" s="71" t="s">
        <v>3976</v>
      </c>
      <c r="D1043" t="s">
        <v>583</v>
      </c>
      <c r="E1043" t="s">
        <v>584</v>
      </c>
      <c r="F1043" t="s">
        <v>500</v>
      </c>
      <c r="G1043" t="s">
        <v>2313</v>
      </c>
      <c r="H1043" t="s">
        <v>174</v>
      </c>
      <c r="I1043" t="s">
        <v>128</v>
      </c>
      <c r="J1043" t="s">
        <v>37</v>
      </c>
      <c r="K1043" t="s">
        <v>586</v>
      </c>
      <c r="L1043" t="s">
        <v>39</v>
      </c>
      <c r="M1043">
        <v>2106900</v>
      </c>
      <c r="N1043">
        <v>0</v>
      </c>
      <c r="O1043">
        <v>2106900</v>
      </c>
      <c r="P1043">
        <v>0</v>
      </c>
      <c r="Q1043" t="s">
        <v>2317</v>
      </c>
      <c r="R1043" t="s">
        <v>3045</v>
      </c>
      <c r="S1043" t="s">
        <v>3059</v>
      </c>
      <c r="T1043" t="s">
        <v>588</v>
      </c>
      <c r="U1043" t="s">
        <v>3977</v>
      </c>
      <c r="V1043" t="s">
        <v>3978</v>
      </c>
      <c r="W1043" t="s">
        <v>588</v>
      </c>
      <c r="X1043" t="str">
        <f t="shared" si="16"/>
        <v>Funcionamiento</v>
      </c>
      <c r="Y1043" t="s">
        <v>2313</v>
      </c>
    </row>
    <row r="1044" spans="1:25" x14ac:dyDescent="0.2">
      <c r="A1044" t="s">
        <v>3045</v>
      </c>
      <c r="B1044" t="s">
        <v>3053</v>
      </c>
      <c r="C1044" s="71" t="s">
        <v>3976</v>
      </c>
      <c r="D1044" t="s">
        <v>583</v>
      </c>
      <c r="E1044" t="s">
        <v>584</v>
      </c>
      <c r="F1044" t="s">
        <v>500</v>
      </c>
      <c r="G1044" t="s">
        <v>2313</v>
      </c>
      <c r="H1044" t="s">
        <v>175</v>
      </c>
      <c r="I1044" t="s">
        <v>129</v>
      </c>
      <c r="J1044" t="s">
        <v>37</v>
      </c>
      <c r="K1044" t="s">
        <v>586</v>
      </c>
      <c r="L1044" t="s">
        <v>39</v>
      </c>
      <c r="M1044">
        <v>519100</v>
      </c>
      <c r="N1044">
        <v>0</v>
      </c>
      <c r="O1044">
        <v>519100</v>
      </c>
      <c r="P1044">
        <v>0</v>
      </c>
      <c r="Q1044" t="s">
        <v>2317</v>
      </c>
      <c r="R1044" t="s">
        <v>3045</v>
      </c>
      <c r="S1044" t="s">
        <v>3059</v>
      </c>
      <c r="T1044" t="s">
        <v>588</v>
      </c>
      <c r="U1044" t="s">
        <v>3977</v>
      </c>
      <c r="V1044" t="s">
        <v>3978</v>
      </c>
      <c r="W1044" t="s">
        <v>588</v>
      </c>
      <c r="X1044" t="str">
        <f t="shared" si="16"/>
        <v>Funcionamiento</v>
      </c>
      <c r="Y1044" t="s">
        <v>2313</v>
      </c>
    </row>
    <row r="1045" spans="1:25" x14ac:dyDescent="0.2">
      <c r="A1045" t="s">
        <v>3045</v>
      </c>
      <c r="B1045" t="s">
        <v>3053</v>
      </c>
      <c r="C1045" s="71" t="s">
        <v>3976</v>
      </c>
      <c r="D1045" t="s">
        <v>583</v>
      </c>
      <c r="E1045" t="s">
        <v>584</v>
      </c>
      <c r="F1045" t="s">
        <v>500</v>
      </c>
      <c r="G1045" t="s">
        <v>2313</v>
      </c>
      <c r="H1045" t="s">
        <v>177</v>
      </c>
      <c r="I1045" t="s">
        <v>131</v>
      </c>
      <c r="J1045" t="s">
        <v>37</v>
      </c>
      <c r="K1045" t="s">
        <v>586</v>
      </c>
      <c r="L1045" t="s">
        <v>39</v>
      </c>
      <c r="M1045">
        <v>1054000</v>
      </c>
      <c r="N1045">
        <v>0</v>
      </c>
      <c r="O1045">
        <v>1054000</v>
      </c>
      <c r="P1045">
        <v>0</v>
      </c>
      <c r="Q1045" t="s">
        <v>2317</v>
      </c>
      <c r="R1045" t="s">
        <v>3045</v>
      </c>
      <c r="S1045" t="s">
        <v>3059</v>
      </c>
      <c r="T1045" t="s">
        <v>588</v>
      </c>
      <c r="U1045" t="s">
        <v>3977</v>
      </c>
      <c r="V1045" t="s">
        <v>3978</v>
      </c>
      <c r="W1045" t="s">
        <v>588</v>
      </c>
      <c r="X1045" t="str">
        <f t="shared" si="16"/>
        <v>Funcionamiento</v>
      </c>
      <c r="Y1045" t="s">
        <v>2313</v>
      </c>
    </row>
    <row r="1046" spans="1:25" x14ac:dyDescent="0.2">
      <c r="A1046" t="s">
        <v>3052</v>
      </c>
      <c r="B1046" t="s">
        <v>3979</v>
      </c>
      <c r="C1046" s="71" t="s">
        <v>3980</v>
      </c>
      <c r="D1046" t="s">
        <v>583</v>
      </c>
      <c r="E1046" t="s">
        <v>584</v>
      </c>
      <c r="F1046" t="s">
        <v>500</v>
      </c>
      <c r="G1046" t="s">
        <v>2313</v>
      </c>
      <c r="H1046" t="s">
        <v>101</v>
      </c>
      <c r="I1046" t="s">
        <v>142</v>
      </c>
      <c r="J1046" t="s">
        <v>48</v>
      </c>
      <c r="K1046" t="s">
        <v>596</v>
      </c>
      <c r="L1046" t="s">
        <v>39</v>
      </c>
      <c r="M1046">
        <v>25543550</v>
      </c>
      <c r="N1046">
        <v>-50</v>
      </c>
      <c r="O1046">
        <v>25543500</v>
      </c>
      <c r="P1046">
        <v>0</v>
      </c>
      <c r="Q1046" t="s">
        <v>2318</v>
      </c>
      <c r="R1046" t="s">
        <v>3052</v>
      </c>
      <c r="S1046" t="s">
        <v>3102</v>
      </c>
      <c r="T1046" t="s">
        <v>3114</v>
      </c>
      <c r="U1046" t="s">
        <v>8898</v>
      </c>
      <c r="V1046" t="s">
        <v>8899</v>
      </c>
      <c r="W1046" t="s">
        <v>588</v>
      </c>
      <c r="X1046" t="str">
        <f t="shared" si="16"/>
        <v>Funcionamiento</v>
      </c>
      <c r="Y1046" t="s">
        <v>2313</v>
      </c>
    </row>
    <row r="1047" spans="1:25" x14ac:dyDescent="0.2">
      <c r="A1047" t="s">
        <v>3055</v>
      </c>
      <c r="B1047" t="s">
        <v>3979</v>
      </c>
      <c r="C1047" s="71" t="s">
        <v>3981</v>
      </c>
      <c r="D1047" t="s">
        <v>583</v>
      </c>
      <c r="E1047" t="s">
        <v>584</v>
      </c>
      <c r="F1047" t="s">
        <v>500</v>
      </c>
      <c r="G1047" t="s">
        <v>2313</v>
      </c>
      <c r="H1047" t="s">
        <v>185</v>
      </c>
      <c r="I1047" t="s">
        <v>139</v>
      </c>
      <c r="J1047" t="s">
        <v>37</v>
      </c>
      <c r="K1047" t="s">
        <v>586</v>
      </c>
      <c r="L1047" t="s">
        <v>39</v>
      </c>
      <c r="M1047">
        <v>78400</v>
      </c>
      <c r="N1047">
        <v>0</v>
      </c>
      <c r="O1047">
        <v>78400</v>
      </c>
      <c r="P1047">
        <v>0</v>
      </c>
      <c r="Q1047" t="s">
        <v>2319</v>
      </c>
      <c r="R1047" t="s">
        <v>3055</v>
      </c>
      <c r="S1047" t="s">
        <v>3064</v>
      </c>
      <c r="T1047" t="s">
        <v>3072</v>
      </c>
      <c r="U1047" t="s">
        <v>3184</v>
      </c>
      <c r="V1047" t="s">
        <v>3982</v>
      </c>
      <c r="W1047" t="s">
        <v>588</v>
      </c>
      <c r="X1047" t="str">
        <f t="shared" si="16"/>
        <v>Funcionamiento</v>
      </c>
      <c r="Y1047" t="s">
        <v>2313</v>
      </c>
    </row>
    <row r="1048" spans="1:25" x14ac:dyDescent="0.2">
      <c r="A1048" t="s">
        <v>3055</v>
      </c>
      <c r="B1048" t="s">
        <v>3979</v>
      </c>
      <c r="C1048" s="71" t="s">
        <v>3981</v>
      </c>
      <c r="D1048" t="s">
        <v>583</v>
      </c>
      <c r="E1048" t="s">
        <v>584</v>
      </c>
      <c r="F1048" t="s">
        <v>500</v>
      </c>
      <c r="G1048" t="s">
        <v>2313</v>
      </c>
      <c r="H1048" t="s">
        <v>191</v>
      </c>
      <c r="I1048" t="s">
        <v>146</v>
      </c>
      <c r="J1048" t="s">
        <v>37</v>
      </c>
      <c r="K1048" t="s">
        <v>586</v>
      </c>
      <c r="L1048" t="s">
        <v>39</v>
      </c>
      <c r="M1048">
        <v>258320</v>
      </c>
      <c r="N1048">
        <v>0</v>
      </c>
      <c r="O1048">
        <v>258320</v>
      </c>
      <c r="P1048">
        <v>0</v>
      </c>
      <c r="Q1048" t="s">
        <v>2319</v>
      </c>
      <c r="R1048" t="s">
        <v>3055</v>
      </c>
      <c r="S1048" t="s">
        <v>3064</v>
      </c>
      <c r="T1048" t="s">
        <v>3072</v>
      </c>
      <c r="U1048" t="s">
        <v>3184</v>
      </c>
      <c r="V1048" t="s">
        <v>3982</v>
      </c>
      <c r="W1048" t="s">
        <v>588</v>
      </c>
      <c r="X1048" t="str">
        <f t="shared" si="16"/>
        <v>Funcionamiento</v>
      </c>
      <c r="Y1048" t="s">
        <v>2313</v>
      </c>
    </row>
    <row r="1049" spans="1:25" x14ac:dyDescent="0.2">
      <c r="A1049" t="s">
        <v>3059</v>
      </c>
      <c r="B1049" t="s">
        <v>3062</v>
      </c>
      <c r="C1049" s="71" t="s">
        <v>3983</v>
      </c>
      <c r="D1049" t="s">
        <v>583</v>
      </c>
      <c r="E1049" t="s">
        <v>584</v>
      </c>
      <c r="F1049" t="s">
        <v>3087</v>
      </c>
      <c r="G1049" t="s">
        <v>2313</v>
      </c>
      <c r="H1049" t="s">
        <v>197</v>
      </c>
      <c r="I1049" t="s">
        <v>155</v>
      </c>
      <c r="J1049" t="s">
        <v>37</v>
      </c>
      <c r="K1049" t="s">
        <v>709</v>
      </c>
      <c r="L1049" t="s">
        <v>39</v>
      </c>
      <c r="M1049">
        <v>22706525</v>
      </c>
      <c r="N1049">
        <v>-18450127</v>
      </c>
      <c r="O1049">
        <v>4256398</v>
      </c>
      <c r="P1049">
        <v>2720215</v>
      </c>
      <c r="Q1049" t="s">
        <v>2320</v>
      </c>
      <c r="R1049" t="s">
        <v>3059</v>
      </c>
      <c r="S1049" t="s">
        <v>3697</v>
      </c>
      <c r="T1049" t="s">
        <v>5023</v>
      </c>
      <c r="U1049" t="s">
        <v>6169</v>
      </c>
      <c r="V1049" t="s">
        <v>8900</v>
      </c>
      <c r="W1049" t="s">
        <v>4081</v>
      </c>
      <c r="X1049" t="str">
        <f t="shared" si="16"/>
        <v>Inversión</v>
      </c>
      <c r="Y1049" t="s">
        <v>626</v>
      </c>
    </row>
    <row r="1050" spans="1:25" x14ac:dyDescent="0.2">
      <c r="A1050" t="s">
        <v>3068</v>
      </c>
      <c r="B1050" t="s">
        <v>3738</v>
      </c>
      <c r="C1050" s="71" t="s">
        <v>3984</v>
      </c>
      <c r="D1050" t="s">
        <v>583</v>
      </c>
      <c r="E1050" t="s">
        <v>602</v>
      </c>
      <c r="F1050" t="s">
        <v>3090</v>
      </c>
      <c r="G1050" t="s">
        <v>2313</v>
      </c>
      <c r="H1050" t="s">
        <v>198</v>
      </c>
      <c r="I1050" t="s">
        <v>157</v>
      </c>
      <c r="J1050" t="s">
        <v>48</v>
      </c>
      <c r="K1050" t="s">
        <v>596</v>
      </c>
      <c r="L1050" t="s">
        <v>39</v>
      </c>
      <c r="M1050">
        <v>2000000</v>
      </c>
      <c r="N1050">
        <v>0</v>
      </c>
      <c r="O1050">
        <v>2000000</v>
      </c>
      <c r="P1050">
        <v>2000000</v>
      </c>
      <c r="Q1050" t="s">
        <v>2321</v>
      </c>
      <c r="R1050" t="s">
        <v>3065</v>
      </c>
      <c r="S1050" t="s">
        <v>588</v>
      </c>
      <c r="T1050" t="s">
        <v>588</v>
      </c>
      <c r="U1050" t="s">
        <v>588</v>
      </c>
      <c r="V1050" t="s">
        <v>588</v>
      </c>
      <c r="W1050" t="s">
        <v>588</v>
      </c>
      <c r="X1050" t="str">
        <f t="shared" si="16"/>
        <v>Inversión</v>
      </c>
      <c r="Y1050" t="s">
        <v>708</v>
      </c>
    </row>
    <row r="1051" spans="1:25" x14ac:dyDescent="0.2">
      <c r="A1051" t="s">
        <v>3065</v>
      </c>
      <c r="B1051" t="s">
        <v>3481</v>
      </c>
      <c r="C1051" s="71" t="s">
        <v>3985</v>
      </c>
      <c r="D1051" t="s">
        <v>583</v>
      </c>
      <c r="E1051" t="s">
        <v>584</v>
      </c>
      <c r="F1051" t="s">
        <v>500</v>
      </c>
      <c r="G1051" t="s">
        <v>2313</v>
      </c>
      <c r="H1051" t="s">
        <v>180</v>
      </c>
      <c r="I1051" t="s">
        <v>134</v>
      </c>
      <c r="J1051" t="s">
        <v>37</v>
      </c>
      <c r="K1051" t="s">
        <v>586</v>
      </c>
      <c r="L1051" t="s">
        <v>39</v>
      </c>
      <c r="M1051">
        <v>158945</v>
      </c>
      <c r="N1051">
        <v>0</v>
      </c>
      <c r="O1051">
        <v>158945</v>
      </c>
      <c r="P1051">
        <v>0</v>
      </c>
      <c r="Q1051" t="s">
        <v>2322</v>
      </c>
      <c r="R1051" t="s">
        <v>3072</v>
      </c>
      <c r="S1051" t="s">
        <v>3077</v>
      </c>
      <c r="T1051" t="s">
        <v>588</v>
      </c>
      <c r="U1051" t="s">
        <v>3986</v>
      </c>
      <c r="V1051" t="s">
        <v>3987</v>
      </c>
      <c r="W1051" t="s">
        <v>588</v>
      </c>
      <c r="X1051" t="str">
        <f t="shared" si="16"/>
        <v>Funcionamiento</v>
      </c>
      <c r="Y1051" t="s">
        <v>2313</v>
      </c>
    </row>
    <row r="1052" spans="1:25" x14ac:dyDescent="0.2">
      <c r="A1052" t="s">
        <v>3065</v>
      </c>
      <c r="B1052" t="s">
        <v>3481</v>
      </c>
      <c r="C1052" s="71" t="s">
        <v>3985</v>
      </c>
      <c r="D1052" t="s">
        <v>583</v>
      </c>
      <c r="E1052" t="s">
        <v>584</v>
      </c>
      <c r="F1052" t="s">
        <v>500</v>
      </c>
      <c r="G1052" t="s">
        <v>2313</v>
      </c>
      <c r="H1052" t="s">
        <v>169</v>
      </c>
      <c r="I1052" t="s">
        <v>123</v>
      </c>
      <c r="J1052" t="s">
        <v>37</v>
      </c>
      <c r="K1052" t="s">
        <v>586</v>
      </c>
      <c r="L1052" t="s">
        <v>39</v>
      </c>
      <c r="M1052">
        <v>1134508</v>
      </c>
      <c r="N1052">
        <v>0</v>
      </c>
      <c r="O1052">
        <v>1134508</v>
      </c>
      <c r="P1052">
        <v>0</v>
      </c>
      <c r="Q1052" t="s">
        <v>2322</v>
      </c>
      <c r="R1052" t="s">
        <v>3072</v>
      </c>
      <c r="S1052" t="s">
        <v>3077</v>
      </c>
      <c r="T1052" t="s">
        <v>588</v>
      </c>
      <c r="U1052" t="s">
        <v>3986</v>
      </c>
      <c r="V1052" t="s">
        <v>3987</v>
      </c>
      <c r="W1052" t="s">
        <v>588</v>
      </c>
      <c r="X1052" t="str">
        <f t="shared" si="16"/>
        <v>Funcionamiento</v>
      </c>
      <c r="Y1052" t="s">
        <v>2313</v>
      </c>
    </row>
    <row r="1053" spans="1:25" x14ac:dyDescent="0.2">
      <c r="A1053" t="s">
        <v>3065</v>
      </c>
      <c r="B1053" t="s">
        <v>3481</v>
      </c>
      <c r="C1053" s="71" t="s">
        <v>3985</v>
      </c>
      <c r="D1053" t="s">
        <v>583</v>
      </c>
      <c r="E1053" t="s">
        <v>584</v>
      </c>
      <c r="F1053" t="s">
        <v>500</v>
      </c>
      <c r="G1053" t="s">
        <v>2313</v>
      </c>
      <c r="H1053" t="s">
        <v>171</v>
      </c>
      <c r="I1053" t="s">
        <v>125</v>
      </c>
      <c r="J1053" t="s">
        <v>37</v>
      </c>
      <c r="K1053" t="s">
        <v>586</v>
      </c>
      <c r="L1053" t="s">
        <v>39</v>
      </c>
      <c r="M1053">
        <v>1997610</v>
      </c>
      <c r="N1053">
        <v>0</v>
      </c>
      <c r="O1053">
        <v>1997610</v>
      </c>
      <c r="P1053">
        <v>0</v>
      </c>
      <c r="Q1053" t="s">
        <v>2322</v>
      </c>
      <c r="R1053" t="s">
        <v>3072</v>
      </c>
      <c r="S1053" t="s">
        <v>3077</v>
      </c>
      <c r="T1053" t="s">
        <v>588</v>
      </c>
      <c r="U1053" t="s">
        <v>3986</v>
      </c>
      <c r="V1053" t="s">
        <v>3987</v>
      </c>
      <c r="W1053" t="s">
        <v>588</v>
      </c>
      <c r="X1053" t="str">
        <f t="shared" si="16"/>
        <v>Funcionamiento</v>
      </c>
      <c r="Y1053" t="s">
        <v>2313</v>
      </c>
    </row>
    <row r="1054" spans="1:25" x14ac:dyDescent="0.2">
      <c r="A1054" t="s">
        <v>3065</v>
      </c>
      <c r="B1054" t="s">
        <v>3481</v>
      </c>
      <c r="C1054" s="71" t="s">
        <v>3985</v>
      </c>
      <c r="D1054" t="s">
        <v>583</v>
      </c>
      <c r="E1054" t="s">
        <v>584</v>
      </c>
      <c r="F1054" t="s">
        <v>500</v>
      </c>
      <c r="G1054" t="s">
        <v>2313</v>
      </c>
      <c r="H1054" t="s">
        <v>178</v>
      </c>
      <c r="I1054" t="s">
        <v>132</v>
      </c>
      <c r="J1054" t="s">
        <v>37</v>
      </c>
      <c r="K1054" t="s">
        <v>586</v>
      </c>
      <c r="L1054" t="s">
        <v>39</v>
      </c>
      <c r="M1054">
        <v>1953219</v>
      </c>
      <c r="N1054">
        <v>0</v>
      </c>
      <c r="O1054">
        <v>1953219</v>
      </c>
      <c r="P1054">
        <v>0</v>
      </c>
      <c r="Q1054" t="s">
        <v>2322</v>
      </c>
      <c r="R1054" t="s">
        <v>3072</v>
      </c>
      <c r="S1054" t="s">
        <v>3077</v>
      </c>
      <c r="T1054" t="s">
        <v>588</v>
      </c>
      <c r="U1054" t="s">
        <v>3986</v>
      </c>
      <c r="V1054" t="s">
        <v>3987</v>
      </c>
      <c r="W1054" t="s">
        <v>588</v>
      </c>
      <c r="X1054" t="str">
        <f t="shared" si="16"/>
        <v>Funcionamiento</v>
      </c>
      <c r="Y1054" t="s">
        <v>2313</v>
      </c>
    </row>
    <row r="1055" spans="1:25" x14ac:dyDescent="0.2">
      <c r="A1055" t="s">
        <v>3065</v>
      </c>
      <c r="B1055" t="s">
        <v>3481</v>
      </c>
      <c r="C1055" s="71" t="s">
        <v>3985</v>
      </c>
      <c r="D1055" t="s">
        <v>583</v>
      </c>
      <c r="E1055" t="s">
        <v>584</v>
      </c>
      <c r="F1055" t="s">
        <v>500</v>
      </c>
      <c r="G1055" t="s">
        <v>2313</v>
      </c>
      <c r="H1055" t="s">
        <v>181</v>
      </c>
      <c r="I1055" t="s">
        <v>135</v>
      </c>
      <c r="J1055" t="s">
        <v>37</v>
      </c>
      <c r="K1055" t="s">
        <v>586</v>
      </c>
      <c r="L1055" t="s">
        <v>39</v>
      </c>
      <c r="M1055">
        <v>2240265</v>
      </c>
      <c r="N1055">
        <v>0</v>
      </c>
      <c r="O1055">
        <v>2240265</v>
      </c>
      <c r="P1055">
        <v>0</v>
      </c>
      <c r="Q1055" t="s">
        <v>2322</v>
      </c>
      <c r="R1055" t="s">
        <v>3072</v>
      </c>
      <c r="S1055" t="s">
        <v>3077</v>
      </c>
      <c r="T1055" t="s">
        <v>588</v>
      </c>
      <c r="U1055" t="s">
        <v>3986</v>
      </c>
      <c r="V1055" t="s">
        <v>3987</v>
      </c>
      <c r="W1055" t="s">
        <v>588</v>
      </c>
      <c r="X1055" t="str">
        <f t="shared" si="16"/>
        <v>Funcionamiento</v>
      </c>
      <c r="Y1055" t="s">
        <v>2313</v>
      </c>
    </row>
    <row r="1056" spans="1:25" x14ac:dyDescent="0.2">
      <c r="A1056" t="s">
        <v>3065</v>
      </c>
      <c r="B1056" t="s">
        <v>3481</v>
      </c>
      <c r="C1056" s="71" t="s">
        <v>3985</v>
      </c>
      <c r="D1056" t="s">
        <v>583</v>
      </c>
      <c r="E1056" t="s">
        <v>584</v>
      </c>
      <c r="F1056" t="s">
        <v>500</v>
      </c>
      <c r="G1056" t="s">
        <v>2313</v>
      </c>
      <c r="H1056" t="s">
        <v>192</v>
      </c>
      <c r="I1056" t="s">
        <v>147</v>
      </c>
      <c r="J1056" t="s">
        <v>37</v>
      </c>
      <c r="K1056" t="s">
        <v>586</v>
      </c>
      <c r="L1056" t="s">
        <v>39</v>
      </c>
      <c r="M1056">
        <v>882376</v>
      </c>
      <c r="N1056">
        <v>0</v>
      </c>
      <c r="O1056">
        <v>882376</v>
      </c>
      <c r="P1056">
        <v>0</v>
      </c>
      <c r="Q1056" t="s">
        <v>2322</v>
      </c>
      <c r="R1056" t="s">
        <v>3072</v>
      </c>
      <c r="S1056" t="s">
        <v>3077</v>
      </c>
      <c r="T1056" t="s">
        <v>588</v>
      </c>
      <c r="U1056" t="s">
        <v>3986</v>
      </c>
      <c r="V1056" t="s">
        <v>3987</v>
      </c>
      <c r="W1056" t="s">
        <v>588</v>
      </c>
      <c r="X1056" t="str">
        <f t="shared" si="16"/>
        <v>Funcionamiento</v>
      </c>
      <c r="Y1056" t="s">
        <v>2313</v>
      </c>
    </row>
    <row r="1057" spans="1:25" x14ac:dyDescent="0.2">
      <c r="A1057" t="s">
        <v>3065</v>
      </c>
      <c r="B1057" t="s">
        <v>3481</v>
      </c>
      <c r="C1057" s="71" t="s">
        <v>3985</v>
      </c>
      <c r="D1057" t="s">
        <v>583</v>
      </c>
      <c r="E1057" t="s">
        <v>584</v>
      </c>
      <c r="F1057" t="s">
        <v>500</v>
      </c>
      <c r="G1057" t="s">
        <v>2313</v>
      </c>
      <c r="H1057" t="s">
        <v>164</v>
      </c>
      <c r="I1057" t="s">
        <v>118</v>
      </c>
      <c r="J1057" t="s">
        <v>37</v>
      </c>
      <c r="K1057" t="s">
        <v>586</v>
      </c>
      <c r="L1057" t="s">
        <v>39</v>
      </c>
      <c r="M1057">
        <v>43121188</v>
      </c>
      <c r="N1057">
        <v>0</v>
      </c>
      <c r="O1057">
        <v>43121188</v>
      </c>
      <c r="P1057">
        <v>0</v>
      </c>
      <c r="Q1057" t="s">
        <v>2322</v>
      </c>
      <c r="R1057" t="s">
        <v>3072</v>
      </c>
      <c r="S1057" t="s">
        <v>3077</v>
      </c>
      <c r="T1057" t="s">
        <v>588</v>
      </c>
      <c r="U1057" t="s">
        <v>3986</v>
      </c>
      <c r="V1057" t="s">
        <v>3987</v>
      </c>
      <c r="W1057" t="s">
        <v>588</v>
      </c>
      <c r="X1057" t="str">
        <f t="shared" si="16"/>
        <v>Funcionamiento</v>
      </c>
      <c r="Y1057" t="s">
        <v>2313</v>
      </c>
    </row>
    <row r="1058" spans="1:25" x14ac:dyDescent="0.2">
      <c r="A1058" t="s">
        <v>3065</v>
      </c>
      <c r="B1058" t="s">
        <v>3481</v>
      </c>
      <c r="C1058" s="71" t="s">
        <v>3985</v>
      </c>
      <c r="D1058" t="s">
        <v>583</v>
      </c>
      <c r="E1058" t="s">
        <v>584</v>
      </c>
      <c r="F1058" t="s">
        <v>500</v>
      </c>
      <c r="G1058" t="s">
        <v>2313</v>
      </c>
      <c r="H1058" t="s">
        <v>167</v>
      </c>
      <c r="I1058" t="s">
        <v>3051</v>
      </c>
      <c r="J1058" t="s">
        <v>37</v>
      </c>
      <c r="K1058" t="s">
        <v>586</v>
      </c>
      <c r="L1058" t="s">
        <v>39</v>
      </c>
      <c r="M1058">
        <v>1313103</v>
      </c>
      <c r="N1058">
        <v>0</v>
      </c>
      <c r="O1058">
        <v>1313103</v>
      </c>
      <c r="P1058">
        <v>0</v>
      </c>
      <c r="Q1058" t="s">
        <v>2322</v>
      </c>
      <c r="R1058" t="s">
        <v>3072</v>
      </c>
      <c r="S1058" t="s">
        <v>3077</v>
      </c>
      <c r="T1058" t="s">
        <v>588</v>
      </c>
      <c r="U1058" t="s">
        <v>3986</v>
      </c>
      <c r="V1058" t="s">
        <v>3987</v>
      </c>
      <c r="W1058" t="s">
        <v>588</v>
      </c>
      <c r="X1058" t="str">
        <f t="shared" si="16"/>
        <v>Funcionamiento</v>
      </c>
      <c r="Y1058" t="s">
        <v>2313</v>
      </c>
    </row>
    <row r="1059" spans="1:25" x14ac:dyDescent="0.2">
      <c r="A1059" t="s">
        <v>3065</v>
      </c>
      <c r="B1059" t="s">
        <v>3481</v>
      </c>
      <c r="C1059" s="71" t="s">
        <v>3985</v>
      </c>
      <c r="D1059" t="s">
        <v>583</v>
      </c>
      <c r="E1059" t="s">
        <v>584</v>
      </c>
      <c r="F1059" t="s">
        <v>500</v>
      </c>
      <c r="G1059" t="s">
        <v>2313</v>
      </c>
      <c r="H1059" t="s">
        <v>166</v>
      </c>
      <c r="I1059" t="s">
        <v>120</v>
      </c>
      <c r="J1059" t="s">
        <v>37</v>
      </c>
      <c r="K1059" t="s">
        <v>586</v>
      </c>
      <c r="L1059" t="s">
        <v>39</v>
      </c>
      <c r="M1059">
        <v>886579</v>
      </c>
      <c r="N1059">
        <v>0</v>
      </c>
      <c r="O1059">
        <v>886579</v>
      </c>
      <c r="P1059">
        <v>0</v>
      </c>
      <c r="Q1059" t="s">
        <v>2322</v>
      </c>
      <c r="R1059" t="s">
        <v>3072</v>
      </c>
      <c r="S1059" t="s">
        <v>3077</v>
      </c>
      <c r="T1059" t="s">
        <v>588</v>
      </c>
      <c r="U1059" t="s">
        <v>3986</v>
      </c>
      <c r="V1059" t="s">
        <v>3987</v>
      </c>
      <c r="W1059" t="s">
        <v>588</v>
      </c>
      <c r="X1059" t="str">
        <f t="shared" si="16"/>
        <v>Funcionamiento</v>
      </c>
      <c r="Y1059" t="s">
        <v>2313</v>
      </c>
    </row>
    <row r="1060" spans="1:25" x14ac:dyDescent="0.2">
      <c r="A1060" t="s">
        <v>3072</v>
      </c>
      <c r="B1060" t="s">
        <v>3326</v>
      </c>
      <c r="C1060" s="71" t="s">
        <v>3988</v>
      </c>
      <c r="D1060" t="s">
        <v>583</v>
      </c>
      <c r="E1060" t="s">
        <v>584</v>
      </c>
      <c r="F1060" t="s">
        <v>500</v>
      </c>
      <c r="G1060" t="s">
        <v>2313</v>
      </c>
      <c r="H1060" t="s">
        <v>174</v>
      </c>
      <c r="I1060" t="s">
        <v>128</v>
      </c>
      <c r="J1060" t="s">
        <v>37</v>
      </c>
      <c r="K1060" t="s">
        <v>586</v>
      </c>
      <c r="L1060" t="s">
        <v>39</v>
      </c>
      <c r="M1060">
        <v>2027300</v>
      </c>
      <c r="N1060">
        <v>0</v>
      </c>
      <c r="O1060">
        <v>2027300</v>
      </c>
      <c r="P1060">
        <v>0</v>
      </c>
      <c r="Q1060" t="s">
        <v>2323</v>
      </c>
      <c r="R1060" t="s">
        <v>3064</v>
      </c>
      <c r="S1060" t="s">
        <v>3082</v>
      </c>
      <c r="T1060" t="s">
        <v>588</v>
      </c>
      <c r="U1060" t="s">
        <v>3989</v>
      </c>
      <c r="V1060" t="s">
        <v>3990</v>
      </c>
      <c r="W1060" t="s">
        <v>588</v>
      </c>
      <c r="X1060" t="str">
        <f t="shared" si="16"/>
        <v>Funcionamiento</v>
      </c>
      <c r="Y1060" t="s">
        <v>2313</v>
      </c>
    </row>
    <row r="1061" spans="1:25" x14ac:dyDescent="0.2">
      <c r="A1061" t="s">
        <v>3072</v>
      </c>
      <c r="B1061" t="s">
        <v>3326</v>
      </c>
      <c r="C1061" s="71" t="s">
        <v>3988</v>
      </c>
      <c r="D1061" t="s">
        <v>583</v>
      </c>
      <c r="E1061" t="s">
        <v>584</v>
      </c>
      <c r="F1061" t="s">
        <v>500</v>
      </c>
      <c r="G1061" t="s">
        <v>2313</v>
      </c>
      <c r="H1061" t="s">
        <v>173</v>
      </c>
      <c r="I1061" t="s">
        <v>127</v>
      </c>
      <c r="J1061" t="s">
        <v>37</v>
      </c>
      <c r="K1061" t="s">
        <v>586</v>
      </c>
      <c r="L1061" t="s">
        <v>39</v>
      </c>
      <c r="M1061">
        <v>4002800</v>
      </c>
      <c r="N1061">
        <v>0</v>
      </c>
      <c r="O1061">
        <v>4002800</v>
      </c>
      <c r="P1061">
        <v>0</v>
      </c>
      <c r="Q1061" t="s">
        <v>2323</v>
      </c>
      <c r="R1061" t="s">
        <v>3064</v>
      </c>
      <c r="S1061" t="s">
        <v>3082</v>
      </c>
      <c r="T1061" t="s">
        <v>588</v>
      </c>
      <c r="U1061" t="s">
        <v>3989</v>
      </c>
      <c r="V1061" t="s">
        <v>3990</v>
      </c>
      <c r="W1061" t="s">
        <v>588</v>
      </c>
      <c r="X1061" t="str">
        <f t="shared" si="16"/>
        <v>Funcionamiento</v>
      </c>
      <c r="Y1061" t="s">
        <v>2313</v>
      </c>
    </row>
    <row r="1062" spans="1:25" x14ac:dyDescent="0.2">
      <c r="A1062" t="s">
        <v>3072</v>
      </c>
      <c r="B1062" t="s">
        <v>3326</v>
      </c>
      <c r="C1062" s="71" t="s">
        <v>3988</v>
      </c>
      <c r="D1062" t="s">
        <v>583</v>
      </c>
      <c r="E1062" t="s">
        <v>584</v>
      </c>
      <c r="F1062" t="s">
        <v>500</v>
      </c>
      <c r="G1062" t="s">
        <v>2313</v>
      </c>
      <c r="H1062" t="s">
        <v>172</v>
      </c>
      <c r="I1062" t="s">
        <v>126</v>
      </c>
      <c r="J1062" t="s">
        <v>37</v>
      </c>
      <c r="K1062" t="s">
        <v>586</v>
      </c>
      <c r="L1062" t="s">
        <v>39</v>
      </c>
      <c r="M1062">
        <v>5650800</v>
      </c>
      <c r="N1062">
        <v>0</v>
      </c>
      <c r="O1062">
        <v>5650800</v>
      </c>
      <c r="P1062">
        <v>0</v>
      </c>
      <c r="Q1062" t="s">
        <v>2323</v>
      </c>
      <c r="R1062" t="s">
        <v>3064</v>
      </c>
      <c r="S1062" t="s">
        <v>3082</v>
      </c>
      <c r="T1062" t="s">
        <v>588</v>
      </c>
      <c r="U1062" t="s">
        <v>3989</v>
      </c>
      <c r="V1062" t="s">
        <v>3990</v>
      </c>
      <c r="W1062" t="s">
        <v>588</v>
      </c>
      <c r="X1062" t="str">
        <f t="shared" si="16"/>
        <v>Funcionamiento</v>
      </c>
      <c r="Y1062" t="s">
        <v>2313</v>
      </c>
    </row>
    <row r="1063" spans="1:25" x14ac:dyDescent="0.2">
      <c r="A1063" t="s">
        <v>3072</v>
      </c>
      <c r="B1063" t="s">
        <v>3326</v>
      </c>
      <c r="C1063" s="71" t="s">
        <v>3988</v>
      </c>
      <c r="D1063" t="s">
        <v>583</v>
      </c>
      <c r="E1063" t="s">
        <v>584</v>
      </c>
      <c r="F1063" t="s">
        <v>500</v>
      </c>
      <c r="G1063" t="s">
        <v>2313</v>
      </c>
      <c r="H1063" t="s">
        <v>176</v>
      </c>
      <c r="I1063" t="s">
        <v>130</v>
      </c>
      <c r="J1063" t="s">
        <v>37</v>
      </c>
      <c r="K1063" t="s">
        <v>586</v>
      </c>
      <c r="L1063" t="s">
        <v>39</v>
      </c>
      <c r="M1063">
        <v>1521000</v>
      </c>
      <c r="N1063">
        <v>0</v>
      </c>
      <c r="O1063">
        <v>1521000</v>
      </c>
      <c r="P1063">
        <v>0</v>
      </c>
      <c r="Q1063" t="s">
        <v>2323</v>
      </c>
      <c r="R1063" t="s">
        <v>3064</v>
      </c>
      <c r="S1063" t="s">
        <v>3082</v>
      </c>
      <c r="T1063" t="s">
        <v>588</v>
      </c>
      <c r="U1063" t="s">
        <v>3989</v>
      </c>
      <c r="V1063" t="s">
        <v>3990</v>
      </c>
      <c r="W1063" t="s">
        <v>588</v>
      </c>
      <c r="X1063" t="str">
        <f t="shared" si="16"/>
        <v>Funcionamiento</v>
      </c>
      <c r="Y1063" t="s">
        <v>2313</v>
      </c>
    </row>
    <row r="1064" spans="1:25" x14ac:dyDescent="0.2">
      <c r="A1064" t="s">
        <v>3072</v>
      </c>
      <c r="B1064" t="s">
        <v>3326</v>
      </c>
      <c r="C1064" s="71" t="s">
        <v>3988</v>
      </c>
      <c r="D1064" t="s">
        <v>583</v>
      </c>
      <c r="E1064" t="s">
        <v>584</v>
      </c>
      <c r="F1064" t="s">
        <v>500</v>
      </c>
      <c r="G1064" t="s">
        <v>2313</v>
      </c>
      <c r="H1064" t="s">
        <v>175</v>
      </c>
      <c r="I1064" t="s">
        <v>129</v>
      </c>
      <c r="J1064" t="s">
        <v>37</v>
      </c>
      <c r="K1064" t="s">
        <v>586</v>
      </c>
      <c r="L1064" t="s">
        <v>39</v>
      </c>
      <c r="M1064">
        <v>602400</v>
      </c>
      <c r="N1064">
        <v>0</v>
      </c>
      <c r="O1064">
        <v>602400</v>
      </c>
      <c r="P1064">
        <v>0</v>
      </c>
      <c r="Q1064" t="s">
        <v>2323</v>
      </c>
      <c r="R1064" t="s">
        <v>3064</v>
      </c>
      <c r="S1064" t="s">
        <v>3082</v>
      </c>
      <c r="T1064" t="s">
        <v>588</v>
      </c>
      <c r="U1064" t="s">
        <v>3989</v>
      </c>
      <c r="V1064" t="s">
        <v>3990</v>
      </c>
      <c r="W1064" t="s">
        <v>588</v>
      </c>
      <c r="X1064" t="str">
        <f t="shared" si="16"/>
        <v>Funcionamiento</v>
      </c>
      <c r="Y1064" t="s">
        <v>2313</v>
      </c>
    </row>
    <row r="1065" spans="1:25" x14ac:dyDescent="0.2">
      <c r="A1065" t="s">
        <v>3072</v>
      </c>
      <c r="B1065" t="s">
        <v>3326</v>
      </c>
      <c r="C1065" s="71" t="s">
        <v>3988</v>
      </c>
      <c r="D1065" t="s">
        <v>583</v>
      </c>
      <c r="E1065" t="s">
        <v>584</v>
      </c>
      <c r="F1065" t="s">
        <v>500</v>
      </c>
      <c r="G1065" t="s">
        <v>2313</v>
      </c>
      <c r="H1065" t="s">
        <v>177</v>
      </c>
      <c r="I1065" t="s">
        <v>131</v>
      </c>
      <c r="J1065" t="s">
        <v>37</v>
      </c>
      <c r="K1065" t="s">
        <v>586</v>
      </c>
      <c r="L1065" t="s">
        <v>39</v>
      </c>
      <c r="M1065">
        <v>1014000</v>
      </c>
      <c r="N1065">
        <v>0</v>
      </c>
      <c r="O1065">
        <v>1014000</v>
      </c>
      <c r="P1065">
        <v>0</v>
      </c>
      <c r="Q1065" t="s">
        <v>2323</v>
      </c>
      <c r="R1065" t="s">
        <v>3064</v>
      </c>
      <c r="S1065" t="s">
        <v>3082</v>
      </c>
      <c r="T1065" t="s">
        <v>588</v>
      </c>
      <c r="U1065" t="s">
        <v>3989</v>
      </c>
      <c r="V1065" t="s">
        <v>3990</v>
      </c>
      <c r="W1065" t="s">
        <v>588</v>
      </c>
      <c r="X1065" t="str">
        <f t="shared" si="16"/>
        <v>Funcionamiento</v>
      </c>
      <c r="Y1065" t="s">
        <v>2313</v>
      </c>
    </row>
    <row r="1066" spans="1:25" x14ac:dyDescent="0.2">
      <c r="A1066" t="s">
        <v>3064</v>
      </c>
      <c r="B1066" t="s">
        <v>3752</v>
      </c>
      <c r="C1066" s="71" t="s">
        <v>3991</v>
      </c>
      <c r="D1066" t="s">
        <v>583</v>
      </c>
      <c r="E1066" t="s">
        <v>584</v>
      </c>
      <c r="F1066" t="s">
        <v>500</v>
      </c>
      <c r="G1066" t="s">
        <v>2313</v>
      </c>
      <c r="H1066" t="s">
        <v>184</v>
      </c>
      <c r="I1066" t="s">
        <v>138</v>
      </c>
      <c r="J1066" t="s">
        <v>37</v>
      </c>
      <c r="K1066" t="s">
        <v>586</v>
      </c>
      <c r="L1066" t="s">
        <v>39</v>
      </c>
      <c r="M1066">
        <v>900000</v>
      </c>
      <c r="N1066">
        <v>0</v>
      </c>
      <c r="O1066">
        <v>900000</v>
      </c>
      <c r="P1066">
        <v>0</v>
      </c>
      <c r="Q1066" t="s">
        <v>2324</v>
      </c>
      <c r="R1066" t="s">
        <v>3071</v>
      </c>
      <c r="S1066" t="s">
        <v>3257</v>
      </c>
      <c r="T1066" t="s">
        <v>588</v>
      </c>
      <c r="U1066" t="s">
        <v>588</v>
      </c>
      <c r="V1066" t="s">
        <v>588</v>
      </c>
      <c r="W1066" t="s">
        <v>588</v>
      </c>
      <c r="X1066" t="str">
        <f t="shared" si="16"/>
        <v>Funcionamiento</v>
      </c>
      <c r="Y1066" t="s">
        <v>2313</v>
      </c>
    </row>
    <row r="1067" spans="1:25" x14ac:dyDescent="0.2">
      <c r="A1067" t="s">
        <v>3071</v>
      </c>
      <c r="B1067" t="s">
        <v>3332</v>
      </c>
      <c r="C1067" s="71" t="s">
        <v>3992</v>
      </c>
      <c r="D1067" t="s">
        <v>583</v>
      </c>
      <c r="E1067" t="s">
        <v>584</v>
      </c>
      <c r="F1067" t="s">
        <v>500</v>
      </c>
      <c r="G1067" t="s">
        <v>2313</v>
      </c>
      <c r="H1067" t="s">
        <v>194</v>
      </c>
      <c r="I1067" t="s">
        <v>149</v>
      </c>
      <c r="J1067" t="s">
        <v>37</v>
      </c>
      <c r="K1067" t="s">
        <v>586</v>
      </c>
      <c r="L1067" t="s">
        <v>39</v>
      </c>
      <c r="M1067">
        <v>6590000</v>
      </c>
      <c r="N1067">
        <v>0</v>
      </c>
      <c r="O1067">
        <v>6590000</v>
      </c>
      <c r="P1067">
        <v>0</v>
      </c>
      <c r="Q1067" t="s">
        <v>2325</v>
      </c>
      <c r="R1067" t="s">
        <v>3088</v>
      </c>
      <c r="S1067" t="s">
        <v>3110</v>
      </c>
      <c r="T1067" t="s">
        <v>3082</v>
      </c>
      <c r="U1067" t="s">
        <v>3993</v>
      </c>
      <c r="V1067" t="s">
        <v>3994</v>
      </c>
      <c r="W1067" t="s">
        <v>588</v>
      </c>
      <c r="X1067" t="str">
        <f t="shared" si="16"/>
        <v>Funcionamiento</v>
      </c>
      <c r="Y1067" t="s">
        <v>2313</v>
      </c>
    </row>
    <row r="1068" spans="1:25" x14ac:dyDescent="0.2">
      <c r="A1068" t="s">
        <v>3088</v>
      </c>
      <c r="B1068" t="s">
        <v>3332</v>
      </c>
      <c r="C1068" s="71" t="s">
        <v>3995</v>
      </c>
      <c r="D1068" t="s">
        <v>583</v>
      </c>
      <c r="E1068" t="s">
        <v>584</v>
      </c>
      <c r="F1068" t="s">
        <v>500</v>
      </c>
      <c r="G1068" t="s">
        <v>2313</v>
      </c>
      <c r="H1068" t="s">
        <v>195</v>
      </c>
      <c r="I1068" t="s">
        <v>150</v>
      </c>
      <c r="J1068" t="s">
        <v>48</v>
      </c>
      <c r="K1068" t="s">
        <v>596</v>
      </c>
      <c r="L1068" t="s">
        <v>39</v>
      </c>
      <c r="M1068">
        <v>265000</v>
      </c>
      <c r="N1068">
        <v>0</v>
      </c>
      <c r="O1068">
        <v>265000</v>
      </c>
      <c r="P1068">
        <v>2000</v>
      </c>
      <c r="Q1068" t="s">
        <v>2326</v>
      </c>
      <c r="R1068" t="s">
        <v>3091</v>
      </c>
      <c r="S1068" t="s">
        <v>3160</v>
      </c>
      <c r="T1068" t="s">
        <v>3177</v>
      </c>
      <c r="U1068" t="s">
        <v>3996</v>
      </c>
      <c r="V1068" t="s">
        <v>3997</v>
      </c>
      <c r="W1068" t="s">
        <v>588</v>
      </c>
      <c r="X1068" t="str">
        <f t="shared" si="16"/>
        <v>Funcionamiento</v>
      </c>
      <c r="Y1068" t="s">
        <v>2313</v>
      </c>
    </row>
    <row r="1069" spans="1:25" x14ac:dyDescent="0.2">
      <c r="A1069" t="s">
        <v>3091</v>
      </c>
      <c r="B1069" t="s">
        <v>3998</v>
      </c>
      <c r="C1069" s="71" t="s">
        <v>3999</v>
      </c>
      <c r="D1069" t="s">
        <v>583</v>
      </c>
      <c r="E1069" t="s">
        <v>584</v>
      </c>
      <c r="F1069" t="s">
        <v>3087</v>
      </c>
      <c r="G1069" t="s">
        <v>2313</v>
      </c>
      <c r="H1069" t="s">
        <v>197</v>
      </c>
      <c r="I1069" t="s">
        <v>155</v>
      </c>
      <c r="J1069" t="s">
        <v>37</v>
      </c>
      <c r="K1069" t="s">
        <v>586</v>
      </c>
      <c r="L1069" t="s">
        <v>39</v>
      </c>
      <c r="M1069">
        <v>19352469</v>
      </c>
      <c r="N1069">
        <v>407420</v>
      </c>
      <c r="O1069">
        <v>19759889</v>
      </c>
      <c r="P1069">
        <v>407420</v>
      </c>
      <c r="Q1069" t="s">
        <v>2327</v>
      </c>
      <c r="R1069" t="s">
        <v>3082</v>
      </c>
      <c r="S1069" t="s">
        <v>3122</v>
      </c>
      <c r="T1069" t="s">
        <v>3135</v>
      </c>
      <c r="U1069" t="s">
        <v>8901</v>
      </c>
      <c r="V1069" t="s">
        <v>8902</v>
      </c>
      <c r="W1069" t="s">
        <v>588</v>
      </c>
      <c r="X1069" t="str">
        <f t="shared" si="16"/>
        <v>Inversión</v>
      </c>
      <c r="Y1069" t="s">
        <v>626</v>
      </c>
    </row>
    <row r="1070" spans="1:25" x14ac:dyDescent="0.2">
      <c r="A1070" t="s">
        <v>3082</v>
      </c>
      <c r="B1070" t="s">
        <v>3998</v>
      </c>
      <c r="C1070" s="71" t="s">
        <v>4000</v>
      </c>
      <c r="D1070" t="s">
        <v>583</v>
      </c>
      <c r="E1070" t="s">
        <v>584</v>
      </c>
      <c r="F1070" t="s">
        <v>3087</v>
      </c>
      <c r="G1070" t="s">
        <v>2313</v>
      </c>
      <c r="H1070" t="s">
        <v>197</v>
      </c>
      <c r="I1070" t="s">
        <v>155</v>
      </c>
      <c r="J1070" t="s">
        <v>37</v>
      </c>
      <c r="K1070" t="s">
        <v>586</v>
      </c>
      <c r="L1070" t="s">
        <v>39</v>
      </c>
      <c r="M1070">
        <v>47073222</v>
      </c>
      <c r="N1070">
        <v>-110112</v>
      </c>
      <c r="O1070">
        <v>46963110</v>
      </c>
      <c r="P1070">
        <v>0</v>
      </c>
      <c r="Q1070" t="s">
        <v>2328</v>
      </c>
      <c r="R1070" t="s">
        <v>3102</v>
      </c>
      <c r="S1070" t="s">
        <v>4001</v>
      </c>
      <c r="T1070" t="s">
        <v>4002</v>
      </c>
      <c r="U1070" t="s">
        <v>8903</v>
      </c>
      <c r="V1070" t="s">
        <v>8904</v>
      </c>
      <c r="W1070" t="s">
        <v>588</v>
      </c>
      <c r="X1070" t="str">
        <f t="shared" si="16"/>
        <v>Inversión</v>
      </c>
      <c r="Y1070" t="s">
        <v>626</v>
      </c>
    </row>
    <row r="1071" spans="1:25" x14ac:dyDescent="0.2">
      <c r="A1071" t="s">
        <v>3102</v>
      </c>
      <c r="B1071" t="s">
        <v>3998</v>
      </c>
      <c r="C1071" s="71" t="s">
        <v>4003</v>
      </c>
      <c r="D1071" t="s">
        <v>583</v>
      </c>
      <c r="E1071" t="s">
        <v>584</v>
      </c>
      <c r="F1071" t="s">
        <v>3087</v>
      </c>
      <c r="G1071" t="s">
        <v>2313</v>
      </c>
      <c r="H1071" t="s">
        <v>197</v>
      </c>
      <c r="I1071" t="s">
        <v>155</v>
      </c>
      <c r="J1071" t="s">
        <v>37</v>
      </c>
      <c r="K1071" t="s">
        <v>586</v>
      </c>
      <c r="L1071" t="s">
        <v>39</v>
      </c>
      <c r="M1071">
        <v>86461020</v>
      </c>
      <c r="N1071">
        <v>-303372</v>
      </c>
      <c r="O1071">
        <v>86157648</v>
      </c>
      <c r="P1071">
        <v>0</v>
      </c>
      <c r="Q1071" t="s">
        <v>2329</v>
      </c>
      <c r="R1071" t="s">
        <v>3097</v>
      </c>
      <c r="S1071" t="s">
        <v>4004</v>
      </c>
      <c r="T1071" t="s">
        <v>4005</v>
      </c>
      <c r="U1071" t="s">
        <v>8905</v>
      </c>
      <c r="V1071" t="s">
        <v>8906</v>
      </c>
      <c r="W1071" t="s">
        <v>588</v>
      </c>
      <c r="X1071" t="str">
        <f t="shared" si="16"/>
        <v>Inversión</v>
      </c>
      <c r="Y1071" t="s">
        <v>626</v>
      </c>
    </row>
    <row r="1072" spans="1:25" x14ac:dyDescent="0.2">
      <c r="A1072" t="s">
        <v>3097</v>
      </c>
      <c r="B1072" t="s">
        <v>3998</v>
      </c>
      <c r="C1072" s="71" t="s">
        <v>4006</v>
      </c>
      <c r="D1072" t="s">
        <v>583</v>
      </c>
      <c r="E1072" t="s">
        <v>584</v>
      </c>
      <c r="F1072" t="s">
        <v>3087</v>
      </c>
      <c r="G1072" t="s">
        <v>2313</v>
      </c>
      <c r="H1072" t="s">
        <v>197</v>
      </c>
      <c r="I1072" t="s">
        <v>155</v>
      </c>
      <c r="J1072" t="s">
        <v>37</v>
      </c>
      <c r="K1072" t="s">
        <v>709</v>
      </c>
      <c r="L1072" t="s">
        <v>39</v>
      </c>
      <c r="M1072">
        <v>16516920</v>
      </c>
      <c r="N1072">
        <v>0</v>
      </c>
      <c r="O1072">
        <v>16516920</v>
      </c>
      <c r="P1072">
        <v>495508</v>
      </c>
      <c r="Q1072" t="s">
        <v>2330</v>
      </c>
      <c r="R1072" t="s">
        <v>3110</v>
      </c>
      <c r="S1072" t="s">
        <v>3119</v>
      </c>
      <c r="T1072" t="s">
        <v>3138</v>
      </c>
      <c r="U1072" t="s">
        <v>8907</v>
      </c>
      <c r="V1072" t="s">
        <v>8908</v>
      </c>
      <c r="W1072" t="s">
        <v>588</v>
      </c>
      <c r="X1072" t="str">
        <f t="shared" si="16"/>
        <v>Inversión</v>
      </c>
      <c r="Y1072" t="s">
        <v>626</v>
      </c>
    </row>
    <row r="1073" spans="1:25" x14ac:dyDescent="0.2">
      <c r="A1073" t="s">
        <v>3110</v>
      </c>
      <c r="B1073" t="s">
        <v>3998</v>
      </c>
      <c r="C1073" s="71" t="s">
        <v>4007</v>
      </c>
      <c r="D1073" t="s">
        <v>583</v>
      </c>
      <c r="E1073" t="s">
        <v>584</v>
      </c>
      <c r="F1073" t="s">
        <v>3087</v>
      </c>
      <c r="G1073" t="s">
        <v>2313</v>
      </c>
      <c r="H1073" t="s">
        <v>197</v>
      </c>
      <c r="I1073" t="s">
        <v>155</v>
      </c>
      <c r="J1073" t="s">
        <v>37</v>
      </c>
      <c r="K1073" t="s">
        <v>709</v>
      </c>
      <c r="L1073" t="s">
        <v>39</v>
      </c>
      <c r="M1073">
        <v>27500000</v>
      </c>
      <c r="N1073">
        <v>0</v>
      </c>
      <c r="O1073">
        <v>27500000</v>
      </c>
      <c r="P1073">
        <v>825000</v>
      </c>
      <c r="Q1073" t="s">
        <v>2331</v>
      </c>
      <c r="R1073" t="s">
        <v>3114</v>
      </c>
      <c r="S1073" t="s">
        <v>3135</v>
      </c>
      <c r="T1073" t="s">
        <v>3119</v>
      </c>
      <c r="U1073" t="s">
        <v>8909</v>
      </c>
      <c r="V1073" t="s">
        <v>8910</v>
      </c>
      <c r="W1073" t="s">
        <v>588</v>
      </c>
      <c r="X1073" t="str">
        <f t="shared" si="16"/>
        <v>Inversión</v>
      </c>
      <c r="Y1073" t="s">
        <v>626</v>
      </c>
    </row>
    <row r="1074" spans="1:25" x14ac:dyDescent="0.2">
      <c r="A1074" t="s">
        <v>3114</v>
      </c>
      <c r="B1074" t="s">
        <v>3125</v>
      </c>
      <c r="C1074" s="71" t="s">
        <v>4008</v>
      </c>
      <c r="D1074" t="s">
        <v>583</v>
      </c>
      <c r="E1074" t="s">
        <v>584</v>
      </c>
      <c r="F1074" t="s">
        <v>500</v>
      </c>
      <c r="G1074" t="s">
        <v>2313</v>
      </c>
      <c r="H1074" t="s">
        <v>171</v>
      </c>
      <c r="I1074" t="s">
        <v>125</v>
      </c>
      <c r="J1074" t="s">
        <v>37</v>
      </c>
      <c r="K1074" t="s">
        <v>586</v>
      </c>
      <c r="L1074" t="s">
        <v>39</v>
      </c>
      <c r="M1074">
        <v>1580097</v>
      </c>
      <c r="N1074">
        <v>0</v>
      </c>
      <c r="O1074">
        <v>1580097</v>
      </c>
      <c r="P1074">
        <v>0</v>
      </c>
      <c r="Q1074" t="s">
        <v>2332</v>
      </c>
      <c r="R1074" t="s">
        <v>3103</v>
      </c>
      <c r="S1074" t="s">
        <v>4009</v>
      </c>
      <c r="T1074" t="s">
        <v>588</v>
      </c>
      <c r="U1074" t="s">
        <v>4010</v>
      </c>
      <c r="V1074" t="s">
        <v>4011</v>
      </c>
      <c r="W1074" t="s">
        <v>588</v>
      </c>
      <c r="X1074" t="str">
        <f t="shared" si="16"/>
        <v>Funcionamiento</v>
      </c>
      <c r="Y1074" t="s">
        <v>2313</v>
      </c>
    </row>
    <row r="1075" spans="1:25" x14ac:dyDescent="0.2">
      <c r="A1075" t="s">
        <v>3114</v>
      </c>
      <c r="B1075" t="s">
        <v>3125</v>
      </c>
      <c r="C1075" s="71" t="s">
        <v>4008</v>
      </c>
      <c r="D1075" t="s">
        <v>583</v>
      </c>
      <c r="E1075" t="s">
        <v>584</v>
      </c>
      <c r="F1075" t="s">
        <v>500</v>
      </c>
      <c r="G1075" t="s">
        <v>2313</v>
      </c>
      <c r="H1075" t="s">
        <v>178</v>
      </c>
      <c r="I1075" t="s">
        <v>132</v>
      </c>
      <c r="J1075" t="s">
        <v>37</v>
      </c>
      <c r="K1075" t="s">
        <v>586</v>
      </c>
      <c r="L1075" t="s">
        <v>39</v>
      </c>
      <c r="M1075">
        <v>2026026</v>
      </c>
      <c r="N1075">
        <v>0</v>
      </c>
      <c r="O1075">
        <v>2026026</v>
      </c>
      <c r="P1075">
        <v>0</v>
      </c>
      <c r="Q1075" t="s">
        <v>2332</v>
      </c>
      <c r="R1075" t="s">
        <v>3103</v>
      </c>
      <c r="S1075" t="s">
        <v>4009</v>
      </c>
      <c r="T1075" t="s">
        <v>588</v>
      </c>
      <c r="U1075" t="s">
        <v>4010</v>
      </c>
      <c r="V1075" t="s">
        <v>4011</v>
      </c>
      <c r="W1075" t="s">
        <v>588</v>
      </c>
      <c r="X1075" t="str">
        <f t="shared" si="16"/>
        <v>Funcionamiento</v>
      </c>
      <c r="Y1075" t="s">
        <v>2313</v>
      </c>
    </row>
    <row r="1076" spans="1:25" x14ac:dyDescent="0.2">
      <c r="A1076" t="s">
        <v>3114</v>
      </c>
      <c r="B1076" t="s">
        <v>3125</v>
      </c>
      <c r="C1076" s="71" t="s">
        <v>4008</v>
      </c>
      <c r="D1076" t="s">
        <v>583</v>
      </c>
      <c r="E1076" t="s">
        <v>584</v>
      </c>
      <c r="F1076" t="s">
        <v>500</v>
      </c>
      <c r="G1076" t="s">
        <v>2313</v>
      </c>
      <c r="H1076" t="s">
        <v>166</v>
      </c>
      <c r="I1076" t="s">
        <v>120</v>
      </c>
      <c r="J1076" t="s">
        <v>37</v>
      </c>
      <c r="K1076" t="s">
        <v>586</v>
      </c>
      <c r="L1076" t="s">
        <v>39</v>
      </c>
      <c r="M1076">
        <v>1078625</v>
      </c>
      <c r="N1076">
        <v>0</v>
      </c>
      <c r="O1076">
        <v>1078625</v>
      </c>
      <c r="P1076">
        <v>0</v>
      </c>
      <c r="Q1076" t="s">
        <v>2332</v>
      </c>
      <c r="R1076" t="s">
        <v>3103</v>
      </c>
      <c r="S1076" t="s">
        <v>4009</v>
      </c>
      <c r="T1076" t="s">
        <v>588</v>
      </c>
      <c r="U1076" t="s">
        <v>4010</v>
      </c>
      <c r="V1076" t="s">
        <v>4011</v>
      </c>
      <c r="W1076" t="s">
        <v>588</v>
      </c>
      <c r="X1076" t="str">
        <f t="shared" si="16"/>
        <v>Funcionamiento</v>
      </c>
      <c r="Y1076" t="s">
        <v>2313</v>
      </c>
    </row>
    <row r="1077" spans="1:25" x14ac:dyDescent="0.2">
      <c r="A1077" t="s">
        <v>3114</v>
      </c>
      <c r="B1077" t="s">
        <v>3125</v>
      </c>
      <c r="C1077" s="71" t="s">
        <v>4008</v>
      </c>
      <c r="D1077" t="s">
        <v>583</v>
      </c>
      <c r="E1077" t="s">
        <v>584</v>
      </c>
      <c r="F1077" t="s">
        <v>500</v>
      </c>
      <c r="G1077" t="s">
        <v>2313</v>
      </c>
      <c r="H1077" t="s">
        <v>181</v>
      </c>
      <c r="I1077" t="s">
        <v>135</v>
      </c>
      <c r="J1077" t="s">
        <v>37</v>
      </c>
      <c r="K1077" t="s">
        <v>586</v>
      </c>
      <c r="L1077" t="s">
        <v>39</v>
      </c>
      <c r="M1077">
        <v>2584371</v>
      </c>
      <c r="N1077">
        <v>0</v>
      </c>
      <c r="O1077">
        <v>2584371</v>
      </c>
      <c r="P1077">
        <v>0</v>
      </c>
      <c r="Q1077" t="s">
        <v>2332</v>
      </c>
      <c r="R1077" t="s">
        <v>3103</v>
      </c>
      <c r="S1077" t="s">
        <v>4009</v>
      </c>
      <c r="T1077" t="s">
        <v>588</v>
      </c>
      <c r="U1077" t="s">
        <v>4010</v>
      </c>
      <c r="V1077" t="s">
        <v>4011</v>
      </c>
      <c r="W1077" t="s">
        <v>588</v>
      </c>
      <c r="X1077" t="str">
        <f t="shared" si="16"/>
        <v>Funcionamiento</v>
      </c>
      <c r="Y1077" t="s">
        <v>2313</v>
      </c>
    </row>
    <row r="1078" spans="1:25" x14ac:dyDescent="0.2">
      <c r="A1078" t="s">
        <v>3114</v>
      </c>
      <c r="B1078" t="s">
        <v>3125</v>
      </c>
      <c r="C1078" s="71" t="s">
        <v>4008</v>
      </c>
      <c r="D1078" t="s">
        <v>583</v>
      </c>
      <c r="E1078" t="s">
        <v>584</v>
      </c>
      <c r="F1078" t="s">
        <v>500</v>
      </c>
      <c r="G1078" t="s">
        <v>2313</v>
      </c>
      <c r="H1078" t="s">
        <v>169</v>
      </c>
      <c r="I1078" t="s">
        <v>123</v>
      </c>
      <c r="J1078" t="s">
        <v>37</v>
      </c>
      <c r="K1078" t="s">
        <v>586</v>
      </c>
      <c r="L1078" t="s">
        <v>39</v>
      </c>
      <c r="M1078">
        <v>791782</v>
      </c>
      <c r="N1078">
        <v>0</v>
      </c>
      <c r="O1078">
        <v>791782</v>
      </c>
      <c r="P1078">
        <v>0</v>
      </c>
      <c r="Q1078" t="s">
        <v>2332</v>
      </c>
      <c r="R1078" t="s">
        <v>3103</v>
      </c>
      <c r="S1078" t="s">
        <v>4009</v>
      </c>
      <c r="T1078" t="s">
        <v>588</v>
      </c>
      <c r="U1078" t="s">
        <v>4010</v>
      </c>
      <c r="V1078" t="s">
        <v>4011</v>
      </c>
      <c r="W1078" t="s">
        <v>588</v>
      </c>
      <c r="X1078" t="str">
        <f t="shared" si="16"/>
        <v>Funcionamiento</v>
      </c>
      <c r="Y1078" t="s">
        <v>2313</v>
      </c>
    </row>
    <row r="1079" spans="1:25" x14ac:dyDescent="0.2">
      <c r="A1079" t="s">
        <v>3114</v>
      </c>
      <c r="B1079" t="s">
        <v>3125</v>
      </c>
      <c r="C1079" s="71" t="s">
        <v>4008</v>
      </c>
      <c r="D1079" t="s">
        <v>583</v>
      </c>
      <c r="E1079" t="s">
        <v>584</v>
      </c>
      <c r="F1079" t="s">
        <v>500</v>
      </c>
      <c r="G1079" t="s">
        <v>2313</v>
      </c>
      <c r="H1079" t="s">
        <v>180</v>
      </c>
      <c r="I1079" t="s">
        <v>134</v>
      </c>
      <c r="J1079" t="s">
        <v>37</v>
      </c>
      <c r="K1079" t="s">
        <v>586</v>
      </c>
      <c r="L1079" t="s">
        <v>39</v>
      </c>
      <c r="M1079">
        <v>159072</v>
      </c>
      <c r="N1079">
        <v>0</v>
      </c>
      <c r="O1079">
        <v>159072</v>
      </c>
      <c r="P1079">
        <v>0</v>
      </c>
      <c r="Q1079" t="s">
        <v>2332</v>
      </c>
      <c r="R1079" t="s">
        <v>3103</v>
      </c>
      <c r="S1079" t="s">
        <v>4009</v>
      </c>
      <c r="T1079" t="s">
        <v>588</v>
      </c>
      <c r="U1079" t="s">
        <v>4010</v>
      </c>
      <c r="V1079" t="s">
        <v>4011</v>
      </c>
      <c r="W1079" t="s">
        <v>588</v>
      </c>
      <c r="X1079" t="str">
        <f t="shared" si="16"/>
        <v>Funcionamiento</v>
      </c>
      <c r="Y1079" t="s">
        <v>2313</v>
      </c>
    </row>
    <row r="1080" spans="1:25" x14ac:dyDescent="0.2">
      <c r="A1080" t="s">
        <v>3114</v>
      </c>
      <c r="B1080" t="s">
        <v>3125</v>
      </c>
      <c r="C1080" s="71" t="s">
        <v>4008</v>
      </c>
      <c r="D1080" t="s">
        <v>583</v>
      </c>
      <c r="E1080" t="s">
        <v>584</v>
      </c>
      <c r="F1080" t="s">
        <v>500</v>
      </c>
      <c r="G1080" t="s">
        <v>2313</v>
      </c>
      <c r="H1080" t="s">
        <v>164</v>
      </c>
      <c r="I1080" t="s">
        <v>118</v>
      </c>
      <c r="J1080" t="s">
        <v>37</v>
      </c>
      <c r="K1080" t="s">
        <v>586</v>
      </c>
      <c r="L1080" t="s">
        <v>39</v>
      </c>
      <c r="M1080">
        <v>48903643</v>
      </c>
      <c r="N1080">
        <v>0</v>
      </c>
      <c r="O1080">
        <v>48903643</v>
      </c>
      <c r="P1080">
        <v>0</v>
      </c>
      <c r="Q1080" t="s">
        <v>2332</v>
      </c>
      <c r="R1080" t="s">
        <v>3103</v>
      </c>
      <c r="S1080" t="s">
        <v>4009</v>
      </c>
      <c r="T1080" t="s">
        <v>588</v>
      </c>
      <c r="U1080" t="s">
        <v>4010</v>
      </c>
      <c r="V1080" t="s">
        <v>4011</v>
      </c>
      <c r="W1080" t="s">
        <v>588</v>
      </c>
      <c r="X1080" t="str">
        <f t="shared" si="16"/>
        <v>Funcionamiento</v>
      </c>
      <c r="Y1080" t="s">
        <v>2313</v>
      </c>
    </row>
    <row r="1081" spans="1:25" x14ac:dyDescent="0.2">
      <c r="A1081" t="s">
        <v>3114</v>
      </c>
      <c r="B1081" t="s">
        <v>3125</v>
      </c>
      <c r="C1081" s="71" t="s">
        <v>4008</v>
      </c>
      <c r="D1081" t="s">
        <v>583</v>
      </c>
      <c r="E1081" t="s">
        <v>584</v>
      </c>
      <c r="F1081" t="s">
        <v>500</v>
      </c>
      <c r="G1081" t="s">
        <v>2313</v>
      </c>
      <c r="H1081" t="s">
        <v>167</v>
      </c>
      <c r="I1081" t="s">
        <v>3051</v>
      </c>
      <c r="J1081" t="s">
        <v>37</v>
      </c>
      <c r="K1081" t="s">
        <v>586</v>
      </c>
      <c r="L1081" t="s">
        <v>39</v>
      </c>
      <c r="M1081">
        <v>1439956</v>
      </c>
      <c r="N1081">
        <v>0</v>
      </c>
      <c r="O1081">
        <v>1439956</v>
      </c>
      <c r="P1081">
        <v>0</v>
      </c>
      <c r="Q1081" t="s">
        <v>2332</v>
      </c>
      <c r="R1081" t="s">
        <v>3103</v>
      </c>
      <c r="S1081" t="s">
        <v>4009</v>
      </c>
      <c r="T1081" t="s">
        <v>588</v>
      </c>
      <c r="U1081" t="s">
        <v>4010</v>
      </c>
      <c r="V1081" t="s">
        <v>4011</v>
      </c>
      <c r="W1081" t="s">
        <v>588</v>
      </c>
      <c r="X1081" t="str">
        <f t="shared" si="16"/>
        <v>Funcionamiento</v>
      </c>
      <c r="Y1081" t="s">
        <v>2313</v>
      </c>
    </row>
    <row r="1082" spans="1:25" x14ac:dyDescent="0.2">
      <c r="A1082" t="s">
        <v>3114</v>
      </c>
      <c r="B1082" t="s">
        <v>3125</v>
      </c>
      <c r="C1082" s="71" t="s">
        <v>4008</v>
      </c>
      <c r="D1082" t="s">
        <v>583</v>
      </c>
      <c r="E1082" t="s">
        <v>584</v>
      </c>
      <c r="F1082" t="s">
        <v>500</v>
      </c>
      <c r="G1082" t="s">
        <v>2313</v>
      </c>
      <c r="H1082" t="s">
        <v>192</v>
      </c>
      <c r="I1082" t="s">
        <v>147</v>
      </c>
      <c r="J1082" t="s">
        <v>37</v>
      </c>
      <c r="K1082" t="s">
        <v>586</v>
      </c>
      <c r="L1082" t="s">
        <v>39</v>
      </c>
      <c r="M1082">
        <v>1622784</v>
      </c>
      <c r="N1082">
        <v>0</v>
      </c>
      <c r="O1082">
        <v>1622784</v>
      </c>
      <c r="P1082">
        <v>0</v>
      </c>
      <c r="Q1082" t="s">
        <v>2332</v>
      </c>
      <c r="R1082" t="s">
        <v>3103</v>
      </c>
      <c r="S1082" t="s">
        <v>4009</v>
      </c>
      <c r="T1082" t="s">
        <v>588</v>
      </c>
      <c r="U1082" t="s">
        <v>4010</v>
      </c>
      <c r="V1082" t="s">
        <v>4011</v>
      </c>
      <c r="W1082" t="s">
        <v>588</v>
      </c>
      <c r="X1082" t="str">
        <f t="shared" si="16"/>
        <v>Funcionamiento</v>
      </c>
      <c r="Y1082" t="s">
        <v>2313</v>
      </c>
    </row>
    <row r="1083" spans="1:25" x14ac:dyDescent="0.2">
      <c r="A1083" t="s">
        <v>3103</v>
      </c>
      <c r="B1083" t="s">
        <v>3125</v>
      </c>
      <c r="C1083" s="71" t="s">
        <v>4012</v>
      </c>
      <c r="D1083" t="s">
        <v>583</v>
      </c>
      <c r="E1083" t="s">
        <v>584</v>
      </c>
      <c r="F1083" t="s">
        <v>500</v>
      </c>
      <c r="G1083" t="s">
        <v>2313</v>
      </c>
      <c r="H1083" t="s">
        <v>176</v>
      </c>
      <c r="I1083" t="s">
        <v>130</v>
      </c>
      <c r="J1083" t="s">
        <v>37</v>
      </c>
      <c r="K1083" t="s">
        <v>586</v>
      </c>
      <c r="L1083" t="s">
        <v>39</v>
      </c>
      <c r="M1083">
        <v>1524600</v>
      </c>
      <c r="N1083">
        <v>0</v>
      </c>
      <c r="O1083">
        <v>1524600</v>
      </c>
      <c r="P1083">
        <v>0</v>
      </c>
      <c r="Q1083" t="s">
        <v>2333</v>
      </c>
      <c r="R1083" t="s">
        <v>3122</v>
      </c>
      <c r="S1083" t="s">
        <v>3171</v>
      </c>
      <c r="T1083" t="s">
        <v>588</v>
      </c>
      <c r="U1083" t="s">
        <v>4013</v>
      </c>
      <c r="V1083" t="s">
        <v>4014</v>
      </c>
      <c r="W1083" t="s">
        <v>588</v>
      </c>
      <c r="X1083" t="str">
        <f t="shared" si="16"/>
        <v>Funcionamiento</v>
      </c>
      <c r="Y1083" t="s">
        <v>2313</v>
      </c>
    </row>
    <row r="1084" spans="1:25" x14ac:dyDescent="0.2">
      <c r="A1084" t="s">
        <v>3103</v>
      </c>
      <c r="B1084" t="s">
        <v>3125</v>
      </c>
      <c r="C1084" s="71" t="s">
        <v>4012</v>
      </c>
      <c r="D1084" t="s">
        <v>583</v>
      </c>
      <c r="E1084" t="s">
        <v>584</v>
      </c>
      <c r="F1084" t="s">
        <v>500</v>
      </c>
      <c r="G1084" t="s">
        <v>2313</v>
      </c>
      <c r="H1084" t="s">
        <v>173</v>
      </c>
      <c r="I1084" t="s">
        <v>127</v>
      </c>
      <c r="J1084" t="s">
        <v>37</v>
      </c>
      <c r="K1084" t="s">
        <v>586</v>
      </c>
      <c r="L1084" t="s">
        <v>39</v>
      </c>
      <c r="M1084">
        <v>4151800</v>
      </c>
      <c r="N1084">
        <v>0</v>
      </c>
      <c r="O1084">
        <v>4151800</v>
      </c>
      <c r="P1084">
        <v>0</v>
      </c>
      <c r="Q1084" t="s">
        <v>2333</v>
      </c>
      <c r="R1084" t="s">
        <v>3122</v>
      </c>
      <c r="S1084" t="s">
        <v>3171</v>
      </c>
      <c r="T1084" t="s">
        <v>588</v>
      </c>
      <c r="U1084" t="s">
        <v>4013</v>
      </c>
      <c r="V1084" t="s">
        <v>4014</v>
      </c>
      <c r="W1084" t="s">
        <v>588</v>
      </c>
      <c r="X1084" t="str">
        <f t="shared" si="16"/>
        <v>Funcionamiento</v>
      </c>
      <c r="Y1084" t="s">
        <v>2313</v>
      </c>
    </row>
    <row r="1085" spans="1:25" x14ac:dyDescent="0.2">
      <c r="A1085" t="s">
        <v>3103</v>
      </c>
      <c r="B1085" t="s">
        <v>3125</v>
      </c>
      <c r="C1085" s="71" t="s">
        <v>4012</v>
      </c>
      <c r="D1085" t="s">
        <v>583</v>
      </c>
      <c r="E1085" t="s">
        <v>584</v>
      </c>
      <c r="F1085" t="s">
        <v>500</v>
      </c>
      <c r="G1085" t="s">
        <v>2313</v>
      </c>
      <c r="H1085" t="s">
        <v>177</v>
      </c>
      <c r="I1085" t="s">
        <v>131</v>
      </c>
      <c r="J1085" t="s">
        <v>37</v>
      </c>
      <c r="K1085" t="s">
        <v>586</v>
      </c>
      <c r="L1085" t="s">
        <v>39</v>
      </c>
      <c r="M1085">
        <v>1016500</v>
      </c>
      <c r="N1085">
        <v>0</v>
      </c>
      <c r="O1085">
        <v>1016500</v>
      </c>
      <c r="P1085">
        <v>0</v>
      </c>
      <c r="Q1085" t="s">
        <v>2333</v>
      </c>
      <c r="R1085" t="s">
        <v>3122</v>
      </c>
      <c r="S1085" t="s">
        <v>3171</v>
      </c>
      <c r="T1085" t="s">
        <v>588</v>
      </c>
      <c r="U1085" t="s">
        <v>4013</v>
      </c>
      <c r="V1085" t="s">
        <v>4014</v>
      </c>
      <c r="W1085" t="s">
        <v>588</v>
      </c>
      <c r="X1085" t="str">
        <f t="shared" si="16"/>
        <v>Funcionamiento</v>
      </c>
      <c r="Y1085" t="s">
        <v>2313</v>
      </c>
    </row>
    <row r="1086" spans="1:25" x14ac:dyDescent="0.2">
      <c r="A1086" t="s">
        <v>3103</v>
      </c>
      <c r="B1086" t="s">
        <v>3125</v>
      </c>
      <c r="C1086" s="71" t="s">
        <v>4012</v>
      </c>
      <c r="D1086" t="s">
        <v>583</v>
      </c>
      <c r="E1086" t="s">
        <v>584</v>
      </c>
      <c r="F1086" t="s">
        <v>500</v>
      </c>
      <c r="G1086" t="s">
        <v>2313</v>
      </c>
      <c r="H1086" t="s">
        <v>175</v>
      </c>
      <c r="I1086" t="s">
        <v>129</v>
      </c>
      <c r="J1086" t="s">
        <v>37</v>
      </c>
      <c r="K1086" t="s">
        <v>586</v>
      </c>
      <c r="L1086" t="s">
        <v>39</v>
      </c>
      <c r="M1086">
        <v>669200</v>
      </c>
      <c r="N1086">
        <v>0</v>
      </c>
      <c r="O1086">
        <v>669200</v>
      </c>
      <c r="P1086">
        <v>0</v>
      </c>
      <c r="Q1086" t="s">
        <v>2333</v>
      </c>
      <c r="R1086" t="s">
        <v>3122</v>
      </c>
      <c r="S1086" t="s">
        <v>3171</v>
      </c>
      <c r="T1086" t="s">
        <v>588</v>
      </c>
      <c r="U1086" t="s">
        <v>4013</v>
      </c>
      <c r="V1086" t="s">
        <v>4014</v>
      </c>
      <c r="W1086" t="s">
        <v>588</v>
      </c>
      <c r="X1086" t="str">
        <f t="shared" si="16"/>
        <v>Funcionamiento</v>
      </c>
      <c r="Y1086" t="s">
        <v>2313</v>
      </c>
    </row>
    <row r="1087" spans="1:25" x14ac:dyDescent="0.2">
      <c r="A1087" t="s">
        <v>3103</v>
      </c>
      <c r="B1087" t="s">
        <v>3125</v>
      </c>
      <c r="C1087" s="71" t="s">
        <v>4012</v>
      </c>
      <c r="D1087" t="s">
        <v>583</v>
      </c>
      <c r="E1087" t="s">
        <v>584</v>
      </c>
      <c r="F1087" t="s">
        <v>500</v>
      </c>
      <c r="G1087" t="s">
        <v>2313</v>
      </c>
      <c r="H1087" t="s">
        <v>174</v>
      </c>
      <c r="I1087" t="s">
        <v>128</v>
      </c>
      <c r="J1087" t="s">
        <v>37</v>
      </c>
      <c r="K1087" t="s">
        <v>586</v>
      </c>
      <c r="L1087" t="s">
        <v>39</v>
      </c>
      <c r="M1087">
        <v>2032100</v>
      </c>
      <c r="N1087">
        <v>0</v>
      </c>
      <c r="O1087">
        <v>2032100</v>
      </c>
      <c r="P1087">
        <v>0</v>
      </c>
      <c r="Q1087" t="s">
        <v>2333</v>
      </c>
      <c r="R1087" t="s">
        <v>3122</v>
      </c>
      <c r="S1087" t="s">
        <v>3171</v>
      </c>
      <c r="T1087" t="s">
        <v>588</v>
      </c>
      <c r="U1087" t="s">
        <v>4013</v>
      </c>
      <c r="V1087" t="s">
        <v>4014</v>
      </c>
      <c r="W1087" t="s">
        <v>588</v>
      </c>
      <c r="X1087" t="str">
        <f t="shared" si="16"/>
        <v>Funcionamiento</v>
      </c>
      <c r="Y1087" t="s">
        <v>2313</v>
      </c>
    </row>
    <row r="1088" spans="1:25" x14ac:dyDescent="0.2">
      <c r="A1088" t="s">
        <v>3103</v>
      </c>
      <c r="B1088" t="s">
        <v>3125</v>
      </c>
      <c r="C1088" s="71" t="s">
        <v>4012</v>
      </c>
      <c r="D1088" t="s">
        <v>583</v>
      </c>
      <c r="E1088" t="s">
        <v>584</v>
      </c>
      <c r="F1088" t="s">
        <v>500</v>
      </c>
      <c r="G1088" t="s">
        <v>2313</v>
      </c>
      <c r="H1088" t="s">
        <v>172</v>
      </c>
      <c r="I1088" t="s">
        <v>126</v>
      </c>
      <c r="J1088" t="s">
        <v>37</v>
      </c>
      <c r="K1088" t="s">
        <v>586</v>
      </c>
      <c r="L1088" t="s">
        <v>39</v>
      </c>
      <c r="M1088">
        <v>5860600</v>
      </c>
      <c r="N1088">
        <v>0</v>
      </c>
      <c r="O1088">
        <v>5860600</v>
      </c>
      <c r="P1088">
        <v>0</v>
      </c>
      <c r="Q1088" t="s">
        <v>2333</v>
      </c>
      <c r="R1088" t="s">
        <v>3122</v>
      </c>
      <c r="S1088" t="s">
        <v>3171</v>
      </c>
      <c r="T1088" t="s">
        <v>588</v>
      </c>
      <c r="U1088" t="s">
        <v>4013</v>
      </c>
      <c r="V1088" t="s">
        <v>4014</v>
      </c>
      <c r="W1088" t="s">
        <v>588</v>
      </c>
      <c r="X1088" t="str">
        <f t="shared" si="16"/>
        <v>Funcionamiento</v>
      </c>
      <c r="Y1088" t="s">
        <v>2313</v>
      </c>
    </row>
    <row r="1089" spans="1:25" x14ac:dyDescent="0.2">
      <c r="A1089" t="s">
        <v>3122</v>
      </c>
      <c r="B1089" t="s">
        <v>4015</v>
      </c>
      <c r="C1089" s="71" t="s">
        <v>4016</v>
      </c>
      <c r="D1089" t="s">
        <v>583</v>
      </c>
      <c r="E1089" t="s">
        <v>584</v>
      </c>
      <c r="F1089" t="s">
        <v>3090</v>
      </c>
      <c r="G1089" t="s">
        <v>2313</v>
      </c>
      <c r="H1089" t="s">
        <v>198</v>
      </c>
      <c r="I1089" t="s">
        <v>157</v>
      </c>
      <c r="J1089" t="s">
        <v>48</v>
      </c>
      <c r="K1089" t="s">
        <v>596</v>
      </c>
      <c r="L1089" t="s">
        <v>39</v>
      </c>
      <c r="M1089">
        <v>54807890</v>
      </c>
      <c r="N1089">
        <v>0</v>
      </c>
      <c r="O1089">
        <v>54807890</v>
      </c>
      <c r="P1089">
        <v>0</v>
      </c>
      <c r="Q1089" t="s">
        <v>2334</v>
      </c>
      <c r="R1089" t="s">
        <v>3135</v>
      </c>
      <c r="S1089" t="s">
        <v>4017</v>
      </c>
      <c r="T1089" t="s">
        <v>4320</v>
      </c>
      <c r="U1089" t="s">
        <v>11261</v>
      </c>
      <c r="V1089" t="s">
        <v>11262</v>
      </c>
      <c r="W1089" t="s">
        <v>588</v>
      </c>
      <c r="X1089" t="str">
        <f t="shared" si="16"/>
        <v>Inversión</v>
      </c>
      <c r="Y1089" t="s">
        <v>708</v>
      </c>
    </row>
    <row r="1090" spans="1:25" x14ac:dyDescent="0.2">
      <c r="A1090" t="s">
        <v>3122</v>
      </c>
      <c r="B1090" t="s">
        <v>4015</v>
      </c>
      <c r="C1090" s="71" t="s">
        <v>4016</v>
      </c>
      <c r="D1090" t="s">
        <v>583</v>
      </c>
      <c r="E1090" t="s">
        <v>584</v>
      </c>
      <c r="F1090" t="s">
        <v>3090</v>
      </c>
      <c r="G1090" t="s">
        <v>2313</v>
      </c>
      <c r="H1090" t="s">
        <v>198</v>
      </c>
      <c r="I1090" t="s">
        <v>157</v>
      </c>
      <c r="J1090" t="s">
        <v>37</v>
      </c>
      <c r="K1090" t="s">
        <v>709</v>
      </c>
      <c r="L1090" t="s">
        <v>39</v>
      </c>
      <c r="M1090">
        <v>0</v>
      </c>
      <c r="N1090">
        <v>13701973</v>
      </c>
      <c r="O1090">
        <v>13701973</v>
      </c>
      <c r="P1090">
        <v>1</v>
      </c>
      <c r="Q1090" t="s">
        <v>2334</v>
      </c>
      <c r="R1090" t="s">
        <v>3135</v>
      </c>
      <c r="S1090" t="s">
        <v>4017</v>
      </c>
      <c r="T1090" t="s">
        <v>4320</v>
      </c>
      <c r="U1090" t="s">
        <v>11261</v>
      </c>
      <c r="V1090" t="s">
        <v>11262</v>
      </c>
      <c r="W1090" t="s">
        <v>588</v>
      </c>
      <c r="X1090" t="str">
        <f t="shared" ref="X1090:X1153" si="17">IF(LEFT(H1090,1)="C","Inversión","Funcionamiento")</f>
        <v>Inversión</v>
      </c>
      <c r="Y1090" t="s">
        <v>708</v>
      </c>
    </row>
    <row r="1091" spans="1:25" x14ac:dyDescent="0.2">
      <c r="A1091" t="s">
        <v>3135</v>
      </c>
      <c r="B1091" t="s">
        <v>3153</v>
      </c>
      <c r="C1091" s="71" t="s">
        <v>4018</v>
      </c>
      <c r="D1091" t="s">
        <v>583</v>
      </c>
      <c r="E1091" t="s">
        <v>584</v>
      </c>
      <c r="F1091" t="s">
        <v>3144</v>
      </c>
      <c r="G1091" t="s">
        <v>2313</v>
      </c>
      <c r="H1091" t="s">
        <v>199</v>
      </c>
      <c r="I1091" t="s">
        <v>159</v>
      </c>
      <c r="J1091" t="s">
        <v>48</v>
      </c>
      <c r="K1091" t="s">
        <v>596</v>
      </c>
      <c r="L1091" t="s">
        <v>39</v>
      </c>
      <c r="M1091">
        <v>24269760</v>
      </c>
      <c r="N1091">
        <v>0</v>
      </c>
      <c r="O1091">
        <v>24269760</v>
      </c>
      <c r="P1091">
        <v>0</v>
      </c>
      <c r="Q1091" t="s">
        <v>2335</v>
      </c>
      <c r="R1091" t="s">
        <v>3119</v>
      </c>
      <c r="S1091" t="s">
        <v>3215</v>
      </c>
      <c r="T1091" t="s">
        <v>3066</v>
      </c>
      <c r="U1091" t="s">
        <v>8911</v>
      </c>
      <c r="V1091" t="s">
        <v>8912</v>
      </c>
      <c r="W1091" t="s">
        <v>588</v>
      </c>
      <c r="X1091" t="str">
        <f t="shared" si="17"/>
        <v>Inversión</v>
      </c>
      <c r="Y1091" t="s">
        <v>585</v>
      </c>
    </row>
    <row r="1092" spans="1:25" x14ac:dyDescent="0.2">
      <c r="A1092" t="s">
        <v>3119</v>
      </c>
      <c r="B1092" t="s">
        <v>3517</v>
      </c>
      <c r="C1092" s="71" t="s">
        <v>4019</v>
      </c>
      <c r="D1092" t="s">
        <v>583</v>
      </c>
      <c r="E1092" t="s">
        <v>584</v>
      </c>
      <c r="F1092" t="s">
        <v>500</v>
      </c>
      <c r="G1092" t="s">
        <v>2313</v>
      </c>
      <c r="H1092" t="s">
        <v>169</v>
      </c>
      <c r="I1092" t="s">
        <v>123</v>
      </c>
      <c r="J1092" t="s">
        <v>37</v>
      </c>
      <c r="K1092" t="s">
        <v>586</v>
      </c>
      <c r="L1092" t="s">
        <v>39</v>
      </c>
      <c r="M1092">
        <v>1614911</v>
      </c>
      <c r="N1092">
        <v>0</v>
      </c>
      <c r="O1092">
        <v>1614911</v>
      </c>
      <c r="P1092">
        <v>0</v>
      </c>
      <c r="Q1092" t="s">
        <v>2336</v>
      </c>
      <c r="R1092" t="s">
        <v>3118</v>
      </c>
      <c r="S1092" t="s">
        <v>4020</v>
      </c>
      <c r="T1092" t="s">
        <v>588</v>
      </c>
      <c r="U1092" t="s">
        <v>4021</v>
      </c>
      <c r="V1092" t="s">
        <v>4022</v>
      </c>
      <c r="W1092" t="s">
        <v>588</v>
      </c>
      <c r="X1092" t="str">
        <f t="shared" si="17"/>
        <v>Funcionamiento</v>
      </c>
      <c r="Y1092" t="s">
        <v>2313</v>
      </c>
    </row>
    <row r="1093" spans="1:25" x14ac:dyDescent="0.2">
      <c r="A1093" t="s">
        <v>3119</v>
      </c>
      <c r="B1093" t="s">
        <v>3517</v>
      </c>
      <c r="C1093" s="71" t="s">
        <v>4019</v>
      </c>
      <c r="D1093" t="s">
        <v>583</v>
      </c>
      <c r="E1093" t="s">
        <v>584</v>
      </c>
      <c r="F1093" t="s">
        <v>500</v>
      </c>
      <c r="G1093" t="s">
        <v>2313</v>
      </c>
      <c r="H1093" t="s">
        <v>192</v>
      </c>
      <c r="I1093" t="s">
        <v>147</v>
      </c>
      <c r="J1093" t="s">
        <v>37</v>
      </c>
      <c r="K1093" t="s">
        <v>586</v>
      </c>
      <c r="L1093" t="s">
        <v>39</v>
      </c>
      <c r="M1093">
        <v>54093</v>
      </c>
      <c r="N1093">
        <v>0</v>
      </c>
      <c r="O1093">
        <v>54093</v>
      </c>
      <c r="P1093">
        <v>0</v>
      </c>
      <c r="Q1093" t="s">
        <v>2336</v>
      </c>
      <c r="R1093" t="s">
        <v>3118</v>
      </c>
      <c r="S1093" t="s">
        <v>4020</v>
      </c>
      <c r="T1093" t="s">
        <v>588</v>
      </c>
      <c r="U1093" t="s">
        <v>4021</v>
      </c>
      <c r="V1093" t="s">
        <v>4022</v>
      </c>
      <c r="W1093" t="s">
        <v>588</v>
      </c>
      <c r="X1093" t="str">
        <f t="shared" si="17"/>
        <v>Funcionamiento</v>
      </c>
      <c r="Y1093" t="s">
        <v>2313</v>
      </c>
    </row>
    <row r="1094" spans="1:25" x14ac:dyDescent="0.2">
      <c r="A1094" t="s">
        <v>3119</v>
      </c>
      <c r="B1094" t="s">
        <v>3517</v>
      </c>
      <c r="C1094" s="71" t="s">
        <v>4019</v>
      </c>
      <c r="D1094" t="s">
        <v>583</v>
      </c>
      <c r="E1094" t="s">
        <v>584</v>
      </c>
      <c r="F1094" t="s">
        <v>500</v>
      </c>
      <c r="G1094" t="s">
        <v>2313</v>
      </c>
      <c r="H1094" t="s">
        <v>167</v>
      </c>
      <c r="I1094" t="s">
        <v>3051</v>
      </c>
      <c r="J1094" t="s">
        <v>37</v>
      </c>
      <c r="K1094" t="s">
        <v>586</v>
      </c>
      <c r="L1094" t="s">
        <v>39</v>
      </c>
      <c r="M1094">
        <v>1388529</v>
      </c>
      <c r="N1094">
        <v>0</v>
      </c>
      <c r="O1094">
        <v>1388529</v>
      </c>
      <c r="P1094">
        <v>0</v>
      </c>
      <c r="Q1094" t="s">
        <v>2336</v>
      </c>
      <c r="R1094" t="s">
        <v>3118</v>
      </c>
      <c r="S1094" t="s">
        <v>4020</v>
      </c>
      <c r="T1094" t="s">
        <v>588</v>
      </c>
      <c r="U1094" t="s">
        <v>4021</v>
      </c>
      <c r="V1094" t="s">
        <v>4022</v>
      </c>
      <c r="W1094" t="s">
        <v>588</v>
      </c>
      <c r="X1094" t="str">
        <f t="shared" si="17"/>
        <v>Funcionamiento</v>
      </c>
      <c r="Y1094" t="s">
        <v>2313</v>
      </c>
    </row>
    <row r="1095" spans="1:25" x14ac:dyDescent="0.2">
      <c r="A1095" t="s">
        <v>3119</v>
      </c>
      <c r="B1095" t="s">
        <v>3517</v>
      </c>
      <c r="C1095" s="71" t="s">
        <v>4019</v>
      </c>
      <c r="D1095" t="s">
        <v>583</v>
      </c>
      <c r="E1095" t="s">
        <v>584</v>
      </c>
      <c r="F1095" t="s">
        <v>500</v>
      </c>
      <c r="G1095" t="s">
        <v>2313</v>
      </c>
      <c r="H1095" t="s">
        <v>178</v>
      </c>
      <c r="I1095" t="s">
        <v>132</v>
      </c>
      <c r="J1095" t="s">
        <v>37</v>
      </c>
      <c r="K1095" t="s">
        <v>586</v>
      </c>
      <c r="L1095" t="s">
        <v>39</v>
      </c>
      <c r="M1095">
        <v>1018412</v>
      </c>
      <c r="N1095">
        <v>0</v>
      </c>
      <c r="O1095">
        <v>1018412</v>
      </c>
      <c r="P1095">
        <v>0</v>
      </c>
      <c r="Q1095" t="s">
        <v>2336</v>
      </c>
      <c r="R1095" t="s">
        <v>3118</v>
      </c>
      <c r="S1095" t="s">
        <v>4020</v>
      </c>
      <c r="T1095" t="s">
        <v>588</v>
      </c>
      <c r="U1095" t="s">
        <v>4021</v>
      </c>
      <c r="V1095" t="s">
        <v>4022</v>
      </c>
      <c r="W1095" t="s">
        <v>588</v>
      </c>
      <c r="X1095" t="str">
        <f t="shared" si="17"/>
        <v>Funcionamiento</v>
      </c>
      <c r="Y1095" t="s">
        <v>2313</v>
      </c>
    </row>
    <row r="1096" spans="1:25" x14ac:dyDescent="0.2">
      <c r="A1096" t="s">
        <v>3119</v>
      </c>
      <c r="B1096" t="s">
        <v>3517</v>
      </c>
      <c r="C1096" s="71" t="s">
        <v>4019</v>
      </c>
      <c r="D1096" t="s">
        <v>583</v>
      </c>
      <c r="E1096" t="s">
        <v>584</v>
      </c>
      <c r="F1096" t="s">
        <v>500</v>
      </c>
      <c r="G1096" t="s">
        <v>2313</v>
      </c>
      <c r="H1096" t="s">
        <v>164</v>
      </c>
      <c r="I1096" t="s">
        <v>118</v>
      </c>
      <c r="J1096" t="s">
        <v>37</v>
      </c>
      <c r="K1096" t="s">
        <v>586</v>
      </c>
      <c r="L1096" t="s">
        <v>39</v>
      </c>
      <c r="M1096">
        <v>47623299</v>
      </c>
      <c r="N1096">
        <v>0</v>
      </c>
      <c r="O1096">
        <v>47623299</v>
      </c>
      <c r="P1096">
        <v>0</v>
      </c>
      <c r="Q1096" t="s">
        <v>2336</v>
      </c>
      <c r="R1096" t="s">
        <v>3118</v>
      </c>
      <c r="S1096" t="s">
        <v>4020</v>
      </c>
      <c r="T1096" t="s">
        <v>588</v>
      </c>
      <c r="U1096" t="s">
        <v>4021</v>
      </c>
      <c r="V1096" t="s">
        <v>4022</v>
      </c>
      <c r="W1096" t="s">
        <v>588</v>
      </c>
      <c r="X1096" t="str">
        <f t="shared" si="17"/>
        <v>Funcionamiento</v>
      </c>
      <c r="Y1096" t="s">
        <v>2313</v>
      </c>
    </row>
    <row r="1097" spans="1:25" x14ac:dyDescent="0.2">
      <c r="A1097" t="s">
        <v>3119</v>
      </c>
      <c r="B1097" t="s">
        <v>3517</v>
      </c>
      <c r="C1097" s="71" t="s">
        <v>4019</v>
      </c>
      <c r="D1097" t="s">
        <v>583</v>
      </c>
      <c r="E1097" t="s">
        <v>584</v>
      </c>
      <c r="F1097" t="s">
        <v>500</v>
      </c>
      <c r="G1097" t="s">
        <v>2313</v>
      </c>
      <c r="H1097" t="s">
        <v>166</v>
      </c>
      <c r="I1097" t="s">
        <v>120</v>
      </c>
      <c r="J1097" t="s">
        <v>37</v>
      </c>
      <c r="K1097" t="s">
        <v>586</v>
      </c>
      <c r="L1097" t="s">
        <v>39</v>
      </c>
      <c r="M1097">
        <v>1022316</v>
      </c>
      <c r="N1097">
        <v>0</v>
      </c>
      <c r="O1097">
        <v>1022316</v>
      </c>
      <c r="P1097">
        <v>0</v>
      </c>
      <c r="Q1097" t="s">
        <v>2336</v>
      </c>
      <c r="R1097" t="s">
        <v>3118</v>
      </c>
      <c r="S1097" t="s">
        <v>4020</v>
      </c>
      <c r="T1097" t="s">
        <v>588</v>
      </c>
      <c r="U1097" t="s">
        <v>4021</v>
      </c>
      <c r="V1097" t="s">
        <v>4022</v>
      </c>
      <c r="W1097" t="s">
        <v>588</v>
      </c>
      <c r="X1097" t="str">
        <f t="shared" si="17"/>
        <v>Funcionamiento</v>
      </c>
      <c r="Y1097" t="s">
        <v>2313</v>
      </c>
    </row>
    <row r="1098" spans="1:25" x14ac:dyDescent="0.2">
      <c r="A1098" t="s">
        <v>3119</v>
      </c>
      <c r="B1098" t="s">
        <v>3517</v>
      </c>
      <c r="C1098" s="71" t="s">
        <v>4019</v>
      </c>
      <c r="D1098" t="s">
        <v>583</v>
      </c>
      <c r="E1098" t="s">
        <v>584</v>
      </c>
      <c r="F1098" t="s">
        <v>500</v>
      </c>
      <c r="G1098" t="s">
        <v>2313</v>
      </c>
      <c r="H1098" t="s">
        <v>171</v>
      </c>
      <c r="I1098" t="s">
        <v>125</v>
      </c>
      <c r="J1098" t="s">
        <v>37</v>
      </c>
      <c r="K1098" t="s">
        <v>586</v>
      </c>
      <c r="L1098" t="s">
        <v>39</v>
      </c>
      <c r="M1098">
        <v>1206014</v>
      </c>
      <c r="N1098">
        <v>0</v>
      </c>
      <c r="O1098">
        <v>1206014</v>
      </c>
      <c r="P1098">
        <v>0</v>
      </c>
      <c r="Q1098" t="s">
        <v>2336</v>
      </c>
      <c r="R1098" t="s">
        <v>3118</v>
      </c>
      <c r="S1098" t="s">
        <v>4020</v>
      </c>
      <c r="T1098" t="s">
        <v>588</v>
      </c>
      <c r="U1098" t="s">
        <v>4021</v>
      </c>
      <c r="V1098" t="s">
        <v>4022</v>
      </c>
      <c r="W1098" t="s">
        <v>588</v>
      </c>
      <c r="X1098" t="str">
        <f t="shared" si="17"/>
        <v>Funcionamiento</v>
      </c>
      <c r="Y1098" t="s">
        <v>2313</v>
      </c>
    </row>
    <row r="1099" spans="1:25" x14ac:dyDescent="0.2">
      <c r="A1099" t="s">
        <v>3119</v>
      </c>
      <c r="B1099" t="s">
        <v>3517</v>
      </c>
      <c r="C1099" s="71" t="s">
        <v>4019</v>
      </c>
      <c r="D1099" t="s">
        <v>583</v>
      </c>
      <c r="E1099" t="s">
        <v>584</v>
      </c>
      <c r="F1099" t="s">
        <v>500</v>
      </c>
      <c r="G1099" t="s">
        <v>2313</v>
      </c>
      <c r="H1099" t="s">
        <v>180</v>
      </c>
      <c r="I1099" t="s">
        <v>134</v>
      </c>
      <c r="J1099" t="s">
        <v>37</v>
      </c>
      <c r="K1099" t="s">
        <v>586</v>
      </c>
      <c r="L1099" t="s">
        <v>39</v>
      </c>
      <c r="M1099">
        <v>84297</v>
      </c>
      <c r="N1099">
        <v>0</v>
      </c>
      <c r="O1099">
        <v>84297</v>
      </c>
      <c r="P1099">
        <v>0</v>
      </c>
      <c r="Q1099" t="s">
        <v>2336</v>
      </c>
      <c r="R1099" t="s">
        <v>3118</v>
      </c>
      <c r="S1099" t="s">
        <v>4020</v>
      </c>
      <c r="T1099" t="s">
        <v>588</v>
      </c>
      <c r="U1099" t="s">
        <v>4021</v>
      </c>
      <c r="V1099" t="s">
        <v>4022</v>
      </c>
      <c r="W1099" t="s">
        <v>588</v>
      </c>
      <c r="X1099" t="str">
        <f t="shared" si="17"/>
        <v>Funcionamiento</v>
      </c>
      <c r="Y1099" t="s">
        <v>2313</v>
      </c>
    </row>
    <row r="1100" spans="1:25" x14ac:dyDescent="0.2">
      <c r="A1100" t="s">
        <v>3119</v>
      </c>
      <c r="B1100" t="s">
        <v>3517</v>
      </c>
      <c r="C1100" s="71" t="s">
        <v>4019</v>
      </c>
      <c r="D1100" t="s">
        <v>583</v>
      </c>
      <c r="E1100" t="s">
        <v>584</v>
      </c>
      <c r="F1100" t="s">
        <v>500</v>
      </c>
      <c r="G1100" t="s">
        <v>2313</v>
      </c>
      <c r="H1100" t="s">
        <v>181</v>
      </c>
      <c r="I1100" t="s">
        <v>135</v>
      </c>
      <c r="J1100" t="s">
        <v>37</v>
      </c>
      <c r="K1100" t="s">
        <v>586</v>
      </c>
      <c r="L1100" t="s">
        <v>39</v>
      </c>
      <c r="M1100">
        <v>2354967</v>
      </c>
      <c r="N1100">
        <v>0</v>
      </c>
      <c r="O1100">
        <v>2354967</v>
      </c>
      <c r="P1100">
        <v>0</v>
      </c>
      <c r="Q1100" t="s">
        <v>2336</v>
      </c>
      <c r="R1100" t="s">
        <v>3118</v>
      </c>
      <c r="S1100" t="s">
        <v>4020</v>
      </c>
      <c r="T1100" t="s">
        <v>588</v>
      </c>
      <c r="U1100" t="s">
        <v>4021</v>
      </c>
      <c r="V1100" t="s">
        <v>4022</v>
      </c>
      <c r="W1100" t="s">
        <v>588</v>
      </c>
      <c r="X1100" t="str">
        <f t="shared" si="17"/>
        <v>Funcionamiento</v>
      </c>
      <c r="Y1100" t="s">
        <v>2313</v>
      </c>
    </row>
    <row r="1101" spans="1:25" x14ac:dyDescent="0.2">
      <c r="A1101" t="s">
        <v>3118</v>
      </c>
      <c r="B1101" t="s">
        <v>3365</v>
      </c>
      <c r="C1101" s="71" t="s">
        <v>4023</v>
      </c>
      <c r="D1101" t="s">
        <v>583</v>
      </c>
      <c r="E1101" t="s">
        <v>584</v>
      </c>
      <c r="F1101" t="s">
        <v>500</v>
      </c>
      <c r="G1101" t="s">
        <v>2313</v>
      </c>
      <c r="H1101" t="s">
        <v>175</v>
      </c>
      <c r="I1101" t="s">
        <v>129</v>
      </c>
      <c r="J1101" t="s">
        <v>37</v>
      </c>
      <c r="K1101" t="s">
        <v>586</v>
      </c>
      <c r="L1101" t="s">
        <v>39</v>
      </c>
      <c r="M1101">
        <v>58300</v>
      </c>
      <c r="N1101">
        <v>0</v>
      </c>
      <c r="O1101">
        <v>58300</v>
      </c>
      <c r="P1101">
        <v>0</v>
      </c>
      <c r="Q1101" t="s">
        <v>2337</v>
      </c>
      <c r="R1101" t="s">
        <v>3138</v>
      </c>
      <c r="S1101" t="s">
        <v>3211</v>
      </c>
      <c r="T1101" t="s">
        <v>588</v>
      </c>
      <c r="U1101" t="s">
        <v>4024</v>
      </c>
      <c r="V1101" t="s">
        <v>4025</v>
      </c>
      <c r="W1101" t="s">
        <v>588</v>
      </c>
      <c r="X1101" t="str">
        <f t="shared" si="17"/>
        <v>Funcionamiento</v>
      </c>
      <c r="Y1101" t="s">
        <v>2313</v>
      </c>
    </row>
    <row r="1102" spans="1:25" x14ac:dyDescent="0.2">
      <c r="A1102" t="s">
        <v>3118</v>
      </c>
      <c r="B1102" t="s">
        <v>3365</v>
      </c>
      <c r="C1102" s="71" t="s">
        <v>4023</v>
      </c>
      <c r="D1102" t="s">
        <v>583</v>
      </c>
      <c r="E1102" t="s">
        <v>584</v>
      </c>
      <c r="F1102" t="s">
        <v>500</v>
      </c>
      <c r="G1102" t="s">
        <v>2313</v>
      </c>
      <c r="H1102" t="s">
        <v>176</v>
      </c>
      <c r="I1102" t="s">
        <v>130</v>
      </c>
      <c r="J1102" t="s">
        <v>37</v>
      </c>
      <c r="K1102" t="s">
        <v>586</v>
      </c>
      <c r="L1102" t="s">
        <v>39</v>
      </c>
      <c r="M1102">
        <v>157800</v>
      </c>
      <c r="N1102">
        <v>0</v>
      </c>
      <c r="O1102">
        <v>157800</v>
      </c>
      <c r="P1102">
        <v>0</v>
      </c>
      <c r="Q1102" t="s">
        <v>2337</v>
      </c>
      <c r="R1102" t="s">
        <v>3138</v>
      </c>
      <c r="S1102" t="s">
        <v>3211</v>
      </c>
      <c r="T1102" t="s">
        <v>588</v>
      </c>
      <c r="U1102" t="s">
        <v>4024</v>
      </c>
      <c r="V1102" t="s">
        <v>4025</v>
      </c>
      <c r="W1102" t="s">
        <v>588</v>
      </c>
      <c r="X1102" t="str">
        <f t="shared" si="17"/>
        <v>Funcionamiento</v>
      </c>
      <c r="Y1102" t="s">
        <v>2313</v>
      </c>
    </row>
    <row r="1103" spans="1:25" x14ac:dyDescent="0.2">
      <c r="A1103" t="s">
        <v>3118</v>
      </c>
      <c r="B1103" t="s">
        <v>3365</v>
      </c>
      <c r="C1103" s="71" t="s">
        <v>4023</v>
      </c>
      <c r="D1103" t="s">
        <v>583</v>
      </c>
      <c r="E1103" t="s">
        <v>584</v>
      </c>
      <c r="F1103" t="s">
        <v>500</v>
      </c>
      <c r="G1103" t="s">
        <v>2313</v>
      </c>
      <c r="H1103" t="s">
        <v>172</v>
      </c>
      <c r="I1103" t="s">
        <v>126</v>
      </c>
      <c r="J1103" t="s">
        <v>37</v>
      </c>
      <c r="K1103" t="s">
        <v>586</v>
      </c>
      <c r="L1103" t="s">
        <v>39</v>
      </c>
      <c r="M1103">
        <v>584000</v>
      </c>
      <c r="N1103">
        <v>0</v>
      </c>
      <c r="O1103">
        <v>584000</v>
      </c>
      <c r="P1103">
        <v>0</v>
      </c>
      <c r="Q1103" t="s">
        <v>2337</v>
      </c>
      <c r="R1103" t="s">
        <v>3138</v>
      </c>
      <c r="S1103" t="s">
        <v>3211</v>
      </c>
      <c r="T1103" t="s">
        <v>588</v>
      </c>
      <c r="U1103" t="s">
        <v>4024</v>
      </c>
      <c r="V1103" t="s">
        <v>4025</v>
      </c>
      <c r="W1103" t="s">
        <v>588</v>
      </c>
      <c r="X1103" t="str">
        <f t="shared" si="17"/>
        <v>Funcionamiento</v>
      </c>
      <c r="Y1103" t="s">
        <v>2313</v>
      </c>
    </row>
    <row r="1104" spans="1:25" x14ac:dyDescent="0.2">
      <c r="A1104" t="s">
        <v>3118</v>
      </c>
      <c r="B1104" t="s">
        <v>3365</v>
      </c>
      <c r="C1104" s="71" t="s">
        <v>4023</v>
      </c>
      <c r="D1104" t="s">
        <v>583</v>
      </c>
      <c r="E1104" t="s">
        <v>584</v>
      </c>
      <c r="F1104" t="s">
        <v>500</v>
      </c>
      <c r="G1104" t="s">
        <v>2313</v>
      </c>
      <c r="H1104" t="s">
        <v>173</v>
      </c>
      <c r="I1104" t="s">
        <v>127</v>
      </c>
      <c r="J1104" t="s">
        <v>37</v>
      </c>
      <c r="K1104" t="s">
        <v>586</v>
      </c>
      <c r="L1104" t="s">
        <v>39</v>
      </c>
      <c r="M1104">
        <v>414300</v>
      </c>
      <c r="N1104">
        <v>0</v>
      </c>
      <c r="O1104">
        <v>414300</v>
      </c>
      <c r="P1104">
        <v>0</v>
      </c>
      <c r="Q1104" t="s">
        <v>2337</v>
      </c>
      <c r="R1104" t="s">
        <v>3138</v>
      </c>
      <c r="S1104" t="s">
        <v>3211</v>
      </c>
      <c r="T1104" t="s">
        <v>588</v>
      </c>
      <c r="U1104" t="s">
        <v>4024</v>
      </c>
      <c r="V1104" t="s">
        <v>4025</v>
      </c>
      <c r="W1104" t="s">
        <v>588</v>
      </c>
      <c r="X1104" t="str">
        <f t="shared" si="17"/>
        <v>Funcionamiento</v>
      </c>
      <c r="Y1104" t="s">
        <v>2313</v>
      </c>
    </row>
    <row r="1105" spans="1:25" x14ac:dyDescent="0.2">
      <c r="A1105" t="s">
        <v>3118</v>
      </c>
      <c r="B1105" t="s">
        <v>3365</v>
      </c>
      <c r="C1105" s="71" t="s">
        <v>4023</v>
      </c>
      <c r="D1105" t="s">
        <v>583</v>
      </c>
      <c r="E1105" t="s">
        <v>584</v>
      </c>
      <c r="F1105" t="s">
        <v>500</v>
      </c>
      <c r="G1105" t="s">
        <v>2313</v>
      </c>
      <c r="H1105" t="s">
        <v>174</v>
      </c>
      <c r="I1105" t="s">
        <v>128</v>
      </c>
      <c r="J1105" t="s">
        <v>37</v>
      </c>
      <c r="K1105" t="s">
        <v>586</v>
      </c>
      <c r="L1105" t="s">
        <v>39</v>
      </c>
      <c r="M1105">
        <v>211400</v>
      </c>
      <c r="N1105">
        <v>0</v>
      </c>
      <c r="O1105">
        <v>211400</v>
      </c>
      <c r="P1105">
        <v>0</v>
      </c>
      <c r="Q1105" t="s">
        <v>2337</v>
      </c>
      <c r="R1105" t="s">
        <v>3138</v>
      </c>
      <c r="S1105" t="s">
        <v>3211</v>
      </c>
      <c r="T1105" t="s">
        <v>588</v>
      </c>
      <c r="U1105" t="s">
        <v>4024</v>
      </c>
      <c r="V1105" t="s">
        <v>4025</v>
      </c>
      <c r="W1105" t="s">
        <v>588</v>
      </c>
      <c r="X1105" t="str">
        <f t="shared" si="17"/>
        <v>Funcionamiento</v>
      </c>
      <c r="Y1105" t="s">
        <v>2313</v>
      </c>
    </row>
    <row r="1106" spans="1:25" x14ac:dyDescent="0.2">
      <c r="A1106" t="s">
        <v>3118</v>
      </c>
      <c r="B1106" t="s">
        <v>3365</v>
      </c>
      <c r="C1106" s="71" t="s">
        <v>4023</v>
      </c>
      <c r="D1106" t="s">
        <v>583</v>
      </c>
      <c r="E1106" t="s">
        <v>584</v>
      </c>
      <c r="F1106" t="s">
        <v>500</v>
      </c>
      <c r="G1106" t="s">
        <v>2313</v>
      </c>
      <c r="H1106" t="s">
        <v>177</v>
      </c>
      <c r="I1106" t="s">
        <v>131</v>
      </c>
      <c r="J1106" t="s">
        <v>37</v>
      </c>
      <c r="K1106" t="s">
        <v>586</v>
      </c>
      <c r="L1106" t="s">
        <v>39</v>
      </c>
      <c r="M1106">
        <v>106200</v>
      </c>
      <c r="N1106">
        <v>0</v>
      </c>
      <c r="O1106">
        <v>106200</v>
      </c>
      <c r="P1106">
        <v>0</v>
      </c>
      <c r="Q1106" t="s">
        <v>2337</v>
      </c>
      <c r="R1106" t="s">
        <v>3138</v>
      </c>
      <c r="S1106" t="s">
        <v>3211</v>
      </c>
      <c r="T1106" t="s">
        <v>588</v>
      </c>
      <c r="U1106" t="s">
        <v>4024</v>
      </c>
      <c r="V1106" t="s">
        <v>4025</v>
      </c>
      <c r="W1106" t="s">
        <v>588</v>
      </c>
      <c r="X1106" t="str">
        <f t="shared" si="17"/>
        <v>Funcionamiento</v>
      </c>
      <c r="Y1106" t="s">
        <v>2313</v>
      </c>
    </row>
    <row r="1107" spans="1:25" x14ac:dyDescent="0.2">
      <c r="A1107" t="s">
        <v>3138</v>
      </c>
      <c r="B1107" t="s">
        <v>3369</v>
      </c>
      <c r="C1107" s="71" t="s">
        <v>4026</v>
      </c>
      <c r="D1107" t="s">
        <v>583</v>
      </c>
      <c r="E1107" t="s">
        <v>584</v>
      </c>
      <c r="F1107" t="s">
        <v>500</v>
      </c>
      <c r="G1107" t="s">
        <v>2313</v>
      </c>
      <c r="H1107" t="s">
        <v>172</v>
      </c>
      <c r="I1107" t="s">
        <v>126</v>
      </c>
      <c r="J1107" t="s">
        <v>37</v>
      </c>
      <c r="K1107" t="s">
        <v>586</v>
      </c>
      <c r="L1107" t="s">
        <v>39</v>
      </c>
      <c r="M1107">
        <v>1126000</v>
      </c>
      <c r="N1107">
        <v>0</v>
      </c>
      <c r="O1107">
        <v>1126000</v>
      </c>
      <c r="P1107">
        <v>0</v>
      </c>
      <c r="Q1107" t="s">
        <v>2338</v>
      </c>
      <c r="R1107" t="s">
        <v>3145</v>
      </c>
      <c r="S1107" t="s">
        <v>3150</v>
      </c>
      <c r="T1107" t="s">
        <v>588</v>
      </c>
      <c r="U1107" t="s">
        <v>4027</v>
      </c>
      <c r="V1107" t="s">
        <v>4028</v>
      </c>
      <c r="W1107" t="s">
        <v>588</v>
      </c>
      <c r="X1107" t="str">
        <f t="shared" si="17"/>
        <v>Funcionamiento</v>
      </c>
      <c r="Y1107" t="s">
        <v>2313</v>
      </c>
    </row>
    <row r="1108" spans="1:25" x14ac:dyDescent="0.2">
      <c r="A1108" t="s">
        <v>3138</v>
      </c>
      <c r="B1108" t="s">
        <v>3369</v>
      </c>
      <c r="C1108" s="71" t="s">
        <v>4026</v>
      </c>
      <c r="D1108" t="s">
        <v>583</v>
      </c>
      <c r="E1108" t="s">
        <v>584</v>
      </c>
      <c r="F1108" t="s">
        <v>500</v>
      </c>
      <c r="G1108" t="s">
        <v>2313</v>
      </c>
      <c r="H1108" t="s">
        <v>173</v>
      </c>
      <c r="I1108" t="s">
        <v>127</v>
      </c>
      <c r="J1108" t="s">
        <v>37</v>
      </c>
      <c r="K1108" t="s">
        <v>586</v>
      </c>
      <c r="L1108" t="s">
        <v>39</v>
      </c>
      <c r="M1108">
        <v>4253000</v>
      </c>
      <c r="N1108">
        <v>0</v>
      </c>
      <c r="O1108">
        <v>4253000</v>
      </c>
      <c r="P1108">
        <v>0</v>
      </c>
      <c r="Q1108" t="s">
        <v>2338</v>
      </c>
      <c r="R1108" t="s">
        <v>3145</v>
      </c>
      <c r="S1108" t="s">
        <v>3150</v>
      </c>
      <c r="T1108" t="s">
        <v>588</v>
      </c>
      <c r="U1108" t="s">
        <v>4027</v>
      </c>
      <c r="V1108" t="s">
        <v>4028</v>
      </c>
      <c r="W1108" t="s">
        <v>588</v>
      </c>
      <c r="X1108" t="str">
        <f t="shared" si="17"/>
        <v>Funcionamiento</v>
      </c>
      <c r="Y1108" t="s">
        <v>2313</v>
      </c>
    </row>
    <row r="1109" spans="1:25" x14ac:dyDescent="0.2">
      <c r="A1109" t="s">
        <v>3138</v>
      </c>
      <c r="B1109" t="s">
        <v>3369</v>
      </c>
      <c r="C1109" s="71" t="s">
        <v>4026</v>
      </c>
      <c r="D1109" t="s">
        <v>583</v>
      </c>
      <c r="E1109" t="s">
        <v>584</v>
      </c>
      <c r="F1109" t="s">
        <v>500</v>
      </c>
      <c r="G1109" t="s">
        <v>2313</v>
      </c>
      <c r="H1109" t="s">
        <v>177</v>
      </c>
      <c r="I1109" t="s">
        <v>131</v>
      </c>
      <c r="J1109" t="s">
        <v>37</v>
      </c>
      <c r="K1109" t="s">
        <v>586</v>
      </c>
      <c r="L1109" t="s">
        <v>39</v>
      </c>
      <c r="M1109">
        <v>1056200</v>
      </c>
      <c r="N1109">
        <v>0</v>
      </c>
      <c r="O1109">
        <v>1056200</v>
      </c>
      <c r="P1109">
        <v>0</v>
      </c>
      <c r="Q1109" t="s">
        <v>2338</v>
      </c>
      <c r="R1109" t="s">
        <v>3145</v>
      </c>
      <c r="S1109" t="s">
        <v>3150</v>
      </c>
      <c r="T1109" t="s">
        <v>588</v>
      </c>
      <c r="U1109" t="s">
        <v>4027</v>
      </c>
      <c r="V1109" t="s">
        <v>4028</v>
      </c>
      <c r="W1109" t="s">
        <v>588</v>
      </c>
      <c r="X1109" t="str">
        <f t="shared" si="17"/>
        <v>Funcionamiento</v>
      </c>
      <c r="Y1109" t="s">
        <v>2313</v>
      </c>
    </row>
    <row r="1110" spans="1:25" x14ac:dyDescent="0.2">
      <c r="A1110" t="s">
        <v>3138</v>
      </c>
      <c r="B1110" t="s">
        <v>3369</v>
      </c>
      <c r="C1110" s="71" t="s">
        <v>4026</v>
      </c>
      <c r="D1110" t="s">
        <v>583</v>
      </c>
      <c r="E1110" t="s">
        <v>584</v>
      </c>
      <c r="F1110" t="s">
        <v>500</v>
      </c>
      <c r="G1110" t="s">
        <v>2313</v>
      </c>
      <c r="H1110" t="s">
        <v>175</v>
      </c>
      <c r="I1110" t="s">
        <v>129</v>
      </c>
      <c r="J1110" t="s">
        <v>37</v>
      </c>
      <c r="K1110" t="s">
        <v>586</v>
      </c>
      <c r="L1110" t="s">
        <v>39</v>
      </c>
      <c r="M1110">
        <v>675600</v>
      </c>
      <c r="N1110">
        <v>0</v>
      </c>
      <c r="O1110">
        <v>675600</v>
      </c>
      <c r="P1110">
        <v>0</v>
      </c>
      <c r="Q1110" t="s">
        <v>2338</v>
      </c>
      <c r="R1110" t="s">
        <v>3145</v>
      </c>
      <c r="S1110" t="s">
        <v>3150</v>
      </c>
      <c r="T1110" t="s">
        <v>588</v>
      </c>
      <c r="U1110" t="s">
        <v>4027</v>
      </c>
      <c r="V1110" t="s">
        <v>4028</v>
      </c>
      <c r="W1110" t="s">
        <v>588</v>
      </c>
      <c r="X1110" t="str">
        <f t="shared" si="17"/>
        <v>Funcionamiento</v>
      </c>
      <c r="Y1110" t="s">
        <v>2313</v>
      </c>
    </row>
    <row r="1111" spans="1:25" x14ac:dyDescent="0.2">
      <c r="A1111" t="s">
        <v>3138</v>
      </c>
      <c r="B1111" t="s">
        <v>3369</v>
      </c>
      <c r="C1111" s="71" t="s">
        <v>4026</v>
      </c>
      <c r="D1111" t="s">
        <v>583</v>
      </c>
      <c r="E1111" t="s">
        <v>584</v>
      </c>
      <c r="F1111" t="s">
        <v>500</v>
      </c>
      <c r="G1111" t="s">
        <v>2313</v>
      </c>
      <c r="H1111" t="s">
        <v>176</v>
      </c>
      <c r="I1111" t="s">
        <v>130</v>
      </c>
      <c r="J1111" t="s">
        <v>37</v>
      </c>
      <c r="K1111" t="s">
        <v>586</v>
      </c>
      <c r="L1111" t="s">
        <v>39</v>
      </c>
      <c r="M1111">
        <v>1584400</v>
      </c>
      <c r="N1111">
        <v>0</v>
      </c>
      <c r="O1111">
        <v>1584400</v>
      </c>
      <c r="P1111">
        <v>0</v>
      </c>
      <c r="Q1111" t="s">
        <v>2338</v>
      </c>
      <c r="R1111" t="s">
        <v>3145</v>
      </c>
      <c r="S1111" t="s">
        <v>3150</v>
      </c>
      <c r="T1111" t="s">
        <v>588</v>
      </c>
      <c r="U1111" t="s">
        <v>4027</v>
      </c>
      <c r="V1111" t="s">
        <v>4028</v>
      </c>
      <c r="W1111" t="s">
        <v>588</v>
      </c>
      <c r="X1111" t="str">
        <f t="shared" si="17"/>
        <v>Funcionamiento</v>
      </c>
      <c r="Y1111" t="s">
        <v>2313</v>
      </c>
    </row>
    <row r="1112" spans="1:25" x14ac:dyDescent="0.2">
      <c r="A1112" t="s">
        <v>3138</v>
      </c>
      <c r="B1112" t="s">
        <v>3369</v>
      </c>
      <c r="C1112" s="71" t="s">
        <v>4026</v>
      </c>
      <c r="D1112" t="s">
        <v>583</v>
      </c>
      <c r="E1112" t="s">
        <v>584</v>
      </c>
      <c r="F1112" t="s">
        <v>500</v>
      </c>
      <c r="G1112" t="s">
        <v>2313</v>
      </c>
      <c r="H1112" t="s">
        <v>174</v>
      </c>
      <c r="I1112" t="s">
        <v>128</v>
      </c>
      <c r="J1112" t="s">
        <v>37</v>
      </c>
      <c r="K1112" t="s">
        <v>586</v>
      </c>
      <c r="L1112" t="s">
        <v>39</v>
      </c>
      <c r="M1112">
        <v>2111700</v>
      </c>
      <c r="N1112">
        <v>0</v>
      </c>
      <c r="O1112">
        <v>2111700</v>
      </c>
      <c r="P1112">
        <v>0</v>
      </c>
      <c r="Q1112" t="s">
        <v>2338</v>
      </c>
      <c r="R1112" t="s">
        <v>3145</v>
      </c>
      <c r="S1112" t="s">
        <v>3150</v>
      </c>
      <c r="T1112" t="s">
        <v>588</v>
      </c>
      <c r="U1112" t="s">
        <v>4027</v>
      </c>
      <c r="V1112" t="s">
        <v>4028</v>
      </c>
      <c r="W1112" t="s">
        <v>588</v>
      </c>
      <c r="X1112" t="str">
        <f t="shared" si="17"/>
        <v>Funcionamiento</v>
      </c>
      <c r="Y1112" t="s">
        <v>2313</v>
      </c>
    </row>
    <row r="1113" spans="1:25" x14ac:dyDescent="0.2">
      <c r="A1113" t="s">
        <v>3145</v>
      </c>
      <c r="B1113" t="s">
        <v>4029</v>
      </c>
      <c r="C1113" s="71" t="s">
        <v>4030</v>
      </c>
      <c r="D1113" t="s">
        <v>583</v>
      </c>
      <c r="E1113" t="s">
        <v>584</v>
      </c>
      <c r="F1113" t="s">
        <v>500</v>
      </c>
      <c r="G1113" t="s">
        <v>2313</v>
      </c>
      <c r="H1113" t="s">
        <v>164</v>
      </c>
      <c r="I1113" t="s">
        <v>118</v>
      </c>
      <c r="J1113" t="s">
        <v>37</v>
      </c>
      <c r="K1113" t="s">
        <v>586</v>
      </c>
      <c r="L1113" t="s">
        <v>39</v>
      </c>
      <c r="M1113">
        <v>45021535</v>
      </c>
      <c r="N1113">
        <v>0</v>
      </c>
      <c r="O1113">
        <v>45021535</v>
      </c>
      <c r="P1113">
        <v>0</v>
      </c>
      <c r="Q1113" t="s">
        <v>2339</v>
      </c>
      <c r="R1113" t="s">
        <v>3181</v>
      </c>
      <c r="S1113" t="s">
        <v>3172</v>
      </c>
      <c r="T1113" t="s">
        <v>588</v>
      </c>
      <c r="U1113" t="s">
        <v>4031</v>
      </c>
      <c r="V1113" t="s">
        <v>4032</v>
      </c>
      <c r="W1113" t="s">
        <v>588</v>
      </c>
      <c r="X1113" t="str">
        <f t="shared" si="17"/>
        <v>Funcionamiento</v>
      </c>
      <c r="Y1113" t="s">
        <v>2313</v>
      </c>
    </row>
    <row r="1114" spans="1:25" x14ac:dyDescent="0.2">
      <c r="A1114" t="s">
        <v>3145</v>
      </c>
      <c r="B1114" t="s">
        <v>4029</v>
      </c>
      <c r="C1114" s="71" t="s">
        <v>4030</v>
      </c>
      <c r="D1114" t="s">
        <v>583</v>
      </c>
      <c r="E1114" t="s">
        <v>584</v>
      </c>
      <c r="F1114" t="s">
        <v>500</v>
      </c>
      <c r="G1114" t="s">
        <v>2313</v>
      </c>
      <c r="H1114" t="s">
        <v>169</v>
      </c>
      <c r="I1114" t="s">
        <v>123</v>
      </c>
      <c r="J1114" t="s">
        <v>37</v>
      </c>
      <c r="K1114" t="s">
        <v>586</v>
      </c>
      <c r="L1114" t="s">
        <v>39</v>
      </c>
      <c r="M1114">
        <v>877184</v>
      </c>
      <c r="N1114">
        <v>0</v>
      </c>
      <c r="O1114">
        <v>877184</v>
      </c>
      <c r="P1114">
        <v>0</v>
      </c>
      <c r="Q1114" t="s">
        <v>2339</v>
      </c>
      <c r="R1114" t="s">
        <v>3181</v>
      </c>
      <c r="S1114" t="s">
        <v>3172</v>
      </c>
      <c r="T1114" t="s">
        <v>588</v>
      </c>
      <c r="U1114" t="s">
        <v>4031</v>
      </c>
      <c r="V1114" t="s">
        <v>4032</v>
      </c>
      <c r="W1114" t="s">
        <v>588</v>
      </c>
      <c r="X1114" t="str">
        <f t="shared" si="17"/>
        <v>Funcionamiento</v>
      </c>
      <c r="Y1114" t="s">
        <v>2313</v>
      </c>
    </row>
    <row r="1115" spans="1:25" x14ac:dyDescent="0.2">
      <c r="A1115" t="s">
        <v>3145</v>
      </c>
      <c r="B1115" t="s">
        <v>4029</v>
      </c>
      <c r="C1115" s="71" t="s">
        <v>4030</v>
      </c>
      <c r="D1115" t="s">
        <v>583</v>
      </c>
      <c r="E1115" t="s">
        <v>584</v>
      </c>
      <c r="F1115" t="s">
        <v>500</v>
      </c>
      <c r="G1115" t="s">
        <v>2313</v>
      </c>
      <c r="H1115" t="s">
        <v>180</v>
      </c>
      <c r="I1115" t="s">
        <v>134</v>
      </c>
      <c r="J1115" t="s">
        <v>37</v>
      </c>
      <c r="K1115" t="s">
        <v>586</v>
      </c>
      <c r="L1115" t="s">
        <v>39</v>
      </c>
      <c r="M1115">
        <v>636662</v>
      </c>
      <c r="N1115">
        <v>0</v>
      </c>
      <c r="O1115">
        <v>636662</v>
      </c>
      <c r="P1115">
        <v>0</v>
      </c>
      <c r="Q1115" t="s">
        <v>2339</v>
      </c>
      <c r="R1115" t="s">
        <v>3181</v>
      </c>
      <c r="S1115" t="s">
        <v>3172</v>
      </c>
      <c r="T1115" t="s">
        <v>588</v>
      </c>
      <c r="U1115" t="s">
        <v>4031</v>
      </c>
      <c r="V1115" t="s">
        <v>4032</v>
      </c>
      <c r="W1115" t="s">
        <v>588</v>
      </c>
      <c r="X1115" t="str">
        <f t="shared" si="17"/>
        <v>Funcionamiento</v>
      </c>
      <c r="Y1115" t="s">
        <v>2313</v>
      </c>
    </row>
    <row r="1116" spans="1:25" x14ac:dyDescent="0.2">
      <c r="A1116" t="s">
        <v>3145</v>
      </c>
      <c r="B1116" t="s">
        <v>4029</v>
      </c>
      <c r="C1116" s="71" t="s">
        <v>4030</v>
      </c>
      <c r="D1116" t="s">
        <v>583</v>
      </c>
      <c r="E1116" t="s">
        <v>584</v>
      </c>
      <c r="F1116" t="s">
        <v>500</v>
      </c>
      <c r="G1116" t="s">
        <v>2313</v>
      </c>
      <c r="H1116" t="s">
        <v>166</v>
      </c>
      <c r="I1116" t="s">
        <v>120</v>
      </c>
      <c r="J1116" t="s">
        <v>37</v>
      </c>
      <c r="K1116" t="s">
        <v>586</v>
      </c>
      <c r="L1116" t="s">
        <v>39</v>
      </c>
      <c r="M1116">
        <v>1000283</v>
      </c>
      <c r="N1116">
        <v>0</v>
      </c>
      <c r="O1116">
        <v>1000283</v>
      </c>
      <c r="P1116">
        <v>0</v>
      </c>
      <c r="Q1116" t="s">
        <v>2339</v>
      </c>
      <c r="R1116" t="s">
        <v>3181</v>
      </c>
      <c r="S1116" t="s">
        <v>3172</v>
      </c>
      <c r="T1116" t="s">
        <v>588</v>
      </c>
      <c r="U1116" t="s">
        <v>4031</v>
      </c>
      <c r="V1116" t="s">
        <v>4032</v>
      </c>
      <c r="W1116" t="s">
        <v>588</v>
      </c>
      <c r="X1116" t="str">
        <f t="shared" si="17"/>
        <v>Funcionamiento</v>
      </c>
      <c r="Y1116" t="s">
        <v>2313</v>
      </c>
    </row>
    <row r="1117" spans="1:25" x14ac:dyDescent="0.2">
      <c r="A1117" t="s">
        <v>3145</v>
      </c>
      <c r="B1117" t="s">
        <v>4029</v>
      </c>
      <c r="C1117" s="71" t="s">
        <v>4030</v>
      </c>
      <c r="D1117" t="s">
        <v>583</v>
      </c>
      <c r="E1117" t="s">
        <v>584</v>
      </c>
      <c r="F1117" t="s">
        <v>500</v>
      </c>
      <c r="G1117" t="s">
        <v>2313</v>
      </c>
      <c r="H1117" t="s">
        <v>178</v>
      </c>
      <c r="I1117" t="s">
        <v>132</v>
      </c>
      <c r="J1117" t="s">
        <v>37</v>
      </c>
      <c r="K1117" t="s">
        <v>586</v>
      </c>
      <c r="L1117" t="s">
        <v>39</v>
      </c>
      <c r="M1117">
        <v>8397023</v>
      </c>
      <c r="N1117">
        <v>0</v>
      </c>
      <c r="O1117">
        <v>8397023</v>
      </c>
      <c r="P1117">
        <v>0</v>
      </c>
      <c r="Q1117" t="s">
        <v>2339</v>
      </c>
      <c r="R1117" t="s">
        <v>3181</v>
      </c>
      <c r="S1117" t="s">
        <v>3172</v>
      </c>
      <c r="T1117" t="s">
        <v>588</v>
      </c>
      <c r="U1117" t="s">
        <v>4031</v>
      </c>
      <c r="V1117" t="s">
        <v>4032</v>
      </c>
      <c r="W1117" t="s">
        <v>588</v>
      </c>
      <c r="X1117" t="str">
        <f t="shared" si="17"/>
        <v>Funcionamiento</v>
      </c>
      <c r="Y1117" t="s">
        <v>2313</v>
      </c>
    </row>
    <row r="1118" spans="1:25" x14ac:dyDescent="0.2">
      <c r="A1118" t="s">
        <v>3145</v>
      </c>
      <c r="B1118" t="s">
        <v>4029</v>
      </c>
      <c r="C1118" s="71" t="s">
        <v>4030</v>
      </c>
      <c r="D1118" t="s">
        <v>583</v>
      </c>
      <c r="E1118" t="s">
        <v>584</v>
      </c>
      <c r="F1118" t="s">
        <v>500</v>
      </c>
      <c r="G1118" t="s">
        <v>2313</v>
      </c>
      <c r="H1118" t="s">
        <v>181</v>
      </c>
      <c r="I1118" t="s">
        <v>135</v>
      </c>
      <c r="J1118" t="s">
        <v>37</v>
      </c>
      <c r="K1118" t="s">
        <v>586</v>
      </c>
      <c r="L1118" t="s">
        <v>39</v>
      </c>
      <c r="M1118">
        <v>2354967</v>
      </c>
      <c r="N1118">
        <v>0</v>
      </c>
      <c r="O1118">
        <v>2354967</v>
      </c>
      <c r="P1118">
        <v>0</v>
      </c>
      <c r="Q1118" t="s">
        <v>2339</v>
      </c>
      <c r="R1118" t="s">
        <v>3181</v>
      </c>
      <c r="S1118" t="s">
        <v>3172</v>
      </c>
      <c r="T1118" t="s">
        <v>588</v>
      </c>
      <c r="U1118" t="s">
        <v>4031</v>
      </c>
      <c r="V1118" t="s">
        <v>4032</v>
      </c>
      <c r="W1118" t="s">
        <v>588</v>
      </c>
      <c r="X1118" t="str">
        <f t="shared" si="17"/>
        <v>Funcionamiento</v>
      </c>
      <c r="Y1118" t="s">
        <v>2313</v>
      </c>
    </row>
    <row r="1119" spans="1:25" x14ac:dyDescent="0.2">
      <c r="A1119" t="s">
        <v>3145</v>
      </c>
      <c r="B1119" t="s">
        <v>4029</v>
      </c>
      <c r="C1119" s="71" t="s">
        <v>4030</v>
      </c>
      <c r="D1119" t="s">
        <v>583</v>
      </c>
      <c r="E1119" t="s">
        <v>584</v>
      </c>
      <c r="F1119" t="s">
        <v>500</v>
      </c>
      <c r="G1119" t="s">
        <v>2313</v>
      </c>
      <c r="H1119" t="s">
        <v>167</v>
      </c>
      <c r="I1119" t="s">
        <v>3051</v>
      </c>
      <c r="J1119" t="s">
        <v>37</v>
      </c>
      <c r="K1119" t="s">
        <v>586</v>
      </c>
      <c r="L1119" t="s">
        <v>39</v>
      </c>
      <c r="M1119">
        <v>1350816</v>
      </c>
      <c r="N1119">
        <v>0</v>
      </c>
      <c r="O1119">
        <v>1350816</v>
      </c>
      <c r="P1119">
        <v>0</v>
      </c>
      <c r="Q1119" t="s">
        <v>2339</v>
      </c>
      <c r="R1119" t="s">
        <v>3181</v>
      </c>
      <c r="S1119" t="s">
        <v>3172</v>
      </c>
      <c r="T1119" t="s">
        <v>588</v>
      </c>
      <c r="U1119" t="s">
        <v>4031</v>
      </c>
      <c r="V1119" t="s">
        <v>4032</v>
      </c>
      <c r="W1119" t="s">
        <v>588</v>
      </c>
      <c r="X1119" t="str">
        <f t="shared" si="17"/>
        <v>Funcionamiento</v>
      </c>
      <c r="Y1119" t="s">
        <v>2313</v>
      </c>
    </row>
    <row r="1120" spans="1:25" x14ac:dyDescent="0.2">
      <c r="A1120" t="s">
        <v>3145</v>
      </c>
      <c r="B1120" t="s">
        <v>4029</v>
      </c>
      <c r="C1120" s="71" t="s">
        <v>4030</v>
      </c>
      <c r="D1120" t="s">
        <v>583</v>
      </c>
      <c r="E1120" t="s">
        <v>584</v>
      </c>
      <c r="F1120" t="s">
        <v>500</v>
      </c>
      <c r="G1120" t="s">
        <v>2313</v>
      </c>
      <c r="H1120" t="s">
        <v>171</v>
      </c>
      <c r="I1120" t="s">
        <v>125</v>
      </c>
      <c r="J1120" t="s">
        <v>37</v>
      </c>
      <c r="K1120" t="s">
        <v>586</v>
      </c>
      <c r="L1120" t="s">
        <v>39</v>
      </c>
      <c r="M1120">
        <v>6741309</v>
      </c>
      <c r="N1120">
        <v>0</v>
      </c>
      <c r="O1120">
        <v>6741309</v>
      </c>
      <c r="P1120">
        <v>0</v>
      </c>
      <c r="Q1120" t="s">
        <v>2339</v>
      </c>
      <c r="R1120" t="s">
        <v>3181</v>
      </c>
      <c r="S1120" t="s">
        <v>3172</v>
      </c>
      <c r="T1120" t="s">
        <v>588</v>
      </c>
      <c r="U1120" t="s">
        <v>4031</v>
      </c>
      <c r="V1120" t="s">
        <v>4032</v>
      </c>
      <c r="W1120" t="s">
        <v>588</v>
      </c>
      <c r="X1120" t="str">
        <f t="shared" si="17"/>
        <v>Funcionamiento</v>
      </c>
      <c r="Y1120" t="s">
        <v>2313</v>
      </c>
    </row>
    <row r="1121" spans="1:25" x14ac:dyDescent="0.2">
      <c r="A1121" t="s">
        <v>3132</v>
      </c>
      <c r="B1121" t="s">
        <v>4029</v>
      </c>
      <c r="C1121" s="71" t="s">
        <v>4033</v>
      </c>
      <c r="D1121" t="s">
        <v>583</v>
      </c>
      <c r="E1121" t="s">
        <v>584</v>
      </c>
      <c r="F1121" t="s">
        <v>500</v>
      </c>
      <c r="G1121" t="s">
        <v>2313</v>
      </c>
      <c r="H1121" t="s">
        <v>177</v>
      </c>
      <c r="I1121" t="s">
        <v>131</v>
      </c>
      <c r="J1121" t="s">
        <v>37</v>
      </c>
      <c r="K1121" t="s">
        <v>586</v>
      </c>
      <c r="L1121" t="s">
        <v>39</v>
      </c>
      <c r="M1121">
        <v>1123900</v>
      </c>
      <c r="N1121">
        <v>0</v>
      </c>
      <c r="O1121">
        <v>1123900</v>
      </c>
      <c r="P1121">
        <v>0</v>
      </c>
      <c r="Q1121" t="s">
        <v>4034</v>
      </c>
      <c r="R1121" t="s">
        <v>3165</v>
      </c>
      <c r="S1121" t="s">
        <v>3178</v>
      </c>
      <c r="T1121" t="s">
        <v>588</v>
      </c>
      <c r="U1121" t="s">
        <v>3505</v>
      </c>
      <c r="V1121" t="s">
        <v>4035</v>
      </c>
      <c r="W1121" t="s">
        <v>588</v>
      </c>
      <c r="X1121" t="str">
        <f t="shared" si="17"/>
        <v>Funcionamiento</v>
      </c>
      <c r="Y1121" t="s">
        <v>2313</v>
      </c>
    </row>
    <row r="1122" spans="1:25" x14ac:dyDescent="0.2">
      <c r="A1122" t="s">
        <v>3132</v>
      </c>
      <c r="B1122" t="s">
        <v>4029</v>
      </c>
      <c r="C1122" s="71" t="s">
        <v>4033</v>
      </c>
      <c r="D1122" t="s">
        <v>583</v>
      </c>
      <c r="E1122" t="s">
        <v>584</v>
      </c>
      <c r="F1122" t="s">
        <v>500</v>
      </c>
      <c r="G1122" t="s">
        <v>2313</v>
      </c>
      <c r="H1122" t="s">
        <v>175</v>
      </c>
      <c r="I1122" t="s">
        <v>129</v>
      </c>
      <c r="J1122" t="s">
        <v>37</v>
      </c>
      <c r="K1122" t="s">
        <v>586</v>
      </c>
      <c r="L1122" t="s">
        <v>39</v>
      </c>
      <c r="M1122">
        <v>660400</v>
      </c>
      <c r="N1122">
        <v>0</v>
      </c>
      <c r="O1122">
        <v>660400</v>
      </c>
      <c r="P1122">
        <v>0</v>
      </c>
      <c r="Q1122" t="s">
        <v>4034</v>
      </c>
      <c r="R1122" t="s">
        <v>3165</v>
      </c>
      <c r="S1122" t="s">
        <v>3178</v>
      </c>
      <c r="T1122" t="s">
        <v>588</v>
      </c>
      <c r="U1122" t="s">
        <v>3505</v>
      </c>
      <c r="V1122" t="s">
        <v>4035</v>
      </c>
      <c r="W1122" t="s">
        <v>588</v>
      </c>
      <c r="X1122" t="str">
        <f t="shared" si="17"/>
        <v>Funcionamiento</v>
      </c>
      <c r="Y1122" t="s">
        <v>2313</v>
      </c>
    </row>
    <row r="1123" spans="1:25" x14ac:dyDescent="0.2">
      <c r="A1123" t="s">
        <v>3132</v>
      </c>
      <c r="B1123" t="s">
        <v>4029</v>
      </c>
      <c r="C1123" s="71" t="s">
        <v>4033</v>
      </c>
      <c r="D1123" t="s">
        <v>583</v>
      </c>
      <c r="E1123" t="s">
        <v>584</v>
      </c>
      <c r="F1123" t="s">
        <v>500</v>
      </c>
      <c r="G1123" t="s">
        <v>2313</v>
      </c>
      <c r="H1123" t="s">
        <v>172</v>
      </c>
      <c r="I1123" t="s">
        <v>126</v>
      </c>
      <c r="J1123" t="s">
        <v>37</v>
      </c>
      <c r="K1123" t="s">
        <v>586</v>
      </c>
      <c r="L1123" t="s">
        <v>39</v>
      </c>
      <c r="M1123">
        <v>5645000</v>
      </c>
      <c r="N1123">
        <v>0</v>
      </c>
      <c r="O1123">
        <v>5645000</v>
      </c>
      <c r="P1123">
        <v>0</v>
      </c>
      <c r="Q1123" t="s">
        <v>4034</v>
      </c>
      <c r="R1123" t="s">
        <v>3165</v>
      </c>
      <c r="S1123" t="s">
        <v>3178</v>
      </c>
      <c r="T1123" t="s">
        <v>588</v>
      </c>
      <c r="U1123" t="s">
        <v>3505</v>
      </c>
      <c r="V1123" t="s">
        <v>4035</v>
      </c>
      <c r="W1123" t="s">
        <v>588</v>
      </c>
      <c r="X1123" t="str">
        <f t="shared" si="17"/>
        <v>Funcionamiento</v>
      </c>
      <c r="Y1123" t="s">
        <v>2313</v>
      </c>
    </row>
    <row r="1124" spans="1:25" x14ac:dyDescent="0.2">
      <c r="A1124" t="s">
        <v>3132</v>
      </c>
      <c r="B1124" t="s">
        <v>4029</v>
      </c>
      <c r="C1124" s="71" t="s">
        <v>4033</v>
      </c>
      <c r="D1124" t="s">
        <v>583</v>
      </c>
      <c r="E1124" t="s">
        <v>584</v>
      </c>
      <c r="F1124" t="s">
        <v>500</v>
      </c>
      <c r="G1124" t="s">
        <v>2313</v>
      </c>
      <c r="H1124" t="s">
        <v>174</v>
      </c>
      <c r="I1124" t="s">
        <v>128</v>
      </c>
      <c r="J1124" t="s">
        <v>37</v>
      </c>
      <c r="K1124" t="s">
        <v>586</v>
      </c>
      <c r="L1124" t="s">
        <v>39</v>
      </c>
      <c r="M1124">
        <v>2246700</v>
      </c>
      <c r="N1124">
        <v>0</v>
      </c>
      <c r="O1124">
        <v>2246700</v>
      </c>
      <c r="P1124">
        <v>0</v>
      </c>
      <c r="Q1124" t="s">
        <v>4034</v>
      </c>
      <c r="R1124" t="s">
        <v>3165</v>
      </c>
      <c r="S1124" t="s">
        <v>3178</v>
      </c>
      <c r="T1124" t="s">
        <v>588</v>
      </c>
      <c r="U1124" t="s">
        <v>3505</v>
      </c>
      <c r="V1124" t="s">
        <v>4035</v>
      </c>
      <c r="W1124" t="s">
        <v>588</v>
      </c>
      <c r="X1124" t="str">
        <f t="shared" si="17"/>
        <v>Funcionamiento</v>
      </c>
      <c r="Y1124" t="s">
        <v>2313</v>
      </c>
    </row>
    <row r="1125" spans="1:25" x14ac:dyDescent="0.2">
      <c r="A1125" t="s">
        <v>3132</v>
      </c>
      <c r="B1125" t="s">
        <v>4029</v>
      </c>
      <c r="C1125" s="71" t="s">
        <v>4033</v>
      </c>
      <c r="D1125" t="s">
        <v>583</v>
      </c>
      <c r="E1125" t="s">
        <v>584</v>
      </c>
      <c r="F1125" t="s">
        <v>500</v>
      </c>
      <c r="G1125" t="s">
        <v>2313</v>
      </c>
      <c r="H1125" t="s">
        <v>173</v>
      </c>
      <c r="I1125" t="s">
        <v>127</v>
      </c>
      <c r="J1125" t="s">
        <v>37</v>
      </c>
      <c r="K1125" t="s">
        <v>586</v>
      </c>
      <c r="L1125" t="s">
        <v>39</v>
      </c>
      <c r="M1125">
        <v>3999200</v>
      </c>
      <c r="N1125">
        <v>0</v>
      </c>
      <c r="O1125">
        <v>3999200</v>
      </c>
      <c r="P1125">
        <v>0</v>
      </c>
      <c r="Q1125" t="s">
        <v>4034</v>
      </c>
      <c r="R1125" t="s">
        <v>3165</v>
      </c>
      <c r="S1125" t="s">
        <v>3178</v>
      </c>
      <c r="T1125" t="s">
        <v>588</v>
      </c>
      <c r="U1125" t="s">
        <v>3505</v>
      </c>
      <c r="V1125" t="s">
        <v>4035</v>
      </c>
      <c r="W1125" t="s">
        <v>588</v>
      </c>
      <c r="X1125" t="str">
        <f t="shared" si="17"/>
        <v>Funcionamiento</v>
      </c>
      <c r="Y1125" t="s">
        <v>2313</v>
      </c>
    </row>
    <row r="1126" spans="1:25" x14ac:dyDescent="0.2">
      <c r="A1126" t="s">
        <v>3132</v>
      </c>
      <c r="B1126" t="s">
        <v>4029</v>
      </c>
      <c r="C1126" s="71" t="s">
        <v>4033</v>
      </c>
      <c r="D1126" t="s">
        <v>583</v>
      </c>
      <c r="E1126" t="s">
        <v>584</v>
      </c>
      <c r="F1126" t="s">
        <v>500</v>
      </c>
      <c r="G1126" t="s">
        <v>2313</v>
      </c>
      <c r="H1126" t="s">
        <v>176</v>
      </c>
      <c r="I1126" t="s">
        <v>130</v>
      </c>
      <c r="J1126" t="s">
        <v>37</v>
      </c>
      <c r="K1126" t="s">
        <v>586</v>
      </c>
      <c r="L1126" t="s">
        <v>39</v>
      </c>
      <c r="M1126">
        <v>1685500</v>
      </c>
      <c r="N1126">
        <v>0</v>
      </c>
      <c r="O1126">
        <v>1685500</v>
      </c>
      <c r="P1126">
        <v>0</v>
      </c>
      <c r="Q1126" t="s">
        <v>4034</v>
      </c>
      <c r="R1126" t="s">
        <v>3165</v>
      </c>
      <c r="S1126" t="s">
        <v>3178</v>
      </c>
      <c r="T1126" t="s">
        <v>588</v>
      </c>
      <c r="U1126" t="s">
        <v>3505</v>
      </c>
      <c r="V1126" t="s">
        <v>4035</v>
      </c>
      <c r="W1126" t="s">
        <v>588</v>
      </c>
      <c r="X1126" t="str">
        <f t="shared" si="17"/>
        <v>Funcionamiento</v>
      </c>
      <c r="Y1126" t="s">
        <v>2313</v>
      </c>
    </row>
    <row r="1127" spans="1:25" x14ac:dyDescent="0.2">
      <c r="A1127" t="s">
        <v>3155</v>
      </c>
      <c r="B1127" t="s">
        <v>4036</v>
      </c>
      <c r="C1127" s="71" t="s">
        <v>4037</v>
      </c>
      <c r="D1127" t="s">
        <v>583</v>
      </c>
      <c r="E1127" t="s">
        <v>584</v>
      </c>
      <c r="F1127" t="s">
        <v>500</v>
      </c>
      <c r="G1127" t="s">
        <v>2313</v>
      </c>
      <c r="H1127" t="s">
        <v>168</v>
      </c>
      <c r="I1127" t="s">
        <v>122</v>
      </c>
      <c r="J1127" t="s">
        <v>37</v>
      </c>
      <c r="K1127" t="s">
        <v>586</v>
      </c>
      <c r="L1127" t="s">
        <v>39</v>
      </c>
      <c r="M1127">
        <v>53214900</v>
      </c>
      <c r="N1127">
        <v>0</v>
      </c>
      <c r="O1127">
        <v>53214900</v>
      </c>
      <c r="P1127">
        <v>0</v>
      </c>
      <c r="Q1127" t="s">
        <v>980</v>
      </c>
      <c r="R1127" t="s">
        <v>3171</v>
      </c>
      <c r="S1127" t="s">
        <v>3184</v>
      </c>
      <c r="T1127" t="s">
        <v>588</v>
      </c>
      <c r="U1127" t="s">
        <v>4038</v>
      </c>
      <c r="V1127" t="s">
        <v>4039</v>
      </c>
      <c r="W1127" t="s">
        <v>588</v>
      </c>
      <c r="X1127" t="str">
        <f t="shared" si="17"/>
        <v>Funcionamiento</v>
      </c>
      <c r="Y1127" t="s">
        <v>2313</v>
      </c>
    </row>
    <row r="1128" spans="1:25" x14ac:dyDescent="0.2">
      <c r="A1128" t="s">
        <v>3147</v>
      </c>
      <c r="B1128" t="s">
        <v>4040</v>
      </c>
      <c r="C1128" s="71" t="s">
        <v>4041</v>
      </c>
      <c r="D1128" t="s">
        <v>583</v>
      </c>
      <c r="E1128" t="s">
        <v>584</v>
      </c>
      <c r="F1128" t="s">
        <v>3144</v>
      </c>
      <c r="G1128" t="s">
        <v>2313</v>
      </c>
      <c r="H1128" t="s">
        <v>200</v>
      </c>
      <c r="I1128" t="s">
        <v>161</v>
      </c>
      <c r="J1128" t="s">
        <v>37</v>
      </c>
      <c r="K1128" t="s">
        <v>586</v>
      </c>
      <c r="L1128" t="s">
        <v>39</v>
      </c>
      <c r="M1128">
        <v>12000000</v>
      </c>
      <c r="N1128">
        <v>0</v>
      </c>
      <c r="O1128">
        <v>12000000</v>
      </c>
      <c r="P1128">
        <v>145358</v>
      </c>
      <c r="Q1128" t="s">
        <v>2340</v>
      </c>
      <c r="R1128" t="s">
        <v>3177</v>
      </c>
      <c r="S1128" t="s">
        <v>3755</v>
      </c>
      <c r="T1128" t="s">
        <v>3399</v>
      </c>
      <c r="U1128" t="s">
        <v>8160</v>
      </c>
      <c r="V1128" t="s">
        <v>11263</v>
      </c>
      <c r="W1128" t="s">
        <v>588</v>
      </c>
      <c r="X1128" t="str">
        <f t="shared" si="17"/>
        <v>Inversión</v>
      </c>
      <c r="Y1128" t="s">
        <v>585</v>
      </c>
    </row>
    <row r="1129" spans="1:25" x14ac:dyDescent="0.2">
      <c r="A1129" t="s">
        <v>3181</v>
      </c>
      <c r="B1129" t="s">
        <v>3198</v>
      </c>
      <c r="C1129" s="71" t="s">
        <v>4042</v>
      </c>
      <c r="D1129" t="s">
        <v>583</v>
      </c>
      <c r="E1129" t="s">
        <v>584</v>
      </c>
      <c r="F1129" t="s">
        <v>500</v>
      </c>
      <c r="G1129" t="s">
        <v>2313</v>
      </c>
      <c r="H1129" t="s">
        <v>171</v>
      </c>
      <c r="I1129" t="s">
        <v>125</v>
      </c>
      <c r="J1129" t="s">
        <v>37</v>
      </c>
      <c r="K1129" t="s">
        <v>586</v>
      </c>
      <c r="L1129" t="s">
        <v>39</v>
      </c>
      <c r="M1129">
        <v>5531423</v>
      </c>
      <c r="N1129">
        <v>0</v>
      </c>
      <c r="O1129">
        <v>5531423</v>
      </c>
      <c r="P1129">
        <v>0</v>
      </c>
      <c r="Q1129" t="s">
        <v>2341</v>
      </c>
      <c r="R1129" t="s">
        <v>3139</v>
      </c>
      <c r="S1129" t="s">
        <v>3195</v>
      </c>
      <c r="T1129" t="s">
        <v>588</v>
      </c>
      <c r="U1129" t="s">
        <v>4043</v>
      </c>
      <c r="V1129" t="s">
        <v>4044</v>
      </c>
      <c r="W1129" t="s">
        <v>588</v>
      </c>
      <c r="X1129" t="str">
        <f t="shared" si="17"/>
        <v>Funcionamiento</v>
      </c>
      <c r="Y1129" t="s">
        <v>2313</v>
      </c>
    </row>
    <row r="1130" spans="1:25" x14ac:dyDescent="0.2">
      <c r="A1130" t="s">
        <v>3181</v>
      </c>
      <c r="B1130" t="s">
        <v>3198</v>
      </c>
      <c r="C1130" s="71" t="s">
        <v>4042</v>
      </c>
      <c r="D1130" t="s">
        <v>583</v>
      </c>
      <c r="E1130" t="s">
        <v>584</v>
      </c>
      <c r="F1130" t="s">
        <v>500</v>
      </c>
      <c r="G1130" t="s">
        <v>2313</v>
      </c>
      <c r="H1130" t="s">
        <v>178</v>
      </c>
      <c r="I1130" t="s">
        <v>132</v>
      </c>
      <c r="J1130" t="s">
        <v>37</v>
      </c>
      <c r="K1130" t="s">
        <v>586</v>
      </c>
      <c r="L1130" t="s">
        <v>39</v>
      </c>
      <c r="M1130">
        <v>5954681</v>
      </c>
      <c r="N1130">
        <v>0</v>
      </c>
      <c r="O1130">
        <v>5954681</v>
      </c>
      <c r="P1130">
        <v>0</v>
      </c>
      <c r="Q1130" t="s">
        <v>2341</v>
      </c>
      <c r="R1130" t="s">
        <v>3139</v>
      </c>
      <c r="S1130" t="s">
        <v>3195</v>
      </c>
      <c r="T1130" t="s">
        <v>588</v>
      </c>
      <c r="U1130" t="s">
        <v>4043</v>
      </c>
      <c r="V1130" t="s">
        <v>4044</v>
      </c>
      <c r="W1130" t="s">
        <v>588</v>
      </c>
      <c r="X1130" t="str">
        <f t="shared" si="17"/>
        <v>Funcionamiento</v>
      </c>
      <c r="Y1130" t="s">
        <v>2313</v>
      </c>
    </row>
    <row r="1131" spans="1:25" x14ac:dyDescent="0.2">
      <c r="A1131" t="s">
        <v>3181</v>
      </c>
      <c r="B1131" t="s">
        <v>3198</v>
      </c>
      <c r="C1131" s="71" t="s">
        <v>4042</v>
      </c>
      <c r="D1131" t="s">
        <v>583</v>
      </c>
      <c r="E1131" t="s">
        <v>584</v>
      </c>
      <c r="F1131" t="s">
        <v>500</v>
      </c>
      <c r="G1131" t="s">
        <v>2313</v>
      </c>
      <c r="H1131" t="s">
        <v>181</v>
      </c>
      <c r="I1131" t="s">
        <v>135</v>
      </c>
      <c r="J1131" t="s">
        <v>37</v>
      </c>
      <c r="K1131" t="s">
        <v>586</v>
      </c>
      <c r="L1131" t="s">
        <v>39</v>
      </c>
      <c r="M1131">
        <v>2354967</v>
      </c>
      <c r="N1131">
        <v>0</v>
      </c>
      <c r="O1131">
        <v>2354967</v>
      </c>
      <c r="P1131">
        <v>0</v>
      </c>
      <c r="Q1131" t="s">
        <v>2341</v>
      </c>
      <c r="R1131" t="s">
        <v>3139</v>
      </c>
      <c r="S1131" t="s">
        <v>3195</v>
      </c>
      <c r="T1131" t="s">
        <v>588</v>
      </c>
      <c r="U1131" t="s">
        <v>4043</v>
      </c>
      <c r="V1131" t="s">
        <v>4044</v>
      </c>
      <c r="W1131" t="s">
        <v>588</v>
      </c>
      <c r="X1131" t="str">
        <f t="shared" si="17"/>
        <v>Funcionamiento</v>
      </c>
      <c r="Y1131" t="s">
        <v>2313</v>
      </c>
    </row>
    <row r="1132" spans="1:25" x14ac:dyDescent="0.2">
      <c r="A1132" t="s">
        <v>3181</v>
      </c>
      <c r="B1132" t="s">
        <v>3198</v>
      </c>
      <c r="C1132" s="71" t="s">
        <v>4042</v>
      </c>
      <c r="D1132" t="s">
        <v>583</v>
      </c>
      <c r="E1132" t="s">
        <v>584</v>
      </c>
      <c r="F1132" t="s">
        <v>500</v>
      </c>
      <c r="G1132" t="s">
        <v>2313</v>
      </c>
      <c r="H1132" t="s">
        <v>167</v>
      </c>
      <c r="I1132" t="s">
        <v>3051</v>
      </c>
      <c r="J1132" t="s">
        <v>37</v>
      </c>
      <c r="K1132" t="s">
        <v>586</v>
      </c>
      <c r="L1132" t="s">
        <v>39</v>
      </c>
      <c r="M1132">
        <v>1230819</v>
      </c>
      <c r="N1132">
        <v>0</v>
      </c>
      <c r="O1132">
        <v>1230819</v>
      </c>
      <c r="P1132">
        <v>0</v>
      </c>
      <c r="Q1132" t="s">
        <v>2341</v>
      </c>
      <c r="R1132" t="s">
        <v>3139</v>
      </c>
      <c r="S1132" t="s">
        <v>3195</v>
      </c>
      <c r="T1132" t="s">
        <v>588</v>
      </c>
      <c r="U1132" t="s">
        <v>4043</v>
      </c>
      <c r="V1132" t="s">
        <v>4044</v>
      </c>
      <c r="W1132" t="s">
        <v>588</v>
      </c>
      <c r="X1132" t="str">
        <f t="shared" si="17"/>
        <v>Funcionamiento</v>
      </c>
      <c r="Y1132" t="s">
        <v>2313</v>
      </c>
    </row>
    <row r="1133" spans="1:25" x14ac:dyDescent="0.2">
      <c r="A1133" t="s">
        <v>3181</v>
      </c>
      <c r="B1133" t="s">
        <v>3198</v>
      </c>
      <c r="C1133" s="71" t="s">
        <v>4042</v>
      </c>
      <c r="D1133" t="s">
        <v>583</v>
      </c>
      <c r="E1133" t="s">
        <v>584</v>
      </c>
      <c r="F1133" t="s">
        <v>500</v>
      </c>
      <c r="G1133" t="s">
        <v>2313</v>
      </c>
      <c r="H1133" t="s">
        <v>164</v>
      </c>
      <c r="I1133" t="s">
        <v>118</v>
      </c>
      <c r="J1133" t="s">
        <v>37</v>
      </c>
      <c r="K1133" t="s">
        <v>586</v>
      </c>
      <c r="L1133" t="s">
        <v>39</v>
      </c>
      <c r="M1133">
        <v>40915372</v>
      </c>
      <c r="N1133">
        <v>0</v>
      </c>
      <c r="O1133">
        <v>40915372</v>
      </c>
      <c r="P1133">
        <v>0</v>
      </c>
      <c r="Q1133" t="s">
        <v>2341</v>
      </c>
      <c r="R1133" t="s">
        <v>3139</v>
      </c>
      <c r="S1133" t="s">
        <v>3195</v>
      </c>
      <c r="T1133" t="s">
        <v>588</v>
      </c>
      <c r="U1133" t="s">
        <v>4043</v>
      </c>
      <c r="V1133" t="s">
        <v>4044</v>
      </c>
      <c r="W1133" t="s">
        <v>588</v>
      </c>
      <c r="X1133" t="str">
        <f t="shared" si="17"/>
        <v>Funcionamiento</v>
      </c>
      <c r="Y1133" t="s">
        <v>2313</v>
      </c>
    </row>
    <row r="1134" spans="1:25" x14ac:dyDescent="0.2">
      <c r="A1134" t="s">
        <v>3181</v>
      </c>
      <c r="B1134" t="s">
        <v>3198</v>
      </c>
      <c r="C1134" s="71" t="s">
        <v>4042</v>
      </c>
      <c r="D1134" t="s">
        <v>583</v>
      </c>
      <c r="E1134" t="s">
        <v>584</v>
      </c>
      <c r="F1134" t="s">
        <v>500</v>
      </c>
      <c r="G1134" t="s">
        <v>2313</v>
      </c>
      <c r="H1134" t="s">
        <v>169</v>
      </c>
      <c r="I1134" t="s">
        <v>123</v>
      </c>
      <c r="J1134" t="s">
        <v>37</v>
      </c>
      <c r="K1134" t="s">
        <v>586</v>
      </c>
      <c r="L1134" t="s">
        <v>39</v>
      </c>
      <c r="M1134">
        <v>1590402</v>
      </c>
      <c r="N1134">
        <v>0</v>
      </c>
      <c r="O1134">
        <v>1590402</v>
      </c>
      <c r="P1134">
        <v>0</v>
      </c>
      <c r="Q1134" t="s">
        <v>2341</v>
      </c>
      <c r="R1134" t="s">
        <v>3139</v>
      </c>
      <c r="S1134" t="s">
        <v>3195</v>
      </c>
      <c r="T1134" t="s">
        <v>588</v>
      </c>
      <c r="U1134" t="s">
        <v>4043</v>
      </c>
      <c r="V1134" t="s">
        <v>4044</v>
      </c>
      <c r="W1134" t="s">
        <v>588</v>
      </c>
      <c r="X1134" t="str">
        <f t="shared" si="17"/>
        <v>Funcionamiento</v>
      </c>
      <c r="Y1134" t="s">
        <v>2313</v>
      </c>
    </row>
    <row r="1135" spans="1:25" x14ac:dyDescent="0.2">
      <c r="A1135" t="s">
        <v>3181</v>
      </c>
      <c r="B1135" t="s">
        <v>3198</v>
      </c>
      <c r="C1135" s="71" t="s">
        <v>4042</v>
      </c>
      <c r="D1135" t="s">
        <v>583</v>
      </c>
      <c r="E1135" t="s">
        <v>584</v>
      </c>
      <c r="F1135" t="s">
        <v>500</v>
      </c>
      <c r="G1135" t="s">
        <v>2313</v>
      </c>
      <c r="H1135" t="s">
        <v>180</v>
      </c>
      <c r="I1135" t="s">
        <v>134</v>
      </c>
      <c r="J1135" t="s">
        <v>37</v>
      </c>
      <c r="K1135" t="s">
        <v>586</v>
      </c>
      <c r="L1135" t="s">
        <v>39</v>
      </c>
      <c r="M1135">
        <v>446907</v>
      </c>
      <c r="N1135">
        <v>0</v>
      </c>
      <c r="O1135">
        <v>446907</v>
      </c>
      <c r="P1135">
        <v>0</v>
      </c>
      <c r="Q1135" t="s">
        <v>2341</v>
      </c>
      <c r="R1135" t="s">
        <v>3139</v>
      </c>
      <c r="S1135" t="s">
        <v>3195</v>
      </c>
      <c r="T1135" t="s">
        <v>588</v>
      </c>
      <c r="U1135" t="s">
        <v>4043</v>
      </c>
      <c r="V1135" t="s">
        <v>4044</v>
      </c>
      <c r="W1135" t="s">
        <v>588</v>
      </c>
      <c r="X1135" t="str">
        <f t="shared" si="17"/>
        <v>Funcionamiento</v>
      </c>
      <c r="Y1135" t="s">
        <v>2313</v>
      </c>
    </row>
    <row r="1136" spans="1:25" x14ac:dyDescent="0.2">
      <c r="A1136" t="s">
        <v>3181</v>
      </c>
      <c r="B1136" t="s">
        <v>3198</v>
      </c>
      <c r="C1136" s="71" t="s">
        <v>4042</v>
      </c>
      <c r="D1136" t="s">
        <v>583</v>
      </c>
      <c r="E1136" t="s">
        <v>584</v>
      </c>
      <c r="F1136" t="s">
        <v>500</v>
      </c>
      <c r="G1136" t="s">
        <v>2313</v>
      </c>
      <c r="H1136" t="s">
        <v>166</v>
      </c>
      <c r="I1136" t="s">
        <v>120</v>
      </c>
      <c r="J1136" t="s">
        <v>37</v>
      </c>
      <c r="K1136" t="s">
        <v>586</v>
      </c>
      <c r="L1136" t="s">
        <v>39</v>
      </c>
      <c r="M1136">
        <v>923169</v>
      </c>
      <c r="N1136">
        <v>0</v>
      </c>
      <c r="O1136">
        <v>923169</v>
      </c>
      <c r="P1136">
        <v>0</v>
      </c>
      <c r="Q1136" t="s">
        <v>2341</v>
      </c>
      <c r="R1136" t="s">
        <v>3139</v>
      </c>
      <c r="S1136" t="s">
        <v>3195</v>
      </c>
      <c r="T1136" t="s">
        <v>588</v>
      </c>
      <c r="U1136" t="s">
        <v>4043</v>
      </c>
      <c r="V1136" t="s">
        <v>4044</v>
      </c>
      <c r="W1136" t="s">
        <v>588</v>
      </c>
      <c r="X1136" t="str">
        <f t="shared" si="17"/>
        <v>Funcionamiento</v>
      </c>
      <c r="Y1136" t="s">
        <v>2313</v>
      </c>
    </row>
    <row r="1137" spans="1:25" x14ac:dyDescent="0.2">
      <c r="A1137" t="s">
        <v>3187</v>
      </c>
      <c r="B1137" t="s">
        <v>3198</v>
      </c>
      <c r="C1137" s="71" t="s">
        <v>4045</v>
      </c>
      <c r="D1137" t="s">
        <v>583</v>
      </c>
      <c r="E1137" t="s">
        <v>584</v>
      </c>
      <c r="F1137" t="s">
        <v>500</v>
      </c>
      <c r="G1137" t="s">
        <v>2313</v>
      </c>
      <c r="H1137" t="s">
        <v>176</v>
      </c>
      <c r="I1137" t="s">
        <v>130</v>
      </c>
      <c r="J1137" t="s">
        <v>37</v>
      </c>
      <c r="K1137" t="s">
        <v>586</v>
      </c>
      <c r="L1137" t="s">
        <v>39</v>
      </c>
      <c r="M1137">
        <v>3195300</v>
      </c>
      <c r="N1137">
        <v>0</v>
      </c>
      <c r="O1137">
        <v>3195300</v>
      </c>
      <c r="P1137">
        <v>0</v>
      </c>
      <c r="Q1137" t="s">
        <v>2561</v>
      </c>
      <c r="R1137" t="s">
        <v>3190</v>
      </c>
      <c r="S1137" t="s">
        <v>3201</v>
      </c>
      <c r="T1137" t="s">
        <v>588</v>
      </c>
      <c r="U1137" t="s">
        <v>4046</v>
      </c>
      <c r="V1137" t="s">
        <v>4047</v>
      </c>
      <c r="W1137" t="s">
        <v>588</v>
      </c>
      <c r="X1137" t="str">
        <f t="shared" si="17"/>
        <v>Funcionamiento</v>
      </c>
      <c r="Y1137" t="s">
        <v>2313</v>
      </c>
    </row>
    <row r="1138" spans="1:25" x14ac:dyDescent="0.2">
      <c r="A1138" t="s">
        <v>3187</v>
      </c>
      <c r="B1138" t="s">
        <v>3198</v>
      </c>
      <c r="C1138" s="71" t="s">
        <v>4045</v>
      </c>
      <c r="D1138" t="s">
        <v>583</v>
      </c>
      <c r="E1138" t="s">
        <v>584</v>
      </c>
      <c r="F1138" t="s">
        <v>500</v>
      </c>
      <c r="G1138" t="s">
        <v>2313</v>
      </c>
      <c r="H1138" t="s">
        <v>173</v>
      </c>
      <c r="I1138" t="s">
        <v>127</v>
      </c>
      <c r="J1138" t="s">
        <v>37</v>
      </c>
      <c r="K1138" t="s">
        <v>586</v>
      </c>
      <c r="L1138" t="s">
        <v>39</v>
      </c>
      <c r="M1138">
        <v>4038200</v>
      </c>
      <c r="N1138">
        <v>0</v>
      </c>
      <c r="O1138">
        <v>4038200</v>
      </c>
      <c r="P1138">
        <v>0</v>
      </c>
      <c r="Q1138" t="s">
        <v>2561</v>
      </c>
      <c r="R1138" t="s">
        <v>3190</v>
      </c>
      <c r="S1138" t="s">
        <v>3201</v>
      </c>
      <c r="T1138" t="s">
        <v>588</v>
      </c>
      <c r="U1138" t="s">
        <v>4046</v>
      </c>
      <c r="V1138" t="s">
        <v>4047</v>
      </c>
      <c r="W1138" t="s">
        <v>588</v>
      </c>
      <c r="X1138" t="str">
        <f t="shared" si="17"/>
        <v>Funcionamiento</v>
      </c>
      <c r="Y1138" t="s">
        <v>2313</v>
      </c>
    </row>
    <row r="1139" spans="1:25" x14ac:dyDescent="0.2">
      <c r="A1139" t="s">
        <v>3187</v>
      </c>
      <c r="B1139" t="s">
        <v>3198</v>
      </c>
      <c r="C1139" s="71" t="s">
        <v>4045</v>
      </c>
      <c r="D1139" t="s">
        <v>583</v>
      </c>
      <c r="E1139" t="s">
        <v>584</v>
      </c>
      <c r="F1139" t="s">
        <v>500</v>
      </c>
      <c r="G1139" t="s">
        <v>2313</v>
      </c>
      <c r="H1139" t="s">
        <v>172</v>
      </c>
      <c r="I1139" t="s">
        <v>126</v>
      </c>
      <c r="J1139" t="s">
        <v>37</v>
      </c>
      <c r="K1139" t="s">
        <v>586</v>
      </c>
      <c r="L1139" t="s">
        <v>39</v>
      </c>
      <c r="M1139">
        <v>5700700</v>
      </c>
      <c r="N1139">
        <v>0</v>
      </c>
      <c r="O1139">
        <v>5700700</v>
      </c>
      <c r="P1139">
        <v>0</v>
      </c>
      <c r="Q1139" t="s">
        <v>2561</v>
      </c>
      <c r="R1139" t="s">
        <v>3190</v>
      </c>
      <c r="S1139" t="s">
        <v>3201</v>
      </c>
      <c r="T1139" t="s">
        <v>588</v>
      </c>
      <c r="U1139" t="s">
        <v>4046</v>
      </c>
      <c r="V1139" t="s">
        <v>4047</v>
      </c>
      <c r="W1139" t="s">
        <v>588</v>
      </c>
      <c r="X1139" t="str">
        <f t="shared" si="17"/>
        <v>Funcionamiento</v>
      </c>
      <c r="Y1139" t="s">
        <v>2313</v>
      </c>
    </row>
    <row r="1140" spans="1:25" x14ac:dyDescent="0.2">
      <c r="A1140" t="s">
        <v>3187</v>
      </c>
      <c r="B1140" t="s">
        <v>3198</v>
      </c>
      <c r="C1140" s="71" t="s">
        <v>4045</v>
      </c>
      <c r="D1140" t="s">
        <v>583</v>
      </c>
      <c r="E1140" t="s">
        <v>584</v>
      </c>
      <c r="F1140" t="s">
        <v>500</v>
      </c>
      <c r="G1140" t="s">
        <v>2313</v>
      </c>
      <c r="H1140" t="s">
        <v>174</v>
      </c>
      <c r="I1140" t="s">
        <v>128</v>
      </c>
      <c r="J1140" t="s">
        <v>37</v>
      </c>
      <c r="K1140" t="s">
        <v>586</v>
      </c>
      <c r="L1140" t="s">
        <v>39</v>
      </c>
      <c r="M1140">
        <v>4259600</v>
      </c>
      <c r="N1140">
        <v>0</v>
      </c>
      <c r="O1140">
        <v>4259600</v>
      </c>
      <c r="P1140">
        <v>0</v>
      </c>
      <c r="Q1140" t="s">
        <v>2561</v>
      </c>
      <c r="R1140" t="s">
        <v>3190</v>
      </c>
      <c r="S1140" t="s">
        <v>3201</v>
      </c>
      <c r="T1140" t="s">
        <v>588</v>
      </c>
      <c r="U1140" t="s">
        <v>4046</v>
      </c>
      <c r="V1140" t="s">
        <v>4047</v>
      </c>
      <c r="W1140" t="s">
        <v>588</v>
      </c>
      <c r="X1140" t="str">
        <f t="shared" si="17"/>
        <v>Funcionamiento</v>
      </c>
      <c r="Y1140" t="s">
        <v>2313</v>
      </c>
    </row>
    <row r="1141" spans="1:25" x14ac:dyDescent="0.2">
      <c r="A1141" t="s">
        <v>3187</v>
      </c>
      <c r="B1141" t="s">
        <v>3198</v>
      </c>
      <c r="C1141" s="71" t="s">
        <v>4045</v>
      </c>
      <c r="D1141" t="s">
        <v>583</v>
      </c>
      <c r="E1141" t="s">
        <v>584</v>
      </c>
      <c r="F1141" t="s">
        <v>500</v>
      </c>
      <c r="G1141" t="s">
        <v>2313</v>
      </c>
      <c r="H1141" t="s">
        <v>175</v>
      </c>
      <c r="I1141" t="s">
        <v>129</v>
      </c>
      <c r="J1141" t="s">
        <v>37</v>
      </c>
      <c r="K1141" t="s">
        <v>586</v>
      </c>
      <c r="L1141" t="s">
        <v>39</v>
      </c>
      <c r="M1141">
        <v>606900</v>
      </c>
      <c r="N1141">
        <v>0</v>
      </c>
      <c r="O1141">
        <v>606900</v>
      </c>
      <c r="P1141">
        <v>0</v>
      </c>
      <c r="Q1141" t="s">
        <v>2561</v>
      </c>
      <c r="R1141" t="s">
        <v>3190</v>
      </c>
      <c r="S1141" t="s">
        <v>3201</v>
      </c>
      <c r="T1141" t="s">
        <v>588</v>
      </c>
      <c r="U1141" t="s">
        <v>4046</v>
      </c>
      <c r="V1141" t="s">
        <v>4047</v>
      </c>
      <c r="W1141" t="s">
        <v>588</v>
      </c>
      <c r="X1141" t="str">
        <f t="shared" si="17"/>
        <v>Funcionamiento</v>
      </c>
      <c r="Y1141" t="s">
        <v>2313</v>
      </c>
    </row>
    <row r="1142" spans="1:25" x14ac:dyDescent="0.2">
      <c r="A1142" t="s">
        <v>3187</v>
      </c>
      <c r="B1142" t="s">
        <v>3198</v>
      </c>
      <c r="C1142" s="71" t="s">
        <v>4045</v>
      </c>
      <c r="D1142" t="s">
        <v>583</v>
      </c>
      <c r="E1142" t="s">
        <v>584</v>
      </c>
      <c r="F1142" t="s">
        <v>500</v>
      </c>
      <c r="G1142" t="s">
        <v>2313</v>
      </c>
      <c r="H1142" t="s">
        <v>177</v>
      </c>
      <c r="I1142" t="s">
        <v>131</v>
      </c>
      <c r="J1142" t="s">
        <v>37</v>
      </c>
      <c r="K1142" t="s">
        <v>586</v>
      </c>
      <c r="L1142" t="s">
        <v>39</v>
      </c>
      <c r="M1142">
        <v>2130700</v>
      </c>
      <c r="N1142">
        <v>0</v>
      </c>
      <c r="O1142">
        <v>2130700</v>
      </c>
      <c r="P1142">
        <v>0</v>
      </c>
      <c r="Q1142" t="s">
        <v>2561</v>
      </c>
      <c r="R1142" t="s">
        <v>3190</v>
      </c>
      <c r="S1142" t="s">
        <v>3201</v>
      </c>
      <c r="T1142" t="s">
        <v>588</v>
      </c>
      <c r="U1142" t="s">
        <v>4046</v>
      </c>
      <c r="V1142" t="s">
        <v>4047</v>
      </c>
      <c r="W1142" t="s">
        <v>588</v>
      </c>
      <c r="X1142" t="str">
        <f t="shared" si="17"/>
        <v>Funcionamiento</v>
      </c>
      <c r="Y1142" t="s">
        <v>2313</v>
      </c>
    </row>
    <row r="1143" spans="1:25" x14ac:dyDescent="0.2">
      <c r="A1143" t="s">
        <v>3165</v>
      </c>
      <c r="B1143" t="s">
        <v>3227</v>
      </c>
      <c r="C1143" s="71" t="s">
        <v>4048</v>
      </c>
      <c r="D1143" t="s">
        <v>583</v>
      </c>
      <c r="E1143" t="s">
        <v>584</v>
      </c>
      <c r="F1143" t="s">
        <v>500</v>
      </c>
      <c r="G1143" t="s">
        <v>2313</v>
      </c>
      <c r="H1143" t="s">
        <v>180</v>
      </c>
      <c r="I1143" t="s">
        <v>134</v>
      </c>
      <c r="J1143" t="s">
        <v>37</v>
      </c>
      <c r="K1143" t="s">
        <v>586</v>
      </c>
      <c r="L1143" t="s">
        <v>39</v>
      </c>
      <c r="M1143">
        <v>313996</v>
      </c>
      <c r="N1143">
        <v>0</v>
      </c>
      <c r="O1143">
        <v>313996</v>
      </c>
      <c r="P1143">
        <v>0</v>
      </c>
      <c r="Q1143" t="s">
        <v>2342</v>
      </c>
      <c r="R1143" t="s">
        <v>3194</v>
      </c>
      <c r="S1143" t="s">
        <v>4049</v>
      </c>
      <c r="T1143" t="s">
        <v>588</v>
      </c>
      <c r="U1143" t="s">
        <v>4050</v>
      </c>
      <c r="V1143" t="s">
        <v>4051</v>
      </c>
      <c r="W1143" t="s">
        <v>588</v>
      </c>
      <c r="X1143" t="str">
        <f t="shared" si="17"/>
        <v>Funcionamiento</v>
      </c>
      <c r="Y1143" t="s">
        <v>2313</v>
      </c>
    </row>
    <row r="1144" spans="1:25" x14ac:dyDescent="0.2">
      <c r="A1144" t="s">
        <v>3165</v>
      </c>
      <c r="B1144" t="s">
        <v>3227</v>
      </c>
      <c r="C1144" s="71" t="s">
        <v>4048</v>
      </c>
      <c r="D1144" t="s">
        <v>583</v>
      </c>
      <c r="E1144" t="s">
        <v>584</v>
      </c>
      <c r="F1144" t="s">
        <v>500</v>
      </c>
      <c r="G1144" t="s">
        <v>2313</v>
      </c>
      <c r="H1144" t="s">
        <v>169</v>
      </c>
      <c r="I1144" t="s">
        <v>123</v>
      </c>
      <c r="J1144" t="s">
        <v>37</v>
      </c>
      <c r="K1144" t="s">
        <v>586</v>
      </c>
      <c r="L1144" t="s">
        <v>39</v>
      </c>
      <c r="M1144">
        <v>918365</v>
      </c>
      <c r="N1144">
        <v>0</v>
      </c>
      <c r="O1144">
        <v>918365</v>
      </c>
      <c r="P1144">
        <v>0</v>
      </c>
      <c r="Q1144" t="s">
        <v>2342</v>
      </c>
      <c r="R1144" t="s">
        <v>3194</v>
      </c>
      <c r="S1144" t="s">
        <v>4049</v>
      </c>
      <c r="T1144" t="s">
        <v>588</v>
      </c>
      <c r="U1144" t="s">
        <v>4050</v>
      </c>
      <c r="V1144" t="s">
        <v>4051</v>
      </c>
      <c r="W1144" t="s">
        <v>588</v>
      </c>
      <c r="X1144" t="str">
        <f t="shared" si="17"/>
        <v>Funcionamiento</v>
      </c>
      <c r="Y1144" t="s">
        <v>2313</v>
      </c>
    </row>
    <row r="1145" spans="1:25" x14ac:dyDescent="0.2">
      <c r="A1145" t="s">
        <v>3165</v>
      </c>
      <c r="B1145" t="s">
        <v>3227</v>
      </c>
      <c r="C1145" s="71" t="s">
        <v>4048</v>
      </c>
      <c r="D1145" t="s">
        <v>583</v>
      </c>
      <c r="E1145" t="s">
        <v>584</v>
      </c>
      <c r="F1145" t="s">
        <v>500</v>
      </c>
      <c r="G1145" t="s">
        <v>2313</v>
      </c>
      <c r="H1145" t="s">
        <v>557</v>
      </c>
      <c r="I1145" t="s">
        <v>3221</v>
      </c>
      <c r="J1145" t="s">
        <v>37</v>
      </c>
      <c r="K1145" t="s">
        <v>586</v>
      </c>
      <c r="L1145" t="s">
        <v>39</v>
      </c>
      <c r="M1145">
        <v>1333674</v>
      </c>
      <c r="N1145">
        <v>0</v>
      </c>
      <c r="O1145">
        <v>1333674</v>
      </c>
      <c r="P1145">
        <v>0</v>
      </c>
      <c r="Q1145" t="s">
        <v>2342</v>
      </c>
      <c r="R1145" t="s">
        <v>3194</v>
      </c>
      <c r="S1145" t="s">
        <v>4049</v>
      </c>
      <c r="T1145" t="s">
        <v>588</v>
      </c>
      <c r="U1145" t="s">
        <v>4050</v>
      </c>
      <c r="V1145" t="s">
        <v>4051</v>
      </c>
      <c r="W1145" t="s">
        <v>588</v>
      </c>
      <c r="X1145" t="str">
        <f t="shared" si="17"/>
        <v>Funcionamiento</v>
      </c>
      <c r="Y1145" t="s">
        <v>2313</v>
      </c>
    </row>
    <row r="1146" spans="1:25" x14ac:dyDescent="0.2">
      <c r="A1146" t="s">
        <v>3165</v>
      </c>
      <c r="B1146" t="s">
        <v>3227</v>
      </c>
      <c r="C1146" s="71" t="s">
        <v>4048</v>
      </c>
      <c r="D1146" t="s">
        <v>583</v>
      </c>
      <c r="E1146" t="s">
        <v>584</v>
      </c>
      <c r="F1146" t="s">
        <v>500</v>
      </c>
      <c r="G1146" t="s">
        <v>2313</v>
      </c>
      <c r="H1146" t="s">
        <v>171</v>
      </c>
      <c r="I1146" t="s">
        <v>125</v>
      </c>
      <c r="J1146" t="s">
        <v>37</v>
      </c>
      <c r="K1146" t="s">
        <v>586</v>
      </c>
      <c r="L1146" t="s">
        <v>39</v>
      </c>
      <c r="M1146">
        <v>3950914</v>
      </c>
      <c r="N1146">
        <v>0</v>
      </c>
      <c r="O1146">
        <v>3950914</v>
      </c>
      <c r="P1146">
        <v>0</v>
      </c>
      <c r="Q1146" t="s">
        <v>2342</v>
      </c>
      <c r="R1146" t="s">
        <v>3194</v>
      </c>
      <c r="S1146" t="s">
        <v>4049</v>
      </c>
      <c r="T1146" t="s">
        <v>588</v>
      </c>
      <c r="U1146" t="s">
        <v>4050</v>
      </c>
      <c r="V1146" t="s">
        <v>4051</v>
      </c>
      <c r="W1146" t="s">
        <v>588</v>
      </c>
      <c r="X1146" t="str">
        <f t="shared" si="17"/>
        <v>Funcionamiento</v>
      </c>
      <c r="Y1146" t="s">
        <v>2313</v>
      </c>
    </row>
    <row r="1147" spans="1:25" x14ac:dyDescent="0.2">
      <c r="A1147" t="s">
        <v>3165</v>
      </c>
      <c r="B1147" t="s">
        <v>3227</v>
      </c>
      <c r="C1147" s="71" t="s">
        <v>4048</v>
      </c>
      <c r="D1147" t="s">
        <v>583</v>
      </c>
      <c r="E1147" t="s">
        <v>584</v>
      </c>
      <c r="F1147" t="s">
        <v>500</v>
      </c>
      <c r="G1147" t="s">
        <v>2313</v>
      </c>
      <c r="H1147" t="s">
        <v>178</v>
      </c>
      <c r="I1147" t="s">
        <v>132</v>
      </c>
      <c r="J1147" t="s">
        <v>37</v>
      </c>
      <c r="K1147" t="s">
        <v>586</v>
      </c>
      <c r="L1147" t="s">
        <v>39</v>
      </c>
      <c r="M1147">
        <v>4039146</v>
      </c>
      <c r="N1147">
        <v>0</v>
      </c>
      <c r="O1147">
        <v>4039146</v>
      </c>
      <c r="P1147">
        <v>0</v>
      </c>
      <c r="Q1147" t="s">
        <v>2342</v>
      </c>
      <c r="R1147" t="s">
        <v>3194</v>
      </c>
      <c r="S1147" t="s">
        <v>4049</v>
      </c>
      <c r="T1147" t="s">
        <v>588</v>
      </c>
      <c r="U1147" t="s">
        <v>4050</v>
      </c>
      <c r="V1147" t="s">
        <v>4051</v>
      </c>
      <c r="W1147" t="s">
        <v>588</v>
      </c>
      <c r="X1147" t="str">
        <f t="shared" si="17"/>
        <v>Funcionamiento</v>
      </c>
      <c r="Y1147" t="s">
        <v>2313</v>
      </c>
    </row>
    <row r="1148" spans="1:25" x14ac:dyDescent="0.2">
      <c r="A1148" t="s">
        <v>3165</v>
      </c>
      <c r="B1148" t="s">
        <v>3227</v>
      </c>
      <c r="C1148" s="71" t="s">
        <v>4048</v>
      </c>
      <c r="D1148" t="s">
        <v>583</v>
      </c>
      <c r="E1148" t="s">
        <v>584</v>
      </c>
      <c r="F1148" t="s">
        <v>500</v>
      </c>
      <c r="G1148" t="s">
        <v>2313</v>
      </c>
      <c r="H1148" t="s">
        <v>181</v>
      </c>
      <c r="I1148" t="s">
        <v>135</v>
      </c>
      <c r="J1148" t="s">
        <v>37</v>
      </c>
      <c r="K1148" t="s">
        <v>586</v>
      </c>
      <c r="L1148" t="s">
        <v>39</v>
      </c>
      <c r="M1148">
        <v>2354967</v>
      </c>
      <c r="N1148">
        <v>0</v>
      </c>
      <c r="O1148">
        <v>2354967</v>
      </c>
      <c r="P1148">
        <v>0</v>
      </c>
      <c r="Q1148" t="s">
        <v>2342</v>
      </c>
      <c r="R1148" t="s">
        <v>3194</v>
      </c>
      <c r="S1148" t="s">
        <v>4049</v>
      </c>
      <c r="T1148" t="s">
        <v>588</v>
      </c>
      <c r="U1148" t="s">
        <v>4050</v>
      </c>
      <c r="V1148" t="s">
        <v>4051</v>
      </c>
      <c r="W1148" t="s">
        <v>588</v>
      </c>
      <c r="X1148" t="str">
        <f t="shared" si="17"/>
        <v>Funcionamiento</v>
      </c>
      <c r="Y1148" t="s">
        <v>2313</v>
      </c>
    </row>
    <row r="1149" spans="1:25" x14ac:dyDescent="0.2">
      <c r="A1149" t="s">
        <v>3165</v>
      </c>
      <c r="B1149" t="s">
        <v>3227</v>
      </c>
      <c r="C1149" s="71" t="s">
        <v>4048</v>
      </c>
      <c r="D1149" t="s">
        <v>583</v>
      </c>
      <c r="E1149" t="s">
        <v>584</v>
      </c>
      <c r="F1149" t="s">
        <v>500</v>
      </c>
      <c r="G1149" t="s">
        <v>2313</v>
      </c>
      <c r="H1149" t="s">
        <v>164</v>
      </c>
      <c r="I1149" t="s">
        <v>118</v>
      </c>
      <c r="J1149" t="s">
        <v>37</v>
      </c>
      <c r="K1149" t="s">
        <v>586</v>
      </c>
      <c r="L1149" t="s">
        <v>39</v>
      </c>
      <c r="M1149">
        <v>39209770</v>
      </c>
      <c r="N1149">
        <v>0</v>
      </c>
      <c r="O1149">
        <v>39209770</v>
      </c>
      <c r="P1149">
        <v>0</v>
      </c>
      <c r="Q1149" t="s">
        <v>2342</v>
      </c>
      <c r="R1149" t="s">
        <v>3194</v>
      </c>
      <c r="S1149" t="s">
        <v>4049</v>
      </c>
      <c r="T1149" t="s">
        <v>588</v>
      </c>
      <c r="U1149" t="s">
        <v>4050</v>
      </c>
      <c r="V1149" t="s">
        <v>4051</v>
      </c>
      <c r="W1149" t="s">
        <v>588</v>
      </c>
      <c r="X1149" t="str">
        <f t="shared" si="17"/>
        <v>Funcionamiento</v>
      </c>
      <c r="Y1149" t="s">
        <v>2313</v>
      </c>
    </row>
    <row r="1150" spans="1:25" x14ac:dyDescent="0.2">
      <c r="A1150" t="s">
        <v>3165</v>
      </c>
      <c r="B1150" t="s">
        <v>3227</v>
      </c>
      <c r="C1150" s="71" t="s">
        <v>4048</v>
      </c>
      <c r="D1150" t="s">
        <v>583</v>
      </c>
      <c r="E1150" t="s">
        <v>584</v>
      </c>
      <c r="F1150" t="s">
        <v>500</v>
      </c>
      <c r="G1150" t="s">
        <v>2313</v>
      </c>
      <c r="H1150" t="s">
        <v>166</v>
      </c>
      <c r="I1150" t="s">
        <v>120</v>
      </c>
      <c r="J1150" t="s">
        <v>37</v>
      </c>
      <c r="K1150" t="s">
        <v>586</v>
      </c>
      <c r="L1150" t="s">
        <v>39</v>
      </c>
      <c r="M1150">
        <v>989267</v>
      </c>
      <c r="N1150">
        <v>0</v>
      </c>
      <c r="O1150">
        <v>989267</v>
      </c>
      <c r="P1150">
        <v>0</v>
      </c>
      <c r="Q1150" t="s">
        <v>2342</v>
      </c>
      <c r="R1150" t="s">
        <v>3194</v>
      </c>
      <c r="S1150" t="s">
        <v>4049</v>
      </c>
      <c r="T1150" t="s">
        <v>588</v>
      </c>
      <c r="U1150" t="s">
        <v>4050</v>
      </c>
      <c r="V1150" t="s">
        <v>4051</v>
      </c>
      <c r="W1150" t="s">
        <v>588</v>
      </c>
      <c r="X1150" t="str">
        <f t="shared" si="17"/>
        <v>Funcionamiento</v>
      </c>
      <c r="Y1150" t="s">
        <v>2313</v>
      </c>
    </row>
    <row r="1151" spans="1:25" x14ac:dyDescent="0.2">
      <c r="A1151" t="s">
        <v>3171</v>
      </c>
      <c r="B1151" t="s">
        <v>3227</v>
      </c>
      <c r="C1151" s="71" t="s">
        <v>4052</v>
      </c>
      <c r="D1151" t="s">
        <v>583</v>
      </c>
      <c r="E1151" t="s">
        <v>584</v>
      </c>
      <c r="F1151" t="s">
        <v>500</v>
      </c>
      <c r="G1151" t="s">
        <v>2313</v>
      </c>
      <c r="H1151" t="s">
        <v>176</v>
      </c>
      <c r="I1151" t="s">
        <v>130</v>
      </c>
      <c r="J1151" t="s">
        <v>37</v>
      </c>
      <c r="K1151" t="s">
        <v>586</v>
      </c>
      <c r="L1151" t="s">
        <v>39</v>
      </c>
      <c r="M1151">
        <v>1715600</v>
      </c>
      <c r="N1151">
        <v>0</v>
      </c>
      <c r="O1151">
        <v>1715600</v>
      </c>
      <c r="P1151">
        <v>0</v>
      </c>
      <c r="Q1151" t="s">
        <v>2343</v>
      </c>
      <c r="R1151" t="s">
        <v>3200</v>
      </c>
      <c r="S1151" t="s">
        <v>3882</v>
      </c>
      <c r="T1151" t="s">
        <v>588</v>
      </c>
      <c r="U1151" t="s">
        <v>4053</v>
      </c>
      <c r="V1151" t="s">
        <v>4054</v>
      </c>
      <c r="W1151" t="s">
        <v>588</v>
      </c>
      <c r="X1151" t="str">
        <f t="shared" si="17"/>
        <v>Funcionamiento</v>
      </c>
      <c r="Y1151" t="s">
        <v>2313</v>
      </c>
    </row>
    <row r="1152" spans="1:25" x14ac:dyDescent="0.2">
      <c r="A1152" t="s">
        <v>3171</v>
      </c>
      <c r="B1152" t="s">
        <v>3227</v>
      </c>
      <c r="C1152" s="71" t="s">
        <v>4052</v>
      </c>
      <c r="D1152" t="s">
        <v>583</v>
      </c>
      <c r="E1152" t="s">
        <v>584</v>
      </c>
      <c r="F1152" t="s">
        <v>500</v>
      </c>
      <c r="G1152" t="s">
        <v>2313</v>
      </c>
      <c r="H1152" t="s">
        <v>177</v>
      </c>
      <c r="I1152" t="s">
        <v>131</v>
      </c>
      <c r="J1152" t="s">
        <v>37</v>
      </c>
      <c r="K1152" t="s">
        <v>586</v>
      </c>
      <c r="L1152" t="s">
        <v>39</v>
      </c>
      <c r="M1152">
        <v>1144000</v>
      </c>
      <c r="N1152">
        <v>0</v>
      </c>
      <c r="O1152">
        <v>1144000</v>
      </c>
      <c r="P1152">
        <v>0</v>
      </c>
      <c r="Q1152" t="s">
        <v>2343</v>
      </c>
      <c r="R1152" t="s">
        <v>3200</v>
      </c>
      <c r="S1152" t="s">
        <v>3882</v>
      </c>
      <c r="T1152" t="s">
        <v>588</v>
      </c>
      <c r="U1152" t="s">
        <v>4053</v>
      </c>
      <c r="V1152" t="s">
        <v>4054</v>
      </c>
      <c r="W1152" t="s">
        <v>588</v>
      </c>
      <c r="X1152" t="str">
        <f t="shared" si="17"/>
        <v>Funcionamiento</v>
      </c>
      <c r="Y1152" t="s">
        <v>2313</v>
      </c>
    </row>
    <row r="1153" spans="1:25" x14ac:dyDescent="0.2">
      <c r="A1153" t="s">
        <v>3171</v>
      </c>
      <c r="B1153" t="s">
        <v>3227</v>
      </c>
      <c r="C1153" s="71" t="s">
        <v>4052</v>
      </c>
      <c r="D1153" t="s">
        <v>583</v>
      </c>
      <c r="E1153" t="s">
        <v>584</v>
      </c>
      <c r="F1153" t="s">
        <v>500</v>
      </c>
      <c r="G1153" t="s">
        <v>2313</v>
      </c>
      <c r="H1153" t="s">
        <v>174</v>
      </c>
      <c r="I1153" t="s">
        <v>128</v>
      </c>
      <c r="J1153" t="s">
        <v>37</v>
      </c>
      <c r="K1153" t="s">
        <v>586</v>
      </c>
      <c r="L1153" t="s">
        <v>39</v>
      </c>
      <c r="M1153">
        <v>2286800</v>
      </c>
      <c r="N1153">
        <v>0</v>
      </c>
      <c r="O1153">
        <v>2286800</v>
      </c>
      <c r="P1153">
        <v>0</v>
      </c>
      <c r="Q1153" t="s">
        <v>2343</v>
      </c>
      <c r="R1153" t="s">
        <v>3200</v>
      </c>
      <c r="S1153" t="s">
        <v>3882</v>
      </c>
      <c r="T1153" t="s">
        <v>588</v>
      </c>
      <c r="U1153" t="s">
        <v>4053</v>
      </c>
      <c r="V1153" t="s">
        <v>4054</v>
      </c>
      <c r="W1153" t="s">
        <v>588</v>
      </c>
      <c r="X1153" t="str">
        <f t="shared" si="17"/>
        <v>Funcionamiento</v>
      </c>
      <c r="Y1153" t="s">
        <v>2313</v>
      </c>
    </row>
    <row r="1154" spans="1:25" x14ac:dyDescent="0.2">
      <c r="A1154" t="s">
        <v>3171</v>
      </c>
      <c r="B1154" t="s">
        <v>3227</v>
      </c>
      <c r="C1154" s="71" t="s">
        <v>4052</v>
      </c>
      <c r="D1154" t="s">
        <v>583</v>
      </c>
      <c r="E1154" t="s">
        <v>584</v>
      </c>
      <c r="F1154" t="s">
        <v>500</v>
      </c>
      <c r="G1154" t="s">
        <v>2313</v>
      </c>
      <c r="H1154" t="s">
        <v>172</v>
      </c>
      <c r="I1154" t="s">
        <v>126</v>
      </c>
      <c r="J1154" t="s">
        <v>37</v>
      </c>
      <c r="K1154" t="s">
        <v>586</v>
      </c>
      <c r="L1154" t="s">
        <v>39</v>
      </c>
      <c r="M1154">
        <v>5620200</v>
      </c>
      <c r="N1154">
        <v>0</v>
      </c>
      <c r="O1154">
        <v>5620200</v>
      </c>
      <c r="P1154">
        <v>0</v>
      </c>
      <c r="Q1154" t="s">
        <v>2343</v>
      </c>
      <c r="R1154" t="s">
        <v>3200</v>
      </c>
      <c r="S1154" t="s">
        <v>3882</v>
      </c>
      <c r="T1154" t="s">
        <v>588</v>
      </c>
      <c r="U1154" t="s">
        <v>4053</v>
      </c>
      <c r="V1154" t="s">
        <v>4054</v>
      </c>
      <c r="W1154" t="s">
        <v>588</v>
      </c>
      <c r="X1154" t="str">
        <f t="shared" ref="X1154:X1217" si="18">IF(LEFT(H1154,1)="C","Inversión","Funcionamiento")</f>
        <v>Funcionamiento</v>
      </c>
      <c r="Y1154" t="s">
        <v>2313</v>
      </c>
    </row>
    <row r="1155" spans="1:25" x14ac:dyDescent="0.2">
      <c r="A1155" t="s">
        <v>3171</v>
      </c>
      <c r="B1155" t="s">
        <v>3227</v>
      </c>
      <c r="C1155" s="71" t="s">
        <v>4052</v>
      </c>
      <c r="D1155" t="s">
        <v>583</v>
      </c>
      <c r="E1155" t="s">
        <v>584</v>
      </c>
      <c r="F1155" t="s">
        <v>500</v>
      </c>
      <c r="G1155" t="s">
        <v>2313</v>
      </c>
      <c r="H1155" t="s">
        <v>175</v>
      </c>
      <c r="I1155" t="s">
        <v>129</v>
      </c>
      <c r="J1155" t="s">
        <v>37</v>
      </c>
      <c r="K1155" t="s">
        <v>586</v>
      </c>
      <c r="L1155" t="s">
        <v>39</v>
      </c>
      <c r="M1155">
        <v>558600</v>
      </c>
      <c r="N1155">
        <v>0</v>
      </c>
      <c r="O1155">
        <v>558600</v>
      </c>
      <c r="P1155">
        <v>0</v>
      </c>
      <c r="Q1155" t="s">
        <v>2343</v>
      </c>
      <c r="R1155" t="s">
        <v>3200</v>
      </c>
      <c r="S1155" t="s">
        <v>3882</v>
      </c>
      <c r="T1155" t="s">
        <v>588</v>
      </c>
      <c r="U1155" t="s">
        <v>4053</v>
      </c>
      <c r="V1155" t="s">
        <v>4054</v>
      </c>
      <c r="W1155" t="s">
        <v>588</v>
      </c>
      <c r="X1155" t="str">
        <f t="shared" si="18"/>
        <v>Funcionamiento</v>
      </c>
      <c r="Y1155" t="s">
        <v>2313</v>
      </c>
    </row>
    <row r="1156" spans="1:25" x14ac:dyDescent="0.2">
      <c r="A1156" t="s">
        <v>3171</v>
      </c>
      <c r="B1156" t="s">
        <v>3227</v>
      </c>
      <c r="C1156" s="71" t="s">
        <v>4052</v>
      </c>
      <c r="D1156" t="s">
        <v>583</v>
      </c>
      <c r="E1156" t="s">
        <v>584</v>
      </c>
      <c r="F1156" t="s">
        <v>500</v>
      </c>
      <c r="G1156" t="s">
        <v>2313</v>
      </c>
      <c r="H1156" t="s">
        <v>173</v>
      </c>
      <c r="I1156" t="s">
        <v>127</v>
      </c>
      <c r="J1156" t="s">
        <v>37</v>
      </c>
      <c r="K1156" t="s">
        <v>586</v>
      </c>
      <c r="L1156" t="s">
        <v>39</v>
      </c>
      <c r="M1156">
        <v>3981300</v>
      </c>
      <c r="N1156">
        <v>0</v>
      </c>
      <c r="O1156">
        <v>3981300</v>
      </c>
      <c r="P1156">
        <v>0</v>
      </c>
      <c r="Q1156" t="s">
        <v>2343</v>
      </c>
      <c r="R1156" t="s">
        <v>3200</v>
      </c>
      <c r="S1156" t="s">
        <v>3882</v>
      </c>
      <c r="T1156" t="s">
        <v>588</v>
      </c>
      <c r="U1156" t="s">
        <v>4053</v>
      </c>
      <c r="V1156" t="s">
        <v>4054</v>
      </c>
      <c r="W1156" t="s">
        <v>588</v>
      </c>
      <c r="X1156" t="str">
        <f t="shared" si="18"/>
        <v>Funcionamiento</v>
      </c>
      <c r="Y1156" t="s">
        <v>2313</v>
      </c>
    </row>
    <row r="1157" spans="1:25" x14ac:dyDescent="0.2">
      <c r="A1157" t="s">
        <v>3177</v>
      </c>
      <c r="B1157" t="s">
        <v>4055</v>
      </c>
      <c r="C1157" s="71" t="s">
        <v>4056</v>
      </c>
      <c r="D1157" t="s">
        <v>583</v>
      </c>
      <c r="E1157" t="s">
        <v>584</v>
      </c>
      <c r="F1157" t="s">
        <v>3087</v>
      </c>
      <c r="G1157" t="s">
        <v>2313</v>
      </c>
      <c r="H1157" t="s">
        <v>197</v>
      </c>
      <c r="I1157" t="s">
        <v>155</v>
      </c>
      <c r="J1157" t="s">
        <v>37</v>
      </c>
      <c r="K1157" t="s">
        <v>586</v>
      </c>
      <c r="L1157" t="s">
        <v>39</v>
      </c>
      <c r="M1157">
        <v>9683046</v>
      </c>
      <c r="N1157">
        <v>0</v>
      </c>
      <c r="O1157">
        <v>9683046</v>
      </c>
      <c r="P1157">
        <v>0</v>
      </c>
      <c r="Q1157" t="s">
        <v>2899</v>
      </c>
      <c r="R1157" t="s">
        <v>3146</v>
      </c>
      <c r="S1157" t="s">
        <v>3251</v>
      </c>
      <c r="T1157" t="s">
        <v>4057</v>
      </c>
      <c r="U1157" t="s">
        <v>8913</v>
      </c>
      <c r="V1157" t="s">
        <v>8914</v>
      </c>
      <c r="W1157" t="s">
        <v>588</v>
      </c>
      <c r="X1157" t="str">
        <f t="shared" si="18"/>
        <v>Inversión</v>
      </c>
      <c r="Y1157" t="s">
        <v>626</v>
      </c>
    </row>
    <row r="1158" spans="1:25" x14ac:dyDescent="0.2">
      <c r="A1158" t="s">
        <v>3139</v>
      </c>
      <c r="B1158" t="s">
        <v>3249</v>
      </c>
      <c r="C1158" s="71" t="s">
        <v>4059</v>
      </c>
      <c r="D1158" t="s">
        <v>583</v>
      </c>
      <c r="E1158" t="s">
        <v>584</v>
      </c>
      <c r="F1158" t="s">
        <v>500</v>
      </c>
      <c r="G1158" t="s">
        <v>2313</v>
      </c>
      <c r="H1158" t="s">
        <v>178</v>
      </c>
      <c r="I1158" t="s">
        <v>132</v>
      </c>
      <c r="J1158" t="s">
        <v>37</v>
      </c>
      <c r="K1158" t="s">
        <v>586</v>
      </c>
      <c r="L1158" t="s">
        <v>39</v>
      </c>
      <c r="M1158">
        <v>1173354</v>
      </c>
      <c r="N1158">
        <v>0</v>
      </c>
      <c r="O1158">
        <v>1173354</v>
      </c>
      <c r="P1158">
        <v>0</v>
      </c>
      <c r="Q1158" t="s">
        <v>2900</v>
      </c>
      <c r="R1158" t="s">
        <v>3211</v>
      </c>
      <c r="S1158" t="s">
        <v>3519</v>
      </c>
      <c r="T1158" t="s">
        <v>588</v>
      </c>
      <c r="U1158" t="s">
        <v>4060</v>
      </c>
      <c r="V1158" t="s">
        <v>4061</v>
      </c>
      <c r="W1158" t="s">
        <v>588</v>
      </c>
      <c r="X1158" t="str">
        <f t="shared" si="18"/>
        <v>Funcionamiento</v>
      </c>
      <c r="Y1158" t="s">
        <v>2313</v>
      </c>
    </row>
    <row r="1159" spans="1:25" x14ac:dyDescent="0.2">
      <c r="A1159" t="s">
        <v>3139</v>
      </c>
      <c r="B1159" t="s">
        <v>3249</v>
      </c>
      <c r="C1159" s="71" t="s">
        <v>4059</v>
      </c>
      <c r="D1159" t="s">
        <v>583</v>
      </c>
      <c r="E1159" t="s">
        <v>584</v>
      </c>
      <c r="F1159" t="s">
        <v>500</v>
      </c>
      <c r="G1159" t="s">
        <v>2313</v>
      </c>
      <c r="H1159" t="s">
        <v>181</v>
      </c>
      <c r="I1159" t="s">
        <v>135</v>
      </c>
      <c r="J1159" t="s">
        <v>37</v>
      </c>
      <c r="K1159" t="s">
        <v>586</v>
      </c>
      <c r="L1159" t="s">
        <v>39</v>
      </c>
      <c r="M1159">
        <v>2354967</v>
      </c>
      <c r="N1159">
        <v>0</v>
      </c>
      <c r="O1159">
        <v>2354967</v>
      </c>
      <c r="P1159">
        <v>0</v>
      </c>
      <c r="Q1159" t="s">
        <v>2900</v>
      </c>
      <c r="R1159" t="s">
        <v>3211</v>
      </c>
      <c r="S1159" t="s">
        <v>3519</v>
      </c>
      <c r="T1159" t="s">
        <v>588</v>
      </c>
      <c r="U1159" t="s">
        <v>4060</v>
      </c>
      <c r="V1159" t="s">
        <v>4061</v>
      </c>
      <c r="W1159" t="s">
        <v>588</v>
      </c>
      <c r="X1159" t="str">
        <f t="shared" si="18"/>
        <v>Funcionamiento</v>
      </c>
      <c r="Y1159" t="s">
        <v>2313</v>
      </c>
    </row>
    <row r="1160" spans="1:25" x14ac:dyDescent="0.2">
      <c r="A1160" t="s">
        <v>3139</v>
      </c>
      <c r="B1160" t="s">
        <v>3249</v>
      </c>
      <c r="C1160" s="71" t="s">
        <v>4059</v>
      </c>
      <c r="D1160" t="s">
        <v>583</v>
      </c>
      <c r="E1160" t="s">
        <v>584</v>
      </c>
      <c r="F1160" t="s">
        <v>500</v>
      </c>
      <c r="G1160" t="s">
        <v>2313</v>
      </c>
      <c r="H1160" t="s">
        <v>166</v>
      </c>
      <c r="I1160" t="s">
        <v>120</v>
      </c>
      <c r="J1160" t="s">
        <v>37</v>
      </c>
      <c r="K1160" t="s">
        <v>586</v>
      </c>
      <c r="L1160" t="s">
        <v>39</v>
      </c>
      <c r="M1160">
        <v>1057568</v>
      </c>
      <c r="N1160">
        <v>0</v>
      </c>
      <c r="O1160">
        <v>1057568</v>
      </c>
      <c r="P1160">
        <v>0</v>
      </c>
      <c r="Q1160" t="s">
        <v>2900</v>
      </c>
      <c r="R1160" t="s">
        <v>3211</v>
      </c>
      <c r="S1160" t="s">
        <v>3519</v>
      </c>
      <c r="T1160" t="s">
        <v>588</v>
      </c>
      <c r="U1160" t="s">
        <v>4060</v>
      </c>
      <c r="V1160" t="s">
        <v>4061</v>
      </c>
      <c r="W1160" t="s">
        <v>588</v>
      </c>
      <c r="X1160" t="str">
        <f t="shared" si="18"/>
        <v>Funcionamiento</v>
      </c>
      <c r="Y1160" t="s">
        <v>2313</v>
      </c>
    </row>
    <row r="1161" spans="1:25" x14ac:dyDescent="0.2">
      <c r="A1161" t="s">
        <v>3139</v>
      </c>
      <c r="B1161" t="s">
        <v>3249</v>
      </c>
      <c r="C1161" s="71" t="s">
        <v>4059</v>
      </c>
      <c r="D1161" t="s">
        <v>583</v>
      </c>
      <c r="E1161" t="s">
        <v>584</v>
      </c>
      <c r="F1161" t="s">
        <v>500</v>
      </c>
      <c r="G1161" t="s">
        <v>2313</v>
      </c>
      <c r="H1161" t="s">
        <v>164</v>
      </c>
      <c r="I1161" t="s">
        <v>118</v>
      </c>
      <c r="J1161" t="s">
        <v>37</v>
      </c>
      <c r="K1161" t="s">
        <v>586</v>
      </c>
      <c r="L1161" t="s">
        <v>39</v>
      </c>
      <c r="M1161">
        <v>41887354</v>
      </c>
      <c r="N1161">
        <v>0</v>
      </c>
      <c r="O1161">
        <v>41887354</v>
      </c>
      <c r="P1161">
        <v>0</v>
      </c>
      <c r="Q1161" t="s">
        <v>2900</v>
      </c>
      <c r="R1161" t="s">
        <v>3211</v>
      </c>
      <c r="S1161" t="s">
        <v>3519</v>
      </c>
      <c r="T1161" t="s">
        <v>588</v>
      </c>
      <c r="U1161" t="s">
        <v>4060</v>
      </c>
      <c r="V1161" t="s">
        <v>4061</v>
      </c>
      <c r="W1161" t="s">
        <v>588</v>
      </c>
      <c r="X1161" t="str">
        <f t="shared" si="18"/>
        <v>Funcionamiento</v>
      </c>
      <c r="Y1161" t="s">
        <v>2313</v>
      </c>
    </row>
    <row r="1162" spans="1:25" x14ac:dyDescent="0.2">
      <c r="A1162" t="s">
        <v>3139</v>
      </c>
      <c r="B1162" t="s">
        <v>3249</v>
      </c>
      <c r="C1162" s="71" t="s">
        <v>4059</v>
      </c>
      <c r="D1162" t="s">
        <v>583</v>
      </c>
      <c r="E1162" t="s">
        <v>584</v>
      </c>
      <c r="F1162" t="s">
        <v>500</v>
      </c>
      <c r="G1162" t="s">
        <v>2313</v>
      </c>
      <c r="H1162" t="s">
        <v>557</v>
      </c>
      <c r="I1162" t="s">
        <v>3221</v>
      </c>
      <c r="J1162" t="s">
        <v>37</v>
      </c>
      <c r="K1162" t="s">
        <v>586</v>
      </c>
      <c r="L1162" t="s">
        <v>39</v>
      </c>
      <c r="M1162">
        <v>1439956</v>
      </c>
      <c r="N1162">
        <v>0</v>
      </c>
      <c r="O1162">
        <v>1439956</v>
      </c>
      <c r="P1162">
        <v>0</v>
      </c>
      <c r="Q1162" t="s">
        <v>2900</v>
      </c>
      <c r="R1162" t="s">
        <v>3211</v>
      </c>
      <c r="S1162" t="s">
        <v>3519</v>
      </c>
      <c r="T1162" t="s">
        <v>588</v>
      </c>
      <c r="U1162" t="s">
        <v>4060</v>
      </c>
      <c r="V1162" t="s">
        <v>4061</v>
      </c>
      <c r="W1162" t="s">
        <v>588</v>
      </c>
      <c r="X1162" t="str">
        <f t="shared" si="18"/>
        <v>Funcionamiento</v>
      </c>
      <c r="Y1162" t="s">
        <v>2313</v>
      </c>
    </row>
    <row r="1163" spans="1:25" x14ac:dyDescent="0.2">
      <c r="A1163" t="s">
        <v>3139</v>
      </c>
      <c r="B1163" t="s">
        <v>3249</v>
      </c>
      <c r="C1163" s="71" t="s">
        <v>4059</v>
      </c>
      <c r="D1163" t="s">
        <v>583</v>
      </c>
      <c r="E1163" t="s">
        <v>584</v>
      </c>
      <c r="F1163" t="s">
        <v>500</v>
      </c>
      <c r="G1163" t="s">
        <v>2313</v>
      </c>
      <c r="H1163" t="s">
        <v>180</v>
      </c>
      <c r="I1163" t="s">
        <v>134</v>
      </c>
      <c r="J1163" t="s">
        <v>37</v>
      </c>
      <c r="K1163" t="s">
        <v>586</v>
      </c>
      <c r="L1163" t="s">
        <v>39</v>
      </c>
      <c r="M1163">
        <v>98364</v>
      </c>
      <c r="N1163">
        <v>0</v>
      </c>
      <c r="O1163">
        <v>98364</v>
      </c>
      <c r="P1163">
        <v>0</v>
      </c>
      <c r="Q1163" t="s">
        <v>2900</v>
      </c>
      <c r="R1163" t="s">
        <v>3211</v>
      </c>
      <c r="S1163" t="s">
        <v>3519</v>
      </c>
      <c r="T1163" t="s">
        <v>588</v>
      </c>
      <c r="U1163" t="s">
        <v>4060</v>
      </c>
      <c r="V1163" t="s">
        <v>4061</v>
      </c>
      <c r="W1163" t="s">
        <v>588</v>
      </c>
      <c r="X1163" t="str">
        <f t="shared" si="18"/>
        <v>Funcionamiento</v>
      </c>
      <c r="Y1163" t="s">
        <v>2313</v>
      </c>
    </row>
    <row r="1164" spans="1:25" x14ac:dyDescent="0.2">
      <c r="A1164" t="s">
        <v>3139</v>
      </c>
      <c r="B1164" t="s">
        <v>3249</v>
      </c>
      <c r="C1164" s="71" t="s">
        <v>4059</v>
      </c>
      <c r="D1164" t="s">
        <v>583</v>
      </c>
      <c r="E1164" t="s">
        <v>584</v>
      </c>
      <c r="F1164" t="s">
        <v>500</v>
      </c>
      <c r="G1164" t="s">
        <v>2313</v>
      </c>
      <c r="H1164" t="s">
        <v>171</v>
      </c>
      <c r="I1164" t="s">
        <v>125</v>
      </c>
      <c r="J1164" t="s">
        <v>37</v>
      </c>
      <c r="K1164" t="s">
        <v>586</v>
      </c>
      <c r="L1164" t="s">
        <v>39</v>
      </c>
      <c r="M1164">
        <v>926332</v>
      </c>
      <c r="N1164">
        <v>0</v>
      </c>
      <c r="O1164">
        <v>926332</v>
      </c>
      <c r="P1164">
        <v>0</v>
      </c>
      <c r="Q1164" t="s">
        <v>2900</v>
      </c>
      <c r="R1164" t="s">
        <v>3211</v>
      </c>
      <c r="S1164" t="s">
        <v>3519</v>
      </c>
      <c r="T1164" t="s">
        <v>588</v>
      </c>
      <c r="U1164" t="s">
        <v>4060</v>
      </c>
      <c r="V1164" t="s">
        <v>4061</v>
      </c>
      <c r="W1164" t="s">
        <v>588</v>
      </c>
      <c r="X1164" t="str">
        <f t="shared" si="18"/>
        <v>Funcionamiento</v>
      </c>
      <c r="Y1164" t="s">
        <v>2313</v>
      </c>
    </row>
    <row r="1165" spans="1:25" x14ac:dyDescent="0.2">
      <c r="A1165" t="s">
        <v>3139</v>
      </c>
      <c r="B1165" t="s">
        <v>3249</v>
      </c>
      <c r="C1165" s="71" t="s">
        <v>4059</v>
      </c>
      <c r="D1165" t="s">
        <v>583</v>
      </c>
      <c r="E1165" t="s">
        <v>584</v>
      </c>
      <c r="F1165" t="s">
        <v>500</v>
      </c>
      <c r="G1165" t="s">
        <v>2313</v>
      </c>
      <c r="H1165" t="s">
        <v>169</v>
      </c>
      <c r="I1165" t="s">
        <v>123</v>
      </c>
      <c r="J1165" t="s">
        <v>37</v>
      </c>
      <c r="K1165" t="s">
        <v>586</v>
      </c>
      <c r="L1165" t="s">
        <v>39</v>
      </c>
      <c r="M1165">
        <v>3005044</v>
      </c>
      <c r="N1165">
        <v>0</v>
      </c>
      <c r="O1165">
        <v>3005044</v>
      </c>
      <c r="P1165">
        <v>0</v>
      </c>
      <c r="Q1165" t="s">
        <v>2900</v>
      </c>
      <c r="R1165" t="s">
        <v>3211</v>
      </c>
      <c r="S1165" t="s">
        <v>3519</v>
      </c>
      <c r="T1165" t="s">
        <v>588</v>
      </c>
      <c r="U1165" t="s">
        <v>4060</v>
      </c>
      <c r="V1165" t="s">
        <v>4061</v>
      </c>
      <c r="W1165" t="s">
        <v>588</v>
      </c>
      <c r="X1165" t="str">
        <f t="shared" si="18"/>
        <v>Funcionamiento</v>
      </c>
      <c r="Y1165" t="s">
        <v>2313</v>
      </c>
    </row>
    <row r="1166" spans="1:25" x14ac:dyDescent="0.2">
      <c r="A1166" t="s">
        <v>3190</v>
      </c>
      <c r="B1166" t="s">
        <v>3412</v>
      </c>
      <c r="C1166" s="71" t="s">
        <v>4062</v>
      </c>
      <c r="D1166" t="s">
        <v>583</v>
      </c>
      <c r="E1166" t="s">
        <v>584</v>
      </c>
      <c r="F1166" t="s">
        <v>500</v>
      </c>
      <c r="G1166" t="s">
        <v>2313</v>
      </c>
      <c r="H1166" t="s">
        <v>177</v>
      </c>
      <c r="I1166" t="s">
        <v>131</v>
      </c>
      <c r="J1166" t="s">
        <v>37</v>
      </c>
      <c r="K1166" t="s">
        <v>586</v>
      </c>
      <c r="L1166" t="s">
        <v>39</v>
      </c>
      <c r="M1166">
        <v>1047900</v>
      </c>
      <c r="N1166">
        <v>0</v>
      </c>
      <c r="O1166">
        <v>1047900</v>
      </c>
      <c r="P1166">
        <v>0</v>
      </c>
      <c r="Q1166" t="s">
        <v>2901</v>
      </c>
      <c r="R1166" t="s">
        <v>3215</v>
      </c>
      <c r="S1166" t="s">
        <v>3398</v>
      </c>
      <c r="T1166" t="s">
        <v>588</v>
      </c>
      <c r="U1166" t="s">
        <v>4063</v>
      </c>
      <c r="V1166" t="s">
        <v>4064</v>
      </c>
      <c r="W1166" t="s">
        <v>588</v>
      </c>
      <c r="X1166" t="str">
        <f t="shared" si="18"/>
        <v>Funcionamiento</v>
      </c>
      <c r="Y1166" t="s">
        <v>2313</v>
      </c>
    </row>
    <row r="1167" spans="1:25" x14ac:dyDescent="0.2">
      <c r="A1167" t="s">
        <v>3190</v>
      </c>
      <c r="B1167" t="s">
        <v>3412</v>
      </c>
      <c r="C1167" s="71" t="s">
        <v>4062</v>
      </c>
      <c r="D1167" t="s">
        <v>583</v>
      </c>
      <c r="E1167" t="s">
        <v>584</v>
      </c>
      <c r="F1167" t="s">
        <v>500</v>
      </c>
      <c r="G1167" t="s">
        <v>2313</v>
      </c>
      <c r="H1167" t="s">
        <v>176</v>
      </c>
      <c r="I1167" t="s">
        <v>130</v>
      </c>
      <c r="J1167" t="s">
        <v>37</v>
      </c>
      <c r="K1167" t="s">
        <v>586</v>
      </c>
      <c r="L1167" t="s">
        <v>39</v>
      </c>
      <c r="M1167">
        <v>1571800</v>
      </c>
      <c r="N1167">
        <v>0</v>
      </c>
      <c r="O1167">
        <v>1571800</v>
      </c>
      <c r="P1167">
        <v>0</v>
      </c>
      <c r="Q1167" t="s">
        <v>2901</v>
      </c>
      <c r="R1167" t="s">
        <v>3215</v>
      </c>
      <c r="S1167" t="s">
        <v>3398</v>
      </c>
      <c r="T1167" t="s">
        <v>588</v>
      </c>
      <c r="U1167" t="s">
        <v>4063</v>
      </c>
      <c r="V1167" t="s">
        <v>4064</v>
      </c>
      <c r="W1167" t="s">
        <v>588</v>
      </c>
      <c r="X1167" t="str">
        <f t="shared" si="18"/>
        <v>Funcionamiento</v>
      </c>
      <c r="Y1167" t="s">
        <v>2313</v>
      </c>
    </row>
    <row r="1168" spans="1:25" x14ac:dyDescent="0.2">
      <c r="A1168" t="s">
        <v>3190</v>
      </c>
      <c r="B1168" t="s">
        <v>3412</v>
      </c>
      <c r="C1168" s="71" t="s">
        <v>4062</v>
      </c>
      <c r="D1168" t="s">
        <v>583</v>
      </c>
      <c r="E1168" t="s">
        <v>584</v>
      </c>
      <c r="F1168" t="s">
        <v>500</v>
      </c>
      <c r="G1168" t="s">
        <v>2313</v>
      </c>
      <c r="H1168" t="s">
        <v>172</v>
      </c>
      <c r="I1168" t="s">
        <v>126</v>
      </c>
      <c r="J1168" t="s">
        <v>37</v>
      </c>
      <c r="K1168" t="s">
        <v>586</v>
      </c>
      <c r="L1168" t="s">
        <v>39</v>
      </c>
      <c r="M1168">
        <v>5870400</v>
      </c>
      <c r="N1168">
        <v>0</v>
      </c>
      <c r="O1168">
        <v>5870400</v>
      </c>
      <c r="P1168">
        <v>0</v>
      </c>
      <c r="Q1168" t="s">
        <v>2901</v>
      </c>
      <c r="R1168" t="s">
        <v>3215</v>
      </c>
      <c r="S1168" t="s">
        <v>3398</v>
      </c>
      <c r="T1168" t="s">
        <v>588</v>
      </c>
      <c r="U1168" t="s">
        <v>4063</v>
      </c>
      <c r="V1168" t="s">
        <v>4064</v>
      </c>
      <c r="W1168" t="s">
        <v>588</v>
      </c>
      <c r="X1168" t="str">
        <f t="shared" si="18"/>
        <v>Funcionamiento</v>
      </c>
      <c r="Y1168" t="s">
        <v>2313</v>
      </c>
    </row>
    <row r="1169" spans="1:25" x14ac:dyDescent="0.2">
      <c r="A1169" t="s">
        <v>3190</v>
      </c>
      <c r="B1169" t="s">
        <v>3412</v>
      </c>
      <c r="C1169" s="71" t="s">
        <v>4062</v>
      </c>
      <c r="D1169" t="s">
        <v>583</v>
      </c>
      <c r="E1169" t="s">
        <v>584</v>
      </c>
      <c r="F1169" t="s">
        <v>500</v>
      </c>
      <c r="G1169" t="s">
        <v>2313</v>
      </c>
      <c r="H1169" t="s">
        <v>175</v>
      </c>
      <c r="I1169" t="s">
        <v>129</v>
      </c>
      <c r="J1169" t="s">
        <v>37</v>
      </c>
      <c r="K1169" t="s">
        <v>586</v>
      </c>
      <c r="L1169" t="s">
        <v>39</v>
      </c>
      <c r="M1169">
        <v>694600</v>
      </c>
      <c r="N1169">
        <v>0</v>
      </c>
      <c r="O1169">
        <v>694600</v>
      </c>
      <c r="P1169">
        <v>0</v>
      </c>
      <c r="Q1169" t="s">
        <v>2901</v>
      </c>
      <c r="R1169" t="s">
        <v>3215</v>
      </c>
      <c r="S1169" t="s">
        <v>3398</v>
      </c>
      <c r="T1169" t="s">
        <v>588</v>
      </c>
      <c r="U1169" t="s">
        <v>4063</v>
      </c>
      <c r="V1169" t="s">
        <v>4064</v>
      </c>
      <c r="W1169" t="s">
        <v>588</v>
      </c>
      <c r="X1169" t="str">
        <f t="shared" si="18"/>
        <v>Funcionamiento</v>
      </c>
      <c r="Y1169" t="s">
        <v>2313</v>
      </c>
    </row>
    <row r="1170" spans="1:25" x14ac:dyDescent="0.2">
      <c r="A1170" t="s">
        <v>3190</v>
      </c>
      <c r="B1170" t="s">
        <v>3412</v>
      </c>
      <c r="C1170" s="71" t="s">
        <v>4062</v>
      </c>
      <c r="D1170" t="s">
        <v>583</v>
      </c>
      <c r="E1170" t="s">
        <v>584</v>
      </c>
      <c r="F1170" t="s">
        <v>500</v>
      </c>
      <c r="G1170" t="s">
        <v>2313</v>
      </c>
      <c r="H1170" t="s">
        <v>173</v>
      </c>
      <c r="I1170" t="s">
        <v>127</v>
      </c>
      <c r="J1170" t="s">
        <v>37</v>
      </c>
      <c r="K1170" t="s">
        <v>586</v>
      </c>
      <c r="L1170" t="s">
        <v>39</v>
      </c>
      <c r="M1170">
        <v>4158600</v>
      </c>
      <c r="N1170">
        <v>0</v>
      </c>
      <c r="O1170">
        <v>4158600</v>
      </c>
      <c r="P1170">
        <v>0</v>
      </c>
      <c r="Q1170" t="s">
        <v>2901</v>
      </c>
      <c r="R1170" t="s">
        <v>3215</v>
      </c>
      <c r="S1170" t="s">
        <v>3398</v>
      </c>
      <c r="T1170" t="s">
        <v>588</v>
      </c>
      <c r="U1170" t="s">
        <v>4063</v>
      </c>
      <c r="V1170" t="s">
        <v>4064</v>
      </c>
      <c r="W1170" t="s">
        <v>588</v>
      </c>
      <c r="X1170" t="str">
        <f t="shared" si="18"/>
        <v>Funcionamiento</v>
      </c>
      <c r="Y1170" t="s">
        <v>2313</v>
      </c>
    </row>
    <row r="1171" spans="1:25" x14ac:dyDescent="0.2">
      <c r="A1171" t="s">
        <v>3190</v>
      </c>
      <c r="B1171" t="s">
        <v>3412</v>
      </c>
      <c r="C1171" s="71" t="s">
        <v>4062</v>
      </c>
      <c r="D1171" t="s">
        <v>583</v>
      </c>
      <c r="E1171" t="s">
        <v>584</v>
      </c>
      <c r="F1171" t="s">
        <v>500</v>
      </c>
      <c r="G1171" t="s">
        <v>2313</v>
      </c>
      <c r="H1171" t="s">
        <v>174</v>
      </c>
      <c r="I1171" t="s">
        <v>128</v>
      </c>
      <c r="J1171" t="s">
        <v>37</v>
      </c>
      <c r="K1171" t="s">
        <v>586</v>
      </c>
      <c r="L1171" t="s">
        <v>39</v>
      </c>
      <c r="M1171">
        <v>2095100</v>
      </c>
      <c r="N1171">
        <v>0</v>
      </c>
      <c r="O1171">
        <v>2095100</v>
      </c>
      <c r="P1171">
        <v>0</v>
      </c>
      <c r="Q1171" t="s">
        <v>2901</v>
      </c>
      <c r="R1171" t="s">
        <v>3215</v>
      </c>
      <c r="S1171" t="s">
        <v>3398</v>
      </c>
      <c r="T1171" t="s">
        <v>588</v>
      </c>
      <c r="U1171" t="s">
        <v>4063</v>
      </c>
      <c r="V1171" t="s">
        <v>4064</v>
      </c>
      <c r="W1171" t="s">
        <v>588</v>
      </c>
      <c r="X1171" t="str">
        <f t="shared" si="18"/>
        <v>Funcionamiento</v>
      </c>
      <c r="Y1171" t="s">
        <v>2313</v>
      </c>
    </row>
    <row r="1172" spans="1:25" x14ac:dyDescent="0.2">
      <c r="A1172" t="s">
        <v>3194</v>
      </c>
      <c r="B1172" t="s">
        <v>4065</v>
      </c>
      <c r="C1172" s="71" t="s">
        <v>4066</v>
      </c>
      <c r="D1172" t="s">
        <v>583</v>
      </c>
      <c r="E1172" t="s">
        <v>584</v>
      </c>
      <c r="F1172" t="s">
        <v>3087</v>
      </c>
      <c r="G1172" t="s">
        <v>2313</v>
      </c>
      <c r="H1172" t="s">
        <v>197</v>
      </c>
      <c r="I1172" t="s">
        <v>155</v>
      </c>
      <c r="J1172" t="s">
        <v>37</v>
      </c>
      <c r="K1172" t="s">
        <v>709</v>
      </c>
      <c r="L1172" t="s">
        <v>39</v>
      </c>
      <c r="M1172">
        <v>6736597</v>
      </c>
      <c r="N1172">
        <v>0</v>
      </c>
      <c r="O1172">
        <v>6736597</v>
      </c>
      <c r="P1172">
        <v>0</v>
      </c>
      <c r="Q1172" t="s">
        <v>4067</v>
      </c>
      <c r="R1172" t="s">
        <v>3160</v>
      </c>
      <c r="S1172" t="s">
        <v>3497</v>
      </c>
      <c r="T1172" t="s">
        <v>4813</v>
      </c>
      <c r="U1172" t="s">
        <v>11264</v>
      </c>
      <c r="V1172" t="s">
        <v>11265</v>
      </c>
      <c r="W1172" t="s">
        <v>588</v>
      </c>
      <c r="X1172" t="str">
        <f t="shared" si="18"/>
        <v>Inversión</v>
      </c>
      <c r="Y1172" t="s">
        <v>626</v>
      </c>
    </row>
    <row r="1173" spans="1:25" x14ac:dyDescent="0.2">
      <c r="A1173" t="s">
        <v>3200</v>
      </c>
      <c r="B1173" t="s">
        <v>3428</v>
      </c>
      <c r="C1173" s="71" t="s">
        <v>4068</v>
      </c>
      <c r="D1173" t="s">
        <v>583</v>
      </c>
      <c r="E1173" t="s">
        <v>584</v>
      </c>
      <c r="F1173" t="s">
        <v>500</v>
      </c>
      <c r="G1173" t="s">
        <v>2313</v>
      </c>
      <c r="H1173" t="s">
        <v>169</v>
      </c>
      <c r="I1173" t="s">
        <v>123</v>
      </c>
      <c r="J1173" t="s">
        <v>37</v>
      </c>
      <c r="K1173" t="s">
        <v>586</v>
      </c>
      <c r="L1173" t="s">
        <v>39</v>
      </c>
      <c r="M1173">
        <v>2428120</v>
      </c>
      <c r="N1173">
        <v>0</v>
      </c>
      <c r="O1173">
        <v>2428120</v>
      </c>
      <c r="P1173">
        <v>0</v>
      </c>
      <c r="Q1173" t="s">
        <v>2902</v>
      </c>
      <c r="R1173" t="s">
        <v>3150</v>
      </c>
      <c r="S1173" t="s">
        <v>3404</v>
      </c>
      <c r="T1173" t="s">
        <v>588</v>
      </c>
      <c r="U1173" t="s">
        <v>4069</v>
      </c>
      <c r="V1173" t="s">
        <v>4070</v>
      </c>
      <c r="W1173" t="s">
        <v>588</v>
      </c>
      <c r="X1173" t="str">
        <f t="shared" si="18"/>
        <v>Funcionamiento</v>
      </c>
      <c r="Y1173" t="s">
        <v>2313</v>
      </c>
    </row>
    <row r="1174" spans="1:25" x14ac:dyDescent="0.2">
      <c r="A1174" t="s">
        <v>3200</v>
      </c>
      <c r="B1174" t="s">
        <v>3428</v>
      </c>
      <c r="C1174" s="71" t="s">
        <v>4068</v>
      </c>
      <c r="D1174" t="s">
        <v>583</v>
      </c>
      <c r="E1174" t="s">
        <v>584</v>
      </c>
      <c r="F1174" t="s">
        <v>500</v>
      </c>
      <c r="G1174" t="s">
        <v>2313</v>
      </c>
      <c r="H1174" t="s">
        <v>181</v>
      </c>
      <c r="I1174" t="s">
        <v>135</v>
      </c>
      <c r="J1174" t="s">
        <v>37</v>
      </c>
      <c r="K1174" t="s">
        <v>586</v>
      </c>
      <c r="L1174" t="s">
        <v>39</v>
      </c>
      <c r="M1174">
        <v>2354967</v>
      </c>
      <c r="N1174">
        <v>0</v>
      </c>
      <c r="O1174">
        <v>2354967</v>
      </c>
      <c r="P1174">
        <v>0</v>
      </c>
      <c r="Q1174" t="s">
        <v>2902</v>
      </c>
      <c r="R1174" t="s">
        <v>3150</v>
      </c>
      <c r="S1174" t="s">
        <v>3404</v>
      </c>
      <c r="T1174" t="s">
        <v>588</v>
      </c>
      <c r="U1174" t="s">
        <v>4069</v>
      </c>
      <c r="V1174" t="s">
        <v>4070</v>
      </c>
      <c r="W1174" t="s">
        <v>588</v>
      </c>
      <c r="X1174" t="str">
        <f t="shared" si="18"/>
        <v>Funcionamiento</v>
      </c>
      <c r="Y1174" t="s">
        <v>2313</v>
      </c>
    </row>
    <row r="1175" spans="1:25" x14ac:dyDescent="0.2">
      <c r="A1175" t="s">
        <v>3200</v>
      </c>
      <c r="B1175" t="s">
        <v>3428</v>
      </c>
      <c r="C1175" s="71" t="s">
        <v>4068</v>
      </c>
      <c r="D1175" t="s">
        <v>583</v>
      </c>
      <c r="E1175" t="s">
        <v>584</v>
      </c>
      <c r="F1175" t="s">
        <v>500</v>
      </c>
      <c r="G1175" t="s">
        <v>2313</v>
      </c>
      <c r="H1175" t="s">
        <v>164</v>
      </c>
      <c r="I1175" t="s">
        <v>118</v>
      </c>
      <c r="J1175" t="s">
        <v>37</v>
      </c>
      <c r="K1175" t="s">
        <v>586</v>
      </c>
      <c r="L1175" t="s">
        <v>39</v>
      </c>
      <c r="M1175">
        <v>42524498</v>
      </c>
      <c r="N1175">
        <v>0</v>
      </c>
      <c r="O1175">
        <v>42524498</v>
      </c>
      <c r="P1175">
        <v>0</v>
      </c>
      <c r="Q1175" t="s">
        <v>2902</v>
      </c>
      <c r="R1175" t="s">
        <v>3150</v>
      </c>
      <c r="S1175" t="s">
        <v>3404</v>
      </c>
      <c r="T1175" t="s">
        <v>588</v>
      </c>
      <c r="U1175" t="s">
        <v>4069</v>
      </c>
      <c r="V1175" t="s">
        <v>4070</v>
      </c>
      <c r="W1175" t="s">
        <v>588</v>
      </c>
      <c r="X1175" t="str">
        <f t="shared" si="18"/>
        <v>Funcionamiento</v>
      </c>
      <c r="Y1175" t="s">
        <v>2313</v>
      </c>
    </row>
    <row r="1176" spans="1:25" x14ac:dyDescent="0.2">
      <c r="A1176" t="s">
        <v>3200</v>
      </c>
      <c r="B1176" t="s">
        <v>3428</v>
      </c>
      <c r="C1176" s="71" t="s">
        <v>4068</v>
      </c>
      <c r="D1176" t="s">
        <v>583</v>
      </c>
      <c r="E1176" t="s">
        <v>584</v>
      </c>
      <c r="F1176" t="s">
        <v>500</v>
      </c>
      <c r="G1176" t="s">
        <v>2313</v>
      </c>
      <c r="H1176" t="s">
        <v>166</v>
      </c>
      <c r="I1176" t="s">
        <v>120</v>
      </c>
      <c r="J1176" t="s">
        <v>37</v>
      </c>
      <c r="K1176" t="s">
        <v>586</v>
      </c>
      <c r="L1176" t="s">
        <v>39</v>
      </c>
      <c r="M1176">
        <v>1017909</v>
      </c>
      <c r="N1176">
        <v>0</v>
      </c>
      <c r="O1176">
        <v>1017909</v>
      </c>
      <c r="P1176">
        <v>0</v>
      </c>
      <c r="Q1176" t="s">
        <v>2902</v>
      </c>
      <c r="R1176" t="s">
        <v>3150</v>
      </c>
      <c r="S1176" t="s">
        <v>3404</v>
      </c>
      <c r="T1176" t="s">
        <v>588</v>
      </c>
      <c r="U1176" t="s">
        <v>4069</v>
      </c>
      <c r="V1176" t="s">
        <v>4070</v>
      </c>
      <c r="W1176" t="s">
        <v>588</v>
      </c>
      <c r="X1176" t="str">
        <f t="shared" si="18"/>
        <v>Funcionamiento</v>
      </c>
      <c r="Y1176" t="s">
        <v>2313</v>
      </c>
    </row>
    <row r="1177" spans="1:25" x14ac:dyDescent="0.2">
      <c r="A1177" t="s">
        <v>3200</v>
      </c>
      <c r="B1177" t="s">
        <v>3428</v>
      </c>
      <c r="C1177" s="71" t="s">
        <v>4068</v>
      </c>
      <c r="D1177" t="s">
        <v>583</v>
      </c>
      <c r="E1177" t="s">
        <v>584</v>
      </c>
      <c r="F1177" t="s">
        <v>500</v>
      </c>
      <c r="G1177" t="s">
        <v>2313</v>
      </c>
      <c r="H1177" t="s">
        <v>178</v>
      </c>
      <c r="I1177" t="s">
        <v>132</v>
      </c>
      <c r="J1177" t="s">
        <v>37</v>
      </c>
      <c r="K1177" t="s">
        <v>586</v>
      </c>
      <c r="L1177" t="s">
        <v>39</v>
      </c>
      <c r="M1177">
        <v>5037117</v>
      </c>
      <c r="N1177">
        <v>0</v>
      </c>
      <c r="O1177">
        <v>5037117</v>
      </c>
      <c r="P1177">
        <v>0</v>
      </c>
      <c r="Q1177" t="s">
        <v>2902</v>
      </c>
      <c r="R1177" t="s">
        <v>3150</v>
      </c>
      <c r="S1177" t="s">
        <v>3404</v>
      </c>
      <c r="T1177" t="s">
        <v>588</v>
      </c>
      <c r="U1177" t="s">
        <v>4069</v>
      </c>
      <c r="V1177" t="s">
        <v>4070</v>
      </c>
      <c r="W1177" t="s">
        <v>588</v>
      </c>
      <c r="X1177" t="str">
        <f t="shared" si="18"/>
        <v>Funcionamiento</v>
      </c>
      <c r="Y1177" t="s">
        <v>2313</v>
      </c>
    </row>
    <row r="1178" spans="1:25" x14ac:dyDescent="0.2">
      <c r="A1178" t="s">
        <v>3200</v>
      </c>
      <c r="B1178" t="s">
        <v>3428</v>
      </c>
      <c r="C1178" s="71" t="s">
        <v>4068</v>
      </c>
      <c r="D1178" t="s">
        <v>583</v>
      </c>
      <c r="E1178" t="s">
        <v>584</v>
      </c>
      <c r="F1178" t="s">
        <v>500</v>
      </c>
      <c r="G1178" t="s">
        <v>2313</v>
      </c>
      <c r="H1178" t="s">
        <v>171</v>
      </c>
      <c r="I1178" t="s">
        <v>125</v>
      </c>
      <c r="J1178" t="s">
        <v>37</v>
      </c>
      <c r="K1178" t="s">
        <v>586</v>
      </c>
      <c r="L1178" t="s">
        <v>39</v>
      </c>
      <c r="M1178">
        <v>4748120</v>
      </c>
      <c r="N1178">
        <v>0</v>
      </c>
      <c r="O1178">
        <v>4748120</v>
      </c>
      <c r="P1178">
        <v>0</v>
      </c>
      <c r="Q1178" t="s">
        <v>2902</v>
      </c>
      <c r="R1178" t="s">
        <v>3150</v>
      </c>
      <c r="S1178" t="s">
        <v>3404</v>
      </c>
      <c r="T1178" t="s">
        <v>588</v>
      </c>
      <c r="U1178" t="s">
        <v>4069</v>
      </c>
      <c r="V1178" t="s">
        <v>4070</v>
      </c>
      <c r="W1178" t="s">
        <v>588</v>
      </c>
      <c r="X1178" t="str">
        <f t="shared" si="18"/>
        <v>Funcionamiento</v>
      </c>
      <c r="Y1178" t="s">
        <v>2313</v>
      </c>
    </row>
    <row r="1179" spans="1:25" x14ac:dyDescent="0.2">
      <c r="A1179" t="s">
        <v>3200</v>
      </c>
      <c r="B1179" t="s">
        <v>3428</v>
      </c>
      <c r="C1179" s="71" t="s">
        <v>4068</v>
      </c>
      <c r="D1179" t="s">
        <v>583</v>
      </c>
      <c r="E1179" t="s">
        <v>584</v>
      </c>
      <c r="F1179" t="s">
        <v>500</v>
      </c>
      <c r="G1179" t="s">
        <v>2313</v>
      </c>
      <c r="H1179" t="s">
        <v>180</v>
      </c>
      <c r="I1179" t="s">
        <v>134</v>
      </c>
      <c r="J1179" t="s">
        <v>37</v>
      </c>
      <c r="K1179" t="s">
        <v>586</v>
      </c>
      <c r="L1179" t="s">
        <v>39</v>
      </c>
      <c r="M1179">
        <v>398293</v>
      </c>
      <c r="N1179">
        <v>0</v>
      </c>
      <c r="O1179">
        <v>398293</v>
      </c>
      <c r="P1179">
        <v>0</v>
      </c>
      <c r="Q1179" t="s">
        <v>2902</v>
      </c>
      <c r="R1179" t="s">
        <v>3150</v>
      </c>
      <c r="S1179" t="s">
        <v>3404</v>
      </c>
      <c r="T1179" t="s">
        <v>588</v>
      </c>
      <c r="U1179" t="s">
        <v>4069</v>
      </c>
      <c r="V1179" t="s">
        <v>4070</v>
      </c>
      <c r="W1179" t="s">
        <v>588</v>
      </c>
      <c r="X1179" t="str">
        <f t="shared" si="18"/>
        <v>Funcionamiento</v>
      </c>
      <c r="Y1179" t="s">
        <v>2313</v>
      </c>
    </row>
    <row r="1180" spans="1:25" x14ac:dyDescent="0.2">
      <c r="A1180" t="s">
        <v>3200</v>
      </c>
      <c r="B1180" t="s">
        <v>3428</v>
      </c>
      <c r="C1180" s="71" t="s">
        <v>4068</v>
      </c>
      <c r="D1180" t="s">
        <v>583</v>
      </c>
      <c r="E1180" t="s">
        <v>584</v>
      </c>
      <c r="F1180" t="s">
        <v>500</v>
      </c>
      <c r="G1180" t="s">
        <v>2313</v>
      </c>
      <c r="H1180" t="s">
        <v>557</v>
      </c>
      <c r="I1180" t="s">
        <v>3221</v>
      </c>
      <c r="J1180" t="s">
        <v>37</v>
      </c>
      <c r="K1180" t="s">
        <v>586</v>
      </c>
      <c r="L1180" t="s">
        <v>39</v>
      </c>
      <c r="M1180">
        <v>1378244</v>
      </c>
      <c r="N1180">
        <v>0</v>
      </c>
      <c r="O1180">
        <v>1378244</v>
      </c>
      <c r="P1180">
        <v>0</v>
      </c>
      <c r="Q1180" t="s">
        <v>2902</v>
      </c>
      <c r="R1180" t="s">
        <v>3150</v>
      </c>
      <c r="S1180" t="s">
        <v>3404</v>
      </c>
      <c r="T1180" t="s">
        <v>588</v>
      </c>
      <c r="U1180" t="s">
        <v>4069</v>
      </c>
      <c r="V1180" t="s">
        <v>4070</v>
      </c>
      <c r="W1180" t="s">
        <v>588</v>
      </c>
      <c r="X1180" t="str">
        <f t="shared" si="18"/>
        <v>Funcionamiento</v>
      </c>
      <c r="Y1180" t="s">
        <v>2313</v>
      </c>
    </row>
    <row r="1181" spans="1:25" x14ac:dyDescent="0.2">
      <c r="A1181" t="s">
        <v>3146</v>
      </c>
      <c r="B1181" t="s">
        <v>3428</v>
      </c>
      <c r="C1181" s="71" t="s">
        <v>4071</v>
      </c>
      <c r="D1181" t="s">
        <v>583</v>
      </c>
      <c r="E1181" t="s">
        <v>584</v>
      </c>
      <c r="F1181" t="s">
        <v>500</v>
      </c>
      <c r="G1181" t="s">
        <v>2313</v>
      </c>
      <c r="H1181" t="s">
        <v>172</v>
      </c>
      <c r="I1181" t="s">
        <v>126</v>
      </c>
      <c r="J1181" t="s">
        <v>37</v>
      </c>
      <c r="K1181" t="s">
        <v>586</v>
      </c>
      <c r="L1181" t="s">
        <v>39</v>
      </c>
      <c r="M1181">
        <v>5500600</v>
      </c>
      <c r="N1181">
        <v>0</v>
      </c>
      <c r="O1181">
        <v>5500600</v>
      </c>
      <c r="P1181">
        <v>0</v>
      </c>
      <c r="Q1181" t="s">
        <v>2903</v>
      </c>
      <c r="R1181" t="s">
        <v>3223</v>
      </c>
      <c r="S1181" t="s">
        <v>3409</v>
      </c>
      <c r="T1181" t="s">
        <v>588</v>
      </c>
      <c r="U1181" t="s">
        <v>4072</v>
      </c>
      <c r="V1181" t="s">
        <v>4073</v>
      </c>
      <c r="W1181" t="s">
        <v>588</v>
      </c>
      <c r="X1181" t="str">
        <f t="shared" si="18"/>
        <v>Funcionamiento</v>
      </c>
      <c r="Y1181" t="s">
        <v>2313</v>
      </c>
    </row>
    <row r="1182" spans="1:25" x14ac:dyDescent="0.2">
      <c r="A1182" t="s">
        <v>3146</v>
      </c>
      <c r="B1182" t="s">
        <v>3428</v>
      </c>
      <c r="C1182" s="71" t="s">
        <v>4071</v>
      </c>
      <c r="D1182" t="s">
        <v>583</v>
      </c>
      <c r="E1182" t="s">
        <v>584</v>
      </c>
      <c r="F1182" t="s">
        <v>500</v>
      </c>
      <c r="G1182" t="s">
        <v>2313</v>
      </c>
      <c r="H1182" t="s">
        <v>175</v>
      </c>
      <c r="I1182" t="s">
        <v>129</v>
      </c>
      <c r="J1182" t="s">
        <v>37</v>
      </c>
      <c r="K1182" t="s">
        <v>586</v>
      </c>
      <c r="L1182" t="s">
        <v>39</v>
      </c>
      <c r="M1182">
        <v>673800</v>
      </c>
      <c r="N1182">
        <v>0</v>
      </c>
      <c r="O1182">
        <v>673800</v>
      </c>
      <c r="P1182">
        <v>0</v>
      </c>
      <c r="Q1182" t="s">
        <v>2903</v>
      </c>
      <c r="R1182" t="s">
        <v>3223</v>
      </c>
      <c r="S1182" t="s">
        <v>3409</v>
      </c>
      <c r="T1182" t="s">
        <v>588</v>
      </c>
      <c r="U1182" t="s">
        <v>4072</v>
      </c>
      <c r="V1182" t="s">
        <v>4073</v>
      </c>
      <c r="W1182" t="s">
        <v>588</v>
      </c>
      <c r="X1182" t="str">
        <f t="shared" si="18"/>
        <v>Funcionamiento</v>
      </c>
      <c r="Y1182" t="s">
        <v>2313</v>
      </c>
    </row>
    <row r="1183" spans="1:25" x14ac:dyDescent="0.2">
      <c r="A1183" t="s">
        <v>3146</v>
      </c>
      <c r="B1183" t="s">
        <v>3428</v>
      </c>
      <c r="C1183" s="71" t="s">
        <v>4071</v>
      </c>
      <c r="D1183" t="s">
        <v>583</v>
      </c>
      <c r="E1183" t="s">
        <v>584</v>
      </c>
      <c r="F1183" t="s">
        <v>500</v>
      </c>
      <c r="G1183" t="s">
        <v>2313</v>
      </c>
      <c r="H1183" t="s">
        <v>173</v>
      </c>
      <c r="I1183" t="s">
        <v>127</v>
      </c>
      <c r="J1183" t="s">
        <v>37</v>
      </c>
      <c r="K1183" t="s">
        <v>586</v>
      </c>
      <c r="L1183" t="s">
        <v>39</v>
      </c>
      <c r="M1183">
        <v>3896600</v>
      </c>
      <c r="N1183">
        <v>0</v>
      </c>
      <c r="O1183">
        <v>3896600</v>
      </c>
      <c r="P1183">
        <v>0</v>
      </c>
      <c r="Q1183" t="s">
        <v>2903</v>
      </c>
      <c r="R1183" t="s">
        <v>3223</v>
      </c>
      <c r="S1183" t="s">
        <v>3409</v>
      </c>
      <c r="T1183" t="s">
        <v>588</v>
      </c>
      <c r="U1183" t="s">
        <v>4072</v>
      </c>
      <c r="V1183" t="s">
        <v>4073</v>
      </c>
      <c r="W1183" t="s">
        <v>588</v>
      </c>
      <c r="X1183" t="str">
        <f t="shared" si="18"/>
        <v>Funcionamiento</v>
      </c>
      <c r="Y1183" t="s">
        <v>2313</v>
      </c>
    </row>
    <row r="1184" spans="1:25" x14ac:dyDescent="0.2">
      <c r="A1184" t="s">
        <v>3146</v>
      </c>
      <c r="B1184" t="s">
        <v>3428</v>
      </c>
      <c r="C1184" s="71" t="s">
        <v>4071</v>
      </c>
      <c r="D1184" t="s">
        <v>583</v>
      </c>
      <c r="E1184" t="s">
        <v>584</v>
      </c>
      <c r="F1184" t="s">
        <v>500</v>
      </c>
      <c r="G1184" t="s">
        <v>2313</v>
      </c>
      <c r="H1184" t="s">
        <v>176</v>
      </c>
      <c r="I1184" t="s">
        <v>130</v>
      </c>
      <c r="J1184" t="s">
        <v>37</v>
      </c>
      <c r="K1184" t="s">
        <v>586</v>
      </c>
      <c r="L1184" t="s">
        <v>39</v>
      </c>
      <c r="M1184">
        <v>1590900</v>
      </c>
      <c r="N1184">
        <v>0</v>
      </c>
      <c r="O1184">
        <v>1590900</v>
      </c>
      <c r="P1184">
        <v>0</v>
      </c>
      <c r="Q1184" t="s">
        <v>2903</v>
      </c>
      <c r="R1184" t="s">
        <v>3223</v>
      </c>
      <c r="S1184" t="s">
        <v>3409</v>
      </c>
      <c r="T1184" t="s">
        <v>588</v>
      </c>
      <c r="U1184" t="s">
        <v>4072</v>
      </c>
      <c r="V1184" t="s">
        <v>4073</v>
      </c>
      <c r="W1184" t="s">
        <v>588</v>
      </c>
      <c r="X1184" t="str">
        <f t="shared" si="18"/>
        <v>Funcionamiento</v>
      </c>
      <c r="Y1184" t="s">
        <v>2313</v>
      </c>
    </row>
    <row r="1185" spans="1:25" x14ac:dyDescent="0.2">
      <c r="A1185" t="s">
        <v>3146</v>
      </c>
      <c r="B1185" t="s">
        <v>3428</v>
      </c>
      <c r="C1185" s="71" t="s">
        <v>4071</v>
      </c>
      <c r="D1185" t="s">
        <v>583</v>
      </c>
      <c r="E1185" t="s">
        <v>584</v>
      </c>
      <c r="F1185" t="s">
        <v>500</v>
      </c>
      <c r="G1185" t="s">
        <v>2313</v>
      </c>
      <c r="H1185" t="s">
        <v>177</v>
      </c>
      <c r="I1185" t="s">
        <v>131</v>
      </c>
      <c r="J1185" t="s">
        <v>37</v>
      </c>
      <c r="K1185" t="s">
        <v>586</v>
      </c>
      <c r="L1185" t="s">
        <v>39</v>
      </c>
      <c r="M1185">
        <v>1060700</v>
      </c>
      <c r="N1185">
        <v>0</v>
      </c>
      <c r="O1185">
        <v>1060700</v>
      </c>
      <c r="P1185">
        <v>0</v>
      </c>
      <c r="Q1185" t="s">
        <v>2903</v>
      </c>
      <c r="R1185" t="s">
        <v>3223</v>
      </c>
      <c r="S1185" t="s">
        <v>3409</v>
      </c>
      <c r="T1185" t="s">
        <v>588</v>
      </c>
      <c r="U1185" t="s">
        <v>4072</v>
      </c>
      <c r="V1185" t="s">
        <v>4073</v>
      </c>
      <c r="W1185" t="s">
        <v>588</v>
      </c>
      <c r="X1185" t="str">
        <f t="shared" si="18"/>
        <v>Funcionamiento</v>
      </c>
      <c r="Y1185" t="s">
        <v>2313</v>
      </c>
    </row>
    <row r="1186" spans="1:25" x14ac:dyDescent="0.2">
      <c r="A1186" t="s">
        <v>3146</v>
      </c>
      <c r="B1186" t="s">
        <v>3428</v>
      </c>
      <c r="C1186" s="71" t="s">
        <v>4071</v>
      </c>
      <c r="D1186" t="s">
        <v>583</v>
      </c>
      <c r="E1186" t="s">
        <v>584</v>
      </c>
      <c r="F1186" t="s">
        <v>500</v>
      </c>
      <c r="G1186" t="s">
        <v>2313</v>
      </c>
      <c r="H1186" t="s">
        <v>174</v>
      </c>
      <c r="I1186" t="s">
        <v>128</v>
      </c>
      <c r="J1186" t="s">
        <v>37</v>
      </c>
      <c r="K1186" t="s">
        <v>586</v>
      </c>
      <c r="L1186" t="s">
        <v>39</v>
      </c>
      <c r="M1186">
        <v>2120400</v>
      </c>
      <c r="N1186">
        <v>0</v>
      </c>
      <c r="O1186">
        <v>2120400</v>
      </c>
      <c r="P1186">
        <v>0</v>
      </c>
      <c r="Q1186" t="s">
        <v>2903</v>
      </c>
      <c r="R1186" t="s">
        <v>3223</v>
      </c>
      <c r="S1186" t="s">
        <v>3409</v>
      </c>
      <c r="T1186" t="s">
        <v>588</v>
      </c>
      <c r="U1186" t="s">
        <v>4072</v>
      </c>
      <c r="V1186" t="s">
        <v>4073</v>
      </c>
      <c r="W1186" t="s">
        <v>588</v>
      </c>
      <c r="X1186" t="str">
        <f t="shared" si="18"/>
        <v>Funcionamiento</v>
      </c>
      <c r="Y1186" t="s">
        <v>2313</v>
      </c>
    </row>
    <row r="1187" spans="1:25" x14ac:dyDescent="0.2">
      <c r="A1187" t="s">
        <v>3211</v>
      </c>
      <c r="B1187" t="s">
        <v>4074</v>
      </c>
      <c r="C1187" s="71" t="s">
        <v>4075</v>
      </c>
      <c r="D1187" t="s">
        <v>583</v>
      </c>
      <c r="E1187" t="s">
        <v>584</v>
      </c>
      <c r="F1187" t="s">
        <v>3087</v>
      </c>
      <c r="G1187" t="s">
        <v>2313</v>
      </c>
      <c r="H1187" t="s">
        <v>197</v>
      </c>
      <c r="I1187" t="s">
        <v>155</v>
      </c>
      <c r="J1187" t="s">
        <v>37</v>
      </c>
      <c r="K1187" t="s">
        <v>709</v>
      </c>
      <c r="L1187" t="s">
        <v>39</v>
      </c>
      <c r="M1187">
        <v>11713530</v>
      </c>
      <c r="N1187">
        <v>0</v>
      </c>
      <c r="O1187">
        <v>11713530</v>
      </c>
      <c r="P1187">
        <v>468541</v>
      </c>
      <c r="Q1187" t="s">
        <v>2904</v>
      </c>
      <c r="R1187" t="s">
        <v>3229</v>
      </c>
      <c r="S1187" t="s">
        <v>8341</v>
      </c>
      <c r="T1187" t="s">
        <v>3789</v>
      </c>
      <c r="U1187" t="s">
        <v>7161</v>
      </c>
      <c r="V1187" t="s">
        <v>8915</v>
      </c>
      <c r="W1187" t="s">
        <v>588</v>
      </c>
      <c r="X1187" t="str">
        <f t="shared" si="18"/>
        <v>Inversión</v>
      </c>
      <c r="Y1187" t="s">
        <v>626</v>
      </c>
    </row>
    <row r="1188" spans="1:25" x14ac:dyDescent="0.2">
      <c r="A1188" t="s">
        <v>3215</v>
      </c>
      <c r="B1188" t="s">
        <v>3967</v>
      </c>
      <c r="C1188" s="71" t="s">
        <v>4076</v>
      </c>
      <c r="D1188" t="s">
        <v>583</v>
      </c>
      <c r="E1188" t="s">
        <v>584</v>
      </c>
      <c r="F1188" t="s">
        <v>500</v>
      </c>
      <c r="G1188" t="s">
        <v>2313</v>
      </c>
      <c r="H1188" t="s">
        <v>191</v>
      </c>
      <c r="I1188" t="s">
        <v>146</v>
      </c>
      <c r="J1188" t="s">
        <v>48</v>
      </c>
      <c r="K1188" t="s">
        <v>596</v>
      </c>
      <c r="L1188" t="s">
        <v>39</v>
      </c>
      <c r="M1188">
        <v>543092</v>
      </c>
      <c r="N1188">
        <v>147476</v>
      </c>
      <c r="O1188">
        <v>690568</v>
      </c>
      <c r="P1188">
        <v>0</v>
      </c>
      <c r="Q1188" t="s">
        <v>2905</v>
      </c>
      <c r="R1188" t="s">
        <v>3235</v>
      </c>
      <c r="S1188" t="s">
        <v>4077</v>
      </c>
      <c r="T1188" t="s">
        <v>4078</v>
      </c>
      <c r="U1188" t="s">
        <v>4079</v>
      </c>
      <c r="V1188" t="s">
        <v>8342</v>
      </c>
      <c r="W1188" t="s">
        <v>588</v>
      </c>
      <c r="X1188" t="str">
        <f t="shared" si="18"/>
        <v>Funcionamiento</v>
      </c>
      <c r="Y1188" t="s">
        <v>2313</v>
      </c>
    </row>
    <row r="1189" spans="1:25" x14ac:dyDescent="0.2">
      <c r="A1189" t="s">
        <v>3160</v>
      </c>
      <c r="B1189" t="s">
        <v>7884</v>
      </c>
      <c r="C1189" s="71" t="s">
        <v>7897</v>
      </c>
      <c r="D1189" t="s">
        <v>583</v>
      </c>
      <c r="E1189" t="s">
        <v>584</v>
      </c>
      <c r="F1189" t="s">
        <v>3087</v>
      </c>
      <c r="G1189" t="s">
        <v>2313</v>
      </c>
      <c r="H1189" t="s">
        <v>197</v>
      </c>
      <c r="I1189" t="s">
        <v>155</v>
      </c>
      <c r="J1189" t="s">
        <v>48</v>
      </c>
      <c r="K1189" t="s">
        <v>596</v>
      </c>
      <c r="L1189" t="s">
        <v>39</v>
      </c>
      <c r="M1189">
        <v>16806285</v>
      </c>
      <c r="N1189">
        <v>0</v>
      </c>
      <c r="O1189">
        <v>16806285</v>
      </c>
      <c r="P1189">
        <v>2560915</v>
      </c>
      <c r="Q1189" t="s">
        <v>7898</v>
      </c>
      <c r="R1189" t="s">
        <v>3167</v>
      </c>
      <c r="S1189" t="s">
        <v>8916</v>
      </c>
      <c r="T1189" t="s">
        <v>588</v>
      </c>
      <c r="U1189" t="s">
        <v>588</v>
      </c>
      <c r="V1189" t="s">
        <v>588</v>
      </c>
      <c r="W1189" t="s">
        <v>588</v>
      </c>
      <c r="X1189" t="str">
        <f t="shared" si="18"/>
        <v>Inversión</v>
      </c>
      <c r="Y1189" t="s">
        <v>626</v>
      </c>
    </row>
    <row r="1190" spans="1:25" x14ac:dyDescent="0.2">
      <c r="A1190" t="s">
        <v>3150</v>
      </c>
      <c r="B1190" t="s">
        <v>7879</v>
      </c>
      <c r="C1190" t="s">
        <v>8343</v>
      </c>
      <c r="D1190" t="s">
        <v>583</v>
      </c>
      <c r="E1190" t="s">
        <v>584</v>
      </c>
      <c r="F1190" t="s">
        <v>500</v>
      </c>
      <c r="G1190" t="s">
        <v>2313</v>
      </c>
      <c r="H1190" t="s">
        <v>181</v>
      </c>
      <c r="I1190" t="s">
        <v>135</v>
      </c>
      <c r="J1190" t="s">
        <v>37</v>
      </c>
      <c r="K1190" t="s">
        <v>586</v>
      </c>
      <c r="L1190" t="s">
        <v>39</v>
      </c>
      <c r="M1190">
        <v>2354967</v>
      </c>
      <c r="N1190">
        <v>0</v>
      </c>
      <c r="O1190">
        <v>2354967</v>
      </c>
      <c r="P1190">
        <v>0</v>
      </c>
      <c r="Q1190" t="s">
        <v>8344</v>
      </c>
      <c r="R1190" t="s">
        <v>3245</v>
      </c>
      <c r="S1190" t="s">
        <v>4987</v>
      </c>
      <c r="T1190" t="s">
        <v>588</v>
      </c>
      <c r="U1190" t="s">
        <v>8345</v>
      </c>
      <c r="V1190" t="s">
        <v>8346</v>
      </c>
      <c r="W1190" t="s">
        <v>588</v>
      </c>
      <c r="X1190" t="str">
        <f t="shared" si="18"/>
        <v>Funcionamiento</v>
      </c>
      <c r="Y1190" t="s">
        <v>2313</v>
      </c>
    </row>
    <row r="1191" spans="1:25" x14ac:dyDescent="0.2">
      <c r="A1191" t="s">
        <v>3150</v>
      </c>
      <c r="B1191" t="s">
        <v>7879</v>
      </c>
      <c r="C1191" t="s">
        <v>8343</v>
      </c>
      <c r="D1191" t="s">
        <v>583</v>
      </c>
      <c r="E1191" t="s">
        <v>584</v>
      </c>
      <c r="F1191" t="s">
        <v>500</v>
      </c>
      <c r="G1191" t="s">
        <v>2313</v>
      </c>
      <c r="H1191" t="s">
        <v>166</v>
      </c>
      <c r="I1191" t="s">
        <v>120</v>
      </c>
      <c r="J1191" t="s">
        <v>37</v>
      </c>
      <c r="K1191" t="s">
        <v>586</v>
      </c>
      <c r="L1191" t="s">
        <v>39</v>
      </c>
      <c r="M1191">
        <v>956218</v>
      </c>
      <c r="N1191">
        <v>0</v>
      </c>
      <c r="O1191">
        <v>956218</v>
      </c>
      <c r="P1191">
        <v>0</v>
      </c>
      <c r="Q1191" t="s">
        <v>8344</v>
      </c>
      <c r="R1191" t="s">
        <v>3245</v>
      </c>
      <c r="S1191" t="s">
        <v>4987</v>
      </c>
      <c r="T1191" t="s">
        <v>588</v>
      </c>
      <c r="U1191" t="s">
        <v>8345</v>
      </c>
      <c r="V1191" t="s">
        <v>8346</v>
      </c>
      <c r="W1191" t="s">
        <v>588</v>
      </c>
      <c r="X1191" t="str">
        <f t="shared" si="18"/>
        <v>Funcionamiento</v>
      </c>
      <c r="Y1191" t="s">
        <v>2313</v>
      </c>
    </row>
    <row r="1192" spans="1:25" x14ac:dyDescent="0.2">
      <c r="A1192" t="s">
        <v>3150</v>
      </c>
      <c r="B1192" t="s">
        <v>7879</v>
      </c>
      <c r="C1192" t="s">
        <v>8343</v>
      </c>
      <c r="D1192" t="s">
        <v>583</v>
      </c>
      <c r="E1192" t="s">
        <v>584</v>
      </c>
      <c r="F1192" t="s">
        <v>500</v>
      </c>
      <c r="G1192" t="s">
        <v>2313</v>
      </c>
      <c r="H1192" t="s">
        <v>557</v>
      </c>
      <c r="I1192" t="s">
        <v>3221</v>
      </c>
      <c r="J1192" t="s">
        <v>37</v>
      </c>
      <c r="K1192" t="s">
        <v>586</v>
      </c>
      <c r="L1192" t="s">
        <v>39</v>
      </c>
      <c r="M1192">
        <v>1282247</v>
      </c>
      <c r="N1192">
        <v>0</v>
      </c>
      <c r="O1192">
        <v>1282247</v>
      </c>
      <c r="P1192">
        <v>0</v>
      </c>
      <c r="Q1192" t="s">
        <v>8344</v>
      </c>
      <c r="R1192" t="s">
        <v>3245</v>
      </c>
      <c r="S1192" t="s">
        <v>4987</v>
      </c>
      <c r="T1192" t="s">
        <v>588</v>
      </c>
      <c r="U1192" t="s">
        <v>8345</v>
      </c>
      <c r="V1192" t="s">
        <v>8346</v>
      </c>
      <c r="W1192" t="s">
        <v>588</v>
      </c>
      <c r="X1192" t="str">
        <f t="shared" si="18"/>
        <v>Funcionamiento</v>
      </c>
      <c r="Y1192" t="s">
        <v>2313</v>
      </c>
    </row>
    <row r="1193" spans="1:25" x14ac:dyDescent="0.2">
      <c r="A1193" t="s">
        <v>3150</v>
      </c>
      <c r="B1193" t="s">
        <v>7879</v>
      </c>
      <c r="C1193" t="s">
        <v>8343</v>
      </c>
      <c r="D1193" t="s">
        <v>583</v>
      </c>
      <c r="E1193" t="s">
        <v>584</v>
      </c>
      <c r="F1193" t="s">
        <v>500</v>
      </c>
      <c r="G1193" t="s">
        <v>2313</v>
      </c>
      <c r="H1193" t="s">
        <v>164</v>
      </c>
      <c r="I1193" t="s">
        <v>118</v>
      </c>
      <c r="J1193" t="s">
        <v>37</v>
      </c>
      <c r="K1193" t="s">
        <v>586</v>
      </c>
      <c r="L1193" t="s">
        <v>39</v>
      </c>
      <c r="M1193">
        <v>37805984</v>
      </c>
      <c r="N1193">
        <v>0</v>
      </c>
      <c r="O1193">
        <v>37805984</v>
      </c>
      <c r="P1193">
        <v>0</v>
      </c>
      <c r="Q1193" t="s">
        <v>8344</v>
      </c>
      <c r="R1193" t="s">
        <v>3245</v>
      </c>
      <c r="S1193" t="s">
        <v>4987</v>
      </c>
      <c r="T1193" t="s">
        <v>588</v>
      </c>
      <c r="U1193" t="s">
        <v>8345</v>
      </c>
      <c r="V1193" t="s">
        <v>8346</v>
      </c>
      <c r="W1193" t="s">
        <v>588</v>
      </c>
      <c r="X1193" t="str">
        <f t="shared" si="18"/>
        <v>Funcionamiento</v>
      </c>
      <c r="Y1193" t="s">
        <v>2313</v>
      </c>
    </row>
    <row r="1194" spans="1:25" x14ac:dyDescent="0.2">
      <c r="A1194" t="s">
        <v>3150</v>
      </c>
      <c r="B1194" t="s">
        <v>7879</v>
      </c>
      <c r="C1194" t="s">
        <v>8343</v>
      </c>
      <c r="D1194" t="s">
        <v>583</v>
      </c>
      <c r="E1194" t="s">
        <v>584</v>
      </c>
      <c r="F1194" t="s">
        <v>500</v>
      </c>
      <c r="G1194" t="s">
        <v>2313</v>
      </c>
      <c r="H1194" t="s">
        <v>169</v>
      </c>
      <c r="I1194" t="s">
        <v>123</v>
      </c>
      <c r="J1194" t="s">
        <v>37</v>
      </c>
      <c r="K1194" t="s">
        <v>586</v>
      </c>
      <c r="L1194" t="s">
        <v>39</v>
      </c>
      <c r="M1194">
        <v>1648477</v>
      </c>
      <c r="N1194">
        <v>0</v>
      </c>
      <c r="O1194">
        <v>1648477</v>
      </c>
      <c r="P1194">
        <v>0</v>
      </c>
      <c r="Q1194" t="s">
        <v>8344</v>
      </c>
      <c r="R1194" t="s">
        <v>3245</v>
      </c>
      <c r="S1194" t="s">
        <v>4987</v>
      </c>
      <c r="T1194" t="s">
        <v>588</v>
      </c>
      <c r="U1194" t="s">
        <v>8345</v>
      </c>
      <c r="V1194" t="s">
        <v>8346</v>
      </c>
      <c r="W1194" t="s">
        <v>588</v>
      </c>
      <c r="X1194" t="str">
        <f t="shared" si="18"/>
        <v>Funcionamiento</v>
      </c>
      <c r="Y1194" t="s">
        <v>2313</v>
      </c>
    </row>
    <row r="1195" spans="1:25" x14ac:dyDescent="0.2">
      <c r="A1195" t="s">
        <v>3223</v>
      </c>
      <c r="B1195" t="s">
        <v>8287</v>
      </c>
      <c r="C1195" t="s">
        <v>8347</v>
      </c>
      <c r="D1195" t="s">
        <v>583</v>
      </c>
      <c r="E1195" t="s">
        <v>584</v>
      </c>
      <c r="F1195" t="s">
        <v>500</v>
      </c>
      <c r="G1195" t="s">
        <v>2313</v>
      </c>
      <c r="H1195" t="s">
        <v>172</v>
      </c>
      <c r="I1195" t="s">
        <v>126</v>
      </c>
      <c r="J1195" t="s">
        <v>37</v>
      </c>
      <c r="K1195" t="s">
        <v>586</v>
      </c>
      <c r="L1195" t="s">
        <v>39</v>
      </c>
      <c r="M1195">
        <v>5495400</v>
      </c>
      <c r="N1195">
        <v>0</v>
      </c>
      <c r="O1195">
        <v>5495400</v>
      </c>
      <c r="P1195">
        <v>200</v>
      </c>
      <c r="Q1195" t="s">
        <v>8348</v>
      </c>
      <c r="R1195" t="s">
        <v>3166</v>
      </c>
      <c r="S1195" t="s">
        <v>3544</v>
      </c>
      <c r="T1195" t="s">
        <v>588</v>
      </c>
      <c r="U1195" t="s">
        <v>8349</v>
      </c>
      <c r="V1195" t="s">
        <v>8350</v>
      </c>
      <c r="W1195" t="s">
        <v>588</v>
      </c>
      <c r="X1195" t="str">
        <f t="shared" si="18"/>
        <v>Funcionamiento</v>
      </c>
      <c r="Y1195" t="s">
        <v>2313</v>
      </c>
    </row>
    <row r="1196" spans="1:25" x14ac:dyDescent="0.2">
      <c r="A1196" t="s">
        <v>3223</v>
      </c>
      <c r="B1196" t="s">
        <v>8287</v>
      </c>
      <c r="C1196" t="s">
        <v>8347</v>
      </c>
      <c r="D1196" t="s">
        <v>583</v>
      </c>
      <c r="E1196" t="s">
        <v>584</v>
      </c>
      <c r="F1196" t="s">
        <v>500</v>
      </c>
      <c r="G1196" t="s">
        <v>2313</v>
      </c>
      <c r="H1196" t="s">
        <v>177</v>
      </c>
      <c r="I1196" t="s">
        <v>131</v>
      </c>
      <c r="J1196" t="s">
        <v>37</v>
      </c>
      <c r="K1196" t="s">
        <v>586</v>
      </c>
      <c r="L1196" t="s">
        <v>39</v>
      </c>
      <c r="M1196">
        <v>917400</v>
      </c>
      <c r="N1196">
        <v>0</v>
      </c>
      <c r="O1196">
        <v>917400</v>
      </c>
      <c r="P1196">
        <v>0</v>
      </c>
      <c r="Q1196" t="s">
        <v>8348</v>
      </c>
      <c r="R1196" t="s">
        <v>3166</v>
      </c>
      <c r="S1196" t="s">
        <v>3544</v>
      </c>
      <c r="T1196" t="s">
        <v>588</v>
      </c>
      <c r="U1196" t="s">
        <v>8349</v>
      </c>
      <c r="V1196" t="s">
        <v>8350</v>
      </c>
      <c r="W1196" t="s">
        <v>588</v>
      </c>
      <c r="X1196" t="str">
        <f t="shared" si="18"/>
        <v>Funcionamiento</v>
      </c>
      <c r="Y1196" t="s">
        <v>2313</v>
      </c>
    </row>
    <row r="1197" spans="1:25" x14ac:dyDescent="0.2">
      <c r="A1197" t="s">
        <v>3223</v>
      </c>
      <c r="B1197" t="s">
        <v>8287</v>
      </c>
      <c r="C1197" t="s">
        <v>8347</v>
      </c>
      <c r="D1197" t="s">
        <v>583</v>
      </c>
      <c r="E1197" t="s">
        <v>584</v>
      </c>
      <c r="F1197" t="s">
        <v>500</v>
      </c>
      <c r="G1197" t="s">
        <v>2313</v>
      </c>
      <c r="H1197" t="s">
        <v>173</v>
      </c>
      <c r="I1197" t="s">
        <v>127</v>
      </c>
      <c r="J1197" t="s">
        <v>37</v>
      </c>
      <c r="K1197" t="s">
        <v>586</v>
      </c>
      <c r="L1197" t="s">
        <v>39</v>
      </c>
      <c r="M1197">
        <v>3893000</v>
      </c>
      <c r="N1197">
        <v>0</v>
      </c>
      <c r="O1197">
        <v>3893000</v>
      </c>
      <c r="P1197">
        <v>200</v>
      </c>
      <c r="Q1197" t="s">
        <v>8348</v>
      </c>
      <c r="R1197" t="s">
        <v>3166</v>
      </c>
      <c r="S1197" t="s">
        <v>3544</v>
      </c>
      <c r="T1197" t="s">
        <v>588</v>
      </c>
      <c r="U1197" t="s">
        <v>8349</v>
      </c>
      <c r="V1197" t="s">
        <v>8350</v>
      </c>
      <c r="W1197" t="s">
        <v>588</v>
      </c>
      <c r="X1197" t="str">
        <f t="shared" si="18"/>
        <v>Funcionamiento</v>
      </c>
      <c r="Y1197" t="s">
        <v>2313</v>
      </c>
    </row>
    <row r="1198" spans="1:25" x14ac:dyDescent="0.2">
      <c r="A1198" t="s">
        <v>3223</v>
      </c>
      <c r="B1198" t="s">
        <v>8287</v>
      </c>
      <c r="C1198" t="s">
        <v>8347</v>
      </c>
      <c r="D1198" t="s">
        <v>583</v>
      </c>
      <c r="E1198" t="s">
        <v>584</v>
      </c>
      <c r="F1198" t="s">
        <v>500</v>
      </c>
      <c r="G1198" t="s">
        <v>2313</v>
      </c>
      <c r="H1198" t="s">
        <v>175</v>
      </c>
      <c r="I1198" t="s">
        <v>129</v>
      </c>
      <c r="J1198" t="s">
        <v>37</v>
      </c>
      <c r="K1198" t="s">
        <v>586</v>
      </c>
      <c r="L1198" t="s">
        <v>39</v>
      </c>
      <c r="M1198">
        <v>605000</v>
      </c>
      <c r="N1198">
        <v>0</v>
      </c>
      <c r="O1198">
        <v>605000</v>
      </c>
      <c r="P1198">
        <v>0</v>
      </c>
      <c r="Q1198" t="s">
        <v>8348</v>
      </c>
      <c r="R1198" t="s">
        <v>3166</v>
      </c>
      <c r="S1198" t="s">
        <v>3544</v>
      </c>
      <c r="T1198" t="s">
        <v>588</v>
      </c>
      <c r="U1198" t="s">
        <v>8349</v>
      </c>
      <c r="V1198" t="s">
        <v>8350</v>
      </c>
      <c r="W1198" t="s">
        <v>588</v>
      </c>
      <c r="X1198" t="str">
        <f t="shared" si="18"/>
        <v>Funcionamiento</v>
      </c>
      <c r="Y1198" t="s">
        <v>2313</v>
      </c>
    </row>
    <row r="1199" spans="1:25" x14ac:dyDescent="0.2">
      <c r="A1199" t="s">
        <v>3223</v>
      </c>
      <c r="B1199" t="s">
        <v>8287</v>
      </c>
      <c r="C1199" t="s">
        <v>8347</v>
      </c>
      <c r="D1199" t="s">
        <v>583</v>
      </c>
      <c r="E1199" t="s">
        <v>584</v>
      </c>
      <c r="F1199" t="s">
        <v>500</v>
      </c>
      <c r="G1199" t="s">
        <v>2313</v>
      </c>
      <c r="H1199" t="s">
        <v>174</v>
      </c>
      <c r="I1199" t="s">
        <v>128</v>
      </c>
      <c r="J1199" t="s">
        <v>37</v>
      </c>
      <c r="K1199" t="s">
        <v>586</v>
      </c>
      <c r="L1199" t="s">
        <v>39</v>
      </c>
      <c r="M1199">
        <v>1834000</v>
      </c>
      <c r="N1199">
        <v>0</v>
      </c>
      <c r="O1199">
        <v>1834000</v>
      </c>
      <c r="P1199">
        <v>0</v>
      </c>
      <c r="Q1199" t="s">
        <v>8348</v>
      </c>
      <c r="R1199" t="s">
        <v>3166</v>
      </c>
      <c r="S1199" t="s">
        <v>3544</v>
      </c>
      <c r="T1199" t="s">
        <v>588</v>
      </c>
      <c r="U1199" t="s">
        <v>8349</v>
      </c>
      <c r="V1199" t="s">
        <v>8350</v>
      </c>
      <c r="W1199" t="s">
        <v>588</v>
      </c>
      <c r="X1199" t="str">
        <f t="shared" si="18"/>
        <v>Funcionamiento</v>
      </c>
      <c r="Y1199" t="s">
        <v>2313</v>
      </c>
    </row>
    <row r="1200" spans="1:25" x14ac:dyDescent="0.2">
      <c r="A1200" t="s">
        <v>3223</v>
      </c>
      <c r="B1200" t="s">
        <v>8287</v>
      </c>
      <c r="C1200" t="s">
        <v>8347</v>
      </c>
      <c r="D1200" t="s">
        <v>583</v>
      </c>
      <c r="E1200" t="s">
        <v>584</v>
      </c>
      <c r="F1200" t="s">
        <v>500</v>
      </c>
      <c r="G1200" t="s">
        <v>2313</v>
      </c>
      <c r="H1200" t="s">
        <v>176</v>
      </c>
      <c r="I1200" t="s">
        <v>130</v>
      </c>
      <c r="J1200" t="s">
        <v>37</v>
      </c>
      <c r="K1200" t="s">
        <v>586</v>
      </c>
      <c r="L1200" t="s">
        <v>39</v>
      </c>
      <c r="M1200">
        <v>1376100</v>
      </c>
      <c r="N1200">
        <v>0</v>
      </c>
      <c r="O1200">
        <v>1376100</v>
      </c>
      <c r="P1200">
        <v>0</v>
      </c>
      <c r="Q1200" t="s">
        <v>8348</v>
      </c>
      <c r="R1200" t="s">
        <v>3166</v>
      </c>
      <c r="S1200" t="s">
        <v>3544</v>
      </c>
      <c r="T1200" t="s">
        <v>588</v>
      </c>
      <c r="U1200" t="s">
        <v>8349</v>
      </c>
      <c r="V1200" t="s">
        <v>8350</v>
      </c>
      <c r="W1200" t="s">
        <v>588</v>
      </c>
      <c r="X1200" t="str">
        <f t="shared" si="18"/>
        <v>Funcionamiento</v>
      </c>
      <c r="Y1200" t="s">
        <v>2313</v>
      </c>
    </row>
    <row r="1201" spans="1:25" x14ac:dyDescent="0.2">
      <c r="A1201" t="s">
        <v>3229</v>
      </c>
      <c r="B1201" t="s">
        <v>8793</v>
      </c>
      <c r="C1201" t="s">
        <v>8917</v>
      </c>
      <c r="D1201" t="s">
        <v>583</v>
      </c>
      <c r="E1201" t="s">
        <v>584</v>
      </c>
      <c r="F1201" t="s">
        <v>3087</v>
      </c>
      <c r="G1201" t="s">
        <v>2313</v>
      </c>
      <c r="H1201" t="s">
        <v>197</v>
      </c>
      <c r="I1201" t="s">
        <v>155</v>
      </c>
      <c r="J1201" t="s">
        <v>37</v>
      </c>
      <c r="K1201" t="s">
        <v>709</v>
      </c>
      <c r="L1201" t="s">
        <v>39</v>
      </c>
      <c r="M1201">
        <v>17486295</v>
      </c>
      <c r="N1201">
        <v>0</v>
      </c>
      <c r="O1201">
        <v>17486295</v>
      </c>
      <c r="P1201">
        <v>7611520</v>
      </c>
      <c r="Q1201" t="s">
        <v>8918</v>
      </c>
      <c r="R1201" t="s">
        <v>3282</v>
      </c>
      <c r="S1201" t="s">
        <v>11266</v>
      </c>
      <c r="T1201" t="s">
        <v>588</v>
      </c>
      <c r="U1201" t="s">
        <v>588</v>
      </c>
      <c r="V1201" t="s">
        <v>588</v>
      </c>
      <c r="W1201" t="s">
        <v>588</v>
      </c>
      <c r="X1201" t="str">
        <f t="shared" si="18"/>
        <v>Inversión</v>
      </c>
      <c r="Y1201" t="s">
        <v>626</v>
      </c>
    </row>
    <row r="1202" spans="1:25" x14ac:dyDescent="0.2">
      <c r="A1202" t="s">
        <v>3235</v>
      </c>
      <c r="B1202" t="s">
        <v>11267</v>
      </c>
      <c r="C1202" t="s">
        <v>11268</v>
      </c>
      <c r="D1202" t="s">
        <v>583</v>
      </c>
      <c r="E1202" t="s">
        <v>584</v>
      </c>
      <c r="F1202" t="s">
        <v>500</v>
      </c>
      <c r="G1202" t="s">
        <v>2313</v>
      </c>
      <c r="H1202" t="s">
        <v>170</v>
      </c>
      <c r="I1202" t="s">
        <v>124</v>
      </c>
      <c r="J1202" t="s">
        <v>37</v>
      </c>
      <c r="K1202" t="s">
        <v>586</v>
      </c>
      <c r="L1202" t="s">
        <v>39</v>
      </c>
      <c r="M1202">
        <v>58492472</v>
      </c>
      <c r="N1202">
        <v>0</v>
      </c>
      <c r="O1202">
        <v>58492472</v>
      </c>
      <c r="P1202">
        <v>0</v>
      </c>
      <c r="Q1202" t="s">
        <v>11269</v>
      </c>
      <c r="R1202" t="s">
        <v>3262</v>
      </c>
      <c r="S1202" t="s">
        <v>5479</v>
      </c>
      <c r="T1202" t="s">
        <v>588</v>
      </c>
      <c r="U1202" t="s">
        <v>11270</v>
      </c>
      <c r="V1202" t="s">
        <v>11271</v>
      </c>
      <c r="W1202" t="s">
        <v>588</v>
      </c>
      <c r="X1202" t="str">
        <f t="shared" si="18"/>
        <v>Funcionamiento</v>
      </c>
      <c r="Y1202" t="s">
        <v>2313</v>
      </c>
    </row>
    <row r="1203" spans="1:25" x14ac:dyDescent="0.2">
      <c r="A1203" t="s">
        <v>3235</v>
      </c>
      <c r="B1203" t="s">
        <v>11267</v>
      </c>
      <c r="C1203" t="s">
        <v>11268</v>
      </c>
      <c r="D1203" t="s">
        <v>583</v>
      </c>
      <c r="E1203" t="s">
        <v>584</v>
      </c>
      <c r="F1203" t="s">
        <v>500</v>
      </c>
      <c r="G1203" t="s">
        <v>2313</v>
      </c>
      <c r="H1203" t="s">
        <v>557</v>
      </c>
      <c r="I1203" t="s">
        <v>3221</v>
      </c>
      <c r="J1203" t="s">
        <v>37</v>
      </c>
      <c r="K1203" t="s">
        <v>586</v>
      </c>
      <c r="L1203" t="s">
        <v>39</v>
      </c>
      <c r="M1203">
        <v>1319960</v>
      </c>
      <c r="N1203">
        <v>0</v>
      </c>
      <c r="O1203">
        <v>1319960</v>
      </c>
      <c r="P1203">
        <v>0</v>
      </c>
      <c r="Q1203" t="s">
        <v>11269</v>
      </c>
      <c r="R1203" t="s">
        <v>3262</v>
      </c>
      <c r="S1203" t="s">
        <v>5479</v>
      </c>
      <c r="T1203" t="s">
        <v>588</v>
      </c>
      <c r="U1203" t="s">
        <v>11270</v>
      </c>
      <c r="V1203" t="s">
        <v>11271</v>
      </c>
      <c r="W1203" t="s">
        <v>588</v>
      </c>
      <c r="X1203" t="str">
        <f t="shared" si="18"/>
        <v>Funcionamiento</v>
      </c>
      <c r="Y1203" t="s">
        <v>2313</v>
      </c>
    </row>
    <row r="1204" spans="1:25" x14ac:dyDescent="0.2">
      <c r="A1204" t="s">
        <v>3235</v>
      </c>
      <c r="B1204" t="s">
        <v>11267</v>
      </c>
      <c r="C1204" t="s">
        <v>11268</v>
      </c>
      <c r="D1204" t="s">
        <v>583</v>
      </c>
      <c r="E1204" t="s">
        <v>584</v>
      </c>
      <c r="F1204" t="s">
        <v>500</v>
      </c>
      <c r="G1204" t="s">
        <v>2313</v>
      </c>
      <c r="H1204" t="s">
        <v>166</v>
      </c>
      <c r="I1204" t="s">
        <v>120</v>
      </c>
      <c r="J1204" t="s">
        <v>37</v>
      </c>
      <c r="K1204" t="s">
        <v>586</v>
      </c>
      <c r="L1204" t="s">
        <v>39</v>
      </c>
      <c r="M1204">
        <v>980454</v>
      </c>
      <c r="N1204">
        <v>0</v>
      </c>
      <c r="O1204">
        <v>980454</v>
      </c>
      <c r="P1204">
        <v>0</v>
      </c>
      <c r="Q1204" t="s">
        <v>11269</v>
      </c>
      <c r="R1204" t="s">
        <v>3262</v>
      </c>
      <c r="S1204" t="s">
        <v>5479</v>
      </c>
      <c r="T1204" t="s">
        <v>588</v>
      </c>
      <c r="U1204" t="s">
        <v>11270</v>
      </c>
      <c r="V1204" t="s">
        <v>11271</v>
      </c>
      <c r="W1204" t="s">
        <v>588</v>
      </c>
      <c r="X1204" t="str">
        <f t="shared" si="18"/>
        <v>Funcionamiento</v>
      </c>
      <c r="Y1204" t="s">
        <v>2313</v>
      </c>
    </row>
    <row r="1205" spans="1:25" x14ac:dyDescent="0.2">
      <c r="A1205" t="s">
        <v>3235</v>
      </c>
      <c r="B1205" t="s">
        <v>11267</v>
      </c>
      <c r="C1205" t="s">
        <v>11268</v>
      </c>
      <c r="D1205" t="s">
        <v>583</v>
      </c>
      <c r="E1205" t="s">
        <v>584</v>
      </c>
      <c r="F1205" t="s">
        <v>500</v>
      </c>
      <c r="G1205" t="s">
        <v>2313</v>
      </c>
      <c r="H1205" t="s">
        <v>171</v>
      </c>
      <c r="I1205" t="s">
        <v>125</v>
      </c>
      <c r="J1205" t="s">
        <v>37</v>
      </c>
      <c r="K1205" t="s">
        <v>586</v>
      </c>
      <c r="L1205" t="s">
        <v>39</v>
      </c>
      <c r="M1205">
        <v>1295619</v>
      </c>
      <c r="N1205">
        <v>0</v>
      </c>
      <c r="O1205">
        <v>1295619</v>
      </c>
      <c r="P1205">
        <v>0</v>
      </c>
      <c r="Q1205" t="s">
        <v>11269</v>
      </c>
      <c r="R1205" t="s">
        <v>3262</v>
      </c>
      <c r="S1205" t="s">
        <v>5479</v>
      </c>
      <c r="T1205" t="s">
        <v>588</v>
      </c>
      <c r="U1205" t="s">
        <v>11270</v>
      </c>
      <c r="V1205" t="s">
        <v>11271</v>
      </c>
      <c r="W1205" t="s">
        <v>588</v>
      </c>
      <c r="X1205" t="str">
        <f t="shared" si="18"/>
        <v>Funcionamiento</v>
      </c>
      <c r="Y1205" t="s">
        <v>2313</v>
      </c>
    </row>
    <row r="1206" spans="1:25" x14ac:dyDescent="0.2">
      <c r="A1206" t="s">
        <v>3235</v>
      </c>
      <c r="B1206" t="s">
        <v>11267</v>
      </c>
      <c r="C1206" t="s">
        <v>11268</v>
      </c>
      <c r="D1206" t="s">
        <v>583</v>
      </c>
      <c r="E1206" t="s">
        <v>584</v>
      </c>
      <c r="F1206" t="s">
        <v>500</v>
      </c>
      <c r="G1206" t="s">
        <v>2313</v>
      </c>
      <c r="H1206" t="s">
        <v>164</v>
      </c>
      <c r="I1206" t="s">
        <v>118</v>
      </c>
      <c r="J1206" t="s">
        <v>37</v>
      </c>
      <c r="K1206" t="s">
        <v>586</v>
      </c>
      <c r="L1206" t="s">
        <v>39</v>
      </c>
      <c r="M1206">
        <v>39026132</v>
      </c>
      <c r="N1206">
        <v>0</v>
      </c>
      <c r="O1206">
        <v>39026132</v>
      </c>
      <c r="P1206">
        <v>0</v>
      </c>
      <c r="Q1206" t="s">
        <v>11269</v>
      </c>
      <c r="R1206" t="s">
        <v>3262</v>
      </c>
      <c r="S1206" t="s">
        <v>5479</v>
      </c>
      <c r="T1206" t="s">
        <v>588</v>
      </c>
      <c r="U1206" t="s">
        <v>11270</v>
      </c>
      <c r="V1206" t="s">
        <v>11271</v>
      </c>
      <c r="W1206" t="s">
        <v>588</v>
      </c>
      <c r="X1206" t="str">
        <f t="shared" si="18"/>
        <v>Funcionamiento</v>
      </c>
      <c r="Y1206" t="s">
        <v>2313</v>
      </c>
    </row>
    <row r="1207" spans="1:25" x14ac:dyDescent="0.2">
      <c r="A1207" t="s">
        <v>3235</v>
      </c>
      <c r="B1207" t="s">
        <v>11267</v>
      </c>
      <c r="C1207" t="s">
        <v>11268</v>
      </c>
      <c r="D1207" t="s">
        <v>583</v>
      </c>
      <c r="E1207" t="s">
        <v>584</v>
      </c>
      <c r="F1207" t="s">
        <v>500</v>
      </c>
      <c r="G1207" t="s">
        <v>2313</v>
      </c>
      <c r="H1207" t="s">
        <v>178</v>
      </c>
      <c r="I1207" t="s">
        <v>132</v>
      </c>
      <c r="J1207" t="s">
        <v>37</v>
      </c>
      <c r="K1207" t="s">
        <v>586</v>
      </c>
      <c r="L1207" t="s">
        <v>39</v>
      </c>
      <c r="M1207">
        <v>1266827</v>
      </c>
      <c r="N1207">
        <v>0</v>
      </c>
      <c r="O1207">
        <v>1266827</v>
      </c>
      <c r="P1207">
        <v>0</v>
      </c>
      <c r="Q1207" t="s">
        <v>11269</v>
      </c>
      <c r="R1207" t="s">
        <v>3262</v>
      </c>
      <c r="S1207" t="s">
        <v>5479</v>
      </c>
      <c r="T1207" t="s">
        <v>588</v>
      </c>
      <c r="U1207" t="s">
        <v>11270</v>
      </c>
      <c r="V1207" t="s">
        <v>11271</v>
      </c>
      <c r="W1207" t="s">
        <v>588</v>
      </c>
      <c r="X1207" t="str">
        <f t="shared" si="18"/>
        <v>Funcionamiento</v>
      </c>
      <c r="Y1207" t="s">
        <v>2313</v>
      </c>
    </row>
    <row r="1208" spans="1:25" x14ac:dyDescent="0.2">
      <c r="A1208" t="s">
        <v>3235</v>
      </c>
      <c r="B1208" t="s">
        <v>11267</v>
      </c>
      <c r="C1208" t="s">
        <v>11268</v>
      </c>
      <c r="D1208" t="s">
        <v>583</v>
      </c>
      <c r="E1208" t="s">
        <v>584</v>
      </c>
      <c r="F1208" t="s">
        <v>500</v>
      </c>
      <c r="G1208" t="s">
        <v>2313</v>
      </c>
      <c r="H1208" t="s">
        <v>180</v>
      </c>
      <c r="I1208" t="s">
        <v>134</v>
      </c>
      <c r="J1208" t="s">
        <v>37</v>
      </c>
      <c r="K1208" t="s">
        <v>586</v>
      </c>
      <c r="L1208" t="s">
        <v>39</v>
      </c>
      <c r="M1208">
        <v>90989</v>
      </c>
      <c r="N1208">
        <v>0</v>
      </c>
      <c r="O1208">
        <v>90989</v>
      </c>
      <c r="P1208">
        <v>0</v>
      </c>
      <c r="Q1208" t="s">
        <v>11269</v>
      </c>
      <c r="R1208" t="s">
        <v>3262</v>
      </c>
      <c r="S1208" t="s">
        <v>5479</v>
      </c>
      <c r="T1208" t="s">
        <v>588</v>
      </c>
      <c r="U1208" t="s">
        <v>11270</v>
      </c>
      <c r="V1208" t="s">
        <v>11271</v>
      </c>
      <c r="W1208" t="s">
        <v>588</v>
      </c>
      <c r="X1208" t="str">
        <f t="shared" si="18"/>
        <v>Funcionamiento</v>
      </c>
      <c r="Y1208" t="s">
        <v>2313</v>
      </c>
    </row>
    <row r="1209" spans="1:25" x14ac:dyDescent="0.2">
      <c r="A1209" t="s">
        <v>3235</v>
      </c>
      <c r="B1209" t="s">
        <v>11267</v>
      </c>
      <c r="C1209" t="s">
        <v>11268</v>
      </c>
      <c r="D1209" t="s">
        <v>583</v>
      </c>
      <c r="E1209" t="s">
        <v>584</v>
      </c>
      <c r="F1209" t="s">
        <v>500</v>
      </c>
      <c r="G1209" t="s">
        <v>2313</v>
      </c>
      <c r="H1209" t="s">
        <v>181</v>
      </c>
      <c r="I1209" t="s">
        <v>135</v>
      </c>
      <c r="J1209" t="s">
        <v>37</v>
      </c>
      <c r="K1209" t="s">
        <v>586</v>
      </c>
      <c r="L1209" t="s">
        <v>39</v>
      </c>
      <c r="M1209">
        <v>78499</v>
      </c>
      <c r="N1209">
        <v>0</v>
      </c>
      <c r="O1209">
        <v>78499</v>
      </c>
      <c r="P1209">
        <v>0</v>
      </c>
      <c r="Q1209" t="s">
        <v>11269</v>
      </c>
      <c r="R1209" t="s">
        <v>3262</v>
      </c>
      <c r="S1209" t="s">
        <v>5479</v>
      </c>
      <c r="T1209" t="s">
        <v>588</v>
      </c>
      <c r="U1209" t="s">
        <v>11270</v>
      </c>
      <c r="V1209" t="s">
        <v>11271</v>
      </c>
      <c r="W1209" t="s">
        <v>588</v>
      </c>
      <c r="X1209" t="str">
        <f t="shared" si="18"/>
        <v>Funcionamiento</v>
      </c>
      <c r="Y1209" t="s">
        <v>2313</v>
      </c>
    </row>
    <row r="1210" spans="1:25" x14ac:dyDescent="0.2">
      <c r="A1210" t="s">
        <v>3167</v>
      </c>
      <c r="B1210" t="s">
        <v>11272</v>
      </c>
      <c r="C1210" t="s">
        <v>11273</v>
      </c>
      <c r="D1210" t="s">
        <v>583</v>
      </c>
      <c r="E1210" t="s">
        <v>584</v>
      </c>
      <c r="F1210" t="s">
        <v>500</v>
      </c>
      <c r="G1210" t="s">
        <v>2313</v>
      </c>
      <c r="H1210" t="s">
        <v>174</v>
      </c>
      <c r="I1210" t="s">
        <v>128</v>
      </c>
      <c r="J1210" t="s">
        <v>37</v>
      </c>
      <c r="K1210" t="s">
        <v>586</v>
      </c>
      <c r="L1210" t="s">
        <v>39</v>
      </c>
      <c r="M1210">
        <v>1714300</v>
      </c>
      <c r="N1210">
        <v>0</v>
      </c>
      <c r="O1210">
        <v>1714300</v>
      </c>
      <c r="P1210">
        <v>0</v>
      </c>
      <c r="Q1210" t="s">
        <v>10203</v>
      </c>
      <c r="R1210" t="s">
        <v>3178</v>
      </c>
      <c r="S1210" t="s">
        <v>3098</v>
      </c>
      <c r="T1210" t="s">
        <v>588</v>
      </c>
      <c r="U1210" t="s">
        <v>11274</v>
      </c>
      <c r="V1210" t="s">
        <v>11275</v>
      </c>
      <c r="W1210" t="s">
        <v>588</v>
      </c>
      <c r="X1210" t="str">
        <f t="shared" si="18"/>
        <v>Funcionamiento</v>
      </c>
      <c r="Y1210" t="s">
        <v>2313</v>
      </c>
    </row>
    <row r="1211" spans="1:25" x14ac:dyDescent="0.2">
      <c r="A1211" t="s">
        <v>3167</v>
      </c>
      <c r="B1211" t="s">
        <v>11272</v>
      </c>
      <c r="C1211" t="s">
        <v>11273</v>
      </c>
      <c r="D1211" t="s">
        <v>583</v>
      </c>
      <c r="E1211" t="s">
        <v>584</v>
      </c>
      <c r="F1211" t="s">
        <v>500</v>
      </c>
      <c r="G1211" t="s">
        <v>2313</v>
      </c>
      <c r="H1211" t="s">
        <v>173</v>
      </c>
      <c r="I1211" t="s">
        <v>127</v>
      </c>
      <c r="J1211" t="s">
        <v>37</v>
      </c>
      <c r="K1211" t="s">
        <v>586</v>
      </c>
      <c r="L1211" t="s">
        <v>39</v>
      </c>
      <c r="M1211">
        <v>3461100</v>
      </c>
      <c r="N1211">
        <v>0</v>
      </c>
      <c r="O1211">
        <v>3461100</v>
      </c>
      <c r="P1211">
        <v>0</v>
      </c>
      <c r="Q1211" t="s">
        <v>10203</v>
      </c>
      <c r="R1211" t="s">
        <v>3178</v>
      </c>
      <c r="S1211" t="s">
        <v>3098</v>
      </c>
      <c r="T1211" t="s">
        <v>588</v>
      </c>
      <c r="U1211" t="s">
        <v>11274</v>
      </c>
      <c r="V1211" t="s">
        <v>11275</v>
      </c>
      <c r="W1211" t="s">
        <v>588</v>
      </c>
      <c r="X1211" t="str">
        <f t="shared" si="18"/>
        <v>Funcionamiento</v>
      </c>
      <c r="Y1211" t="s">
        <v>2313</v>
      </c>
    </row>
    <row r="1212" spans="1:25" x14ac:dyDescent="0.2">
      <c r="A1212" t="s">
        <v>3167</v>
      </c>
      <c r="B1212" t="s">
        <v>11272</v>
      </c>
      <c r="C1212" t="s">
        <v>11273</v>
      </c>
      <c r="D1212" t="s">
        <v>583</v>
      </c>
      <c r="E1212" t="s">
        <v>584</v>
      </c>
      <c r="F1212" t="s">
        <v>500</v>
      </c>
      <c r="G1212" t="s">
        <v>2313</v>
      </c>
      <c r="H1212" t="s">
        <v>176</v>
      </c>
      <c r="I1212" t="s">
        <v>130</v>
      </c>
      <c r="J1212" t="s">
        <v>37</v>
      </c>
      <c r="K1212" t="s">
        <v>586</v>
      </c>
      <c r="L1212" t="s">
        <v>39</v>
      </c>
      <c r="M1212">
        <v>1286400</v>
      </c>
      <c r="N1212">
        <v>0</v>
      </c>
      <c r="O1212">
        <v>1286400</v>
      </c>
      <c r="P1212">
        <v>0</v>
      </c>
      <c r="Q1212" t="s">
        <v>10203</v>
      </c>
      <c r="R1212" t="s">
        <v>3178</v>
      </c>
      <c r="S1212" t="s">
        <v>3098</v>
      </c>
      <c r="T1212" t="s">
        <v>588</v>
      </c>
      <c r="U1212" t="s">
        <v>11274</v>
      </c>
      <c r="V1212" t="s">
        <v>11275</v>
      </c>
      <c r="W1212" t="s">
        <v>588</v>
      </c>
      <c r="X1212" t="str">
        <f t="shared" si="18"/>
        <v>Funcionamiento</v>
      </c>
      <c r="Y1212" t="s">
        <v>2313</v>
      </c>
    </row>
    <row r="1213" spans="1:25" x14ac:dyDescent="0.2">
      <c r="A1213" t="s">
        <v>3167</v>
      </c>
      <c r="B1213" t="s">
        <v>11272</v>
      </c>
      <c r="C1213" t="s">
        <v>11273</v>
      </c>
      <c r="D1213" t="s">
        <v>583</v>
      </c>
      <c r="E1213" t="s">
        <v>584</v>
      </c>
      <c r="F1213" t="s">
        <v>500</v>
      </c>
      <c r="G1213" t="s">
        <v>2313</v>
      </c>
      <c r="H1213" t="s">
        <v>172</v>
      </c>
      <c r="I1213" t="s">
        <v>126</v>
      </c>
      <c r="J1213" t="s">
        <v>37</v>
      </c>
      <c r="K1213" t="s">
        <v>586</v>
      </c>
      <c r="L1213" t="s">
        <v>39</v>
      </c>
      <c r="M1213">
        <v>4885400</v>
      </c>
      <c r="N1213">
        <v>0</v>
      </c>
      <c r="O1213">
        <v>4885400</v>
      </c>
      <c r="P1213">
        <v>0</v>
      </c>
      <c r="Q1213" t="s">
        <v>10203</v>
      </c>
      <c r="R1213" t="s">
        <v>3178</v>
      </c>
      <c r="S1213" t="s">
        <v>3098</v>
      </c>
      <c r="T1213" t="s">
        <v>588</v>
      </c>
      <c r="U1213" t="s">
        <v>11274</v>
      </c>
      <c r="V1213" t="s">
        <v>11275</v>
      </c>
      <c r="W1213" t="s">
        <v>588</v>
      </c>
      <c r="X1213" t="str">
        <f t="shared" si="18"/>
        <v>Funcionamiento</v>
      </c>
      <c r="Y1213" t="s">
        <v>2313</v>
      </c>
    </row>
    <row r="1214" spans="1:25" x14ac:dyDescent="0.2">
      <c r="A1214" t="s">
        <v>3167</v>
      </c>
      <c r="B1214" t="s">
        <v>11272</v>
      </c>
      <c r="C1214" t="s">
        <v>11273</v>
      </c>
      <c r="D1214" t="s">
        <v>583</v>
      </c>
      <c r="E1214" t="s">
        <v>584</v>
      </c>
      <c r="F1214" t="s">
        <v>500</v>
      </c>
      <c r="G1214" t="s">
        <v>2313</v>
      </c>
      <c r="H1214" t="s">
        <v>175</v>
      </c>
      <c r="I1214" t="s">
        <v>129</v>
      </c>
      <c r="J1214" t="s">
        <v>37</v>
      </c>
      <c r="K1214" t="s">
        <v>586</v>
      </c>
      <c r="L1214" t="s">
        <v>39</v>
      </c>
      <c r="M1214">
        <v>596800</v>
      </c>
      <c r="N1214">
        <v>0</v>
      </c>
      <c r="O1214">
        <v>596800</v>
      </c>
      <c r="P1214">
        <v>0</v>
      </c>
      <c r="Q1214" t="s">
        <v>10203</v>
      </c>
      <c r="R1214" t="s">
        <v>3178</v>
      </c>
      <c r="S1214" t="s">
        <v>3098</v>
      </c>
      <c r="T1214" t="s">
        <v>588</v>
      </c>
      <c r="U1214" t="s">
        <v>11274</v>
      </c>
      <c r="V1214" t="s">
        <v>11275</v>
      </c>
      <c r="W1214" t="s">
        <v>588</v>
      </c>
      <c r="X1214" t="str">
        <f t="shared" si="18"/>
        <v>Funcionamiento</v>
      </c>
      <c r="Y1214" t="s">
        <v>2313</v>
      </c>
    </row>
    <row r="1215" spans="1:25" x14ac:dyDescent="0.2">
      <c r="A1215" t="s">
        <v>3167</v>
      </c>
      <c r="B1215" t="s">
        <v>11272</v>
      </c>
      <c r="C1215" t="s">
        <v>11273</v>
      </c>
      <c r="D1215" t="s">
        <v>583</v>
      </c>
      <c r="E1215" t="s">
        <v>584</v>
      </c>
      <c r="F1215" t="s">
        <v>500</v>
      </c>
      <c r="G1215" t="s">
        <v>2313</v>
      </c>
      <c r="H1215" t="s">
        <v>177</v>
      </c>
      <c r="I1215" t="s">
        <v>131</v>
      </c>
      <c r="J1215" t="s">
        <v>37</v>
      </c>
      <c r="K1215" t="s">
        <v>586</v>
      </c>
      <c r="L1215" t="s">
        <v>39</v>
      </c>
      <c r="M1215">
        <v>857500</v>
      </c>
      <c r="N1215">
        <v>0</v>
      </c>
      <c r="O1215">
        <v>857500</v>
      </c>
      <c r="P1215">
        <v>0</v>
      </c>
      <c r="Q1215" t="s">
        <v>10203</v>
      </c>
      <c r="R1215" t="s">
        <v>3178</v>
      </c>
      <c r="S1215" t="s">
        <v>3098</v>
      </c>
      <c r="T1215" t="s">
        <v>588</v>
      </c>
      <c r="U1215" t="s">
        <v>11274</v>
      </c>
      <c r="V1215" t="s">
        <v>11275</v>
      </c>
      <c r="W1215" t="s">
        <v>588</v>
      </c>
      <c r="X1215" t="str">
        <f t="shared" si="18"/>
        <v>Funcionamiento</v>
      </c>
      <c r="Y1215" t="s">
        <v>2313</v>
      </c>
    </row>
    <row r="1216" spans="1:25" x14ac:dyDescent="0.2">
      <c r="A1216" t="s">
        <v>3034</v>
      </c>
      <c r="B1216" t="s">
        <v>3584</v>
      </c>
      <c r="C1216" t="s">
        <v>4080</v>
      </c>
      <c r="D1216" t="s">
        <v>583</v>
      </c>
      <c r="E1216" t="s">
        <v>584</v>
      </c>
      <c r="F1216" t="s">
        <v>485</v>
      </c>
      <c r="G1216" t="s">
        <v>2344</v>
      </c>
      <c r="H1216" t="s">
        <v>186</v>
      </c>
      <c r="I1216" t="s">
        <v>140</v>
      </c>
      <c r="J1216" t="s">
        <v>37</v>
      </c>
      <c r="K1216" t="s">
        <v>586</v>
      </c>
      <c r="L1216" t="s">
        <v>39</v>
      </c>
      <c r="M1216">
        <v>49200000</v>
      </c>
      <c r="N1216">
        <v>5000000</v>
      </c>
      <c r="O1216">
        <v>54200000</v>
      </c>
      <c r="P1216">
        <v>0</v>
      </c>
      <c r="Q1216" t="s">
        <v>2345</v>
      </c>
      <c r="R1216" t="s">
        <v>3034</v>
      </c>
      <c r="S1216" t="s">
        <v>8351</v>
      </c>
      <c r="T1216" t="s">
        <v>8352</v>
      </c>
      <c r="U1216" t="s">
        <v>8919</v>
      </c>
      <c r="V1216" t="s">
        <v>8920</v>
      </c>
      <c r="W1216" t="s">
        <v>588</v>
      </c>
      <c r="X1216" t="str">
        <f t="shared" si="18"/>
        <v>Funcionamiento</v>
      </c>
      <c r="Y1216" t="s">
        <v>2344</v>
      </c>
    </row>
    <row r="1217" spans="1:25" x14ac:dyDescent="0.2">
      <c r="A1217" t="s">
        <v>3037</v>
      </c>
      <c r="B1217" t="s">
        <v>3584</v>
      </c>
      <c r="C1217" t="s">
        <v>4082</v>
      </c>
      <c r="D1217" t="s">
        <v>583</v>
      </c>
      <c r="E1217" t="s">
        <v>584</v>
      </c>
      <c r="F1217" t="s">
        <v>485</v>
      </c>
      <c r="G1217" t="s">
        <v>2344</v>
      </c>
      <c r="H1217" t="s">
        <v>186</v>
      </c>
      <c r="I1217" t="s">
        <v>140</v>
      </c>
      <c r="J1217" t="s">
        <v>37</v>
      </c>
      <c r="K1217" t="s">
        <v>586</v>
      </c>
      <c r="L1217" t="s">
        <v>39</v>
      </c>
      <c r="M1217">
        <v>800000</v>
      </c>
      <c r="N1217">
        <v>0</v>
      </c>
      <c r="O1217">
        <v>800000</v>
      </c>
      <c r="P1217">
        <v>0</v>
      </c>
      <c r="Q1217" t="s">
        <v>2346</v>
      </c>
      <c r="R1217" t="s">
        <v>3037</v>
      </c>
      <c r="S1217" t="s">
        <v>8353</v>
      </c>
      <c r="T1217" t="s">
        <v>8354</v>
      </c>
      <c r="U1217" t="s">
        <v>11276</v>
      </c>
      <c r="V1217" t="s">
        <v>11277</v>
      </c>
      <c r="W1217" t="s">
        <v>588</v>
      </c>
      <c r="X1217" t="str">
        <f t="shared" si="18"/>
        <v>Funcionamiento</v>
      </c>
      <c r="Y1217" t="s">
        <v>2344</v>
      </c>
    </row>
    <row r="1218" spans="1:25" x14ac:dyDescent="0.2">
      <c r="A1218" t="s">
        <v>3043</v>
      </c>
      <c r="B1218" t="s">
        <v>3584</v>
      </c>
      <c r="C1218" t="s">
        <v>4083</v>
      </c>
      <c r="D1218" t="s">
        <v>583</v>
      </c>
      <c r="E1218" t="s">
        <v>644</v>
      </c>
      <c r="F1218" t="s">
        <v>485</v>
      </c>
      <c r="G1218" t="s">
        <v>2344</v>
      </c>
      <c r="H1218" t="s">
        <v>187</v>
      </c>
      <c r="I1218" t="s">
        <v>141</v>
      </c>
      <c r="J1218" t="s">
        <v>37</v>
      </c>
      <c r="K1218" t="s">
        <v>586</v>
      </c>
      <c r="L1218" t="s">
        <v>39</v>
      </c>
      <c r="M1218">
        <v>11222000</v>
      </c>
      <c r="N1218">
        <v>-11222000</v>
      </c>
      <c r="O1218">
        <v>0</v>
      </c>
      <c r="P1218">
        <v>0</v>
      </c>
      <c r="Q1218" t="s">
        <v>2347</v>
      </c>
      <c r="R1218" t="s">
        <v>3043</v>
      </c>
      <c r="S1218" t="s">
        <v>3043</v>
      </c>
      <c r="T1218" t="s">
        <v>588</v>
      </c>
      <c r="U1218" t="s">
        <v>588</v>
      </c>
      <c r="V1218" t="s">
        <v>588</v>
      </c>
      <c r="W1218" t="s">
        <v>588</v>
      </c>
      <c r="X1218" t="str">
        <f t="shared" ref="X1218:X1281" si="19">IF(LEFT(H1218,1)="C","Inversión","Funcionamiento")</f>
        <v>Funcionamiento</v>
      </c>
      <c r="Y1218" t="s">
        <v>2344</v>
      </c>
    </row>
    <row r="1219" spans="1:25" x14ac:dyDescent="0.2">
      <c r="A1219" t="s">
        <v>3045</v>
      </c>
      <c r="B1219" t="s">
        <v>3584</v>
      </c>
      <c r="C1219" t="s">
        <v>4084</v>
      </c>
      <c r="D1219" t="s">
        <v>583</v>
      </c>
      <c r="E1219" t="s">
        <v>584</v>
      </c>
      <c r="F1219" t="s">
        <v>485</v>
      </c>
      <c r="G1219" t="s">
        <v>2344</v>
      </c>
      <c r="H1219" t="s">
        <v>189</v>
      </c>
      <c r="I1219" t="s">
        <v>144</v>
      </c>
      <c r="J1219" t="s">
        <v>37</v>
      </c>
      <c r="K1219" t="s">
        <v>586</v>
      </c>
      <c r="L1219" t="s">
        <v>39</v>
      </c>
      <c r="M1219">
        <v>400000</v>
      </c>
      <c r="N1219">
        <v>761729</v>
      </c>
      <c r="O1219">
        <v>1161729</v>
      </c>
      <c r="P1219">
        <v>0</v>
      </c>
      <c r="Q1219" t="s">
        <v>2348</v>
      </c>
      <c r="R1219" t="s">
        <v>3045</v>
      </c>
      <c r="S1219" t="s">
        <v>4085</v>
      </c>
      <c r="T1219" t="s">
        <v>3564</v>
      </c>
      <c r="U1219" t="s">
        <v>4086</v>
      </c>
      <c r="V1219" t="s">
        <v>4087</v>
      </c>
      <c r="W1219" t="s">
        <v>588</v>
      </c>
      <c r="X1219" t="str">
        <f t="shared" si="19"/>
        <v>Funcionamiento</v>
      </c>
      <c r="Y1219" t="s">
        <v>2344</v>
      </c>
    </row>
    <row r="1220" spans="1:25" x14ac:dyDescent="0.2">
      <c r="A1220" t="s">
        <v>3052</v>
      </c>
      <c r="B1220" t="s">
        <v>3584</v>
      </c>
      <c r="C1220" t="s">
        <v>4088</v>
      </c>
      <c r="D1220" t="s">
        <v>583</v>
      </c>
      <c r="E1220" t="s">
        <v>584</v>
      </c>
      <c r="F1220" t="s">
        <v>485</v>
      </c>
      <c r="G1220" t="s">
        <v>2344</v>
      </c>
      <c r="H1220" t="s">
        <v>190</v>
      </c>
      <c r="I1220" t="s">
        <v>145</v>
      </c>
      <c r="J1220" t="s">
        <v>37</v>
      </c>
      <c r="K1220" t="s">
        <v>586</v>
      </c>
      <c r="L1220" t="s">
        <v>39</v>
      </c>
      <c r="M1220">
        <v>150000</v>
      </c>
      <c r="N1220">
        <v>0</v>
      </c>
      <c r="O1220">
        <v>150000</v>
      </c>
      <c r="P1220">
        <v>0</v>
      </c>
      <c r="Q1220" t="s">
        <v>2349</v>
      </c>
      <c r="R1220" t="s">
        <v>3055</v>
      </c>
      <c r="S1220" t="s">
        <v>4089</v>
      </c>
      <c r="T1220" t="s">
        <v>4090</v>
      </c>
      <c r="U1220" t="s">
        <v>4091</v>
      </c>
      <c r="V1220" t="s">
        <v>4092</v>
      </c>
      <c r="W1220" t="s">
        <v>588</v>
      </c>
      <c r="X1220" t="str">
        <f t="shared" si="19"/>
        <v>Funcionamiento</v>
      </c>
      <c r="Y1220" t="s">
        <v>2344</v>
      </c>
    </row>
    <row r="1221" spans="1:25" x14ac:dyDescent="0.2">
      <c r="A1221" t="s">
        <v>3055</v>
      </c>
      <c r="B1221" t="s">
        <v>3046</v>
      </c>
      <c r="C1221" t="s">
        <v>4093</v>
      </c>
      <c r="D1221" t="s">
        <v>583</v>
      </c>
      <c r="E1221" t="s">
        <v>584</v>
      </c>
      <c r="F1221" t="s">
        <v>485</v>
      </c>
      <c r="G1221" t="s">
        <v>2344</v>
      </c>
      <c r="H1221" t="s">
        <v>164</v>
      </c>
      <c r="I1221" t="s">
        <v>118</v>
      </c>
      <c r="J1221" t="s">
        <v>37</v>
      </c>
      <c r="K1221" t="s">
        <v>586</v>
      </c>
      <c r="L1221" t="s">
        <v>39</v>
      </c>
      <c r="M1221">
        <v>29438544</v>
      </c>
      <c r="N1221">
        <v>0</v>
      </c>
      <c r="O1221">
        <v>29438544</v>
      </c>
      <c r="P1221">
        <v>0</v>
      </c>
      <c r="Q1221" t="s">
        <v>2350</v>
      </c>
      <c r="R1221" t="s">
        <v>3059</v>
      </c>
      <c r="S1221" t="s">
        <v>3453</v>
      </c>
      <c r="T1221" t="s">
        <v>588</v>
      </c>
      <c r="U1221" t="s">
        <v>4094</v>
      </c>
      <c r="V1221" t="s">
        <v>4095</v>
      </c>
      <c r="W1221" t="s">
        <v>588</v>
      </c>
      <c r="X1221" t="str">
        <f t="shared" si="19"/>
        <v>Funcionamiento</v>
      </c>
      <c r="Y1221" t="s">
        <v>2344</v>
      </c>
    </row>
    <row r="1222" spans="1:25" x14ac:dyDescent="0.2">
      <c r="A1222" t="s">
        <v>3055</v>
      </c>
      <c r="B1222" t="s">
        <v>3046</v>
      </c>
      <c r="C1222" t="s">
        <v>4093</v>
      </c>
      <c r="D1222" t="s">
        <v>583</v>
      </c>
      <c r="E1222" t="s">
        <v>584</v>
      </c>
      <c r="F1222" t="s">
        <v>485</v>
      </c>
      <c r="G1222" t="s">
        <v>2344</v>
      </c>
      <c r="H1222" t="s">
        <v>166</v>
      </c>
      <c r="I1222" t="s">
        <v>120</v>
      </c>
      <c r="J1222" t="s">
        <v>37</v>
      </c>
      <c r="K1222" t="s">
        <v>586</v>
      </c>
      <c r="L1222" t="s">
        <v>39</v>
      </c>
      <c r="M1222">
        <v>767110</v>
      </c>
      <c r="N1222">
        <v>0</v>
      </c>
      <c r="O1222">
        <v>767110</v>
      </c>
      <c r="P1222">
        <v>0</v>
      </c>
      <c r="Q1222" t="s">
        <v>2350</v>
      </c>
      <c r="R1222" t="s">
        <v>3059</v>
      </c>
      <c r="S1222" t="s">
        <v>3453</v>
      </c>
      <c r="T1222" t="s">
        <v>588</v>
      </c>
      <c r="U1222" t="s">
        <v>4094</v>
      </c>
      <c r="V1222" t="s">
        <v>4095</v>
      </c>
      <c r="W1222" t="s">
        <v>588</v>
      </c>
      <c r="X1222" t="str">
        <f t="shared" si="19"/>
        <v>Funcionamiento</v>
      </c>
      <c r="Y1222" t="s">
        <v>2344</v>
      </c>
    </row>
    <row r="1223" spans="1:25" x14ac:dyDescent="0.2">
      <c r="A1223" t="s">
        <v>3055</v>
      </c>
      <c r="B1223" t="s">
        <v>3046</v>
      </c>
      <c r="C1223" t="s">
        <v>4093</v>
      </c>
      <c r="D1223" t="s">
        <v>583</v>
      </c>
      <c r="E1223" t="s">
        <v>584</v>
      </c>
      <c r="F1223" t="s">
        <v>485</v>
      </c>
      <c r="G1223" t="s">
        <v>2344</v>
      </c>
      <c r="H1223" t="s">
        <v>178</v>
      </c>
      <c r="I1223" t="s">
        <v>132</v>
      </c>
      <c r="J1223" t="s">
        <v>37</v>
      </c>
      <c r="K1223" t="s">
        <v>586</v>
      </c>
      <c r="L1223" t="s">
        <v>39</v>
      </c>
      <c r="M1223">
        <v>171881</v>
      </c>
      <c r="N1223">
        <v>0</v>
      </c>
      <c r="O1223">
        <v>171881</v>
      </c>
      <c r="P1223">
        <v>0</v>
      </c>
      <c r="Q1223" t="s">
        <v>2350</v>
      </c>
      <c r="R1223" t="s">
        <v>3059</v>
      </c>
      <c r="S1223" t="s">
        <v>3453</v>
      </c>
      <c r="T1223" t="s">
        <v>588</v>
      </c>
      <c r="U1223" t="s">
        <v>4094</v>
      </c>
      <c r="V1223" t="s">
        <v>4095</v>
      </c>
      <c r="W1223" t="s">
        <v>588</v>
      </c>
      <c r="X1223" t="str">
        <f t="shared" si="19"/>
        <v>Funcionamiento</v>
      </c>
      <c r="Y1223" t="s">
        <v>2344</v>
      </c>
    </row>
    <row r="1224" spans="1:25" x14ac:dyDescent="0.2">
      <c r="A1224" t="s">
        <v>3055</v>
      </c>
      <c r="B1224" t="s">
        <v>3046</v>
      </c>
      <c r="C1224" t="s">
        <v>4093</v>
      </c>
      <c r="D1224" t="s">
        <v>583</v>
      </c>
      <c r="E1224" t="s">
        <v>584</v>
      </c>
      <c r="F1224" t="s">
        <v>485</v>
      </c>
      <c r="G1224" t="s">
        <v>2344</v>
      </c>
      <c r="H1224" t="s">
        <v>180</v>
      </c>
      <c r="I1224" t="s">
        <v>134</v>
      </c>
      <c r="J1224" t="s">
        <v>37</v>
      </c>
      <c r="K1224" t="s">
        <v>586</v>
      </c>
      <c r="L1224" t="s">
        <v>39</v>
      </c>
      <c r="M1224">
        <v>12863</v>
      </c>
      <c r="N1224">
        <v>0</v>
      </c>
      <c r="O1224">
        <v>12863</v>
      </c>
      <c r="P1224">
        <v>0</v>
      </c>
      <c r="Q1224" t="s">
        <v>2350</v>
      </c>
      <c r="R1224" t="s">
        <v>3059</v>
      </c>
      <c r="S1224" t="s">
        <v>3453</v>
      </c>
      <c r="T1224" t="s">
        <v>588</v>
      </c>
      <c r="U1224" t="s">
        <v>4094</v>
      </c>
      <c r="V1224" t="s">
        <v>4095</v>
      </c>
      <c r="W1224" t="s">
        <v>588</v>
      </c>
      <c r="X1224" t="str">
        <f t="shared" si="19"/>
        <v>Funcionamiento</v>
      </c>
      <c r="Y1224" t="s">
        <v>2344</v>
      </c>
    </row>
    <row r="1225" spans="1:25" x14ac:dyDescent="0.2">
      <c r="A1225" t="s">
        <v>3055</v>
      </c>
      <c r="B1225" t="s">
        <v>3046</v>
      </c>
      <c r="C1225" t="s">
        <v>4093</v>
      </c>
      <c r="D1225" t="s">
        <v>583</v>
      </c>
      <c r="E1225" t="s">
        <v>584</v>
      </c>
      <c r="F1225" t="s">
        <v>485</v>
      </c>
      <c r="G1225" t="s">
        <v>2344</v>
      </c>
      <c r="H1225" t="s">
        <v>169</v>
      </c>
      <c r="I1225" t="s">
        <v>123</v>
      </c>
      <c r="J1225" t="s">
        <v>37</v>
      </c>
      <c r="K1225" t="s">
        <v>586</v>
      </c>
      <c r="L1225" t="s">
        <v>39</v>
      </c>
      <c r="M1225">
        <v>3266366</v>
      </c>
      <c r="N1225">
        <v>0</v>
      </c>
      <c r="O1225">
        <v>3266366</v>
      </c>
      <c r="P1225">
        <v>0</v>
      </c>
      <c r="Q1225" t="s">
        <v>2350</v>
      </c>
      <c r="R1225" t="s">
        <v>3059</v>
      </c>
      <c r="S1225" t="s">
        <v>3453</v>
      </c>
      <c r="T1225" t="s">
        <v>588</v>
      </c>
      <c r="U1225" t="s">
        <v>4094</v>
      </c>
      <c r="V1225" t="s">
        <v>4095</v>
      </c>
      <c r="W1225" t="s">
        <v>588</v>
      </c>
      <c r="X1225" t="str">
        <f t="shared" si="19"/>
        <v>Funcionamiento</v>
      </c>
      <c r="Y1225" t="s">
        <v>2344</v>
      </c>
    </row>
    <row r="1226" spans="1:25" x14ac:dyDescent="0.2">
      <c r="A1226" t="s">
        <v>3055</v>
      </c>
      <c r="B1226" t="s">
        <v>3046</v>
      </c>
      <c r="C1226" t="s">
        <v>4093</v>
      </c>
      <c r="D1226" t="s">
        <v>583</v>
      </c>
      <c r="E1226" t="s">
        <v>584</v>
      </c>
      <c r="F1226" t="s">
        <v>485</v>
      </c>
      <c r="G1226" t="s">
        <v>2344</v>
      </c>
      <c r="H1226" t="s">
        <v>167</v>
      </c>
      <c r="I1226" t="s">
        <v>3051</v>
      </c>
      <c r="J1226" t="s">
        <v>37</v>
      </c>
      <c r="K1226" t="s">
        <v>586</v>
      </c>
      <c r="L1226" t="s">
        <v>39</v>
      </c>
      <c r="M1226">
        <v>997684</v>
      </c>
      <c r="N1226">
        <v>0</v>
      </c>
      <c r="O1226">
        <v>997684</v>
      </c>
      <c r="P1226">
        <v>0</v>
      </c>
      <c r="Q1226" t="s">
        <v>2350</v>
      </c>
      <c r="R1226" t="s">
        <v>3059</v>
      </c>
      <c r="S1226" t="s">
        <v>3453</v>
      </c>
      <c r="T1226" t="s">
        <v>588</v>
      </c>
      <c r="U1226" t="s">
        <v>4094</v>
      </c>
      <c r="V1226" t="s">
        <v>4095</v>
      </c>
      <c r="W1226" t="s">
        <v>588</v>
      </c>
      <c r="X1226" t="str">
        <f t="shared" si="19"/>
        <v>Funcionamiento</v>
      </c>
      <c r="Y1226" t="s">
        <v>2344</v>
      </c>
    </row>
    <row r="1227" spans="1:25" x14ac:dyDescent="0.2">
      <c r="A1227" t="s">
        <v>3055</v>
      </c>
      <c r="B1227" t="s">
        <v>3046</v>
      </c>
      <c r="C1227" t="s">
        <v>4093</v>
      </c>
      <c r="D1227" t="s">
        <v>583</v>
      </c>
      <c r="E1227" t="s">
        <v>584</v>
      </c>
      <c r="F1227" t="s">
        <v>485</v>
      </c>
      <c r="G1227" t="s">
        <v>2344</v>
      </c>
      <c r="H1227" t="s">
        <v>171</v>
      </c>
      <c r="I1227" t="s">
        <v>125</v>
      </c>
      <c r="J1227" t="s">
        <v>37</v>
      </c>
      <c r="K1227" t="s">
        <v>586</v>
      </c>
      <c r="L1227" t="s">
        <v>39</v>
      </c>
      <c r="M1227">
        <v>124228</v>
      </c>
      <c r="N1227">
        <v>0</v>
      </c>
      <c r="O1227">
        <v>124228</v>
      </c>
      <c r="P1227">
        <v>0</v>
      </c>
      <c r="Q1227" t="s">
        <v>2350</v>
      </c>
      <c r="R1227" t="s">
        <v>3059</v>
      </c>
      <c r="S1227" t="s">
        <v>3453</v>
      </c>
      <c r="T1227" t="s">
        <v>588</v>
      </c>
      <c r="U1227" t="s">
        <v>4094</v>
      </c>
      <c r="V1227" t="s">
        <v>4095</v>
      </c>
      <c r="W1227" t="s">
        <v>588</v>
      </c>
      <c r="X1227" t="str">
        <f t="shared" si="19"/>
        <v>Funcionamiento</v>
      </c>
      <c r="Y1227" t="s">
        <v>2344</v>
      </c>
    </row>
    <row r="1228" spans="1:25" x14ac:dyDescent="0.2">
      <c r="A1228" t="s">
        <v>3055</v>
      </c>
      <c r="B1228" t="s">
        <v>3046</v>
      </c>
      <c r="C1228" t="s">
        <v>4093</v>
      </c>
      <c r="D1228" t="s">
        <v>583</v>
      </c>
      <c r="E1228" t="s">
        <v>584</v>
      </c>
      <c r="F1228" t="s">
        <v>485</v>
      </c>
      <c r="G1228" t="s">
        <v>2344</v>
      </c>
      <c r="H1228" t="s">
        <v>181</v>
      </c>
      <c r="I1228" t="s">
        <v>135</v>
      </c>
      <c r="J1228" t="s">
        <v>37</v>
      </c>
      <c r="K1228" t="s">
        <v>586</v>
      </c>
      <c r="L1228" t="s">
        <v>39</v>
      </c>
      <c r="M1228">
        <v>2240265</v>
      </c>
      <c r="N1228">
        <v>0</v>
      </c>
      <c r="O1228">
        <v>2240265</v>
      </c>
      <c r="P1228">
        <v>0</v>
      </c>
      <c r="Q1228" t="s">
        <v>2350</v>
      </c>
      <c r="R1228" t="s">
        <v>3059</v>
      </c>
      <c r="S1228" t="s">
        <v>3453</v>
      </c>
      <c r="T1228" t="s">
        <v>588</v>
      </c>
      <c r="U1228" t="s">
        <v>4094</v>
      </c>
      <c r="V1228" t="s">
        <v>4095</v>
      </c>
      <c r="W1228" t="s">
        <v>588</v>
      </c>
      <c r="X1228" t="str">
        <f t="shared" si="19"/>
        <v>Funcionamiento</v>
      </c>
      <c r="Y1228" t="s">
        <v>2344</v>
      </c>
    </row>
    <row r="1229" spans="1:25" x14ac:dyDescent="0.2">
      <c r="A1229" t="s">
        <v>3059</v>
      </c>
      <c r="B1229" t="s">
        <v>3451</v>
      </c>
      <c r="C1229" t="s">
        <v>4096</v>
      </c>
      <c r="D1229" t="s">
        <v>583</v>
      </c>
      <c r="E1229" t="s">
        <v>584</v>
      </c>
      <c r="F1229" t="s">
        <v>485</v>
      </c>
      <c r="G1229" t="s">
        <v>2344</v>
      </c>
      <c r="H1229" t="s">
        <v>176</v>
      </c>
      <c r="I1229" t="s">
        <v>130</v>
      </c>
      <c r="J1229" t="s">
        <v>37</v>
      </c>
      <c r="K1229" t="s">
        <v>586</v>
      </c>
      <c r="L1229" t="s">
        <v>39</v>
      </c>
      <c r="M1229">
        <v>1550200</v>
      </c>
      <c r="N1229">
        <v>0</v>
      </c>
      <c r="O1229">
        <v>1550200</v>
      </c>
      <c r="P1229">
        <v>0</v>
      </c>
      <c r="Q1229" t="s">
        <v>2351</v>
      </c>
      <c r="R1229" t="s">
        <v>3068</v>
      </c>
      <c r="S1229" t="s">
        <v>3065</v>
      </c>
      <c r="T1229" t="s">
        <v>588</v>
      </c>
      <c r="U1229" t="s">
        <v>4097</v>
      </c>
      <c r="V1229" t="s">
        <v>4098</v>
      </c>
      <c r="W1229" t="s">
        <v>588</v>
      </c>
      <c r="X1229" t="str">
        <f t="shared" si="19"/>
        <v>Funcionamiento</v>
      </c>
      <c r="Y1229" t="s">
        <v>2344</v>
      </c>
    </row>
    <row r="1230" spans="1:25" x14ac:dyDescent="0.2">
      <c r="A1230" t="s">
        <v>3059</v>
      </c>
      <c r="B1230" t="s">
        <v>3451</v>
      </c>
      <c r="C1230" t="s">
        <v>4096</v>
      </c>
      <c r="D1230" t="s">
        <v>583</v>
      </c>
      <c r="E1230" t="s">
        <v>584</v>
      </c>
      <c r="F1230" t="s">
        <v>485</v>
      </c>
      <c r="G1230" t="s">
        <v>2344</v>
      </c>
      <c r="H1230" t="s">
        <v>172</v>
      </c>
      <c r="I1230" t="s">
        <v>126</v>
      </c>
      <c r="J1230" t="s">
        <v>37</v>
      </c>
      <c r="K1230" t="s">
        <v>586</v>
      </c>
      <c r="L1230" t="s">
        <v>39</v>
      </c>
      <c r="M1230">
        <v>5975200</v>
      </c>
      <c r="N1230">
        <v>0</v>
      </c>
      <c r="O1230">
        <v>5975200</v>
      </c>
      <c r="P1230">
        <v>0</v>
      </c>
      <c r="Q1230" t="s">
        <v>2351</v>
      </c>
      <c r="R1230" t="s">
        <v>3068</v>
      </c>
      <c r="S1230" t="s">
        <v>3065</v>
      </c>
      <c r="T1230" t="s">
        <v>588</v>
      </c>
      <c r="U1230" t="s">
        <v>4097</v>
      </c>
      <c r="V1230" t="s">
        <v>4098</v>
      </c>
      <c r="W1230" t="s">
        <v>588</v>
      </c>
      <c r="X1230" t="str">
        <f t="shared" si="19"/>
        <v>Funcionamiento</v>
      </c>
      <c r="Y1230" t="s">
        <v>2344</v>
      </c>
    </row>
    <row r="1231" spans="1:25" x14ac:dyDescent="0.2">
      <c r="A1231" t="s">
        <v>3059</v>
      </c>
      <c r="B1231" t="s">
        <v>3451</v>
      </c>
      <c r="C1231" t="s">
        <v>4096</v>
      </c>
      <c r="D1231" t="s">
        <v>583</v>
      </c>
      <c r="E1231" t="s">
        <v>584</v>
      </c>
      <c r="F1231" t="s">
        <v>485</v>
      </c>
      <c r="G1231" t="s">
        <v>2344</v>
      </c>
      <c r="H1231" t="s">
        <v>173</v>
      </c>
      <c r="I1231" t="s">
        <v>127</v>
      </c>
      <c r="J1231" t="s">
        <v>37</v>
      </c>
      <c r="K1231" t="s">
        <v>586</v>
      </c>
      <c r="L1231" t="s">
        <v>39</v>
      </c>
      <c r="M1231">
        <v>4232700</v>
      </c>
      <c r="N1231">
        <v>0</v>
      </c>
      <c r="O1231">
        <v>4232700</v>
      </c>
      <c r="P1231">
        <v>0</v>
      </c>
      <c r="Q1231" t="s">
        <v>2351</v>
      </c>
      <c r="R1231" t="s">
        <v>3068</v>
      </c>
      <c r="S1231" t="s">
        <v>3065</v>
      </c>
      <c r="T1231" t="s">
        <v>588</v>
      </c>
      <c r="U1231" t="s">
        <v>4097</v>
      </c>
      <c r="V1231" t="s">
        <v>4098</v>
      </c>
      <c r="W1231" t="s">
        <v>588</v>
      </c>
      <c r="X1231" t="str">
        <f t="shared" si="19"/>
        <v>Funcionamiento</v>
      </c>
      <c r="Y1231" t="s">
        <v>2344</v>
      </c>
    </row>
    <row r="1232" spans="1:25" x14ac:dyDescent="0.2">
      <c r="A1232" t="s">
        <v>3059</v>
      </c>
      <c r="B1232" t="s">
        <v>3451</v>
      </c>
      <c r="C1232" t="s">
        <v>4096</v>
      </c>
      <c r="D1232" t="s">
        <v>583</v>
      </c>
      <c r="E1232" t="s">
        <v>584</v>
      </c>
      <c r="F1232" t="s">
        <v>485</v>
      </c>
      <c r="G1232" t="s">
        <v>2344</v>
      </c>
      <c r="H1232" t="s">
        <v>177</v>
      </c>
      <c r="I1232" t="s">
        <v>131</v>
      </c>
      <c r="J1232" t="s">
        <v>37</v>
      </c>
      <c r="K1232" t="s">
        <v>586</v>
      </c>
      <c r="L1232" t="s">
        <v>39</v>
      </c>
      <c r="M1232">
        <v>1034100</v>
      </c>
      <c r="N1232">
        <v>0</v>
      </c>
      <c r="O1232">
        <v>1034100</v>
      </c>
      <c r="P1232">
        <v>0</v>
      </c>
      <c r="Q1232" t="s">
        <v>2351</v>
      </c>
      <c r="R1232" t="s">
        <v>3068</v>
      </c>
      <c r="S1232" t="s">
        <v>3065</v>
      </c>
      <c r="T1232" t="s">
        <v>588</v>
      </c>
      <c r="U1232" t="s">
        <v>4097</v>
      </c>
      <c r="V1232" t="s">
        <v>4098</v>
      </c>
      <c r="W1232" t="s">
        <v>588</v>
      </c>
      <c r="X1232" t="str">
        <f t="shared" si="19"/>
        <v>Funcionamiento</v>
      </c>
      <c r="Y1232" t="s">
        <v>2344</v>
      </c>
    </row>
    <row r="1233" spans="1:25" x14ac:dyDescent="0.2">
      <c r="A1233" t="s">
        <v>3059</v>
      </c>
      <c r="B1233" t="s">
        <v>3451</v>
      </c>
      <c r="C1233" t="s">
        <v>4096</v>
      </c>
      <c r="D1233" t="s">
        <v>583</v>
      </c>
      <c r="E1233" t="s">
        <v>584</v>
      </c>
      <c r="F1233" t="s">
        <v>485</v>
      </c>
      <c r="G1233" t="s">
        <v>2344</v>
      </c>
      <c r="H1233" t="s">
        <v>175</v>
      </c>
      <c r="I1233" t="s">
        <v>129</v>
      </c>
      <c r="J1233" t="s">
        <v>37</v>
      </c>
      <c r="K1233" t="s">
        <v>586</v>
      </c>
      <c r="L1233" t="s">
        <v>39</v>
      </c>
      <c r="M1233">
        <v>350000</v>
      </c>
      <c r="N1233">
        <v>0</v>
      </c>
      <c r="O1233">
        <v>350000</v>
      </c>
      <c r="P1233">
        <v>0</v>
      </c>
      <c r="Q1233" t="s">
        <v>2351</v>
      </c>
      <c r="R1233" t="s">
        <v>3068</v>
      </c>
      <c r="S1233" t="s">
        <v>3065</v>
      </c>
      <c r="T1233" t="s">
        <v>588</v>
      </c>
      <c r="U1233" t="s">
        <v>4097</v>
      </c>
      <c r="V1233" t="s">
        <v>4098</v>
      </c>
      <c r="W1233" t="s">
        <v>588</v>
      </c>
      <c r="X1233" t="str">
        <f t="shared" si="19"/>
        <v>Funcionamiento</v>
      </c>
      <c r="Y1233" t="s">
        <v>2344</v>
      </c>
    </row>
    <row r="1234" spans="1:25" x14ac:dyDescent="0.2">
      <c r="A1234" t="s">
        <v>3059</v>
      </c>
      <c r="B1234" t="s">
        <v>3451</v>
      </c>
      <c r="C1234" t="s">
        <v>4096</v>
      </c>
      <c r="D1234" t="s">
        <v>583</v>
      </c>
      <c r="E1234" t="s">
        <v>584</v>
      </c>
      <c r="F1234" t="s">
        <v>485</v>
      </c>
      <c r="G1234" t="s">
        <v>2344</v>
      </c>
      <c r="H1234" t="s">
        <v>174</v>
      </c>
      <c r="I1234" t="s">
        <v>128</v>
      </c>
      <c r="J1234" t="s">
        <v>37</v>
      </c>
      <c r="K1234" t="s">
        <v>586</v>
      </c>
      <c r="L1234" t="s">
        <v>39</v>
      </c>
      <c r="M1234">
        <v>2066000</v>
      </c>
      <c r="N1234">
        <v>0</v>
      </c>
      <c r="O1234">
        <v>2066000</v>
      </c>
      <c r="P1234">
        <v>0</v>
      </c>
      <c r="Q1234" t="s">
        <v>2351</v>
      </c>
      <c r="R1234" t="s">
        <v>3068</v>
      </c>
      <c r="S1234" t="s">
        <v>3065</v>
      </c>
      <c r="T1234" t="s">
        <v>588</v>
      </c>
      <c r="U1234" t="s">
        <v>4097</v>
      </c>
      <c r="V1234" t="s">
        <v>4098</v>
      </c>
      <c r="W1234" t="s">
        <v>588</v>
      </c>
      <c r="X1234" t="str">
        <f t="shared" si="19"/>
        <v>Funcionamiento</v>
      </c>
      <c r="Y1234" t="s">
        <v>2344</v>
      </c>
    </row>
    <row r="1235" spans="1:25" x14ac:dyDescent="0.2">
      <c r="A1235" t="s">
        <v>3068</v>
      </c>
      <c r="B1235" t="s">
        <v>3313</v>
      </c>
      <c r="C1235" t="s">
        <v>4099</v>
      </c>
      <c r="D1235" t="s">
        <v>583</v>
      </c>
      <c r="E1235" t="s">
        <v>584</v>
      </c>
      <c r="F1235" t="s">
        <v>485</v>
      </c>
      <c r="G1235" t="s">
        <v>2344</v>
      </c>
      <c r="H1235" t="s">
        <v>101</v>
      </c>
      <c r="I1235" t="s">
        <v>142</v>
      </c>
      <c r="J1235" t="s">
        <v>37</v>
      </c>
      <c r="K1235" t="s">
        <v>586</v>
      </c>
      <c r="L1235" t="s">
        <v>39</v>
      </c>
      <c r="M1235">
        <v>11222000</v>
      </c>
      <c r="N1235">
        <v>-226600</v>
      </c>
      <c r="O1235">
        <v>10995400</v>
      </c>
      <c r="P1235">
        <v>0</v>
      </c>
      <c r="Q1235" t="s">
        <v>2352</v>
      </c>
      <c r="R1235" t="s">
        <v>3065</v>
      </c>
      <c r="S1235" t="s">
        <v>4100</v>
      </c>
      <c r="T1235" t="s">
        <v>7899</v>
      </c>
      <c r="U1235" t="s">
        <v>8921</v>
      </c>
      <c r="V1235" t="s">
        <v>8922</v>
      </c>
      <c r="W1235" t="s">
        <v>588</v>
      </c>
      <c r="X1235" t="str">
        <f t="shared" si="19"/>
        <v>Funcionamiento</v>
      </c>
      <c r="Y1235" t="s">
        <v>2344</v>
      </c>
    </row>
    <row r="1236" spans="1:25" x14ac:dyDescent="0.2">
      <c r="A1236" t="s">
        <v>3065</v>
      </c>
      <c r="B1236" t="s">
        <v>4101</v>
      </c>
      <c r="C1236" t="s">
        <v>4102</v>
      </c>
      <c r="D1236" t="s">
        <v>583</v>
      </c>
      <c r="E1236" t="s">
        <v>584</v>
      </c>
      <c r="F1236" t="s">
        <v>485</v>
      </c>
      <c r="G1236" t="s">
        <v>2344</v>
      </c>
      <c r="H1236" t="s">
        <v>185</v>
      </c>
      <c r="I1236" t="s">
        <v>139</v>
      </c>
      <c r="J1236" t="s">
        <v>37</v>
      </c>
      <c r="K1236" t="s">
        <v>586</v>
      </c>
      <c r="L1236" t="s">
        <v>39</v>
      </c>
      <c r="M1236">
        <v>0</v>
      </c>
      <c r="N1236">
        <v>180000</v>
      </c>
      <c r="O1236">
        <v>180000</v>
      </c>
      <c r="P1236">
        <v>0</v>
      </c>
      <c r="Q1236" t="s">
        <v>2353</v>
      </c>
      <c r="R1236" t="s">
        <v>3064</v>
      </c>
      <c r="S1236" t="s">
        <v>3064</v>
      </c>
      <c r="T1236" t="s">
        <v>3055</v>
      </c>
      <c r="U1236" t="s">
        <v>3166</v>
      </c>
      <c r="V1236" t="s">
        <v>4103</v>
      </c>
      <c r="W1236" t="s">
        <v>588</v>
      </c>
      <c r="X1236" t="str">
        <f t="shared" si="19"/>
        <v>Funcionamiento</v>
      </c>
      <c r="Y1236" t="s">
        <v>2344</v>
      </c>
    </row>
    <row r="1237" spans="1:25" x14ac:dyDescent="0.2">
      <c r="A1237" t="s">
        <v>3065</v>
      </c>
      <c r="B1237" t="s">
        <v>4101</v>
      </c>
      <c r="C1237" t="s">
        <v>4102</v>
      </c>
      <c r="D1237" t="s">
        <v>583</v>
      </c>
      <c r="E1237" t="s">
        <v>584</v>
      </c>
      <c r="F1237" t="s">
        <v>485</v>
      </c>
      <c r="G1237" t="s">
        <v>2344</v>
      </c>
      <c r="H1237" t="s">
        <v>191</v>
      </c>
      <c r="I1237" t="s">
        <v>146</v>
      </c>
      <c r="J1237" t="s">
        <v>37</v>
      </c>
      <c r="K1237" t="s">
        <v>586</v>
      </c>
      <c r="L1237" t="s">
        <v>39</v>
      </c>
      <c r="M1237">
        <v>770774</v>
      </c>
      <c r="N1237">
        <v>0</v>
      </c>
      <c r="O1237">
        <v>770774</v>
      </c>
      <c r="P1237">
        <v>0</v>
      </c>
      <c r="Q1237" t="s">
        <v>2353</v>
      </c>
      <c r="R1237" t="s">
        <v>3064</v>
      </c>
      <c r="S1237" t="s">
        <v>3064</v>
      </c>
      <c r="T1237" t="s">
        <v>3055</v>
      </c>
      <c r="U1237" t="s">
        <v>3166</v>
      </c>
      <c r="V1237" t="s">
        <v>4103</v>
      </c>
      <c r="W1237" t="s">
        <v>588</v>
      </c>
      <c r="X1237" t="str">
        <f t="shared" si="19"/>
        <v>Funcionamiento</v>
      </c>
      <c r="Y1237" t="s">
        <v>2344</v>
      </c>
    </row>
    <row r="1238" spans="1:25" x14ac:dyDescent="0.2">
      <c r="A1238" t="s">
        <v>3072</v>
      </c>
      <c r="B1238" t="s">
        <v>4101</v>
      </c>
      <c r="C1238" t="s">
        <v>4104</v>
      </c>
      <c r="D1238" t="s">
        <v>583</v>
      </c>
      <c r="E1238" t="s">
        <v>644</v>
      </c>
      <c r="F1238" t="s">
        <v>485</v>
      </c>
      <c r="G1238" t="s">
        <v>2344</v>
      </c>
      <c r="H1238" t="s">
        <v>185</v>
      </c>
      <c r="I1238" t="s">
        <v>139</v>
      </c>
      <c r="J1238" t="s">
        <v>37</v>
      </c>
      <c r="K1238" t="s">
        <v>586</v>
      </c>
      <c r="L1238" t="s">
        <v>39</v>
      </c>
      <c r="M1238">
        <v>180000</v>
      </c>
      <c r="N1238">
        <v>-180000</v>
      </c>
      <c r="O1238">
        <v>0</v>
      </c>
      <c r="P1238">
        <v>0</v>
      </c>
      <c r="Q1238" t="s">
        <v>2353</v>
      </c>
      <c r="R1238" t="s">
        <v>3072</v>
      </c>
      <c r="S1238" t="s">
        <v>588</v>
      </c>
      <c r="T1238" t="s">
        <v>588</v>
      </c>
      <c r="U1238" t="s">
        <v>588</v>
      </c>
      <c r="V1238" t="s">
        <v>588</v>
      </c>
      <c r="W1238" t="s">
        <v>588</v>
      </c>
      <c r="X1238" t="str">
        <f t="shared" si="19"/>
        <v>Funcionamiento</v>
      </c>
      <c r="Y1238" t="s">
        <v>2344</v>
      </c>
    </row>
    <row r="1239" spans="1:25" x14ac:dyDescent="0.2">
      <c r="A1239" t="s">
        <v>3064</v>
      </c>
      <c r="B1239" t="s">
        <v>3062</v>
      </c>
      <c r="C1239" t="s">
        <v>4105</v>
      </c>
      <c r="D1239" t="s">
        <v>583</v>
      </c>
      <c r="E1239" t="s">
        <v>584</v>
      </c>
      <c r="F1239" t="s">
        <v>485</v>
      </c>
      <c r="G1239" t="s">
        <v>2344</v>
      </c>
      <c r="H1239" t="s">
        <v>185</v>
      </c>
      <c r="I1239" t="s">
        <v>139</v>
      </c>
      <c r="J1239" t="s">
        <v>37</v>
      </c>
      <c r="K1239" t="s">
        <v>586</v>
      </c>
      <c r="L1239" t="s">
        <v>39</v>
      </c>
      <c r="M1239">
        <v>78400</v>
      </c>
      <c r="N1239">
        <v>0</v>
      </c>
      <c r="O1239">
        <v>78400</v>
      </c>
      <c r="P1239">
        <v>0</v>
      </c>
      <c r="Q1239" t="s">
        <v>2354</v>
      </c>
      <c r="R1239" t="s">
        <v>3088</v>
      </c>
      <c r="S1239" t="s">
        <v>3071</v>
      </c>
      <c r="T1239" t="s">
        <v>3068</v>
      </c>
      <c r="U1239" t="s">
        <v>3262</v>
      </c>
      <c r="V1239" t="s">
        <v>4106</v>
      </c>
      <c r="W1239" t="s">
        <v>588</v>
      </c>
      <c r="X1239" t="str">
        <f t="shared" si="19"/>
        <v>Funcionamiento</v>
      </c>
      <c r="Y1239" t="s">
        <v>2344</v>
      </c>
    </row>
    <row r="1240" spans="1:25" x14ac:dyDescent="0.2">
      <c r="A1240" t="s">
        <v>3064</v>
      </c>
      <c r="B1240" t="s">
        <v>3062</v>
      </c>
      <c r="C1240" t="s">
        <v>4105</v>
      </c>
      <c r="D1240" t="s">
        <v>583</v>
      </c>
      <c r="E1240" t="s">
        <v>584</v>
      </c>
      <c r="F1240" t="s">
        <v>485</v>
      </c>
      <c r="G1240" t="s">
        <v>2344</v>
      </c>
      <c r="H1240" t="s">
        <v>191</v>
      </c>
      <c r="I1240" t="s">
        <v>146</v>
      </c>
      <c r="J1240" t="s">
        <v>37</v>
      </c>
      <c r="K1240" t="s">
        <v>586</v>
      </c>
      <c r="L1240" t="s">
        <v>39</v>
      </c>
      <c r="M1240">
        <v>258320</v>
      </c>
      <c r="N1240">
        <v>0</v>
      </c>
      <c r="O1240">
        <v>258320</v>
      </c>
      <c r="P1240">
        <v>0</v>
      </c>
      <c r="Q1240" t="s">
        <v>2354</v>
      </c>
      <c r="R1240" t="s">
        <v>3088</v>
      </c>
      <c r="S1240" t="s">
        <v>3071</v>
      </c>
      <c r="T1240" t="s">
        <v>3068</v>
      </c>
      <c r="U1240" t="s">
        <v>3262</v>
      </c>
      <c r="V1240" t="s">
        <v>4106</v>
      </c>
      <c r="W1240" t="s">
        <v>588</v>
      </c>
      <c r="X1240" t="str">
        <f t="shared" si="19"/>
        <v>Funcionamiento</v>
      </c>
      <c r="Y1240" t="s">
        <v>2344</v>
      </c>
    </row>
    <row r="1241" spans="1:25" x14ac:dyDescent="0.2">
      <c r="A1241" t="s">
        <v>3071</v>
      </c>
      <c r="B1241" t="s">
        <v>3318</v>
      </c>
      <c r="C1241" t="s">
        <v>4107</v>
      </c>
      <c r="D1241" t="s">
        <v>583</v>
      </c>
      <c r="E1241" t="s">
        <v>584</v>
      </c>
      <c r="F1241" t="s">
        <v>485</v>
      </c>
      <c r="G1241" t="s">
        <v>2344</v>
      </c>
      <c r="H1241" t="s">
        <v>101</v>
      </c>
      <c r="I1241" t="s">
        <v>142</v>
      </c>
      <c r="J1241" t="s">
        <v>48</v>
      </c>
      <c r="K1241" t="s">
        <v>596</v>
      </c>
      <c r="L1241" t="s">
        <v>39</v>
      </c>
      <c r="M1241">
        <v>56938660</v>
      </c>
      <c r="N1241">
        <v>0</v>
      </c>
      <c r="O1241">
        <v>56938660</v>
      </c>
      <c r="P1241">
        <v>0</v>
      </c>
      <c r="Q1241" t="s">
        <v>2355</v>
      </c>
      <c r="R1241" t="s">
        <v>3091</v>
      </c>
      <c r="S1241" t="s">
        <v>4108</v>
      </c>
      <c r="T1241" t="s">
        <v>4109</v>
      </c>
      <c r="U1241" t="s">
        <v>11278</v>
      </c>
      <c r="V1241" t="s">
        <v>11279</v>
      </c>
      <c r="W1241" t="s">
        <v>588</v>
      </c>
      <c r="X1241" t="str">
        <f t="shared" si="19"/>
        <v>Funcionamiento</v>
      </c>
      <c r="Y1241" t="s">
        <v>2344</v>
      </c>
    </row>
    <row r="1242" spans="1:25" x14ac:dyDescent="0.2">
      <c r="A1242" t="s">
        <v>3088</v>
      </c>
      <c r="B1242" t="s">
        <v>3318</v>
      </c>
      <c r="C1242" t="s">
        <v>4110</v>
      </c>
      <c r="D1242" t="s">
        <v>583</v>
      </c>
      <c r="E1242" t="s">
        <v>584</v>
      </c>
      <c r="F1242" t="s">
        <v>3090</v>
      </c>
      <c r="G1242" t="s">
        <v>2344</v>
      </c>
      <c r="H1242" t="s">
        <v>198</v>
      </c>
      <c r="I1242" t="s">
        <v>157</v>
      </c>
      <c r="J1242" t="s">
        <v>48</v>
      </c>
      <c r="K1242" t="s">
        <v>596</v>
      </c>
      <c r="L1242" t="s">
        <v>39</v>
      </c>
      <c r="M1242">
        <v>3000000</v>
      </c>
      <c r="N1242">
        <v>0</v>
      </c>
      <c r="O1242">
        <v>3000000</v>
      </c>
      <c r="P1242">
        <v>1880020</v>
      </c>
      <c r="Q1242" t="s">
        <v>2356</v>
      </c>
      <c r="R1242" t="s">
        <v>3082</v>
      </c>
      <c r="S1242" t="s">
        <v>8355</v>
      </c>
      <c r="T1242" t="s">
        <v>8356</v>
      </c>
      <c r="U1242" t="s">
        <v>8357</v>
      </c>
      <c r="V1242" t="s">
        <v>8358</v>
      </c>
      <c r="W1242" t="s">
        <v>588</v>
      </c>
      <c r="X1242" t="str">
        <f t="shared" si="19"/>
        <v>Inversión</v>
      </c>
      <c r="Y1242" t="s">
        <v>708</v>
      </c>
    </row>
    <row r="1243" spans="1:25" x14ac:dyDescent="0.2">
      <c r="A1243" t="s">
        <v>3091</v>
      </c>
      <c r="B1243" t="s">
        <v>3318</v>
      </c>
      <c r="C1243" t="s">
        <v>4112</v>
      </c>
      <c r="D1243" t="s">
        <v>583</v>
      </c>
      <c r="E1243" t="s">
        <v>584</v>
      </c>
      <c r="F1243" t="s">
        <v>3087</v>
      </c>
      <c r="G1243" t="s">
        <v>2344</v>
      </c>
      <c r="H1243" t="s">
        <v>197</v>
      </c>
      <c r="I1243" t="s">
        <v>155</v>
      </c>
      <c r="J1243" t="s">
        <v>37</v>
      </c>
      <c r="K1243" t="s">
        <v>709</v>
      </c>
      <c r="L1243" t="s">
        <v>39</v>
      </c>
      <c r="M1243">
        <v>20275416</v>
      </c>
      <c r="N1243">
        <v>0</v>
      </c>
      <c r="O1243">
        <v>20275416</v>
      </c>
      <c r="P1243">
        <v>856937</v>
      </c>
      <c r="Q1243" t="s">
        <v>2357</v>
      </c>
      <c r="R1243" t="s">
        <v>3102</v>
      </c>
      <c r="S1243" t="s">
        <v>11280</v>
      </c>
      <c r="T1243" t="s">
        <v>11281</v>
      </c>
      <c r="U1243" t="s">
        <v>11282</v>
      </c>
      <c r="V1243" t="s">
        <v>11283</v>
      </c>
      <c r="W1243" t="s">
        <v>588</v>
      </c>
      <c r="X1243" t="str">
        <f t="shared" si="19"/>
        <v>Inversión</v>
      </c>
      <c r="Y1243" t="s">
        <v>626</v>
      </c>
    </row>
    <row r="1244" spans="1:25" x14ac:dyDescent="0.2">
      <c r="A1244" t="s">
        <v>3082</v>
      </c>
      <c r="B1244" t="s">
        <v>3481</v>
      </c>
      <c r="C1244" t="s">
        <v>4114</v>
      </c>
      <c r="D1244" t="s">
        <v>583</v>
      </c>
      <c r="E1244" t="s">
        <v>584</v>
      </c>
      <c r="F1244" t="s">
        <v>485</v>
      </c>
      <c r="G1244" t="s">
        <v>2344</v>
      </c>
      <c r="H1244" t="s">
        <v>181</v>
      </c>
      <c r="I1244" t="s">
        <v>135</v>
      </c>
      <c r="J1244" t="s">
        <v>37</v>
      </c>
      <c r="K1244" t="s">
        <v>586</v>
      </c>
      <c r="L1244" t="s">
        <v>39</v>
      </c>
      <c r="M1244">
        <v>2240265</v>
      </c>
      <c r="N1244">
        <v>0</v>
      </c>
      <c r="O1244">
        <v>2240265</v>
      </c>
      <c r="P1244">
        <v>0</v>
      </c>
      <c r="Q1244" t="s">
        <v>2358</v>
      </c>
      <c r="R1244" t="s">
        <v>3097</v>
      </c>
      <c r="S1244" t="s">
        <v>3077</v>
      </c>
      <c r="T1244" t="s">
        <v>588</v>
      </c>
      <c r="U1244" t="s">
        <v>4115</v>
      </c>
      <c r="V1244" t="s">
        <v>4116</v>
      </c>
      <c r="W1244" t="s">
        <v>588</v>
      </c>
      <c r="X1244" t="str">
        <f t="shared" si="19"/>
        <v>Funcionamiento</v>
      </c>
      <c r="Y1244" t="s">
        <v>2344</v>
      </c>
    </row>
    <row r="1245" spans="1:25" x14ac:dyDescent="0.2">
      <c r="A1245" t="s">
        <v>3082</v>
      </c>
      <c r="B1245" t="s">
        <v>3481</v>
      </c>
      <c r="C1245" t="s">
        <v>4114</v>
      </c>
      <c r="D1245" t="s">
        <v>583</v>
      </c>
      <c r="E1245" t="s">
        <v>584</v>
      </c>
      <c r="F1245" t="s">
        <v>485</v>
      </c>
      <c r="G1245" t="s">
        <v>2344</v>
      </c>
      <c r="H1245" t="s">
        <v>164</v>
      </c>
      <c r="I1245" t="s">
        <v>118</v>
      </c>
      <c r="J1245" t="s">
        <v>37</v>
      </c>
      <c r="K1245" t="s">
        <v>586</v>
      </c>
      <c r="L1245" t="s">
        <v>39</v>
      </c>
      <c r="M1245">
        <v>46351040</v>
      </c>
      <c r="N1245">
        <v>0</v>
      </c>
      <c r="O1245">
        <v>46351040</v>
      </c>
      <c r="P1245">
        <v>0</v>
      </c>
      <c r="Q1245" t="s">
        <v>2358</v>
      </c>
      <c r="R1245" t="s">
        <v>3097</v>
      </c>
      <c r="S1245" t="s">
        <v>3077</v>
      </c>
      <c r="T1245" t="s">
        <v>588</v>
      </c>
      <c r="U1245" t="s">
        <v>4115</v>
      </c>
      <c r="V1245" t="s">
        <v>4116</v>
      </c>
      <c r="W1245" t="s">
        <v>588</v>
      </c>
      <c r="X1245" t="str">
        <f t="shared" si="19"/>
        <v>Funcionamiento</v>
      </c>
      <c r="Y1245" t="s">
        <v>2344</v>
      </c>
    </row>
    <row r="1246" spans="1:25" x14ac:dyDescent="0.2">
      <c r="A1246" t="s">
        <v>3082</v>
      </c>
      <c r="B1246" t="s">
        <v>3481</v>
      </c>
      <c r="C1246" t="s">
        <v>4114</v>
      </c>
      <c r="D1246" t="s">
        <v>583</v>
      </c>
      <c r="E1246" t="s">
        <v>584</v>
      </c>
      <c r="F1246" t="s">
        <v>485</v>
      </c>
      <c r="G1246" t="s">
        <v>2344</v>
      </c>
      <c r="H1246" t="s">
        <v>166</v>
      </c>
      <c r="I1246" t="s">
        <v>120</v>
      </c>
      <c r="J1246" t="s">
        <v>37</v>
      </c>
      <c r="K1246" t="s">
        <v>586</v>
      </c>
      <c r="L1246" t="s">
        <v>39</v>
      </c>
      <c r="M1246">
        <v>997664</v>
      </c>
      <c r="N1246">
        <v>0</v>
      </c>
      <c r="O1246">
        <v>997664</v>
      </c>
      <c r="P1246">
        <v>0</v>
      </c>
      <c r="Q1246" t="s">
        <v>2358</v>
      </c>
      <c r="R1246" t="s">
        <v>3097</v>
      </c>
      <c r="S1246" t="s">
        <v>3077</v>
      </c>
      <c r="T1246" t="s">
        <v>588</v>
      </c>
      <c r="U1246" t="s">
        <v>4115</v>
      </c>
      <c r="V1246" t="s">
        <v>4116</v>
      </c>
      <c r="W1246" t="s">
        <v>588</v>
      </c>
      <c r="X1246" t="str">
        <f t="shared" si="19"/>
        <v>Funcionamiento</v>
      </c>
      <c r="Y1246" t="s">
        <v>2344</v>
      </c>
    </row>
    <row r="1247" spans="1:25" x14ac:dyDescent="0.2">
      <c r="A1247" t="s">
        <v>3082</v>
      </c>
      <c r="B1247" t="s">
        <v>3481</v>
      </c>
      <c r="C1247" t="s">
        <v>4114</v>
      </c>
      <c r="D1247" t="s">
        <v>583</v>
      </c>
      <c r="E1247" t="s">
        <v>584</v>
      </c>
      <c r="F1247" t="s">
        <v>485</v>
      </c>
      <c r="G1247" t="s">
        <v>2344</v>
      </c>
      <c r="H1247" t="s">
        <v>167</v>
      </c>
      <c r="I1247" t="s">
        <v>3051</v>
      </c>
      <c r="J1247" t="s">
        <v>37</v>
      </c>
      <c r="K1247" t="s">
        <v>586</v>
      </c>
      <c r="L1247" t="s">
        <v>39</v>
      </c>
      <c r="M1247">
        <v>1323388</v>
      </c>
      <c r="N1247">
        <v>0</v>
      </c>
      <c r="O1247">
        <v>1323388</v>
      </c>
      <c r="P1247">
        <v>0</v>
      </c>
      <c r="Q1247" t="s">
        <v>2358</v>
      </c>
      <c r="R1247" t="s">
        <v>3097</v>
      </c>
      <c r="S1247" t="s">
        <v>3077</v>
      </c>
      <c r="T1247" t="s">
        <v>588</v>
      </c>
      <c r="U1247" t="s">
        <v>4115</v>
      </c>
      <c r="V1247" t="s">
        <v>4116</v>
      </c>
      <c r="W1247" t="s">
        <v>588</v>
      </c>
      <c r="X1247" t="str">
        <f t="shared" si="19"/>
        <v>Funcionamiento</v>
      </c>
      <c r="Y1247" t="s">
        <v>2344</v>
      </c>
    </row>
    <row r="1248" spans="1:25" x14ac:dyDescent="0.2">
      <c r="A1248" t="s">
        <v>3082</v>
      </c>
      <c r="B1248" t="s">
        <v>3481</v>
      </c>
      <c r="C1248" t="s">
        <v>4114</v>
      </c>
      <c r="D1248" t="s">
        <v>583</v>
      </c>
      <c r="E1248" t="s">
        <v>584</v>
      </c>
      <c r="F1248" t="s">
        <v>485</v>
      </c>
      <c r="G1248" t="s">
        <v>2344</v>
      </c>
      <c r="H1248" t="s">
        <v>169</v>
      </c>
      <c r="I1248" t="s">
        <v>123</v>
      </c>
      <c r="J1248" t="s">
        <v>37</v>
      </c>
      <c r="K1248" t="s">
        <v>586</v>
      </c>
      <c r="L1248" t="s">
        <v>39</v>
      </c>
      <c r="M1248">
        <v>2683507</v>
      </c>
      <c r="N1248">
        <v>0</v>
      </c>
      <c r="O1248">
        <v>2683507</v>
      </c>
      <c r="P1248">
        <v>0</v>
      </c>
      <c r="Q1248" t="s">
        <v>2358</v>
      </c>
      <c r="R1248" t="s">
        <v>3097</v>
      </c>
      <c r="S1248" t="s">
        <v>3077</v>
      </c>
      <c r="T1248" t="s">
        <v>588</v>
      </c>
      <c r="U1248" t="s">
        <v>4115</v>
      </c>
      <c r="V1248" t="s">
        <v>4116</v>
      </c>
      <c r="W1248" t="s">
        <v>588</v>
      </c>
      <c r="X1248" t="str">
        <f t="shared" si="19"/>
        <v>Funcionamiento</v>
      </c>
      <c r="Y1248" t="s">
        <v>2344</v>
      </c>
    </row>
    <row r="1249" spans="1:25" x14ac:dyDescent="0.2">
      <c r="A1249" t="s">
        <v>3102</v>
      </c>
      <c r="B1249" t="s">
        <v>3481</v>
      </c>
      <c r="C1249" t="s">
        <v>4117</v>
      </c>
      <c r="D1249" t="s">
        <v>583</v>
      </c>
      <c r="E1249" t="s">
        <v>584</v>
      </c>
      <c r="F1249" t="s">
        <v>485</v>
      </c>
      <c r="G1249" t="s">
        <v>2344</v>
      </c>
      <c r="H1249" t="s">
        <v>172</v>
      </c>
      <c r="I1249" t="s">
        <v>126</v>
      </c>
      <c r="J1249" t="s">
        <v>37</v>
      </c>
      <c r="K1249" t="s">
        <v>586</v>
      </c>
      <c r="L1249" t="s">
        <v>39</v>
      </c>
      <c r="M1249">
        <v>5904800</v>
      </c>
      <c r="N1249">
        <v>0</v>
      </c>
      <c r="O1249">
        <v>5904800</v>
      </c>
      <c r="P1249">
        <v>0</v>
      </c>
      <c r="Q1249" t="s">
        <v>2359</v>
      </c>
      <c r="R1249" t="s">
        <v>3110</v>
      </c>
      <c r="S1249" t="s">
        <v>3082</v>
      </c>
      <c r="T1249" t="s">
        <v>588</v>
      </c>
      <c r="U1249" t="s">
        <v>4118</v>
      </c>
      <c r="V1249" t="s">
        <v>4119</v>
      </c>
      <c r="W1249" t="s">
        <v>588</v>
      </c>
      <c r="X1249" t="str">
        <f t="shared" si="19"/>
        <v>Funcionamiento</v>
      </c>
      <c r="Y1249" t="s">
        <v>2344</v>
      </c>
    </row>
    <row r="1250" spans="1:25" x14ac:dyDescent="0.2">
      <c r="A1250" t="s">
        <v>3102</v>
      </c>
      <c r="B1250" t="s">
        <v>3481</v>
      </c>
      <c r="C1250" t="s">
        <v>4117</v>
      </c>
      <c r="D1250" t="s">
        <v>583</v>
      </c>
      <c r="E1250" t="s">
        <v>584</v>
      </c>
      <c r="F1250" t="s">
        <v>485</v>
      </c>
      <c r="G1250" t="s">
        <v>2344</v>
      </c>
      <c r="H1250" t="s">
        <v>176</v>
      </c>
      <c r="I1250" t="s">
        <v>130</v>
      </c>
      <c r="J1250" t="s">
        <v>37</v>
      </c>
      <c r="K1250" t="s">
        <v>586</v>
      </c>
      <c r="L1250" t="s">
        <v>39</v>
      </c>
      <c r="M1250">
        <v>1545400</v>
      </c>
      <c r="N1250">
        <v>0</v>
      </c>
      <c r="O1250">
        <v>1545400</v>
      </c>
      <c r="P1250">
        <v>0</v>
      </c>
      <c r="Q1250" t="s">
        <v>2359</v>
      </c>
      <c r="R1250" t="s">
        <v>3110</v>
      </c>
      <c r="S1250" t="s">
        <v>3082</v>
      </c>
      <c r="T1250" t="s">
        <v>588</v>
      </c>
      <c r="U1250" t="s">
        <v>4118</v>
      </c>
      <c r="V1250" t="s">
        <v>4119</v>
      </c>
      <c r="W1250" t="s">
        <v>588</v>
      </c>
      <c r="X1250" t="str">
        <f t="shared" si="19"/>
        <v>Funcionamiento</v>
      </c>
      <c r="Y1250" t="s">
        <v>2344</v>
      </c>
    </row>
    <row r="1251" spans="1:25" x14ac:dyDescent="0.2">
      <c r="A1251" t="s">
        <v>3102</v>
      </c>
      <c r="B1251" t="s">
        <v>3481</v>
      </c>
      <c r="C1251" t="s">
        <v>4117</v>
      </c>
      <c r="D1251" t="s">
        <v>583</v>
      </c>
      <c r="E1251" t="s">
        <v>584</v>
      </c>
      <c r="F1251" t="s">
        <v>485</v>
      </c>
      <c r="G1251" t="s">
        <v>2344</v>
      </c>
      <c r="H1251" t="s">
        <v>174</v>
      </c>
      <c r="I1251" t="s">
        <v>128</v>
      </c>
      <c r="J1251" t="s">
        <v>37</v>
      </c>
      <c r="K1251" t="s">
        <v>586</v>
      </c>
      <c r="L1251" t="s">
        <v>39</v>
      </c>
      <c r="M1251">
        <v>2059800</v>
      </c>
      <c r="N1251">
        <v>0</v>
      </c>
      <c r="O1251">
        <v>2059800</v>
      </c>
      <c r="P1251">
        <v>0</v>
      </c>
      <c r="Q1251" t="s">
        <v>2359</v>
      </c>
      <c r="R1251" t="s">
        <v>3110</v>
      </c>
      <c r="S1251" t="s">
        <v>3082</v>
      </c>
      <c r="T1251" t="s">
        <v>588</v>
      </c>
      <c r="U1251" t="s">
        <v>4118</v>
      </c>
      <c r="V1251" t="s">
        <v>4119</v>
      </c>
      <c r="W1251" t="s">
        <v>588</v>
      </c>
      <c r="X1251" t="str">
        <f t="shared" si="19"/>
        <v>Funcionamiento</v>
      </c>
      <c r="Y1251" t="s">
        <v>2344</v>
      </c>
    </row>
    <row r="1252" spans="1:25" x14ac:dyDescent="0.2">
      <c r="A1252" t="s">
        <v>3102</v>
      </c>
      <c r="B1252" t="s">
        <v>3481</v>
      </c>
      <c r="C1252" t="s">
        <v>4117</v>
      </c>
      <c r="D1252" t="s">
        <v>583</v>
      </c>
      <c r="E1252" t="s">
        <v>584</v>
      </c>
      <c r="F1252" t="s">
        <v>485</v>
      </c>
      <c r="G1252" t="s">
        <v>2344</v>
      </c>
      <c r="H1252" t="s">
        <v>177</v>
      </c>
      <c r="I1252" t="s">
        <v>131</v>
      </c>
      <c r="J1252" t="s">
        <v>37</v>
      </c>
      <c r="K1252" t="s">
        <v>586</v>
      </c>
      <c r="L1252" t="s">
        <v>39</v>
      </c>
      <c r="M1252">
        <v>1030500</v>
      </c>
      <c r="N1252">
        <v>0</v>
      </c>
      <c r="O1252">
        <v>1030500</v>
      </c>
      <c r="P1252">
        <v>0</v>
      </c>
      <c r="Q1252" t="s">
        <v>2359</v>
      </c>
      <c r="R1252" t="s">
        <v>3110</v>
      </c>
      <c r="S1252" t="s">
        <v>3082</v>
      </c>
      <c r="T1252" t="s">
        <v>588</v>
      </c>
      <c r="U1252" t="s">
        <v>4118</v>
      </c>
      <c r="V1252" t="s">
        <v>4119</v>
      </c>
      <c r="W1252" t="s">
        <v>588</v>
      </c>
      <c r="X1252" t="str">
        <f t="shared" si="19"/>
        <v>Funcionamiento</v>
      </c>
      <c r="Y1252" t="s">
        <v>2344</v>
      </c>
    </row>
    <row r="1253" spans="1:25" x14ac:dyDescent="0.2">
      <c r="A1253" t="s">
        <v>3102</v>
      </c>
      <c r="B1253" t="s">
        <v>3481</v>
      </c>
      <c r="C1253" t="s">
        <v>4117</v>
      </c>
      <c r="D1253" t="s">
        <v>583</v>
      </c>
      <c r="E1253" t="s">
        <v>584</v>
      </c>
      <c r="F1253" t="s">
        <v>485</v>
      </c>
      <c r="G1253" t="s">
        <v>2344</v>
      </c>
      <c r="H1253" t="s">
        <v>173</v>
      </c>
      <c r="I1253" t="s">
        <v>127</v>
      </c>
      <c r="J1253" t="s">
        <v>37</v>
      </c>
      <c r="K1253" t="s">
        <v>586</v>
      </c>
      <c r="L1253" t="s">
        <v>39</v>
      </c>
      <c r="M1253">
        <v>4182800</v>
      </c>
      <c r="N1253">
        <v>0</v>
      </c>
      <c r="O1253">
        <v>4182800</v>
      </c>
      <c r="P1253">
        <v>0</v>
      </c>
      <c r="Q1253" t="s">
        <v>2359</v>
      </c>
      <c r="R1253" t="s">
        <v>3110</v>
      </c>
      <c r="S1253" t="s">
        <v>3082</v>
      </c>
      <c r="T1253" t="s">
        <v>588</v>
      </c>
      <c r="U1253" t="s">
        <v>4118</v>
      </c>
      <c r="V1253" t="s">
        <v>4119</v>
      </c>
      <c r="W1253" t="s">
        <v>588</v>
      </c>
      <c r="X1253" t="str">
        <f t="shared" si="19"/>
        <v>Funcionamiento</v>
      </c>
      <c r="Y1253" t="s">
        <v>2344</v>
      </c>
    </row>
    <row r="1254" spans="1:25" x14ac:dyDescent="0.2">
      <c r="A1254" t="s">
        <v>3102</v>
      </c>
      <c r="B1254" t="s">
        <v>3481</v>
      </c>
      <c r="C1254" t="s">
        <v>4117</v>
      </c>
      <c r="D1254" t="s">
        <v>583</v>
      </c>
      <c r="E1254" t="s">
        <v>584</v>
      </c>
      <c r="F1254" t="s">
        <v>485</v>
      </c>
      <c r="G1254" t="s">
        <v>2344</v>
      </c>
      <c r="H1254" t="s">
        <v>175</v>
      </c>
      <c r="I1254" t="s">
        <v>129</v>
      </c>
      <c r="J1254" t="s">
        <v>37</v>
      </c>
      <c r="K1254" t="s">
        <v>586</v>
      </c>
      <c r="L1254" t="s">
        <v>39</v>
      </c>
      <c r="M1254">
        <v>699800</v>
      </c>
      <c r="N1254">
        <v>0</v>
      </c>
      <c r="O1254">
        <v>699800</v>
      </c>
      <c r="P1254">
        <v>0</v>
      </c>
      <c r="Q1254" t="s">
        <v>2359</v>
      </c>
      <c r="R1254" t="s">
        <v>3110</v>
      </c>
      <c r="S1254" t="s">
        <v>3082</v>
      </c>
      <c r="T1254" t="s">
        <v>588</v>
      </c>
      <c r="U1254" t="s">
        <v>4118</v>
      </c>
      <c r="V1254" t="s">
        <v>4119</v>
      </c>
      <c r="W1254" t="s">
        <v>588</v>
      </c>
      <c r="X1254" t="str">
        <f t="shared" si="19"/>
        <v>Funcionamiento</v>
      </c>
      <c r="Y1254" t="s">
        <v>2344</v>
      </c>
    </row>
    <row r="1255" spans="1:25" x14ac:dyDescent="0.2">
      <c r="A1255" t="s">
        <v>3097</v>
      </c>
      <c r="B1255" t="s">
        <v>3614</v>
      </c>
      <c r="C1255" t="s">
        <v>4120</v>
      </c>
      <c r="D1255" t="s">
        <v>583</v>
      </c>
      <c r="E1255" t="s">
        <v>584</v>
      </c>
      <c r="F1255" t="s">
        <v>485</v>
      </c>
      <c r="G1255" t="s">
        <v>2344</v>
      </c>
      <c r="H1255" t="s">
        <v>194</v>
      </c>
      <c r="I1255" t="s">
        <v>149</v>
      </c>
      <c r="J1255" t="s">
        <v>37</v>
      </c>
      <c r="K1255" t="s">
        <v>586</v>
      </c>
      <c r="L1255" t="s">
        <v>39</v>
      </c>
      <c r="M1255">
        <v>5770300</v>
      </c>
      <c r="N1255">
        <v>0</v>
      </c>
      <c r="O1255">
        <v>5770300</v>
      </c>
      <c r="P1255">
        <v>0</v>
      </c>
      <c r="Q1255" t="s">
        <v>2360</v>
      </c>
      <c r="R1255" t="s">
        <v>3114</v>
      </c>
      <c r="S1255" t="s">
        <v>3135</v>
      </c>
      <c r="T1255" t="s">
        <v>3097</v>
      </c>
      <c r="U1255" t="s">
        <v>3443</v>
      </c>
      <c r="V1255" t="s">
        <v>4121</v>
      </c>
      <c r="W1255" t="s">
        <v>588</v>
      </c>
      <c r="X1255" t="str">
        <f t="shared" si="19"/>
        <v>Funcionamiento</v>
      </c>
      <c r="Y1255" t="s">
        <v>2344</v>
      </c>
    </row>
    <row r="1256" spans="1:25" x14ac:dyDescent="0.2">
      <c r="A1256" t="s">
        <v>3110</v>
      </c>
      <c r="B1256" t="s">
        <v>3125</v>
      </c>
      <c r="C1256" t="s">
        <v>4122</v>
      </c>
      <c r="D1256" t="s">
        <v>583</v>
      </c>
      <c r="E1256" t="s">
        <v>584</v>
      </c>
      <c r="F1256" t="s">
        <v>3087</v>
      </c>
      <c r="G1256" t="s">
        <v>2344</v>
      </c>
      <c r="H1256" t="s">
        <v>197</v>
      </c>
      <c r="I1256" t="s">
        <v>155</v>
      </c>
      <c r="J1256" t="s">
        <v>37</v>
      </c>
      <c r="K1256" t="s">
        <v>709</v>
      </c>
      <c r="L1256" t="s">
        <v>39</v>
      </c>
      <c r="M1256">
        <v>65337200</v>
      </c>
      <c r="N1256">
        <v>0</v>
      </c>
      <c r="O1256">
        <v>65337200</v>
      </c>
      <c r="P1256">
        <v>5191562</v>
      </c>
      <c r="Q1256" t="s">
        <v>2361</v>
      </c>
      <c r="R1256" t="s">
        <v>3103</v>
      </c>
      <c r="S1256" t="s">
        <v>11284</v>
      </c>
      <c r="T1256" t="s">
        <v>11285</v>
      </c>
      <c r="U1256" t="s">
        <v>11286</v>
      </c>
      <c r="V1256" t="s">
        <v>11287</v>
      </c>
      <c r="W1256" t="s">
        <v>588</v>
      </c>
      <c r="X1256" t="str">
        <f t="shared" si="19"/>
        <v>Inversión</v>
      </c>
      <c r="Y1256" t="s">
        <v>626</v>
      </c>
    </row>
    <row r="1257" spans="1:25" x14ac:dyDescent="0.2">
      <c r="A1257" t="s">
        <v>3114</v>
      </c>
      <c r="B1257" t="s">
        <v>3125</v>
      </c>
      <c r="C1257" t="s">
        <v>4123</v>
      </c>
      <c r="D1257" t="s">
        <v>583</v>
      </c>
      <c r="E1257" t="s">
        <v>584</v>
      </c>
      <c r="F1257" t="s">
        <v>3087</v>
      </c>
      <c r="G1257" t="s">
        <v>2344</v>
      </c>
      <c r="H1257" t="s">
        <v>197</v>
      </c>
      <c r="I1257" t="s">
        <v>155</v>
      </c>
      <c r="J1257" t="s">
        <v>37</v>
      </c>
      <c r="K1257" t="s">
        <v>586</v>
      </c>
      <c r="L1257" t="s">
        <v>39</v>
      </c>
      <c r="M1257">
        <v>225282400</v>
      </c>
      <c r="N1257">
        <v>0</v>
      </c>
      <c r="O1257">
        <v>225282400</v>
      </c>
      <c r="P1257">
        <v>477439</v>
      </c>
      <c r="Q1257" t="s">
        <v>2362</v>
      </c>
      <c r="R1257" t="s">
        <v>3122</v>
      </c>
      <c r="S1257" t="s">
        <v>4124</v>
      </c>
      <c r="T1257" t="s">
        <v>4125</v>
      </c>
      <c r="U1257" t="s">
        <v>11288</v>
      </c>
      <c r="V1257" t="s">
        <v>11289</v>
      </c>
      <c r="W1257" t="s">
        <v>588</v>
      </c>
      <c r="X1257" t="str">
        <f t="shared" si="19"/>
        <v>Inversión</v>
      </c>
      <c r="Y1257" t="s">
        <v>626</v>
      </c>
    </row>
    <row r="1258" spans="1:25" x14ac:dyDescent="0.2">
      <c r="A1258" t="s">
        <v>3103</v>
      </c>
      <c r="B1258" t="s">
        <v>3130</v>
      </c>
      <c r="C1258" t="s">
        <v>4126</v>
      </c>
      <c r="D1258" t="s">
        <v>583</v>
      </c>
      <c r="E1258" t="s">
        <v>584</v>
      </c>
      <c r="F1258" t="s">
        <v>485</v>
      </c>
      <c r="G1258" t="s">
        <v>2344</v>
      </c>
      <c r="H1258" t="s">
        <v>164</v>
      </c>
      <c r="I1258" t="s">
        <v>118</v>
      </c>
      <c r="J1258" t="s">
        <v>37</v>
      </c>
      <c r="K1258" t="s">
        <v>586</v>
      </c>
      <c r="L1258" t="s">
        <v>39</v>
      </c>
      <c r="M1258">
        <v>48233724</v>
      </c>
      <c r="N1258">
        <v>0</v>
      </c>
      <c r="O1258">
        <v>48233724</v>
      </c>
      <c r="P1258">
        <v>0</v>
      </c>
      <c r="Q1258" t="s">
        <v>2363</v>
      </c>
      <c r="R1258" t="s">
        <v>3135</v>
      </c>
      <c r="S1258" t="s">
        <v>3483</v>
      </c>
      <c r="T1258" t="s">
        <v>588</v>
      </c>
      <c r="U1258" t="s">
        <v>4127</v>
      </c>
      <c r="V1258" t="s">
        <v>4128</v>
      </c>
      <c r="W1258" t="s">
        <v>588</v>
      </c>
      <c r="X1258" t="str">
        <f t="shared" si="19"/>
        <v>Funcionamiento</v>
      </c>
      <c r="Y1258" t="s">
        <v>2344</v>
      </c>
    </row>
    <row r="1259" spans="1:25" x14ac:dyDescent="0.2">
      <c r="A1259" t="s">
        <v>3103</v>
      </c>
      <c r="B1259" t="s">
        <v>3130</v>
      </c>
      <c r="C1259" t="s">
        <v>4126</v>
      </c>
      <c r="D1259" t="s">
        <v>583</v>
      </c>
      <c r="E1259" t="s">
        <v>584</v>
      </c>
      <c r="F1259" t="s">
        <v>485</v>
      </c>
      <c r="G1259" t="s">
        <v>2344</v>
      </c>
      <c r="H1259" t="s">
        <v>166</v>
      </c>
      <c r="I1259" t="s">
        <v>120</v>
      </c>
      <c r="J1259" t="s">
        <v>37</v>
      </c>
      <c r="K1259" t="s">
        <v>586</v>
      </c>
      <c r="L1259" t="s">
        <v>39</v>
      </c>
      <c r="M1259">
        <v>1147944</v>
      </c>
      <c r="N1259">
        <v>0</v>
      </c>
      <c r="O1259">
        <v>1147944</v>
      </c>
      <c r="P1259">
        <v>0</v>
      </c>
      <c r="Q1259" t="s">
        <v>2363</v>
      </c>
      <c r="R1259" t="s">
        <v>3135</v>
      </c>
      <c r="S1259" t="s">
        <v>3483</v>
      </c>
      <c r="T1259" t="s">
        <v>588</v>
      </c>
      <c r="U1259" t="s">
        <v>4127</v>
      </c>
      <c r="V1259" t="s">
        <v>4128</v>
      </c>
      <c r="W1259" t="s">
        <v>588</v>
      </c>
      <c r="X1259" t="str">
        <f t="shared" si="19"/>
        <v>Funcionamiento</v>
      </c>
      <c r="Y1259" t="s">
        <v>2344</v>
      </c>
    </row>
    <row r="1260" spans="1:25" x14ac:dyDescent="0.2">
      <c r="A1260" t="s">
        <v>3103</v>
      </c>
      <c r="B1260" t="s">
        <v>3130</v>
      </c>
      <c r="C1260" t="s">
        <v>4126</v>
      </c>
      <c r="D1260" t="s">
        <v>583</v>
      </c>
      <c r="E1260" t="s">
        <v>584</v>
      </c>
      <c r="F1260" t="s">
        <v>485</v>
      </c>
      <c r="G1260" t="s">
        <v>2344</v>
      </c>
      <c r="H1260" t="s">
        <v>180</v>
      </c>
      <c r="I1260" t="s">
        <v>134</v>
      </c>
      <c r="J1260" t="s">
        <v>37</v>
      </c>
      <c r="K1260" t="s">
        <v>586</v>
      </c>
      <c r="L1260" t="s">
        <v>39</v>
      </c>
      <c r="M1260">
        <v>230324</v>
      </c>
      <c r="N1260">
        <v>0</v>
      </c>
      <c r="O1260">
        <v>230324</v>
      </c>
      <c r="P1260">
        <v>0</v>
      </c>
      <c r="Q1260" t="s">
        <v>2363</v>
      </c>
      <c r="R1260" t="s">
        <v>3135</v>
      </c>
      <c r="S1260" t="s">
        <v>3483</v>
      </c>
      <c r="T1260" t="s">
        <v>588</v>
      </c>
      <c r="U1260" t="s">
        <v>4127</v>
      </c>
      <c r="V1260" t="s">
        <v>4128</v>
      </c>
      <c r="W1260" t="s">
        <v>588</v>
      </c>
      <c r="X1260" t="str">
        <f t="shared" si="19"/>
        <v>Funcionamiento</v>
      </c>
      <c r="Y1260" t="s">
        <v>2344</v>
      </c>
    </row>
    <row r="1261" spans="1:25" x14ac:dyDescent="0.2">
      <c r="A1261" t="s">
        <v>3103</v>
      </c>
      <c r="B1261" t="s">
        <v>3130</v>
      </c>
      <c r="C1261" t="s">
        <v>4126</v>
      </c>
      <c r="D1261" t="s">
        <v>583</v>
      </c>
      <c r="E1261" t="s">
        <v>584</v>
      </c>
      <c r="F1261" t="s">
        <v>485</v>
      </c>
      <c r="G1261" t="s">
        <v>2344</v>
      </c>
      <c r="H1261" t="s">
        <v>167</v>
      </c>
      <c r="I1261" t="s">
        <v>3051</v>
      </c>
      <c r="J1261" t="s">
        <v>37</v>
      </c>
      <c r="K1261" t="s">
        <v>586</v>
      </c>
      <c r="L1261" t="s">
        <v>39</v>
      </c>
      <c r="M1261">
        <v>1337102</v>
      </c>
      <c r="N1261">
        <v>0</v>
      </c>
      <c r="O1261">
        <v>1337102</v>
      </c>
      <c r="P1261">
        <v>0</v>
      </c>
      <c r="Q1261" t="s">
        <v>2363</v>
      </c>
      <c r="R1261" t="s">
        <v>3135</v>
      </c>
      <c r="S1261" t="s">
        <v>3483</v>
      </c>
      <c r="T1261" t="s">
        <v>588</v>
      </c>
      <c r="U1261" t="s">
        <v>4127</v>
      </c>
      <c r="V1261" t="s">
        <v>4128</v>
      </c>
      <c r="W1261" t="s">
        <v>588</v>
      </c>
      <c r="X1261" t="str">
        <f t="shared" si="19"/>
        <v>Funcionamiento</v>
      </c>
      <c r="Y1261" t="s">
        <v>2344</v>
      </c>
    </row>
    <row r="1262" spans="1:25" x14ac:dyDescent="0.2">
      <c r="A1262" t="s">
        <v>3103</v>
      </c>
      <c r="B1262" t="s">
        <v>3130</v>
      </c>
      <c r="C1262" t="s">
        <v>4126</v>
      </c>
      <c r="D1262" t="s">
        <v>583</v>
      </c>
      <c r="E1262" t="s">
        <v>584</v>
      </c>
      <c r="F1262" t="s">
        <v>485</v>
      </c>
      <c r="G1262" t="s">
        <v>2344</v>
      </c>
      <c r="H1262" t="s">
        <v>181</v>
      </c>
      <c r="I1262" t="s">
        <v>135</v>
      </c>
      <c r="J1262" t="s">
        <v>37</v>
      </c>
      <c r="K1262" t="s">
        <v>586</v>
      </c>
      <c r="L1262" t="s">
        <v>39</v>
      </c>
      <c r="M1262">
        <v>307903</v>
      </c>
      <c r="N1262">
        <v>0</v>
      </c>
      <c r="O1262">
        <v>307903</v>
      </c>
      <c r="P1262">
        <v>0</v>
      </c>
      <c r="Q1262" t="s">
        <v>2363</v>
      </c>
      <c r="R1262" t="s">
        <v>3135</v>
      </c>
      <c r="S1262" t="s">
        <v>3483</v>
      </c>
      <c r="T1262" t="s">
        <v>588</v>
      </c>
      <c r="U1262" t="s">
        <v>4127</v>
      </c>
      <c r="V1262" t="s">
        <v>4128</v>
      </c>
      <c r="W1262" t="s">
        <v>588</v>
      </c>
      <c r="X1262" t="str">
        <f t="shared" si="19"/>
        <v>Funcionamiento</v>
      </c>
      <c r="Y1262" t="s">
        <v>2344</v>
      </c>
    </row>
    <row r="1263" spans="1:25" x14ac:dyDescent="0.2">
      <c r="A1263" t="s">
        <v>3103</v>
      </c>
      <c r="B1263" t="s">
        <v>3130</v>
      </c>
      <c r="C1263" t="s">
        <v>4126</v>
      </c>
      <c r="D1263" t="s">
        <v>583</v>
      </c>
      <c r="E1263" t="s">
        <v>584</v>
      </c>
      <c r="F1263" t="s">
        <v>485</v>
      </c>
      <c r="G1263" t="s">
        <v>2344</v>
      </c>
      <c r="H1263" t="s">
        <v>169</v>
      </c>
      <c r="I1263" t="s">
        <v>123</v>
      </c>
      <c r="J1263" t="s">
        <v>37</v>
      </c>
      <c r="K1263" t="s">
        <v>586</v>
      </c>
      <c r="L1263" t="s">
        <v>39</v>
      </c>
      <c r="M1263">
        <v>304634</v>
      </c>
      <c r="N1263">
        <v>0</v>
      </c>
      <c r="O1263">
        <v>304634</v>
      </c>
      <c r="P1263">
        <v>0</v>
      </c>
      <c r="Q1263" t="s">
        <v>2363</v>
      </c>
      <c r="R1263" t="s">
        <v>3135</v>
      </c>
      <c r="S1263" t="s">
        <v>3483</v>
      </c>
      <c r="T1263" t="s">
        <v>588</v>
      </c>
      <c r="U1263" t="s">
        <v>4127</v>
      </c>
      <c r="V1263" t="s">
        <v>4128</v>
      </c>
      <c r="W1263" t="s">
        <v>588</v>
      </c>
      <c r="X1263" t="str">
        <f t="shared" si="19"/>
        <v>Funcionamiento</v>
      </c>
      <c r="Y1263" t="s">
        <v>2344</v>
      </c>
    </row>
    <row r="1264" spans="1:25" x14ac:dyDescent="0.2">
      <c r="A1264" t="s">
        <v>3103</v>
      </c>
      <c r="B1264" t="s">
        <v>3130</v>
      </c>
      <c r="C1264" t="s">
        <v>4126</v>
      </c>
      <c r="D1264" t="s">
        <v>583</v>
      </c>
      <c r="E1264" t="s">
        <v>584</v>
      </c>
      <c r="F1264" t="s">
        <v>485</v>
      </c>
      <c r="G1264" t="s">
        <v>2344</v>
      </c>
      <c r="H1264" t="s">
        <v>171</v>
      </c>
      <c r="I1264" t="s">
        <v>125</v>
      </c>
      <c r="J1264" t="s">
        <v>37</v>
      </c>
      <c r="K1264" t="s">
        <v>586</v>
      </c>
      <c r="L1264" t="s">
        <v>39</v>
      </c>
      <c r="M1264">
        <v>2067942</v>
      </c>
      <c r="N1264">
        <v>0</v>
      </c>
      <c r="O1264">
        <v>2067942</v>
      </c>
      <c r="P1264">
        <v>0</v>
      </c>
      <c r="Q1264" t="s">
        <v>2363</v>
      </c>
      <c r="R1264" t="s">
        <v>3135</v>
      </c>
      <c r="S1264" t="s">
        <v>3483</v>
      </c>
      <c r="T1264" t="s">
        <v>588</v>
      </c>
      <c r="U1264" t="s">
        <v>4127</v>
      </c>
      <c r="V1264" t="s">
        <v>4128</v>
      </c>
      <c r="W1264" t="s">
        <v>588</v>
      </c>
      <c r="X1264" t="str">
        <f t="shared" si="19"/>
        <v>Funcionamiento</v>
      </c>
      <c r="Y1264" t="s">
        <v>2344</v>
      </c>
    </row>
    <row r="1265" spans="1:25" x14ac:dyDescent="0.2">
      <c r="A1265" t="s">
        <v>3103</v>
      </c>
      <c r="B1265" t="s">
        <v>3130</v>
      </c>
      <c r="C1265" t="s">
        <v>4126</v>
      </c>
      <c r="D1265" t="s">
        <v>583</v>
      </c>
      <c r="E1265" t="s">
        <v>584</v>
      </c>
      <c r="F1265" t="s">
        <v>485</v>
      </c>
      <c r="G1265" t="s">
        <v>2344</v>
      </c>
      <c r="H1265" t="s">
        <v>178</v>
      </c>
      <c r="I1265" t="s">
        <v>132</v>
      </c>
      <c r="J1265" t="s">
        <v>37</v>
      </c>
      <c r="K1265" t="s">
        <v>586</v>
      </c>
      <c r="L1265" t="s">
        <v>39</v>
      </c>
      <c r="M1265">
        <v>2769512</v>
      </c>
      <c r="N1265">
        <v>0</v>
      </c>
      <c r="O1265">
        <v>2769512</v>
      </c>
      <c r="P1265">
        <v>0</v>
      </c>
      <c r="Q1265" t="s">
        <v>2363</v>
      </c>
      <c r="R1265" t="s">
        <v>3135</v>
      </c>
      <c r="S1265" t="s">
        <v>3483</v>
      </c>
      <c r="T1265" t="s">
        <v>588</v>
      </c>
      <c r="U1265" t="s">
        <v>4127</v>
      </c>
      <c r="V1265" t="s">
        <v>4128</v>
      </c>
      <c r="W1265" t="s">
        <v>588</v>
      </c>
      <c r="X1265" t="str">
        <f t="shared" si="19"/>
        <v>Funcionamiento</v>
      </c>
      <c r="Y1265" t="s">
        <v>2344</v>
      </c>
    </row>
    <row r="1266" spans="1:25" x14ac:dyDescent="0.2">
      <c r="A1266" t="s">
        <v>3122</v>
      </c>
      <c r="B1266" t="s">
        <v>3130</v>
      </c>
      <c r="C1266" t="s">
        <v>4129</v>
      </c>
      <c r="D1266" t="s">
        <v>583</v>
      </c>
      <c r="E1266" t="s">
        <v>584</v>
      </c>
      <c r="F1266" t="s">
        <v>485</v>
      </c>
      <c r="G1266" t="s">
        <v>2344</v>
      </c>
      <c r="H1266" t="s">
        <v>172</v>
      </c>
      <c r="I1266" t="s">
        <v>126</v>
      </c>
      <c r="J1266" t="s">
        <v>37</v>
      </c>
      <c r="K1266" t="s">
        <v>586</v>
      </c>
      <c r="L1266" t="s">
        <v>39</v>
      </c>
      <c r="M1266">
        <v>6425200</v>
      </c>
      <c r="N1266">
        <v>0</v>
      </c>
      <c r="O1266">
        <v>6425200</v>
      </c>
      <c r="P1266">
        <v>0</v>
      </c>
      <c r="Q1266" t="s">
        <v>2364</v>
      </c>
      <c r="R1266" t="s">
        <v>3119</v>
      </c>
      <c r="S1266" t="s">
        <v>3138</v>
      </c>
      <c r="T1266" t="s">
        <v>588</v>
      </c>
      <c r="U1266" t="s">
        <v>4130</v>
      </c>
      <c r="V1266" t="s">
        <v>4131</v>
      </c>
      <c r="W1266" t="s">
        <v>588</v>
      </c>
      <c r="X1266" t="str">
        <f t="shared" si="19"/>
        <v>Funcionamiento</v>
      </c>
      <c r="Y1266" t="s">
        <v>2344</v>
      </c>
    </row>
    <row r="1267" spans="1:25" x14ac:dyDescent="0.2">
      <c r="A1267" t="s">
        <v>3122</v>
      </c>
      <c r="B1267" t="s">
        <v>3130</v>
      </c>
      <c r="C1267" t="s">
        <v>4129</v>
      </c>
      <c r="D1267" t="s">
        <v>583</v>
      </c>
      <c r="E1267" t="s">
        <v>584</v>
      </c>
      <c r="F1267" t="s">
        <v>485</v>
      </c>
      <c r="G1267" t="s">
        <v>2344</v>
      </c>
      <c r="H1267" t="s">
        <v>174</v>
      </c>
      <c r="I1267" t="s">
        <v>128</v>
      </c>
      <c r="J1267" t="s">
        <v>37</v>
      </c>
      <c r="K1267" t="s">
        <v>586</v>
      </c>
      <c r="L1267" t="s">
        <v>39</v>
      </c>
      <c r="M1267">
        <v>1947900</v>
      </c>
      <c r="N1267">
        <v>0</v>
      </c>
      <c r="O1267">
        <v>1947900</v>
      </c>
      <c r="P1267">
        <v>0</v>
      </c>
      <c r="Q1267" t="s">
        <v>2364</v>
      </c>
      <c r="R1267" t="s">
        <v>3119</v>
      </c>
      <c r="S1267" t="s">
        <v>3138</v>
      </c>
      <c r="T1267" t="s">
        <v>588</v>
      </c>
      <c r="U1267" t="s">
        <v>4130</v>
      </c>
      <c r="V1267" t="s">
        <v>4131</v>
      </c>
      <c r="W1267" t="s">
        <v>588</v>
      </c>
      <c r="X1267" t="str">
        <f t="shared" si="19"/>
        <v>Funcionamiento</v>
      </c>
      <c r="Y1267" t="s">
        <v>2344</v>
      </c>
    </row>
    <row r="1268" spans="1:25" x14ac:dyDescent="0.2">
      <c r="A1268" t="s">
        <v>3122</v>
      </c>
      <c r="B1268" t="s">
        <v>3130</v>
      </c>
      <c r="C1268" t="s">
        <v>4129</v>
      </c>
      <c r="D1268" t="s">
        <v>583</v>
      </c>
      <c r="E1268" t="s">
        <v>584</v>
      </c>
      <c r="F1268" t="s">
        <v>485</v>
      </c>
      <c r="G1268" t="s">
        <v>2344</v>
      </c>
      <c r="H1268" t="s">
        <v>173</v>
      </c>
      <c r="I1268" t="s">
        <v>127</v>
      </c>
      <c r="J1268" t="s">
        <v>37</v>
      </c>
      <c r="K1268" t="s">
        <v>586</v>
      </c>
      <c r="L1268" t="s">
        <v>39</v>
      </c>
      <c r="M1268">
        <v>4551600</v>
      </c>
      <c r="N1268">
        <v>0</v>
      </c>
      <c r="O1268">
        <v>4551600</v>
      </c>
      <c r="P1268">
        <v>0</v>
      </c>
      <c r="Q1268" t="s">
        <v>2364</v>
      </c>
      <c r="R1268" t="s">
        <v>3119</v>
      </c>
      <c r="S1268" t="s">
        <v>3138</v>
      </c>
      <c r="T1268" t="s">
        <v>588</v>
      </c>
      <c r="U1268" t="s">
        <v>4130</v>
      </c>
      <c r="V1268" t="s">
        <v>4131</v>
      </c>
      <c r="W1268" t="s">
        <v>588</v>
      </c>
      <c r="X1268" t="str">
        <f t="shared" si="19"/>
        <v>Funcionamiento</v>
      </c>
      <c r="Y1268" t="s">
        <v>2344</v>
      </c>
    </row>
    <row r="1269" spans="1:25" x14ac:dyDescent="0.2">
      <c r="A1269" t="s">
        <v>3122</v>
      </c>
      <c r="B1269" t="s">
        <v>3130</v>
      </c>
      <c r="C1269" t="s">
        <v>4129</v>
      </c>
      <c r="D1269" t="s">
        <v>583</v>
      </c>
      <c r="E1269" t="s">
        <v>584</v>
      </c>
      <c r="F1269" t="s">
        <v>485</v>
      </c>
      <c r="G1269" t="s">
        <v>2344</v>
      </c>
      <c r="H1269" t="s">
        <v>175</v>
      </c>
      <c r="I1269" t="s">
        <v>129</v>
      </c>
      <c r="J1269" t="s">
        <v>37</v>
      </c>
      <c r="K1269" t="s">
        <v>586</v>
      </c>
      <c r="L1269" t="s">
        <v>39</v>
      </c>
      <c r="M1269">
        <v>632500</v>
      </c>
      <c r="N1269">
        <v>0</v>
      </c>
      <c r="O1269">
        <v>632500</v>
      </c>
      <c r="P1269">
        <v>0</v>
      </c>
      <c r="Q1269" t="s">
        <v>2364</v>
      </c>
      <c r="R1269" t="s">
        <v>3119</v>
      </c>
      <c r="S1269" t="s">
        <v>3138</v>
      </c>
      <c r="T1269" t="s">
        <v>588</v>
      </c>
      <c r="U1269" t="s">
        <v>4130</v>
      </c>
      <c r="V1269" t="s">
        <v>4131</v>
      </c>
      <c r="W1269" t="s">
        <v>588</v>
      </c>
      <c r="X1269" t="str">
        <f t="shared" si="19"/>
        <v>Funcionamiento</v>
      </c>
      <c r="Y1269" t="s">
        <v>2344</v>
      </c>
    </row>
    <row r="1270" spans="1:25" x14ac:dyDescent="0.2">
      <c r="A1270" t="s">
        <v>3122</v>
      </c>
      <c r="B1270" t="s">
        <v>3130</v>
      </c>
      <c r="C1270" t="s">
        <v>4129</v>
      </c>
      <c r="D1270" t="s">
        <v>583</v>
      </c>
      <c r="E1270" t="s">
        <v>584</v>
      </c>
      <c r="F1270" t="s">
        <v>485</v>
      </c>
      <c r="G1270" t="s">
        <v>2344</v>
      </c>
      <c r="H1270" t="s">
        <v>176</v>
      </c>
      <c r="I1270" t="s">
        <v>130</v>
      </c>
      <c r="J1270" t="s">
        <v>37</v>
      </c>
      <c r="K1270" t="s">
        <v>586</v>
      </c>
      <c r="L1270" t="s">
        <v>39</v>
      </c>
      <c r="M1270">
        <v>1461400</v>
      </c>
      <c r="N1270">
        <v>0</v>
      </c>
      <c r="O1270">
        <v>1461400</v>
      </c>
      <c r="P1270">
        <v>0</v>
      </c>
      <c r="Q1270" t="s">
        <v>2364</v>
      </c>
      <c r="R1270" t="s">
        <v>3119</v>
      </c>
      <c r="S1270" t="s">
        <v>3138</v>
      </c>
      <c r="T1270" t="s">
        <v>588</v>
      </c>
      <c r="U1270" t="s">
        <v>4130</v>
      </c>
      <c r="V1270" t="s">
        <v>4131</v>
      </c>
      <c r="W1270" t="s">
        <v>588</v>
      </c>
      <c r="X1270" t="str">
        <f t="shared" si="19"/>
        <v>Funcionamiento</v>
      </c>
      <c r="Y1270" t="s">
        <v>2344</v>
      </c>
    </row>
    <row r="1271" spans="1:25" x14ac:dyDescent="0.2">
      <c r="A1271" t="s">
        <v>3122</v>
      </c>
      <c r="B1271" t="s">
        <v>3130</v>
      </c>
      <c r="C1271" t="s">
        <v>4129</v>
      </c>
      <c r="D1271" t="s">
        <v>583</v>
      </c>
      <c r="E1271" t="s">
        <v>584</v>
      </c>
      <c r="F1271" t="s">
        <v>485</v>
      </c>
      <c r="G1271" t="s">
        <v>2344</v>
      </c>
      <c r="H1271" t="s">
        <v>177</v>
      </c>
      <c r="I1271" t="s">
        <v>131</v>
      </c>
      <c r="J1271" t="s">
        <v>37</v>
      </c>
      <c r="K1271" t="s">
        <v>586</v>
      </c>
      <c r="L1271" t="s">
        <v>39</v>
      </c>
      <c r="M1271">
        <v>974300</v>
      </c>
      <c r="N1271">
        <v>0</v>
      </c>
      <c r="O1271">
        <v>974300</v>
      </c>
      <c r="P1271">
        <v>0</v>
      </c>
      <c r="Q1271" t="s">
        <v>2364</v>
      </c>
      <c r="R1271" t="s">
        <v>3119</v>
      </c>
      <c r="S1271" t="s">
        <v>3138</v>
      </c>
      <c r="T1271" t="s">
        <v>588</v>
      </c>
      <c r="U1271" t="s">
        <v>4130</v>
      </c>
      <c r="V1271" t="s">
        <v>4131</v>
      </c>
      <c r="W1271" t="s">
        <v>588</v>
      </c>
      <c r="X1271" t="str">
        <f t="shared" si="19"/>
        <v>Funcionamiento</v>
      </c>
      <c r="Y1271" t="s">
        <v>2344</v>
      </c>
    </row>
    <row r="1272" spans="1:25" x14ac:dyDescent="0.2">
      <c r="A1272" t="s">
        <v>3135</v>
      </c>
      <c r="B1272" t="s">
        <v>3136</v>
      </c>
      <c r="C1272" t="s">
        <v>4132</v>
      </c>
      <c r="D1272" t="s">
        <v>583</v>
      </c>
      <c r="E1272" t="s">
        <v>584</v>
      </c>
      <c r="F1272" t="s">
        <v>3090</v>
      </c>
      <c r="G1272" t="s">
        <v>2344</v>
      </c>
      <c r="H1272" t="s">
        <v>198</v>
      </c>
      <c r="I1272" t="s">
        <v>157</v>
      </c>
      <c r="J1272" t="s">
        <v>48</v>
      </c>
      <c r="K1272" t="s">
        <v>596</v>
      </c>
      <c r="L1272" t="s">
        <v>39</v>
      </c>
      <c r="M1272">
        <v>76807890</v>
      </c>
      <c r="N1272">
        <v>0</v>
      </c>
      <c r="O1272">
        <v>76807890</v>
      </c>
      <c r="P1272">
        <v>3534210</v>
      </c>
      <c r="Q1272" t="s">
        <v>2365</v>
      </c>
      <c r="R1272" t="s">
        <v>3118</v>
      </c>
      <c r="S1272" t="s">
        <v>4133</v>
      </c>
      <c r="T1272" t="s">
        <v>4134</v>
      </c>
      <c r="U1272" t="s">
        <v>8923</v>
      </c>
      <c r="V1272" t="s">
        <v>8924</v>
      </c>
      <c r="W1272" t="s">
        <v>588</v>
      </c>
      <c r="X1272" t="str">
        <f t="shared" si="19"/>
        <v>Inversión</v>
      </c>
      <c r="Y1272" t="s">
        <v>708</v>
      </c>
    </row>
    <row r="1273" spans="1:25" x14ac:dyDescent="0.2">
      <c r="A1273" t="s">
        <v>3119</v>
      </c>
      <c r="B1273" t="s">
        <v>3148</v>
      </c>
      <c r="C1273" t="s">
        <v>4135</v>
      </c>
      <c r="D1273" t="s">
        <v>583</v>
      </c>
      <c r="E1273" t="s">
        <v>584</v>
      </c>
      <c r="F1273" t="s">
        <v>485</v>
      </c>
      <c r="G1273" t="s">
        <v>2344</v>
      </c>
      <c r="H1273" t="s">
        <v>166</v>
      </c>
      <c r="I1273" t="s">
        <v>120</v>
      </c>
      <c r="J1273" t="s">
        <v>37</v>
      </c>
      <c r="K1273" t="s">
        <v>586</v>
      </c>
      <c r="L1273" t="s">
        <v>39</v>
      </c>
      <c r="M1273">
        <v>1057568</v>
      </c>
      <c r="N1273">
        <v>0</v>
      </c>
      <c r="O1273">
        <v>1057568</v>
      </c>
      <c r="P1273">
        <v>0</v>
      </c>
      <c r="Q1273" t="s">
        <v>2366</v>
      </c>
      <c r="R1273" t="s">
        <v>3138</v>
      </c>
      <c r="S1273" t="s">
        <v>3812</v>
      </c>
      <c r="T1273" t="s">
        <v>588</v>
      </c>
      <c r="U1273" t="s">
        <v>4136</v>
      </c>
      <c r="V1273" t="s">
        <v>4137</v>
      </c>
      <c r="W1273" t="s">
        <v>588</v>
      </c>
      <c r="X1273" t="str">
        <f t="shared" si="19"/>
        <v>Funcionamiento</v>
      </c>
      <c r="Y1273" t="s">
        <v>2344</v>
      </c>
    </row>
    <row r="1274" spans="1:25" x14ac:dyDescent="0.2">
      <c r="A1274" t="s">
        <v>3119</v>
      </c>
      <c r="B1274" t="s">
        <v>3148</v>
      </c>
      <c r="C1274" t="s">
        <v>4135</v>
      </c>
      <c r="D1274" t="s">
        <v>583</v>
      </c>
      <c r="E1274" t="s">
        <v>584</v>
      </c>
      <c r="F1274" t="s">
        <v>485</v>
      </c>
      <c r="G1274" t="s">
        <v>2344</v>
      </c>
      <c r="H1274" t="s">
        <v>180</v>
      </c>
      <c r="I1274" t="s">
        <v>134</v>
      </c>
      <c r="J1274" t="s">
        <v>37</v>
      </c>
      <c r="K1274" t="s">
        <v>586</v>
      </c>
      <c r="L1274" t="s">
        <v>39</v>
      </c>
      <c r="M1274">
        <v>84297</v>
      </c>
      <c r="N1274">
        <v>0</v>
      </c>
      <c r="O1274">
        <v>84297</v>
      </c>
      <c r="P1274">
        <v>0</v>
      </c>
      <c r="Q1274" t="s">
        <v>2366</v>
      </c>
      <c r="R1274" t="s">
        <v>3138</v>
      </c>
      <c r="S1274" t="s">
        <v>3812</v>
      </c>
      <c r="T1274" t="s">
        <v>588</v>
      </c>
      <c r="U1274" t="s">
        <v>4136</v>
      </c>
      <c r="V1274" t="s">
        <v>4137</v>
      </c>
      <c r="W1274" t="s">
        <v>588</v>
      </c>
      <c r="X1274" t="str">
        <f t="shared" si="19"/>
        <v>Funcionamiento</v>
      </c>
      <c r="Y1274" t="s">
        <v>2344</v>
      </c>
    </row>
    <row r="1275" spans="1:25" x14ac:dyDescent="0.2">
      <c r="A1275" t="s">
        <v>3119</v>
      </c>
      <c r="B1275" t="s">
        <v>3148</v>
      </c>
      <c r="C1275" t="s">
        <v>4135</v>
      </c>
      <c r="D1275" t="s">
        <v>583</v>
      </c>
      <c r="E1275" t="s">
        <v>584</v>
      </c>
      <c r="F1275" t="s">
        <v>485</v>
      </c>
      <c r="G1275" t="s">
        <v>2344</v>
      </c>
      <c r="H1275" t="s">
        <v>167</v>
      </c>
      <c r="I1275" t="s">
        <v>3051</v>
      </c>
      <c r="J1275" t="s">
        <v>37</v>
      </c>
      <c r="K1275" t="s">
        <v>586</v>
      </c>
      <c r="L1275" t="s">
        <v>39</v>
      </c>
      <c r="M1275">
        <v>1337102</v>
      </c>
      <c r="N1275">
        <v>0</v>
      </c>
      <c r="O1275">
        <v>1337102</v>
      </c>
      <c r="P1275">
        <v>0</v>
      </c>
      <c r="Q1275" t="s">
        <v>2366</v>
      </c>
      <c r="R1275" t="s">
        <v>3138</v>
      </c>
      <c r="S1275" t="s">
        <v>3812</v>
      </c>
      <c r="T1275" t="s">
        <v>588</v>
      </c>
      <c r="U1275" t="s">
        <v>4136</v>
      </c>
      <c r="V1275" t="s">
        <v>4137</v>
      </c>
      <c r="W1275" t="s">
        <v>588</v>
      </c>
      <c r="X1275" t="str">
        <f t="shared" si="19"/>
        <v>Funcionamiento</v>
      </c>
      <c r="Y1275" t="s">
        <v>2344</v>
      </c>
    </row>
    <row r="1276" spans="1:25" x14ac:dyDescent="0.2">
      <c r="A1276" t="s">
        <v>3119</v>
      </c>
      <c r="B1276" t="s">
        <v>3148</v>
      </c>
      <c r="C1276" t="s">
        <v>4135</v>
      </c>
      <c r="D1276" t="s">
        <v>583</v>
      </c>
      <c r="E1276" t="s">
        <v>584</v>
      </c>
      <c r="F1276" t="s">
        <v>485</v>
      </c>
      <c r="G1276" t="s">
        <v>2344</v>
      </c>
      <c r="H1276" t="s">
        <v>171</v>
      </c>
      <c r="I1276" t="s">
        <v>125</v>
      </c>
      <c r="J1276" t="s">
        <v>37</v>
      </c>
      <c r="K1276" t="s">
        <v>586</v>
      </c>
      <c r="L1276" t="s">
        <v>39</v>
      </c>
      <c r="M1276">
        <v>1206014</v>
      </c>
      <c r="N1276">
        <v>0</v>
      </c>
      <c r="O1276">
        <v>1206014</v>
      </c>
      <c r="P1276">
        <v>0</v>
      </c>
      <c r="Q1276" t="s">
        <v>2366</v>
      </c>
      <c r="R1276" t="s">
        <v>3138</v>
      </c>
      <c r="S1276" t="s">
        <v>3812</v>
      </c>
      <c r="T1276" t="s">
        <v>588</v>
      </c>
      <c r="U1276" t="s">
        <v>4136</v>
      </c>
      <c r="V1276" t="s">
        <v>4137</v>
      </c>
      <c r="W1276" t="s">
        <v>588</v>
      </c>
      <c r="X1276" t="str">
        <f t="shared" si="19"/>
        <v>Funcionamiento</v>
      </c>
      <c r="Y1276" t="s">
        <v>2344</v>
      </c>
    </row>
    <row r="1277" spans="1:25" x14ac:dyDescent="0.2">
      <c r="A1277" t="s">
        <v>3119</v>
      </c>
      <c r="B1277" t="s">
        <v>3148</v>
      </c>
      <c r="C1277" t="s">
        <v>4135</v>
      </c>
      <c r="D1277" t="s">
        <v>583</v>
      </c>
      <c r="E1277" t="s">
        <v>584</v>
      </c>
      <c r="F1277" t="s">
        <v>485</v>
      </c>
      <c r="G1277" t="s">
        <v>2344</v>
      </c>
      <c r="H1277" t="s">
        <v>178</v>
      </c>
      <c r="I1277" t="s">
        <v>132</v>
      </c>
      <c r="J1277" t="s">
        <v>37</v>
      </c>
      <c r="K1277" t="s">
        <v>586</v>
      </c>
      <c r="L1277" t="s">
        <v>39</v>
      </c>
      <c r="M1277">
        <v>1018412</v>
      </c>
      <c r="N1277">
        <v>0</v>
      </c>
      <c r="O1277">
        <v>1018412</v>
      </c>
      <c r="P1277">
        <v>0</v>
      </c>
      <c r="Q1277" t="s">
        <v>2366</v>
      </c>
      <c r="R1277" t="s">
        <v>3138</v>
      </c>
      <c r="S1277" t="s">
        <v>3812</v>
      </c>
      <c r="T1277" t="s">
        <v>588</v>
      </c>
      <c r="U1277" t="s">
        <v>4136</v>
      </c>
      <c r="V1277" t="s">
        <v>4137</v>
      </c>
      <c r="W1277" t="s">
        <v>588</v>
      </c>
      <c r="X1277" t="str">
        <f t="shared" si="19"/>
        <v>Funcionamiento</v>
      </c>
      <c r="Y1277" t="s">
        <v>2344</v>
      </c>
    </row>
    <row r="1278" spans="1:25" x14ac:dyDescent="0.2">
      <c r="A1278" t="s">
        <v>3119</v>
      </c>
      <c r="B1278" t="s">
        <v>3148</v>
      </c>
      <c r="C1278" t="s">
        <v>4135</v>
      </c>
      <c r="D1278" t="s">
        <v>583</v>
      </c>
      <c r="E1278" t="s">
        <v>584</v>
      </c>
      <c r="F1278" t="s">
        <v>485</v>
      </c>
      <c r="G1278" t="s">
        <v>2344</v>
      </c>
      <c r="H1278" t="s">
        <v>164</v>
      </c>
      <c r="I1278" t="s">
        <v>118</v>
      </c>
      <c r="J1278" t="s">
        <v>37</v>
      </c>
      <c r="K1278" t="s">
        <v>586</v>
      </c>
      <c r="L1278" t="s">
        <v>39</v>
      </c>
      <c r="M1278">
        <v>42943152</v>
      </c>
      <c r="N1278">
        <v>0</v>
      </c>
      <c r="O1278">
        <v>42943152</v>
      </c>
      <c r="P1278">
        <v>0</v>
      </c>
      <c r="Q1278" t="s">
        <v>2366</v>
      </c>
      <c r="R1278" t="s">
        <v>3138</v>
      </c>
      <c r="S1278" t="s">
        <v>3812</v>
      </c>
      <c r="T1278" t="s">
        <v>588</v>
      </c>
      <c r="U1278" t="s">
        <v>4136</v>
      </c>
      <c r="V1278" t="s">
        <v>4137</v>
      </c>
      <c r="W1278" t="s">
        <v>588</v>
      </c>
      <c r="X1278" t="str">
        <f t="shared" si="19"/>
        <v>Funcionamiento</v>
      </c>
      <c r="Y1278" t="s">
        <v>2344</v>
      </c>
    </row>
    <row r="1279" spans="1:25" x14ac:dyDescent="0.2">
      <c r="A1279" t="s">
        <v>3119</v>
      </c>
      <c r="B1279" t="s">
        <v>3148</v>
      </c>
      <c r="C1279" t="s">
        <v>4135</v>
      </c>
      <c r="D1279" t="s">
        <v>583</v>
      </c>
      <c r="E1279" t="s">
        <v>584</v>
      </c>
      <c r="F1279" t="s">
        <v>485</v>
      </c>
      <c r="G1279" t="s">
        <v>2344</v>
      </c>
      <c r="H1279" t="s">
        <v>169</v>
      </c>
      <c r="I1279" t="s">
        <v>123</v>
      </c>
      <c r="J1279" t="s">
        <v>37</v>
      </c>
      <c r="K1279" t="s">
        <v>586</v>
      </c>
      <c r="L1279" t="s">
        <v>39</v>
      </c>
      <c r="M1279">
        <v>1963677</v>
      </c>
      <c r="N1279">
        <v>0</v>
      </c>
      <c r="O1279">
        <v>1963677</v>
      </c>
      <c r="P1279">
        <v>0</v>
      </c>
      <c r="Q1279" t="s">
        <v>2366</v>
      </c>
      <c r="R1279" t="s">
        <v>3138</v>
      </c>
      <c r="S1279" t="s">
        <v>3812</v>
      </c>
      <c r="T1279" t="s">
        <v>588</v>
      </c>
      <c r="U1279" t="s">
        <v>4136</v>
      </c>
      <c r="V1279" t="s">
        <v>4137</v>
      </c>
      <c r="W1279" t="s">
        <v>588</v>
      </c>
      <c r="X1279" t="str">
        <f t="shared" si="19"/>
        <v>Funcionamiento</v>
      </c>
      <c r="Y1279" t="s">
        <v>2344</v>
      </c>
    </row>
    <row r="1280" spans="1:25" x14ac:dyDescent="0.2">
      <c r="A1280" t="s">
        <v>3118</v>
      </c>
      <c r="B1280" t="s">
        <v>4138</v>
      </c>
      <c r="C1280" t="s">
        <v>4139</v>
      </c>
      <c r="D1280" t="s">
        <v>583</v>
      </c>
      <c r="E1280" t="s">
        <v>584</v>
      </c>
      <c r="F1280" t="s">
        <v>3144</v>
      </c>
      <c r="G1280" t="s">
        <v>2344</v>
      </c>
      <c r="H1280" t="s">
        <v>199</v>
      </c>
      <c r="I1280" t="s">
        <v>159</v>
      </c>
      <c r="J1280" t="s">
        <v>48</v>
      </c>
      <c r="K1280" t="s">
        <v>596</v>
      </c>
      <c r="L1280" t="s">
        <v>39</v>
      </c>
      <c r="M1280">
        <v>24269760</v>
      </c>
      <c r="N1280">
        <v>-1516860</v>
      </c>
      <c r="O1280">
        <v>22752900</v>
      </c>
      <c r="P1280">
        <v>0</v>
      </c>
      <c r="Q1280" t="s">
        <v>2367</v>
      </c>
      <c r="R1280" t="s">
        <v>3145</v>
      </c>
      <c r="S1280" t="s">
        <v>3166</v>
      </c>
      <c r="T1280" t="s">
        <v>3251</v>
      </c>
      <c r="U1280" t="s">
        <v>11290</v>
      </c>
      <c r="V1280" t="s">
        <v>11291</v>
      </c>
      <c r="W1280" t="s">
        <v>588</v>
      </c>
      <c r="X1280" t="str">
        <f t="shared" si="19"/>
        <v>Inversión</v>
      </c>
      <c r="Y1280" t="s">
        <v>585</v>
      </c>
    </row>
    <row r="1281" spans="1:25" x14ac:dyDescent="0.2">
      <c r="A1281" t="s">
        <v>3138</v>
      </c>
      <c r="B1281" t="s">
        <v>4140</v>
      </c>
      <c r="C1281" t="s">
        <v>4141</v>
      </c>
      <c r="D1281" t="s">
        <v>583</v>
      </c>
      <c r="E1281" t="s">
        <v>584</v>
      </c>
      <c r="F1281" t="s">
        <v>485</v>
      </c>
      <c r="G1281" t="s">
        <v>2344</v>
      </c>
      <c r="H1281" t="s">
        <v>171</v>
      </c>
      <c r="I1281" t="s">
        <v>125</v>
      </c>
      <c r="J1281" t="s">
        <v>37</v>
      </c>
      <c r="K1281" t="s">
        <v>586</v>
      </c>
      <c r="L1281" t="s">
        <v>39</v>
      </c>
      <c r="M1281">
        <v>1206014</v>
      </c>
      <c r="N1281">
        <v>0</v>
      </c>
      <c r="O1281">
        <v>1206014</v>
      </c>
      <c r="P1281">
        <v>0</v>
      </c>
      <c r="Q1281" t="s">
        <v>2368</v>
      </c>
      <c r="R1281" t="s">
        <v>3132</v>
      </c>
      <c r="S1281" t="s">
        <v>3150</v>
      </c>
      <c r="T1281" t="s">
        <v>588</v>
      </c>
      <c r="U1281" t="s">
        <v>4142</v>
      </c>
      <c r="V1281" t="s">
        <v>4143</v>
      </c>
      <c r="W1281" t="s">
        <v>588</v>
      </c>
      <c r="X1281" t="str">
        <f t="shared" si="19"/>
        <v>Funcionamiento</v>
      </c>
      <c r="Y1281" t="s">
        <v>2344</v>
      </c>
    </row>
    <row r="1282" spans="1:25" x14ac:dyDescent="0.2">
      <c r="A1282" t="s">
        <v>3138</v>
      </c>
      <c r="B1282" t="s">
        <v>4140</v>
      </c>
      <c r="C1282" t="s">
        <v>4141</v>
      </c>
      <c r="D1282" t="s">
        <v>583</v>
      </c>
      <c r="E1282" t="s">
        <v>584</v>
      </c>
      <c r="F1282" t="s">
        <v>485</v>
      </c>
      <c r="G1282" t="s">
        <v>2344</v>
      </c>
      <c r="H1282" t="s">
        <v>180</v>
      </c>
      <c r="I1282" t="s">
        <v>134</v>
      </c>
      <c r="J1282" t="s">
        <v>37</v>
      </c>
      <c r="K1282" t="s">
        <v>586</v>
      </c>
      <c r="L1282" t="s">
        <v>39</v>
      </c>
      <c r="M1282">
        <v>84297</v>
      </c>
      <c r="N1282">
        <v>0</v>
      </c>
      <c r="O1282">
        <v>84297</v>
      </c>
      <c r="P1282">
        <v>0</v>
      </c>
      <c r="Q1282" t="s">
        <v>2368</v>
      </c>
      <c r="R1282" t="s">
        <v>3132</v>
      </c>
      <c r="S1282" t="s">
        <v>3150</v>
      </c>
      <c r="T1282" t="s">
        <v>588</v>
      </c>
      <c r="U1282" t="s">
        <v>4142</v>
      </c>
      <c r="V1282" t="s">
        <v>4143</v>
      </c>
      <c r="W1282" t="s">
        <v>588</v>
      </c>
      <c r="X1282" t="str">
        <f t="shared" ref="X1282:X1345" si="20">IF(LEFT(H1282,1)="C","Inversión","Funcionamiento")</f>
        <v>Funcionamiento</v>
      </c>
      <c r="Y1282" t="s">
        <v>2344</v>
      </c>
    </row>
    <row r="1283" spans="1:25" x14ac:dyDescent="0.2">
      <c r="A1283" t="s">
        <v>3138</v>
      </c>
      <c r="B1283" t="s">
        <v>4140</v>
      </c>
      <c r="C1283" t="s">
        <v>4141</v>
      </c>
      <c r="D1283" t="s">
        <v>583</v>
      </c>
      <c r="E1283" t="s">
        <v>584</v>
      </c>
      <c r="F1283" t="s">
        <v>485</v>
      </c>
      <c r="G1283" t="s">
        <v>2344</v>
      </c>
      <c r="H1283" t="s">
        <v>178</v>
      </c>
      <c r="I1283" t="s">
        <v>132</v>
      </c>
      <c r="J1283" t="s">
        <v>37</v>
      </c>
      <c r="K1283" t="s">
        <v>586</v>
      </c>
      <c r="L1283" t="s">
        <v>39</v>
      </c>
      <c r="M1283">
        <v>1018412</v>
      </c>
      <c r="N1283">
        <v>0</v>
      </c>
      <c r="O1283">
        <v>1018412</v>
      </c>
      <c r="P1283">
        <v>0</v>
      </c>
      <c r="Q1283" t="s">
        <v>2368</v>
      </c>
      <c r="R1283" t="s">
        <v>3132</v>
      </c>
      <c r="S1283" t="s">
        <v>3150</v>
      </c>
      <c r="T1283" t="s">
        <v>588</v>
      </c>
      <c r="U1283" t="s">
        <v>4142</v>
      </c>
      <c r="V1283" t="s">
        <v>4143</v>
      </c>
      <c r="W1283" t="s">
        <v>588</v>
      </c>
      <c r="X1283" t="str">
        <f t="shared" si="20"/>
        <v>Funcionamiento</v>
      </c>
      <c r="Y1283" t="s">
        <v>2344</v>
      </c>
    </row>
    <row r="1284" spans="1:25" x14ac:dyDescent="0.2">
      <c r="A1284" t="s">
        <v>3145</v>
      </c>
      <c r="B1284" t="s">
        <v>4140</v>
      </c>
      <c r="C1284" t="s">
        <v>4144</v>
      </c>
      <c r="D1284" t="s">
        <v>583</v>
      </c>
      <c r="E1284" t="s">
        <v>584</v>
      </c>
      <c r="F1284" t="s">
        <v>485</v>
      </c>
      <c r="G1284" t="s">
        <v>2344</v>
      </c>
      <c r="H1284" t="s">
        <v>172</v>
      </c>
      <c r="I1284" t="s">
        <v>126</v>
      </c>
      <c r="J1284" t="s">
        <v>37</v>
      </c>
      <c r="K1284" t="s">
        <v>586</v>
      </c>
      <c r="L1284" t="s">
        <v>39</v>
      </c>
      <c r="M1284">
        <v>1641125</v>
      </c>
      <c r="N1284">
        <v>0</v>
      </c>
      <c r="O1284">
        <v>1641125</v>
      </c>
      <c r="P1284">
        <v>0</v>
      </c>
      <c r="Q1284" t="s">
        <v>2369</v>
      </c>
      <c r="R1284" t="s">
        <v>3155</v>
      </c>
      <c r="S1284" t="s">
        <v>3223</v>
      </c>
      <c r="T1284" t="s">
        <v>588</v>
      </c>
      <c r="U1284" t="s">
        <v>4145</v>
      </c>
      <c r="V1284" t="s">
        <v>4146</v>
      </c>
      <c r="W1284" t="s">
        <v>588</v>
      </c>
      <c r="X1284" t="str">
        <f t="shared" si="20"/>
        <v>Funcionamiento</v>
      </c>
      <c r="Y1284" t="s">
        <v>2344</v>
      </c>
    </row>
    <row r="1285" spans="1:25" x14ac:dyDescent="0.2">
      <c r="A1285" t="s">
        <v>3145</v>
      </c>
      <c r="B1285" t="s">
        <v>4140</v>
      </c>
      <c r="C1285" t="s">
        <v>4144</v>
      </c>
      <c r="D1285" t="s">
        <v>583</v>
      </c>
      <c r="E1285" t="s">
        <v>584</v>
      </c>
      <c r="F1285" t="s">
        <v>485</v>
      </c>
      <c r="G1285" t="s">
        <v>2344</v>
      </c>
      <c r="H1285" t="s">
        <v>174</v>
      </c>
      <c r="I1285" t="s">
        <v>128</v>
      </c>
      <c r="J1285" t="s">
        <v>37</v>
      </c>
      <c r="K1285" t="s">
        <v>586</v>
      </c>
      <c r="L1285" t="s">
        <v>39</v>
      </c>
      <c r="M1285">
        <v>2179800</v>
      </c>
      <c r="N1285">
        <v>0</v>
      </c>
      <c r="O1285">
        <v>2179800</v>
      </c>
      <c r="P1285">
        <v>0</v>
      </c>
      <c r="Q1285" t="s">
        <v>2369</v>
      </c>
      <c r="R1285" t="s">
        <v>3155</v>
      </c>
      <c r="S1285" t="s">
        <v>3223</v>
      </c>
      <c r="T1285" t="s">
        <v>588</v>
      </c>
      <c r="U1285" t="s">
        <v>4145</v>
      </c>
      <c r="V1285" t="s">
        <v>4146</v>
      </c>
      <c r="W1285" t="s">
        <v>588</v>
      </c>
      <c r="X1285" t="str">
        <f t="shared" si="20"/>
        <v>Funcionamiento</v>
      </c>
      <c r="Y1285" t="s">
        <v>2344</v>
      </c>
    </row>
    <row r="1286" spans="1:25" x14ac:dyDescent="0.2">
      <c r="A1286" t="s">
        <v>3145</v>
      </c>
      <c r="B1286" t="s">
        <v>4140</v>
      </c>
      <c r="C1286" t="s">
        <v>4144</v>
      </c>
      <c r="D1286" t="s">
        <v>583</v>
      </c>
      <c r="E1286" t="s">
        <v>584</v>
      </c>
      <c r="F1286" t="s">
        <v>485</v>
      </c>
      <c r="G1286" t="s">
        <v>2344</v>
      </c>
      <c r="H1286" t="s">
        <v>176</v>
      </c>
      <c r="I1286" t="s">
        <v>130</v>
      </c>
      <c r="J1286" t="s">
        <v>37</v>
      </c>
      <c r="K1286" t="s">
        <v>586</v>
      </c>
      <c r="L1286" t="s">
        <v>39</v>
      </c>
      <c r="M1286">
        <v>1634400</v>
      </c>
      <c r="N1286">
        <v>0</v>
      </c>
      <c r="O1286">
        <v>1634400</v>
      </c>
      <c r="P1286">
        <v>0</v>
      </c>
      <c r="Q1286" t="s">
        <v>2369</v>
      </c>
      <c r="R1286" t="s">
        <v>3155</v>
      </c>
      <c r="S1286" t="s">
        <v>3223</v>
      </c>
      <c r="T1286" t="s">
        <v>588</v>
      </c>
      <c r="U1286" t="s">
        <v>4145</v>
      </c>
      <c r="V1286" t="s">
        <v>4146</v>
      </c>
      <c r="W1286" t="s">
        <v>588</v>
      </c>
      <c r="X1286" t="str">
        <f t="shared" si="20"/>
        <v>Funcionamiento</v>
      </c>
      <c r="Y1286" t="s">
        <v>2344</v>
      </c>
    </row>
    <row r="1287" spans="1:25" x14ac:dyDescent="0.2">
      <c r="A1287" t="s">
        <v>3145</v>
      </c>
      <c r="B1287" t="s">
        <v>4140</v>
      </c>
      <c r="C1287" t="s">
        <v>4144</v>
      </c>
      <c r="D1287" t="s">
        <v>583</v>
      </c>
      <c r="E1287" t="s">
        <v>584</v>
      </c>
      <c r="F1287" t="s">
        <v>485</v>
      </c>
      <c r="G1287" t="s">
        <v>2344</v>
      </c>
      <c r="H1287" t="s">
        <v>177</v>
      </c>
      <c r="I1287" t="s">
        <v>131</v>
      </c>
      <c r="J1287" t="s">
        <v>37</v>
      </c>
      <c r="K1287" t="s">
        <v>586</v>
      </c>
      <c r="L1287" t="s">
        <v>39</v>
      </c>
      <c r="M1287">
        <v>1090600</v>
      </c>
      <c r="N1287">
        <v>0</v>
      </c>
      <c r="O1287">
        <v>1090600</v>
      </c>
      <c r="P1287">
        <v>0</v>
      </c>
      <c r="Q1287" t="s">
        <v>2369</v>
      </c>
      <c r="R1287" t="s">
        <v>3155</v>
      </c>
      <c r="S1287" t="s">
        <v>3223</v>
      </c>
      <c r="T1287" t="s">
        <v>588</v>
      </c>
      <c r="U1287" t="s">
        <v>4145</v>
      </c>
      <c r="V1287" t="s">
        <v>4146</v>
      </c>
      <c r="W1287" t="s">
        <v>588</v>
      </c>
      <c r="X1287" t="str">
        <f t="shared" si="20"/>
        <v>Funcionamiento</v>
      </c>
      <c r="Y1287" t="s">
        <v>2344</v>
      </c>
    </row>
    <row r="1288" spans="1:25" x14ac:dyDescent="0.2">
      <c r="A1288" t="s">
        <v>3145</v>
      </c>
      <c r="B1288" t="s">
        <v>4140</v>
      </c>
      <c r="C1288" t="s">
        <v>4144</v>
      </c>
      <c r="D1288" t="s">
        <v>583</v>
      </c>
      <c r="E1288" t="s">
        <v>584</v>
      </c>
      <c r="F1288" t="s">
        <v>485</v>
      </c>
      <c r="G1288" t="s">
        <v>2344</v>
      </c>
      <c r="H1288" t="s">
        <v>175</v>
      </c>
      <c r="I1288" t="s">
        <v>129</v>
      </c>
      <c r="J1288" t="s">
        <v>37</v>
      </c>
      <c r="K1288" t="s">
        <v>586</v>
      </c>
      <c r="L1288" t="s">
        <v>39</v>
      </c>
      <c r="M1288">
        <v>712900</v>
      </c>
      <c r="N1288">
        <v>0</v>
      </c>
      <c r="O1288">
        <v>712900</v>
      </c>
      <c r="P1288">
        <v>0</v>
      </c>
      <c r="Q1288" t="s">
        <v>2369</v>
      </c>
      <c r="R1288" t="s">
        <v>3155</v>
      </c>
      <c r="S1288" t="s">
        <v>3223</v>
      </c>
      <c r="T1288" t="s">
        <v>588</v>
      </c>
      <c r="U1288" t="s">
        <v>4145</v>
      </c>
      <c r="V1288" t="s">
        <v>4146</v>
      </c>
      <c r="W1288" t="s">
        <v>588</v>
      </c>
      <c r="X1288" t="str">
        <f t="shared" si="20"/>
        <v>Funcionamiento</v>
      </c>
      <c r="Y1288" t="s">
        <v>2344</v>
      </c>
    </row>
    <row r="1289" spans="1:25" x14ac:dyDescent="0.2">
      <c r="A1289" t="s">
        <v>3145</v>
      </c>
      <c r="B1289" t="s">
        <v>4140</v>
      </c>
      <c r="C1289" t="s">
        <v>4144</v>
      </c>
      <c r="D1289" t="s">
        <v>583</v>
      </c>
      <c r="E1289" t="s">
        <v>584</v>
      </c>
      <c r="F1289" t="s">
        <v>485</v>
      </c>
      <c r="G1289" t="s">
        <v>2344</v>
      </c>
      <c r="H1289" t="s">
        <v>173</v>
      </c>
      <c r="I1289" t="s">
        <v>127</v>
      </c>
      <c r="J1289" t="s">
        <v>37</v>
      </c>
      <c r="K1289" t="s">
        <v>586</v>
      </c>
      <c r="L1289" t="s">
        <v>39</v>
      </c>
      <c r="M1289">
        <v>4729172</v>
      </c>
      <c r="N1289">
        <v>0</v>
      </c>
      <c r="O1289">
        <v>4729172</v>
      </c>
      <c r="P1289">
        <v>0</v>
      </c>
      <c r="Q1289" t="s">
        <v>2369</v>
      </c>
      <c r="R1289" t="s">
        <v>3155</v>
      </c>
      <c r="S1289" t="s">
        <v>3223</v>
      </c>
      <c r="T1289" t="s">
        <v>588</v>
      </c>
      <c r="U1289" t="s">
        <v>4145</v>
      </c>
      <c r="V1289" t="s">
        <v>4146</v>
      </c>
      <c r="W1289" t="s">
        <v>588</v>
      </c>
      <c r="X1289" t="str">
        <f t="shared" si="20"/>
        <v>Funcionamiento</v>
      </c>
      <c r="Y1289" t="s">
        <v>2344</v>
      </c>
    </row>
    <row r="1290" spans="1:25" x14ac:dyDescent="0.2">
      <c r="A1290" t="s">
        <v>3132</v>
      </c>
      <c r="B1290" t="s">
        <v>3163</v>
      </c>
      <c r="C1290" t="s">
        <v>4147</v>
      </c>
      <c r="D1290" t="s">
        <v>583</v>
      </c>
      <c r="E1290" t="s">
        <v>584</v>
      </c>
      <c r="F1290" t="s">
        <v>485</v>
      </c>
      <c r="G1290" t="s">
        <v>2344</v>
      </c>
      <c r="H1290" t="s">
        <v>166</v>
      </c>
      <c r="I1290" t="s">
        <v>120</v>
      </c>
      <c r="J1290" t="s">
        <v>37</v>
      </c>
      <c r="K1290" t="s">
        <v>586</v>
      </c>
      <c r="L1290" t="s">
        <v>39</v>
      </c>
      <c r="M1290">
        <v>1015706</v>
      </c>
      <c r="N1290">
        <v>0</v>
      </c>
      <c r="O1290">
        <v>1015706</v>
      </c>
      <c r="P1290">
        <v>0</v>
      </c>
      <c r="Q1290" t="s">
        <v>2370</v>
      </c>
      <c r="R1290" t="s">
        <v>3147</v>
      </c>
      <c r="S1290" t="s">
        <v>3172</v>
      </c>
      <c r="T1290" t="s">
        <v>588</v>
      </c>
      <c r="U1290" t="s">
        <v>4148</v>
      </c>
      <c r="V1290" t="s">
        <v>4149</v>
      </c>
      <c r="W1290" t="s">
        <v>588</v>
      </c>
      <c r="X1290" t="str">
        <f t="shared" si="20"/>
        <v>Funcionamiento</v>
      </c>
      <c r="Y1290" t="s">
        <v>2344</v>
      </c>
    </row>
    <row r="1291" spans="1:25" x14ac:dyDescent="0.2">
      <c r="A1291" t="s">
        <v>3132</v>
      </c>
      <c r="B1291" t="s">
        <v>3163</v>
      </c>
      <c r="C1291" t="s">
        <v>4147</v>
      </c>
      <c r="D1291" t="s">
        <v>583</v>
      </c>
      <c r="E1291" t="s">
        <v>584</v>
      </c>
      <c r="F1291" t="s">
        <v>485</v>
      </c>
      <c r="G1291" t="s">
        <v>2344</v>
      </c>
      <c r="H1291" t="s">
        <v>180</v>
      </c>
      <c r="I1291" t="s">
        <v>134</v>
      </c>
      <c r="J1291" t="s">
        <v>37</v>
      </c>
      <c r="K1291" t="s">
        <v>586</v>
      </c>
      <c r="L1291" t="s">
        <v>39</v>
      </c>
      <c r="M1291">
        <v>122449</v>
      </c>
      <c r="N1291">
        <v>0</v>
      </c>
      <c r="O1291">
        <v>122449</v>
      </c>
      <c r="P1291">
        <v>0</v>
      </c>
      <c r="Q1291" t="s">
        <v>2370</v>
      </c>
      <c r="R1291" t="s">
        <v>3147</v>
      </c>
      <c r="S1291" t="s">
        <v>3172</v>
      </c>
      <c r="T1291" t="s">
        <v>588</v>
      </c>
      <c r="U1291" t="s">
        <v>4148</v>
      </c>
      <c r="V1291" t="s">
        <v>4149</v>
      </c>
      <c r="W1291" t="s">
        <v>588</v>
      </c>
      <c r="X1291" t="str">
        <f t="shared" si="20"/>
        <v>Funcionamiento</v>
      </c>
      <c r="Y1291" t="s">
        <v>2344</v>
      </c>
    </row>
    <row r="1292" spans="1:25" x14ac:dyDescent="0.2">
      <c r="A1292" t="s">
        <v>3132</v>
      </c>
      <c r="B1292" t="s">
        <v>3163</v>
      </c>
      <c r="C1292" t="s">
        <v>4147</v>
      </c>
      <c r="D1292" t="s">
        <v>583</v>
      </c>
      <c r="E1292" t="s">
        <v>584</v>
      </c>
      <c r="F1292" t="s">
        <v>485</v>
      </c>
      <c r="G1292" t="s">
        <v>2344</v>
      </c>
      <c r="H1292" t="s">
        <v>164</v>
      </c>
      <c r="I1292" t="s">
        <v>118</v>
      </c>
      <c r="J1292" t="s">
        <v>37</v>
      </c>
      <c r="K1292" t="s">
        <v>586</v>
      </c>
      <c r="L1292" t="s">
        <v>39</v>
      </c>
      <c r="M1292">
        <v>42810657</v>
      </c>
      <c r="N1292">
        <v>0</v>
      </c>
      <c r="O1292">
        <v>42810657</v>
      </c>
      <c r="P1292">
        <v>0</v>
      </c>
      <c r="Q1292" t="s">
        <v>2370</v>
      </c>
      <c r="R1292" t="s">
        <v>3147</v>
      </c>
      <c r="S1292" t="s">
        <v>3172</v>
      </c>
      <c r="T1292" t="s">
        <v>588</v>
      </c>
      <c r="U1292" t="s">
        <v>4148</v>
      </c>
      <c r="V1292" t="s">
        <v>4149</v>
      </c>
      <c r="W1292" t="s">
        <v>588</v>
      </c>
      <c r="X1292" t="str">
        <f t="shared" si="20"/>
        <v>Funcionamiento</v>
      </c>
      <c r="Y1292" t="s">
        <v>2344</v>
      </c>
    </row>
    <row r="1293" spans="1:25" x14ac:dyDescent="0.2">
      <c r="A1293" t="s">
        <v>3132</v>
      </c>
      <c r="B1293" t="s">
        <v>3163</v>
      </c>
      <c r="C1293" t="s">
        <v>4147</v>
      </c>
      <c r="D1293" t="s">
        <v>583</v>
      </c>
      <c r="E1293" t="s">
        <v>584</v>
      </c>
      <c r="F1293" t="s">
        <v>485</v>
      </c>
      <c r="G1293" t="s">
        <v>2344</v>
      </c>
      <c r="H1293" t="s">
        <v>171</v>
      </c>
      <c r="I1293" t="s">
        <v>125</v>
      </c>
      <c r="J1293" t="s">
        <v>37</v>
      </c>
      <c r="K1293" t="s">
        <v>586</v>
      </c>
      <c r="L1293" t="s">
        <v>39</v>
      </c>
      <c r="M1293">
        <v>1606753</v>
      </c>
      <c r="N1293">
        <v>0</v>
      </c>
      <c r="O1293">
        <v>1606753</v>
      </c>
      <c r="P1293">
        <v>0</v>
      </c>
      <c r="Q1293" t="s">
        <v>2370</v>
      </c>
      <c r="R1293" t="s">
        <v>3147</v>
      </c>
      <c r="S1293" t="s">
        <v>3172</v>
      </c>
      <c r="T1293" t="s">
        <v>588</v>
      </c>
      <c r="U1293" t="s">
        <v>4148</v>
      </c>
      <c r="V1293" t="s">
        <v>4149</v>
      </c>
      <c r="W1293" t="s">
        <v>588</v>
      </c>
      <c r="X1293" t="str">
        <f t="shared" si="20"/>
        <v>Funcionamiento</v>
      </c>
      <c r="Y1293" t="s">
        <v>2344</v>
      </c>
    </row>
    <row r="1294" spans="1:25" x14ac:dyDescent="0.2">
      <c r="A1294" t="s">
        <v>3132</v>
      </c>
      <c r="B1294" t="s">
        <v>3163</v>
      </c>
      <c r="C1294" t="s">
        <v>4147</v>
      </c>
      <c r="D1294" t="s">
        <v>583</v>
      </c>
      <c r="E1294" t="s">
        <v>584</v>
      </c>
      <c r="F1294" t="s">
        <v>485</v>
      </c>
      <c r="G1294" t="s">
        <v>2344</v>
      </c>
      <c r="H1294" t="s">
        <v>169</v>
      </c>
      <c r="I1294" t="s">
        <v>123</v>
      </c>
      <c r="J1294" t="s">
        <v>37</v>
      </c>
      <c r="K1294" t="s">
        <v>586</v>
      </c>
      <c r="L1294" t="s">
        <v>39</v>
      </c>
      <c r="M1294">
        <v>918365</v>
      </c>
      <c r="N1294">
        <v>0</v>
      </c>
      <c r="O1294">
        <v>918365</v>
      </c>
      <c r="P1294">
        <v>0</v>
      </c>
      <c r="Q1294" t="s">
        <v>2370</v>
      </c>
      <c r="R1294" t="s">
        <v>3147</v>
      </c>
      <c r="S1294" t="s">
        <v>3172</v>
      </c>
      <c r="T1294" t="s">
        <v>588</v>
      </c>
      <c r="U1294" t="s">
        <v>4148</v>
      </c>
      <c r="V1294" t="s">
        <v>4149</v>
      </c>
      <c r="W1294" t="s">
        <v>588</v>
      </c>
      <c r="X1294" t="str">
        <f t="shared" si="20"/>
        <v>Funcionamiento</v>
      </c>
      <c r="Y1294" t="s">
        <v>2344</v>
      </c>
    </row>
    <row r="1295" spans="1:25" x14ac:dyDescent="0.2">
      <c r="A1295" t="s">
        <v>3132</v>
      </c>
      <c r="B1295" t="s">
        <v>3163</v>
      </c>
      <c r="C1295" t="s">
        <v>4147</v>
      </c>
      <c r="D1295" t="s">
        <v>583</v>
      </c>
      <c r="E1295" t="s">
        <v>584</v>
      </c>
      <c r="F1295" t="s">
        <v>485</v>
      </c>
      <c r="G1295" t="s">
        <v>2344</v>
      </c>
      <c r="H1295" t="s">
        <v>167</v>
      </c>
      <c r="I1295" t="s">
        <v>3051</v>
      </c>
      <c r="J1295" t="s">
        <v>37</v>
      </c>
      <c r="K1295" t="s">
        <v>586</v>
      </c>
      <c r="L1295" t="s">
        <v>39</v>
      </c>
      <c r="M1295">
        <v>1271961</v>
      </c>
      <c r="N1295">
        <v>0</v>
      </c>
      <c r="O1295">
        <v>1271961</v>
      </c>
      <c r="P1295">
        <v>0</v>
      </c>
      <c r="Q1295" t="s">
        <v>2370</v>
      </c>
      <c r="R1295" t="s">
        <v>3147</v>
      </c>
      <c r="S1295" t="s">
        <v>3172</v>
      </c>
      <c r="T1295" t="s">
        <v>588</v>
      </c>
      <c r="U1295" t="s">
        <v>4148</v>
      </c>
      <c r="V1295" t="s">
        <v>4149</v>
      </c>
      <c r="W1295" t="s">
        <v>588</v>
      </c>
      <c r="X1295" t="str">
        <f t="shared" si="20"/>
        <v>Funcionamiento</v>
      </c>
      <c r="Y1295" t="s">
        <v>2344</v>
      </c>
    </row>
    <row r="1296" spans="1:25" x14ac:dyDescent="0.2">
      <c r="A1296" t="s">
        <v>3132</v>
      </c>
      <c r="B1296" t="s">
        <v>3163</v>
      </c>
      <c r="C1296" t="s">
        <v>4147</v>
      </c>
      <c r="D1296" t="s">
        <v>583</v>
      </c>
      <c r="E1296" t="s">
        <v>584</v>
      </c>
      <c r="F1296" t="s">
        <v>485</v>
      </c>
      <c r="G1296" t="s">
        <v>2344</v>
      </c>
      <c r="H1296" t="s">
        <v>178</v>
      </c>
      <c r="I1296" t="s">
        <v>132</v>
      </c>
      <c r="J1296" t="s">
        <v>37</v>
      </c>
      <c r="K1296" t="s">
        <v>586</v>
      </c>
      <c r="L1296" t="s">
        <v>39</v>
      </c>
      <c r="M1296">
        <v>1856693</v>
      </c>
      <c r="N1296">
        <v>0</v>
      </c>
      <c r="O1296">
        <v>1856693</v>
      </c>
      <c r="P1296">
        <v>0</v>
      </c>
      <c r="Q1296" t="s">
        <v>2370</v>
      </c>
      <c r="R1296" t="s">
        <v>3147</v>
      </c>
      <c r="S1296" t="s">
        <v>3172</v>
      </c>
      <c r="T1296" t="s">
        <v>588</v>
      </c>
      <c r="U1296" t="s">
        <v>4148</v>
      </c>
      <c r="V1296" t="s">
        <v>4149</v>
      </c>
      <c r="W1296" t="s">
        <v>588</v>
      </c>
      <c r="X1296" t="str">
        <f t="shared" si="20"/>
        <v>Funcionamiento</v>
      </c>
      <c r="Y1296" t="s">
        <v>2344</v>
      </c>
    </row>
    <row r="1297" spans="1:25" x14ac:dyDescent="0.2">
      <c r="A1297" t="s">
        <v>3155</v>
      </c>
      <c r="B1297" t="s">
        <v>4150</v>
      </c>
      <c r="C1297" t="s">
        <v>4151</v>
      </c>
      <c r="D1297" t="s">
        <v>583</v>
      </c>
      <c r="E1297" t="s">
        <v>584</v>
      </c>
      <c r="F1297" t="s">
        <v>485</v>
      </c>
      <c r="G1297" t="s">
        <v>2344</v>
      </c>
      <c r="H1297" t="s">
        <v>172</v>
      </c>
      <c r="I1297" t="s">
        <v>126</v>
      </c>
      <c r="J1297" t="s">
        <v>37</v>
      </c>
      <c r="K1297" t="s">
        <v>586</v>
      </c>
      <c r="L1297" t="s">
        <v>39</v>
      </c>
      <c r="M1297">
        <v>5978800</v>
      </c>
      <c r="N1297">
        <v>0</v>
      </c>
      <c r="O1297">
        <v>5978800</v>
      </c>
      <c r="P1297">
        <v>0</v>
      </c>
      <c r="Q1297" t="s">
        <v>2371</v>
      </c>
      <c r="R1297" t="s">
        <v>3181</v>
      </c>
      <c r="S1297" t="s">
        <v>3178</v>
      </c>
      <c r="T1297" t="s">
        <v>588</v>
      </c>
      <c r="U1297" t="s">
        <v>4152</v>
      </c>
      <c r="V1297" t="s">
        <v>4153</v>
      </c>
      <c r="W1297" t="s">
        <v>588</v>
      </c>
      <c r="X1297" t="str">
        <f t="shared" si="20"/>
        <v>Funcionamiento</v>
      </c>
      <c r="Y1297" t="s">
        <v>2344</v>
      </c>
    </row>
    <row r="1298" spans="1:25" x14ac:dyDescent="0.2">
      <c r="A1298" t="s">
        <v>3155</v>
      </c>
      <c r="B1298" t="s">
        <v>4150</v>
      </c>
      <c r="C1298" t="s">
        <v>4151</v>
      </c>
      <c r="D1298" t="s">
        <v>583</v>
      </c>
      <c r="E1298" t="s">
        <v>584</v>
      </c>
      <c r="F1298" t="s">
        <v>485</v>
      </c>
      <c r="G1298" t="s">
        <v>2344</v>
      </c>
      <c r="H1298" t="s">
        <v>176</v>
      </c>
      <c r="I1298" t="s">
        <v>130</v>
      </c>
      <c r="J1298" t="s">
        <v>37</v>
      </c>
      <c r="K1298" t="s">
        <v>586</v>
      </c>
      <c r="L1298" t="s">
        <v>39</v>
      </c>
      <c r="M1298">
        <v>1469700</v>
      </c>
      <c r="N1298">
        <v>0</v>
      </c>
      <c r="O1298">
        <v>1469700</v>
      </c>
      <c r="P1298">
        <v>0</v>
      </c>
      <c r="Q1298" t="s">
        <v>2371</v>
      </c>
      <c r="R1298" t="s">
        <v>3181</v>
      </c>
      <c r="S1298" t="s">
        <v>3178</v>
      </c>
      <c r="T1298" t="s">
        <v>588</v>
      </c>
      <c r="U1298" t="s">
        <v>4152</v>
      </c>
      <c r="V1298" t="s">
        <v>4153</v>
      </c>
      <c r="W1298" t="s">
        <v>588</v>
      </c>
      <c r="X1298" t="str">
        <f t="shared" si="20"/>
        <v>Funcionamiento</v>
      </c>
      <c r="Y1298" t="s">
        <v>2344</v>
      </c>
    </row>
    <row r="1299" spans="1:25" x14ac:dyDescent="0.2">
      <c r="A1299" t="s">
        <v>3155</v>
      </c>
      <c r="B1299" t="s">
        <v>4150</v>
      </c>
      <c r="C1299" t="s">
        <v>4151</v>
      </c>
      <c r="D1299" t="s">
        <v>583</v>
      </c>
      <c r="E1299" t="s">
        <v>584</v>
      </c>
      <c r="F1299" t="s">
        <v>485</v>
      </c>
      <c r="G1299" t="s">
        <v>2344</v>
      </c>
      <c r="H1299" t="s">
        <v>174</v>
      </c>
      <c r="I1299" t="s">
        <v>128</v>
      </c>
      <c r="J1299" t="s">
        <v>37</v>
      </c>
      <c r="K1299" t="s">
        <v>586</v>
      </c>
      <c r="L1299" t="s">
        <v>39</v>
      </c>
      <c r="M1299">
        <v>2044103</v>
      </c>
      <c r="N1299">
        <v>0</v>
      </c>
      <c r="O1299">
        <v>2044103</v>
      </c>
      <c r="P1299">
        <v>0</v>
      </c>
      <c r="Q1299" t="s">
        <v>2371</v>
      </c>
      <c r="R1299" t="s">
        <v>3181</v>
      </c>
      <c r="S1299" t="s">
        <v>3178</v>
      </c>
      <c r="T1299" t="s">
        <v>588</v>
      </c>
      <c r="U1299" t="s">
        <v>4152</v>
      </c>
      <c r="V1299" t="s">
        <v>4153</v>
      </c>
      <c r="W1299" t="s">
        <v>588</v>
      </c>
      <c r="X1299" t="str">
        <f t="shared" si="20"/>
        <v>Funcionamiento</v>
      </c>
      <c r="Y1299" t="s">
        <v>2344</v>
      </c>
    </row>
    <row r="1300" spans="1:25" x14ac:dyDescent="0.2">
      <c r="A1300" t="s">
        <v>3155</v>
      </c>
      <c r="B1300" t="s">
        <v>4150</v>
      </c>
      <c r="C1300" t="s">
        <v>4151</v>
      </c>
      <c r="D1300" t="s">
        <v>583</v>
      </c>
      <c r="E1300" t="s">
        <v>584</v>
      </c>
      <c r="F1300" t="s">
        <v>485</v>
      </c>
      <c r="G1300" t="s">
        <v>2344</v>
      </c>
      <c r="H1300" t="s">
        <v>177</v>
      </c>
      <c r="I1300" t="s">
        <v>131</v>
      </c>
      <c r="J1300" t="s">
        <v>37</v>
      </c>
      <c r="K1300" t="s">
        <v>586</v>
      </c>
      <c r="L1300" t="s">
        <v>39</v>
      </c>
      <c r="M1300">
        <v>979900</v>
      </c>
      <c r="N1300">
        <v>0</v>
      </c>
      <c r="O1300">
        <v>979900</v>
      </c>
      <c r="P1300">
        <v>0</v>
      </c>
      <c r="Q1300" t="s">
        <v>2371</v>
      </c>
      <c r="R1300" t="s">
        <v>3181</v>
      </c>
      <c r="S1300" t="s">
        <v>3178</v>
      </c>
      <c r="T1300" t="s">
        <v>588</v>
      </c>
      <c r="U1300" t="s">
        <v>4152</v>
      </c>
      <c r="V1300" t="s">
        <v>4153</v>
      </c>
      <c r="W1300" t="s">
        <v>588</v>
      </c>
      <c r="X1300" t="str">
        <f t="shared" si="20"/>
        <v>Funcionamiento</v>
      </c>
      <c r="Y1300" t="s">
        <v>2344</v>
      </c>
    </row>
    <row r="1301" spans="1:25" x14ac:dyDescent="0.2">
      <c r="A1301" t="s">
        <v>3155</v>
      </c>
      <c r="B1301" t="s">
        <v>4150</v>
      </c>
      <c r="C1301" t="s">
        <v>4151</v>
      </c>
      <c r="D1301" t="s">
        <v>583</v>
      </c>
      <c r="E1301" t="s">
        <v>584</v>
      </c>
      <c r="F1301" t="s">
        <v>485</v>
      </c>
      <c r="G1301" t="s">
        <v>2344</v>
      </c>
      <c r="H1301" t="s">
        <v>175</v>
      </c>
      <c r="I1301" t="s">
        <v>129</v>
      </c>
      <c r="J1301" t="s">
        <v>37</v>
      </c>
      <c r="K1301" t="s">
        <v>586</v>
      </c>
      <c r="L1301" t="s">
        <v>39</v>
      </c>
      <c r="M1301">
        <v>633200</v>
      </c>
      <c r="N1301">
        <v>0</v>
      </c>
      <c r="O1301">
        <v>633200</v>
      </c>
      <c r="P1301">
        <v>0</v>
      </c>
      <c r="Q1301" t="s">
        <v>2371</v>
      </c>
      <c r="R1301" t="s">
        <v>3181</v>
      </c>
      <c r="S1301" t="s">
        <v>3178</v>
      </c>
      <c r="T1301" t="s">
        <v>588</v>
      </c>
      <c r="U1301" t="s">
        <v>4152</v>
      </c>
      <c r="V1301" t="s">
        <v>4153</v>
      </c>
      <c r="W1301" t="s">
        <v>588</v>
      </c>
      <c r="X1301" t="str">
        <f t="shared" si="20"/>
        <v>Funcionamiento</v>
      </c>
      <c r="Y1301" t="s">
        <v>2344</v>
      </c>
    </row>
    <row r="1302" spans="1:25" x14ac:dyDescent="0.2">
      <c r="A1302" t="s">
        <v>3155</v>
      </c>
      <c r="B1302" t="s">
        <v>4150</v>
      </c>
      <c r="C1302" t="s">
        <v>4151</v>
      </c>
      <c r="D1302" t="s">
        <v>583</v>
      </c>
      <c r="E1302" t="s">
        <v>584</v>
      </c>
      <c r="F1302" t="s">
        <v>485</v>
      </c>
      <c r="G1302" t="s">
        <v>2344</v>
      </c>
      <c r="H1302" t="s">
        <v>173</v>
      </c>
      <c r="I1302" t="s">
        <v>127</v>
      </c>
      <c r="J1302" t="s">
        <v>37</v>
      </c>
      <c r="K1302" t="s">
        <v>586</v>
      </c>
      <c r="L1302" t="s">
        <v>39</v>
      </c>
      <c r="M1302">
        <v>4235400</v>
      </c>
      <c r="N1302">
        <v>0</v>
      </c>
      <c r="O1302">
        <v>4235400</v>
      </c>
      <c r="P1302">
        <v>0</v>
      </c>
      <c r="Q1302" t="s">
        <v>2371</v>
      </c>
      <c r="R1302" t="s">
        <v>3181</v>
      </c>
      <c r="S1302" t="s">
        <v>3178</v>
      </c>
      <c r="T1302" t="s">
        <v>588</v>
      </c>
      <c r="U1302" t="s">
        <v>4152</v>
      </c>
      <c r="V1302" t="s">
        <v>4153</v>
      </c>
      <c r="W1302" t="s">
        <v>588</v>
      </c>
      <c r="X1302" t="str">
        <f t="shared" si="20"/>
        <v>Funcionamiento</v>
      </c>
      <c r="Y1302" t="s">
        <v>2344</v>
      </c>
    </row>
    <row r="1303" spans="1:25" x14ac:dyDescent="0.2">
      <c r="A1303" t="s">
        <v>3147</v>
      </c>
      <c r="B1303" t="s">
        <v>3182</v>
      </c>
      <c r="C1303" t="s">
        <v>4154</v>
      </c>
      <c r="D1303" t="s">
        <v>583</v>
      </c>
      <c r="E1303" t="s">
        <v>584</v>
      </c>
      <c r="F1303" t="s">
        <v>485</v>
      </c>
      <c r="G1303" t="s">
        <v>2344</v>
      </c>
      <c r="H1303" t="s">
        <v>168</v>
      </c>
      <c r="I1303" t="s">
        <v>122</v>
      </c>
      <c r="J1303" t="s">
        <v>37</v>
      </c>
      <c r="K1303" t="s">
        <v>586</v>
      </c>
      <c r="L1303" t="s">
        <v>39</v>
      </c>
      <c r="M1303">
        <v>51330689</v>
      </c>
      <c r="N1303">
        <v>0</v>
      </c>
      <c r="O1303">
        <v>51330689</v>
      </c>
      <c r="P1303">
        <v>0</v>
      </c>
      <c r="Q1303" t="s">
        <v>2372</v>
      </c>
      <c r="R1303" t="s">
        <v>3187</v>
      </c>
      <c r="S1303" t="s">
        <v>3265</v>
      </c>
      <c r="T1303" t="s">
        <v>588</v>
      </c>
      <c r="U1303" t="s">
        <v>4155</v>
      </c>
      <c r="V1303" t="s">
        <v>4156</v>
      </c>
      <c r="W1303" t="s">
        <v>588</v>
      </c>
      <c r="X1303" t="str">
        <f t="shared" si="20"/>
        <v>Funcionamiento</v>
      </c>
      <c r="Y1303" t="s">
        <v>2344</v>
      </c>
    </row>
    <row r="1304" spans="1:25" x14ac:dyDescent="0.2">
      <c r="A1304" t="s">
        <v>3181</v>
      </c>
      <c r="B1304" t="s">
        <v>4157</v>
      </c>
      <c r="C1304" t="s">
        <v>4158</v>
      </c>
      <c r="D1304" t="s">
        <v>583</v>
      </c>
      <c r="E1304" t="s">
        <v>584</v>
      </c>
      <c r="F1304" t="s">
        <v>485</v>
      </c>
      <c r="G1304" t="s">
        <v>2344</v>
      </c>
      <c r="H1304" t="s">
        <v>166</v>
      </c>
      <c r="I1304" t="s">
        <v>120</v>
      </c>
      <c r="J1304" t="s">
        <v>37</v>
      </c>
      <c r="K1304" t="s">
        <v>586</v>
      </c>
      <c r="L1304" t="s">
        <v>39</v>
      </c>
      <c r="M1304">
        <v>1000283</v>
      </c>
      <c r="N1304">
        <v>0</v>
      </c>
      <c r="O1304">
        <v>1000283</v>
      </c>
      <c r="P1304">
        <v>0</v>
      </c>
      <c r="Q1304" t="s">
        <v>2373</v>
      </c>
      <c r="R1304" t="s">
        <v>3165</v>
      </c>
      <c r="S1304" t="s">
        <v>4159</v>
      </c>
      <c r="T1304" t="s">
        <v>588</v>
      </c>
      <c r="U1304" t="s">
        <v>4160</v>
      </c>
      <c r="V1304" t="s">
        <v>4161</v>
      </c>
      <c r="W1304" t="s">
        <v>588</v>
      </c>
      <c r="X1304" t="str">
        <f t="shared" si="20"/>
        <v>Funcionamiento</v>
      </c>
      <c r="Y1304" t="s">
        <v>2344</v>
      </c>
    </row>
    <row r="1305" spans="1:25" x14ac:dyDescent="0.2">
      <c r="A1305" t="s">
        <v>3181</v>
      </c>
      <c r="B1305" t="s">
        <v>4157</v>
      </c>
      <c r="C1305" t="s">
        <v>4158</v>
      </c>
      <c r="D1305" t="s">
        <v>583</v>
      </c>
      <c r="E1305" t="s">
        <v>584</v>
      </c>
      <c r="F1305" t="s">
        <v>485</v>
      </c>
      <c r="G1305" t="s">
        <v>2344</v>
      </c>
      <c r="H1305" t="s">
        <v>164</v>
      </c>
      <c r="I1305" t="s">
        <v>118</v>
      </c>
      <c r="J1305" t="s">
        <v>37</v>
      </c>
      <c r="K1305" t="s">
        <v>586</v>
      </c>
      <c r="L1305" t="s">
        <v>39</v>
      </c>
      <c r="M1305">
        <v>42604439</v>
      </c>
      <c r="N1305">
        <v>0</v>
      </c>
      <c r="O1305">
        <v>42604439</v>
      </c>
      <c r="P1305">
        <v>0</v>
      </c>
      <c r="Q1305" t="s">
        <v>2373</v>
      </c>
      <c r="R1305" t="s">
        <v>3165</v>
      </c>
      <c r="S1305" t="s">
        <v>4159</v>
      </c>
      <c r="T1305" t="s">
        <v>588</v>
      </c>
      <c r="U1305" t="s">
        <v>4160</v>
      </c>
      <c r="V1305" t="s">
        <v>4161</v>
      </c>
      <c r="W1305" t="s">
        <v>588</v>
      </c>
      <c r="X1305" t="str">
        <f t="shared" si="20"/>
        <v>Funcionamiento</v>
      </c>
      <c r="Y1305" t="s">
        <v>2344</v>
      </c>
    </row>
    <row r="1306" spans="1:25" x14ac:dyDescent="0.2">
      <c r="A1306" t="s">
        <v>3181</v>
      </c>
      <c r="B1306" t="s">
        <v>4157</v>
      </c>
      <c r="C1306" t="s">
        <v>4158</v>
      </c>
      <c r="D1306" t="s">
        <v>583</v>
      </c>
      <c r="E1306" t="s">
        <v>584</v>
      </c>
      <c r="F1306" t="s">
        <v>485</v>
      </c>
      <c r="G1306" t="s">
        <v>2344</v>
      </c>
      <c r="H1306" t="s">
        <v>167</v>
      </c>
      <c r="I1306" t="s">
        <v>3051</v>
      </c>
      <c r="J1306" t="s">
        <v>37</v>
      </c>
      <c r="K1306" t="s">
        <v>586</v>
      </c>
      <c r="L1306" t="s">
        <v>39</v>
      </c>
      <c r="M1306">
        <v>1337102</v>
      </c>
      <c r="N1306">
        <v>0</v>
      </c>
      <c r="O1306">
        <v>1337102</v>
      </c>
      <c r="P1306">
        <v>0</v>
      </c>
      <c r="Q1306" t="s">
        <v>2373</v>
      </c>
      <c r="R1306" t="s">
        <v>3165</v>
      </c>
      <c r="S1306" t="s">
        <v>4159</v>
      </c>
      <c r="T1306" t="s">
        <v>588</v>
      </c>
      <c r="U1306" t="s">
        <v>4160</v>
      </c>
      <c r="V1306" t="s">
        <v>4161</v>
      </c>
      <c r="W1306" t="s">
        <v>588</v>
      </c>
      <c r="X1306" t="str">
        <f t="shared" si="20"/>
        <v>Funcionamiento</v>
      </c>
      <c r="Y1306" t="s">
        <v>2344</v>
      </c>
    </row>
    <row r="1307" spans="1:25" x14ac:dyDescent="0.2">
      <c r="A1307" t="s">
        <v>3181</v>
      </c>
      <c r="B1307" t="s">
        <v>4157</v>
      </c>
      <c r="C1307" t="s">
        <v>4158</v>
      </c>
      <c r="D1307" t="s">
        <v>583</v>
      </c>
      <c r="E1307" t="s">
        <v>584</v>
      </c>
      <c r="F1307" t="s">
        <v>485</v>
      </c>
      <c r="G1307" t="s">
        <v>2344</v>
      </c>
      <c r="H1307" t="s">
        <v>169</v>
      </c>
      <c r="I1307" t="s">
        <v>123</v>
      </c>
      <c r="J1307" t="s">
        <v>37</v>
      </c>
      <c r="K1307" t="s">
        <v>586</v>
      </c>
      <c r="L1307" t="s">
        <v>39</v>
      </c>
      <c r="M1307">
        <v>832461</v>
      </c>
      <c r="N1307">
        <v>0</v>
      </c>
      <c r="O1307">
        <v>832461</v>
      </c>
      <c r="P1307">
        <v>0</v>
      </c>
      <c r="Q1307" t="s">
        <v>2373</v>
      </c>
      <c r="R1307" t="s">
        <v>3165</v>
      </c>
      <c r="S1307" t="s">
        <v>4159</v>
      </c>
      <c r="T1307" t="s">
        <v>588</v>
      </c>
      <c r="U1307" t="s">
        <v>4160</v>
      </c>
      <c r="V1307" t="s">
        <v>4161</v>
      </c>
      <c r="W1307" t="s">
        <v>588</v>
      </c>
      <c r="X1307" t="str">
        <f t="shared" si="20"/>
        <v>Funcionamiento</v>
      </c>
      <c r="Y1307" t="s">
        <v>2344</v>
      </c>
    </row>
    <row r="1308" spans="1:25" x14ac:dyDescent="0.2">
      <c r="A1308" t="s">
        <v>3187</v>
      </c>
      <c r="B1308" t="s">
        <v>4162</v>
      </c>
      <c r="C1308" t="s">
        <v>4163</v>
      </c>
      <c r="D1308" t="s">
        <v>583</v>
      </c>
      <c r="E1308" t="s">
        <v>584</v>
      </c>
      <c r="F1308" t="s">
        <v>485</v>
      </c>
      <c r="G1308" t="s">
        <v>2344</v>
      </c>
      <c r="H1308" t="s">
        <v>174</v>
      </c>
      <c r="I1308" t="s">
        <v>128</v>
      </c>
      <c r="J1308" t="s">
        <v>37</v>
      </c>
      <c r="K1308" t="s">
        <v>586</v>
      </c>
      <c r="L1308" t="s">
        <v>39</v>
      </c>
      <c r="M1308">
        <v>3879800</v>
      </c>
      <c r="N1308">
        <v>0</v>
      </c>
      <c r="O1308">
        <v>3879800</v>
      </c>
      <c r="P1308">
        <v>0</v>
      </c>
      <c r="Q1308" t="s">
        <v>2374</v>
      </c>
      <c r="R1308" t="s">
        <v>3171</v>
      </c>
      <c r="S1308" t="s">
        <v>3278</v>
      </c>
      <c r="T1308" t="s">
        <v>588</v>
      </c>
      <c r="U1308" t="s">
        <v>4164</v>
      </c>
      <c r="V1308" t="s">
        <v>4165</v>
      </c>
      <c r="W1308" t="s">
        <v>588</v>
      </c>
      <c r="X1308" t="str">
        <f t="shared" si="20"/>
        <v>Funcionamiento</v>
      </c>
      <c r="Y1308" t="s">
        <v>2344</v>
      </c>
    </row>
    <row r="1309" spans="1:25" x14ac:dyDescent="0.2">
      <c r="A1309" t="s">
        <v>3187</v>
      </c>
      <c r="B1309" t="s">
        <v>4162</v>
      </c>
      <c r="C1309" t="s">
        <v>4163</v>
      </c>
      <c r="D1309" t="s">
        <v>583</v>
      </c>
      <c r="E1309" t="s">
        <v>584</v>
      </c>
      <c r="F1309" t="s">
        <v>485</v>
      </c>
      <c r="G1309" t="s">
        <v>2344</v>
      </c>
      <c r="H1309" t="s">
        <v>175</v>
      </c>
      <c r="I1309" t="s">
        <v>129</v>
      </c>
      <c r="J1309" t="s">
        <v>37</v>
      </c>
      <c r="K1309" t="s">
        <v>586</v>
      </c>
      <c r="L1309" t="s">
        <v>39</v>
      </c>
      <c r="M1309">
        <v>618600</v>
      </c>
      <c r="N1309">
        <v>0</v>
      </c>
      <c r="O1309">
        <v>618600</v>
      </c>
      <c r="P1309">
        <v>0</v>
      </c>
      <c r="Q1309" t="s">
        <v>2374</v>
      </c>
      <c r="R1309" t="s">
        <v>3171</v>
      </c>
      <c r="S1309" t="s">
        <v>3278</v>
      </c>
      <c r="T1309" t="s">
        <v>588</v>
      </c>
      <c r="U1309" t="s">
        <v>4164</v>
      </c>
      <c r="V1309" t="s">
        <v>4165</v>
      </c>
      <c r="W1309" t="s">
        <v>588</v>
      </c>
      <c r="X1309" t="str">
        <f t="shared" si="20"/>
        <v>Funcionamiento</v>
      </c>
      <c r="Y1309" t="s">
        <v>2344</v>
      </c>
    </row>
    <row r="1310" spans="1:25" x14ac:dyDescent="0.2">
      <c r="A1310" t="s">
        <v>3187</v>
      </c>
      <c r="B1310" t="s">
        <v>4162</v>
      </c>
      <c r="C1310" t="s">
        <v>4163</v>
      </c>
      <c r="D1310" t="s">
        <v>583</v>
      </c>
      <c r="E1310" t="s">
        <v>584</v>
      </c>
      <c r="F1310" t="s">
        <v>485</v>
      </c>
      <c r="G1310" t="s">
        <v>2344</v>
      </c>
      <c r="H1310" t="s">
        <v>176</v>
      </c>
      <c r="I1310" t="s">
        <v>130</v>
      </c>
      <c r="J1310" t="s">
        <v>37</v>
      </c>
      <c r="K1310" t="s">
        <v>586</v>
      </c>
      <c r="L1310" t="s">
        <v>39</v>
      </c>
      <c r="M1310">
        <v>2910400</v>
      </c>
      <c r="N1310">
        <v>0</v>
      </c>
      <c r="O1310">
        <v>2910400</v>
      </c>
      <c r="P1310">
        <v>0</v>
      </c>
      <c r="Q1310" t="s">
        <v>2374</v>
      </c>
      <c r="R1310" t="s">
        <v>3171</v>
      </c>
      <c r="S1310" t="s">
        <v>3278</v>
      </c>
      <c r="T1310" t="s">
        <v>588</v>
      </c>
      <c r="U1310" t="s">
        <v>4164</v>
      </c>
      <c r="V1310" t="s">
        <v>4165</v>
      </c>
      <c r="W1310" t="s">
        <v>588</v>
      </c>
      <c r="X1310" t="str">
        <f t="shared" si="20"/>
        <v>Funcionamiento</v>
      </c>
      <c r="Y1310" t="s">
        <v>2344</v>
      </c>
    </row>
    <row r="1311" spans="1:25" x14ac:dyDescent="0.2">
      <c r="A1311" t="s">
        <v>3187</v>
      </c>
      <c r="B1311" t="s">
        <v>4162</v>
      </c>
      <c r="C1311" t="s">
        <v>4163</v>
      </c>
      <c r="D1311" t="s">
        <v>583</v>
      </c>
      <c r="E1311" t="s">
        <v>584</v>
      </c>
      <c r="F1311" t="s">
        <v>485</v>
      </c>
      <c r="G1311" t="s">
        <v>2344</v>
      </c>
      <c r="H1311" t="s">
        <v>177</v>
      </c>
      <c r="I1311" t="s">
        <v>131</v>
      </c>
      <c r="J1311" t="s">
        <v>37</v>
      </c>
      <c r="K1311" t="s">
        <v>586</v>
      </c>
      <c r="L1311" t="s">
        <v>39</v>
      </c>
      <c r="M1311">
        <v>1940700</v>
      </c>
      <c r="N1311">
        <v>0</v>
      </c>
      <c r="O1311">
        <v>1940700</v>
      </c>
      <c r="P1311">
        <v>0</v>
      </c>
      <c r="Q1311" t="s">
        <v>2374</v>
      </c>
      <c r="R1311" t="s">
        <v>3171</v>
      </c>
      <c r="S1311" t="s">
        <v>3278</v>
      </c>
      <c r="T1311" t="s">
        <v>588</v>
      </c>
      <c r="U1311" t="s">
        <v>4164</v>
      </c>
      <c r="V1311" t="s">
        <v>4165</v>
      </c>
      <c r="W1311" t="s">
        <v>588</v>
      </c>
      <c r="X1311" t="str">
        <f t="shared" si="20"/>
        <v>Funcionamiento</v>
      </c>
      <c r="Y1311" t="s">
        <v>2344</v>
      </c>
    </row>
    <row r="1312" spans="1:25" x14ac:dyDescent="0.2">
      <c r="A1312" t="s">
        <v>3187</v>
      </c>
      <c r="B1312" t="s">
        <v>4162</v>
      </c>
      <c r="C1312" t="s">
        <v>4163</v>
      </c>
      <c r="D1312" t="s">
        <v>583</v>
      </c>
      <c r="E1312" t="s">
        <v>584</v>
      </c>
      <c r="F1312" t="s">
        <v>485</v>
      </c>
      <c r="G1312" t="s">
        <v>2344</v>
      </c>
      <c r="H1312" t="s">
        <v>172</v>
      </c>
      <c r="I1312" t="s">
        <v>126</v>
      </c>
      <c r="J1312" t="s">
        <v>37</v>
      </c>
      <c r="K1312" t="s">
        <v>586</v>
      </c>
      <c r="L1312" t="s">
        <v>39</v>
      </c>
      <c r="M1312">
        <v>5968500</v>
      </c>
      <c r="N1312">
        <v>0</v>
      </c>
      <c r="O1312">
        <v>5968500</v>
      </c>
      <c r="P1312">
        <v>164800</v>
      </c>
      <c r="Q1312" t="s">
        <v>2374</v>
      </c>
      <c r="R1312" t="s">
        <v>3171</v>
      </c>
      <c r="S1312" t="s">
        <v>3278</v>
      </c>
      <c r="T1312" t="s">
        <v>588</v>
      </c>
      <c r="U1312" t="s">
        <v>4164</v>
      </c>
      <c r="V1312" t="s">
        <v>4165</v>
      </c>
      <c r="W1312" t="s">
        <v>588</v>
      </c>
      <c r="X1312" t="str">
        <f t="shared" si="20"/>
        <v>Funcionamiento</v>
      </c>
      <c r="Y1312" t="s">
        <v>2344</v>
      </c>
    </row>
    <row r="1313" spans="1:25" x14ac:dyDescent="0.2">
      <c r="A1313" t="s">
        <v>3187</v>
      </c>
      <c r="B1313" t="s">
        <v>4162</v>
      </c>
      <c r="C1313" t="s">
        <v>4163</v>
      </c>
      <c r="D1313" t="s">
        <v>583</v>
      </c>
      <c r="E1313" t="s">
        <v>584</v>
      </c>
      <c r="F1313" t="s">
        <v>485</v>
      </c>
      <c r="G1313" t="s">
        <v>2344</v>
      </c>
      <c r="H1313" t="s">
        <v>173</v>
      </c>
      <c r="I1313" t="s">
        <v>127</v>
      </c>
      <c r="J1313" t="s">
        <v>37</v>
      </c>
      <c r="K1313" t="s">
        <v>586</v>
      </c>
      <c r="L1313" t="s">
        <v>39</v>
      </c>
      <c r="M1313">
        <v>4228200</v>
      </c>
      <c r="N1313">
        <v>200000</v>
      </c>
      <c r="O1313">
        <v>4428200</v>
      </c>
      <c r="P1313">
        <v>35200</v>
      </c>
      <c r="Q1313" t="s">
        <v>2374</v>
      </c>
      <c r="R1313" t="s">
        <v>3171</v>
      </c>
      <c r="S1313" t="s">
        <v>3278</v>
      </c>
      <c r="T1313" t="s">
        <v>588</v>
      </c>
      <c r="U1313" t="s">
        <v>4164</v>
      </c>
      <c r="V1313" t="s">
        <v>4165</v>
      </c>
      <c r="W1313" t="s">
        <v>588</v>
      </c>
      <c r="X1313" t="str">
        <f t="shared" si="20"/>
        <v>Funcionamiento</v>
      </c>
      <c r="Y1313" t="s">
        <v>2344</v>
      </c>
    </row>
    <row r="1314" spans="1:25" x14ac:dyDescent="0.2">
      <c r="A1314" t="s">
        <v>3165</v>
      </c>
      <c r="B1314" t="s">
        <v>3227</v>
      </c>
      <c r="C1314" t="s">
        <v>4166</v>
      </c>
      <c r="D1314" t="s">
        <v>583</v>
      </c>
      <c r="E1314" t="s">
        <v>584</v>
      </c>
      <c r="F1314" t="s">
        <v>485</v>
      </c>
      <c r="G1314" t="s">
        <v>2344</v>
      </c>
      <c r="H1314" t="s">
        <v>171</v>
      </c>
      <c r="I1314" t="s">
        <v>125</v>
      </c>
      <c r="J1314" t="s">
        <v>37</v>
      </c>
      <c r="K1314" t="s">
        <v>586</v>
      </c>
      <c r="L1314" t="s">
        <v>39</v>
      </c>
      <c r="M1314">
        <v>3005507</v>
      </c>
      <c r="N1314">
        <v>0</v>
      </c>
      <c r="O1314">
        <v>3005507</v>
      </c>
      <c r="P1314">
        <v>0</v>
      </c>
      <c r="Q1314" t="s">
        <v>2375</v>
      </c>
      <c r="R1314" t="s">
        <v>3177</v>
      </c>
      <c r="S1314" t="s">
        <v>4167</v>
      </c>
      <c r="T1314" t="s">
        <v>588</v>
      </c>
      <c r="U1314" t="s">
        <v>4168</v>
      </c>
      <c r="V1314" t="s">
        <v>4169</v>
      </c>
      <c r="W1314" t="s">
        <v>588</v>
      </c>
      <c r="X1314" t="str">
        <f t="shared" si="20"/>
        <v>Funcionamiento</v>
      </c>
      <c r="Y1314" t="s">
        <v>2344</v>
      </c>
    </row>
    <row r="1315" spans="1:25" x14ac:dyDescent="0.2">
      <c r="A1315" t="s">
        <v>3165</v>
      </c>
      <c r="B1315" t="s">
        <v>3227</v>
      </c>
      <c r="C1315" t="s">
        <v>4166</v>
      </c>
      <c r="D1315" t="s">
        <v>583</v>
      </c>
      <c r="E1315" t="s">
        <v>584</v>
      </c>
      <c r="F1315" t="s">
        <v>485</v>
      </c>
      <c r="G1315" t="s">
        <v>2344</v>
      </c>
      <c r="H1315" t="s">
        <v>557</v>
      </c>
      <c r="I1315" t="s">
        <v>3221</v>
      </c>
      <c r="J1315" t="s">
        <v>37</v>
      </c>
      <c r="K1315" t="s">
        <v>586</v>
      </c>
      <c r="L1315" t="s">
        <v>39</v>
      </c>
      <c r="M1315">
        <v>1337102</v>
      </c>
      <c r="N1315">
        <v>0</v>
      </c>
      <c r="O1315">
        <v>1337102</v>
      </c>
      <c r="P1315">
        <v>0</v>
      </c>
      <c r="Q1315" t="s">
        <v>2375</v>
      </c>
      <c r="R1315" t="s">
        <v>3177</v>
      </c>
      <c r="S1315" t="s">
        <v>4167</v>
      </c>
      <c r="T1315" t="s">
        <v>588</v>
      </c>
      <c r="U1315" t="s">
        <v>4168</v>
      </c>
      <c r="V1315" t="s">
        <v>4169</v>
      </c>
      <c r="W1315" t="s">
        <v>588</v>
      </c>
      <c r="X1315" t="str">
        <f t="shared" si="20"/>
        <v>Funcionamiento</v>
      </c>
      <c r="Y1315" t="s">
        <v>2344</v>
      </c>
    </row>
    <row r="1316" spans="1:25" x14ac:dyDescent="0.2">
      <c r="A1316" t="s">
        <v>3165</v>
      </c>
      <c r="B1316" t="s">
        <v>3227</v>
      </c>
      <c r="C1316" t="s">
        <v>4166</v>
      </c>
      <c r="D1316" t="s">
        <v>583</v>
      </c>
      <c r="E1316" t="s">
        <v>584</v>
      </c>
      <c r="F1316" t="s">
        <v>485</v>
      </c>
      <c r="G1316" t="s">
        <v>2344</v>
      </c>
      <c r="H1316" t="s">
        <v>166</v>
      </c>
      <c r="I1316" t="s">
        <v>120</v>
      </c>
      <c r="J1316" t="s">
        <v>37</v>
      </c>
      <c r="K1316" t="s">
        <v>586</v>
      </c>
      <c r="L1316" t="s">
        <v>39</v>
      </c>
      <c r="M1316">
        <v>1048755</v>
      </c>
      <c r="N1316">
        <v>0</v>
      </c>
      <c r="O1316">
        <v>1048755</v>
      </c>
      <c r="P1316">
        <v>0</v>
      </c>
      <c r="Q1316" t="s">
        <v>2375</v>
      </c>
      <c r="R1316" t="s">
        <v>3177</v>
      </c>
      <c r="S1316" t="s">
        <v>4167</v>
      </c>
      <c r="T1316" t="s">
        <v>588</v>
      </c>
      <c r="U1316" t="s">
        <v>4168</v>
      </c>
      <c r="V1316" t="s">
        <v>4169</v>
      </c>
      <c r="W1316" t="s">
        <v>588</v>
      </c>
      <c r="X1316" t="str">
        <f t="shared" si="20"/>
        <v>Funcionamiento</v>
      </c>
      <c r="Y1316" t="s">
        <v>2344</v>
      </c>
    </row>
    <row r="1317" spans="1:25" x14ac:dyDescent="0.2">
      <c r="A1317" t="s">
        <v>3165</v>
      </c>
      <c r="B1317" t="s">
        <v>3227</v>
      </c>
      <c r="C1317" t="s">
        <v>4166</v>
      </c>
      <c r="D1317" t="s">
        <v>583</v>
      </c>
      <c r="E1317" t="s">
        <v>584</v>
      </c>
      <c r="F1317" t="s">
        <v>485</v>
      </c>
      <c r="G1317" t="s">
        <v>2344</v>
      </c>
      <c r="H1317" t="s">
        <v>169</v>
      </c>
      <c r="I1317" t="s">
        <v>123</v>
      </c>
      <c r="J1317" t="s">
        <v>37</v>
      </c>
      <c r="K1317" t="s">
        <v>586</v>
      </c>
      <c r="L1317" t="s">
        <v>39</v>
      </c>
      <c r="M1317">
        <v>4301089</v>
      </c>
      <c r="N1317">
        <v>0</v>
      </c>
      <c r="O1317">
        <v>4301089</v>
      </c>
      <c r="P1317">
        <v>0</v>
      </c>
      <c r="Q1317" t="s">
        <v>2375</v>
      </c>
      <c r="R1317" t="s">
        <v>3177</v>
      </c>
      <c r="S1317" t="s">
        <v>4167</v>
      </c>
      <c r="T1317" t="s">
        <v>588</v>
      </c>
      <c r="U1317" t="s">
        <v>4168</v>
      </c>
      <c r="V1317" t="s">
        <v>4169</v>
      </c>
      <c r="W1317" t="s">
        <v>588</v>
      </c>
      <c r="X1317" t="str">
        <f t="shared" si="20"/>
        <v>Funcionamiento</v>
      </c>
      <c r="Y1317" t="s">
        <v>2344</v>
      </c>
    </row>
    <row r="1318" spans="1:25" x14ac:dyDescent="0.2">
      <c r="A1318" t="s">
        <v>3165</v>
      </c>
      <c r="B1318" t="s">
        <v>3227</v>
      </c>
      <c r="C1318" t="s">
        <v>4166</v>
      </c>
      <c r="D1318" t="s">
        <v>583</v>
      </c>
      <c r="E1318" t="s">
        <v>584</v>
      </c>
      <c r="F1318" t="s">
        <v>485</v>
      </c>
      <c r="G1318" t="s">
        <v>2344</v>
      </c>
      <c r="H1318" t="s">
        <v>164</v>
      </c>
      <c r="I1318" t="s">
        <v>118</v>
      </c>
      <c r="J1318" t="s">
        <v>37</v>
      </c>
      <c r="K1318" t="s">
        <v>586</v>
      </c>
      <c r="L1318" t="s">
        <v>39</v>
      </c>
      <c r="M1318">
        <v>43951375</v>
      </c>
      <c r="N1318">
        <v>0</v>
      </c>
      <c r="O1318">
        <v>43951375</v>
      </c>
      <c r="P1318">
        <v>0</v>
      </c>
      <c r="Q1318" t="s">
        <v>2375</v>
      </c>
      <c r="R1318" t="s">
        <v>3177</v>
      </c>
      <c r="S1318" t="s">
        <v>4167</v>
      </c>
      <c r="T1318" t="s">
        <v>588</v>
      </c>
      <c r="U1318" t="s">
        <v>4168</v>
      </c>
      <c r="V1318" t="s">
        <v>4169</v>
      </c>
      <c r="W1318" t="s">
        <v>588</v>
      </c>
      <c r="X1318" t="str">
        <f t="shared" si="20"/>
        <v>Funcionamiento</v>
      </c>
      <c r="Y1318" t="s">
        <v>2344</v>
      </c>
    </row>
    <row r="1319" spans="1:25" x14ac:dyDescent="0.2">
      <c r="A1319" t="s">
        <v>3165</v>
      </c>
      <c r="B1319" t="s">
        <v>3227</v>
      </c>
      <c r="C1319" t="s">
        <v>4166</v>
      </c>
      <c r="D1319" t="s">
        <v>583</v>
      </c>
      <c r="E1319" t="s">
        <v>584</v>
      </c>
      <c r="F1319" t="s">
        <v>485</v>
      </c>
      <c r="G1319" t="s">
        <v>2344</v>
      </c>
      <c r="H1319" t="s">
        <v>178</v>
      </c>
      <c r="I1319" t="s">
        <v>132</v>
      </c>
      <c r="J1319" t="s">
        <v>37</v>
      </c>
      <c r="K1319" t="s">
        <v>586</v>
      </c>
      <c r="L1319" t="s">
        <v>39</v>
      </c>
      <c r="M1319">
        <v>3073131</v>
      </c>
      <c r="N1319">
        <v>0</v>
      </c>
      <c r="O1319">
        <v>3073131</v>
      </c>
      <c r="P1319">
        <v>0</v>
      </c>
      <c r="Q1319" t="s">
        <v>2375</v>
      </c>
      <c r="R1319" t="s">
        <v>3177</v>
      </c>
      <c r="S1319" t="s">
        <v>4167</v>
      </c>
      <c r="T1319" t="s">
        <v>588</v>
      </c>
      <c r="U1319" t="s">
        <v>4168</v>
      </c>
      <c r="V1319" t="s">
        <v>4169</v>
      </c>
      <c r="W1319" t="s">
        <v>588</v>
      </c>
      <c r="X1319" t="str">
        <f t="shared" si="20"/>
        <v>Funcionamiento</v>
      </c>
      <c r="Y1319" t="s">
        <v>2344</v>
      </c>
    </row>
    <row r="1320" spans="1:25" x14ac:dyDescent="0.2">
      <c r="A1320" t="s">
        <v>3165</v>
      </c>
      <c r="B1320" t="s">
        <v>3227</v>
      </c>
      <c r="C1320" t="s">
        <v>4166</v>
      </c>
      <c r="D1320" t="s">
        <v>583</v>
      </c>
      <c r="E1320" t="s">
        <v>584</v>
      </c>
      <c r="F1320" t="s">
        <v>485</v>
      </c>
      <c r="G1320" t="s">
        <v>2344</v>
      </c>
      <c r="H1320" t="s">
        <v>180</v>
      </c>
      <c r="I1320" t="s">
        <v>134</v>
      </c>
      <c r="J1320" t="s">
        <v>37</v>
      </c>
      <c r="K1320" t="s">
        <v>586</v>
      </c>
      <c r="L1320" t="s">
        <v>39</v>
      </c>
      <c r="M1320">
        <v>220813</v>
      </c>
      <c r="N1320">
        <v>0</v>
      </c>
      <c r="O1320">
        <v>220813</v>
      </c>
      <c r="P1320">
        <v>0</v>
      </c>
      <c r="Q1320" t="s">
        <v>2375</v>
      </c>
      <c r="R1320" t="s">
        <v>3177</v>
      </c>
      <c r="S1320" t="s">
        <v>4167</v>
      </c>
      <c r="T1320" t="s">
        <v>588</v>
      </c>
      <c r="U1320" t="s">
        <v>4168</v>
      </c>
      <c r="V1320" t="s">
        <v>4169</v>
      </c>
      <c r="W1320" t="s">
        <v>588</v>
      </c>
      <c r="X1320" t="str">
        <f t="shared" si="20"/>
        <v>Funcionamiento</v>
      </c>
      <c r="Y1320" t="s">
        <v>2344</v>
      </c>
    </row>
    <row r="1321" spans="1:25" x14ac:dyDescent="0.2">
      <c r="A1321" t="s">
        <v>3171</v>
      </c>
      <c r="B1321" t="s">
        <v>3402</v>
      </c>
      <c r="C1321" t="s">
        <v>4170</v>
      </c>
      <c r="D1321" t="s">
        <v>583</v>
      </c>
      <c r="E1321" t="s">
        <v>584</v>
      </c>
      <c r="F1321" t="s">
        <v>485</v>
      </c>
      <c r="G1321" t="s">
        <v>2344</v>
      </c>
      <c r="H1321" t="s">
        <v>174</v>
      </c>
      <c r="I1321" t="s">
        <v>128</v>
      </c>
      <c r="J1321" t="s">
        <v>37</v>
      </c>
      <c r="K1321" t="s">
        <v>586</v>
      </c>
      <c r="L1321" t="s">
        <v>39</v>
      </c>
      <c r="M1321">
        <v>2153900</v>
      </c>
      <c r="N1321">
        <v>0</v>
      </c>
      <c r="O1321">
        <v>2153900</v>
      </c>
      <c r="P1321">
        <v>0</v>
      </c>
      <c r="Q1321" t="s">
        <v>2376</v>
      </c>
      <c r="R1321" t="s">
        <v>3139</v>
      </c>
      <c r="S1321" t="s">
        <v>3066</v>
      </c>
      <c r="T1321" t="s">
        <v>588</v>
      </c>
      <c r="U1321" t="s">
        <v>4171</v>
      </c>
      <c r="V1321" t="s">
        <v>4172</v>
      </c>
      <c r="W1321" t="s">
        <v>588</v>
      </c>
      <c r="X1321" t="str">
        <f t="shared" si="20"/>
        <v>Funcionamiento</v>
      </c>
      <c r="Y1321" t="s">
        <v>2344</v>
      </c>
    </row>
    <row r="1322" spans="1:25" x14ac:dyDescent="0.2">
      <c r="A1322" t="s">
        <v>3171</v>
      </c>
      <c r="B1322" t="s">
        <v>3402</v>
      </c>
      <c r="C1322" t="s">
        <v>4170</v>
      </c>
      <c r="D1322" t="s">
        <v>583</v>
      </c>
      <c r="E1322" t="s">
        <v>584</v>
      </c>
      <c r="F1322" t="s">
        <v>485</v>
      </c>
      <c r="G1322" t="s">
        <v>2344</v>
      </c>
      <c r="H1322" t="s">
        <v>172</v>
      </c>
      <c r="I1322" t="s">
        <v>126</v>
      </c>
      <c r="J1322" t="s">
        <v>37</v>
      </c>
      <c r="K1322" t="s">
        <v>586</v>
      </c>
      <c r="L1322" t="s">
        <v>39</v>
      </c>
      <c r="M1322">
        <v>6384900</v>
      </c>
      <c r="N1322">
        <v>0</v>
      </c>
      <c r="O1322">
        <v>6384900</v>
      </c>
      <c r="P1322">
        <v>0</v>
      </c>
      <c r="Q1322" t="s">
        <v>2376</v>
      </c>
      <c r="R1322" t="s">
        <v>3139</v>
      </c>
      <c r="S1322" t="s">
        <v>3066</v>
      </c>
      <c r="T1322" t="s">
        <v>588</v>
      </c>
      <c r="U1322" t="s">
        <v>4171</v>
      </c>
      <c r="V1322" t="s">
        <v>4172</v>
      </c>
      <c r="W1322" t="s">
        <v>588</v>
      </c>
      <c r="X1322" t="str">
        <f t="shared" si="20"/>
        <v>Funcionamiento</v>
      </c>
      <c r="Y1322" t="s">
        <v>2344</v>
      </c>
    </row>
    <row r="1323" spans="1:25" x14ac:dyDescent="0.2">
      <c r="A1323" t="s">
        <v>3171</v>
      </c>
      <c r="B1323" t="s">
        <v>3402</v>
      </c>
      <c r="C1323" t="s">
        <v>4170</v>
      </c>
      <c r="D1323" t="s">
        <v>583</v>
      </c>
      <c r="E1323" t="s">
        <v>584</v>
      </c>
      <c r="F1323" t="s">
        <v>485</v>
      </c>
      <c r="G1323" t="s">
        <v>2344</v>
      </c>
      <c r="H1323" t="s">
        <v>173</v>
      </c>
      <c r="I1323" t="s">
        <v>127</v>
      </c>
      <c r="J1323" t="s">
        <v>37</v>
      </c>
      <c r="K1323" t="s">
        <v>586</v>
      </c>
      <c r="L1323" t="s">
        <v>39</v>
      </c>
      <c r="M1323">
        <v>4523000</v>
      </c>
      <c r="N1323">
        <v>0</v>
      </c>
      <c r="O1323">
        <v>4523000</v>
      </c>
      <c r="P1323">
        <v>0</v>
      </c>
      <c r="Q1323" t="s">
        <v>2376</v>
      </c>
      <c r="R1323" t="s">
        <v>3139</v>
      </c>
      <c r="S1323" t="s">
        <v>3066</v>
      </c>
      <c r="T1323" t="s">
        <v>588</v>
      </c>
      <c r="U1323" t="s">
        <v>4171</v>
      </c>
      <c r="V1323" t="s">
        <v>4172</v>
      </c>
      <c r="W1323" t="s">
        <v>588</v>
      </c>
      <c r="X1323" t="str">
        <f t="shared" si="20"/>
        <v>Funcionamiento</v>
      </c>
      <c r="Y1323" t="s">
        <v>2344</v>
      </c>
    </row>
    <row r="1324" spans="1:25" x14ac:dyDescent="0.2">
      <c r="A1324" t="s">
        <v>3171</v>
      </c>
      <c r="B1324" t="s">
        <v>3402</v>
      </c>
      <c r="C1324" t="s">
        <v>4170</v>
      </c>
      <c r="D1324" t="s">
        <v>583</v>
      </c>
      <c r="E1324" t="s">
        <v>584</v>
      </c>
      <c r="F1324" t="s">
        <v>485</v>
      </c>
      <c r="G1324" t="s">
        <v>2344</v>
      </c>
      <c r="H1324" t="s">
        <v>175</v>
      </c>
      <c r="I1324" t="s">
        <v>129</v>
      </c>
      <c r="J1324" t="s">
        <v>37</v>
      </c>
      <c r="K1324" t="s">
        <v>586</v>
      </c>
      <c r="L1324" t="s">
        <v>39</v>
      </c>
      <c r="M1324">
        <v>721100</v>
      </c>
      <c r="N1324">
        <v>0</v>
      </c>
      <c r="O1324">
        <v>721100</v>
      </c>
      <c r="P1324">
        <v>0</v>
      </c>
      <c r="Q1324" t="s">
        <v>2376</v>
      </c>
      <c r="R1324" t="s">
        <v>3139</v>
      </c>
      <c r="S1324" t="s">
        <v>3066</v>
      </c>
      <c r="T1324" t="s">
        <v>588</v>
      </c>
      <c r="U1324" t="s">
        <v>4171</v>
      </c>
      <c r="V1324" t="s">
        <v>4172</v>
      </c>
      <c r="W1324" t="s">
        <v>588</v>
      </c>
      <c r="X1324" t="str">
        <f t="shared" si="20"/>
        <v>Funcionamiento</v>
      </c>
      <c r="Y1324" t="s">
        <v>2344</v>
      </c>
    </row>
    <row r="1325" spans="1:25" x14ac:dyDescent="0.2">
      <c r="A1325" t="s">
        <v>3171</v>
      </c>
      <c r="B1325" t="s">
        <v>3402</v>
      </c>
      <c r="C1325" t="s">
        <v>4170</v>
      </c>
      <c r="D1325" t="s">
        <v>583</v>
      </c>
      <c r="E1325" t="s">
        <v>584</v>
      </c>
      <c r="F1325" t="s">
        <v>485</v>
      </c>
      <c r="G1325" t="s">
        <v>2344</v>
      </c>
      <c r="H1325" t="s">
        <v>176</v>
      </c>
      <c r="I1325" t="s">
        <v>130</v>
      </c>
      <c r="J1325" t="s">
        <v>37</v>
      </c>
      <c r="K1325" t="s">
        <v>586</v>
      </c>
      <c r="L1325" t="s">
        <v>39</v>
      </c>
      <c r="M1325">
        <v>1615900</v>
      </c>
      <c r="N1325">
        <v>0</v>
      </c>
      <c r="O1325">
        <v>1615900</v>
      </c>
      <c r="P1325">
        <v>0</v>
      </c>
      <c r="Q1325" t="s">
        <v>2376</v>
      </c>
      <c r="R1325" t="s">
        <v>3139</v>
      </c>
      <c r="S1325" t="s">
        <v>3066</v>
      </c>
      <c r="T1325" t="s">
        <v>588</v>
      </c>
      <c r="U1325" t="s">
        <v>4171</v>
      </c>
      <c r="V1325" t="s">
        <v>4172</v>
      </c>
      <c r="W1325" t="s">
        <v>588</v>
      </c>
      <c r="X1325" t="str">
        <f t="shared" si="20"/>
        <v>Funcionamiento</v>
      </c>
      <c r="Y1325" t="s">
        <v>2344</v>
      </c>
    </row>
    <row r="1326" spans="1:25" x14ac:dyDescent="0.2">
      <c r="A1326" t="s">
        <v>3171</v>
      </c>
      <c r="B1326" t="s">
        <v>3402</v>
      </c>
      <c r="C1326" t="s">
        <v>4170</v>
      </c>
      <c r="D1326" t="s">
        <v>583</v>
      </c>
      <c r="E1326" t="s">
        <v>584</v>
      </c>
      <c r="F1326" t="s">
        <v>485</v>
      </c>
      <c r="G1326" t="s">
        <v>2344</v>
      </c>
      <c r="H1326" t="s">
        <v>177</v>
      </c>
      <c r="I1326" t="s">
        <v>131</v>
      </c>
      <c r="J1326" t="s">
        <v>37</v>
      </c>
      <c r="K1326" t="s">
        <v>586</v>
      </c>
      <c r="L1326" t="s">
        <v>39</v>
      </c>
      <c r="M1326">
        <v>1077300</v>
      </c>
      <c r="N1326">
        <v>0</v>
      </c>
      <c r="O1326">
        <v>1077300</v>
      </c>
      <c r="P1326">
        <v>0</v>
      </c>
      <c r="Q1326" t="s">
        <v>2376</v>
      </c>
      <c r="R1326" t="s">
        <v>3139</v>
      </c>
      <c r="S1326" t="s">
        <v>3066</v>
      </c>
      <c r="T1326" t="s">
        <v>588</v>
      </c>
      <c r="U1326" t="s">
        <v>4171</v>
      </c>
      <c r="V1326" t="s">
        <v>4172</v>
      </c>
      <c r="W1326" t="s">
        <v>588</v>
      </c>
      <c r="X1326" t="str">
        <f t="shared" si="20"/>
        <v>Funcionamiento</v>
      </c>
      <c r="Y1326" t="s">
        <v>2344</v>
      </c>
    </row>
    <row r="1327" spans="1:25" x14ac:dyDescent="0.2">
      <c r="A1327" t="s">
        <v>3177</v>
      </c>
      <c r="B1327" t="s">
        <v>3686</v>
      </c>
      <c r="C1327" t="s">
        <v>4173</v>
      </c>
      <c r="D1327" t="s">
        <v>583</v>
      </c>
      <c r="E1327" t="s">
        <v>584</v>
      </c>
      <c r="F1327" t="s">
        <v>3144</v>
      </c>
      <c r="G1327" t="s">
        <v>2344</v>
      </c>
      <c r="H1327" t="s">
        <v>200</v>
      </c>
      <c r="I1327" t="s">
        <v>161</v>
      </c>
      <c r="J1327" t="s">
        <v>37</v>
      </c>
      <c r="K1327" t="s">
        <v>586</v>
      </c>
      <c r="L1327" t="s">
        <v>39</v>
      </c>
      <c r="M1327">
        <v>7647500</v>
      </c>
      <c r="N1327">
        <v>0</v>
      </c>
      <c r="O1327">
        <v>7647500</v>
      </c>
      <c r="P1327">
        <v>152500</v>
      </c>
      <c r="Q1327" t="s">
        <v>2791</v>
      </c>
      <c r="R1327" t="s">
        <v>3190</v>
      </c>
      <c r="S1327" t="s">
        <v>3300</v>
      </c>
      <c r="T1327" t="s">
        <v>588</v>
      </c>
      <c r="U1327" t="s">
        <v>588</v>
      </c>
      <c r="V1327" t="s">
        <v>588</v>
      </c>
      <c r="W1327" t="s">
        <v>588</v>
      </c>
      <c r="X1327" t="str">
        <f t="shared" si="20"/>
        <v>Inversión</v>
      </c>
      <c r="Y1327" t="s">
        <v>585</v>
      </c>
    </row>
    <row r="1328" spans="1:25" x14ac:dyDescent="0.2">
      <c r="A1328" t="s">
        <v>3139</v>
      </c>
      <c r="B1328" t="s">
        <v>3233</v>
      </c>
      <c r="C1328" t="s">
        <v>4174</v>
      </c>
      <c r="D1328" t="s">
        <v>583</v>
      </c>
      <c r="E1328" t="s">
        <v>584</v>
      </c>
      <c r="F1328" t="s">
        <v>485</v>
      </c>
      <c r="G1328" t="s">
        <v>2344</v>
      </c>
      <c r="H1328" t="s">
        <v>169</v>
      </c>
      <c r="I1328" t="s">
        <v>123</v>
      </c>
      <c r="J1328" t="s">
        <v>37</v>
      </c>
      <c r="K1328" t="s">
        <v>586</v>
      </c>
      <c r="L1328" t="s">
        <v>39</v>
      </c>
      <c r="M1328">
        <v>1795549</v>
      </c>
      <c r="N1328">
        <v>0</v>
      </c>
      <c r="O1328">
        <v>1795549</v>
      </c>
      <c r="P1328">
        <v>0</v>
      </c>
      <c r="Q1328" t="s">
        <v>2906</v>
      </c>
      <c r="R1328" t="s">
        <v>3194</v>
      </c>
      <c r="S1328" t="s">
        <v>4175</v>
      </c>
      <c r="T1328" t="s">
        <v>588</v>
      </c>
      <c r="U1328" t="s">
        <v>4176</v>
      </c>
      <c r="V1328" t="s">
        <v>4177</v>
      </c>
      <c r="W1328" t="s">
        <v>588</v>
      </c>
      <c r="X1328" t="str">
        <f t="shared" si="20"/>
        <v>Funcionamiento</v>
      </c>
      <c r="Y1328" t="s">
        <v>2344</v>
      </c>
    </row>
    <row r="1329" spans="1:25" x14ac:dyDescent="0.2">
      <c r="A1329" t="s">
        <v>3139</v>
      </c>
      <c r="B1329" t="s">
        <v>3233</v>
      </c>
      <c r="C1329" t="s">
        <v>4174</v>
      </c>
      <c r="D1329" t="s">
        <v>583</v>
      </c>
      <c r="E1329" t="s">
        <v>584</v>
      </c>
      <c r="F1329" t="s">
        <v>485</v>
      </c>
      <c r="G1329" t="s">
        <v>2344</v>
      </c>
      <c r="H1329" t="s">
        <v>164</v>
      </c>
      <c r="I1329" t="s">
        <v>118</v>
      </c>
      <c r="J1329" t="s">
        <v>37</v>
      </c>
      <c r="K1329" t="s">
        <v>586</v>
      </c>
      <c r="L1329" t="s">
        <v>39</v>
      </c>
      <c r="M1329">
        <v>41963053</v>
      </c>
      <c r="N1329">
        <v>0</v>
      </c>
      <c r="O1329">
        <v>41963053</v>
      </c>
      <c r="P1329">
        <v>0</v>
      </c>
      <c r="Q1329" t="s">
        <v>2906</v>
      </c>
      <c r="R1329" t="s">
        <v>3194</v>
      </c>
      <c r="S1329" t="s">
        <v>4175</v>
      </c>
      <c r="T1329" t="s">
        <v>588</v>
      </c>
      <c r="U1329" t="s">
        <v>4176</v>
      </c>
      <c r="V1329" t="s">
        <v>4177</v>
      </c>
      <c r="W1329" t="s">
        <v>588</v>
      </c>
      <c r="X1329" t="str">
        <f t="shared" si="20"/>
        <v>Funcionamiento</v>
      </c>
      <c r="Y1329" t="s">
        <v>2344</v>
      </c>
    </row>
    <row r="1330" spans="1:25" x14ac:dyDescent="0.2">
      <c r="A1330" t="s">
        <v>3139</v>
      </c>
      <c r="B1330" t="s">
        <v>3233</v>
      </c>
      <c r="C1330" t="s">
        <v>4174</v>
      </c>
      <c r="D1330" t="s">
        <v>583</v>
      </c>
      <c r="E1330" t="s">
        <v>584</v>
      </c>
      <c r="F1330" t="s">
        <v>485</v>
      </c>
      <c r="G1330" t="s">
        <v>2344</v>
      </c>
      <c r="H1330" t="s">
        <v>557</v>
      </c>
      <c r="I1330" t="s">
        <v>3221</v>
      </c>
      <c r="J1330" t="s">
        <v>37</v>
      </c>
      <c r="K1330" t="s">
        <v>586</v>
      </c>
      <c r="L1330" t="s">
        <v>39</v>
      </c>
      <c r="M1330">
        <v>1258247</v>
      </c>
      <c r="N1330">
        <v>0</v>
      </c>
      <c r="O1330">
        <v>1258247</v>
      </c>
      <c r="P1330">
        <v>0</v>
      </c>
      <c r="Q1330" t="s">
        <v>2906</v>
      </c>
      <c r="R1330" t="s">
        <v>3194</v>
      </c>
      <c r="S1330" t="s">
        <v>4175</v>
      </c>
      <c r="T1330" t="s">
        <v>588</v>
      </c>
      <c r="U1330" t="s">
        <v>4176</v>
      </c>
      <c r="V1330" t="s">
        <v>4177</v>
      </c>
      <c r="W1330" t="s">
        <v>588</v>
      </c>
      <c r="X1330" t="str">
        <f t="shared" si="20"/>
        <v>Funcionamiento</v>
      </c>
      <c r="Y1330" t="s">
        <v>2344</v>
      </c>
    </row>
    <row r="1331" spans="1:25" x14ac:dyDescent="0.2">
      <c r="A1331" t="s">
        <v>3139</v>
      </c>
      <c r="B1331" t="s">
        <v>3233</v>
      </c>
      <c r="C1331" t="s">
        <v>4174</v>
      </c>
      <c r="D1331" t="s">
        <v>583</v>
      </c>
      <c r="E1331" t="s">
        <v>584</v>
      </c>
      <c r="F1331" t="s">
        <v>485</v>
      </c>
      <c r="G1331" t="s">
        <v>2344</v>
      </c>
      <c r="H1331" t="s">
        <v>166</v>
      </c>
      <c r="I1331" t="s">
        <v>120</v>
      </c>
      <c r="J1331" t="s">
        <v>37</v>
      </c>
      <c r="K1331" t="s">
        <v>586</v>
      </c>
      <c r="L1331" t="s">
        <v>39</v>
      </c>
      <c r="M1331">
        <v>967234</v>
      </c>
      <c r="N1331">
        <v>0</v>
      </c>
      <c r="O1331">
        <v>967234</v>
      </c>
      <c r="P1331">
        <v>0</v>
      </c>
      <c r="Q1331" t="s">
        <v>2906</v>
      </c>
      <c r="R1331" t="s">
        <v>3194</v>
      </c>
      <c r="S1331" t="s">
        <v>4175</v>
      </c>
      <c r="T1331" t="s">
        <v>588</v>
      </c>
      <c r="U1331" t="s">
        <v>4176</v>
      </c>
      <c r="V1331" t="s">
        <v>4177</v>
      </c>
      <c r="W1331" t="s">
        <v>588</v>
      </c>
      <c r="X1331" t="str">
        <f t="shared" si="20"/>
        <v>Funcionamiento</v>
      </c>
      <c r="Y1331" t="s">
        <v>2344</v>
      </c>
    </row>
    <row r="1332" spans="1:25" x14ac:dyDescent="0.2">
      <c r="A1332" t="s">
        <v>3190</v>
      </c>
      <c r="B1332" t="s">
        <v>3243</v>
      </c>
      <c r="C1332" t="s">
        <v>4178</v>
      </c>
      <c r="D1332" t="s">
        <v>583</v>
      </c>
      <c r="E1332" t="s">
        <v>584</v>
      </c>
      <c r="F1332" t="s">
        <v>485</v>
      </c>
      <c r="G1332" t="s">
        <v>2344</v>
      </c>
      <c r="H1332" t="s">
        <v>175</v>
      </c>
      <c r="I1332" t="s">
        <v>129</v>
      </c>
      <c r="J1332" t="s">
        <v>37</v>
      </c>
      <c r="K1332" t="s">
        <v>586</v>
      </c>
      <c r="L1332" t="s">
        <v>39</v>
      </c>
      <c r="M1332">
        <v>585700</v>
      </c>
      <c r="N1332">
        <v>0</v>
      </c>
      <c r="O1332">
        <v>585700</v>
      </c>
      <c r="P1332">
        <v>0</v>
      </c>
      <c r="Q1332" t="s">
        <v>2907</v>
      </c>
      <c r="R1332" t="s">
        <v>3200</v>
      </c>
      <c r="S1332" t="s">
        <v>3206</v>
      </c>
      <c r="T1332" t="s">
        <v>588</v>
      </c>
      <c r="U1332" t="s">
        <v>4179</v>
      </c>
      <c r="V1332" t="s">
        <v>4180</v>
      </c>
      <c r="W1332" t="s">
        <v>588</v>
      </c>
      <c r="X1332" t="str">
        <f t="shared" si="20"/>
        <v>Funcionamiento</v>
      </c>
      <c r="Y1332" t="s">
        <v>2344</v>
      </c>
    </row>
    <row r="1333" spans="1:25" x14ac:dyDescent="0.2">
      <c r="A1333" t="s">
        <v>3190</v>
      </c>
      <c r="B1333" t="s">
        <v>3243</v>
      </c>
      <c r="C1333" t="s">
        <v>4178</v>
      </c>
      <c r="D1333" t="s">
        <v>583</v>
      </c>
      <c r="E1333" t="s">
        <v>584</v>
      </c>
      <c r="F1333" t="s">
        <v>485</v>
      </c>
      <c r="G1333" t="s">
        <v>2344</v>
      </c>
      <c r="H1333" t="s">
        <v>174</v>
      </c>
      <c r="I1333" t="s">
        <v>128</v>
      </c>
      <c r="J1333" t="s">
        <v>37</v>
      </c>
      <c r="K1333" t="s">
        <v>586</v>
      </c>
      <c r="L1333" t="s">
        <v>39</v>
      </c>
      <c r="M1333">
        <v>1927300</v>
      </c>
      <c r="N1333">
        <v>0</v>
      </c>
      <c r="O1333">
        <v>1927300</v>
      </c>
      <c r="P1333">
        <v>0</v>
      </c>
      <c r="Q1333" t="s">
        <v>2907</v>
      </c>
      <c r="R1333" t="s">
        <v>3200</v>
      </c>
      <c r="S1333" t="s">
        <v>3206</v>
      </c>
      <c r="T1333" t="s">
        <v>588</v>
      </c>
      <c r="U1333" t="s">
        <v>4179</v>
      </c>
      <c r="V1333" t="s">
        <v>4180</v>
      </c>
      <c r="W1333" t="s">
        <v>588</v>
      </c>
      <c r="X1333" t="str">
        <f t="shared" si="20"/>
        <v>Funcionamiento</v>
      </c>
      <c r="Y1333" t="s">
        <v>2344</v>
      </c>
    </row>
    <row r="1334" spans="1:25" x14ac:dyDescent="0.2">
      <c r="A1334" t="s">
        <v>3190</v>
      </c>
      <c r="B1334" t="s">
        <v>3243</v>
      </c>
      <c r="C1334" t="s">
        <v>4178</v>
      </c>
      <c r="D1334" t="s">
        <v>583</v>
      </c>
      <c r="E1334" t="s">
        <v>584</v>
      </c>
      <c r="F1334" t="s">
        <v>485</v>
      </c>
      <c r="G1334" t="s">
        <v>2344</v>
      </c>
      <c r="H1334" t="s">
        <v>176</v>
      </c>
      <c r="I1334" t="s">
        <v>130</v>
      </c>
      <c r="J1334" t="s">
        <v>37</v>
      </c>
      <c r="K1334" t="s">
        <v>586</v>
      </c>
      <c r="L1334" t="s">
        <v>39</v>
      </c>
      <c r="M1334">
        <v>1446100</v>
      </c>
      <c r="N1334">
        <v>0</v>
      </c>
      <c r="O1334">
        <v>1446100</v>
      </c>
      <c r="P1334">
        <v>0</v>
      </c>
      <c r="Q1334" t="s">
        <v>2907</v>
      </c>
      <c r="R1334" t="s">
        <v>3200</v>
      </c>
      <c r="S1334" t="s">
        <v>3206</v>
      </c>
      <c r="T1334" t="s">
        <v>588</v>
      </c>
      <c r="U1334" t="s">
        <v>4179</v>
      </c>
      <c r="V1334" t="s">
        <v>4180</v>
      </c>
      <c r="W1334" t="s">
        <v>588</v>
      </c>
      <c r="X1334" t="str">
        <f t="shared" si="20"/>
        <v>Funcionamiento</v>
      </c>
      <c r="Y1334" t="s">
        <v>2344</v>
      </c>
    </row>
    <row r="1335" spans="1:25" x14ac:dyDescent="0.2">
      <c r="A1335" t="s">
        <v>3190</v>
      </c>
      <c r="B1335" t="s">
        <v>3243</v>
      </c>
      <c r="C1335" t="s">
        <v>4178</v>
      </c>
      <c r="D1335" t="s">
        <v>583</v>
      </c>
      <c r="E1335" t="s">
        <v>584</v>
      </c>
      <c r="F1335" t="s">
        <v>485</v>
      </c>
      <c r="G1335" t="s">
        <v>2344</v>
      </c>
      <c r="H1335" t="s">
        <v>173</v>
      </c>
      <c r="I1335" t="s">
        <v>127</v>
      </c>
      <c r="J1335" t="s">
        <v>37</v>
      </c>
      <c r="K1335" t="s">
        <v>586</v>
      </c>
      <c r="L1335" t="s">
        <v>39</v>
      </c>
      <c r="M1335">
        <v>4310100</v>
      </c>
      <c r="N1335">
        <v>0</v>
      </c>
      <c r="O1335">
        <v>4310100</v>
      </c>
      <c r="P1335">
        <v>0</v>
      </c>
      <c r="Q1335" t="s">
        <v>2907</v>
      </c>
      <c r="R1335" t="s">
        <v>3200</v>
      </c>
      <c r="S1335" t="s">
        <v>3206</v>
      </c>
      <c r="T1335" t="s">
        <v>588</v>
      </c>
      <c r="U1335" t="s">
        <v>4179</v>
      </c>
      <c r="V1335" t="s">
        <v>4180</v>
      </c>
      <c r="W1335" t="s">
        <v>588</v>
      </c>
      <c r="X1335" t="str">
        <f t="shared" si="20"/>
        <v>Funcionamiento</v>
      </c>
      <c r="Y1335" t="s">
        <v>2344</v>
      </c>
    </row>
    <row r="1336" spans="1:25" x14ac:dyDescent="0.2">
      <c r="A1336" t="s">
        <v>3190</v>
      </c>
      <c r="B1336" t="s">
        <v>3243</v>
      </c>
      <c r="C1336" t="s">
        <v>4178</v>
      </c>
      <c r="D1336" t="s">
        <v>583</v>
      </c>
      <c r="E1336" t="s">
        <v>584</v>
      </c>
      <c r="F1336" t="s">
        <v>485</v>
      </c>
      <c r="G1336" t="s">
        <v>2344</v>
      </c>
      <c r="H1336" t="s">
        <v>172</v>
      </c>
      <c r="I1336" t="s">
        <v>126</v>
      </c>
      <c r="J1336" t="s">
        <v>37</v>
      </c>
      <c r="K1336" t="s">
        <v>586</v>
      </c>
      <c r="L1336" t="s">
        <v>39</v>
      </c>
      <c r="M1336">
        <v>6084200</v>
      </c>
      <c r="N1336">
        <v>0</v>
      </c>
      <c r="O1336">
        <v>6084200</v>
      </c>
      <c r="P1336">
        <v>0</v>
      </c>
      <c r="Q1336" t="s">
        <v>2907</v>
      </c>
      <c r="R1336" t="s">
        <v>3200</v>
      </c>
      <c r="S1336" t="s">
        <v>3206</v>
      </c>
      <c r="T1336" t="s">
        <v>588</v>
      </c>
      <c r="U1336" t="s">
        <v>4179</v>
      </c>
      <c r="V1336" t="s">
        <v>4180</v>
      </c>
      <c r="W1336" t="s">
        <v>588</v>
      </c>
      <c r="X1336" t="str">
        <f t="shared" si="20"/>
        <v>Funcionamiento</v>
      </c>
      <c r="Y1336" t="s">
        <v>2344</v>
      </c>
    </row>
    <row r="1337" spans="1:25" x14ac:dyDescent="0.2">
      <c r="A1337" t="s">
        <v>3190</v>
      </c>
      <c r="B1337" t="s">
        <v>3243</v>
      </c>
      <c r="C1337" t="s">
        <v>4178</v>
      </c>
      <c r="D1337" t="s">
        <v>583</v>
      </c>
      <c r="E1337" t="s">
        <v>584</v>
      </c>
      <c r="F1337" t="s">
        <v>485</v>
      </c>
      <c r="G1337" t="s">
        <v>2344</v>
      </c>
      <c r="H1337" t="s">
        <v>177</v>
      </c>
      <c r="I1337" t="s">
        <v>131</v>
      </c>
      <c r="J1337" t="s">
        <v>37</v>
      </c>
      <c r="K1337" t="s">
        <v>586</v>
      </c>
      <c r="L1337" t="s">
        <v>39</v>
      </c>
      <c r="M1337">
        <v>964100</v>
      </c>
      <c r="N1337">
        <v>0</v>
      </c>
      <c r="O1337">
        <v>964100</v>
      </c>
      <c r="P1337">
        <v>0</v>
      </c>
      <c r="Q1337" t="s">
        <v>2907</v>
      </c>
      <c r="R1337" t="s">
        <v>3200</v>
      </c>
      <c r="S1337" t="s">
        <v>3206</v>
      </c>
      <c r="T1337" t="s">
        <v>588</v>
      </c>
      <c r="U1337" t="s">
        <v>4179</v>
      </c>
      <c r="V1337" t="s">
        <v>4180</v>
      </c>
      <c r="W1337" t="s">
        <v>588</v>
      </c>
      <c r="X1337" t="str">
        <f t="shared" si="20"/>
        <v>Funcionamiento</v>
      </c>
      <c r="Y1337" t="s">
        <v>2344</v>
      </c>
    </row>
    <row r="1338" spans="1:25" x14ac:dyDescent="0.2">
      <c r="A1338" t="s">
        <v>3194</v>
      </c>
      <c r="B1338" t="s">
        <v>3263</v>
      </c>
      <c r="C1338" t="s">
        <v>4181</v>
      </c>
      <c r="D1338" t="s">
        <v>583</v>
      </c>
      <c r="E1338" t="s">
        <v>584</v>
      </c>
      <c r="F1338" t="s">
        <v>485</v>
      </c>
      <c r="G1338" t="s">
        <v>2344</v>
      </c>
      <c r="H1338" t="s">
        <v>175</v>
      </c>
      <c r="I1338" t="s">
        <v>129</v>
      </c>
      <c r="J1338" t="s">
        <v>37</v>
      </c>
      <c r="K1338" t="s">
        <v>586</v>
      </c>
      <c r="L1338" t="s">
        <v>39</v>
      </c>
      <c r="M1338">
        <v>695400</v>
      </c>
      <c r="N1338">
        <v>0</v>
      </c>
      <c r="O1338">
        <v>695400</v>
      </c>
      <c r="P1338">
        <v>0</v>
      </c>
      <c r="Q1338" t="s">
        <v>2908</v>
      </c>
      <c r="R1338" t="s">
        <v>3215</v>
      </c>
      <c r="S1338" t="s">
        <v>3750</v>
      </c>
      <c r="T1338" t="s">
        <v>588</v>
      </c>
      <c r="U1338" t="s">
        <v>4182</v>
      </c>
      <c r="V1338" t="s">
        <v>4183</v>
      </c>
      <c r="W1338" t="s">
        <v>588</v>
      </c>
      <c r="X1338" t="str">
        <f t="shared" si="20"/>
        <v>Funcionamiento</v>
      </c>
      <c r="Y1338" t="s">
        <v>2344</v>
      </c>
    </row>
    <row r="1339" spans="1:25" x14ac:dyDescent="0.2">
      <c r="A1339" t="s">
        <v>3194</v>
      </c>
      <c r="B1339" t="s">
        <v>3263</v>
      </c>
      <c r="C1339" t="s">
        <v>4181</v>
      </c>
      <c r="D1339" t="s">
        <v>583</v>
      </c>
      <c r="E1339" t="s">
        <v>584</v>
      </c>
      <c r="F1339" t="s">
        <v>485</v>
      </c>
      <c r="G1339" t="s">
        <v>2344</v>
      </c>
      <c r="H1339" t="s">
        <v>176</v>
      </c>
      <c r="I1339" t="s">
        <v>130</v>
      </c>
      <c r="J1339" t="s">
        <v>37</v>
      </c>
      <c r="K1339" t="s">
        <v>586</v>
      </c>
      <c r="L1339" t="s">
        <v>39</v>
      </c>
      <c r="M1339">
        <v>1600700</v>
      </c>
      <c r="N1339">
        <v>0</v>
      </c>
      <c r="O1339">
        <v>1600700</v>
      </c>
      <c r="P1339">
        <v>0</v>
      </c>
      <c r="Q1339" t="s">
        <v>2908</v>
      </c>
      <c r="R1339" t="s">
        <v>3215</v>
      </c>
      <c r="S1339" t="s">
        <v>3750</v>
      </c>
      <c r="T1339" t="s">
        <v>588</v>
      </c>
      <c r="U1339" t="s">
        <v>4182</v>
      </c>
      <c r="V1339" t="s">
        <v>4183</v>
      </c>
      <c r="W1339" t="s">
        <v>588</v>
      </c>
      <c r="X1339" t="str">
        <f t="shared" si="20"/>
        <v>Funcionamiento</v>
      </c>
      <c r="Y1339" t="s">
        <v>2344</v>
      </c>
    </row>
    <row r="1340" spans="1:25" x14ac:dyDescent="0.2">
      <c r="A1340" t="s">
        <v>3194</v>
      </c>
      <c r="B1340" t="s">
        <v>3263</v>
      </c>
      <c r="C1340" t="s">
        <v>4181</v>
      </c>
      <c r="D1340" t="s">
        <v>583</v>
      </c>
      <c r="E1340" t="s">
        <v>584</v>
      </c>
      <c r="F1340" t="s">
        <v>485</v>
      </c>
      <c r="G1340" t="s">
        <v>2344</v>
      </c>
      <c r="H1340" t="s">
        <v>174</v>
      </c>
      <c r="I1340" t="s">
        <v>128</v>
      </c>
      <c r="J1340" t="s">
        <v>37</v>
      </c>
      <c r="K1340" t="s">
        <v>586</v>
      </c>
      <c r="L1340" t="s">
        <v>39</v>
      </c>
      <c r="M1340">
        <v>2133700</v>
      </c>
      <c r="N1340">
        <v>0</v>
      </c>
      <c r="O1340">
        <v>2133700</v>
      </c>
      <c r="P1340">
        <v>0</v>
      </c>
      <c r="Q1340" t="s">
        <v>2908</v>
      </c>
      <c r="R1340" t="s">
        <v>3215</v>
      </c>
      <c r="S1340" t="s">
        <v>3750</v>
      </c>
      <c r="T1340" t="s">
        <v>588</v>
      </c>
      <c r="U1340" t="s">
        <v>4182</v>
      </c>
      <c r="V1340" t="s">
        <v>4183</v>
      </c>
      <c r="W1340" t="s">
        <v>588</v>
      </c>
      <c r="X1340" t="str">
        <f t="shared" si="20"/>
        <v>Funcionamiento</v>
      </c>
      <c r="Y1340" t="s">
        <v>2344</v>
      </c>
    </row>
    <row r="1341" spans="1:25" x14ac:dyDescent="0.2">
      <c r="A1341" t="s">
        <v>3194</v>
      </c>
      <c r="B1341" t="s">
        <v>3263</v>
      </c>
      <c r="C1341" t="s">
        <v>4181</v>
      </c>
      <c r="D1341" t="s">
        <v>583</v>
      </c>
      <c r="E1341" t="s">
        <v>584</v>
      </c>
      <c r="F1341" t="s">
        <v>485</v>
      </c>
      <c r="G1341" t="s">
        <v>2344</v>
      </c>
      <c r="H1341" t="s">
        <v>177</v>
      </c>
      <c r="I1341" t="s">
        <v>131</v>
      </c>
      <c r="J1341" t="s">
        <v>37</v>
      </c>
      <c r="K1341" t="s">
        <v>586</v>
      </c>
      <c r="L1341" t="s">
        <v>39</v>
      </c>
      <c r="M1341">
        <v>1067200</v>
      </c>
      <c r="N1341">
        <v>0</v>
      </c>
      <c r="O1341">
        <v>1067200</v>
      </c>
      <c r="P1341">
        <v>0</v>
      </c>
      <c r="Q1341" t="s">
        <v>2908</v>
      </c>
      <c r="R1341" t="s">
        <v>3215</v>
      </c>
      <c r="S1341" t="s">
        <v>3750</v>
      </c>
      <c r="T1341" t="s">
        <v>588</v>
      </c>
      <c r="U1341" t="s">
        <v>4182</v>
      </c>
      <c r="V1341" t="s">
        <v>4183</v>
      </c>
      <c r="W1341" t="s">
        <v>588</v>
      </c>
      <c r="X1341" t="str">
        <f t="shared" si="20"/>
        <v>Funcionamiento</v>
      </c>
      <c r="Y1341" t="s">
        <v>2344</v>
      </c>
    </row>
    <row r="1342" spans="1:25" x14ac:dyDescent="0.2">
      <c r="A1342" t="s">
        <v>3194</v>
      </c>
      <c r="B1342" t="s">
        <v>3263</v>
      </c>
      <c r="C1342" t="s">
        <v>4181</v>
      </c>
      <c r="D1342" t="s">
        <v>583</v>
      </c>
      <c r="E1342" t="s">
        <v>584</v>
      </c>
      <c r="F1342" t="s">
        <v>485</v>
      </c>
      <c r="G1342" t="s">
        <v>2344</v>
      </c>
      <c r="H1342" t="s">
        <v>172</v>
      </c>
      <c r="I1342" t="s">
        <v>126</v>
      </c>
      <c r="J1342" t="s">
        <v>37</v>
      </c>
      <c r="K1342" t="s">
        <v>586</v>
      </c>
      <c r="L1342" t="s">
        <v>39</v>
      </c>
      <c r="M1342">
        <v>6141100</v>
      </c>
      <c r="N1342">
        <v>0</v>
      </c>
      <c r="O1342">
        <v>6141100</v>
      </c>
      <c r="P1342">
        <v>0</v>
      </c>
      <c r="Q1342" t="s">
        <v>2908</v>
      </c>
      <c r="R1342" t="s">
        <v>3215</v>
      </c>
      <c r="S1342" t="s">
        <v>3750</v>
      </c>
      <c r="T1342" t="s">
        <v>588</v>
      </c>
      <c r="U1342" t="s">
        <v>4182</v>
      </c>
      <c r="V1342" t="s">
        <v>4183</v>
      </c>
      <c r="W1342" t="s">
        <v>588</v>
      </c>
      <c r="X1342" t="str">
        <f t="shared" si="20"/>
        <v>Funcionamiento</v>
      </c>
      <c r="Y1342" t="s">
        <v>2344</v>
      </c>
    </row>
    <row r="1343" spans="1:25" x14ac:dyDescent="0.2">
      <c r="A1343" t="s">
        <v>3194</v>
      </c>
      <c r="B1343" t="s">
        <v>3263</v>
      </c>
      <c r="C1343" t="s">
        <v>4181</v>
      </c>
      <c r="D1343" t="s">
        <v>583</v>
      </c>
      <c r="E1343" t="s">
        <v>584</v>
      </c>
      <c r="F1343" t="s">
        <v>485</v>
      </c>
      <c r="G1343" t="s">
        <v>2344</v>
      </c>
      <c r="H1343" t="s">
        <v>173</v>
      </c>
      <c r="I1343" t="s">
        <v>127</v>
      </c>
      <c r="J1343" t="s">
        <v>37</v>
      </c>
      <c r="K1343" t="s">
        <v>586</v>
      </c>
      <c r="L1343" t="s">
        <v>39</v>
      </c>
      <c r="M1343">
        <v>4350400</v>
      </c>
      <c r="N1343">
        <v>0</v>
      </c>
      <c r="O1343">
        <v>4350400</v>
      </c>
      <c r="P1343">
        <v>0</v>
      </c>
      <c r="Q1343" t="s">
        <v>2908</v>
      </c>
      <c r="R1343" t="s">
        <v>3215</v>
      </c>
      <c r="S1343" t="s">
        <v>3750</v>
      </c>
      <c r="T1343" t="s">
        <v>588</v>
      </c>
      <c r="U1343" t="s">
        <v>4182</v>
      </c>
      <c r="V1343" t="s">
        <v>4183</v>
      </c>
      <c r="W1343" t="s">
        <v>588</v>
      </c>
      <c r="X1343" t="str">
        <f t="shared" si="20"/>
        <v>Funcionamiento</v>
      </c>
      <c r="Y1343" t="s">
        <v>2344</v>
      </c>
    </row>
    <row r="1344" spans="1:25" x14ac:dyDescent="0.2">
      <c r="A1344" t="s">
        <v>3200</v>
      </c>
      <c r="B1344" t="s">
        <v>3266</v>
      </c>
      <c r="C1344" t="s">
        <v>4184</v>
      </c>
      <c r="D1344" t="s">
        <v>583</v>
      </c>
      <c r="E1344" t="s">
        <v>584</v>
      </c>
      <c r="F1344" t="s">
        <v>485</v>
      </c>
      <c r="G1344" t="s">
        <v>2344</v>
      </c>
      <c r="H1344" t="s">
        <v>164</v>
      </c>
      <c r="I1344" t="s">
        <v>118</v>
      </c>
      <c r="J1344" t="s">
        <v>37</v>
      </c>
      <c r="K1344" t="s">
        <v>586</v>
      </c>
      <c r="L1344" t="s">
        <v>39</v>
      </c>
      <c r="M1344">
        <v>49644807</v>
      </c>
      <c r="N1344">
        <v>0</v>
      </c>
      <c r="O1344">
        <v>49644807</v>
      </c>
      <c r="P1344">
        <v>0</v>
      </c>
      <c r="Q1344" t="s">
        <v>2909</v>
      </c>
      <c r="R1344" t="s">
        <v>3160</v>
      </c>
      <c r="S1344" t="s">
        <v>4185</v>
      </c>
      <c r="T1344" t="s">
        <v>588</v>
      </c>
      <c r="U1344" t="s">
        <v>4186</v>
      </c>
      <c r="V1344" t="s">
        <v>4187</v>
      </c>
      <c r="W1344" t="s">
        <v>588</v>
      </c>
      <c r="X1344" t="str">
        <f t="shared" si="20"/>
        <v>Funcionamiento</v>
      </c>
      <c r="Y1344" t="s">
        <v>2344</v>
      </c>
    </row>
    <row r="1345" spans="1:25" x14ac:dyDescent="0.2">
      <c r="A1345" t="s">
        <v>3200</v>
      </c>
      <c r="B1345" t="s">
        <v>3266</v>
      </c>
      <c r="C1345" t="s">
        <v>4184</v>
      </c>
      <c r="D1345" t="s">
        <v>583</v>
      </c>
      <c r="E1345" t="s">
        <v>584</v>
      </c>
      <c r="F1345" t="s">
        <v>485</v>
      </c>
      <c r="G1345" t="s">
        <v>2344</v>
      </c>
      <c r="H1345" t="s">
        <v>178</v>
      </c>
      <c r="I1345" t="s">
        <v>132</v>
      </c>
      <c r="J1345" t="s">
        <v>37</v>
      </c>
      <c r="K1345" t="s">
        <v>586</v>
      </c>
      <c r="L1345" t="s">
        <v>39</v>
      </c>
      <c r="M1345">
        <v>2053173</v>
      </c>
      <c r="N1345">
        <v>0</v>
      </c>
      <c r="O1345">
        <v>2053173</v>
      </c>
      <c r="P1345">
        <v>0</v>
      </c>
      <c r="Q1345" t="s">
        <v>2909</v>
      </c>
      <c r="R1345" t="s">
        <v>3160</v>
      </c>
      <c r="S1345" t="s">
        <v>4185</v>
      </c>
      <c r="T1345" t="s">
        <v>588</v>
      </c>
      <c r="U1345" t="s">
        <v>4186</v>
      </c>
      <c r="V1345" t="s">
        <v>4187</v>
      </c>
      <c r="W1345" t="s">
        <v>588</v>
      </c>
      <c r="X1345" t="str">
        <f t="shared" si="20"/>
        <v>Funcionamiento</v>
      </c>
      <c r="Y1345" t="s">
        <v>2344</v>
      </c>
    </row>
    <row r="1346" spans="1:25" x14ac:dyDescent="0.2">
      <c r="A1346" t="s">
        <v>3200</v>
      </c>
      <c r="B1346" t="s">
        <v>3266</v>
      </c>
      <c r="C1346" t="s">
        <v>4184</v>
      </c>
      <c r="D1346" t="s">
        <v>583</v>
      </c>
      <c r="E1346" t="s">
        <v>584</v>
      </c>
      <c r="F1346" t="s">
        <v>485</v>
      </c>
      <c r="G1346" t="s">
        <v>2344</v>
      </c>
      <c r="H1346" t="s">
        <v>166</v>
      </c>
      <c r="I1346" t="s">
        <v>120</v>
      </c>
      <c r="J1346" t="s">
        <v>37</v>
      </c>
      <c r="K1346" t="s">
        <v>586</v>
      </c>
      <c r="L1346" t="s">
        <v>39</v>
      </c>
      <c r="M1346">
        <v>1022316</v>
      </c>
      <c r="N1346">
        <v>0</v>
      </c>
      <c r="O1346">
        <v>1022316</v>
      </c>
      <c r="P1346">
        <v>0</v>
      </c>
      <c r="Q1346" t="s">
        <v>2909</v>
      </c>
      <c r="R1346" t="s">
        <v>3160</v>
      </c>
      <c r="S1346" t="s">
        <v>4185</v>
      </c>
      <c r="T1346" t="s">
        <v>588</v>
      </c>
      <c r="U1346" t="s">
        <v>4186</v>
      </c>
      <c r="V1346" t="s">
        <v>4187</v>
      </c>
      <c r="W1346" t="s">
        <v>588</v>
      </c>
      <c r="X1346" t="str">
        <f t="shared" ref="X1346:X1409" si="21">IF(LEFT(H1346,1)="C","Inversión","Funcionamiento")</f>
        <v>Funcionamiento</v>
      </c>
      <c r="Y1346" t="s">
        <v>2344</v>
      </c>
    </row>
    <row r="1347" spans="1:25" x14ac:dyDescent="0.2">
      <c r="A1347" t="s">
        <v>3200</v>
      </c>
      <c r="B1347" t="s">
        <v>3266</v>
      </c>
      <c r="C1347" t="s">
        <v>4184</v>
      </c>
      <c r="D1347" t="s">
        <v>583</v>
      </c>
      <c r="E1347" t="s">
        <v>584</v>
      </c>
      <c r="F1347" t="s">
        <v>485</v>
      </c>
      <c r="G1347" t="s">
        <v>2344</v>
      </c>
      <c r="H1347" t="s">
        <v>557</v>
      </c>
      <c r="I1347" t="s">
        <v>3221</v>
      </c>
      <c r="J1347" t="s">
        <v>37</v>
      </c>
      <c r="K1347" t="s">
        <v>586</v>
      </c>
      <c r="L1347" t="s">
        <v>39</v>
      </c>
      <c r="M1347">
        <v>1282247</v>
      </c>
      <c r="N1347">
        <v>0</v>
      </c>
      <c r="O1347">
        <v>1282247</v>
      </c>
      <c r="P1347">
        <v>0</v>
      </c>
      <c r="Q1347" t="s">
        <v>2909</v>
      </c>
      <c r="R1347" t="s">
        <v>3160</v>
      </c>
      <c r="S1347" t="s">
        <v>4185</v>
      </c>
      <c r="T1347" t="s">
        <v>588</v>
      </c>
      <c r="U1347" t="s">
        <v>4186</v>
      </c>
      <c r="V1347" t="s">
        <v>4187</v>
      </c>
      <c r="W1347" t="s">
        <v>588</v>
      </c>
      <c r="X1347" t="str">
        <f t="shared" si="21"/>
        <v>Funcionamiento</v>
      </c>
      <c r="Y1347" t="s">
        <v>2344</v>
      </c>
    </row>
    <row r="1348" spans="1:25" x14ac:dyDescent="0.2">
      <c r="A1348" t="s">
        <v>3200</v>
      </c>
      <c r="B1348" t="s">
        <v>3266</v>
      </c>
      <c r="C1348" t="s">
        <v>4184</v>
      </c>
      <c r="D1348" t="s">
        <v>583</v>
      </c>
      <c r="E1348" t="s">
        <v>584</v>
      </c>
      <c r="F1348" t="s">
        <v>485</v>
      </c>
      <c r="G1348" t="s">
        <v>2344</v>
      </c>
      <c r="H1348" t="s">
        <v>192</v>
      </c>
      <c r="I1348" t="s">
        <v>147</v>
      </c>
      <c r="J1348" t="s">
        <v>37</v>
      </c>
      <c r="K1348" t="s">
        <v>586</v>
      </c>
      <c r="L1348" t="s">
        <v>39</v>
      </c>
      <c r="M1348">
        <v>655312</v>
      </c>
      <c r="N1348">
        <v>0</v>
      </c>
      <c r="O1348">
        <v>655312</v>
      </c>
      <c r="P1348">
        <v>0</v>
      </c>
      <c r="Q1348" t="s">
        <v>2909</v>
      </c>
      <c r="R1348" t="s">
        <v>3160</v>
      </c>
      <c r="S1348" t="s">
        <v>4185</v>
      </c>
      <c r="T1348" t="s">
        <v>588</v>
      </c>
      <c r="U1348" t="s">
        <v>4186</v>
      </c>
      <c r="V1348" t="s">
        <v>4187</v>
      </c>
      <c r="W1348" t="s">
        <v>588</v>
      </c>
      <c r="X1348" t="str">
        <f t="shared" si="21"/>
        <v>Funcionamiento</v>
      </c>
      <c r="Y1348" t="s">
        <v>2344</v>
      </c>
    </row>
    <row r="1349" spans="1:25" x14ac:dyDescent="0.2">
      <c r="A1349" t="s">
        <v>3200</v>
      </c>
      <c r="B1349" t="s">
        <v>3266</v>
      </c>
      <c r="C1349" t="s">
        <v>4184</v>
      </c>
      <c r="D1349" t="s">
        <v>583</v>
      </c>
      <c r="E1349" t="s">
        <v>584</v>
      </c>
      <c r="F1349" t="s">
        <v>485</v>
      </c>
      <c r="G1349" t="s">
        <v>2344</v>
      </c>
      <c r="H1349" t="s">
        <v>171</v>
      </c>
      <c r="I1349" t="s">
        <v>125</v>
      </c>
      <c r="J1349" t="s">
        <v>37</v>
      </c>
      <c r="K1349" t="s">
        <v>586</v>
      </c>
      <c r="L1349" t="s">
        <v>39</v>
      </c>
      <c r="M1349">
        <v>2099836</v>
      </c>
      <c r="N1349">
        <v>0</v>
      </c>
      <c r="O1349">
        <v>2099836</v>
      </c>
      <c r="P1349">
        <v>0</v>
      </c>
      <c r="Q1349" t="s">
        <v>2909</v>
      </c>
      <c r="R1349" t="s">
        <v>3160</v>
      </c>
      <c r="S1349" t="s">
        <v>4185</v>
      </c>
      <c r="T1349" t="s">
        <v>588</v>
      </c>
      <c r="U1349" t="s">
        <v>4186</v>
      </c>
      <c r="V1349" t="s">
        <v>4187</v>
      </c>
      <c r="W1349" t="s">
        <v>588</v>
      </c>
      <c r="X1349" t="str">
        <f t="shared" si="21"/>
        <v>Funcionamiento</v>
      </c>
      <c r="Y1349" t="s">
        <v>2344</v>
      </c>
    </row>
    <row r="1350" spans="1:25" x14ac:dyDescent="0.2">
      <c r="A1350" t="s">
        <v>3200</v>
      </c>
      <c r="B1350" t="s">
        <v>3266</v>
      </c>
      <c r="C1350" t="s">
        <v>4184</v>
      </c>
      <c r="D1350" t="s">
        <v>583</v>
      </c>
      <c r="E1350" t="s">
        <v>584</v>
      </c>
      <c r="F1350" t="s">
        <v>485</v>
      </c>
      <c r="G1350" t="s">
        <v>2344</v>
      </c>
      <c r="H1350" t="s">
        <v>169</v>
      </c>
      <c r="I1350" t="s">
        <v>123</v>
      </c>
      <c r="J1350" t="s">
        <v>37</v>
      </c>
      <c r="K1350" t="s">
        <v>586</v>
      </c>
      <c r="L1350" t="s">
        <v>39</v>
      </c>
      <c r="M1350">
        <v>877184</v>
      </c>
      <c r="N1350">
        <v>0</v>
      </c>
      <c r="O1350">
        <v>877184</v>
      </c>
      <c r="P1350">
        <v>0</v>
      </c>
      <c r="Q1350" t="s">
        <v>2909</v>
      </c>
      <c r="R1350" t="s">
        <v>3160</v>
      </c>
      <c r="S1350" t="s">
        <v>4185</v>
      </c>
      <c r="T1350" t="s">
        <v>588</v>
      </c>
      <c r="U1350" t="s">
        <v>4186</v>
      </c>
      <c r="V1350" t="s">
        <v>4187</v>
      </c>
      <c r="W1350" t="s">
        <v>588</v>
      </c>
      <c r="X1350" t="str">
        <f t="shared" si="21"/>
        <v>Funcionamiento</v>
      </c>
      <c r="Y1350" t="s">
        <v>2344</v>
      </c>
    </row>
    <row r="1351" spans="1:25" x14ac:dyDescent="0.2">
      <c r="A1351" t="s">
        <v>3200</v>
      </c>
      <c r="B1351" t="s">
        <v>3266</v>
      </c>
      <c r="C1351" t="s">
        <v>4184</v>
      </c>
      <c r="D1351" t="s">
        <v>583</v>
      </c>
      <c r="E1351" t="s">
        <v>584</v>
      </c>
      <c r="F1351" t="s">
        <v>485</v>
      </c>
      <c r="G1351" t="s">
        <v>2344</v>
      </c>
      <c r="H1351" t="s">
        <v>180</v>
      </c>
      <c r="I1351" t="s">
        <v>134</v>
      </c>
      <c r="J1351" t="s">
        <v>37</v>
      </c>
      <c r="K1351" t="s">
        <v>586</v>
      </c>
      <c r="L1351" t="s">
        <v>39</v>
      </c>
      <c r="M1351">
        <v>167083</v>
      </c>
      <c r="N1351">
        <v>0</v>
      </c>
      <c r="O1351">
        <v>167083</v>
      </c>
      <c r="P1351">
        <v>0</v>
      </c>
      <c r="Q1351" t="s">
        <v>2909</v>
      </c>
      <c r="R1351" t="s">
        <v>3160</v>
      </c>
      <c r="S1351" t="s">
        <v>4185</v>
      </c>
      <c r="T1351" t="s">
        <v>588</v>
      </c>
      <c r="U1351" t="s">
        <v>4186</v>
      </c>
      <c r="V1351" t="s">
        <v>4187</v>
      </c>
      <c r="W1351" t="s">
        <v>588</v>
      </c>
      <c r="X1351" t="str">
        <f t="shared" si="21"/>
        <v>Funcionamiento</v>
      </c>
      <c r="Y1351" t="s">
        <v>2344</v>
      </c>
    </row>
    <row r="1352" spans="1:25" x14ac:dyDescent="0.2">
      <c r="A1352" t="s">
        <v>3200</v>
      </c>
      <c r="B1352" t="s">
        <v>3266</v>
      </c>
      <c r="C1352" t="s">
        <v>4184</v>
      </c>
      <c r="D1352" t="s">
        <v>583</v>
      </c>
      <c r="E1352" t="s">
        <v>584</v>
      </c>
      <c r="F1352" t="s">
        <v>485</v>
      </c>
      <c r="G1352" t="s">
        <v>2344</v>
      </c>
      <c r="H1352" t="s">
        <v>181</v>
      </c>
      <c r="I1352" t="s">
        <v>135</v>
      </c>
      <c r="J1352" t="s">
        <v>37</v>
      </c>
      <c r="K1352" t="s">
        <v>586</v>
      </c>
      <c r="L1352" t="s">
        <v>39</v>
      </c>
      <c r="M1352">
        <v>3061457</v>
      </c>
      <c r="N1352">
        <v>0</v>
      </c>
      <c r="O1352">
        <v>3061457</v>
      </c>
      <c r="P1352">
        <v>0</v>
      </c>
      <c r="Q1352" t="s">
        <v>2909</v>
      </c>
      <c r="R1352" t="s">
        <v>3160</v>
      </c>
      <c r="S1352" t="s">
        <v>4185</v>
      </c>
      <c r="T1352" t="s">
        <v>588</v>
      </c>
      <c r="U1352" t="s">
        <v>4186</v>
      </c>
      <c r="V1352" t="s">
        <v>4187</v>
      </c>
      <c r="W1352" t="s">
        <v>588</v>
      </c>
      <c r="X1352" t="str">
        <f t="shared" si="21"/>
        <v>Funcionamiento</v>
      </c>
      <c r="Y1352" t="s">
        <v>2344</v>
      </c>
    </row>
    <row r="1353" spans="1:25" x14ac:dyDescent="0.2">
      <c r="A1353" t="s">
        <v>3146</v>
      </c>
      <c r="B1353" t="s">
        <v>7874</v>
      </c>
      <c r="C1353" t="s">
        <v>7900</v>
      </c>
      <c r="D1353" t="s">
        <v>583</v>
      </c>
      <c r="E1353" t="s">
        <v>584</v>
      </c>
      <c r="F1353" t="s">
        <v>3090</v>
      </c>
      <c r="G1353" t="s">
        <v>2344</v>
      </c>
      <c r="H1353" t="s">
        <v>198</v>
      </c>
      <c r="I1353" t="s">
        <v>157</v>
      </c>
      <c r="J1353" t="s">
        <v>37</v>
      </c>
      <c r="K1353" t="s">
        <v>709</v>
      </c>
      <c r="L1353" t="s">
        <v>39</v>
      </c>
      <c r="M1353">
        <v>75000000</v>
      </c>
      <c r="N1353">
        <v>0</v>
      </c>
      <c r="O1353">
        <v>75000000</v>
      </c>
      <c r="P1353">
        <v>0</v>
      </c>
      <c r="Q1353" t="s">
        <v>7901</v>
      </c>
      <c r="R1353" t="s">
        <v>3150</v>
      </c>
      <c r="S1353" t="s">
        <v>11292</v>
      </c>
      <c r="T1353" t="s">
        <v>588</v>
      </c>
      <c r="U1353" t="s">
        <v>588</v>
      </c>
      <c r="V1353" t="s">
        <v>588</v>
      </c>
      <c r="W1353" t="s">
        <v>588</v>
      </c>
      <c r="X1353" t="str">
        <f t="shared" si="21"/>
        <v>Inversión</v>
      </c>
      <c r="Y1353" t="s">
        <v>708</v>
      </c>
    </row>
    <row r="1354" spans="1:25" x14ac:dyDescent="0.2">
      <c r="A1354" t="s">
        <v>3211</v>
      </c>
      <c r="B1354" t="s">
        <v>7879</v>
      </c>
      <c r="C1354" t="s">
        <v>7902</v>
      </c>
      <c r="D1354" t="s">
        <v>583</v>
      </c>
      <c r="E1354" t="s">
        <v>584</v>
      </c>
      <c r="F1354" t="s">
        <v>3087</v>
      </c>
      <c r="G1354" t="s">
        <v>2344</v>
      </c>
      <c r="H1354" t="s">
        <v>197</v>
      </c>
      <c r="I1354" t="s">
        <v>155</v>
      </c>
      <c r="J1354" t="s">
        <v>48</v>
      </c>
      <c r="K1354" t="s">
        <v>596</v>
      </c>
      <c r="L1354" t="s">
        <v>39</v>
      </c>
      <c r="M1354">
        <v>15807602</v>
      </c>
      <c r="N1354">
        <v>0</v>
      </c>
      <c r="O1354">
        <v>15807602</v>
      </c>
      <c r="P1354">
        <v>2753562</v>
      </c>
      <c r="Q1354" t="s">
        <v>7903</v>
      </c>
      <c r="R1354" t="s">
        <v>3223</v>
      </c>
      <c r="S1354" t="s">
        <v>4491</v>
      </c>
      <c r="T1354" t="s">
        <v>588</v>
      </c>
      <c r="U1354" t="s">
        <v>588</v>
      </c>
      <c r="V1354" t="s">
        <v>588</v>
      </c>
      <c r="W1354" t="s">
        <v>588</v>
      </c>
      <c r="X1354" t="str">
        <f t="shared" si="21"/>
        <v>Inversión</v>
      </c>
      <c r="Y1354" t="s">
        <v>626</v>
      </c>
    </row>
    <row r="1355" spans="1:25" x14ac:dyDescent="0.2">
      <c r="A1355" t="s">
        <v>3215</v>
      </c>
      <c r="B1355" t="s">
        <v>7879</v>
      </c>
      <c r="C1355" t="s">
        <v>7904</v>
      </c>
      <c r="D1355" t="s">
        <v>583</v>
      </c>
      <c r="E1355" t="s">
        <v>584</v>
      </c>
      <c r="F1355" t="s">
        <v>3087</v>
      </c>
      <c r="G1355" t="s">
        <v>2344</v>
      </c>
      <c r="H1355" t="s">
        <v>197</v>
      </c>
      <c r="I1355" t="s">
        <v>155</v>
      </c>
      <c r="J1355" t="s">
        <v>48</v>
      </c>
      <c r="K1355" t="s">
        <v>596</v>
      </c>
      <c r="L1355" t="s">
        <v>39</v>
      </c>
      <c r="M1355">
        <v>4129230</v>
      </c>
      <c r="N1355">
        <v>0</v>
      </c>
      <c r="O1355">
        <v>4129230</v>
      </c>
      <c r="P1355">
        <v>825846</v>
      </c>
      <c r="Q1355" t="s">
        <v>7905</v>
      </c>
      <c r="R1355" t="s">
        <v>3229</v>
      </c>
      <c r="S1355" t="s">
        <v>4790</v>
      </c>
      <c r="T1355" t="s">
        <v>588</v>
      </c>
      <c r="U1355" t="s">
        <v>588</v>
      </c>
      <c r="V1355" t="s">
        <v>588</v>
      </c>
      <c r="W1355" t="s">
        <v>588</v>
      </c>
      <c r="X1355" t="str">
        <f t="shared" si="21"/>
        <v>Inversión</v>
      </c>
      <c r="Y1355" t="s">
        <v>626</v>
      </c>
    </row>
    <row r="1356" spans="1:25" x14ac:dyDescent="0.2">
      <c r="A1356" t="s">
        <v>3160</v>
      </c>
      <c r="B1356" t="s">
        <v>8287</v>
      </c>
      <c r="C1356" t="s">
        <v>8359</v>
      </c>
      <c r="D1356" t="s">
        <v>583</v>
      </c>
      <c r="E1356" t="s">
        <v>584</v>
      </c>
      <c r="F1356" t="s">
        <v>485</v>
      </c>
      <c r="G1356" t="s">
        <v>2344</v>
      </c>
      <c r="H1356" t="s">
        <v>164</v>
      </c>
      <c r="I1356" t="s">
        <v>118</v>
      </c>
      <c r="J1356" t="s">
        <v>37</v>
      </c>
      <c r="K1356" t="s">
        <v>586</v>
      </c>
      <c r="L1356" t="s">
        <v>39</v>
      </c>
      <c r="M1356">
        <v>47217928</v>
      </c>
      <c r="N1356">
        <v>0</v>
      </c>
      <c r="O1356">
        <v>47217928</v>
      </c>
      <c r="P1356">
        <v>0</v>
      </c>
      <c r="Q1356" t="s">
        <v>8360</v>
      </c>
      <c r="R1356" t="s">
        <v>3235</v>
      </c>
      <c r="S1356" t="s">
        <v>8361</v>
      </c>
      <c r="T1356" t="s">
        <v>588</v>
      </c>
      <c r="U1356" t="s">
        <v>8362</v>
      </c>
      <c r="V1356" t="s">
        <v>8363</v>
      </c>
      <c r="W1356" t="s">
        <v>588</v>
      </c>
      <c r="X1356" t="str">
        <f t="shared" si="21"/>
        <v>Funcionamiento</v>
      </c>
      <c r="Y1356" t="s">
        <v>2344</v>
      </c>
    </row>
    <row r="1357" spans="1:25" x14ac:dyDescent="0.2">
      <c r="A1357" t="s">
        <v>3160</v>
      </c>
      <c r="B1357" t="s">
        <v>8287</v>
      </c>
      <c r="C1357" t="s">
        <v>8359</v>
      </c>
      <c r="D1357" t="s">
        <v>583</v>
      </c>
      <c r="E1357" t="s">
        <v>584</v>
      </c>
      <c r="F1357" t="s">
        <v>485</v>
      </c>
      <c r="G1357" t="s">
        <v>2344</v>
      </c>
      <c r="H1357" t="s">
        <v>166</v>
      </c>
      <c r="I1357" t="s">
        <v>120</v>
      </c>
      <c r="J1357" t="s">
        <v>37</v>
      </c>
      <c r="K1357" t="s">
        <v>586</v>
      </c>
      <c r="L1357" t="s">
        <v>39</v>
      </c>
      <c r="M1357">
        <v>1044349</v>
      </c>
      <c r="N1357">
        <v>0</v>
      </c>
      <c r="O1357">
        <v>1044349</v>
      </c>
      <c r="P1357">
        <v>0</v>
      </c>
      <c r="Q1357" t="s">
        <v>8360</v>
      </c>
      <c r="R1357" t="s">
        <v>3235</v>
      </c>
      <c r="S1357" t="s">
        <v>8361</v>
      </c>
      <c r="T1357" t="s">
        <v>588</v>
      </c>
      <c r="U1357" t="s">
        <v>8362</v>
      </c>
      <c r="V1357" t="s">
        <v>8363</v>
      </c>
      <c r="W1357" t="s">
        <v>588</v>
      </c>
      <c r="X1357" t="str">
        <f t="shared" si="21"/>
        <v>Funcionamiento</v>
      </c>
      <c r="Y1357" t="s">
        <v>2344</v>
      </c>
    </row>
    <row r="1358" spans="1:25" x14ac:dyDescent="0.2">
      <c r="A1358" t="s">
        <v>3160</v>
      </c>
      <c r="B1358" t="s">
        <v>8287</v>
      </c>
      <c r="C1358" t="s">
        <v>8359</v>
      </c>
      <c r="D1358" t="s">
        <v>583</v>
      </c>
      <c r="E1358" t="s">
        <v>584</v>
      </c>
      <c r="F1358" t="s">
        <v>485</v>
      </c>
      <c r="G1358" t="s">
        <v>2344</v>
      </c>
      <c r="H1358" t="s">
        <v>180</v>
      </c>
      <c r="I1358" t="s">
        <v>134</v>
      </c>
      <c r="J1358" t="s">
        <v>37</v>
      </c>
      <c r="K1358" t="s">
        <v>586</v>
      </c>
      <c r="L1358" t="s">
        <v>39</v>
      </c>
      <c r="M1358">
        <v>213438</v>
      </c>
      <c r="N1358">
        <v>0</v>
      </c>
      <c r="O1358">
        <v>213438</v>
      </c>
      <c r="P1358">
        <v>0</v>
      </c>
      <c r="Q1358" t="s">
        <v>8360</v>
      </c>
      <c r="R1358" t="s">
        <v>3235</v>
      </c>
      <c r="S1358" t="s">
        <v>8361</v>
      </c>
      <c r="T1358" t="s">
        <v>588</v>
      </c>
      <c r="U1358" t="s">
        <v>8362</v>
      </c>
      <c r="V1358" t="s">
        <v>8363</v>
      </c>
      <c r="W1358" t="s">
        <v>588</v>
      </c>
      <c r="X1358" t="str">
        <f t="shared" si="21"/>
        <v>Funcionamiento</v>
      </c>
      <c r="Y1358" t="s">
        <v>2344</v>
      </c>
    </row>
    <row r="1359" spans="1:25" x14ac:dyDescent="0.2">
      <c r="A1359" t="s">
        <v>3160</v>
      </c>
      <c r="B1359" t="s">
        <v>8287</v>
      </c>
      <c r="C1359" t="s">
        <v>8359</v>
      </c>
      <c r="D1359" t="s">
        <v>583</v>
      </c>
      <c r="E1359" t="s">
        <v>584</v>
      </c>
      <c r="F1359" t="s">
        <v>485</v>
      </c>
      <c r="G1359" t="s">
        <v>2344</v>
      </c>
      <c r="H1359" t="s">
        <v>557</v>
      </c>
      <c r="I1359" t="s">
        <v>3221</v>
      </c>
      <c r="J1359" t="s">
        <v>37</v>
      </c>
      <c r="K1359" t="s">
        <v>586</v>
      </c>
      <c r="L1359" t="s">
        <v>39</v>
      </c>
      <c r="M1359">
        <v>1333674</v>
      </c>
      <c r="N1359">
        <v>0</v>
      </c>
      <c r="O1359">
        <v>1333674</v>
      </c>
      <c r="P1359">
        <v>0</v>
      </c>
      <c r="Q1359" t="s">
        <v>8360</v>
      </c>
      <c r="R1359" t="s">
        <v>3235</v>
      </c>
      <c r="S1359" t="s">
        <v>8361</v>
      </c>
      <c r="T1359" t="s">
        <v>588</v>
      </c>
      <c r="U1359" t="s">
        <v>8362</v>
      </c>
      <c r="V1359" t="s">
        <v>8363</v>
      </c>
      <c r="W1359" t="s">
        <v>588</v>
      </c>
      <c r="X1359" t="str">
        <f t="shared" si="21"/>
        <v>Funcionamiento</v>
      </c>
      <c r="Y1359" t="s">
        <v>2344</v>
      </c>
    </row>
    <row r="1360" spans="1:25" x14ac:dyDescent="0.2">
      <c r="A1360" t="s">
        <v>3160</v>
      </c>
      <c r="B1360" t="s">
        <v>8287</v>
      </c>
      <c r="C1360" t="s">
        <v>8359</v>
      </c>
      <c r="D1360" t="s">
        <v>583</v>
      </c>
      <c r="E1360" t="s">
        <v>584</v>
      </c>
      <c r="F1360" t="s">
        <v>485</v>
      </c>
      <c r="G1360" t="s">
        <v>2344</v>
      </c>
      <c r="H1360" t="s">
        <v>169</v>
      </c>
      <c r="I1360" t="s">
        <v>123</v>
      </c>
      <c r="J1360" t="s">
        <v>37</v>
      </c>
      <c r="K1360" t="s">
        <v>586</v>
      </c>
      <c r="L1360" t="s">
        <v>39</v>
      </c>
      <c r="M1360">
        <v>2027869</v>
      </c>
      <c r="N1360">
        <v>0</v>
      </c>
      <c r="O1360">
        <v>2027869</v>
      </c>
      <c r="P1360">
        <v>0</v>
      </c>
      <c r="Q1360" t="s">
        <v>8360</v>
      </c>
      <c r="R1360" t="s">
        <v>3235</v>
      </c>
      <c r="S1360" t="s">
        <v>8361</v>
      </c>
      <c r="T1360" t="s">
        <v>588</v>
      </c>
      <c r="U1360" t="s">
        <v>8362</v>
      </c>
      <c r="V1360" t="s">
        <v>8363</v>
      </c>
      <c r="W1360" t="s">
        <v>588</v>
      </c>
      <c r="X1360" t="str">
        <f t="shared" si="21"/>
        <v>Funcionamiento</v>
      </c>
      <c r="Y1360" t="s">
        <v>2344</v>
      </c>
    </row>
    <row r="1361" spans="1:25" x14ac:dyDescent="0.2">
      <c r="A1361" t="s">
        <v>3160</v>
      </c>
      <c r="B1361" t="s">
        <v>8287</v>
      </c>
      <c r="C1361" t="s">
        <v>8359</v>
      </c>
      <c r="D1361" t="s">
        <v>583</v>
      </c>
      <c r="E1361" t="s">
        <v>584</v>
      </c>
      <c r="F1361" t="s">
        <v>485</v>
      </c>
      <c r="G1361" t="s">
        <v>2344</v>
      </c>
      <c r="H1361" t="s">
        <v>171</v>
      </c>
      <c r="I1361" t="s">
        <v>125</v>
      </c>
      <c r="J1361" t="s">
        <v>37</v>
      </c>
      <c r="K1361" t="s">
        <v>586</v>
      </c>
      <c r="L1361" t="s">
        <v>39</v>
      </c>
      <c r="M1361">
        <v>2476292</v>
      </c>
      <c r="N1361">
        <v>0</v>
      </c>
      <c r="O1361">
        <v>2476292</v>
      </c>
      <c r="P1361">
        <v>0</v>
      </c>
      <c r="Q1361" t="s">
        <v>8360</v>
      </c>
      <c r="R1361" t="s">
        <v>3235</v>
      </c>
      <c r="S1361" t="s">
        <v>8361</v>
      </c>
      <c r="T1361" t="s">
        <v>588</v>
      </c>
      <c r="U1361" t="s">
        <v>8362</v>
      </c>
      <c r="V1361" t="s">
        <v>8363</v>
      </c>
      <c r="W1361" t="s">
        <v>588</v>
      </c>
      <c r="X1361" t="str">
        <f t="shared" si="21"/>
        <v>Funcionamiento</v>
      </c>
      <c r="Y1361" t="s">
        <v>2344</v>
      </c>
    </row>
    <row r="1362" spans="1:25" x14ac:dyDescent="0.2">
      <c r="A1362" t="s">
        <v>3160</v>
      </c>
      <c r="B1362" t="s">
        <v>8287</v>
      </c>
      <c r="C1362" t="s">
        <v>8359</v>
      </c>
      <c r="D1362" t="s">
        <v>583</v>
      </c>
      <c r="E1362" t="s">
        <v>584</v>
      </c>
      <c r="F1362" t="s">
        <v>485</v>
      </c>
      <c r="G1362" t="s">
        <v>2344</v>
      </c>
      <c r="H1362" t="s">
        <v>178</v>
      </c>
      <c r="I1362" t="s">
        <v>132</v>
      </c>
      <c r="J1362" t="s">
        <v>37</v>
      </c>
      <c r="K1362" t="s">
        <v>586</v>
      </c>
      <c r="L1362" t="s">
        <v>39</v>
      </c>
      <c r="M1362">
        <v>3087956</v>
      </c>
      <c r="N1362">
        <v>0</v>
      </c>
      <c r="O1362">
        <v>3087956</v>
      </c>
      <c r="P1362">
        <v>0</v>
      </c>
      <c r="Q1362" t="s">
        <v>8360</v>
      </c>
      <c r="R1362" t="s">
        <v>3235</v>
      </c>
      <c r="S1362" t="s">
        <v>8361</v>
      </c>
      <c r="T1362" t="s">
        <v>588</v>
      </c>
      <c r="U1362" t="s">
        <v>8362</v>
      </c>
      <c r="V1362" t="s">
        <v>8363</v>
      </c>
      <c r="W1362" t="s">
        <v>588</v>
      </c>
      <c r="X1362" t="str">
        <f t="shared" si="21"/>
        <v>Funcionamiento</v>
      </c>
      <c r="Y1362" t="s">
        <v>2344</v>
      </c>
    </row>
    <row r="1363" spans="1:25" x14ac:dyDescent="0.2">
      <c r="A1363" t="s">
        <v>3160</v>
      </c>
      <c r="B1363" t="s">
        <v>8287</v>
      </c>
      <c r="C1363" t="s">
        <v>8359</v>
      </c>
      <c r="D1363" t="s">
        <v>583</v>
      </c>
      <c r="E1363" t="s">
        <v>584</v>
      </c>
      <c r="F1363" t="s">
        <v>485</v>
      </c>
      <c r="G1363" t="s">
        <v>2344</v>
      </c>
      <c r="H1363" t="s">
        <v>181</v>
      </c>
      <c r="I1363" t="s">
        <v>135</v>
      </c>
      <c r="J1363" t="s">
        <v>37</v>
      </c>
      <c r="K1363" t="s">
        <v>586</v>
      </c>
      <c r="L1363" t="s">
        <v>39</v>
      </c>
      <c r="M1363">
        <v>2354967</v>
      </c>
      <c r="N1363">
        <v>0</v>
      </c>
      <c r="O1363">
        <v>2354967</v>
      </c>
      <c r="P1363">
        <v>0</v>
      </c>
      <c r="Q1363" t="s">
        <v>8360</v>
      </c>
      <c r="R1363" t="s">
        <v>3235</v>
      </c>
      <c r="S1363" t="s">
        <v>8361</v>
      </c>
      <c r="T1363" t="s">
        <v>588</v>
      </c>
      <c r="U1363" t="s">
        <v>8362</v>
      </c>
      <c r="V1363" t="s">
        <v>8363</v>
      </c>
      <c r="W1363" t="s">
        <v>588</v>
      </c>
      <c r="X1363" t="str">
        <f t="shared" si="21"/>
        <v>Funcionamiento</v>
      </c>
      <c r="Y1363" t="s">
        <v>2344</v>
      </c>
    </row>
    <row r="1364" spans="1:25" x14ac:dyDescent="0.2">
      <c r="A1364" t="s">
        <v>3150</v>
      </c>
      <c r="B1364" t="s">
        <v>8287</v>
      </c>
      <c r="C1364" t="s">
        <v>8364</v>
      </c>
      <c r="D1364" t="s">
        <v>583</v>
      </c>
      <c r="E1364" t="s">
        <v>584</v>
      </c>
      <c r="F1364" t="s">
        <v>485</v>
      </c>
      <c r="G1364" t="s">
        <v>2344</v>
      </c>
      <c r="H1364" t="s">
        <v>177</v>
      </c>
      <c r="I1364" t="s">
        <v>131</v>
      </c>
      <c r="J1364" t="s">
        <v>37</v>
      </c>
      <c r="K1364" t="s">
        <v>586</v>
      </c>
      <c r="L1364" t="s">
        <v>39</v>
      </c>
      <c r="M1364">
        <v>1115600</v>
      </c>
      <c r="N1364">
        <v>0</v>
      </c>
      <c r="O1364">
        <v>1115600</v>
      </c>
      <c r="P1364">
        <v>0</v>
      </c>
      <c r="Q1364" t="s">
        <v>8365</v>
      </c>
      <c r="R1364" t="s">
        <v>3167</v>
      </c>
      <c r="S1364" t="s">
        <v>4582</v>
      </c>
      <c r="T1364" t="s">
        <v>588</v>
      </c>
      <c r="U1364" t="s">
        <v>8366</v>
      </c>
      <c r="V1364" t="s">
        <v>8367</v>
      </c>
      <c r="W1364" t="s">
        <v>588</v>
      </c>
      <c r="X1364" t="str">
        <f t="shared" si="21"/>
        <v>Funcionamiento</v>
      </c>
      <c r="Y1364" t="s">
        <v>2344</v>
      </c>
    </row>
    <row r="1365" spans="1:25" x14ac:dyDescent="0.2">
      <c r="A1365" t="s">
        <v>3150</v>
      </c>
      <c r="B1365" t="s">
        <v>8287</v>
      </c>
      <c r="C1365" t="s">
        <v>8364</v>
      </c>
      <c r="D1365" t="s">
        <v>583</v>
      </c>
      <c r="E1365" t="s">
        <v>584</v>
      </c>
      <c r="F1365" t="s">
        <v>485</v>
      </c>
      <c r="G1365" t="s">
        <v>2344</v>
      </c>
      <c r="H1365" t="s">
        <v>173</v>
      </c>
      <c r="I1365" t="s">
        <v>127</v>
      </c>
      <c r="J1365" t="s">
        <v>37</v>
      </c>
      <c r="K1365" t="s">
        <v>586</v>
      </c>
      <c r="L1365" t="s">
        <v>39</v>
      </c>
      <c r="M1365">
        <v>4329600</v>
      </c>
      <c r="N1365">
        <v>0</v>
      </c>
      <c r="O1365">
        <v>4329600</v>
      </c>
      <c r="P1365">
        <v>0</v>
      </c>
      <c r="Q1365" t="s">
        <v>8365</v>
      </c>
      <c r="R1365" t="s">
        <v>3167</v>
      </c>
      <c r="S1365" t="s">
        <v>4582</v>
      </c>
      <c r="T1365" t="s">
        <v>588</v>
      </c>
      <c r="U1365" t="s">
        <v>8366</v>
      </c>
      <c r="V1365" t="s">
        <v>8367</v>
      </c>
      <c r="W1365" t="s">
        <v>588</v>
      </c>
      <c r="X1365" t="str">
        <f t="shared" si="21"/>
        <v>Funcionamiento</v>
      </c>
      <c r="Y1365" t="s">
        <v>2344</v>
      </c>
    </row>
    <row r="1366" spans="1:25" x14ac:dyDescent="0.2">
      <c r="A1366" t="s">
        <v>3150</v>
      </c>
      <c r="B1366" t="s">
        <v>8287</v>
      </c>
      <c r="C1366" t="s">
        <v>8364</v>
      </c>
      <c r="D1366" t="s">
        <v>583</v>
      </c>
      <c r="E1366" t="s">
        <v>584</v>
      </c>
      <c r="F1366" t="s">
        <v>485</v>
      </c>
      <c r="G1366" t="s">
        <v>2344</v>
      </c>
      <c r="H1366" t="s">
        <v>174</v>
      </c>
      <c r="I1366" t="s">
        <v>128</v>
      </c>
      <c r="J1366" t="s">
        <v>37</v>
      </c>
      <c r="K1366" t="s">
        <v>586</v>
      </c>
      <c r="L1366" t="s">
        <v>39</v>
      </c>
      <c r="M1366">
        <v>2230000</v>
      </c>
      <c r="N1366">
        <v>0</v>
      </c>
      <c r="O1366">
        <v>2230000</v>
      </c>
      <c r="P1366">
        <v>0</v>
      </c>
      <c r="Q1366" t="s">
        <v>8365</v>
      </c>
      <c r="R1366" t="s">
        <v>3167</v>
      </c>
      <c r="S1366" t="s">
        <v>4582</v>
      </c>
      <c r="T1366" t="s">
        <v>588</v>
      </c>
      <c r="U1366" t="s">
        <v>8366</v>
      </c>
      <c r="V1366" t="s">
        <v>8367</v>
      </c>
      <c r="W1366" t="s">
        <v>588</v>
      </c>
      <c r="X1366" t="str">
        <f t="shared" si="21"/>
        <v>Funcionamiento</v>
      </c>
      <c r="Y1366" t="s">
        <v>2344</v>
      </c>
    </row>
    <row r="1367" spans="1:25" x14ac:dyDescent="0.2">
      <c r="A1367" t="s">
        <v>3150</v>
      </c>
      <c r="B1367" t="s">
        <v>8287</v>
      </c>
      <c r="C1367" t="s">
        <v>8364</v>
      </c>
      <c r="D1367" t="s">
        <v>583</v>
      </c>
      <c r="E1367" t="s">
        <v>584</v>
      </c>
      <c r="F1367" t="s">
        <v>485</v>
      </c>
      <c r="G1367" t="s">
        <v>2344</v>
      </c>
      <c r="H1367" t="s">
        <v>175</v>
      </c>
      <c r="I1367" t="s">
        <v>129</v>
      </c>
      <c r="J1367" t="s">
        <v>37</v>
      </c>
      <c r="K1367" t="s">
        <v>586</v>
      </c>
      <c r="L1367" t="s">
        <v>39</v>
      </c>
      <c r="M1367">
        <v>826200</v>
      </c>
      <c r="N1367">
        <v>0</v>
      </c>
      <c r="O1367">
        <v>826200</v>
      </c>
      <c r="P1367">
        <v>0</v>
      </c>
      <c r="Q1367" t="s">
        <v>8365</v>
      </c>
      <c r="R1367" t="s">
        <v>3167</v>
      </c>
      <c r="S1367" t="s">
        <v>4582</v>
      </c>
      <c r="T1367" t="s">
        <v>588</v>
      </c>
      <c r="U1367" t="s">
        <v>8366</v>
      </c>
      <c r="V1367" t="s">
        <v>8367</v>
      </c>
      <c r="W1367" t="s">
        <v>588</v>
      </c>
      <c r="X1367" t="str">
        <f t="shared" si="21"/>
        <v>Funcionamiento</v>
      </c>
      <c r="Y1367" t="s">
        <v>2344</v>
      </c>
    </row>
    <row r="1368" spans="1:25" x14ac:dyDescent="0.2">
      <c r="A1368" t="s">
        <v>3150</v>
      </c>
      <c r="B1368" t="s">
        <v>8287</v>
      </c>
      <c r="C1368" t="s">
        <v>8364</v>
      </c>
      <c r="D1368" t="s">
        <v>583</v>
      </c>
      <c r="E1368" t="s">
        <v>584</v>
      </c>
      <c r="F1368" t="s">
        <v>485</v>
      </c>
      <c r="G1368" t="s">
        <v>2344</v>
      </c>
      <c r="H1368" t="s">
        <v>176</v>
      </c>
      <c r="I1368" t="s">
        <v>130</v>
      </c>
      <c r="J1368" t="s">
        <v>37</v>
      </c>
      <c r="K1368" t="s">
        <v>586</v>
      </c>
      <c r="L1368" t="s">
        <v>39</v>
      </c>
      <c r="M1368">
        <v>1673000</v>
      </c>
      <c r="N1368">
        <v>0</v>
      </c>
      <c r="O1368">
        <v>1673000</v>
      </c>
      <c r="P1368">
        <v>0</v>
      </c>
      <c r="Q1368" t="s">
        <v>8365</v>
      </c>
      <c r="R1368" t="s">
        <v>3167</v>
      </c>
      <c r="S1368" t="s">
        <v>4582</v>
      </c>
      <c r="T1368" t="s">
        <v>588</v>
      </c>
      <c r="U1368" t="s">
        <v>8366</v>
      </c>
      <c r="V1368" t="s">
        <v>8367</v>
      </c>
      <c r="W1368" t="s">
        <v>588</v>
      </c>
      <c r="X1368" t="str">
        <f t="shared" si="21"/>
        <v>Funcionamiento</v>
      </c>
      <c r="Y1368" t="s">
        <v>2344</v>
      </c>
    </row>
    <row r="1369" spans="1:25" x14ac:dyDescent="0.2">
      <c r="A1369" t="s">
        <v>3150</v>
      </c>
      <c r="B1369" t="s">
        <v>8287</v>
      </c>
      <c r="C1369" t="s">
        <v>8364</v>
      </c>
      <c r="D1369" t="s">
        <v>583</v>
      </c>
      <c r="E1369" t="s">
        <v>584</v>
      </c>
      <c r="F1369" t="s">
        <v>485</v>
      </c>
      <c r="G1369" t="s">
        <v>2344</v>
      </c>
      <c r="H1369" t="s">
        <v>172</v>
      </c>
      <c r="I1369" t="s">
        <v>126</v>
      </c>
      <c r="J1369" t="s">
        <v>37</v>
      </c>
      <c r="K1369" t="s">
        <v>586</v>
      </c>
      <c r="L1369" t="s">
        <v>39</v>
      </c>
      <c r="M1369">
        <v>6111900</v>
      </c>
      <c r="N1369">
        <v>0</v>
      </c>
      <c r="O1369">
        <v>6111900</v>
      </c>
      <c r="P1369">
        <v>0</v>
      </c>
      <c r="Q1369" t="s">
        <v>8365</v>
      </c>
      <c r="R1369" t="s">
        <v>3167</v>
      </c>
      <c r="S1369" t="s">
        <v>4582</v>
      </c>
      <c r="T1369" t="s">
        <v>588</v>
      </c>
      <c r="U1369" t="s">
        <v>8366</v>
      </c>
      <c r="V1369" t="s">
        <v>8367</v>
      </c>
      <c r="W1369" t="s">
        <v>588</v>
      </c>
      <c r="X1369" t="str">
        <f t="shared" si="21"/>
        <v>Funcionamiento</v>
      </c>
      <c r="Y1369" t="s">
        <v>2344</v>
      </c>
    </row>
    <row r="1370" spans="1:25" x14ac:dyDescent="0.2">
      <c r="A1370" t="s">
        <v>3223</v>
      </c>
      <c r="B1370" t="s">
        <v>8308</v>
      </c>
      <c r="C1370" t="s">
        <v>8368</v>
      </c>
      <c r="D1370" t="s">
        <v>583</v>
      </c>
      <c r="E1370" t="s">
        <v>584</v>
      </c>
      <c r="F1370" t="s">
        <v>485</v>
      </c>
      <c r="G1370" t="s">
        <v>2344</v>
      </c>
      <c r="H1370" t="s">
        <v>191</v>
      </c>
      <c r="I1370" t="s">
        <v>146</v>
      </c>
      <c r="J1370" t="s">
        <v>37</v>
      </c>
      <c r="K1370" t="s">
        <v>586</v>
      </c>
      <c r="L1370" t="s">
        <v>39</v>
      </c>
      <c r="M1370">
        <v>126103</v>
      </c>
      <c r="N1370">
        <v>0</v>
      </c>
      <c r="O1370">
        <v>126103</v>
      </c>
      <c r="P1370">
        <v>0</v>
      </c>
      <c r="Q1370" t="s">
        <v>8369</v>
      </c>
      <c r="R1370" t="s">
        <v>3245</v>
      </c>
      <c r="S1370" t="s">
        <v>4745</v>
      </c>
      <c r="T1370" t="s">
        <v>6023</v>
      </c>
      <c r="U1370" t="s">
        <v>7197</v>
      </c>
      <c r="V1370" t="s">
        <v>8370</v>
      </c>
      <c r="W1370" t="s">
        <v>588</v>
      </c>
      <c r="X1370" t="str">
        <f t="shared" si="21"/>
        <v>Funcionamiento</v>
      </c>
      <c r="Y1370" t="s">
        <v>2344</v>
      </c>
    </row>
    <row r="1371" spans="1:25" x14ac:dyDescent="0.2">
      <c r="A1371" t="s">
        <v>3229</v>
      </c>
      <c r="B1371" t="s">
        <v>8925</v>
      </c>
      <c r="C1371" t="s">
        <v>8926</v>
      </c>
      <c r="D1371" t="s">
        <v>583</v>
      </c>
      <c r="E1371" t="s">
        <v>584</v>
      </c>
      <c r="F1371" t="s">
        <v>3087</v>
      </c>
      <c r="G1371" t="s">
        <v>2344</v>
      </c>
      <c r="H1371" t="s">
        <v>197</v>
      </c>
      <c r="I1371" t="s">
        <v>155</v>
      </c>
      <c r="J1371" t="s">
        <v>37</v>
      </c>
      <c r="K1371" t="s">
        <v>709</v>
      </c>
      <c r="L1371" t="s">
        <v>39</v>
      </c>
      <c r="M1371">
        <v>16826225</v>
      </c>
      <c r="N1371">
        <v>0</v>
      </c>
      <c r="O1371">
        <v>16826225</v>
      </c>
      <c r="P1371">
        <v>8642462</v>
      </c>
      <c r="Q1371" t="s">
        <v>8927</v>
      </c>
      <c r="R1371" t="s">
        <v>3166</v>
      </c>
      <c r="S1371" t="s">
        <v>4987</v>
      </c>
      <c r="T1371" t="s">
        <v>588</v>
      </c>
      <c r="U1371" t="s">
        <v>588</v>
      </c>
      <c r="V1371" t="s">
        <v>588</v>
      </c>
      <c r="W1371" t="s">
        <v>588</v>
      </c>
      <c r="X1371" t="str">
        <f t="shared" si="21"/>
        <v>Inversión</v>
      </c>
      <c r="Y1371" t="s">
        <v>626</v>
      </c>
    </row>
    <row r="1372" spans="1:25" x14ac:dyDescent="0.2">
      <c r="A1372" t="s">
        <v>3235</v>
      </c>
      <c r="B1372" t="s">
        <v>8928</v>
      </c>
      <c r="C1372" t="s">
        <v>8929</v>
      </c>
      <c r="D1372" t="s">
        <v>583</v>
      </c>
      <c r="E1372" t="s">
        <v>584</v>
      </c>
      <c r="F1372" t="s">
        <v>485</v>
      </c>
      <c r="G1372" t="s">
        <v>2344</v>
      </c>
      <c r="H1372" t="s">
        <v>173</v>
      </c>
      <c r="I1372" t="s">
        <v>127</v>
      </c>
      <c r="J1372" t="s">
        <v>37</v>
      </c>
      <c r="K1372" t="s">
        <v>586</v>
      </c>
      <c r="L1372" t="s">
        <v>39</v>
      </c>
      <c r="M1372">
        <v>4302600</v>
      </c>
      <c r="N1372">
        <v>0</v>
      </c>
      <c r="O1372">
        <v>4302600</v>
      </c>
      <c r="P1372">
        <v>0</v>
      </c>
      <c r="Q1372" t="s">
        <v>8930</v>
      </c>
      <c r="R1372" t="s">
        <v>3262</v>
      </c>
      <c r="S1372" t="s">
        <v>3409</v>
      </c>
      <c r="T1372" t="s">
        <v>588</v>
      </c>
      <c r="U1372" t="s">
        <v>11293</v>
      </c>
      <c r="V1372" t="s">
        <v>11294</v>
      </c>
      <c r="W1372" t="s">
        <v>588</v>
      </c>
      <c r="X1372" t="str">
        <f t="shared" si="21"/>
        <v>Funcionamiento</v>
      </c>
      <c r="Y1372" t="s">
        <v>2344</v>
      </c>
    </row>
    <row r="1373" spans="1:25" x14ac:dyDescent="0.2">
      <c r="A1373" t="s">
        <v>3235</v>
      </c>
      <c r="B1373" t="s">
        <v>8928</v>
      </c>
      <c r="C1373" t="s">
        <v>8929</v>
      </c>
      <c r="D1373" t="s">
        <v>583</v>
      </c>
      <c r="E1373" t="s">
        <v>584</v>
      </c>
      <c r="F1373" t="s">
        <v>485</v>
      </c>
      <c r="G1373" t="s">
        <v>2344</v>
      </c>
      <c r="H1373" t="s">
        <v>177</v>
      </c>
      <c r="I1373" t="s">
        <v>131</v>
      </c>
      <c r="J1373" t="s">
        <v>37</v>
      </c>
      <c r="K1373" t="s">
        <v>586</v>
      </c>
      <c r="L1373" t="s">
        <v>39</v>
      </c>
      <c r="M1373">
        <v>1056500</v>
      </c>
      <c r="N1373">
        <v>0</v>
      </c>
      <c r="O1373">
        <v>1056500</v>
      </c>
      <c r="P1373">
        <v>0</v>
      </c>
      <c r="Q1373" t="s">
        <v>8930</v>
      </c>
      <c r="R1373" t="s">
        <v>3262</v>
      </c>
      <c r="S1373" t="s">
        <v>3409</v>
      </c>
      <c r="T1373" t="s">
        <v>588</v>
      </c>
      <c r="U1373" t="s">
        <v>11293</v>
      </c>
      <c r="V1373" t="s">
        <v>11294</v>
      </c>
      <c r="W1373" t="s">
        <v>588</v>
      </c>
      <c r="X1373" t="str">
        <f t="shared" si="21"/>
        <v>Funcionamiento</v>
      </c>
      <c r="Y1373" t="s">
        <v>2344</v>
      </c>
    </row>
    <row r="1374" spans="1:25" x14ac:dyDescent="0.2">
      <c r="A1374" t="s">
        <v>3235</v>
      </c>
      <c r="B1374" t="s">
        <v>8928</v>
      </c>
      <c r="C1374" t="s">
        <v>8929</v>
      </c>
      <c r="D1374" t="s">
        <v>583</v>
      </c>
      <c r="E1374" t="s">
        <v>584</v>
      </c>
      <c r="F1374" t="s">
        <v>485</v>
      </c>
      <c r="G1374" t="s">
        <v>2344</v>
      </c>
      <c r="H1374" t="s">
        <v>172</v>
      </c>
      <c r="I1374" t="s">
        <v>126</v>
      </c>
      <c r="J1374" t="s">
        <v>37</v>
      </c>
      <c r="K1374" t="s">
        <v>586</v>
      </c>
      <c r="L1374" t="s">
        <v>39</v>
      </c>
      <c r="M1374">
        <v>6073700</v>
      </c>
      <c r="N1374">
        <v>0</v>
      </c>
      <c r="O1374">
        <v>6073700</v>
      </c>
      <c r="P1374">
        <v>0</v>
      </c>
      <c r="Q1374" t="s">
        <v>8930</v>
      </c>
      <c r="R1374" t="s">
        <v>3262</v>
      </c>
      <c r="S1374" t="s">
        <v>3409</v>
      </c>
      <c r="T1374" t="s">
        <v>588</v>
      </c>
      <c r="U1374" t="s">
        <v>11293</v>
      </c>
      <c r="V1374" t="s">
        <v>11294</v>
      </c>
      <c r="W1374" t="s">
        <v>588</v>
      </c>
      <c r="X1374" t="str">
        <f t="shared" si="21"/>
        <v>Funcionamiento</v>
      </c>
      <c r="Y1374" t="s">
        <v>2344</v>
      </c>
    </row>
    <row r="1375" spans="1:25" x14ac:dyDescent="0.2">
      <c r="A1375" t="s">
        <v>3235</v>
      </c>
      <c r="B1375" t="s">
        <v>8928</v>
      </c>
      <c r="C1375" t="s">
        <v>8929</v>
      </c>
      <c r="D1375" t="s">
        <v>583</v>
      </c>
      <c r="E1375" t="s">
        <v>584</v>
      </c>
      <c r="F1375" t="s">
        <v>485</v>
      </c>
      <c r="G1375" t="s">
        <v>2344</v>
      </c>
      <c r="H1375" t="s">
        <v>174</v>
      </c>
      <c r="I1375" t="s">
        <v>128</v>
      </c>
      <c r="J1375" t="s">
        <v>37</v>
      </c>
      <c r="K1375" t="s">
        <v>586</v>
      </c>
      <c r="L1375" t="s">
        <v>39</v>
      </c>
      <c r="M1375">
        <v>2112400</v>
      </c>
      <c r="N1375">
        <v>0</v>
      </c>
      <c r="O1375">
        <v>2112400</v>
      </c>
      <c r="P1375">
        <v>0</v>
      </c>
      <c r="Q1375" t="s">
        <v>8930</v>
      </c>
      <c r="R1375" t="s">
        <v>3262</v>
      </c>
      <c r="S1375" t="s">
        <v>3409</v>
      </c>
      <c r="T1375" t="s">
        <v>588</v>
      </c>
      <c r="U1375" t="s">
        <v>11293</v>
      </c>
      <c r="V1375" t="s">
        <v>11294</v>
      </c>
      <c r="W1375" t="s">
        <v>588</v>
      </c>
      <c r="X1375" t="str">
        <f t="shared" si="21"/>
        <v>Funcionamiento</v>
      </c>
      <c r="Y1375" t="s">
        <v>2344</v>
      </c>
    </row>
    <row r="1376" spans="1:25" x14ac:dyDescent="0.2">
      <c r="A1376" t="s">
        <v>3235</v>
      </c>
      <c r="B1376" t="s">
        <v>8928</v>
      </c>
      <c r="C1376" t="s">
        <v>8929</v>
      </c>
      <c r="D1376" t="s">
        <v>583</v>
      </c>
      <c r="E1376" t="s">
        <v>584</v>
      </c>
      <c r="F1376" t="s">
        <v>485</v>
      </c>
      <c r="G1376" t="s">
        <v>2344</v>
      </c>
      <c r="H1376" t="s">
        <v>175</v>
      </c>
      <c r="I1376" t="s">
        <v>129</v>
      </c>
      <c r="J1376" t="s">
        <v>37</v>
      </c>
      <c r="K1376" t="s">
        <v>586</v>
      </c>
      <c r="L1376" t="s">
        <v>39</v>
      </c>
      <c r="M1376">
        <v>825000</v>
      </c>
      <c r="N1376">
        <v>0</v>
      </c>
      <c r="O1376">
        <v>825000</v>
      </c>
      <c r="P1376">
        <v>0</v>
      </c>
      <c r="Q1376" t="s">
        <v>8930</v>
      </c>
      <c r="R1376" t="s">
        <v>3262</v>
      </c>
      <c r="S1376" t="s">
        <v>3409</v>
      </c>
      <c r="T1376" t="s">
        <v>588</v>
      </c>
      <c r="U1376" t="s">
        <v>11293</v>
      </c>
      <c r="V1376" t="s">
        <v>11294</v>
      </c>
      <c r="W1376" t="s">
        <v>588</v>
      </c>
      <c r="X1376" t="str">
        <f t="shared" si="21"/>
        <v>Funcionamiento</v>
      </c>
      <c r="Y1376" t="s">
        <v>2344</v>
      </c>
    </row>
    <row r="1377" spans="1:25" x14ac:dyDescent="0.2">
      <c r="A1377" t="s">
        <v>3235</v>
      </c>
      <c r="B1377" t="s">
        <v>8928</v>
      </c>
      <c r="C1377" t="s">
        <v>8929</v>
      </c>
      <c r="D1377" t="s">
        <v>583</v>
      </c>
      <c r="E1377" t="s">
        <v>584</v>
      </c>
      <c r="F1377" t="s">
        <v>485</v>
      </c>
      <c r="G1377" t="s">
        <v>2344</v>
      </c>
      <c r="H1377" t="s">
        <v>176</v>
      </c>
      <c r="I1377" t="s">
        <v>130</v>
      </c>
      <c r="J1377" t="s">
        <v>37</v>
      </c>
      <c r="K1377" t="s">
        <v>586</v>
      </c>
      <c r="L1377" t="s">
        <v>39</v>
      </c>
      <c r="M1377">
        <v>1584800</v>
      </c>
      <c r="N1377">
        <v>0</v>
      </c>
      <c r="O1377">
        <v>1584800</v>
      </c>
      <c r="P1377">
        <v>0</v>
      </c>
      <c r="Q1377" t="s">
        <v>8930</v>
      </c>
      <c r="R1377" t="s">
        <v>3262</v>
      </c>
      <c r="S1377" t="s">
        <v>3409</v>
      </c>
      <c r="T1377" t="s">
        <v>588</v>
      </c>
      <c r="U1377" t="s">
        <v>11293</v>
      </c>
      <c r="V1377" t="s">
        <v>11294</v>
      </c>
      <c r="W1377" t="s">
        <v>588</v>
      </c>
      <c r="X1377" t="str">
        <f t="shared" si="21"/>
        <v>Funcionamiento</v>
      </c>
      <c r="Y1377" t="s">
        <v>2344</v>
      </c>
    </row>
    <row r="1378" spans="1:25" x14ac:dyDescent="0.2">
      <c r="A1378" t="s">
        <v>3167</v>
      </c>
      <c r="B1378" t="s">
        <v>11202</v>
      </c>
      <c r="C1378" t="s">
        <v>11295</v>
      </c>
      <c r="D1378" t="s">
        <v>583</v>
      </c>
      <c r="E1378" t="s">
        <v>584</v>
      </c>
      <c r="F1378" t="s">
        <v>485</v>
      </c>
      <c r="G1378" t="s">
        <v>2344</v>
      </c>
      <c r="H1378" t="s">
        <v>169</v>
      </c>
      <c r="I1378" t="s">
        <v>123</v>
      </c>
      <c r="J1378" t="s">
        <v>37</v>
      </c>
      <c r="K1378" t="s">
        <v>586</v>
      </c>
      <c r="L1378" t="s">
        <v>39</v>
      </c>
      <c r="M1378">
        <v>1709092</v>
      </c>
      <c r="N1378">
        <v>0</v>
      </c>
      <c r="O1378">
        <v>1709092</v>
      </c>
      <c r="P1378">
        <v>0</v>
      </c>
      <c r="Q1378" t="s">
        <v>11296</v>
      </c>
      <c r="R1378" t="s">
        <v>3282</v>
      </c>
      <c r="S1378" t="s">
        <v>3404</v>
      </c>
      <c r="T1378" t="s">
        <v>588</v>
      </c>
      <c r="U1378" t="s">
        <v>11297</v>
      </c>
      <c r="V1378" t="s">
        <v>11298</v>
      </c>
      <c r="W1378" t="s">
        <v>588</v>
      </c>
      <c r="X1378" t="str">
        <f t="shared" si="21"/>
        <v>Funcionamiento</v>
      </c>
      <c r="Y1378" t="s">
        <v>2344</v>
      </c>
    </row>
    <row r="1379" spans="1:25" x14ac:dyDescent="0.2">
      <c r="A1379" t="s">
        <v>3167</v>
      </c>
      <c r="B1379" t="s">
        <v>11202</v>
      </c>
      <c r="C1379" t="s">
        <v>11295</v>
      </c>
      <c r="D1379" t="s">
        <v>583</v>
      </c>
      <c r="E1379" t="s">
        <v>584</v>
      </c>
      <c r="F1379" t="s">
        <v>485</v>
      </c>
      <c r="G1379" t="s">
        <v>2344</v>
      </c>
      <c r="H1379" t="s">
        <v>166</v>
      </c>
      <c r="I1379" t="s">
        <v>120</v>
      </c>
      <c r="J1379" t="s">
        <v>37</v>
      </c>
      <c r="K1379" t="s">
        <v>586</v>
      </c>
      <c r="L1379" t="s">
        <v>39</v>
      </c>
      <c r="M1379">
        <v>969437</v>
      </c>
      <c r="N1379">
        <v>0</v>
      </c>
      <c r="O1379">
        <v>969437</v>
      </c>
      <c r="P1379">
        <v>0</v>
      </c>
      <c r="Q1379" t="s">
        <v>11296</v>
      </c>
      <c r="R1379" t="s">
        <v>3282</v>
      </c>
      <c r="S1379" t="s">
        <v>3404</v>
      </c>
      <c r="T1379" t="s">
        <v>588</v>
      </c>
      <c r="U1379" t="s">
        <v>11297</v>
      </c>
      <c r="V1379" t="s">
        <v>11298</v>
      </c>
      <c r="W1379" t="s">
        <v>588</v>
      </c>
      <c r="X1379" t="str">
        <f t="shared" si="21"/>
        <v>Funcionamiento</v>
      </c>
      <c r="Y1379" t="s">
        <v>2344</v>
      </c>
    </row>
    <row r="1380" spans="1:25" x14ac:dyDescent="0.2">
      <c r="A1380" t="s">
        <v>3167</v>
      </c>
      <c r="B1380" t="s">
        <v>11202</v>
      </c>
      <c r="C1380" t="s">
        <v>11295</v>
      </c>
      <c r="D1380" t="s">
        <v>583</v>
      </c>
      <c r="E1380" t="s">
        <v>584</v>
      </c>
      <c r="F1380" t="s">
        <v>485</v>
      </c>
      <c r="G1380" t="s">
        <v>2344</v>
      </c>
      <c r="H1380" t="s">
        <v>557</v>
      </c>
      <c r="I1380" t="s">
        <v>3221</v>
      </c>
      <c r="J1380" t="s">
        <v>37</v>
      </c>
      <c r="K1380" t="s">
        <v>586</v>
      </c>
      <c r="L1380" t="s">
        <v>39</v>
      </c>
      <c r="M1380">
        <v>1258247</v>
      </c>
      <c r="N1380">
        <v>0</v>
      </c>
      <c r="O1380">
        <v>1258247</v>
      </c>
      <c r="P1380">
        <v>0</v>
      </c>
      <c r="Q1380" t="s">
        <v>11296</v>
      </c>
      <c r="R1380" t="s">
        <v>3282</v>
      </c>
      <c r="S1380" t="s">
        <v>3404</v>
      </c>
      <c r="T1380" t="s">
        <v>588</v>
      </c>
      <c r="U1380" t="s">
        <v>11297</v>
      </c>
      <c r="V1380" t="s">
        <v>11298</v>
      </c>
      <c r="W1380" t="s">
        <v>588</v>
      </c>
      <c r="X1380" t="str">
        <f t="shared" si="21"/>
        <v>Funcionamiento</v>
      </c>
      <c r="Y1380" t="s">
        <v>2344</v>
      </c>
    </row>
    <row r="1381" spans="1:25" x14ac:dyDescent="0.2">
      <c r="A1381" t="s">
        <v>3167</v>
      </c>
      <c r="B1381" t="s">
        <v>11202</v>
      </c>
      <c r="C1381" t="s">
        <v>11295</v>
      </c>
      <c r="D1381" t="s">
        <v>583</v>
      </c>
      <c r="E1381" t="s">
        <v>584</v>
      </c>
      <c r="F1381" t="s">
        <v>485</v>
      </c>
      <c r="G1381" t="s">
        <v>2344</v>
      </c>
      <c r="H1381" t="s">
        <v>164</v>
      </c>
      <c r="I1381" t="s">
        <v>118</v>
      </c>
      <c r="J1381" t="s">
        <v>37</v>
      </c>
      <c r="K1381" t="s">
        <v>586</v>
      </c>
      <c r="L1381" t="s">
        <v>39</v>
      </c>
      <c r="M1381">
        <v>46401308</v>
      </c>
      <c r="N1381">
        <v>0</v>
      </c>
      <c r="O1381">
        <v>46401308</v>
      </c>
      <c r="P1381">
        <v>0</v>
      </c>
      <c r="Q1381" t="s">
        <v>11296</v>
      </c>
      <c r="R1381" t="s">
        <v>3282</v>
      </c>
      <c r="S1381" t="s">
        <v>3404</v>
      </c>
      <c r="T1381" t="s">
        <v>588</v>
      </c>
      <c r="U1381" t="s">
        <v>11297</v>
      </c>
      <c r="V1381" t="s">
        <v>11298</v>
      </c>
      <c r="W1381" t="s">
        <v>588</v>
      </c>
      <c r="X1381" t="str">
        <f t="shared" si="21"/>
        <v>Funcionamiento</v>
      </c>
      <c r="Y1381" t="s">
        <v>2344</v>
      </c>
    </row>
    <row r="1382" spans="1:25" x14ac:dyDescent="0.2">
      <c r="A1382" t="s">
        <v>3167</v>
      </c>
      <c r="B1382" t="s">
        <v>11202</v>
      </c>
      <c r="C1382" t="s">
        <v>11295</v>
      </c>
      <c r="D1382" t="s">
        <v>583</v>
      </c>
      <c r="E1382" t="s">
        <v>584</v>
      </c>
      <c r="F1382" t="s">
        <v>485</v>
      </c>
      <c r="G1382" t="s">
        <v>2344</v>
      </c>
      <c r="H1382" t="s">
        <v>181</v>
      </c>
      <c r="I1382" t="s">
        <v>135</v>
      </c>
      <c r="J1382" t="s">
        <v>37</v>
      </c>
      <c r="K1382" t="s">
        <v>586</v>
      </c>
      <c r="L1382" t="s">
        <v>39</v>
      </c>
      <c r="M1382">
        <v>2354967</v>
      </c>
      <c r="N1382">
        <v>0</v>
      </c>
      <c r="O1382">
        <v>2354967</v>
      </c>
      <c r="P1382">
        <v>0</v>
      </c>
      <c r="Q1382" t="s">
        <v>11296</v>
      </c>
      <c r="R1382" t="s">
        <v>3282</v>
      </c>
      <c r="S1382" t="s">
        <v>3404</v>
      </c>
      <c r="T1382" t="s">
        <v>588</v>
      </c>
      <c r="U1382" t="s">
        <v>11297</v>
      </c>
      <c r="V1382" t="s">
        <v>11298</v>
      </c>
      <c r="W1382" t="s">
        <v>588</v>
      </c>
      <c r="X1382" t="str">
        <f t="shared" si="21"/>
        <v>Funcionamiento</v>
      </c>
      <c r="Y1382" t="s">
        <v>2344</v>
      </c>
    </row>
    <row r="1383" spans="1:25" x14ac:dyDescent="0.2">
      <c r="A1383" t="s">
        <v>3167</v>
      </c>
      <c r="B1383" t="s">
        <v>11202</v>
      </c>
      <c r="C1383" t="s">
        <v>11295</v>
      </c>
      <c r="D1383" t="s">
        <v>583</v>
      </c>
      <c r="E1383" t="s">
        <v>584</v>
      </c>
      <c r="F1383" t="s">
        <v>485</v>
      </c>
      <c r="G1383" t="s">
        <v>2344</v>
      </c>
      <c r="H1383" t="s">
        <v>170</v>
      </c>
      <c r="I1383" t="s">
        <v>124</v>
      </c>
      <c r="J1383" t="s">
        <v>37</v>
      </c>
      <c r="K1383" t="s">
        <v>586</v>
      </c>
      <c r="L1383" t="s">
        <v>39</v>
      </c>
      <c r="M1383">
        <v>68100992</v>
      </c>
      <c r="N1383">
        <v>0</v>
      </c>
      <c r="O1383">
        <v>68100992</v>
      </c>
      <c r="P1383">
        <v>0</v>
      </c>
      <c r="Q1383" t="s">
        <v>11296</v>
      </c>
      <c r="R1383" t="s">
        <v>3282</v>
      </c>
      <c r="S1383" t="s">
        <v>3404</v>
      </c>
      <c r="T1383" t="s">
        <v>588</v>
      </c>
      <c r="U1383" t="s">
        <v>11297</v>
      </c>
      <c r="V1383" t="s">
        <v>11298</v>
      </c>
      <c r="W1383" t="s">
        <v>588</v>
      </c>
      <c r="X1383" t="str">
        <f t="shared" si="21"/>
        <v>Funcionamiento</v>
      </c>
      <c r="Y1383" t="s">
        <v>2344</v>
      </c>
    </row>
    <row r="1384" spans="1:25" x14ac:dyDescent="0.2">
      <c r="A1384" t="s">
        <v>3034</v>
      </c>
      <c r="B1384" t="s">
        <v>3035</v>
      </c>
      <c r="C1384" t="s">
        <v>4188</v>
      </c>
      <c r="D1384" t="s">
        <v>583</v>
      </c>
      <c r="E1384" t="s">
        <v>584</v>
      </c>
      <c r="F1384" t="s">
        <v>554</v>
      </c>
      <c r="G1384" t="s">
        <v>2377</v>
      </c>
      <c r="H1384" t="s">
        <v>186</v>
      </c>
      <c r="I1384" t="s">
        <v>140</v>
      </c>
      <c r="J1384" t="s">
        <v>37</v>
      </c>
      <c r="K1384" t="s">
        <v>586</v>
      </c>
      <c r="L1384" t="s">
        <v>39</v>
      </c>
      <c r="M1384">
        <v>52000000</v>
      </c>
      <c r="N1384">
        <v>1678505</v>
      </c>
      <c r="O1384">
        <v>53678505</v>
      </c>
      <c r="P1384">
        <v>4681147</v>
      </c>
      <c r="Q1384" t="s">
        <v>2378</v>
      </c>
      <c r="R1384" t="s">
        <v>3034</v>
      </c>
      <c r="S1384" t="s">
        <v>8931</v>
      </c>
      <c r="T1384" t="s">
        <v>8932</v>
      </c>
      <c r="U1384" t="s">
        <v>8933</v>
      </c>
      <c r="V1384" t="s">
        <v>11299</v>
      </c>
      <c r="W1384" t="s">
        <v>588</v>
      </c>
      <c r="X1384" t="str">
        <f t="shared" si="21"/>
        <v>Funcionamiento</v>
      </c>
      <c r="Y1384" t="s">
        <v>2377</v>
      </c>
    </row>
    <row r="1385" spans="1:25" x14ac:dyDescent="0.2">
      <c r="A1385" t="s">
        <v>3034</v>
      </c>
      <c r="B1385" t="s">
        <v>3035</v>
      </c>
      <c r="C1385" t="s">
        <v>4188</v>
      </c>
      <c r="D1385" t="s">
        <v>583</v>
      </c>
      <c r="E1385" t="s">
        <v>584</v>
      </c>
      <c r="F1385" t="s">
        <v>554</v>
      </c>
      <c r="G1385" t="s">
        <v>2377</v>
      </c>
      <c r="H1385" t="s">
        <v>190</v>
      </c>
      <c r="I1385" t="s">
        <v>145</v>
      </c>
      <c r="J1385" t="s">
        <v>37</v>
      </c>
      <c r="K1385" t="s">
        <v>586</v>
      </c>
      <c r="L1385" t="s">
        <v>39</v>
      </c>
      <c r="M1385">
        <v>1900000</v>
      </c>
      <c r="N1385">
        <v>1049600</v>
      </c>
      <c r="O1385">
        <v>2949600</v>
      </c>
      <c r="P1385">
        <v>565064</v>
      </c>
      <c r="Q1385" t="s">
        <v>2378</v>
      </c>
      <c r="R1385" t="s">
        <v>3034</v>
      </c>
      <c r="S1385" t="s">
        <v>8931</v>
      </c>
      <c r="T1385" t="s">
        <v>8932</v>
      </c>
      <c r="U1385" t="s">
        <v>8933</v>
      </c>
      <c r="V1385" t="s">
        <v>11299</v>
      </c>
      <c r="W1385" t="s">
        <v>588</v>
      </c>
      <c r="X1385" t="str">
        <f t="shared" si="21"/>
        <v>Funcionamiento</v>
      </c>
      <c r="Y1385" t="s">
        <v>2377</v>
      </c>
    </row>
    <row r="1386" spans="1:25" x14ac:dyDescent="0.2">
      <c r="A1386" t="s">
        <v>3034</v>
      </c>
      <c r="B1386" t="s">
        <v>3035</v>
      </c>
      <c r="C1386" t="s">
        <v>4188</v>
      </c>
      <c r="D1386" t="s">
        <v>583</v>
      </c>
      <c r="E1386" t="s">
        <v>584</v>
      </c>
      <c r="F1386" t="s">
        <v>554</v>
      </c>
      <c r="G1386" t="s">
        <v>2377</v>
      </c>
      <c r="H1386" t="s">
        <v>189</v>
      </c>
      <c r="I1386" t="s">
        <v>144</v>
      </c>
      <c r="J1386" t="s">
        <v>37</v>
      </c>
      <c r="K1386" t="s">
        <v>586</v>
      </c>
      <c r="L1386" t="s">
        <v>39</v>
      </c>
      <c r="M1386">
        <v>200000</v>
      </c>
      <c r="N1386">
        <v>814515</v>
      </c>
      <c r="O1386">
        <v>1014515</v>
      </c>
      <c r="P1386">
        <v>110921</v>
      </c>
      <c r="Q1386" t="s">
        <v>2378</v>
      </c>
      <c r="R1386" t="s">
        <v>3034</v>
      </c>
      <c r="S1386" t="s">
        <v>8931</v>
      </c>
      <c r="T1386" t="s">
        <v>8932</v>
      </c>
      <c r="U1386" t="s">
        <v>8933</v>
      </c>
      <c r="V1386" t="s">
        <v>11299</v>
      </c>
      <c r="W1386" t="s">
        <v>588</v>
      </c>
      <c r="X1386" t="str">
        <f t="shared" si="21"/>
        <v>Funcionamiento</v>
      </c>
      <c r="Y1386" t="s">
        <v>2377</v>
      </c>
    </row>
    <row r="1387" spans="1:25" x14ac:dyDescent="0.2">
      <c r="A1387" t="s">
        <v>3037</v>
      </c>
      <c r="B1387" t="s">
        <v>3451</v>
      </c>
      <c r="C1387" t="s">
        <v>4189</v>
      </c>
      <c r="D1387" t="s">
        <v>583</v>
      </c>
      <c r="E1387" t="s">
        <v>584</v>
      </c>
      <c r="F1387" t="s">
        <v>554</v>
      </c>
      <c r="G1387" t="s">
        <v>2377</v>
      </c>
      <c r="H1387" t="s">
        <v>166</v>
      </c>
      <c r="I1387" t="s">
        <v>120</v>
      </c>
      <c r="J1387" t="s">
        <v>37</v>
      </c>
      <c r="K1387" t="s">
        <v>586</v>
      </c>
      <c r="L1387" t="s">
        <v>39</v>
      </c>
      <c r="M1387">
        <v>1221928</v>
      </c>
      <c r="N1387">
        <v>0</v>
      </c>
      <c r="O1387">
        <v>1221928</v>
      </c>
      <c r="P1387">
        <v>0</v>
      </c>
      <c r="Q1387" t="s">
        <v>2379</v>
      </c>
      <c r="R1387" t="s">
        <v>3037</v>
      </c>
      <c r="S1387" t="s">
        <v>3973</v>
      </c>
      <c r="T1387" t="s">
        <v>588</v>
      </c>
      <c r="U1387" t="s">
        <v>4190</v>
      </c>
      <c r="V1387" t="s">
        <v>4191</v>
      </c>
      <c r="W1387" t="s">
        <v>588</v>
      </c>
      <c r="X1387" t="str">
        <f t="shared" si="21"/>
        <v>Funcionamiento</v>
      </c>
      <c r="Y1387" t="s">
        <v>2377</v>
      </c>
    </row>
    <row r="1388" spans="1:25" x14ac:dyDescent="0.2">
      <c r="A1388" t="s">
        <v>3037</v>
      </c>
      <c r="B1388" t="s">
        <v>3451</v>
      </c>
      <c r="C1388" t="s">
        <v>4189</v>
      </c>
      <c r="D1388" t="s">
        <v>583</v>
      </c>
      <c r="E1388" t="s">
        <v>584</v>
      </c>
      <c r="F1388" t="s">
        <v>554</v>
      </c>
      <c r="G1388" t="s">
        <v>2377</v>
      </c>
      <c r="H1388" t="s">
        <v>181</v>
      </c>
      <c r="I1388" t="s">
        <v>135</v>
      </c>
      <c r="J1388" t="s">
        <v>37</v>
      </c>
      <c r="K1388" t="s">
        <v>586</v>
      </c>
      <c r="L1388" t="s">
        <v>39</v>
      </c>
      <c r="M1388">
        <v>2240265</v>
      </c>
      <c r="N1388">
        <v>0</v>
      </c>
      <c r="O1388">
        <v>2240265</v>
      </c>
      <c r="P1388">
        <v>0</v>
      </c>
      <c r="Q1388" t="s">
        <v>2379</v>
      </c>
      <c r="R1388" t="s">
        <v>3037</v>
      </c>
      <c r="S1388" t="s">
        <v>3973</v>
      </c>
      <c r="T1388" t="s">
        <v>588</v>
      </c>
      <c r="U1388" t="s">
        <v>4190</v>
      </c>
      <c r="V1388" t="s">
        <v>4191</v>
      </c>
      <c r="W1388" t="s">
        <v>588</v>
      </c>
      <c r="X1388" t="str">
        <f t="shared" si="21"/>
        <v>Funcionamiento</v>
      </c>
      <c r="Y1388" t="s">
        <v>2377</v>
      </c>
    </row>
    <row r="1389" spans="1:25" x14ac:dyDescent="0.2">
      <c r="A1389" t="s">
        <v>3037</v>
      </c>
      <c r="B1389" t="s">
        <v>3451</v>
      </c>
      <c r="C1389" t="s">
        <v>4189</v>
      </c>
      <c r="D1389" t="s">
        <v>583</v>
      </c>
      <c r="E1389" t="s">
        <v>584</v>
      </c>
      <c r="F1389" t="s">
        <v>554</v>
      </c>
      <c r="G1389" t="s">
        <v>2377</v>
      </c>
      <c r="H1389" t="s">
        <v>171</v>
      </c>
      <c r="I1389" t="s">
        <v>125</v>
      </c>
      <c r="J1389" t="s">
        <v>37</v>
      </c>
      <c r="K1389" t="s">
        <v>586</v>
      </c>
      <c r="L1389" t="s">
        <v>39</v>
      </c>
      <c r="M1389">
        <v>1159850</v>
      </c>
      <c r="N1389">
        <v>0</v>
      </c>
      <c r="O1389">
        <v>1159850</v>
      </c>
      <c r="P1389">
        <v>0</v>
      </c>
      <c r="Q1389" t="s">
        <v>2379</v>
      </c>
      <c r="R1389" t="s">
        <v>3037</v>
      </c>
      <c r="S1389" t="s">
        <v>3973</v>
      </c>
      <c r="T1389" t="s">
        <v>588</v>
      </c>
      <c r="U1389" t="s">
        <v>4190</v>
      </c>
      <c r="V1389" t="s">
        <v>4191</v>
      </c>
      <c r="W1389" t="s">
        <v>588</v>
      </c>
      <c r="X1389" t="str">
        <f t="shared" si="21"/>
        <v>Funcionamiento</v>
      </c>
      <c r="Y1389" t="s">
        <v>2377</v>
      </c>
    </row>
    <row r="1390" spans="1:25" x14ac:dyDescent="0.2">
      <c r="A1390" t="s">
        <v>3037</v>
      </c>
      <c r="B1390" t="s">
        <v>3451</v>
      </c>
      <c r="C1390" t="s">
        <v>4189</v>
      </c>
      <c r="D1390" t="s">
        <v>583</v>
      </c>
      <c r="E1390" t="s">
        <v>584</v>
      </c>
      <c r="F1390" t="s">
        <v>554</v>
      </c>
      <c r="G1390" t="s">
        <v>2377</v>
      </c>
      <c r="H1390" t="s">
        <v>178</v>
      </c>
      <c r="I1390" t="s">
        <v>132</v>
      </c>
      <c r="J1390" t="s">
        <v>37</v>
      </c>
      <c r="K1390" t="s">
        <v>586</v>
      </c>
      <c r="L1390" t="s">
        <v>39</v>
      </c>
      <c r="M1390">
        <v>980010</v>
      </c>
      <c r="N1390">
        <v>0</v>
      </c>
      <c r="O1390">
        <v>980010</v>
      </c>
      <c r="P1390">
        <v>0</v>
      </c>
      <c r="Q1390" t="s">
        <v>2379</v>
      </c>
      <c r="R1390" t="s">
        <v>3037</v>
      </c>
      <c r="S1390" t="s">
        <v>3973</v>
      </c>
      <c r="T1390" t="s">
        <v>588</v>
      </c>
      <c r="U1390" t="s">
        <v>4190</v>
      </c>
      <c r="V1390" t="s">
        <v>4191</v>
      </c>
      <c r="W1390" t="s">
        <v>588</v>
      </c>
      <c r="X1390" t="str">
        <f t="shared" si="21"/>
        <v>Funcionamiento</v>
      </c>
      <c r="Y1390" t="s">
        <v>2377</v>
      </c>
    </row>
    <row r="1391" spans="1:25" x14ac:dyDescent="0.2">
      <c r="A1391" t="s">
        <v>3037</v>
      </c>
      <c r="B1391" t="s">
        <v>3451</v>
      </c>
      <c r="C1391" t="s">
        <v>4189</v>
      </c>
      <c r="D1391" t="s">
        <v>583</v>
      </c>
      <c r="E1391" t="s">
        <v>584</v>
      </c>
      <c r="F1391" t="s">
        <v>554</v>
      </c>
      <c r="G1391" t="s">
        <v>2377</v>
      </c>
      <c r="H1391" t="s">
        <v>180</v>
      </c>
      <c r="I1391" t="s">
        <v>134</v>
      </c>
      <c r="J1391" t="s">
        <v>37</v>
      </c>
      <c r="K1391" t="s">
        <v>586</v>
      </c>
      <c r="L1391" t="s">
        <v>39</v>
      </c>
      <c r="M1391">
        <v>80192</v>
      </c>
      <c r="N1391">
        <v>0</v>
      </c>
      <c r="O1391">
        <v>80192</v>
      </c>
      <c r="P1391">
        <v>0</v>
      </c>
      <c r="Q1391" t="s">
        <v>2379</v>
      </c>
      <c r="R1391" t="s">
        <v>3037</v>
      </c>
      <c r="S1391" t="s">
        <v>3973</v>
      </c>
      <c r="T1391" t="s">
        <v>588</v>
      </c>
      <c r="U1391" t="s">
        <v>4190</v>
      </c>
      <c r="V1391" t="s">
        <v>4191</v>
      </c>
      <c r="W1391" t="s">
        <v>588</v>
      </c>
      <c r="X1391" t="str">
        <f t="shared" si="21"/>
        <v>Funcionamiento</v>
      </c>
      <c r="Y1391" t="s">
        <v>2377</v>
      </c>
    </row>
    <row r="1392" spans="1:25" x14ac:dyDescent="0.2">
      <c r="A1392" t="s">
        <v>3037</v>
      </c>
      <c r="B1392" t="s">
        <v>3451</v>
      </c>
      <c r="C1392" t="s">
        <v>4189</v>
      </c>
      <c r="D1392" t="s">
        <v>583</v>
      </c>
      <c r="E1392" t="s">
        <v>584</v>
      </c>
      <c r="F1392" t="s">
        <v>554</v>
      </c>
      <c r="G1392" t="s">
        <v>2377</v>
      </c>
      <c r="H1392" t="s">
        <v>164</v>
      </c>
      <c r="I1392" t="s">
        <v>118</v>
      </c>
      <c r="J1392" t="s">
        <v>37</v>
      </c>
      <c r="K1392" t="s">
        <v>586</v>
      </c>
      <c r="L1392" t="s">
        <v>39</v>
      </c>
      <c r="M1392">
        <v>47762494</v>
      </c>
      <c r="N1392">
        <v>0</v>
      </c>
      <c r="O1392">
        <v>47762494</v>
      </c>
      <c r="P1392">
        <v>0</v>
      </c>
      <c r="Q1392" t="s">
        <v>2379</v>
      </c>
      <c r="R1392" t="s">
        <v>3037</v>
      </c>
      <c r="S1392" t="s">
        <v>3973</v>
      </c>
      <c r="T1392" t="s">
        <v>588</v>
      </c>
      <c r="U1392" t="s">
        <v>4190</v>
      </c>
      <c r="V1392" t="s">
        <v>4191</v>
      </c>
      <c r="W1392" t="s">
        <v>588</v>
      </c>
      <c r="X1392" t="str">
        <f t="shared" si="21"/>
        <v>Funcionamiento</v>
      </c>
      <c r="Y1392" t="s">
        <v>2377</v>
      </c>
    </row>
    <row r="1393" spans="1:25" x14ac:dyDescent="0.2">
      <c r="A1393" t="s">
        <v>3037</v>
      </c>
      <c r="B1393" t="s">
        <v>3451</v>
      </c>
      <c r="C1393" t="s">
        <v>4189</v>
      </c>
      <c r="D1393" t="s">
        <v>583</v>
      </c>
      <c r="E1393" t="s">
        <v>584</v>
      </c>
      <c r="F1393" t="s">
        <v>554</v>
      </c>
      <c r="G1393" t="s">
        <v>2377</v>
      </c>
      <c r="H1393" t="s">
        <v>167</v>
      </c>
      <c r="I1393" t="s">
        <v>3051</v>
      </c>
      <c r="J1393" t="s">
        <v>37</v>
      </c>
      <c r="K1393" t="s">
        <v>586</v>
      </c>
      <c r="L1393" t="s">
        <v>39</v>
      </c>
      <c r="M1393">
        <v>1724519</v>
      </c>
      <c r="N1393">
        <v>0</v>
      </c>
      <c r="O1393">
        <v>1724519</v>
      </c>
      <c r="P1393">
        <v>0</v>
      </c>
      <c r="Q1393" t="s">
        <v>2379</v>
      </c>
      <c r="R1393" t="s">
        <v>3037</v>
      </c>
      <c r="S1393" t="s">
        <v>3973</v>
      </c>
      <c r="T1393" t="s">
        <v>588</v>
      </c>
      <c r="U1393" t="s">
        <v>4190</v>
      </c>
      <c r="V1393" t="s">
        <v>4191</v>
      </c>
      <c r="W1393" t="s">
        <v>588</v>
      </c>
      <c r="X1393" t="str">
        <f t="shared" si="21"/>
        <v>Funcionamiento</v>
      </c>
      <c r="Y1393" t="s">
        <v>2377</v>
      </c>
    </row>
    <row r="1394" spans="1:25" x14ac:dyDescent="0.2">
      <c r="A1394" t="s">
        <v>3037</v>
      </c>
      <c r="B1394" t="s">
        <v>3451</v>
      </c>
      <c r="C1394" t="s">
        <v>4189</v>
      </c>
      <c r="D1394" t="s">
        <v>583</v>
      </c>
      <c r="E1394" t="s">
        <v>584</v>
      </c>
      <c r="F1394" t="s">
        <v>554</v>
      </c>
      <c r="G1394" t="s">
        <v>2377</v>
      </c>
      <c r="H1394" t="s">
        <v>169</v>
      </c>
      <c r="I1394" t="s">
        <v>123</v>
      </c>
      <c r="J1394" t="s">
        <v>37</v>
      </c>
      <c r="K1394" t="s">
        <v>586</v>
      </c>
      <c r="L1394" t="s">
        <v>39</v>
      </c>
      <c r="M1394">
        <v>1904669</v>
      </c>
      <c r="N1394">
        <v>0</v>
      </c>
      <c r="O1394">
        <v>1904669</v>
      </c>
      <c r="P1394">
        <v>0</v>
      </c>
      <c r="Q1394" t="s">
        <v>2379</v>
      </c>
      <c r="R1394" t="s">
        <v>3037</v>
      </c>
      <c r="S1394" t="s">
        <v>3973</v>
      </c>
      <c r="T1394" t="s">
        <v>588</v>
      </c>
      <c r="U1394" t="s">
        <v>4190</v>
      </c>
      <c r="V1394" t="s">
        <v>4191</v>
      </c>
      <c r="W1394" t="s">
        <v>588</v>
      </c>
      <c r="X1394" t="str">
        <f t="shared" si="21"/>
        <v>Funcionamiento</v>
      </c>
      <c r="Y1394" t="s">
        <v>2377</v>
      </c>
    </row>
    <row r="1395" spans="1:25" x14ac:dyDescent="0.2">
      <c r="A1395" t="s">
        <v>3043</v>
      </c>
      <c r="B1395" t="s">
        <v>3053</v>
      </c>
      <c r="C1395" t="s">
        <v>4192</v>
      </c>
      <c r="D1395" t="s">
        <v>583</v>
      </c>
      <c r="E1395" t="s">
        <v>584</v>
      </c>
      <c r="F1395" t="s">
        <v>554</v>
      </c>
      <c r="G1395" t="s">
        <v>2377</v>
      </c>
      <c r="H1395" t="s">
        <v>172</v>
      </c>
      <c r="I1395" t="s">
        <v>126</v>
      </c>
      <c r="J1395" t="s">
        <v>37</v>
      </c>
      <c r="K1395" t="s">
        <v>586</v>
      </c>
      <c r="L1395" t="s">
        <v>39</v>
      </c>
      <c r="M1395">
        <v>6622600</v>
      </c>
      <c r="N1395">
        <v>0</v>
      </c>
      <c r="O1395">
        <v>6622600</v>
      </c>
      <c r="P1395">
        <v>0</v>
      </c>
      <c r="Q1395" t="s">
        <v>2380</v>
      </c>
      <c r="R1395" t="s">
        <v>3043</v>
      </c>
      <c r="S1395" t="s">
        <v>3059</v>
      </c>
      <c r="T1395" t="s">
        <v>588</v>
      </c>
      <c r="U1395" t="s">
        <v>4193</v>
      </c>
      <c r="V1395" t="s">
        <v>4194</v>
      </c>
      <c r="W1395" t="s">
        <v>588</v>
      </c>
      <c r="X1395" t="str">
        <f t="shared" si="21"/>
        <v>Funcionamiento</v>
      </c>
      <c r="Y1395" t="s">
        <v>2377</v>
      </c>
    </row>
    <row r="1396" spans="1:25" x14ac:dyDescent="0.2">
      <c r="A1396" t="s">
        <v>3043</v>
      </c>
      <c r="B1396" t="s">
        <v>3053</v>
      </c>
      <c r="C1396" t="s">
        <v>4192</v>
      </c>
      <c r="D1396" t="s">
        <v>583</v>
      </c>
      <c r="E1396" t="s">
        <v>584</v>
      </c>
      <c r="F1396" t="s">
        <v>554</v>
      </c>
      <c r="G1396" t="s">
        <v>2377</v>
      </c>
      <c r="H1396" t="s">
        <v>173</v>
      </c>
      <c r="I1396" t="s">
        <v>127</v>
      </c>
      <c r="J1396" t="s">
        <v>37</v>
      </c>
      <c r="K1396" t="s">
        <v>586</v>
      </c>
      <c r="L1396" t="s">
        <v>39</v>
      </c>
      <c r="M1396">
        <v>4691200</v>
      </c>
      <c r="N1396">
        <v>0</v>
      </c>
      <c r="O1396">
        <v>4691200</v>
      </c>
      <c r="P1396">
        <v>0</v>
      </c>
      <c r="Q1396" t="s">
        <v>2380</v>
      </c>
      <c r="R1396" t="s">
        <v>3043</v>
      </c>
      <c r="S1396" t="s">
        <v>3059</v>
      </c>
      <c r="T1396" t="s">
        <v>588</v>
      </c>
      <c r="U1396" t="s">
        <v>4193</v>
      </c>
      <c r="V1396" t="s">
        <v>4194</v>
      </c>
      <c r="W1396" t="s">
        <v>588</v>
      </c>
      <c r="X1396" t="str">
        <f t="shared" si="21"/>
        <v>Funcionamiento</v>
      </c>
      <c r="Y1396" t="s">
        <v>2377</v>
      </c>
    </row>
    <row r="1397" spans="1:25" x14ac:dyDescent="0.2">
      <c r="A1397" t="s">
        <v>3043</v>
      </c>
      <c r="B1397" t="s">
        <v>3053</v>
      </c>
      <c r="C1397" t="s">
        <v>4192</v>
      </c>
      <c r="D1397" t="s">
        <v>583</v>
      </c>
      <c r="E1397" t="s">
        <v>584</v>
      </c>
      <c r="F1397" t="s">
        <v>554</v>
      </c>
      <c r="G1397" t="s">
        <v>2377</v>
      </c>
      <c r="H1397" t="s">
        <v>174</v>
      </c>
      <c r="I1397" t="s">
        <v>128</v>
      </c>
      <c r="J1397" t="s">
        <v>37</v>
      </c>
      <c r="K1397" t="s">
        <v>586</v>
      </c>
      <c r="L1397" t="s">
        <v>39</v>
      </c>
      <c r="M1397">
        <v>2329000</v>
      </c>
      <c r="N1397">
        <v>0</v>
      </c>
      <c r="O1397">
        <v>2329000</v>
      </c>
      <c r="P1397">
        <v>0</v>
      </c>
      <c r="Q1397" t="s">
        <v>2380</v>
      </c>
      <c r="R1397" t="s">
        <v>3043</v>
      </c>
      <c r="S1397" t="s">
        <v>3059</v>
      </c>
      <c r="T1397" t="s">
        <v>588</v>
      </c>
      <c r="U1397" t="s">
        <v>4193</v>
      </c>
      <c r="V1397" t="s">
        <v>4194</v>
      </c>
      <c r="W1397" t="s">
        <v>588</v>
      </c>
      <c r="X1397" t="str">
        <f t="shared" si="21"/>
        <v>Funcionamiento</v>
      </c>
      <c r="Y1397" t="s">
        <v>2377</v>
      </c>
    </row>
    <row r="1398" spans="1:25" x14ac:dyDescent="0.2">
      <c r="A1398" t="s">
        <v>3043</v>
      </c>
      <c r="B1398" t="s">
        <v>3053</v>
      </c>
      <c r="C1398" t="s">
        <v>4192</v>
      </c>
      <c r="D1398" t="s">
        <v>583</v>
      </c>
      <c r="E1398" t="s">
        <v>584</v>
      </c>
      <c r="F1398" t="s">
        <v>554</v>
      </c>
      <c r="G1398" t="s">
        <v>2377</v>
      </c>
      <c r="H1398" t="s">
        <v>177</v>
      </c>
      <c r="I1398" t="s">
        <v>131</v>
      </c>
      <c r="J1398" t="s">
        <v>37</v>
      </c>
      <c r="K1398" t="s">
        <v>586</v>
      </c>
      <c r="L1398" t="s">
        <v>39</v>
      </c>
      <c r="M1398">
        <v>1165100</v>
      </c>
      <c r="N1398">
        <v>0</v>
      </c>
      <c r="O1398">
        <v>1165100</v>
      </c>
      <c r="P1398">
        <v>0</v>
      </c>
      <c r="Q1398" t="s">
        <v>2380</v>
      </c>
      <c r="R1398" t="s">
        <v>3043</v>
      </c>
      <c r="S1398" t="s">
        <v>3059</v>
      </c>
      <c r="T1398" t="s">
        <v>588</v>
      </c>
      <c r="U1398" t="s">
        <v>4193</v>
      </c>
      <c r="V1398" t="s">
        <v>4194</v>
      </c>
      <c r="W1398" t="s">
        <v>588</v>
      </c>
      <c r="X1398" t="str">
        <f t="shared" si="21"/>
        <v>Funcionamiento</v>
      </c>
      <c r="Y1398" t="s">
        <v>2377</v>
      </c>
    </row>
    <row r="1399" spans="1:25" x14ac:dyDescent="0.2">
      <c r="A1399" t="s">
        <v>3043</v>
      </c>
      <c r="B1399" t="s">
        <v>3053</v>
      </c>
      <c r="C1399" t="s">
        <v>4192</v>
      </c>
      <c r="D1399" t="s">
        <v>583</v>
      </c>
      <c r="E1399" t="s">
        <v>584</v>
      </c>
      <c r="F1399" t="s">
        <v>554</v>
      </c>
      <c r="G1399" t="s">
        <v>2377</v>
      </c>
      <c r="H1399" t="s">
        <v>176</v>
      </c>
      <c r="I1399" t="s">
        <v>130</v>
      </c>
      <c r="J1399" t="s">
        <v>37</v>
      </c>
      <c r="K1399" t="s">
        <v>586</v>
      </c>
      <c r="L1399" t="s">
        <v>39</v>
      </c>
      <c r="M1399">
        <v>1747600</v>
      </c>
      <c r="N1399">
        <v>0</v>
      </c>
      <c r="O1399">
        <v>1747600</v>
      </c>
      <c r="P1399">
        <v>0</v>
      </c>
      <c r="Q1399" t="s">
        <v>2380</v>
      </c>
      <c r="R1399" t="s">
        <v>3043</v>
      </c>
      <c r="S1399" t="s">
        <v>3059</v>
      </c>
      <c r="T1399" t="s">
        <v>588</v>
      </c>
      <c r="U1399" t="s">
        <v>4193</v>
      </c>
      <c r="V1399" t="s">
        <v>4194</v>
      </c>
      <c r="W1399" t="s">
        <v>588</v>
      </c>
      <c r="X1399" t="str">
        <f t="shared" si="21"/>
        <v>Funcionamiento</v>
      </c>
      <c r="Y1399" t="s">
        <v>2377</v>
      </c>
    </row>
    <row r="1400" spans="1:25" x14ac:dyDescent="0.2">
      <c r="A1400" t="s">
        <v>3043</v>
      </c>
      <c r="B1400" t="s">
        <v>3053</v>
      </c>
      <c r="C1400" t="s">
        <v>4192</v>
      </c>
      <c r="D1400" t="s">
        <v>583</v>
      </c>
      <c r="E1400" t="s">
        <v>584</v>
      </c>
      <c r="F1400" t="s">
        <v>554</v>
      </c>
      <c r="G1400" t="s">
        <v>2377</v>
      </c>
      <c r="H1400" t="s">
        <v>175</v>
      </c>
      <c r="I1400" t="s">
        <v>129</v>
      </c>
      <c r="J1400" t="s">
        <v>37</v>
      </c>
      <c r="K1400" t="s">
        <v>586</v>
      </c>
      <c r="L1400" t="s">
        <v>39</v>
      </c>
      <c r="M1400">
        <v>578600</v>
      </c>
      <c r="N1400">
        <v>0</v>
      </c>
      <c r="O1400">
        <v>578600</v>
      </c>
      <c r="P1400">
        <v>0</v>
      </c>
      <c r="Q1400" t="s">
        <v>2380</v>
      </c>
      <c r="R1400" t="s">
        <v>3043</v>
      </c>
      <c r="S1400" t="s">
        <v>3059</v>
      </c>
      <c r="T1400" t="s">
        <v>588</v>
      </c>
      <c r="U1400" t="s">
        <v>4193</v>
      </c>
      <c r="V1400" t="s">
        <v>4194</v>
      </c>
      <c r="W1400" t="s">
        <v>588</v>
      </c>
      <c r="X1400" t="str">
        <f t="shared" si="21"/>
        <v>Funcionamiento</v>
      </c>
      <c r="Y1400" t="s">
        <v>2377</v>
      </c>
    </row>
    <row r="1401" spans="1:25" x14ac:dyDescent="0.2">
      <c r="A1401" t="s">
        <v>3045</v>
      </c>
      <c r="B1401" t="s">
        <v>4195</v>
      </c>
      <c r="C1401" t="s">
        <v>4196</v>
      </c>
      <c r="D1401" t="s">
        <v>583</v>
      </c>
      <c r="E1401" t="s">
        <v>584</v>
      </c>
      <c r="F1401" t="s">
        <v>554</v>
      </c>
      <c r="G1401" t="s">
        <v>2377</v>
      </c>
      <c r="H1401" t="s">
        <v>191</v>
      </c>
      <c r="I1401" t="s">
        <v>146</v>
      </c>
      <c r="J1401" t="s">
        <v>37</v>
      </c>
      <c r="K1401" t="s">
        <v>586</v>
      </c>
      <c r="L1401" t="s">
        <v>39</v>
      </c>
      <c r="M1401">
        <v>2208240</v>
      </c>
      <c r="N1401">
        <v>-379920</v>
      </c>
      <c r="O1401">
        <v>1828320</v>
      </c>
      <c r="P1401">
        <v>0</v>
      </c>
      <c r="Q1401" t="s">
        <v>2381</v>
      </c>
      <c r="R1401" t="s">
        <v>3045</v>
      </c>
      <c r="S1401" t="s">
        <v>4197</v>
      </c>
      <c r="T1401" t="s">
        <v>4198</v>
      </c>
      <c r="U1401" t="s">
        <v>4199</v>
      </c>
      <c r="V1401" t="s">
        <v>4200</v>
      </c>
      <c r="W1401" t="s">
        <v>588</v>
      </c>
      <c r="X1401" t="str">
        <f t="shared" si="21"/>
        <v>Funcionamiento</v>
      </c>
      <c r="Y1401" t="s">
        <v>2377</v>
      </c>
    </row>
    <row r="1402" spans="1:25" x14ac:dyDescent="0.2">
      <c r="A1402" t="s">
        <v>3052</v>
      </c>
      <c r="B1402" t="s">
        <v>3733</v>
      </c>
      <c r="C1402" t="s">
        <v>4201</v>
      </c>
      <c r="D1402" t="s">
        <v>583</v>
      </c>
      <c r="E1402" t="s">
        <v>584</v>
      </c>
      <c r="F1402" t="s">
        <v>554</v>
      </c>
      <c r="G1402" t="s">
        <v>2377</v>
      </c>
      <c r="H1402" t="s">
        <v>52</v>
      </c>
      <c r="I1402" t="s">
        <v>53</v>
      </c>
      <c r="J1402" t="s">
        <v>48</v>
      </c>
      <c r="K1402" t="s">
        <v>596</v>
      </c>
      <c r="L1402" t="s">
        <v>39</v>
      </c>
      <c r="M1402">
        <v>15035956.550000001</v>
      </c>
      <c r="N1402">
        <v>0</v>
      </c>
      <c r="O1402">
        <v>15035956.550000001</v>
      </c>
      <c r="P1402">
        <v>0</v>
      </c>
      <c r="Q1402" t="s">
        <v>2382</v>
      </c>
      <c r="R1402" t="s">
        <v>3052</v>
      </c>
      <c r="S1402" t="s">
        <v>3065</v>
      </c>
      <c r="T1402" t="s">
        <v>3065</v>
      </c>
      <c r="U1402" t="s">
        <v>3278</v>
      </c>
      <c r="V1402" t="s">
        <v>4202</v>
      </c>
      <c r="W1402" t="s">
        <v>588</v>
      </c>
      <c r="X1402" t="str">
        <f t="shared" si="21"/>
        <v>Funcionamiento</v>
      </c>
      <c r="Y1402" t="s">
        <v>2377</v>
      </c>
    </row>
    <row r="1403" spans="1:25" x14ac:dyDescent="0.2">
      <c r="A1403" t="s">
        <v>3055</v>
      </c>
      <c r="B1403" t="s">
        <v>3062</v>
      </c>
      <c r="C1403" t="s">
        <v>4203</v>
      </c>
      <c r="D1403" t="s">
        <v>583</v>
      </c>
      <c r="E1403" t="s">
        <v>584</v>
      </c>
      <c r="F1403" t="s">
        <v>554</v>
      </c>
      <c r="G1403" t="s">
        <v>2377</v>
      </c>
      <c r="H1403" t="s">
        <v>185</v>
      </c>
      <c r="I1403" t="s">
        <v>139</v>
      </c>
      <c r="J1403" t="s">
        <v>37</v>
      </c>
      <c r="K1403" t="s">
        <v>586</v>
      </c>
      <c r="L1403" t="s">
        <v>39</v>
      </c>
      <c r="M1403">
        <v>78400</v>
      </c>
      <c r="N1403">
        <v>0</v>
      </c>
      <c r="O1403">
        <v>78400</v>
      </c>
      <c r="P1403">
        <v>0</v>
      </c>
      <c r="Q1403" t="s">
        <v>3315</v>
      </c>
      <c r="R1403" t="s">
        <v>3055</v>
      </c>
      <c r="S1403" t="s">
        <v>3088</v>
      </c>
      <c r="T1403" t="s">
        <v>3072</v>
      </c>
      <c r="U1403" t="s">
        <v>3060</v>
      </c>
      <c r="V1403" t="s">
        <v>4204</v>
      </c>
      <c r="W1403" t="s">
        <v>588</v>
      </c>
      <c r="X1403" t="str">
        <f t="shared" si="21"/>
        <v>Funcionamiento</v>
      </c>
      <c r="Y1403" t="s">
        <v>2377</v>
      </c>
    </row>
    <row r="1404" spans="1:25" x14ac:dyDescent="0.2">
      <c r="A1404" t="s">
        <v>3055</v>
      </c>
      <c r="B1404" t="s">
        <v>3062</v>
      </c>
      <c r="C1404" t="s">
        <v>4203</v>
      </c>
      <c r="D1404" t="s">
        <v>583</v>
      </c>
      <c r="E1404" t="s">
        <v>584</v>
      </c>
      <c r="F1404" t="s">
        <v>554</v>
      </c>
      <c r="G1404" t="s">
        <v>2377</v>
      </c>
      <c r="H1404" t="s">
        <v>191</v>
      </c>
      <c r="I1404" t="s">
        <v>146</v>
      </c>
      <c r="J1404" t="s">
        <v>37</v>
      </c>
      <c r="K1404" t="s">
        <v>586</v>
      </c>
      <c r="L1404" t="s">
        <v>39</v>
      </c>
      <c r="M1404">
        <v>258320</v>
      </c>
      <c r="N1404">
        <v>0</v>
      </c>
      <c r="O1404">
        <v>258320</v>
      </c>
      <c r="P1404">
        <v>0</v>
      </c>
      <c r="Q1404" t="s">
        <v>3315</v>
      </c>
      <c r="R1404" t="s">
        <v>3055</v>
      </c>
      <c r="S1404" t="s">
        <v>3088</v>
      </c>
      <c r="T1404" t="s">
        <v>3072</v>
      </c>
      <c r="U1404" t="s">
        <v>3060</v>
      </c>
      <c r="V1404" t="s">
        <v>4204</v>
      </c>
      <c r="W1404" t="s">
        <v>588</v>
      </c>
      <c r="X1404" t="str">
        <f t="shared" si="21"/>
        <v>Funcionamiento</v>
      </c>
      <c r="Y1404" t="s">
        <v>2377</v>
      </c>
    </row>
    <row r="1405" spans="1:25" x14ac:dyDescent="0.2">
      <c r="A1405" t="s">
        <v>3059</v>
      </c>
      <c r="B1405" t="s">
        <v>3080</v>
      </c>
      <c r="C1405" t="s">
        <v>4205</v>
      </c>
      <c r="D1405" t="s">
        <v>583</v>
      </c>
      <c r="E1405" t="s">
        <v>584</v>
      </c>
      <c r="F1405" t="s">
        <v>554</v>
      </c>
      <c r="G1405" t="s">
        <v>2377</v>
      </c>
      <c r="H1405" t="s">
        <v>164</v>
      </c>
      <c r="I1405" t="s">
        <v>118</v>
      </c>
      <c r="J1405" t="s">
        <v>37</v>
      </c>
      <c r="K1405" t="s">
        <v>586</v>
      </c>
      <c r="L1405" t="s">
        <v>39</v>
      </c>
      <c r="M1405">
        <v>49605181</v>
      </c>
      <c r="N1405">
        <v>0</v>
      </c>
      <c r="O1405">
        <v>49605181</v>
      </c>
      <c r="P1405">
        <v>0</v>
      </c>
      <c r="Q1405" t="s">
        <v>2383</v>
      </c>
      <c r="R1405" t="s">
        <v>3059</v>
      </c>
      <c r="S1405" t="s">
        <v>4111</v>
      </c>
      <c r="T1405" t="s">
        <v>588</v>
      </c>
      <c r="U1405" t="s">
        <v>4206</v>
      </c>
      <c r="V1405" t="s">
        <v>4207</v>
      </c>
      <c r="W1405" t="s">
        <v>588</v>
      </c>
      <c r="X1405" t="str">
        <f t="shared" si="21"/>
        <v>Funcionamiento</v>
      </c>
      <c r="Y1405" t="s">
        <v>2377</v>
      </c>
    </row>
    <row r="1406" spans="1:25" x14ac:dyDescent="0.2">
      <c r="A1406" t="s">
        <v>3059</v>
      </c>
      <c r="B1406" t="s">
        <v>3080</v>
      </c>
      <c r="C1406" t="s">
        <v>4205</v>
      </c>
      <c r="D1406" t="s">
        <v>583</v>
      </c>
      <c r="E1406" t="s">
        <v>584</v>
      </c>
      <c r="F1406" t="s">
        <v>554</v>
      </c>
      <c r="G1406" t="s">
        <v>2377</v>
      </c>
      <c r="H1406" t="s">
        <v>167</v>
      </c>
      <c r="I1406" t="s">
        <v>3051</v>
      </c>
      <c r="J1406" t="s">
        <v>37</v>
      </c>
      <c r="K1406" t="s">
        <v>586</v>
      </c>
      <c r="L1406" t="s">
        <v>39</v>
      </c>
      <c r="M1406">
        <v>1786231</v>
      </c>
      <c r="N1406">
        <v>0</v>
      </c>
      <c r="O1406">
        <v>1786231</v>
      </c>
      <c r="P1406">
        <v>0</v>
      </c>
      <c r="Q1406" t="s">
        <v>2383</v>
      </c>
      <c r="R1406" t="s">
        <v>3059</v>
      </c>
      <c r="S1406" t="s">
        <v>4111</v>
      </c>
      <c r="T1406" t="s">
        <v>588</v>
      </c>
      <c r="U1406" t="s">
        <v>4206</v>
      </c>
      <c r="V1406" t="s">
        <v>4207</v>
      </c>
      <c r="W1406" t="s">
        <v>588</v>
      </c>
      <c r="X1406" t="str">
        <f t="shared" si="21"/>
        <v>Funcionamiento</v>
      </c>
      <c r="Y1406" t="s">
        <v>2377</v>
      </c>
    </row>
    <row r="1407" spans="1:25" x14ac:dyDescent="0.2">
      <c r="A1407" t="s">
        <v>3059</v>
      </c>
      <c r="B1407" t="s">
        <v>3080</v>
      </c>
      <c r="C1407" t="s">
        <v>4205</v>
      </c>
      <c r="D1407" t="s">
        <v>583</v>
      </c>
      <c r="E1407" t="s">
        <v>584</v>
      </c>
      <c r="F1407" t="s">
        <v>554</v>
      </c>
      <c r="G1407" t="s">
        <v>2377</v>
      </c>
      <c r="H1407" t="s">
        <v>166</v>
      </c>
      <c r="I1407" t="s">
        <v>120</v>
      </c>
      <c r="J1407" t="s">
        <v>37</v>
      </c>
      <c r="K1407" t="s">
        <v>586</v>
      </c>
      <c r="L1407" t="s">
        <v>39</v>
      </c>
      <c r="M1407">
        <v>1280615</v>
      </c>
      <c r="N1407">
        <v>0</v>
      </c>
      <c r="O1407">
        <v>1280615</v>
      </c>
      <c r="P1407">
        <v>0</v>
      </c>
      <c r="Q1407" t="s">
        <v>2383</v>
      </c>
      <c r="R1407" t="s">
        <v>3059</v>
      </c>
      <c r="S1407" t="s">
        <v>4111</v>
      </c>
      <c r="T1407" t="s">
        <v>588</v>
      </c>
      <c r="U1407" t="s">
        <v>4206</v>
      </c>
      <c r="V1407" t="s">
        <v>4207</v>
      </c>
      <c r="W1407" t="s">
        <v>588</v>
      </c>
      <c r="X1407" t="str">
        <f t="shared" si="21"/>
        <v>Funcionamiento</v>
      </c>
      <c r="Y1407" t="s">
        <v>2377</v>
      </c>
    </row>
    <row r="1408" spans="1:25" x14ac:dyDescent="0.2">
      <c r="A1408" t="s">
        <v>3059</v>
      </c>
      <c r="B1408" t="s">
        <v>3080</v>
      </c>
      <c r="C1408" t="s">
        <v>4205</v>
      </c>
      <c r="D1408" t="s">
        <v>583</v>
      </c>
      <c r="E1408" t="s">
        <v>584</v>
      </c>
      <c r="F1408" t="s">
        <v>554</v>
      </c>
      <c r="G1408" t="s">
        <v>2377</v>
      </c>
      <c r="H1408" t="s">
        <v>181</v>
      </c>
      <c r="I1408" t="s">
        <v>135</v>
      </c>
      <c r="J1408" t="s">
        <v>37</v>
      </c>
      <c r="K1408" t="s">
        <v>586</v>
      </c>
      <c r="L1408" t="s">
        <v>39</v>
      </c>
      <c r="M1408">
        <v>2240265</v>
      </c>
      <c r="N1408">
        <v>0</v>
      </c>
      <c r="O1408">
        <v>2240265</v>
      </c>
      <c r="P1408">
        <v>0</v>
      </c>
      <c r="Q1408" t="s">
        <v>2383</v>
      </c>
      <c r="R1408" t="s">
        <v>3059</v>
      </c>
      <c r="S1408" t="s">
        <v>4111</v>
      </c>
      <c r="T1408" t="s">
        <v>588</v>
      </c>
      <c r="U1408" t="s">
        <v>4206</v>
      </c>
      <c r="V1408" t="s">
        <v>4207</v>
      </c>
      <c r="W1408" t="s">
        <v>588</v>
      </c>
      <c r="X1408" t="str">
        <f t="shared" si="21"/>
        <v>Funcionamiento</v>
      </c>
      <c r="Y1408" t="s">
        <v>2377</v>
      </c>
    </row>
    <row r="1409" spans="1:25" x14ac:dyDescent="0.2">
      <c r="A1409" t="s">
        <v>3059</v>
      </c>
      <c r="B1409" t="s">
        <v>3080</v>
      </c>
      <c r="C1409" t="s">
        <v>4205</v>
      </c>
      <c r="D1409" t="s">
        <v>583</v>
      </c>
      <c r="E1409" t="s">
        <v>584</v>
      </c>
      <c r="F1409" t="s">
        <v>554</v>
      </c>
      <c r="G1409" t="s">
        <v>2377</v>
      </c>
      <c r="H1409" t="s">
        <v>169</v>
      </c>
      <c r="I1409" t="s">
        <v>123</v>
      </c>
      <c r="J1409" t="s">
        <v>37</v>
      </c>
      <c r="K1409" t="s">
        <v>586</v>
      </c>
      <c r="L1409" t="s">
        <v>39</v>
      </c>
      <c r="M1409">
        <v>601437</v>
      </c>
      <c r="N1409">
        <v>0</v>
      </c>
      <c r="O1409">
        <v>601437</v>
      </c>
      <c r="P1409">
        <v>0</v>
      </c>
      <c r="Q1409" t="s">
        <v>2383</v>
      </c>
      <c r="R1409" t="s">
        <v>3059</v>
      </c>
      <c r="S1409" t="s">
        <v>4111</v>
      </c>
      <c r="T1409" t="s">
        <v>588</v>
      </c>
      <c r="U1409" t="s">
        <v>4206</v>
      </c>
      <c r="V1409" t="s">
        <v>4207</v>
      </c>
      <c r="W1409" t="s">
        <v>588</v>
      </c>
      <c r="X1409" t="str">
        <f t="shared" si="21"/>
        <v>Funcionamiento</v>
      </c>
      <c r="Y1409" t="s">
        <v>2377</v>
      </c>
    </row>
    <row r="1410" spans="1:25" x14ac:dyDescent="0.2">
      <c r="A1410" t="s">
        <v>3068</v>
      </c>
      <c r="B1410" t="s">
        <v>3326</v>
      </c>
      <c r="C1410" t="s">
        <v>4208</v>
      </c>
      <c r="D1410" t="s">
        <v>583</v>
      </c>
      <c r="E1410" t="s">
        <v>584</v>
      </c>
      <c r="F1410" t="s">
        <v>554</v>
      </c>
      <c r="G1410" t="s">
        <v>2377</v>
      </c>
      <c r="H1410" t="s">
        <v>194</v>
      </c>
      <c r="I1410" t="s">
        <v>149</v>
      </c>
      <c r="J1410" t="s">
        <v>37</v>
      </c>
      <c r="K1410" t="s">
        <v>586</v>
      </c>
      <c r="L1410" t="s">
        <v>39</v>
      </c>
      <c r="M1410">
        <v>12478550</v>
      </c>
      <c r="N1410">
        <v>0</v>
      </c>
      <c r="O1410">
        <v>12478550</v>
      </c>
      <c r="P1410">
        <v>0</v>
      </c>
      <c r="Q1410" t="s">
        <v>2384</v>
      </c>
      <c r="R1410" t="s">
        <v>3068</v>
      </c>
      <c r="S1410" t="s">
        <v>3122</v>
      </c>
      <c r="T1410" t="s">
        <v>3103</v>
      </c>
      <c r="U1410" t="s">
        <v>4209</v>
      </c>
      <c r="V1410" t="s">
        <v>4210</v>
      </c>
      <c r="W1410" t="s">
        <v>588</v>
      </c>
      <c r="X1410" t="str">
        <f t="shared" ref="X1410:X1473" si="22">IF(LEFT(H1410,1)="C","Inversión","Funcionamiento")</f>
        <v>Funcionamiento</v>
      </c>
      <c r="Y1410" t="s">
        <v>2377</v>
      </c>
    </row>
    <row r="1411" spans="1:25" x14ac:dyDescent="0.2">
      <c r="A1411" t="s">
        <v>3065</v>
      </c>
      <c r="B1411" t="s">
        <v>3332</v>
      </c>
      <c r="C1411" t="s">
        <v>4211</v>
      </c>
      <c r="D1411" t="s">
        <v>583</v>
      </c>
      <c r="E1411" t="s">
        <v>584</v>
      </c>
      <c r="F1411" t="s">
        <v>554</v>
      </c>
      <c r="G1411" t="s">
        <v>2377</v>
      </c>
      <c r="H1411" t="s">
        <v>177</v>
      </c>
      <c r="I1411" t="s">
        <v>131</v>
      </c>
      <c r="J1411" t="s">
        <v>37</v>
      </c>
      <c r="K1411" t="s">
        <v>586</v>
      </c>
      <c r="L1411" t="s">
        <v>39</v>
      </c>
      <c r="M1411">
        <v>1104200</v>
      </c>
      <c r="N1411">
        <v>0</v>
      </c>
      <c r="O1411">
        <v>1104200</v>
      </c>
      <c r="P1411">
        <v>0</v>
      </c>
      <c r="Q1411" t="s">
        <v>2385</v>
      </c>
      <c r="R1411" t="s">
        <v>3065</v>
      </c>
      <c r="S1411" t="s">
        <v>3110</v>
      </c>
      <c r="T1411" t="s">
        <v>588</v>
      </c>
      <c r="U1411" t="s">
        <v>4212</v>
      </c>
      <c r="V1411" t="s">
        <v>4213</v>
      </c>
      <c r="W1411" t="s">
        <v>588</v>
      </c>
      <c r="X1411" t="str">
        <f t="shared" si="22"/>
        <v>Funcionamiento</v>
      </c>
      <c r="Y1411" t="s">
        <v>2377</v>
      </c>
    </row>
    <row r="1412" spans="1:25" x14ac:dyDescent="0.2">
      <c r="A1412" t="s">
        <v>3065</v>
      </c>
      <c r="B1412" t="s">
        <v>3332</v>
      </c>
      <c r="C1412" t="s">
        <v>4211</v>
      </c>
      <c r="D1412" t="s">
        <v>583</v>
      </c>
      <c r="E1412" t="s">
        <v>584</v>
      </c>
      <c r="F1412" t="s">
        <v>554</v>
      </c>
      <c r="G1412" t="s">
        <v>2377</v>
      </c>
      <c r="H1412" t="s">
        <v>172</v>
      </c>
      <c r="I1412" t="s">
        <v>126</v>
      </c>
      <c r="J1412" t="s">
        <v>37</v>
      </c>
      <c r="K1412" t="s">
        <v>586</v>
      </c>
      <c r="L1412" t="s">
        <v>39</v>
      </c>
      <c r="M1412">
        <v>6451900</v>
      </c>
      <c r="N1412">
        <v>0</v>
      </c>
      <c r="O1412">
        <v>6451900</v>
      </c>
      <c r="P1412">
        <v>0</v>
      </c>
      <c r="Q1412" t="s">
        <v>2385</v>
      </c>
      <c r="R1412" t="s">
        <v>3065</v>
      </c>
      <c r="S1412" t="s">
        <v>3110</v>
      </c>
      <c r="T1412" t="s">
        <v>588</v>
      </c>
      <c r="U1412" t="s">
        <v>4212</v>
      </c>
      <c r="V1412" t="s">
        <v>4213</v>
      </c>
      <c r="W1412" t="s">
        <v>588</v>
      </c>
      <c r="X1412" t="str">
        <f t="shared" si="22"/>
        <v>Funcionamiento</v>
      </c>
      <c r="Y1412" t="s">
        <v>2377</v>
      </c>
    </row>
    <row r="1413" spans="1:25" x14ac:dyDescent="0.2">
      <c r="A1413" t="s">
        <v>3065</v>
      </c>
      <c r="B1413" t="s">
        <v>3332</v>
      </c>
      <c r="C1413" t="s">
        <v>4211</v>
      </c>
      <c r="D1413" t="s">
        <v>583</v>
      </c>
      <c r="E1413" t="s">
        <v>584</v>
      </c>
      <c r="F1413" t="s">
        <v>554</v>
      </c>
      <c r="G1413" t="s">
        <v>2377</v>
      </c>
      <c r="H1413" t="s">
        <v>174</v>
      </c>
      <c r="I1413" t="s">
        <v>128</v>
      </c>
      <c r="J1413" t="s">
        <v>37</v>
      </c>
      <c r="K1413" t="s">
        <v>586</v>
      </c>
      <c r="L1413" t="s">
        <v>39</v>
      </c>
      <c r="M1413">
        <v>2207400</v>
      </c>
      <c r="N1413">
        <v>0</v>
      </c>
      <c r="O1413">
        <v>2207400</v>
      </c>
      <c r="P1413">
        <v>0</v>
      </c>
      <c r="Q1413" t="s">
        <v>2385</v>
      </c>
      <c r="R1413" t="s">
        <v>3065</v>
      </c>
      <c r="S1413" t="s">
        <v>3110</v>
      </c>
      <c r="T1413" t="s">
        <v>588</v>
      </c>
      <c r="U1413" t="s">
        <v>4212</v>
      </c>
      <c r="V1413" t="s">
        <v>4213</v>
      </c>
      <c r="W1413" t="s">
        <v>588</v>
      </c>
      <c r="X1413" t="str">
        <f t="shared" si="22"/>
        <v>Funcionamiento</v>
      </c>
      <c r="Y1413" t="s">
        <v>2377</v>
      </c>
    </row>
    <row r="1414" spans="1:25" x14ac:dyDescent="0.2">
      <c r="A1414" t="s">
        <v>3065</v>
      </c>
      <c r="B1414" t="s">
        <v>3332</v>
      </c>
      <c r="C1414" t="s">
        <v>4211</v>
      </c>
      <c r="D1414" t="s">
        <v>583</v>
      </c>
      <c r="E1414" t="s">
        <v>584</v>
      </c>
      <c r="F1414" t="s">
        <v>554</v>
      </c>
      <c r="G1414" t="s">
        <v>2377</v>
      </c>
      <c r="H1414" t="s">
        <v>173</v>
      </c>
      <c r="I1414" t="s">
        <v>127</v>
      </c>
      <c r="J1414" t="s">
        <v>37</v>
      </c>
      <c r="K1414" t="s">
        <v>586</v>
      </c>
      <c r="L1414" t="s">
        <v>39</v>
      </c>
      <c r="M1414">
        <v>4570400</v>
      </c>
      <c r="N1414">
        <v>0</v>
      </c>
      <c r="O1414">
        <v>4570400</v>
      </c>
      <c r="P1414">
        <v>0</v>
      </c>
      <c r="Q1414" t="s">
        <v>2385</v>
      </c>
      <c r="R1414" t="s">
        <v>3065</v>
      </c>
      <c r="S1414" t="s">
        <v>3110</v>
      </c>
      <c r="T1414" t="s">
        <v>588</v>
      </c>
      <c r="U1414" t="s">
        <v>4212</v>
      </c>
      <c r="V1414" t="s">
        <v>4213</v>
      </c>
      <c r="W1414" t="s">
        <v>588</v>
      </c>
      <c r="X1414" t="str">
        <f t="shared" si="22"/>
        <v>Funcionamiento</v>
      </c>
      <c r="Y1414" t="s">
        <v>2377</v>
      </c>
    </row>
    <row r="1415" spans="1:25" x14ac:dyDescent="0.2">
      <c r="A1415" t="s">
        <v>3065</v>
      </c>
      <c r="B1415" t="s">
        <v>3332</v>
      </c>
      <c r="C1415" t="s">
        <v>4211</v>
      </c>
      <c r="D1415" t="s">
        <v>583</v>
      </c>
      <c r="E1415" t="s">
        <v>584</v>
      </c>
      <c r="F1415" t="s">
        <v>554</v>
      </c>
      <c r="G1415" t="s">
        <v>2377</v>
      </c>
      <c r="H1415" t="s">
        <v>175</v>
      </c>
      <c r="I1415" t="s">
        <v>129</v>
      </c>
      <c r="J1415" t="s">
        <v>37</v>
      </c>
      <c r="K1415" t="s">
        <v>586</v>
      </c>
      <c r="L1415" t="s">
        <v>39</v>
      </c>
      <c r="M1415">
        <v>602700</v>
      </c>
      <c r="N1415">
        <v>0</v>
      </c>
      <c r="O1415">
        <v>602700</v>
      </c>
      <c r="P1415">
        <v>0</v>
      </c>
      <c r="Q1415" t="s">
        <v>2385</v>
      </c>
      <c r="R1415" t="s">
        <v>3065</v>
      </c>
      <c r="S1415" t="s">
        <v>3110</v>
      </c>
      <c r="T1415" t="s">
        <v>588</v>
      </c>
      <c r="U1415" t="s">
        <v>4212</v>
      </c>
      <c r="V1415" t="s">
        <v>4213</v>
      </c>
      <c r="W1415" t="s">
        <v>588</v>
      </c>
      <c r="X1415" t="str">
        <f t="shared" si="22"/>
        <v>Funcionamiento</v>
      </c>
      <c r="Y1415" t="s">
        <v>2377</v>
      </c>
    </row>
    <row r="1416" spans="1:25" x14ac:dyDescent="0.2">
      <c r="A1416" t="s">
        <v>3065</v>
      </c>
      <c r="B1416" t="s">
        <v>3332</v>
      </c>
      <c r="C1416" t="s">
        <v>4211</v>
      </c>
      <c r="D1416" t="s">
        <v>583</v>
      </c>
      <c r="E1416" t="s">
        <v>584</v>
      </c>
      <c r="F1416" t="s">
        <v>554</v>
      </c>
      <c r="G1416" t="s">
        <v>2377</v>
      </c>
      <c r="H1416" t="s">
        <v>176</v>
      </c>
      <c r="I1416" t="s">
        <v>130</v>
      </c>
      <c r="J1416" t="s">
        <v>37</v>
      </c>
      <c r="K1416" t="s">
        <v>586</v>
      </c>
      <c r="L1416" t="s">
        <v>39</v>
      </c>
      <c r="M1416">
        <v>1656200</v>
      </c>
      <c r="N1416">
        <v>0</v>
      </c>
      <c r="O1416">
        <v>1656200</v>
      </c>
      <c r="P1416">
        <v>0</v>
      </c>
      <c r="Q1416" t="s">
        <v>2385</v>
      </c>
      <c r="R1416" t="s">
        <v>3065</v>
      </c>
      <c r="S1416" t="s">
        <v>3110</v>
      </c>
      <c r="T1416" t="s">
        <v>588</v>
      </c>
      <c r="U1416" t="s">
        <v>4212</v>
      </c>
      <c r="V1416" t="s">
        <v>4213</v>
      </c>
      <c r="W1416" t="s">
        <v>588</v>
      </c>
      <c r="X1416" t="str">
        <f t="shared" si="22"/>
        <v>Funcionamiento</v>
      </c>
      <c r="Y1416" t="s">
        <v>2377</v>
      </c>
    </row>
    <row r="1417" spans="1:25" x14ac:dyDescent="0.2">
      <c r="A1417" t="s">
        <v>3072</v>
      </c>
      <c r="B1417" t="s">
        <v>4214</v>
      </c>
      <c r="C1417" t="s">
        <v>4215</v>
      </c>
      <c r="D1417" t="s">
        <v>583</v>
      </c>
      <c r="E1417" t="s">
        <v>584</v>
      </c>
      <c r="F1417" t="s">
        <v>3087</v>
      </c>
      <c r="G1417" t="s">
        <v>2377</v>
      </c>
      <c r="H1417" t="s">
        <v>197</v>
      </c>
      <c r="I1417" t="s">
        <v>155</v>
      </c>
      <c r="J1417" t="s">
        <v>37</v>
      </c>
      <c r="K1417" t="s">
        <v>709</v>
      </c>
      <c r="L1417" t="s">
        <v>39</v>
      </c>
      <c r="M1417">
        <v>20835416</v>
      </c>
      <c r="N1417">
        <v>-10150520</v>
      </c>
      <c r="O1417">
        <v>10684896</v>
      </c>
      <c r="P1417">
        <v>5000000</v>
      </c>
      <c r="Q1417" t="s">
        <v>2386</v>
      </c>
      <c r="R1417" t="s">
        <v>3072</v>
      </c>
      <c r="S1417" t="s">
        <v>8934</v>
      </c>
      <c r="T1417" t="s">
        <v>8935</v>
      </c>
      <c r="U1417" t="s">
        <v>8936</v>
      </c>
      <c r="V1417" t="s">
        <v>8937</v>
      </c>
      <c r="W1417" t="s">
        <v>588</v>
      </c>
      <c r="X1417" t="str">
        <f t="shared" si="22"/>
        <v>Inversión</v>
      </c>
      <c r="Y1417" t="s">
        <v>626</v>
      </c>
    </row>
    <row r="1418" spans="1:25" x14ac:dyDescent="0.2">
      <c r="A1418" t="s">
        <v>3064</v>
      </c>
      <c r="B1418" t="s">
        <v>3085</v>
      </c>
      <c r="C1418" t="s">
        <v>4216</v>
      </c>
      <c r="D1418" t="s">
        <v>583</v>
      </c>
      <c r="E1418" t="s">
        <v>584</v>
      </c>
      <c r="F1418" t="s">
        <v>3087</v>
      </c>
      <c r="G1418" t="s">
        <v>2377</v>
      </c>
      <c r="H1418" t="s">
        <v>197</v>
      </c>
      <c r="I1418" t="s">
        <v>155</v>
      </c>
      <c r="J1418" t="s">
        <v>37</v>
      </c>
      <c r="K1418" t="s">
        <v>586</v>
      </c>
      <c r="L1418" t="s">
        <v>39</v>
      </c>
      <c r="M1418">
        <v>139521600</v>
      </c>
      <c r="N1418">
        <v>-577224</v>
      </c>
      <c r="O1418">
        <v>138944376</v>
      </c>
      <c r="P1418">
        <v>0</v>
      </c>
      <c r="Q1418" t="s">
        <v>2387</v>
      </c>
      <c r="R1418" t="s">
        <v>3064</v>
      </c>
      <c r="S1418" t="s">
        <v>4217</v>
      </c>
      <c r="T1418" t="s">
        <v>4218</v>
      </c>
      <c r="U1418" t="s">
        <v>11300</v>
      </c>
      <c r="V1418" t="s">
        <v>11301</v>
      </c>
      <c r="W1418" t="s">
        <v>588</v>
      </c>
      <c r="X1418" t="str">
        <f t="shared" si="22"/>
        <v>Inversión</v>
      </c>
      <c r="Y1418" t="s">
        <v>626</v>
      </c>
    </row>
    <row r="1419" spans="1:25" x14ac:dyDescent="0.2">
      <c r="A1419" t="s">
        <v>3071</v>
      </c>
      <c r="B1419" t="s">
        <v>3085</v>
      </c>
      <c r="C1419" t="s">
        <v>4219</v>
      </c>
      <c r="D1419" t="s">
        <v>583</v>
      </c>
      <c r="E1419" t="s">
        <v>584</v>
      </c>
      <c r="F1419" t="s">
        <v>3087</v>
      </c>
      <c r="G1419" t="s">
        <v>2377</v>
      </c>
      <c r="H1419" t="s">
        <v>197</v>
      </c>
      <c r="I1419" t="s">
        <v>155</v>
      </c>
      <c r="J1419" t="s">
        <v>37</v>
      </c>
      <c r="K1419" t="s">
        <v>709</v>
      </c>
      <c r="L1419" t="s">
        <v>39</v>
      </c>
      <c r="M1419">
        <v>47166920</v>
      </c>
      <c r="N1419">
        <v>-4323784</v>
      </c>
      <c r="O1419">
        <v>42843136</v>
      </c>
      <c r="P1419">
        <v>0</v>
      </c>
      <c r="Q1419" t="s">
        <v>2388</v>
      </c>
      <c r="R1419" t="s">
        <v>3071</v>
      </c>
      <c r="S1419" t="s">
        <v>3092</v>
      </c>
      <c r="T1419" t="s">
        <v>3092</v>
      </c>
      <c r="U1419" t="s">
        <v>11302</v>
      </c>
      <c r="V1419" t="s">
        <v>11303</v>
      </c>
      <c r="W1419" t="s">
        <v>588</v>
      </c>
      <c r="X1419" t="str">
        <f t="shared" si="22"/>
        <v>Inversión</v>
      </c>
      <c r="Y1419" t="s">
        <v>626</v>
      </c>
    </row>
    <row r="1420" spans="1:25" x14ac:dyDescent="0.2">
      <c r="A1420" t="s">
        <v>3088</v>
      </c>
      <c r="B1420" t="s">
        <v>4220</v>
      </c>
      <c r="C1420" t="s">
        <v>4221</v>
      </c>
      <c r="D1420" t="s">
        <v>583</v>
      </c>
      <c r="E1420" t="s">
        <v>584</v>
      </c>
      <c r="F1420" t="s">
        <v>554</v>
      </c>
      <c r="G1420" t="s">
        <v>2377</v>
      </c>
      <c r="H1420" t="s">
        <v>194</v>
      </c>
      <c r="I1420" t="s">
        <v>149</v>
      </c>
      <c r="J1420" t="s">
        <v>37</v>
      </c>
      <c r="K1420" t="s">
        <v>586</v>
      </c>
      <c r="L1420" t="s">
        <v>39</v>
      </c>
      <c r="M1420">
        <v>2994000</v>
      </c>
      <c r="N1420">
        <v>0</v>
      </c>
      <c r="O1420">
        <v>2994000</v>
      </c>
      <c r="P1420">
        <v>0</v>
      </c>
      <c r="Q1420" t="s">
        <v>2389</v>
      </c>
      <c r="R1420" t="s">
        <v>3088</v>
      </c>
      <c r="S1420" t="s">
        <v>3187</v>
      </c>
      <c r="T1420" t="s">
        <v>3122</v>
      </c>
      <c r="U1420" t="s">
        <v>3469</v>
      </c>
      <c r="V1420" t="s">
        <v>4222</v>
      </c>
      <c r="W1420" t="s">
        <v>588</v>
      </c>
      <c r="X1420" t="str">
        <f t="shared" si="22"/>
        <v>Funcionamiento</v>
      </c>
      <c r="Y1420" t="s">
        <v>2377</v>
      </c>
    </row>
    <row r="1421" spans="1:25" x14ac:dyDescent="0.2">
      <c r="A1421" t="s">
        <v>3091</v>
      </c>
      <c r="B1421" t="s">
        <v>3130</v>
      </c>
      <c r="C1421" t="s">
        <v>4223</v>
      </c>
      <c r="D1421" t="s">
        <v>583</v>
      </c>
      <c r="E1421" t="s">
        <v>584</v>
      </c>
      <c r="F1421" t="s">
        <v>554</v>
      </c>
      <c r="G1421" t="s">
        <v>2377</v>
      </c>
      <c r="H1421" t="s">
        <v>169</v>
      </c>
      <c r="I1421" t="s">
        <v>123</v>
      </c>
      <c r="J1421" t="s">
        <v>37</v>
      </c>
      <c r="K1421" t="s">
        <v>586</v>
      </c>
      <c r="L1421" t="s">
        <v>39</v>
      </c>
      <c r="M1421">
        <v>810734</v>
      </c>
      <c r="N1421">
        <v>0</v>
      </c>
      <c r="O1421">
        <v>810734</v>
      </c>
      <c r="P1421">
        <v>0</v>
      </c>
      <c r="Q1421" t="s">
        <v>2390</v>
      </c>
      <c r="R1421" t="s">
        <v>3091</v>
      </c>
      <c r="S1421" t="s">
        <v>4224</v>
      </c>
      <c r="T1421" t="s">
        <v>588</v>
      </c>
      <c r="U1421" t="s">
        <v>4225</v>
      </c>
      <c r="V1421" t="s">
        <v>4226</v>
      </c>
      <c r="W1421" t="s">
        <v>588</v>
      </c>
      <c r="X1421" t="str">
        <f t="shared" si="22"/>
        <v>Funcionamiento</v>
      </c>
      <c r="Y1421" t="s">
        <v>2377</v>
      </c>
    </row>
    <row r="1422" spans="1:25" x14ac:dyDescent="0.2">
      <c r="A1422" t="s">
        <v>3091</v>
      </c>
      <c r="B1422" t="s">
        <v>3130</v>
      </c>
      <c r="C1422" t="s">
        <v>4223</v>
      </c>
      <c r="D1422" t="s">
        <v>583</v>
      </c>
      <c r="E1422" t="s">
        <v>584</v>
      </c>
      <c r="F1422" t="s">
        <v>554</v>
      </c>
      <c r="G1422" t="s">
        <v>2377</v>
      </c>
      <c r="H1422" t="s">
        <v>178</v>
      </c>
      <c r="I1422" t="s">
        <v>132</v>
      </c>
      <c r="J1422" t="s">
        <v>37</v>
      </c>
      <c r="K1422" t="s">
        <v>586</v>
      </c>
      <c r="L1422" t="s">
        <v>39</v>
      </c>
      <c r="M1422">
        <v>2888540</v>
      </c>
      <c r="N1422">
        <v>0</v>
      </c>
      <c r="O1422">
        <v>2888540</v>
      </c>
      <c r="P1422">
        <v>0</v>
      </c>
      <c r="Q1422" t="s">
        <v>2390</v>
      </c>
      <c r="R1422" t="s">
        <v>3091</v>
      </c>
      <c r="S1422" t="s">
        <v>4224</v>
      </c>
      <c r="T1422" t="s">
        <v>588</v>
      </c>
      <c r="U1422" t="s">
        <v>4225</v>
      </c>
      <c r="V1422" t="s">
        <v>4226</v>
      </c>
      <c r="W1422" t="s">
        <v>588</v>
      </c>
      <c r="X1422" t="str">
        <f t="shared" si="22"/>
        <v>Funcionamiento</v>
      </c>
      <c r="Y1422" t="s">
        <v>2377</v>
      </c>
    </row>
    <row r="1423" spans="1:25" x14ac:dyDescent="0.2">
      <c r="A1423" t="s">
        <v>3091</v>
      </c>
      <c r="B1423" t="s">
        <v>3130</v>
      </c>
      <c r="C1423" t="s">
        <v>4223</v>
      </c>
      <c r="D1423" t="s">
        <v>583</v>
      </c>
      <c r="E1423" t="s">
        <v>584</v>
      </c>
      <c r="F1423" t="s">
        <v>554</v>
      </c>
      <c r="G1423" t="s">
        <v>2377</v>
      </c>
      <c r="H1423" t="s">
        <v>180</v>
      </c>
      <c r="I1423" t="s">
        <v>134</v>
      </c>
      <c r="J1423" t="s">
        <v>37</v>
      </c>
      <c r="K1423" t="s">
        <v>586</v>
      </c>
      <c r="L1423" t="s">
        <v>39</v>
      </c>
      <c r="M1423">
        <v>205479</v>
      </c>
      <c r="N1423">
        <v>0</v>
      </c>
      <c r="O1423">
        <v>205479</v>
      </c>
      <c r="P1423">
        <v>0</v>
      </c>
      <c r="Q1423" t="s">
        <v>2390</v>
      </c>
      <c r="R1423" t="s">
        <v>3091</v>
      </c>
      <c r="S1423" t="s">
        <v>4224</v>
      </c>
      <c r="T1423" t="s">
        <v>588</v>
      </c>
      <c r="U1423" t="s">
        <v>4225</v>
      </c>
      <c r="V1423" t="s">
        <v>4226</v>
      </c>
      <c r="W1423" t="s">
        <v>588</v>
      </c>
      <c r="X1423" t="str">
        <f t="shared" si="22"/>
        <v>Funcionamiento</v>
      </c>
      <c r="Y1423" t="s">
        <v>2377</v>
      </c>
    </row>
    <row r="1424" spans="1:25" x14ac:dyDescent="0.2">
      <c r="A1424" t="s">
        <v>3091</v>
      </c>
      <c r="B1424" t="s">
        <v>3130</v>
      </c>
      <c r="C1424" t="s">
        <v>4223</v>
      </c>
      <c r="D1424" t="s">
        <v>583</v>
      </c>
      <c r="E1424" t="s">
        <v>584</v>
      </c>
      <c r="F1424" t="s">
        <v>554</v>
      </c>
      <c r="G1424" t="s">
        <v>2377</v>
      </c>
      <c r="H1424" t="s">
        <v>181</v>
      </c>
      <c r="I1424" t="s">
        <v>135</v>
      </c>
      <c r="J1424" t="s">
        <v>37</v>
      </c>
      <c r="K1424" t="s">
        <v>586</v>
      </c>
      <c r="L1424" t="s">
        <v>39</v>
      </c>
      <c r="M1424">
        <v>2584371</v>
      </c>
      <c r="N1424">
        <v>0</v>
      </c>
      <c r="O1424">
        <v>2584371</v>
      </c>
      <c r="P1424">
        <v>0</v>
      </c>
      <c r="Q1424" t="s">
        <v>2390</v>
      </c>
      <c r="R1424" t="s">
        <v>3091</v>
      </c>
      <c r="S1424" t="s">
        <v>4224</v>
      </c>
      <c r="T1424" t="s">
        <v>588</v>
      </c>
      <c r="U1424" t="s">
        <v>4225</v>
      </c>
      <c r="V1424" t="s">
        <v>4226</v>
      </c>
      <c r="W1424" t="s">
        <v>588</v>
      </c>
      <c r="X1424" t="str">
        <f t="shared" si="22"/>
        <v>Funcionamiento</v>
      </c>
      <c r="Y1424" t="s">
        <v>2377</v>
      </c>
    </row>
    <row r="1425" spans="1:25" x14ac:dyDescent="0.2">
      <c r="A1425" t="s">
        <v>3091</v>
      </c>
      <c r="B1425" t="s">
        <v>3130</v>
      </c>
      <c r="C1425" t="s">
        <v>4223</v>
      </c>
      <c r="D1425" t="s">
        <v>583</v>
      </c>
      <c r="E1425" t="s">
        <v>584</v>
      </c>
      <c r="F1425" t="s">
        <v>554</v>
      </c>
      <c r="G1425" t="s">
        <v>2377</v>
      </c>
      <c r="H1425" t="s">
        <v>192</v>
      </c>
      <c r="I1425" t="s">
        <v>147</v>
      </c>
      <c r="J1425" t="s">
        <v>37</v>
      </c>
      <c r="K1425" t="s">
        <v>586</v>
      </c>
      <c r="L1425" t="s">
        <v>39</v>
      </c>
      <c r="M1425">
        <v>3501791</v>
      </c>
      <c r="N1425">
        <v>0</v>
      </c>
      <c r="O1425">
        <v>3501791</v>
      </c>
      <c r="P1425">
        <v>0</v>
      </c>
      <c r="Q1425" t="s">
        <v>2390</v>
      </c>
      <c r="R1425" t="s">
        <v>3091</v>
      </c>
      <c r="S1425" t="s">
        <v>4224</v>
      </c>
      <c r="T1425" t="s">
        <v>588</v>
      </c>
      <c r="U1425" t="s">
        <v>4225</v>
      </c>
      <c r="V1425" t="s">
        <v>4226</v>
      </c>
      <c r="W1425" t="s">
        <v>588</v>
      </c>
      <c r="X1425" t="str">
        <f t="shared" si="22"/>
        <v>Funcionamiento</v>
      </c>
      <c r="Y1425" t="s">
        <v>2377</v>
      </c>
    </row>
    <row r="1426" spans="1:25" x14ac:dyDescent="0.2">
      <c r="A1426" t="s">
        <v>3091</v>
      </c>
      <c r="B1426" t="s">
        <v>3130</v>
      </c>
      <c r="C1426" t="s">
        <v>4223</v>
      </c>
      <c r="D1426" t="s">
        <v>583</v>
      </c>
      <c r="E1426" t="s">
        <v>584</v>
      </c>
      <c r="F1426" t="s">
        <v>554</v>
      </c>
      <c r="G1426" t="s">
        <v>2377</v>
      </c>
      <c r="H1426" t="s">
        <v>164</v>
      </c>
      <c r="I1426" t="s">
        <v>118</v>
      </c>
      <c r="J1426" t="s">
        <v>37</v>
      </c>
      <c r="K1426" t="s">
        <v>586</v>
      </c>
      <c r="L1426" t="s">
        <v>39</v>
      </c>
      <c r="M1426">
        <v>55156114</v>
      </c>
      <c r="N1426">
        <v>0</v>
      </c>
      <c r="O1426">
        <v>55156114</v>
      </c>
      <c r="P1426">
        <v>0</v>
      </c>
      <c r="Q1426" t="s">
        <v>2390</v>
      </c>
      <c r="R1426" t="s">
        <v>3091</v>
      </c>
      <c r="S1426" t="s">
        <v>4224</v>
      </c>
      <c r="T1426" t="s">
        <v>588</v>
      </c>
      <c r="U1426" t="s">
        <v>4225</v>
      </c>
      <c r="V1426" t="s">
        <v>4226</v>
      </c>
      <c r="W1426" t="s">
        <v>588</v>
      </c>
      <c r="X1426" t="str">
        <f t="shared" si="22"/>
        <v>Funcionamiento</v>
      </c>
      <c r="Y1426" t="s">
        <v>2377</v>
      </c>
    </row>
    <row r="1427" spans="1:25" x14ac:dyDescent="0.2">
      <c r="A1427" t="s">
        <v>3091</v>
      </c>
      <c r="B1427" t="s">
        <v>3130</v>
      </c>
      <c r="C1427" t="s">
        <v>4223</v>
      </c>
      <c r="D1427" t="s">
        <v>583</v>
      </c>
      <c r="E1427" t="s">
        <v>584</v>
      </c>
      <c r="F1427" t="s">
        <v>554</v>
      </c>
      <c r="G1427" t="s">
        <v>2377</v>
      </c>
      <c r="H1427" t="s">
        <v>171</v>
      </c>
      <c r="I1427" t="s">
        <v>125</v>
      </c>
      <c r="J1427" t="s">
        <v>37</v>
      </c>
      <c r="K1427" t="s">
        <v>586</v>
      </c>
      <c r="L1427" t="s">
        <v>39</v>
      </c>
      <c r="M1427">
        <v>2816696</v>
      </c>
      <c r="N1427">
        <v>0</v>
      </c>
      <c r="O1427">
        <v>2816696</v>
      </c>
      <c r="P1427">
        <v>0</v>
      </c>
      <c r="Q1427" t="s">
        <v>2390</v>
      </c>
      <c r="R1427" t="s">
        <v>3091</v>
      </c>
      <c r="S1427" t="s">
        <v>4224</v>
      </c>
      <c r="T1427" t="s">
        <v>588</v>
      </c>
      <c r="U1427" t="s">
        <v>4225</v>
      </c>
      <c r="V1427" t="s">
        <v>4226</v>
      </c>
      <c r="W1427" t="s">
        <v>588</v>
      </c>
      <c r="X1427" t="str">
        <f t="shared" si="22"/>
        <v>Funcionamiento</v>
      </c>
      <c r="Y1427" t="s">
        <v>2377</v>
      </c>
    </row>
    <row r="1428" spans="1:25" x14ac:dyDescent="0.2">
      <c r="A1428" t="s">
        <v>3091</v>
      </c>
      <c r="B1428" t="s">
        <v>3130</v>
      </c>
      <c r="C1428" t="s">
        <v>4223</v>
      </c>
      <c r="D1428" t="s">
        <v>583</v>
      </c>
      <c r="E1428" t="s">
        <v>584</v>
      </c>
      <c r="F1428" t="s">
        <v>554</v>
      </c>
      <c r="G1428" t="s">
        <v>2377</v>
      </c>
      <c r="H1428" t="s">
        <v>166</v>
      </c>
      <c r="I1428" t="s">
        <v>120</v>
      </c>
      <c r="J1428" t="s">
        <v>37</v>
      </c>
      <c r="K1428" t="s">
        <v>586</v>
      </c>
      <c r="L1428" t="s">
        <v>39</v>
      </c>
      <c r="M1428">
        <v>1436898</v>
      </c>
      <c r="N1428">
        <v>0</v>
      </c>
      <c r="O1428">
        <v>1436898</v>
      </c>
      <c r="P1428">
        <v>0</v>
      </c>
      <c r="Q1428" t="s">
        <v>2390</v>
      </c>
      <c r="R1428" t="s">
        <v>3091</v>
      </c>
      <c r="S1428" t="s">
        <v>4224</v>
      </c>
      <c r="T1428" t="s">
        <v>588</v>
      </c>
      <c r="U1428" t="s">
        <v>4225</v>
      </c>
      <c r="V1428" t="s">
        <v>4226</v>
      </c>
      <c r="W1428" t="s">
        <v>588</v>
      </c>
      <c r="X1428" t="str">
        <f t="shared" si="22"/>
        <v>Funcionamiento</v>
      </c>
      <c r="Y1428" t="s">
        <v>2377</v>
      </c>
    </row>
    <row r="1429" spans="1:25" x14ac:dyDescent="0.2">
      <c r="A1429" t="s">
        <v>3091</v>
      </c>
      <c r="B1429" t="s">
        <v>3130</v>
      </c>
      <c r="C1429" t="s">
        <v>4223</v>
      </c>
      <c r="D1429" t="s">
        <v>583</v>
      </c>
      <c r="E1429" t="s">
        <v>584</v>
      </c>
      <c r="F1429" t="s">
        <v>554</v>
      </c>
      <c r="G1429" t="s">
        <v>2377</v>
      </c>
      <c r="H1429" t="s">
        <v>167</v>
      </c>
      <c r="I1429" t="s">
        <v>3051</v>
      </c>
      <c r="J1429" t="s">
        <v>37</v>
      </c>
      <c r="K1429" t="s">
        <v>586</v>
      </c>
      <c r="L1429" t="s">
        <v>39</v>
      </c>
      <c r="M1429">
        <v>1727947</v>
      </c>
      <c r="N1429">
        <v>0</v>
      </c>
      <c r="O1429">
        <v>1727947</v>
      </c>
      <c r="P1429">
        <v>0</v>
      </c>
      <c r="Q1429" t="s">
        <v>2390</v>
      </c>
      <c r="R1429" t="s">
        <v>3091</v>
      </c>
      <c r="S1429" t="s">
        <v>4224</v>
      </c>
      <c r="T1429" t="s">
        <v>588</v>
      </c>
      <c r="U1429" t="s">
        <v>4225</v>
      </c>
      <c r="V1429" t="s">
        <v>4226</v>
      </c>
      <c r="W1429" t="s">
        <v>588</v>
      </c>
      <c r="X1429" t="str">
        <f t="shared" si="22"/>
        <v>Funcionamiento</v>
      </c>
      <c r="Y1429" t="s">
        <v>2377</v>
      </c>
    </row>
    <row r="1430" spans="1:25" x14ac:dyDescent="0.2">
      <c r="A1430" t="s">
        <v>3082</v>
      </c>
      <c r="B1430" t="s">
        <v>3359</v>
      </c>
      <c r="C1430" t="s">
        <v>4227</v>
      </c>
      <c r="D1430" t="s">
        <v>583</v>
      </c>
      <c r="E1430" t="s">
        <v>584</v>
      </c>
      <c r="F1430" t="s">
        <v>554</v>
      </c>
      <c r="G1430" t="s">
        <v>2377</v>
      </c>
      <c r="H1430" t="s">
        <v>172</v>
      </c>
      <c r="I1430" t="s">
        <v>126</v>
      </c>
      <c r="J1430" t="s">
        <v>37</v>
      </c>
      <c r="K1430" t="s">
        <v>586</v>
      </c>
      <c r="L1430" t="s">
        <v>39</v>
      </c>
      <c r="M1430">
        <v>6725300</v>
      </c>
      <c r="N1430">
        <v>0</v>
      </c>
      <c r="O1430">
        <v>6725300</v>
      </c>
      <c r="P1430">
        <v>0</v>
      </c>
      <c r="Q1430" t="s">
        <v>2391</v>
      </c>
      <c r="R1430" t="s">
        <v>3082</v>
      </c>
      <c r="S1430" t="s">
        <v>3139</v>
      </c>
      <c r="T1430" t="s">
        <v>588</v>
      </c>
      <c r="U1430" t="s">
        <v>4130</v>
      </c>
      <c r="V1430" t="s">
        <v>4228</v>
      </c>
      <c r="W1430" t="s">
        <v>588</v>
      </c>
      <c r="X1430" t="str">
        <f t="shared" si="22"/>
        <v>Funcionamiento</v>
      </c>
      <c r="Y1430" t="s">
        <v>2377</v>
      </c>
    </row>
    <row r="1431" spans="1:25" x14ac:dyDescent="0.2">
      <c r="A1431" t="s">
        <v>3082</v>
      </c>
      <c r="B1431" t="s">
        <v>3359</v>
      </c>
      <c r="C1431" t="s">
        <v>4227</v>
      </c>
      <c r="D1431" t="s">
        <v>583</v>
      </c>
      <c r="E1431" t="s">
        <v>584</v>
      </c>
      <c r="F1431" t="s">
        <v>554</v>
      </c>
      <c r="G1431" t="s">
        <v>2377</v>
      </c>
      <c r="H1431" t="s">
        <v>173</v>
      </c>
      <c r="I1431" t="s">
        <v>127</v>
      </c>
      <c r="J1431" t="s">
        <v>37</v>
      </c>
      <c r="K1431" t="s">
        <v>586</v>
      </c>
      <c r="L1431" t="s">
        <v>39</v>
      </c>
      <c r="M1431">
        <v>4764200</v>
      </c>
      <c r="N1431">
        <v>0</v>
      </c>
      <c r="O1431">
        <v>4764200</v>
      </c>
      <c r="P1431">
        <v>0</v>
      </c>
      <c r="Q1431" t="s">
        <v>2391</v>
      </c>
      <c r="R1431" t="s">
        <v>3082</v>
      </c>
      <c r="S1431" t="s">
        <v>3139</v>
      </c>
      <c r="T1431" t="s">
        <v>588</v>
      </c>
      <c r="U1431" t="s">
        <v>4130</v>
      </c>
      <c r="V1431" t="s">
        <v>4228</v>
      </c>
      <c r="W1431" t="s">
        <v>588</v>
      </c>
      <c r="X1431" t="str">
        <f t="shared" si="22"/>
        <v>Funcionamiento</v>
      </c>
      <c r="Y1431" t="s">
        <v>2377</v>
      </c>
    </row>
    <row r="1432" spans="1:25" x14ac:dyDescent="0.2">
      <c r="A1432" t="s">
        <v>3082</v>
      </c>
      <c r="B1432" t="s">
        <v>3359</v>
      </c>
      <c r="C1432" t="s">
        <v>4227</v>
      </c>
      <c r="D1432" t="s">
        <v>583</v>
      </c>
      <c r="E1432" t="s">
        <v>584</v>
      </c>
      <c r="F1432" t="s">
        <v>554</v>
      </c>
      <c r="G1432" t="s">
        <v>2377</v>
      </c>
      <c r="H1432" t="s">
        <v>176</v>
      </c>
      <c r="I1432" t="s">
        <v>130</v>
      </c>
      <c r="J1432" t="s">
        <v>37</v>
      </c>
      <c r="K1432" t="s">
        <v>586</v>
      </c>
      <c r="L1432" t="s">
        <v>39</v>
      </c>
      <c r="M1432">
        <v>1814300</v>
      </c>
      <c r="N1432">
        <v>0</v>
      </c>
      <c r="O1432">
        <v>1814300</v>
      </c>
      <c r="P1432">
        <v>0</v>
      </c>
      <c r="Q1432" t="s">
        <v>2391</v>
      </c>
      <c r="R1432" t="s">
        <v>3082</v>
      </c>
      <c r="S1432" t="s">
        <v>3139</v>
      </c>
      <c r="T1432" t="s">
        <v>588</v>
      </c>
      <c r="U1432" t="s">
        <v>4130</v>
      </c>
      <c r="V1432" t="s">
        <v>4228</v>
      </c>
      <c r="W1432" t="s">
        <v>588</v>
      </c>
      <c r="X1432" t="str">
        <f t="shared" si="22"/>
        <v>Funcionamiento</v>
      </c>
      <c r="Y1432" t="s">
        <v>2377</v>
      </c>
    </row>
    <row r="1433" spans="1:25" x14ac:dyDescent="0.2">
      <c r="A1433" t="s">
        <v>3082</v>
      </c>
      <c r="B1433" t="s">
        <v>3359</v>
      </c>
      <c r="C1433" t="s">
        <v>4227</v>
      </c>
      <c r="D1433" t="s">
        <v>583</v>
      </c>
      <c r="E1433" t="s">
        <v>584</v>
      </c>
      <c r="F1433" t="s">
        <v>554</v>
      </c>
      <c r="G1433" t="s">
        <v>2377</v>
      </c>
      <c r="H1433" t="s">
        <v>177</v>
      </c>
      <c r="I1433" t="s">
        <v>131</v>
      </c>
      <c r="J1433" t="s">
        <v>37</v>
      </c>
      <c r="K1433" t="s">
        <v>586</v>
      </c>
      <c r="L1433" t="s">
        <v>39</v>
      </c>
      <c r="M1433">
        <v>1209700</v>
      </c>
      <c r="N1433">
        <v>0</v>
      </c>
      <c r="O1433">
        <v>1209700</v>
      </c>
      <c r="P1433">
        <v>0</v>
      </c>
      <c r="Q1433" t="s">
        <v>2391</v>
      </c>
      <c r="R1433" t="s">
        <v>3082</v>
      </c>
      <c r="S1433" t="s">
        <v>3139</v>
      </c>
      <c r="T1433" t="s">
        <v>588</v>
      </c>
      <c r="U1433" t="s">
        <v>4130</v>
      </c>
      <c r="V1433" t="s">
        <v>4228</v>
      </c>
      <c r="W1433" t="s">
        <v>588</v>
      </c>
      <c r="X1433" t="str">
        <f t="shared" si="22"/>
        <v>Funcionamiento</v>
      </c>
      <c r="Y1433" t="s">
        <v>2377</v>
      </c>
    </row>
    <row r="1434" spans="1:25" x14ac:dyDescent="0.2">
      <c r="A1434" t="s">
        <v>3082</v>
      </c>
      <c r="B1434" t="s">
        <v>3359</v>
      </c>
      <c r="C1434" t="s">
        <v>4227</v>
      </c>
      <c r="D1434" t="s">
        <v>583</v>
      </c>
      <c r="E1434" t="s">
        <v>584</v>
      </c>
      <c r="F1434" t="s">
        <v>554</v>
      </c>
      <c r="G1434" t="s">
        <v>2377</v>
      </c>
      <c r="H1434" t="s">
        <v>174</v>
      </c>
      <c r="I1434" t="s">
        <v>128</v>
      </c>
      <c r="J1434" t="s">
        <v>37</v>
      </c>
      <c r="K1434" t="s">
        <v>586</v>
      </c>
      <c r="L1434" t="s">
        <v>39</v>
      </c>
      <c r="M1434">
        <v>2418200</v>
      </c>
      <c r="N1434">
        <v>0</v>
      </c>
      <c r="O1434">
        <v>2418200</v>
      </c>
      <c r="P1434">
        <v>0</v>
      </c>
      <c r="Q1434" t="s">
        <v>2391</v>
      </c>
      <c r="R1434" t="s">
        <v>3082</v>
      </c>
      <c r="S1434" t="s">
        <v>3139</v>
      </c>
      <c r="T1434" t="s">
        <v>588</v>
      </c>
      <c r="U1434" t="s">
        <v>4130</v>
      </c>
      <c r="V1434" t="s">
        <v>4228</v>
      </c>
      <c r="W1434" t="s">
        <v>588</v>
      </c>
      <c r="X1434" t="str">
        <f t="shared" si="22"/>
        <v>Funcionamiento</v>
      </c>
      <c r="Y1434" t="s">
        <v>2377</v>
      </c>
    </row>
    <row r="1435" spans="1:25" x14ac:dyDescent="0.2">
      <c r="A1435" t="s">
        <v>3082</v>
      </c>
      <c r="B1435" t="s">
        <v>3359</v>
      </c>
      <c r="C1435" t="s">
        <v>4227</v>
      </c>
      <c r="D1435" t="s">
        <v>583</v>
      </c>
      <c r="E1435" t="s">
        <v>584</v>
      </c>
      <c r="F1435" t="s">
        <v>554</v>
      </c>
      <c r="G1435" t="s">
        <v>2377</v>
      </c>
      <c r="H1435" t="s">
        <v>175</v>
      </c>
      <c r="I1435" t="s">
        <v>129</v>
      </c>
      <c r="J1435" t="s">
        <v>37</v>
      </c>
      <c r="K1435" t="s">
        <v>586</v>
      </c>
      <c r="L1435" t="s">
        <v>39</v>
      </c>
      <c r="M1435">
        <v>636100</v>
      </c>
      <c r="N1435">
        <v>0</v>
      </c>
      <c r="O1435">
        <v>636100</v>
      </c>
      <c r="P1435">
        <v>0</v>
      </c>
      <c r="Q1435" t="s">
        <v>2391</v>
      </c>
      <c r="R1435" t="s">
        <v>3082</v>
      </c>
      <c r="S1435" t="s">
        <v>3139</v>
      </c>
      <c r="T1435" t="s">
        <v>588</v>
      </c>
      <c r="U1435" t="s">
        <v>4130</v>
      </c>
      <c r="V1435" t="s">
        <v>4228</v>
      </c>
      <c r="W1435" t="s">
        <v>588</v>
      </c>
      <c r="X1435" t="str">
        <f t="shared" si="22"/>
        <v>Funcionamiento</v>
      </c>
      <c r="Y1435" t="s">
        <v>2377</v>
      </c>
    </row>
    <row r="1436" spans="1:25" x14ac:dyDescent="0.2">
      <c r="A1436" t="s">
        <v>3102</v>
      </c>
      <c r="B1436" t="s">
        <v>4015</v>
      </c>
      <c r="C1436" t="s">
        <v>4229</v>
      </c>
      <c r="D1436" t="s">
        <v>583</v>
      </c>
      <c r="E1436" t="s">
        <v>584</v>
      </c>
      <c r="F1436" t="s">
        <v>3090</v>
      </c>
      <c r="G1436" t="s">
        <v>2377</v>
      </c>
      <c r="H1436" t="s">
        <v>198</v>
      </c>
      <c r="I1436" t="s">
        <v>157</v>
      </c>
      <c r="J1436" t="s">
        <v>48</v>
      </c>
      <c r="K1436" t="s">
        <v>596</v>
      </c>
      <c r="L1436" t="s">
        <v>39</v>
      </c>
      <c r="M1436">
        <v>31807890</v>
      </c>
      <c r="N1436">
        <v>-5536929</v>
      </c>
      <c r="O1436">
        <v>26270961</v>
      </c>
      <c r="P1436">
        <v>0</v>
      </c>
      <c r="Q1436" t="s">
        <v>2392</v>
      </c>
      <c r="R1436" t="s">
        <v>3102</v>
      </c>
      <c r="S1436" t="s">
        <v>3235</v>
      </c>
      <c r="T1436" t="s">
        <v>3291</v>
      </c>
      <c r="U1436" t="s">
        <v>8938</v>
      </c>
      <c r="V1436" t="s">
        <v>8939</v>
      </c>
      <c r="W1436" t="s">
        <v>588</v>
      </c>
      <c r="X1436" t="str">
        <f t="shared" si="22"/>
        <v>Inversión</v>
      </c>
      <c r="Y1436" t="s">
        <v>708</v>
      </c>
    </row>
    <row r="1437" spans="1:25" x14ac:dyDescent="0.2">
      <c r="A1437" t="s">
        <v>3097</v>
      </c>
      <c r="B1437" t="s">
        <v>4015</v>
      </c>
      <c r="C1437" t="s">
        <v>4230</v>
      </c>
      <c r="D1437" t="s">
        <v>583</v>
      </c>
      <c r="E1437" t="s">
        <v>584</v>
      </c>
      <c r="F1437" t="s">
        <v>3090</v>
      </c>
      <c r="G1437" t="s">
        <v>2377</v>
      </c>
      <c r="H1437" t="s">
        <v>198</v>
      </c>
      <c r="I1437" t="s">
        <v>157</v>
      </c>
      <c r="J1437" t="s">
        <v>48</v>
      </c>
      <c r="K1437" t="s">
        <v>596</v>
      </c>
      <c r="L1437" t="s">
        <v>39</v>
      </c>
      <c r="M1437">
        <v>3000000</v>
      </c>
      <c r="N1437">
        <v>0</v>
      </c>
      <c r="O1437">
        <v>3000000</v>
      </c>
      <c r="P1437">
        <v>2326501</v>
      </c>
      <c r="Q1437" t="s">
        <v>2393</v>
      </c>
      <c r="R1437" t="s">
        <v>3097</v>
      </c>
      <c r="S1437" t="s">
        <v>8940</v>
      </c>
      <c r="T1437" t="s">
        <v>8941</v>
      </c>
      <c r="U1437" t="s">
        <v>8942</v>
      </c>
      <c r="V1437" t="s">
        <v>8943</v>
      </c>
      <c r="W1437" t="s">
        <v>588</v>
      </c>
      <c r="X1437" t="str">
        <f t="shared" si="22"/>
        <v>Inversión</v>
      </c>
      <c r="Y1437" t="s">
        <v>708</v>
      </c>
    </row>
    <row r="1438" spans="1:25" x14ac:dyDescent="0.2">
      <c r="A1438" t="s">
        <v>3097</v>
      </c>
      <c r="B1438" t="s">
        <v>4015</v>
      </c>
      <c r="C1438" t="s">
        <v>4230</v>
      </c>
      <c r="D1438" t="s">
        <v>583</v>
      </c>
      <c r="E1438" t="s">
        <v>584</v>
      </c>
      <c r="F1438" t="s">
        <v>3090</v>
      </c>
      <c r="G1438" t="s">
        <v>2377</v>
      </c>
      <c r="H1438" t="s">
        <v>198</v>
      </c>
      <c r="I1438" t="s">
        <v>157</v>
      </c>
      <c r="J1438" t="s">
        <v>37</v>
      </c>
      <c r="K1438" t="s">
        <v>709</v>
      </c>
      <c r="L1438" t="s">
        <v>39</v>
      </c>
      <c r="M1438">
        <v>0</v>
      </c>
      <c r="N1438">
        <v>580482</v>
      </c>
      <c r="O1438">
        <v>580482</v>
      </c>
      <c r="P1438">
        <v>0</v>
      </c>
      <c r="Q1438" t="s">
        <v>2393</v>
      </c>
      <c r="R1438" t="s">
        <v>3097</v>
      </c>
      <c r="S1438" t="s">
        <v>8940</v>
      </c>
      <c r="T1438" t="s">
        <v>8941</v>
      </c>
      <c r="U1438" t="s">
        <v>8942</v>
      </c>
      <c r="V1438" t="s">
        <v>8943</v>
      </c>
      <c r="W1438" t="s">
        <v>588</v>
      </c>
      <c r="X1438" t="str">
        <f t="shared" si="22"/>
        <v>Inversión</v>
      </c>
      <c r="Y1438" t="s">
        <v>708</v>
      </c>
    </row>
    <row r="1439" spans="1:25" x14ac:dyDescent="0.2">
      <c r="A1439" t="s">
        <v>3110</v>
      </c>
      <c r="B1439" t="s">
        <v>4138</v>
      </c>
      <c r="C1439" t="s">
        <v>4231</v>
      </c>
      <c r="D1439" t="s">
        <v>583</v>
      </c>
      <c r="E1439" t="s">
        <v>584</v>
      </c>
      <c r="F1439" t="s">
        <v>3144</v>
      </c>
      <c r="G1439" t="s">
        <v>2377</v>
      </c>
      <c r="H1439" t="s">
        <v>199</v>
      </c>
      <c r="I1439" t="s">
        <v>159</v>
      </c>
      <c r="J1439" t="s">
        <v>48</v>
      </c>
      <c r="K1439" t="s">
        <v>596</v>
      </c>
      <c r="L1439" t="s">
        <v>39</v>
      </c>
      <c r="M1439">
        <v>24269760</v>
      </c>
      <c r="N1439">
        <v>-6067440</v>
      </c>
      <c r="O1439">
        <v>18202320</v>
      </c>
      <c r="P1439">
        <v>0</v>
      </c>
      <c r="Q1439" t="s">
        <v>2394</v>
      </c>
      <c r="R1439" t="s">
        <v>3110</v>
      </c>
      <c r="S1439" t="s">
        <v>3073</v>
      </c>
      <c r="T1439" t="s">
        <v>3527</v>
      </c>
      <c r="U1439" t="s">
        <v>11304</v>
      </c>
      <c r="V1439" t="s">
        <v>11305</v>
      </c>
      <c r="W1439" t="s">
        <v>588</v>
      </c>
      <c r="X1439" t="str">
        <f t="shared" si="22"/>
        <v>Inversión</v>
      </c>
      <c r="Y1439" t="s">
        <v>585</v>
      </c>
    </row>
    <row r="1440" spans="1:25" x14ac:dyDescent="0.2">
      <c r="A1440" t="s">
        <v>3114</v>
      </c>
      <c r="B1440" t="s">
        <v>3365</v>
      </c>
      <c r="C1440" t="s">
        <v>4232</v>
      </c>
      <c r="D1440" t="s">
        <v>583</v>
      </c>
      <c r="E1440" t="s">
        <v>584</v>
      </c>
      <c r="F1440" t="s">
        <v>554</v>
      </c>
      <c r="G1440" t="s">
        <v>2377</v>
      </c>
      <c r="H1440" t="s">
        <v>168</v>
      </c>
      <c r="I1440" t="s">
        <v>122</v>
      </c>
      <c r="J1440" t="s">
        <v>37</v>
      </c>
      <c r="K1440" t="s">
        <v>586</v>
      </c>
      <c r="L1440" t="s">
        <v>39</v>
      </c>
      <c r="M1440">
        <v>1340104</v>
      </c>
      <c r="N1440">
        <v>0</v>
      </c>
      <c r="O1440">
        <v>1340104</v>
      </c>
      <c r="P1440">
        <v>0</v>
      </c>
      <c r="Q1440" t="s">
        <v>2395</v>
      </c>
      <c r="R1440" t="s">
        <v>3114</v>
      </c>
      <c r="S1440" t="s">
        <v>3156</v>
      </c>
      <c r="T1440" t="s">
        <v>588</v>
      </c>
      <c r="U1440" t="s">
        <v>4233</v>
      </c>
      <c r="V1440" t="s">
        <v>4234</v>
      </c>
      <c r="W1440" t="s">
        <v>588</v>
      </c>
      <c r="X1440" t="str">
        <f t="shared" si="22"/>
        <v>Funcionamiento</v>
      </c>
      <c r="Y1440" t="s">
        <v>2377</v>
      </c>
    </row>
    <row r="1441" spans="1:25" x14ac:dyDescent="0.2">
      <c r="A1441" t="s">
        <v>3114</v>
      </c>
      <c r="B1441" t="s">
        <v>3365</v>
      </c>
      <c r="C1441" t="s">
        <v>4232</v>
      </c>
      <c r="D1441" t="s">
        <v>583</v>
      </c>
      <c r="E1441" t="s">
        <v>584</v>
      </c>
      <c r="F1441" t="s">
        <v>554</v>
      </c>
      <c r="G1441" t="s">
        <v>2377</v>
      </c>
      <c r="H1441" t="s">
        <v>169</v>
      </c>
      <c r="I1441" t="s">
        <v>123</v>
      </c>
      <c r="J1441" t="s">
        <v>37</v>
      </c>
      <c r="K1441" t="s">
        <v>586</v>
      </c>
      <c r="L1441" t="s">
        <v>39</v>
      </c>
      <c r="M1441">
        <v>4788908</v>
      </c>
      <c r="N1441">
        <v>-164903</v>
      </c>
      <c r="O1441">
        <v>4624005</v>
      </c>
      <c r="P1441">
        <v>0</v>
      </c>
      <c r="Q1441" t="s">
        <v>2395</v>
      </c>
      <c r="R1441" t="s">
        <v>3114</v>
      </c>
      <c r="S1441" t="s">
        <v>3156</v>
      </c>
      <c r="T1441" t="s">
        <v>588</v>
      </c>
      <c r="U1441" t="s">
        <v>4233</v>
      </c>
      <c r="V1441" t="s">
        <v>4234</v>
      </c>
      <c r="W1441" t="s">
        <v>588</v>
      </c>
      <c r="X1441" t="str">
        <f t="shared" si="22"/>
        <v>Funcionamiento</v>
      </c>
      <c r="Y1441" t="s">
        <v>2377</v>
      </c>
    </row>
    <row r="1442" spans="1:25" x14ac:dyDescent="0.2">
      <c r="A1442" t="s">
        <v>3114</v>
      </c>
      <c r="B1442" t="s">
        <v>3365</v>
      </c>
      <c r="C1442" t="s">
        <v>4232</v>
      </c>
      <c r="D1442" t="s">
        <v>583</v>
      </c>
      <c r="E1442" t="s">
        <v>584</v>
      </c>
      <c r="F1442" t="s">
        <v>554</v>
      </c>
      <c r="G1442" t="s">
        <v>2377</v>
      </c>
      <c r="H1442" t="s">
        <v>180</v>
      </c>
      <c r="I1442" t="s">
        <v>134</v>
      </c>
      <c r="J1442" t="s">
        <v>37</v>
      </c>
      <c r="K1442" t="s">
        <v>586</v>
      </c>
      <c r="L1442" t="s">
        <v>39</v>
      </c>
      <c r="M1442">
        <v>577174</v>
      </c>
      <c r="N1442">
        <v>0</v>
      </c>
      <c r="O1442">
        <v>577174</v>
      </c>
      <c r="P1442">
        <v>0</v>
      </c>
      <c r="Q1442" t="s">
        <v>2395</v>
      </c>
      <c r="R1442" t="s">
        <v>3114</v>
      </c>
      <c r="S1442" t="s">
        <v>3156</v>
      </c>
      <c r="T1442" t="s">
        <v>588</v>
      </c>
      <c r="U1442" t="s">
        <v>4233</v>
      </c>
      <c r="V1442" t="s">
        <v>4234</v>
      </c>
      <c r="W1442" t="s">
        <v>588</v>
      </c>
      <c r="X1442" t="str">
        <f t="shared" si="22"/>
        <v>Funcionamiento</v>
      </c>
      <c r="Y1442" t="s">
        <v>2377</v>
      </c>
    </row>
    <row r="1443" spans="1:25" x14ac:dyDescent="0.2">
      <c r="A1443" t="s">
        <v>3114</v>
      </c>
      <c r="B1443" t="s">
        <v>3365</v>
      </c>
      <c r="C1443" t="s">
        <v>4232</v>
      </c>
      <c r="D1443" t="s">
        <v>583</v>
      </c>
      <c r="E1443" t="s">
        <v>584</v>
      </c>
      <c r="F1443" t="s">
        <v>554</v>
      </c>
      <c r="G1443" t="s">
        <v>2377</v>
      </c>
      <c r="H1443" t="s">
        <v>164</v>
      </c>
      <c r="I1443" t="s">
        <v>118</v>
      </c>
      <c r="J1443" t="s">
        <v>37</v>
      </c>
      <c r="K1443" t="s">
        <v>586</v>
      </c>
      <c r="L1443" t="s">
        <v>39</v>
      </c>
      <c r="M1443">
        <v>47359707</v>
      </c>
      <c r="N1443">
        <v>1921451</v>
      </c>
      <c r="O1443">
        <v>49281158</v>
      </c>
      <c r="P1443">
        <v>0</v>
      </c>
      <c r="Q1443" t="s">
        <v>2395</v>
      </c>
      <c r="R1443" t="s">
        <v>3114</v>
      </c>
      <c r="S1443" t="s">
        <v>3156</v>
      </c>
      <c r="T1443" t="s">
        <v>588</v>
      </c>
      <c r="U1443" t="s">
        <v>4233</v>
      </c>
      <c r="V1443" t="s">
        <v>4234</v>
      </c>
      <c r="W1443" t="s">
        <v>588</v>
      </c>
      <c r="X1443" t="str">
        <f t="shared" si="22"/>
        <v>Funcionamiento</v>
      </c>
      <c r="Y1443" t="s">
        <v>2377</v>
      </c>
    </row>
    <row r="1444" spans="1:25" x14ac:dyDescent="0.2">
      <c r="A1444" t="s">
        <v>3114</v>
      </c>
      <c r="B1444" t="s">
        <v>3365</v>
      </c>
      <c r="C1444" t="s">
        <v>4232</v>
      </c>
      <c r="D1444" t="s">
        <v>583</v>
      </c>
      <c r="E1444" t="s">
        <v>584</v>
      </c>
      <c r="F1444" t="s">
        <v>554</v>
      </c>
      <c r="G1444" t="s">
        <v>2377</v>
      </c>
      <c r="H1444" t="s">
        <v>192</v>
      </c>
      <c r="I1444" t="s">
        <v>147</v>
      </c>
      <c r="J1444" t="s">
        <v>37</v>
      </c>
      <c r="K1444" t="s">
        <v>586</v>
      </c>
      <c r="L1444" t="s">
        <v>39</v>
      </c>
      <c r="M1444">
        <v>3151367</v>
      </c>
      <c r="N1444">
        <v>-1756548</v>
      </c>
      <c r="O1444">
        <v>1394819</v>
      </c>
      <c r="P1444">
        <v>0</v>
      </c>
      <c r="Q1444" t="s">
        <v>2395</v>
      </c>
      <c r="R1444" t="s">
        <v>3114</v>
      </c>
      <c r="S1444" t="s">
        <v>3156</v>
      </c>
      <c r="T1444" t="s">
        <v>588</v>
      </c>
      <c r="U1444" t="s">
        <v>4233</v>
      </c>
      <c r="V1444" t="s">
        <v>4234</v>
      </c>
      <c r="W1444" t="s">
        <v>588</v>
      </c>
      <c r="X1444" t="str">
        <f t="shared" si="22"/>
        <v>Funcionamiento</v>
      </c>
      <c r="Y1444" t="s">
        <v>2377</v>
      </c>
    </row>
    <row r="1445" spans="1:25" x14ac:dyDescent="0.2">
      <c r="A1445" t="s">
        <v>3114</v>
      </c>
      <c r="B1445" t="s">
        <v>3365</v>
      </c>
      <c r="C1445" t="s">
        <v>4232</v>
      </c>
      <c r="D1445" t="s">
        <v>583</v>
      </c>
      <c r="E1445" t="s">
        <v>584</v>
      </c>
      <c r="F1445" t="s">
        <v>554</v>
      </c>
      <c r="G1445" t="s">
        <v>2377</v>
      </c>
      <c r="H1445" t="s">
        <v>166</v>
      </c>
      <c r="I1445" t="s">
        <v>120</v>
      </c>
      <c r="J1445" t="s">
        <v>37</v>
      </c>
      <c r="K1445" t="s">
        <v>586</v>
      </c>
      <c r="L1445" t="s">
        <v>39</v>
      </c>
      <c r="M1445">
        <v>1262472</v>
      </c>
      <c r="N1445">
        <v>0</v>
      </c>
      <c r="O1445">
        <v>1262472</v>
      </c>
      <c r="P1445">
        <v>0</v>
      </c>
      <c r="Q1445" t="s">
        <v>2395</v>
      </c>
      <c r="R1445" t="s">
        <v>3114</v>
      </c>
      <c r="S1445" t="s">
        <v>3156</v>
      </c>
      <c r="T1445" t="s">
        <v>588</v>
      </c>
      <c r="U1445" t="s">
        <v>4233</v>
      </c>
      <c r="V1445" t="s">
        <v>4234</v>
      </c>
      <c r="W1445" t="s">
        <v>588</v>
      </c>
      <c r="X1445" t="str">
        <f t="shared" si="22"/>
        <v>Funcionamiento</v>
      </c>
      <c r="Y1445" t="s">
        <v>2377</v>
      </c>
    </row>
    <row r="1446" spans="1:25" x14ac:dyDescent="0.2">
      <c r="A1446" t="s">
        <v>3114</v>
      </c>
      <c r="B1446" t="s">
        <v>3365</v>
      </c>
      <c r="C1446" t="s">
        <v>4232</v>
      </c>
      <c r="D1446" t="s">
        <v>583</v>
      </c>
      <c r="E1446" t="s">
        <v>584</v>
      </c>
      <c r="F1446" t="s">
        <v>554</v>
      </c>
      <c r="G1446" t="s">
        <v>2377</v>
      </c>
      <c r="H1446" t="s">
        <v>167</v>
      </c>
      <c r="I1446" t="s">
        <v>3051</v>
      </c>
      <c r="J1446" t="s">
        <v>37</v>
      </c>
      <c r="K1446" t="s">
        <v>586</v>
      </c>
      <c r="L1446" t="s">
        <v>39</v>
      </c>
      <c r="M1446">
        <v>1590808</v>
      </c>
      <c r="N1446">
        <v>0</v>
      </c>
      <c r="O1446">
        <v>1590808</v>
      </c>
      <c r="P1446">
        <v>0</v>
      </c>
      <c r="Q1446" t="s">
        <v>2395</v>
      </c>
      <c r="R1446" t="s">
        <v>3114</v>
      </c>
      <c r="S1446" t="s">
        <v>3156</v>
      </c>
      <c r="T1446" t="s">
        <v>588</v>
      </c>
      <c r="U1446" t="s">
        <v>4233</v>
      </c>
      <c r="V1446" t="s">
        <v>4234</v>
      </c>
      <c r="W1446" t="s">
        <v>588</v>
      </c>
      <c r="X1446" t="str">
        <f t="shared" si="22"/>
        <v>Funcionamiento</v>
      </c>
      <c r="Y1446" t="s">
        <v>2377</v>
      </c>
    </row>
    <row r="1447" spans="1:25" x14ac:dyDescent="0.2">
      <c r="A1447" t="s">
        <v>3114</v>
      </c>
      <c r="B1447" t="s">
        <v>3365</v>
      </c>
      <c r="C1447" t="s">
        <v>4232</v>
      </c>
      <c r="D1447" t="s">
        <v>583</v>
      </c>
      <c r="E1447" t="s">
        <v>584</v>
      </c>
      <c r="F1447" t="s">
        <v>554</v>
      </c>
      <c r="G1447" t="s">
        <v>2377</v>
      </c>
      <c r="H1447" t="s">
        <v>178</v>
      </c>
      <c r="I1447" t="s">
        <v>132</v>
      </c>
      <c r="J1447" t="s">
        <v>37</v>
      </c>
      <c r="K1447" t="s">
        <v>586</v>
      </c>
      <c r="L1447" t="s">
        <v>39</v>
      </c>
      <c r="M1447">
        <v>1862709</v>
      </c>
      <c r="N1447">
        <v>0</v>
      </c>
      <c r="O1447">
        <v>1862709</v>
      </c>
      <c r="P1447">
        <v>0</v>
      </c>
      <c r="Q1447" t="s">
        <v>2395</v>
      </c>
      <c r="R1447" t="s">
        <v>3114</v>
      </c>
      <c r="S1447" t="s">
        <v>3156</v>
      </c>
      <c r="T1447" t="s">
        <v>588</v>
      </c>
      <c r="U1447" t="s">
        <v>4233</v>
      </c>
      <c r="V1447" t="s">
        <v>4234</v>
      </c>
      <c r="W1447" t="s">
        <v>588</v>
      </c>
      <c r="X1447" t="str">
        <f t="shared" si="22"/>
        <v>Funcionamiento</v>
      </c>
      <c r="Y1447" t="s">
        <v>2377</v>
      </c>
    </row>
    <row r="1448" spans="1:25" x14ac:dyDescent="0.2">
      <c r="A1448" t="s">
        <v>3114</v>
      </c>
      <c r="B1448" t="s">
        <v>3365</v>
      </c>
      <c r="C1448" t="s">
        <v>4232</v>
      </c>
      <c r="D1448" t="s">
        <v>583</v>
      </c>
      <c r="E1448" t="s">
        <v>584</v>
      </c>
      <c r="F1448" t="s">
        <v>554</v>
      </c>
      <c r="G1448" t="s">
        <v>2377</v>
      </c>
      <c r="H1448" t="s">
        <v>179</v>
      </c>
      <c r="I1448" t="s">
        <v>133</v>
      </c>
      <c r="J1448" t="s">
        <v>37</v>
      </c>
      <c r="K1448" t="s">
        <v>586</v>
      </c>
      <c r="L1448" t="s">
        <v>39</v>
      </c>
      <c r="M1448">
        <v>5343311</v>
      </c>
      <c r="N1448">
        <v>0</v>
      </c>
      <c r="O1448">
        <v>5343311</v>
      </c>
      <c r="P1448">
        <v>0</v>
      </c>
      <c r="Q1448" t="s">
        <v>2395</v>
      </c>
      <c r="R1448" t="s">
        <v>3114</v>
      </c>
      <c r="S1448" t="s">
        <v>3156</v>
      </c>
      <c r="T1448" t="s">
        <v>588</v>
      </c>
      <c r="U1448" t="s">
        <v>4233</v>
      </c>
      <c r="V1448" t="s">
        <v>4234</v>
      </c>
      <c r="W1448" t="s">
        <v>588</v>
      </c>
      <c r="X1448" t="str">
        <f t="shared" si="22"/>
        <v>Funcionamiento</v>
      </c>
      <c r="Y1448" t="s">
        <v>2377</v>
      </c>
    </row>
    <row r="1449" spans="1:25" x14ac:dyDescent="0.2">
      <c r="A1449" t="s">
        <v>3114</v>
      </c>
      <c r="B1449" t="s">
        <v>3365</v>
      </c>
      <c r="C1449" t="s">
        <v>4232</v>
      </c>
      <c r="D1449" t="s">
        <v>583</v>
      </c>
      <c r="E1449" t="s">
        <v>584</v>
      </c>
      <c r="F1449" t="s">
        <v>554</v>
      </c>
      <c r="G1449" t="s">
        <v>2377</v>
      </c>
      <c r="H1449" t="s">
        <v>171</v>
      </c>
      <c r="I1449" t="s">
        <v>125</v>
      </c>
      <c r="J1449" t="s">
        <v>37</v>
      </c>
      <c r="K1449" t="s">
        <v>586</v>
      </c>
      <c r="L1449" t="s">
        <v>39</v>
      </c>
      <c r="M1449">
        <v>7317906</v>
      </c>
      <c r="N1449">
        <v>0</v>
      </c>
      <c r="O1449">
        <v>7317906</v>
      </c>
      <c r="P1449">
        <v>0</v>
      </c>
      <c r="Q1449" t="s">
        <v>2395</v>
      </c>
      <c r="R1449" t="s">
        <v>3114</v>
      </c>
      <c r="S1449" t="s">
        <v>3156</v>
      </c>
      <c r="T1449" t="s">
        <v>588</v>
      </c>
      <c r="U1449" t="s">
        <v>4233</v>
      </c>
      <c r="V1449" t="s">
        <v>4234</v>
      </c>
      <c r="W1449" t="s">
        <v>588</v>
      </c>
      <c r="X1449" t="str">
        <f t="shared" si="22"/>
        <v>Funcionamiento</v>
      </c>
      <c r="Y1449" t="s">
        <v>2377</v>
      </c>
    </row>
    <row r="1450" spans="1:25" x14ac:dyDescent="0.2">
      <c r="A1450" t="s">
        <v>3114</v>
      </c>
      <c r="B1450" t="s">
        <v>3365</v>
      </c>
      <c r="C1450" t="s">
        <v>4232</v>
      </c>
      <c r="D1450" t="s">
        <v>583</v>
      </c>
      <c r="E1450" t="s">
        <v>584</v>
      </c>
      <c r="F1450" t="s">
        <v>554</v>
      </c>
      <c r="G1450" t="s">
        <v>2377</v>
      </c>
      <c r="H1450" t="s">
        <v>181</v>
      </c>
      <c r="I1450" t="s">
        <v>135</v>
      </c>
      <c r="J1450" t="s">
        <v>37</v>
      </c>
      <c r="K1450" t="s">
        <v>586</v>
      </c>
      <c r="L1450" t="s">
        <v>39</v>
      </c>
      <c r="M1450">
        <v>2354967</v>
      </c>
      <c r="N1450">
        <v>0</v>
      </c>
      <c r="O1450">
        <v>2354967</v>
      </c>
      <c r="P1450">
        <v>0</v>
      </c>
      <c r="Q1450" t="s">
        <v>2395</v>
      </c>
      <c r="R1450" t="s">
        <v>3114</v>
      </c>
      <c r="S1450" t="s">
        <v>3156</v>
      </c>
      <c r="T1450" t="s">
        <v>588</v>
      </c>
      <c r="U1450" t="s">
        <v>4233</v>
      </c>
      <c r="V1450" t="s">
        <v>4234</v>
      </c>
      <c r="W1450" t="s">
        <v>588</v>
      </c>
      <c r="X1450" t="str">
        <f t="shared" si="22"/>
        <v>Funcionamiento</v>
      </c>
      <c r="Y1450" t="s">
        <v>2377</v>
      </c>
    </row>
    <row r="1451" spans="1:25" x14ac:dyDescent="0.2">
      <c r="A1451" t="s">
        <v>3103</v>
      </c>
      <c r="B1451" t="s">
        <v>3369</v>
      </c>
      <c r="C1451" t="s">
        <v>4235</v>
      </c>
      <c r="D1451" t="s">
        <v>583</v>
      </c>
      <c r="E1451" t="s">
        <v>584</v>
      </c>
      <c r="F1451" t="s">
        <v>554</v>
      </c>
      <c r="G1451" t="s">
        <v>2377</v>
      </c>
      <c r="H1451" t="s">
        <v>173</v>
      </c>
      <c r="I1451" t="s">
        <v>127</v>
      </c>
      <c r="J1451" t="s">
        <v>37</v>
      </c>
      <c r="K1451" t="s">
        <v>586</v>
      </c>
      <c r="L1451" t="s">
        <v>39</v>
      </c>
      <c r="M1451">
        <v>4886100</v>
      </c>
      <c r="N1451">
        <v>0</v>
      </c>
      <c r="O1451">
        <v>4886100</v>
      </c>
      <c r="P1451">
        <v>0</v>
      </c>
      <c r="Q1451" t="s">
        <v>2396</v>
      </c>
      <c r="R1451" t="s">
        <v>3103</v>
      </c>
      <c r="S1451" t="s">
        <v>3160</v>
      </c>
      <c r="T1451" t="s">
        <v>588</v>
      </c>
      <c r="U1451" t="s">
        <v>4236</v>
      </c>
      <c r="V1451" t="s">
        <v>4237</v>
      </c>
      <c r="W1451" t="s">
        <v>588</v>
      </c>
      <c r="X1451" t="str">
        <f t="shared" si="22"/>
        <v>Funcionamiento</v>
      </c>
      <c r="Y1451" t="s">
        <v>2377</v>
      </c>
    </row>
    <row r="1452" spans="1:25" x14ac:dyDescent="0.2">
      <c r="A1452" t="s">
        <v>3103</v>
      </c>
      <c r="B1452" t="s">
        <v>3369</v>
      </c>
      <c r="C1452" t="s">
        <v>4235</v>
      </c>
      <c r="D1452" t="s">
        <v>583</v>
      </c>
      <c r="E1452" t="s">
        <v>584</v>
      </c>
      <c r="F1452" t="s">
        <v>554</v>
      </c>
      <c r="G1452" t="s">
        <v>2377</v>
      </c>
      <c r="H1452" t="s">
        <v>175</v>
      </c>
      <c r="I1452" t="s">
        <v>129</v>
      </c>
      <c r="J1452" t="s">
        <v>37</v>
      </c>
      <c r="K1452" t="s">
        <v>586</v>
      </c>
      <c r="L1452" t="s">
        <v>39</v>
      </c>
      <c r="M1452">
        <v>650100</v>
      </c>
      <c r="N1452">
        <v>0</v>
      </c>
      <c r="O1452">
        <v>650100</v>
      </c>
      <c r="P1452">
        <v>0</v>
      </c>
      <c r="Q1452" t="s">
        <v>2396</v>
      </c>
      <c r="R1452" t="s">
        <v>3103</v>
      </c>
      <c r="S1452" t="s">
        <v>3160</v>
      </c>
      <c r="T1452" t="s">
        <v>588</v>
      </c>
      <c r="U1452" t="s">
        <v>4236</v>
      </c>
      <c r="V1452" t="s">
        <v>4237</v>
      </c>
      <c r="W1452" t="s">
        <v>588</v>
      </c>
      <c r="X1452" t="str">
        <f t="shared" si="22"/>
        <v>Funcionamiento</v>
      </c>
      <c r="Y1452" t="s">
        <v>2377</v>
      </c>
    </row>
    <row r="1453" spans="1:25" x14ac:dyDescent="0.2">
      <c r="A1453" t="s">
        <v>3103</v>
      </c>
      <c r="B1453" t="s">
        <v>3369</v>
      </c>
      <c r="C1453" t="s">
        <v>4235</v>
      </c>
      <c r="D1453" t="s">
        <v>583</v>
      </c>
      <c r="E1453" t="s">
        <v>584</v>
      </c>
      <c r="F1453" t="s">
        <v>554</v>
      </c>
      <c r="G1453" t="s">
        <v>2377</v>
      </c>
      <c r="H1453" t="s">
        <v>176</v>
      </c>
      <c r="I1453" t="s">
        <v>130</v>
      </c>
      <c r="J1453" t="s">
        <v>37</v>
      </c>
      <c r="K1453" t="s">
        <v>586</v>
      </c>
      <c r="L1453" t="s">
        <v>39</v>
      </c>
      <c r="M1453">
        <v>1935600</v>
      </c>
      <c r="N1453">
        <v>0</v>
      </c>
      <c r="O1453">
        <v>1935600</v>
      </c>
      <c r="P1453">
        <v>0</v>
      </c>
      <c r="Q1453" t="s">
        <v>2396</v>
      </c>
      <c r="R1453" t="s">
        <v>3103</v>
      </c>
      <c r="S1453" t="s">
        <v>3160</v>
      </c>
      <c r="T1453" t="s">
        <v>588</v>
      </c>
      <c r="U1453" t="s">
        <v>4236</v>
      </c>
      <c r="V1453" t="s">
        <v>4237</v>
      </c>
      <c r="W1453" t="s">
        <v>588</v>
      </c>
      <c r="X1453" t="str">
        <f t="shared" si="22"/>
        <v>Funcionamiento</v>
      </c>
      <c r="Y1453" t="s">
        <v>2377</v>
      </c>
    </row>
    <row r="1454" spans="1:25" x14ac:dyDescent="0.2">
      <c r="A1454" t="s">
        <v>3103</v>
      </c>
      <c r="B1454" t="s">
        <v>3369</v>
      </c>
      <c r="C1454" t="s">
        <v>4235</v>
      </c>
      <c r="D1454" t="s">
        <v>583</v>
      </c>
      <c r="E1454" t="s">
        <v>584</v>
      </c>
      <c r="F1454" t="s">
        <v>554</v>
      </c>
      <c r="G1454" t="s">
        <v>2377</v>
      </c>
      <c r="H1454" t="s">
        <v>172</v>
      </c>
      <c r="I1454" t="s">
        <v>126</v>
      </c>
      <c r="J1454" t="s">
        <v>37</v>
      </c>
      <c r="K1454" t="s">
        <v>586</v>
      </c>
      <c r="L1454" t="s">
        <v>39</v>
      </c>
      <c r="M1454">
        <v>1293700</v>
      </c>
      <c r="N1454">
        <v>0</v>
      </c>
      <c r="O1454">
        <v>1293700</v>
      </c>
      <c r="P1454">
        <v>0</v>
      </c>
      <c r="Q1454" t="s">
        <v>2396</v>
      </c>
      <c r="R1454" t="s">
        <v>3103</v>
      </c>
      <c r="S1454" t="s">
        <v>3160</v>
      </c>
      <c r="T1454" t="s">
        <v>588</v>
      </c>
      <c r="U1454" t="s">
        <v>4236</v>
      </c>
      <c r="V1454" t="s">
        <v>4237</v>
      </c>
      <c r="W1454" t="s">
        <v>588</v>
      </c>
      <c r="X1454" t="str">
        <f t="shared" si="22"/>
        <v>Funcionamiento</v>
      </c>
      <c r="Y1454" t="s">
        <v>2377</v>
      </c>
    </row>
    <row r="1455" spans="1:25" x14ac:dyDescent="0.2">
      <c r="A1455" t="s">
        <v>3103</v>
      </c>
      <c r="B1455" t="s">
        <v>3369</v>
      </c>
      <c r="C1455" t="s">
        <v>4235</v>
      </c>
      <c r="D1455" t="s">
        <v>583</v>
      </c>
      <c r="E1455" t="s">
        <v>584</v>
      </c>
      <c r="F1455" t="s">
        <v>554</v>
      </c>
      <c r="G1455" t="s">
        <v>2377</v>
      </c>
      <c r="H1455" t="s">
        <v>174</v>
      </c>
      <c r="I1455" t="s">
        <v>128</v>
      </c>
      <c r="J1455" t="s">
        <v>37</v>
      </c>
      <c r="K1455" t="s">
        <v>586</v>
      </c>
      <c r="L1455" t="s">
        <v>39</v>
      </c>
      <c r="M1455">
        <v>2580200</v>
      </c>
      <c r="N1455">
        <v>0</v>
      </c>
      <c r="O1455">
        <v>2580200</v>
      </c>
      <c r="P1455">
        <v>0</v>
      </c>
      <c r="Q1455" t="s">
        <v>2396</v>
      </c>
      <c r="R1455" t="s">
        <v>3103</v>
      </c>
      <c r="S1455" t="s">
        <v>3160</v>
      </c>
      <c r="T1455" t="s">
        <v>588</v>
      </c>
      <c r="U1455" t="s">
        <v>4236</v>
      </c>
      <c r="V1455" t="s">
        <v>4237</v>
      </c>
      <c r="W1455" t="s">
        <v>588</v>
      </c>
      <c r="X1455" t="str">
        <f t="shared" si="22"/>
        <v>Funcionamiento</v>
      </c>
      <c r="Y1455" t="s">
        <v>2377</v>
      </c>
    </row>
    <row r="1456" spans="1:25" x14ac:dyDescent="0.2">
      <c r="A1456" t="s">
        <v>3103</v>
      </c>
      <c r="B1456" t="s">
        <v>3369</v>
      </c>
      <c r="C1456" t="s">
        <v>4235</v>
      </c>
      <c r="D1456" t="s">
        <v>583</v>
      </c>
      <c r="E1456" t="s">
        <v>584</v>
      </c>
      <c r="F1456" t="s">
        <v>554</v>
      </c>
      <c r="G1456" t="s">
        <v>2377</v>
      </c>
      <c r="H1456" t="s">
        <v>177</v>
      </c>
      <c r="I1456" t="s">
        <v>131</v>
      </c>
      <c r="J1456" t="s">
        <v>37</v>
      </c>
      <c r="K1456" t="s">
        <v>586</v>
      </c>
      <c r="L1456" t="s">
        <v>39</v>
      </c>
      <c r="M1456">
        <v>1290500</v>
      </c>
      <c r="N1456">
        <v>0</v>
      </c>
      <c r="O1456">
        <v>1290500</v>
      </c>
      <c r="P1456">
        <v>0</v>
      </c>
      <c r="Q1456" t="s">
        <v>2396</v>
      </c>
      <c r="R1456" t="s">
        <v>3103</v>
      </c>
      <c r="S1456" t="s">
        <v>3160</v>
      </c>
      <c r="T1456" t="s">
        <v>588</v>
      </c>
      <c r="U1456" t="s">
        <v>4236</v>
      </c>
      <c r="V1456" t="s">
        <v>4237</v>
      </c>
      <c r="W1456" t="s">
        <v>588</v>
      </c>
      <c r="X1456" t="str">
        <f t="shared" si="22"/>
        <v>Funcionamiento</v>
      </c>
      <c r="Y1456" t="s">
        <v>2377</v>
      </c>
    </row>
    <row r="1457" spans="1:25" x14ac:dyDescent="0.2">
      <c r="A1457" t="s">
        <v>3122</v>
      </c>
      <c r="B1457" t="s">
        <v>4238</v>
      </c>
      <c r="C1457" t="s">
        <v>4239</v>
      </c>
      <c r="D1457" t="s">
        <v>583</v>
      </c>
      <c r="E1457" t="s">
        <v>584</v>
      </c>
      <c r="F1457" t="s">
        <v>554</v>
      </c>
      <c r="G1457" t="s">
        <v>2377</v>
      </c>
      <c r="H1457" t="s">
        <v>173</v>
      </c>
      <c r="I1457" t="s">
        <v>127</v>
      </c>
      <c r="J1457" t="s">
        <v>37</v>
      </c>
      <c r="K1457" t="s">
        <v>586</v>
      </c>
      <c r="L1457" t="s">
        <v>39</v>
      </c>
      <c r="M1457">
        <v>475100</v>
      </c>
      <c r="N1457">
        <v>0</v>
      </c>
      <c r="O1457">
        <v>475100</v>
      </c>
      <c r="P1457">
        <v>0</v>
      </c>
      <c r="Q1457" t="s">
        <v>2397</v>
      </c>
      <c r="R1457" t="s">
        <v>3122</v>
      </c>
      <c r="S1457" t="s">
        <v>3167</v>
      </c>
      <c r="T1457" t="s">
        <v>588</v>
      </c>
      <c r="U1457" t="s">
        <v>4240</v>
      </c>
      <c r="V1457" t="s">
        <v>4241</v>
      </c>
      <c r="W1457" t="s">
        <v>588</v>
      </c>
      <c r="X1457" t="str">
        <f t="shared" si="22"/>
        <v>Funcionamiento</v>
      </c>
      <c r="Y1457" t="s">
        <v>2377</v>
      </c>
    </row>
    <row r="1458" spans="1:25" x14ac:dyDescent="0.2">
      <c r="A1458" t="s">
        <v>3122</v>
      </c>
      <c r="B1458" t="s">
        <v>4238</v>
      </c>
      <c r="C1458" t="s">
        <v>4239</v>
      </c>
      <c r="D1458" t="s">
        <v>583</v>
      </c>
      <c r="E1458" t="s">
        <v>584</v>
      </c>
      <c r="F1458" t="s">
        <v>554</v>
      </c>
      <c r="G1458" t="s">
        <v>2377</v>
      </c>
      <c r="H1458" t="s">
        <v>174</v>
      </c>
      <c r="I1458" t="s">
        <v>128</v>
      </c>
      <c r="J1458" t="s">
        <v>37</v>
      </c>
      <c r="K1458" t="s">
        <v>586</v>
      </c>
      <c r="L1458" t="s">
        <v>39</v>
      </c>
      <c r="M1458">
        <v>231300</v>
      </c>
      <c r="N1458">
        <v>0</v>
      </c>
      <c r="O1458">
        <v>231300</v>
      </c>
      <c r="P1458">
        <v>0</v>
      </c>
      <c r="Q1458" t="s">
        <v>2397</v>
      </c>
      <c r="R1458" t="s">
        <v>3122</v>
      </c>
      <c r="S1458" t="s">
        <v>3167</v>
      </c>
      <c r="T1458" t="s">
        <v>588</v>
      </c>
      <c r="U1458" t="s">
        <v>4240</v>
      </c>
      <c r="V1458" t="s">
        <v>4241</v>
      </c>
      <c r="W1458" t="s">
        <v>588</v>
      </c>
      <c r="X1458" t="str">
        <f t="shared" si="22"/>
        <v>Funcionamiento</v>
      </c>
      <c r="Y1458" t="s">
        <v>2377</v>
      </c>
    </row>
    <row r="1459" spans="1:25" x14ac:dyDescent="0.2">
      <c r="A1459" t="s">
        <v>3122</v>
      </c>
      <c r="B1459" t="s">
        <v>4238</v>
      </c>
      <c r="C1459" t="s">
        <v>4239</v>
      </c>
      <c r="D1459" t="s">
        <v>583</v>
      </c>
      <c r="E1459" t="s">
        <v>584</v>
      </c>
      <c r="F1459" t="s">
        <v>554</v>
      </c>
      <c r="G1459" t="s">
        <v>2377</v>
      </c>
      <c r="H1459" t="s">
        <v>175</v>
      </c>
      <c r="I1459" t="s">
        <v>129</v>
      </c>
      <c r="J1459" t="s">
        <v>37</v>
      </c>
      <c r="K1459" t="s">
        <v>586</v>
      </c>
      <c r="L1459" t="s">
        <v>39</v>
      </c>
      <c r="M1459">
        <v>61400</v>
      </c>
      <c r="N1459">
        <v>0</v>
      </c>
      <c r="O1459">
        <v>61400</v>
      </c>
      <c r="P1459">
        <v>0</v>
      </c>
      <c r="Q1459" t="s">
        <v>2397</v>
      </c>
      <c r="R1459" t="s">
        <v>3122</v>
      </c>
      <c r="S1459" t="s">
        <v>3167</v>
      </c>
      <c r="T1459" t="s">
        <v>588</v>
      </c>
      <c r="U1459" t="s">
        <v>4240</v>
      </c>
      <c r="V1459" t="s">
        <v>4241</v>
      </c>
      <c r="W1459" t="s">
        <v>588</v>
      </c>
      <c r="X1459" t="str">
        <f t="shared" si="22"/>
        <v>Funcionamiento</v>
      </c>
      <c r="Y1459" t="s">
        <v>2377</v>
      </c>
    </row>
    <row r="1460" spans="1:25" x14ac:dyDescent="0.2">
      <c r="A1460" t="s">
        <v>3122</v>
      </c>
      <c r="B1460" t="s">
        <v>4238</v>
      </c>
      <c r="C1460" t="s">
        <v>4239</v>
      </c>
      <c r="D1460" t="s">
        <v>583</v>
      </c>
      <c r="E1460" t="s">
        <v>584</v>
      </c>
      <c r="F1460" t="s">
        <v>554</v>
      </c>
      <c r="G1460" t="s">
        <v>2377</v>
      </c>
      <c r="H1460" t="s">
        <v>177</v>
      </c>
      <c r="I1460" t="s">
        <v>131</v>
      </c>
      <c r="J1460" t="s">
        <v>37</v>
      </c>
      <c r="K1460" t="s">
        <v>586</v>
      </c>
      <c r="L1460" t="s">
        <v>39</v>
      </c>
      <c r="M1460">
        <v>115700</v>
      </c>
      <c r="N1460">
        <v>0</v>
      </c>
      <c r="O1460">
        <v>115700</v>
      </c>
      <c r="P1460">
        <v>0</v>
      </c>
      <c r="Q1460" t="s">
        <v>2397</v>
      </c>
      <c r="R1460" t="s">
        <v>3122</v>
      </c>
      <c r="S1460" t="s">
        <v>3167</v>
      </c>
      <c r="T1460" t="s">
        <v>588</v>
      </c>
      <c r="U1460" t="s">
        <v>4240</v>
      </c>
      <c r="V1460" t="s">
        <v>4241</v>
      </c>
      <c r="W1460" t="s">
        <v>588</v>
      </c>
      <c r="X1460" t="str">
        <f t="shared" si="22"/>
        <v>Funcionamiento</v>
      </c>
      <c r="Y1460" t="s">
        <v>2377</v>
      </c>
    </row>
    <row r="1461" spans="1:25" x14ac:dyDescent="0.2">
      <c r="A1461" t="s">
        <v>3122</v>
      </c>
      <c r="B1461" t="s">
        <v>4238</v>
      </c>
      <c r="C1461" t="s">
        <v>4239</v>
      </c>
      <c r="D1461" t="s">
        <v>583</v>
      </c>
      <c r="E1461" t="s">
        <v>584</v>
      </c>
      <c r="F1461" t="s">
        <v>554</v>
      </c>
      <c r="G1461" t="s">
        <v>2377</v>
      </c>
      <c r="H1461" t="s">
        <v>176</v>
      </c>
      <c r="I1461" t="s">
        <v>130</v>
      </c>
      <c r="J1461" t="s">
        <v>37</v>
      </c>
      <c r="K1461" t="s">
        <v>586</v>
      </c>
      <c r="L1461" t="s">
        <v>39</v>
      </c>
      <c r="M1461">
        <v>172400</v>
      </c>
      <c r="N1461">
        <v>0</v>
      </c>
      <c r="O1461">
        <v>172400</v>
      </c>
      <c r="P1461">
        <v>0</v>
      </c>
      <c r="Q1461" t="s">
        <v>2397</v>
      </c>
      <c r="R1461" t="s">
        <v>3122</v>
      </c>
      <c r="S1461" t="s">
        <v>3167</v>
      </c>
      <c r="T1461" t="s">
        <v>588</v>
      </c>
      <c r="U1461" t="s">
        <v>4240</v>
      </c>
      <c r="V1461" t="s">
        <v>4241</v>
      </c>
      <c r="W1461" t="s">
        <v>588</v>
      </c>
      <c r="X1461" t="str">
        <f t="shared" si="22"/>
        <v>Funcionamiento</v>
      </c>
      <c r="Y1461" t="s">
        <v>2377</v>
      </c>
    </row>
    <row r="1462" spans="1:25" x14ac:dyDescent="0.2">
      <c r="A1462" t="s">
        <v>3122</v>
      </c>
      <c r="B1462" t="s">
        <v>4238</v>
      </c>
      <c r="C1462" t="s">
        <v>4239</v>
      </c>
      <c r="D1462" t="s">
        <v>583</v>
      </c>
      <c r="E1462" t="s">
        <v>584</v>
      </c>
      <c r="F1462" t="s">
        <v>554</v>
      </c>
      <c r="G1462" t="s">
        <v>2377</v>
      </c>
      <c r="H1462" t="s">
        <v>172</v>
      </c>
      <c r="I1462" t="s">
        <v>126</v>
      </c>
      <c r="J1462" t="s">
        <v>37</v>
      </c>
      <c r="K1462" t="s">
        <v>586</v>
      </c>
      <c r="L1462" t="s">
        <v>39</v>
      </c>
      <c r="M1462">
        <v>669800</v>
      </c>
      <c r="N1462">
        <v>0</v>
      </c>
      <c r="O1462">
        <v>669800</v>
      </c>
      <c r="P1462">
        <v>0</v>
      </c>
      <c r="Q1462" t="s">
        <v>2397</v>
      </c>
      <c r="R1462" t="s">
        <v>3122</v>
      </c>
      <c r="S1462" t="s">
        <v>3167</v>
      </c>
      <c r="T1462" t="s">
        <v>588</v>
      </c>
      <c r="U1462" t="s">
        <v>4240</v>
      </c>
      <c r="V1462" t="s">
        <v>4241</v>
      </c>
      <c r="W1462" t="s">
        <v>588</v>
      </c>
      <c r="X1462" t="str">
        <f t="shared" si="22"/>
        <v>Funcionamiento</v>
      </c>
      <c r="Y1462" t="s">
        <v>2377</v>
      </c>
    </row>
    <row r="1463" spans="1:25" x14ac:dyDescent="0.2">
      <c r="A1463" t="s">
        <v>3135</v>
      </c>
      <c r="B1463" t="s">
        <v>3175</v>
      </c>
      <c r="C1463" t="s">
        <v>4242</v>
      </c>
      <c r="D1463" t="s">
        <v>583</v>
      </c>
      <c r="E1463" t="s">
        <v>584</v>
      </c>
      <c r="F1463" t="s">
        <v>554</v>
      </c>
      <c r="G1463" t="s">
        <v>2377</v>
      </c>
      <c r="H1463" t="s">
        <v>167</v>
      </c>
      <c r="I1463" t="s">
        <v>3051</v>
      </c>
      <c r="J1463" t="s">
        <v>37</v>
      </c>
      <c r="K1463" t="s">
        <v>586</v>
      </c>
      <c r="L1463" t="s">
        <v>39</v>
      </c>
      <c r="M1463">
        <v>1618236</v>
      </c>
      <c r="N1463">
        <v>0</v>
      </c>
      <c r="O1463">
        <v>1618236</v>
      </c>
      <c r="P1463">
        <v>0</v>
      </c>
      <c r="Q1463" t="s">
        <v>2398</v>
      </c>
      <c r="R1463" t="s">
        <v>3135</v>
      </c>
      <c r="S1463" t="s">
        <v>4243</v>
      </c>
      <c r="T1463" t="s">
        <v>588</v>
      </c>
      <c r="U1463" t="s">
        <v>4244</v>
      </c>
      <c r="V1463" t="s">
        <v>4245</v>
      </c>
      <c r="W1463" t="s">
        <v>588</v>
      </c>
      <c r="X1463" t="str">
        <f t="shared" si="22"/>
        <v>Funcionamiento</v>
      </c>
      <c r="Y1463" t="s">
        <v>2377</v>
      </c>
    </row>
    <row r="1464" spans="1:25" x14ac:dyDescent="0.2">
      <c r="A1464" t="s">
        <v>3135</v>
      </c>
      <c r="B1464" t="s">
        <v>3175</v>
      </c>
      <c r="C1464" t="s">
        <v>4242</v>
      </c>
      <c r="D1464" t="s">
        <v>583</v>
      </c>
      <c r="E1464" t="s">
        <v>584</v>
      </c>
      <c r="F1464" t="s">
        <v>554</v>
      </c>
      <c r="G1464" t="s">
        <v>2377</v>
      </c>
      <c r="H1464" t="s">
        <v>169</v>
      </c>
      <c r="I1464" t="s">
        <v>123</v>
      </c>
      <c r="J1464" t="s">
        <v>37</v>
      </c>
      <c r="K1464" t="s">
        <v>586</v>
      </c>
      <c r="L1464" t="s">
        <v>39</v>
      </c>
      <c r="M1464">
        <v>682420</v>
      </c>
      <c r="N1464">
        <v>0</v>
      </c>
      <c r="O1464">
        <v>682420</v>
      </c>
      <c r="P1464">
        <v>0</v>
      </c>
      <c r="Q1464" t="s">
        <v>2398</v>
      </c>
      <c r="R1464" t="s">
        <v>3135</v>
      </c>
      <c r="S1464" t="s">
        <v>4243</v>
      </c>
      <c r="T1464" t="s">
        <v>588</v>
      </c>
      <c r="U1464" t="s">
        <v>4244</v>
      </c>
      <c r="V1464" t="s">
        <v>4245</v>
      </c>
      <c r="W1464" t="s">
        <v>588</v>
      </c>
      <c r="X1464" t="str">
        <f t="shared" si="22"/>
        <v>Funcionamiento</v>
      </c>
      <c r="Y1464" t="s">
        <v>2377</v>
      </c>
    </row>
    <row r="1465" spans="1:25" x14ac:dyDescent="0.2">
      <c r="A1465" t="s">
        <v>3135</v>
      </c>
      <c r="B1465" t="s">
        <v>3175</v>
      </c>
      <c r="C1465" t="s">
        <v>4242</v>
      </c>
      <c r="D1465" t="s">
        <v>583</v>
      </c>
      <c r="E1465" t="s">
        <v>584</v>
      </c>
      <c r="F1465" t="s">
        <v>554</v>
      </c>
      <c r="G1465" t="s">
        <v>2377</v>
      </c>
      <c r="H1465" t="s">
        <v>171</v>
      </c>
      <c r="I1465" t="s">
        <v>125</v>
      </c>
      <c r="J1465" t="s">
        <v>37</v>
      </c>
      <c r="K1465" t="s">
        <v>586</v>
      </c>
      <c r="L1465" t="s">
        <v>39</v>
      </c>
      <c r="M1465">
        <v>3926127</v>
      </c>
      <c r="N1465">
        <v>0</v>
      </c>
      <c r="O1465">
        <v>3926127</v>
      </c>
      <c r="P1465">
        <v>0</v>
      </c>
      <c r="Q1465" t="s">
        <v>2398</v>
      </c>
      <c r="R1465" t="s">
        <v>3135</v>
      </c>
      <c r="S1465" t="s">
        <v>4243</v>
      </c>
      <c r="T1465" t="s">
        <v>588</v>
      </c>
      <c r="U1465" t="s">
        <v>4244</v>
      </c>
      <c r="V1465" t="s">
        <v>4245</v>
      </c>
      <c r="W1465" t="s">
        <v>588</v>
      </c>
      <c r="X1465" t="str">
        <f t="shared" si="22"/>
        <v>Funcionamiento</v>
      </c>
      <c r="Y1465" t="s">
        <v>2377</v>
      </c>
    </row>
    <row r="1466" spans="1:25" x14ac:dyDescent="0.2">
      <c r="A1466" t="s">
        <v>3135</v>
      </c>
      <c r="B1466" t="s">
        <v>3175</v>
      </c>
      <c r="C1466" t="s">
        <v>4242</v>
      </c>
      <c r="D1466" t="s">
        <v>583</v>
      </c>
      <c r="E1466" t="s">
        <v>584</v>
      </c>
      <c r="F1466" t="s">
        <v>554</v>
      </c>
      <c r="G1466" t="s">
        <v>2377</v>
      </c>
      <c r="H1466" t="s">
        <v>164</v>
      </c>
      <c r="I1466" t="s">
        <v>118</v>
      </c>
      <c r="J1466" t="s">
        <v>37</v>
      </c>
      <c r="K1466" t="s">
        <v>586</v>
      </c>
      <c r="L1466" t="s">
        <v>39</v>
      </c>
      <c r="M1466">
        <v>50523190</v>
      </c>
      <c r="N1466">
        <v>0</v>
      </c>
      <c r="O1466">
        <v>50523190</v>
      </c>
      <c r="P1466">
        <v>0</v>
      </c>
      <c r="Q1466" t="s">
        <v>2398</v>
      </c>
      <c r="R1466" t="s">
        <v>3135</v>
      </c>
      <c r="S1466" t="s">
        <v>4243</v>
      </c>
      <c r="T1466" t="s">
        <v>588</v>
      </c>
      <c r="U1466" t="s">
        <v>4244</v>
      </c>
      <c r="V1466" t="s">
        <v>4245</v>
      </c>
      <c r="W1466" t="s">
        <v>588</v>
      </c>
      <c r="X1466" t="str">
        <f t="shared" si="22"/>
        <v>Funcionamiento</v>
      </c>
      <c r="Y1466" t="s">
        <v>2377</v>
      </c>
    </row>
    <row r="1467" spans="1:25" x14ac:dyDescent="0.2">
      <c r="A1467" t="s">
        <v>3135</v>
      </c>
      <c r="B1467" t="s">
        <v>3175</v>
      </c>
      <c r="C1467" t="s">
        <v>4242</v>
      </c>
      <c r="D1467" t="s">
        <v>583</v>
      </c>
      <c r="E1467" t="s">
        <v>584</v>
      </c>
      <c r="F1467" t="s">
        <v>554</v>
      </c>
      <c r="G1467" t="s">
        <v>2377</v>
      </c>
      <c r="H1467" t="s">
        <v>178</v>
      </c>
      <c r="I1467" t="s">
        <v>132</v>
      </c>
      <c r="J1467" t="s">
        <v>37</v>
      </c>
      <c r="K1467" t="s">
        <v>586</v>
      </c>
      <c r="L1467" t="s">
        <v>39</v>
      </c>
      <c r="M1467">
        <v>4013374</v>
      </c>
      <c r="N1467">
        <v>0</v>
      </c>
      <c r="O1467">
        <v>4013374</v>
      </c>
      <c r="P1467">
        <v>0</v>
      </c>
      <c r="Q1467" t="s">
        <v>2398</v>
      </c>
      <c r="R1467" t="s">
        <v>3135</v>
      </c>
      <c r="S1467" t="s">
        <v>4243</v>
      </c>
      <c r="T1467" t="s">
        <v>588</v>
      </c>
      <c r="U1467" t="s">
        <v>4244</v>
      </c>
      <c r="V1467" t="s">
        <v>4245</v>
      </c>
      <c r="W1467" t="s">
        <v>588</v>
      </c>
      <c r="X1467" t="str">
        <f t="shared" si="22"/>
        <v>Funcionamiento</v>
      </c>
      <c r="Y1467" t="s">
        <v>2377</v>
      </c>
    </row>
    <row r="1468" spans="1:25" x14ac:dyDescent="0.2">
      <c r="A1468" t="s">
        <v>3135</v>
      </c>
      <c r="B1468" t="s">
        <v>3175</v>
      </c>
      <c r="C1468" t="s">
        <v>4242</v>
      </c>
      <c r="D1468" t="s">
        <v>583</v>
      </c>
      <c r="E1468" t="s">
        <v>584</v>
      </c>
      <c r="F1468" t="s">
        <v>554</v>
      </c>
      <c r="G1468" t="s">
        <v>2377</v>
      </c>
      <c r="H1468" t="s">
        <v>166</v>
      </c>
      <c r="I1468" t="s">
        <v>120</v>
      </c>
      <c r="J1468" t="s">
        <v>37</v>
      </c>
      <c r="K1468" t="s">
        <v>586</v>
      </c>
      <c r="L1468" t="s">
        <v>39</v>
      </c>
      <c r="M1468">
        <v>1304334</v>
      </c>
      <c r="N1468">
        <v>0</v>
      </c>
      <c r="O1468">
        <v>1304334</v>
      </c>
      <c r="P1468">
        <v>0</v>
      </c>
      <c r="Q1468" t="s">
        <v>2398</v>
      </c>
      <c r="R1468" t="s">
        <v>3135</v>
      </c>
      <c r="S1468" t="s">
        <v>4243</v>
      </c>
      <c r="T1468" t="s">
        <v>588</v>
      </c>
      <c r="U1468" t="s">
        <v>4244</v>
      </c>
      <c r="V1468" t="s">
        <v>4245</v>
      </c>
      <c r="W1468" t="s">
        <v>588</v>
      </c>
      <c r="X1468" t="str">
        <f t="shared" si="22"/>
        <v>Funcionamiento</v>
      </c>
      <c r="Y1468" t="s">
        <v>2377</v>
      </c>
    </row>
    <row r="1469" spans="1:25" x14ac:dyDescent="0.2">
      <c r="A1469" t="s">
        <v>3135</v>
      </c>
      <c r="B1469" t="s">
        <v>3175</v>
      </c>
      <c r="C1469" t="s">
        <v>4242</v>
      </c>
      <c r="D1469" t="s">
        <v>583</v>
      </c>
      <c r="E1469" t="s">
        <v>584</v>
      </c>
      <c r="F1469" t="s">
        <v>554</v>
      </c>
      <c r="G1469" t="s">
        <v>2377</v>
      </c>
      <c r="H1469" t="s">
        <v>181</v>
      </c>
      <c r="I1469" t="s">
        <v>135</v>
      </c>
      <c r="J1469" t="s">
        <v>37</v>
      </c>
      <c r="K1469" t="s">
        <v>586</v>
      </c>
      <c r="L1469" t="s">
        <v>39</v>
      </c>
      <c r="M1469">
        <v>2354967</v>
      </c>
      <c r="N1469">
        <v>0</v>
      </c>
      <c r="O1469">
        <v>2354967</v>
      </c>
      <c r="P1469">
        <v>0</v>
      </c>
      <c r="Q1469" t="s">
        <v>2398</v>
      </c>
      <c r="R1469" t="s">
        <v>3135</v>
      </c>
      <c r="S1469" t="s">
        <v>4243</v>
      </c>
      <c r="T1469" t="s">
        <v>588</v>
      </c>
      <c r="U1469" t="s">
        <v>4244</v>
      </c>
      <c r="V1469" t="s">
        <v>4245</v>
      </c>
      <c r="W1469" t="s">
        <v>588</v>
      </c>
      <c r="X1469" t="str">
        <f t="shared" si="22"/>
        <v>Funcionamiento</v>
      </c>
      <c r="Y1469" t="s">
        <v>2377</v>
      </c>
    </row>
    <row r="1470" spans="1:25" x14ac:dyDescent="0.2">
      <c r="A1470" t="s">
        <v>3135</v>
      </c>
      <c r="B1470" t="s">
        <v>3175</v>
      </c>
      <c r="C1470" t="s">
        <v>4242</v>
      </c>
      <c r="D1470" t="s">
        <v>583</v>
      </c>
      <c r="E1470" t="s">
        <v>584</v>
      </c>
      <c r="F1470" t="s">
        <v>554</v>
      </c>
      <c r="G1470" t="s">
        <v>2377</v>
      </c>
      <c r="H1470" t="s">
        <v>192</v>
      </c>
      <c r="I1470" t="s">
        <v>147</v>
      </c>
      <c r="J1470" t="s">
        <v>37</v>
      </c>
      <c r="K1470" t="s">
        <v>586</v>
      </c>
      <c r="L1470" t="s">
        <v>39</v>
      </c>
      <c r="M1470">
        <v>0</v>
      </c>
      <c r="N1470">
        <v>1394818</v>
      </c>
      <c r="O1470">
        <v>1394818</v>
      </c>
      <c r="P1470">
        <v>0</v>
      </c>
      <c r="Q1470" t="s">
        <v>2398</v>
      </c>
      <c r="R1470" t="s">
        <v>3135</v>
      </c>
      <c r="S1470" t="s">
        <v>4243</v>
      </c>
      <c r="T1470" t="s">
        <v>588</v>
      </c>
      <c r="U1470" t="s">
        <v>4244</v>
      </c>
      <c r="V1470" t="s">
        <v>4245</v>
      </c>
      <c r="W1470" t="s">
        <v>588</v>
      </c>
      <c r="X1470" t="str">
        <f t="shared" si="22"/>
        <v>Funcionamiento</v>
      </c>
      <c r="Y1470" t="s">
        <v>2377</v>
      </c>
    </row>
    <row r="1471" spans="1:25" x14ac:dyDescent="0.2">
      <c r="A1471" t="s">
        <v>3135</v>
      </c>
      <c r="B1471" t="s">
        <v>3175</v>
      </c>
      <c r="C1471" t="s">
        <v>4242</v>
      </c>
      <c r="D1471" t="s">
        <v>583</v>
      </c>
      <c r="E1471" t="s">
        <v>584</v>
      </c>
      <c r="F1471" t="s">
        <v>554</v>
      </c>
      <c r="G1471" t="s">
        <v>2377</v>
      </c>
      <c r="H1471" t="s">
        <v>180</v>
      </c>
      <c r="I1471" t="s">
        <v>134</v>
      </c>
      <c r="J1471" t="s">
        <v>37</v>
      </c>
      <c r="K1471" t="s">
        <v>586</v>
      </c>
      <c r="L1471" t="s">
        <v>39</v>
      </c>
      <c r="M1471">
        <v>313996</v>
      </c>
      <c r="N1471">
        <v>0</v>
      </c>
      <c r="O1471">
        <v>313996</v>
      </c>
      <c r="P1471">
        <v>0</v>
      </c>
      <c r="Q1471" t="s">
        <v>2398</v>
      </c>
      <c r="R1471" t="s">
        <v>3135</v>
      </c>
      <c r="S1471" t="s">
        <v>4243</v>
      </c>
      <c r="T1471" t="s">
        <v>588</v>
      </c>
      <c r="U1471" t="s">
        <v>4244</v>
      </c>
      <c r="V1471" t="s">
        <v>4245</v>
      </c>
      <c r="W1471" t="s">
        <v>588</v>
      </c>
      <c r="X1471" t="str">
        <f t="shared" si="22"/>
        <v>Funcionamiento</v>
      </c>
      <c r="Y1471" t="s">
        <v>2377</v>
      </c>
    </row>
    <row r="1472" spans="1:25" x14ac:dyDescent="0.2">
      <c r="A1472" t="s">
        <v>3119</v>
      </c>
      <c r="B1472" t="s">
        <v>3381</v>
      </c>
      <c r="C1472" t="s">
        <v>4246</v>
      </c>
      <c r="D1472" t="s">
        <v>583</v>
      </c>
      <c r="E1472" t="s">
        <v>584</v>
      </c>
      <c r="F1472" t="s">
        <v>554</v>
      </c>
      <c r="G1472" t="s">
        <v>2377</v>
      </c>
      <c r="H1472" t="s">
        <v>176</v>
      </c>
      <c r="I1472" t="s">
        <v>130</v>
      </c>
      <c r="J1472" t="s">
        <v>37</v>
      </c>
      <c r="K1472" t="s">
        <v>586</v>
      </c>
      <c r="L1472" t="s">
        <v>39</v>
      </c>
      <c r="M1472">
        <v>1830900</v>
      </c>
      <c r="N1472">
        <v>0</v>
      </c>
      <c r="O1472">
        <v>1830900</v>
      </c>
      <c r="P1472">
        <v>0</v>
      </c>
      <c r="Q1472" t="s">
        <v>2399</v>
      </c>
      <c r="R1472" t="s">
        <v>3119</v>
      </c>
      <c r="S1472" t="s">
        <v>3262</v>
      </c>
      <c r="T1472" t="s">
        <v>588</v>
      </c>
      <c r="U1472" t="s">
        <v>4247</v>
      </c>
      <c r="V1472" t="s">
        <v>4248</v>
      </c>
      <c r="W1472" t="s">
        <v>588</v>
      </c>
      <c r="X1472" t="str">
        <f t="shared" si="22"/>
        <v>Funcionamiento</v>
      </c>
      <c r="Y1472" t="s">
        <v>2377</v>
      </c>
    </row>
    <row r="1473" spans="1:25" x14ac:dyDescent="0.2">
      <c r="A1473" t="s">
        <v>3119</v>
      </c>
      <c r="B1473" t="s">
        <v>3381</v>
      </c>
      <c r="C1473" t="s">
        <v>4246</v>
      </c>
      <c r="D1473" t="s">
        <v>583</v>
      </c>
      <c r="E1473" t="s">
        <v>584</v>
      </c>
      <c r="F1473" t="s">
        <v>554</v>
      </c>
      <c r="G1473" t="s">
        <v>2377</v>
      </c>
      <c r="H1473" t="s">
        <v>177</v>
      </c>
      <c r="I1473" t="s">
        <v>131</v>
      </c>
      <c r="J1473" t="s">
        <v>37</v>
      </c>
      <c r="K1473" t="s">
        <v>586</v>
      </c>
      <c r="L1473" t="s">
        <v>39</v>
      </c>
      <c r="M1473">
        <v>1221000</v>
      </c>
      <c r="N1473">
        <v>0</v>
      </c>
      <c r="O1473">
        <v>1221000</v>
      </c>
      <c r="P1473">
        <v>0</v>
      </c>
      <c r="Q1473" t="s">
        <v>2399</v>
      </c>
      <c r="R1473" t="s">
        <v>3119</v>
      </c>
      <c r="S1473" t="s">
        <v>3262</v>
      </c>
      <c r="T1473" t="s">
        <v>588</v>
      </c>
      <c r="U1473" t="s">
        <v>4247</v>
      </c>
      <c r="V1473" t="s">
        <v>4248</v>
      </c>
      <c r="W1473" t="s">
        <v>588</v>
      </c>
      <c r="X1473" t="str">
        <f t="shared" si="22"/>
        <v>Funcionamiento</v>
      </c>
      <c r="Y1473" t="s">
        <v>2377</v>
      </c>
    </row>
    <row r="1474" spans="1:25" x14ac:dyDescent="0.2">
      <c r="A1474" t="s">
        <v>3119</v>
      </c>
      <c r="B1474" t="s">
        <v>3381</v>
      </c>
      <c r="C1474" t="s">
        <v>4246</v>
      </c>
      <c r="D1474" t="s">
        <v>583</v>
      </c>
      <c r="E1474" t="s">
        <v>584</v>
      </c>
      <c r="F1474" t="s">
        <v>554</v>
      </c>
      <c r="G1474" t="s">
        <v>2377</v>
      </c>
      <c r="H1474" t="s">
        <v>175</v>
      </c>
      <c r="I1474" t="s">
        <v>129</v>
      </c>
      <c r="J1474" t="s">
        <v>37</v>
      </c>
      <c r="K1474" t="s">
        <v>586</v>
      </c>
      <c r="L1474" t="s">
        <v>39</v>
      </c>
      <c r="M1474">
        <v>585600</v>
      </c>
      <c r="N1474">
        <v>0</v>
      </c>
      <c r="O1474">
        <v>585600</v>
      </c>
      <c r="P1474">
        <v>0</v>
      </c>
      <c r="Q1474" t="s">
        <v>2399</v>
      </c>
      <c r="R1474" t="s">
        <v>3119</v>
      </c>
      <c r="S1474" t="s">
        <v>3262</v>
      </c>
      <c r="T1474" t="s">
        <v>588</v>
      </c>
      <c r="U1474" t="s">
        <v>4247</v>
      </c>
      <c r="V1474" t="s">
        <v>4248</v>
      </c>
      <c r="W1474" t="s">
        <v>588</v>
      </c>
      <c r="X1474" t="str">
        <f t="shared" ref="X1474:X1537" si="23">IF(LEFT(H1474,1)="C","Inversión","Funcionamiento")</f>
        <v>Funcionamiento</v>
      </c>
      <c r="Y1474" t="s">
        <v>2377</v>
      </c>
    </row>
    <row r="1475" spans="1:25" x14ac:dyDescent="0.2">
      <c r="A1475" t="s">
        <v>3119</v>
      </c>
      <c r="B1475" t="s">
        <v>3381</v>
      </c>
      <c r="C1475" t="s">
        <v>4246</v>
      </c>
      <c r="D1475" t="s">
        <v>583</v>
      </c>
      <c r="E1475" t="s">
        <v>584</v>
      </c>
      <c r="F1475" t="s">
        <v>554</v>
      </c>
      <c r="G1475" t="s">
        <v>2377</v>
      </c>
      <c r="H1475" t="s">
        <v>172</v>
      </c>
      <c r="I1475" t="s">
        <v>126</v>
      </c>
      <c r="J1475" t="s">
        <v>37</v>
      </c>
      <c r="K1475" t="s">
        <v>586</v>
      </c>
      <c r="L1475" t="s">
        <v>39</v>
      </c>
      <c r="M1475">
        <v>6485500</v>
      </c>
      <c r="N1475">
        <v>0</v>
      </c>
      <c r="O1475">
        <v>6485500</v>
      </c>
      <c r="P1475">
        <v>0</v>
      </c>
      <c r="Q1475" t="s">
        <v>2399</v>
      </c>
      <c r="R1475" t="s">
        <v>3119</v>
      </c>
      <c r="S1475" t="s">
        <v>3262</v>
      </c>
      <c r="T1475" t="s">
        <v>588</v>
      </c>
      <c r="U1475" t="s">
        <v>4247</v>
      </c>
      <c r="V1475" t="s">
        <v>4248</v>
      </c>
      <c r="W1475" t="s">
        <v>588</v>
      </c>
      <c r="X1475" t="str">
        <f t="shared" si="23"/>
        <v>Funcionamiento</v>
      </c>
      <c r="Y1475" t="s">
        <v>2377</v>
      </c>
    </row>
    <row r="1476" spans="1:25" x14ac:dyDescent="0.2">
      <c r="A1476" t="s">
        <v>3119</v>
      </c>
      <c r="B1476" t="s">
        <v>3381</v>
      </c>
      <c r="C1476" t="s">
        <v>4246</v>
      </c>
      <c r="D1476" t="s">
        <v>583</v>
      </c>
      <c r="E1476" t="s">
        <v>584</v>
      </c>
      <c r="F1476" t="s">
        <v>554</v>
      </c>
      <c r="G1476" t="s">
        <v>2377</v>
      </c>
      <c r="H1476" t="s">
        <v>173</v>
      </c>
      <c r="I1476" t="s">
        <v>127</v>
      </c>
      <c r="J1476" t="s">
        <v>37</v>
      </c>
      <c r="K1476" t="s">
        <v>586</v>
      </c>
      <c r="L1476" t="s">
        <v>39</v>
      </c>
      <c r="M1476">
        <v>4594500</v>
      </c>
      <c r="N1476">
        <v>0</v>
      </c>
      <c r="O1476">
        <v>4594500</v>
      </c>
      <c r="P1476">
        <v>0</v>
      </c>
      <c r="Q1476" t="s">
        <v>2399</v>
      </c>
      <c r="R1476" t="s">
        <v>3119</v>
      </c>
      <c r="S1476" t="s">
        <v>3262</v>
      </c>
      <c r="T1476" t="s">
        <v>588</v>
      </c>
      <c r="U1476" t="s">
        <v>4247</v>
      </c>
      <c r="V1476" t="s">
        <v>4248</v>
      </c>
      <c r="W1476" t="s">
        <v>588</v>
      </c>
      <c r="X1476" t="str">
        <f t="shared" si="23"/>
        <v>Funcionamiento</v>
      </c>
      <c r="Y1476" t="s">
        <v>2377</v>
      </c>
    </row>
    <row r="1477" spans="1:25" x14ac:dyDescent="0.2">
      <c r="A1477" t="s">
        <v>3119</v>
      </c>
      <c r="B1477" t="s">
        <v>3381</v>
      </c>
      <c r="C1477" t="s">
        <v>4246</v>
      </c>
      <c r="D1477" t="s">
        <v>583</v>
      </c>
      <c r="E1477" t="s">
        <v>584</v>
      </c>
      <c r="F1477" t="s">
        <v>554</v>
      </c>
      <c r="G1477" t="s">
        <v>2377</v>
      </c>
      <c r="H1477" t="s">
        <v>174</v>
      </c>
      <c r="I1477" t="s">
        <v>128</v>
      </c>
      <c r="J1477" t="s">
        <v>37</v>
      </c>
      <c r="K1477" t="s">
        <v>586</v>
      </c>
      <c r="L1477" t="s">
        <v>39</v>
      </c>
      <c r="M1477">
        <v>2440600</v>
      </c>
      <c r="N1477">
        <v>0</v>
      </c>
      <c r="O1477">
        <v>2440600</v>
      </c>
      <c r="P1477">
        <v>0</v>
      </c>
      <c r="Q1477" t="s">
        <v>2399</v>
      </c>
      <c r="R1477" t="s">
        <v>3119</v>
      </c>
      <c r="S1477" t="s">
        <v>3262</v>
      </c>
      <c r="T1477" t="s">
        <v>588</v>
      </c>
      <c r="U1477" t="s">
        <v>4247</v>
      </c>
      <c r="V1477" t="s">
        <v>4248</v>
      </c>
      <c r="W1477" t="s">
        <v>588</v>
      </c>
      <c r="X1477" t="str">
        <f t="shared" si="23"/>
        <v>Funcionamiento</v>
      </c>
      <c r="Y1477" t="s">
        <v>2377</v>
      </c>
    </row>
    <row r="1478" spans="1:25" x14ac:dyDescent="0.2">
      <c r="A1478" t="s">
        <v>3118</v>
      </c>
      <c r="B1478" t="s">
        <v>3385</v>
      </c>
      <c r="C1478" t="s">
        <v>4249</v>
      </c>
      <c r="D1478" t="s">
        <v>583</v>
      </c>
      <c r="E1478" t="s">
        <v>584</v>
      </c>
      <c r="F1478" t="s">
        <v>554</v>
      </c>
      <c r="G1478" t="s">
        <v>2377</v>
      </c>
      <c r="H1478" t="s">
        <v>168</v>
      </c>
      <c r="I1478" t="s">
        <v>122</v>
      </c>
      <c r="J1478" t="s">
        <v>37</v>
      </c>
      <c r="K1478" t="s">
        <v>586</v>
      </c>
      <c r="L1478" t="s">
        <v>39</v>
      </c>
      <c r="M1478">
        <v>59031215</v>
      </c>
      <c r="N1478">
        <v>0</v>
      </c>
      <c r="O1478">
        <v>59031215</v>
      </c>
      <c r="P1478">
        <v>0</v>
      </c>
      <c r="Q1478" t="s">
        <v>2400</v>
      </c>
      <c r="R1478" t="s">
        <v>3118</v>
      </c>
      <c r="S1478" t="s">
        <v>3265</v>
      </c>
      <c r="T1478" t="s">
        <v>588</v>
      </c>
      <c r="U1478" t="s">
        <v>4250</v>
      </c>
      <c r="V1478" t="s">
        <v>4251</v>
      </c>
      <c r="W1478" t="s">
        <v>588</v>
      </c>
      <c r="X1478" t="str">
        <f t="shared" si="23"/>
        <v>Funcionamiento</v>
      </c>
      <c r="Y1478" t="s">
        <v>2377</v>
      </c>
    </row>
    <row r="1479" spans="1:25" x14ac:dyDescent="0.2">
      <c r="A1479" t="s">
        <v>3138</v>
      </c>
      <c r="B1479" t="s">
        <v>3198</v>
      </c>
      <c r="C1479" t="s">
        <v>4252</v>
      </c>
      <c r="D1479" t="s">
        <v>583</v>
      </c>
      <c r="E1479" t="s">
        <v>584</v>
      </c>
      <c r="F1479" t="s">
        <v>554</v>
      </c>
      <c r="G1479" t="s">
        <v>2377</v>
      </c>
      <c r="H1479" t="s">
        <v>167</v>
      </c>
      <c r="I1479" t="s">
        <v>3051</v>
      </c>
      <c r="J1479" t="s">
        <v>37</v>
      </c>
      <c r="K1479" t="s">
        <v>586</v>
      </c>
      <c r="L1479" t="s">
        <v>39</v>
      </c>
      <c r="M1479">
        <v>1652521</v>
      </c>
      <c r="N1479">
        <v>0</v>
      </c>
      <c r="O1479">
        <v>1652521</v>
      </c>
      <c r="P1479">
        <v>0</v>
      </c>
      <c r="Q1479" t="s">
        <v>2401</v>
      </c>
      <c r="R1479" t="s">
        <v>3138</v>
      </c>
      <c r="S1479" t="s">
        <v>3195</v>
      </c>
      <c r="T1479" t="s">
        <v>588</v>
      </c>
      <c r="U1479" t="s">
        <v>4253</v>
      </c>
      <c r="V1479" t="s">
        <v>4254</v>
      </c>
      <c r="W1479" t="s">
        <v>588</v>
      </c>
      <c r="X1479" t="str">
        <f t="shared" si="23"/>
        <v>Funcionamiento</v>
      </c>
      <c r="Y1479" t="s">
        <v>2377</v>
      </c>
    </row>
    <row r="1480" spans="1:25" x14ac:dyDescent="0.2">
      <c r="A1480" t="s">
        <v>3138</v>
      </c>
      <c r="B1480" t="s">
        <v>3198</v>
      </c>
      <c r="C1480" t="s">
        <v>4252</v>
      </c>
      <c r="D1480" t="s">
        <v>583</v>
      </c>
      <c r="E1480" t="s">
        <v>584</v>
      </c>
      <c r="F1480" t="s">
        <v>554</v>
      </c>
      <c r="G1480" t="s">
        <v>2377</v>
      </c>
      <c r="H1480" t="s">
        <v>178</v>
      </c>
      <c r="I1480" t="s">
        <v>132</v>
      </c>
      <c r="J1480" t="s">
        <v>37</v>
      </c>
      <c r="K1480" t="s">
        <v>586</v>
      </c>
      <c r="L1480" t="s">
        <v>39</v>
      </c>
      <c r="M1480">
        <v>5257425</v>
      </c>
      <c r="N1480">
        <v>0</v>
      </c>
      <c r="O1480">
        <v>5257425</v>
      </c>
      <c r="P1480">
        <v>0</v>
      </c>
      <c r="Q1480" t="s">
        <v>2401</v>
      </c>
      <c r="R1480" t="s">
        <v>3138</v>
      </c>
      <c r="S1480" t="s">
        <v>3195</v>
      </c>
      <c r="T1480" t="s">
        <v>588</v>
      </c>
      <c r="U1480" t="s">
        <v>4253</v>
      </c>
      <c r="V1480" t="s">
        <v>4254</v>
      </c>
      <c r="W1480" t="s">
        <v>588</v>
      </c>
      <c r="X1480" t="str">
        <f t="shared" si="23"/>
        <v>Funcionamiento</v>
      </c>
      <c r="Y1480" t="s">
        <v>2377</v>
      </c>
    </row>
    <row r="1481" spans="1:25" x14ac:dyDescent="0.2">
      <c r="A1481" t="s">
        <v>3138</v>
      </c>
      <c r="B1481" t="s">
        <v>3198</v>
      </c>
      <c r="C1481" t="s">
        <v>4252</v>
      </c>
      <c r="D1481" t="s">
        <v>583</v>
      </c>
      <c r="E1481" t="s">
        <v>584</v>
      </c>
      <c r="F1481" t="s">
        <v>554</v>
      </c>
      <c r="G1481" t="s">
        <v>2377</v>
      </c>
      <c r="H1481" t="s">
        <v>192</v>
      </c>
      <c r="I1481" t="s">
        <v>147</v>
      </c>
      <c r="J1481" t="s">
        <v>37</v>
      </c>
      <c r="K1481" t="s">
        <v>586</v>
      </c>
      <c r="L1481" t="s">
        <v>39</v>
      </c>
      <c r="M1481">
        <v>0</v>
      </c>
      <c r="N1481">
        <v>2003958</v>
      </c>
      <c r="O1481">
        <v>2003958</v>
      </c>
      <c r="P1481">
        <v>0</v>
      </c>
      <c r="Q1481" t="s">
        <v>2401</v>
      </c>
      <c r="R1481" t="s">
        <v>3138</v>
      </c>
      <c r="S1481" t="s">
        <v>3195</v>
      </c>
      <c r="T1481" t="s">
        <v>588</v>
      </c>
      <c r="U1481" t="s">
        <v>4253</v>
      </c>
      <c r="V1481" t="s">
        <v>4254</v>
      </c>
      <c r="W1481" t="s">
        <v>588</v>
      </c>
      <c r="X1481" t="str">
        <f t="shared" si="23"/>
        <v>Funcionamiento</v>
      </c>
      <c r="Y1481" t="s">
        <v>2377</v>
      </c>
    </row>
    <row r="1482" spans="1:25" x14ac:dyDescent="0.2">
      <c r="A1482" t="s">
        <v>3138</v>
      </c>
      <c r="B1482" t="s">
        <v>3198</v>
      </c>
      <c r="C1482" t="s">
        <v>4252</v>
      </c>
      <c r="D1482" t="s">
        <v>583</v>
      </c>
      <c r="E1482" t="s">
        <v>584</v>
      </c>
      <c r="F1482" t="s">
        <v>554</v>
      </c>
      <c r="G1482" t="s">
        <v>2377</v>
      </c>
      <c r="H1482" t="s">
        <v>166</v>
      </c>
      <c r="I1482" t="s">
        <v>120</v>
      </c>
      <c r="J1482" t="s">
        <v>37</v>
      </c>
      <c r="K1482" t="s">
        <v>586</v>
      </c>
      <c r="L1482" t="s">
        <v>39</v>
      </c>
      <c r="M1482">
        <v>1308741</v>
      </c>
      <c r="N1482">
        <v>0</v>
      </c>
      <c r="O1482">
        <v>1308741</v>
      </c>
      <c r="P1482">
        <v>0</v>
      </c>
      <c r="Q1482" t="s">
        <v>2401</v>
      </c>
      <c r="R1482" t="s">
        <v>3138</v>
      </c>
      <c r="S1482" t="s">
        <v>3195</v>
      </c>
      <c r="T1482" t="s">
        <v>588</v>
      </c>
      <c r="U1482" t="s">
        <v>4253</v>
      </c>
      <c r="V1482" t="s">
        <v>4254</v>
      </c>
      <c r="W1482" t="s">
        <v>588</v>
      </c>
      <c r="X1482" t="str">
        <f t="shared" si="23"/>
        <v>Funcionamiento</v>
      </c>
      <c r="Y1482" t="s">
        <v>2377</v>
      </c>
    </row>
    <row r="1483" spans="1:25" x14ac:dyDescent="0.2">
      <c r="A1483" t="s">
        <v>3138</v>
      </c>
      <c r="B1483" t="s">
        <v>3198</v>
      </c>
      <c r="C1483" t="s">
        <v>4252</v>
      </c>
      <c r="D1483" t="s">
        <v>583</v>
      </c>
      <c r="E1483" t="s">
        <v>584</v>
      </c>
      <c r="F1483" t="s">
        <v>554</v>
      </c>
      <c r="G1483" t="s">
        <v>2377</v>
      </c>
      <c r="H1483" t="s">
        <v>171</v>
      </c>
      <c r="I1483" t="s">
        <v>125</v>
      </c>
      <c r="J1483" t="s">
        <v>37</v>
      </c>
      <c r="K1483" t="s">
        <v>586</v>
      </c>
      <c r="L1483" t="s">
        <v>39</v>
      </c>
      <c r="M1483">
        <v>6534387</v>
      </c>
      <c r="N1483">
        <v>0</v>
      </c>
      <c r="O1483">
        <v>6534387</v>
      </c>
      <c r="P1483">
        <v>0</v>
      </c>
      <c r="Q1483" t="s">
        <v>2401</v>
      </c>
      <c r="R1483" t="s">
        <v>3138</v>
      </c>
      <c r="S1483" t="s">
        <v>3195</v>
      </c>
      <c r="T1483" t="s">
        <v>588</v>
      </c>
      <c r="U1483" t="s">
        <v>4253</v>
      </c>
      <c r="V1483" t="s">
        <v>4254</v>
      </c>
      <c r="W1483" t="s">
        <v>588</v>
      </c>
      <c r="X1483" t="str">
        <f t="shared" si="23"/>
        <v>Funcionamiento</v>
      </c>
      <c r="Y1483" t="s">
        <v>2377</v>
      </c>
    </row>
    <row r="1484" spans="1:25" x14ac:dyDescent="0.2">
      <c r="A1484" t="s">
        <v>3138</v>
      </c>
      <c r="B1484" t="s">
        <v>3198</v>
      </c>
      <c r="C1484" t="s">
        <v>4252</v>
      </c>
      <c r="D1484" t="s">
        <v>583</v>
      </c>
      <c r="E1484" t="s">
        <v>584</v>
      </c>
      <c r="F1484" t="s">
        <v>554</v>
      </c>
      <c r="G1484" t="s">
        <v>2377</v>
      </c>
      <c r="H1484" t="s">
        <v>169</v>
      </c>
      <c r="I1484" t="s">
        <v>123</v>
      </c>
      <c r="J1484" t="s">
        <v>37</v>
      </c>
      <c r="K1484" t="s">
        <v>586</v>
      </c>
      <c r="L1484" t="s">
        <v>39</v>
      </c>
      <c r="M1484">
        <v>2823689</v>
      </c>
      <c r="N1484">
        <v>0</v>
      </c>
      <c r="O1484">
        <v>2823689</v>
      </c>
      <c r="P1484">
        <v>0</v>
      </c>
      <c r="Q1484" t="s">
        <v>2401</v>
      </c>
      <c r="R1484" t="s">
        <v>3138</v>
      </c>
      <c r="S1484" t="s">
        <v>3195</v>
      </c>
      <c r="T1484" t="s">
        <v>588</v>
      </c>
      <c r="U1484" t="s">
        <v>4253</v>
      </c>
      <c r="V1484" t="s">
        <v>4254</v>
      </c>
      <c r="W1484" t="s">
        <v>588</v>
      </c>
      <c r="X1484" t="str">
        <f t="shared" si="23"/>
        <v>Funcionamiento</v>
      </c>
      <c r="Y1484" t="s">
        <v>2377</v>
      </c>
    </row>
    <row r="1485" spans="1:25" x14ac:dyDescent="0.2">
      <c r="A1485" t="s">
        <v>3138</v>
      </c>
      <c r="B1485" t="s">
        <v>3198</v>
      </c>
      <c r="C1485" t="s">
        <v>4252</v>
      </c>
      <c r="D1485" t="s">
        <v>583</v>
      </c>
      <c r="E1485" t="s">
        <v>584</v>
      </c>
      <c r="F1485" t="s">
        <v>554</v>
      </c>
      <c r="G1485" t="s">
        <v>2377</v>
      </c>
      <c r="H1485" t="s">
        <v>179</v>
      </c>
      <c r="I1485" t="s">
        <v>133</v>
      </c>
      <c r="J1485" t="s">
        <v>37</v>
      </c>
      <c r="K1485" t="s">
        <v>586</v>
      </c>
      <c r="L1485" t="s">
        <v>39</v>
      </c>
      <c r="M1485">
        <v>1126959</v>
      </c>
      <c r="N1485">
        <v>0</v>
      </c>
      <c r="O1485">
        <v>1126959</v>
      </c>
      <c r="P1485">
        <v>0</v>
      </c>
      <c r="Q1485" t="s">
        <v>2401</v>
      </c>
      <c r="R1485" t="s">
        <v>3138</v>
      </c>
      <c r="S1485" t="s">
        <v>3195</v>
      </c>
      <c r="T1485" t="s">
        <v>588</v>
      </c>
      <c r="U1485" t="s">
        <v>4253</v>
      </c>
      <c r="V1485" t="s">
        <v>4254</v>
      </c>
      <c r="W1485" t="s">
        <v>588</v>
      </c>
      <c r="X1485" t="str">
        <f t="shared" si="23"/>
        <v>Funcionamiento</v>
      </c>
      <c r="Y1485" t="s">
        <v>2377</v>
      </c>
    </row>
    <row r="1486" spans="1:25" x14ac:dyDescent="0.2">
      <c r="A1486" t="s">
        <v>3138</v>
      </c>
      <c r="B1486" t="s">
        <v>3198</v>
      </c>
      <c r="C1486" t="s">
        <v>4252</v>
      </c>
      <c r="D1486" t="s">
        <v>583</v>
      </c>
      <c r="E1486" t="s">
        <v>584</v>
      </c>
      <c r="F1486" t="s">
        <v>554</v>
      </c>
      <c r="G1486" t="s">
        <v>2377</v>
      </c>
      <c r="H1486" t="s">
        <v>180</v>
      </c>
      <c r="I1486" t="s">
        <v>134</v>
      </c>
      <c r="J1486" t="s">
        <v>37</v>
      </c>
      <c r="K1486" t="s">
        <v>586</v>
      </c>
      <c r="L1486" t="s">
        <v>39</v>
      </c>
      <c r="M1486">
        <v>492240</v>
      </c>
      <c r="N1486">
        <v>0</v>
      </c>
      <c r="O1486">
        <v>492240</v>
      </c>
      <c r="P1486">
        <v>0</v>
      </c>
      <c r="Q1486" t="s">
        <v>2401</v>
      </c>
      <c r="R1486" t="s">
        <v>3138</v>
      </c>
      <c r="S1486" t="s">
        <v>3195</v>
      </c>
      <c r="T1486" t="s">
        <v>588</v>
      </c>
      <c r="U1486" t="s">
        <v>4253</v>
      </c>
      <c r="V1486" t="s">
        <v>4254</v>
      </c>
      <c r="W1486" t="s">
        <v>588</v>
      </c>
      <c r="X1486" t="str">
        <f t="shared" si="23"/>
        <v>Funcionamiento</v>
      </c>
      <c r="Y1486" t="s">
        <v>2377</v>
      </c>
    </row>
    <row r="1487" spans="1:25" x14ac:dyDescent="0.2">
      <c r="A1487" t="s">
        <v>3138</v>
      </c>
      <c r="B1487" t="s">
        <v>3198</v>
      </c>
      <c r="C1487" t="s">
        <v>4252</v>
      </c>
      <c r="D1487" t="s">
        <v>583</v>
      </c>
      <c r="E1487" t="s">
        <v>584</v>
      </c>
      <c r="F1487" t="s">
        <v>554</v>
      </c>
      <c r="G1487" t="s">
        <v>2377</v>
      </c>
      <c r="H1487" t="s">
        <v>181</v>
      </c>
      <c r="I1487" t="s">
        <v>135</v>
      </c>
      <c r="J1487" t="s">
        <v>37</v>
      </c>
      <c r="K1487" t="s">
        <v>586</v>
      </c>
      <c r="L1487" t="s">
        <v>39</v>
      </c>
      <c r="M1487">
        <v>2354967</v>
      </c>
      <c r="N1487">
        <v>0</v>
      </c>
      <c r="O1487">
        <v>2354967</v>
      </c>
      <c r="P1487">
        <v>0</v>
      </c>
      <c r="Q1487" t="s">
        <v>2401</v>
      </c>
      <c r="R1487" t="s">
        <v>3138</v>
      </c>
      <c r="S1487" t="s">
        <v>3195</v>
      </c>
      <c r="T1487" t="s">
        <v>588</v>
      </c>
      <c r="U1487" t="s">
        <v>4253</v>
      </c>
      <c r="V1487" t="s">
        <v>4254</v>
      </c>
      <c r="W1487" t="s">
        <v>588</v>
      </c>
      <c r="X1487" t="str">
        <f t="shared" si="23"/>
        <v>Funcionamiento</v>
      </c>
      <c r="Y1487" t="s">
        <v>2377</v>
      </c>
    </row>
    <row r="1488" spans="1:25" x14ac:dyDescent="0.2">
      <c r="A1488" t="s">
        <v>3138</v>
      </c>
      <c r="B1488" t="s">
        <v>3198</v>
      </c>
      <c r="C1488" t="s">
        <v>4252</v>
      </c>
      <c r="D1488" t="s">
        <v>583</v>
      </c>
      <c r="E1488" t="s">
        <v>584</v>
      </c>
      <c r="F1488" t="s">
        <v>554</v>
      </c>
      <c r="G1488" t="s">
        <v>2377</v>
      </c>
      <c r="H1488" t="s">
        <v>164</v>
      </c>
      <c r="I1488" t="s">
        <v>118</v>
      </c>
      <c r="J1488" t="s">
        <v>37</v>
      </c>
      <c r="K1488" t="s">
        <v>586</v>
      </c>
      <c r="L1488" t="s">
        <v>39</v>
      </c>
      <c r="M1488">
        <v>46917079</v>
      </c>
      <c r="N1488">
        <v>0</v>
      </c>
      <c r="O1488">
        <v>46917079</v>
      </c>
      <c r="P1488">
        <v>0</v>
      </c>
      <c r="Q1488" t="s">
        <v>2401</v>
      </c>
      <c r="R1488" t="s">
        <v>3138</v>
      </c>
      <c r="S1488" t="s">
        <v>3195</v>
      </c>
      <c r="T1488" t="s">
        <v>588</v>
      </c>
      <c r="U1488" t="s">
        <v>4253</v>
      </c>
      <c r="V1488" t="s">
        <v>4254</v>
      </c>
      <c r="W1488" t="s">
        <v>588</v>
      </c>
      <c r="X1488" t="str">
        <f t="shared" si="23"/>
        <v>Funcionamiento</v>
      </c>
      <c r="Y1488" t="s">
        <v>2377</v>
      </c>
    </row>
    <row r="1489" spans="1:25" x14ac:dyDescent="0.2">
      <c r="A1489" t="s">
        <v>3145</v>
      </c>
      <c r="B1489" t="s">
        <v>4162</v>
      </c>
      <c r="C1489" t="s">
        <v>4255</v>
      </c>
      <c r="D1489" t="s">
        <v>583</v>
      </c>
      <c r="E1489" t="s">
        <v>584</v>
      </c>
      <c r="F1489" t="s">
        <v>554</v>
      </c>
      <c r="G1489" t="s">
        <v>2377</v>
      </c>
      <c r="H1489" t="s">
        <v>173</v>
      </c>
      <c r="I1489" t="s">
        <v>127</v>
      </c>
      <c r="J1489" t="s">
        <v>37</v>
      </c>
      <c r="K1489" t="s">
        <v>586</v>
      </c>
      <c r="L1489" t="s">
        <v>39</v>
      </c>
      <c r="M1489">
        <v>4705500</v>
      </c>
      <c r="N1489">
        <v>0</v>
      </c>
      <c r="O1489">
        <v>4705500</v>
      </c>
      <c r="P1489">
        <v>0</v>
      </c>
      <c r="Q1489" t="s">
        <v>2402</v>
      </c>
      <c r="R1489" t="s">
        <v>3145</v>
      </c>
      <c r="S1489" t="s">
        <v>3201</v>
      </c>
      <c r="T1489" t="s">
        <v>588</v>
      </c>
      <c r="U1489" t="s">
        <v>4256</v>
      </c>
      <c r="V1489" t="s">
        <v>4257</v>
      </c>
      <c r="W1489" t="s">
        <v>588</v>
      </c>
      <c r="X1489" t="str">
        <f t="shared" si="23"/>
        <v>Funcionamiento</v>
      </c>
      <c r="Y1489" t="s">
        <v>2377</v>
      </c>
    </row>
    <row r="1490" spans="1:25" x14ac:dyDescent="0.2">
      <c r="A1490" t="s">
        <v>3145</v>
      </c>
      <c r="B1490" t="s">
        <v>4162</v>
      </c>
      <c r="C1490" t="s">
        <v>4255</v>
      </c>
      <c r="D1490" t="s">
        <v>583</v>
      </c>
      <c r="E1490" t="s">
        <v>584</v>
      </c>
      <c r="F1490" t="s">
        <v>554</v>
      </c>
      <c r="G1490" t="s">
        <v>2377</v>
      </c>
      <c r="H1490" t="s">
        <v>174</v>
      </c>
      <c r="I1490" t="s">
        <v>128</v>
      </c>
      <c r="J1490" t="s">
        <v>37</v>
      </c>
      <c r="K1490" t="s">
        <v>586</v>
      </c>
      <c r="L1490" t="s">
        <v>39</v>
      </c>
      <c r="M1490">
        <v>4957100</v>
      </c>
      <c r="N1490">
        <v>0</v>
      </c>
      <c r="O1490">
        <v>4957100</v>
      </c>
      <c r="P1490">
        <v>0</v>
      </c>
      <c r="Q1490" t="s">
        <v>2402</v>
      </c>
      <c r="R1490" t="s">
        <v>3145</v>
      </c>
      <c r="S1490" t="s">
        <v>3201</v>
      </c>
      <c r="T1490" t="s">
        <v>588</v>
      </c>
      <c r="U1490" t="s">
        <v>4256</v>
      </c>
      <c r="V1490" t="s">
        <v>4257</v>
      </c>
      <c r="W1490" t="s">
        <v>588</v>
      </c>
      <c r="X1490" t="str">
        <f t="shared" si="23"/>
        <v>Funcionamiento</v>
      </c>
      <c r="Y1490" t="s">
        <v>2377</v>
      </c>
    </row>
    <row r="1491" spans="1:25" x14ac:dyDescent="0.2">
      <c r="A1491" t="s">
        <v>3145</v>
      </c>
      <c r="B1491" t="s">
        <v>4162</v>
      </c>
      <c r="C1491" t="s">
        <v>4255</v>
      </c>
      <c r="D1491" t="s">
        <v>583</v>
      </c>
      <c r="E1491" t="s">
        <v>584</v>
      </c>
      <c r="F1491" t="s">
        <v>554</v>
      </c>
      <c r="G1491" t="s">
        <v>2377</v>
      </c>
      <c r="H1491" t="s">
        <v>175</v>
      </c>
      <c r="I1491" t="s">
        <v>129</v>
      </c>
      <c r="J1491" t="s">
        <v>37</v>
      </c>
      <c r="K1491" t="s">
        <v>586</v>
      </c>
      <c r="L1491" t="s">
        <v>39</v>
      </c>
      <c r="M1491">
        <v>580600</v>
      </c>
      <c r="N1491">
        <v>0</v>
      </c>
      <c r="O1491">
        <v>580600</v>
      </c>
      <c r="P1491">
        <v>0</v>
      </c>
      <c r="Q1491" t="s">
        <v>2402</v>
      </c>
      <c r="R1491" t="s">
        <v>3145</v>
      </c>
      <c r="S1491" t="s">
        <v>3201</v>
      </c>
      <c r="T1491" t="s">
        <v>588</v>
      </c>
      <c r="U1491" t="s">
        <v>4256</v>
      </c>
      <c r="V1491" t="s">
        <v>4257</v>
      </c>
      <c r="W1491" t="s">
        <v>588</v>
      </c>
      <c r="X1491" t="str">
        <f t="shared" si="23"/>
        <v>Funcionamiento</v>
      </c>
      <c r="Y1491" t="s">
        <v>2377</v>
      </c>
    </row>
    <row r="1492" spans="1:25" x14ac:dyDescent="0.2">
      <c r="A1492" t="s">
        <v>3145</v>
      </c>
      <c r="B1492" t="s">
        <v>4162</v>
      </c>
      <c r="C1492" t="s">
        <v>4255</v>
      </c>
      <c r="D1492" t="s">
        <v>583</v>
      </c>
      <c r="E1492" t="s">
        <v>584</v>
      </c>
      <c r="F1492" t="s">
        <v>554</v>
      </c>
      <c r="G1492" t="s">
        <v>2377</v>
      </c>
      <c r="H1492" t="s">
        <v>176</v>
      </c>
      <c r="I1492" t="s">
        <v>130</v>
      </c>
      <c r="J1492" t="s">
        <v>37</v>
      </c>
      <c r="K1492" t="s">
        <v>586</v>
      </c>
      <c r="L1492" t="s">
        <v>39</v>
      </c>
      <c r="M1492">
        <v>3718300</v>
      </c>
      <c r="N1492">
        <v>0</v>
      </c>
      <c r="O1492">
        <v>3718300</v>
      </c>
      <c r="P1492">
        <v>0</v>
      </c>
      <c r="Q1492" t="s">
        <v>2402</v>
      </c>
      <c r="R1492" t="s">
        <v>3145</v>
      </c>
      <c r="S1492" t="s">
        <v>3201</v>
      </c>
      <c r="T1492" t="s">
        <v>588</v>
      </c>
      <c r="U1492" t="s">
        <v>4256</v>
      </c>
      <c r="V1492" t="s">
        <v>4257</v>
      </c>
      <c r="W1492" t="s">
        <v>588</v>
      </c>
      <c r="X1492" t="str">
        <f t="shared" si="23"/>
        <v>Funcionamiento</v>
      </c>
      <c r="Y1492" t="s">
        <v>2377</v>
      </c>
    </row>
    <row r="1493" spans="1:25" x14ac:dyDescent="0.2">
      <c r="A1493" t="s">
        <v>3145</v>
      </c>
      <c r="B1493" t="s">
        <v>4162</v>
      </c>
      <c r="C1493" t="s">
        <v>4255</v>
      </c>
      <c r="D1493" t="s">
        <v>583</v>
      </c>
      <c r="E1493" t="s">
        <v>584</v>
      </c>
      <c r="F1493" t="s">
        <v>554</v>
      </c>
      <c r="G1493" t="s">
        <v>2377</v>
      </c>
      <c r="H1493" t="s">
        <v>172</v>
      </c>
      <c r="I1493" t="s">
        <v>126</v>
      </c>
      <c r="J1493" t="s">
        <v>37</v>
      </c>
      <c r="K1493" t="s">
        <v>586</v>
      </c>
      <c r="L1493" t="s">
        <v>39</v>
      </c>
      <c r="M1493">
        <v>6642700</v>
      </c>
      <c r="N1493">
        <v>0</v>
      </c>
      <c r="O1493">
        <v>6642700</v>
      </c>
      <c r="P1493">
        <v>0</v>
      </c>
      <c r="Q1493" t="s">
        <v>2402</v>
      </c>
      <c r="R1493" t="s">
        <v>3145</v>
      </c>
      <c r="S1493" t="s">
        <v>3201</v>
      </c>
      <c r="T1493" t="s">
        <v>588</v>
      </c>
      <c r="U1493" t="s">
        <v>4256</v>
      </c>
      <c r="V1493" t="s">
        <v>4257</v>
      </c>
      <c r="W1493" t="s">
        <v>588</v>
      </c>
      <c r="X1493" t="str">
        <f t="shared" si="23"/>
        <v>Funcionamiento</v>
      </c>
      <c r="Y1493" t="s">
        <v>2377</v>
      </c>
    </row>
    <row r="1494" spans="1:25" x14ac:dyDescent="0.2">
      <c r="A1494" t="s">
        <v>3145</v>
      </c>
      <c r="B1494" t="s">
        <v>4162</v>
      </c>
      <c r="C1494" t="s">
        <v>4255</v>
      </c>
      <c r="D1494" t="s">
        <v>583</v>
      </c>
      <c r="E1494" t="s">
        <v>584</v>
      </c>
      <c r="F1494" t="s">
        <v>554</v>
      </c>
      <c r="G1494" t="s">
        <v>2377</v>
      </c>
      <c r="H1494" t="s">
        <v>177</v>
      </c>
      <c r="I1494" t="s">
        <v>131</v>
      </c>
      <c r="J1494" t="s">
        <v>37</v>
      </c>
      <c r="K1494" t="s">
        <v>586</v>
      </c>
      <c r="L1494" t="s">
        <v>39</v>
      </c>
      <c r="M1494">
        <v>2479500</v>
      </c>
      <c r="N1494">
        <v>0</v>
      </c>
      <c r="O1494">
        <v>2479500</v>
      </c>
      <c r="P1494">
        <v>0</v>
      </c>
      <c r="Q1494" t="s">
        <v>2402</v>
      </c>
      <c r="R1494" t="s">
        <v>3145</v>
      </c>
      <c r="S1494" t="s">
        <v>3201</v>
      </c>
      <c r="T1494" t="s">
        <v>588</v>
      </c>
      <c r="U1494" t="s">
        <v>4256</v>
      </c>
      <c r="V1494" t="s">
        <v>4257</v>
      </c>
      <c r="W1494" t="s">
        <v>588</v>
      </c>
      <c r="X1494" t="str">
        <f t="shared" si="23"/>
        <v>Funcionamiento</v>
      </c>
      <c r="Y1494" t="s">
        <v>2377</v>
      </c>
    </row>
    <row r="1495" spans="1:25" x14ac:dyDescent="0.2">
      <c r="A1495" t="s">
        <v>3132</v>
      </c>
      <c r="B1495" t="s">
        <v>3227</v>
      </c>
      <c r="C1495" t="s">
        <v>4258</v>
      </c>
      <c r="D1495" t="s">
        <v>583</v>
      </c>
      <c r="E1495" t="s">
        <v>584</v>
      </c>
      <c r="F1495" t="s">
        <v>554</v>
      </c>
      <c r="G1495" t="s">
        <v>2377</v>
      </c>
      <c r="H1495" t="s">
        <v>557</v>
      </c>
      <c r="I1495" t="s">
        <v>3221</v>
      </c>
      <c r="J1495" t="s">
        <v>37</v>
      </c>
      <c r="K1495" t="s">
        <v>586</v>
      </c>
      <c r="L1495" t="s">
        <v>39</v>
      </c>
      <c r="M1495">
        <v>1673092</v>
      </c>
      <c r="N1495">
        <v>0</v>
      </c>
      <c r="O1495">
        <v>1673092</v>
      </c>
      <c r="P1495">
        <v>0</v>
      </c>
      <c r="Q1495" t="s">
        <v>2403</v>
      </c>
      <c r="R1495" t="s">
        <v>3132</v>
      </c>
      <c r="S1495" t="s">
        <v>3224</v>
      </c>
      <c r="T1495" t="s">
        <v>588</v>
      </c>
      <c r="U1495" t="s">
        <v>4259</v>
      </c>
      <c r="V1495" t="s">
        <v>4260</v>
      </c>
      <c r="W1495" t="s">
        <v>588</v>
      </c>
      <c r="X1495" t="str">
        <f t="shared" si="23"/>
        <v>Funcionamiento</v>
      </c>
      <c r="Y1495" t="s">
        <v>2377</v>
      </c>
    </row>
    <row r="1496" spans="1:25" x14ac:dyDescent="0.2">
      <c r="A1496" t="s">
        <v>3132</v>
      </c>
      <c r="B1496" t="s">
        <v>3227</v>
      </c>
      <c r="C1496" t="s">
        <v>4258</v>
      </c>
      <c r="D1496" t="s">
        <v>583</v>
      </c>
      <c r="E1496" t="s">
        <v>584</v>
      </c>
      <c r="F1496" t="s">
        <v>554</v>
      </c>
      <c r="G1496" t="s">
        <v>2377</v>
      </c>
      <c r="H1496" t="s">
        <v>164</v>
      </c>
      <c r="I1496" t="s">
        <v>118</v>
      </c>
      <c r="J1496" t="s">
        <v>37</v>
      </c>
      <c r="K1496" t="s">
        <v>586</v>
      </c>
      <c r="L1496" t="s">
        <v>39</v>
      </c>
      <c r="M1496">
        <v>46777584</v>
      </c>
      <c r="N1496">
        <v>0</v>
      </c>
      <c r="O1496">
        <v>46777584</v>
      </c>
      <c r="P1496">
        <v>0</v>
      </c>
      <c r="Q1496" t="s">
        <v>2403</v>
      </c>
      <c r="R1496" t="s">
        <v>3132</v>
      </c>
      <c r="S1496" t="s">
        <v>3224</v>
      </c>
      <c r="T1496" t="s">
        <v>588</v>
      </c>
      <c r="U1496" t="s">
        <v>4259</v>
      </c>
      <c r="V1496" t="s">
        <v>4260</v>
      </c>
      <c r="W1496" t="s">
        <v>588</v>
      </c>
      <c r="X1496" t="str">
        <f t="shared" si="23"/>
        <v>Funcionamiento</v>
      </c>
      <c r="Y1496" t="s">
        <v>2377</v>
      </c>
    </row>
    <row r="1497" spans="1:25" x14ac:dyDescent="0.2">
      <c r="A1497" t="s">
        <v>3132</v>
      </c>
      <c r="B1497" t="s">
        <v>3227</v>
      </c>
      <c r="C1497" t="s">
        <v>4258</v>
      </c>
      <c r="D1497" t="s">
        <v>583</v>
      </c>
      <c r="E1497" t="s">
        <v>584</v>
      </c>
      <c r="F1497" t="s">
        <v>554</v>
      </c>
      <c r="G1497" t="s">
        <v>2377</v>
      </c>
      <c r="H1497" t="s">
        <v>166</v>
      </c>
      <c r="I1497" t="s">
        <v>120</v>
      </c>
      <c r="J1497" t="s">
        <v>37</v>
      </c>
      <c r="K1497" t="s">
        <v>586</v>
      </c>
      <c r="L1497" t="s">
        <v>39</v>
      </c>
      <c r="M1497">
        <v>1273488</v>
      </c>
      <c r="N1497">
        <v>0</v>
      </c>
      <c r="O1497">
        <v>1273488</v>
      </c>
      <c r="P1497">
        <v>0</v>
      </c>
      <c r="Q1497" t="s">
        <v>2403</v>
      </c>
      <c r="R1497" t="s">
        <v>3132</v>
      </c>
      <c r="S1497" t="s">
        <v>3224</v>
      </c>
      <c r="T1497" t="s">
        <v>588</v>
      </c>
      <c r="U1497" t="s">
        <v>4259</v>
      </c>
      <c r="V1497" t="s">
        <v>4260</v>
      </c>
      <c r="W1497" t="s">
        <v>588</v>
      </c>
      <c r="X1497" t="str">
        <f t="shared" si="23"/>
        <v>Funcionamiento</v>
      </c>
      <c r="Y1497" t="s">
        <v>2377</v>
      </c>
    </row>
    <row r="1498" spans="1:25" x14ac:dyDescent="0.2">
      <c r="A1498" t="s">
        <v>3132</v>
      </c>
      <c r="B1498" t="s">
        <v>3227</v>
      </c>
      <c r="C1498" t="s">
        <v>4258</v>
      </c>
      <c r="D1498" t="s">
        <v>583</v>
      </c>
      <c r="E1498" t="s">
        <v>584</v>
      </c>
      <c r="F1498" t="s">
        <v>554</v>
      </c>
      <c r="G1498" t="s">
        <v>2377</v>
      </c>
      <c r="H1498" t="s">
        <v>169</v>
      </c>
      <c r="I1498" t="s">
        <v>123</v>
      </c>
      <c r="J1498" t="s">
        <v>37</v>
      </c>
      <c r="K1498" t="s">
        <v>586</v>
      </c>
      <c r="L1498" t="s">
        <v>39</v>
      </c>
      <c r="M1498">
        <v>4463598</v>
      </c>
      <c r="N1498">
        <v>0</v>
      </c>
      <c r="O1498">
        <v>4463598</v>
      </c>
      <c r="P1498">
        <v>0</v>
      </c>
      <c r="Q1498" t="s">
        <v>2403</v>
      </c>
      <c r="R1498" t="s">
        <v>3132</v>
      </c>
      <c r="S1498" t="s">
        <v>3224</v>
      </c>
      <c r="T1498" t="s">
        <v>588</v>
      </c>
      <c r="U1498" t="s">
        <v>4259</v>
      </c>
      <c r="V1498" t="s">
        <v>4260</v>
      </c>
      <c r="W1498" t="s">
        <v>588</v>
      </c>
      <c r="X1498" t="str">
        <f t="shared" si="23"/>
        <v>Funcionamiento</v>
      </c>
      <c r="Y1498" t="s">
        <v>2377</v>
      </c>
    </row>
    <row r="1499" spans="1:25" x14ac:dyDescent="0.2">
      <c r="A1499" t="s">
        <v>3132</v>
      </c>
      <c r="B1499" t="s">
        <v>3227</v>
      </c>
      <c r="C1499" t="s">
        <v>4258</v>
      </c>
      <c r="D1499" t="s">
        <v>583</v>
      </c>
      <c r="E1499" t="s">
        <v>584</v>
      </c>
      <c r="F1499" t="s">
        <v>554</v>
      </c>
      <c r="G1499" t="s">
        <v>2377</v>
      </c>
      <c r="H1499" t="s">
        <v>181</v>
      </c>
      <c r="I1499" t="s">
        <v>135</v>
      </c>
      <c r="J1499" t="s">
        <v>37</v>
      </c>
      <c r="K1499" t="s">
        <v>586</v>
      </c>
      <c r="L1499" t="s">
        <v>39</v>
      </c>
      <c r="M1499">
        <v>2354967</v>
      </c>
      <c r="N1499">
        <v>0</v>
      </c>
      <c r="O1499">
        <v>2354967</v>
      </c>
      <c r="P1499">
        <v>0</v>
      </c>
      <c r="Q1499" t="s">
        <v>2403</v>
      </c>
      <c r="R1499" t="s">
        <v>3132</v>
      </c>
      <c r="S1499" t="s">
        <v>3224</v>
      </c>
      <c r="T1499" t="s">
        <v>588</v>
      </c>
      <c r="U1499" t="s">
        <v>4259</v>
      </c>
      <c r="V1499" t="s">
        <v>4260</v>
      </c>
      <c r="W1499" t="s">
        <v>588</v>
      </c>
      <c r="X1499" t="str">
        <f t="shared" si="23"/>
        <v>Funcionamiento</v>
      </c>
      <c r="Y1499" t="s">
        <v>2377</v>
      </c>
    </row>
    <row r="1500" spans="1:25" x14ac:dyDescent="0.2">
      <c r="A1500" t="s">
        <v>3132</v>
      </c>
      <c r="B1500" t="s">
        <v>3227</v>
      </c>
      <c r="C1500" t="s">
        <v>4258</v>
      </c>
      <c r="D1500" t="s">
        <v>583</v>
      </c>
      <c r="E1500" t="s">
        <v>584</v>
      </c>
      <c r="F1500" t="s">
        <v>554</v>
      </c>
      <c r="G1500" t="s">
        <v>2377</v>
      </c>
      <c r="H1500" t="s">
        <v>171</v>
      </c>
      <c r="I1500" t="s">
        <v>125</v>
      </c>
      <c r="J1500" t="s">
        <v>37</v>
      </c>
      <c r="K1500" t="s">
        <v>586</v>
      </c>
      <c r="L1500" t="s">
        <v>39</v>
      </c>
      <c r="M1500">
        <v>6704418</v>
      </c>
      <c r="N1500">
        <v>0</v>
      </c>
      <c r="O1500">
        <v>6704418</v>
      </c>
      <c r="P1500">
        <v>0</v>
      </c>
      <c r="Q1500" t="s">
        <v>2403</v>
      </c>
      <c r="R1500" t="s">
        <v>3132</v>
      </c>
      <c r="S1500" t="s">
        <v>3224</v>
      </c>
      <c r="T1500" t="s">
        <v>588</v>
      </c>
      <c r="U1500" t="s">
        <v>4259</v>
      </c>
      <c r="V1500" t="s">
        <v>4260</v>
      </c>
      <c r="W1500" t="s">
        <v>588</v>
      </c>
      <c r="X1500" t="str">
        <f t="shared" si="23"/>
        <v>Funcionamiento</v>
      </c>
      <c r="Y1500" t="s">
        <v>2377</v>
      </c>
    </row>
    <row r="1501" spans="1:25" x14ac:dyDescent="0.2">
      <c r="A1501" t="s">
        <v>3132</v>
      </c>
      <c r="B1501" t="s">
        <v>3227</v>
      </c>
      <c r="C1501" t="s">
        <v>4258</v>
      </c>
      <c r="D1501" t="s">
        <v>583</v>
      </c>
      <c r="E1501" t="s">
        <v>584</v>
      </c>
      <c r="F1501" t="s">
        <v>554</v>
      </c>
      <c r="G1501" t="s">
        <v>2377</v>
      </c>
      <c r="H1501" t="s">
        <v>178</v>
      </c>
      <c r="I1501" t="s">
        <v>132</v>
      </c>
      <c r="J1501" t="s">
        <v>37</v>
      </c>
      <c r="K1501" t="s">
        <v>586</v>
      </c>
      <c r="L1501" t="s">
        <v>39</v>
      </c>
      <c r="M1501">
        <v>7326863</v>
      </c>
      <c r="N1501">
        <v>0</v>
      </c>
      <c r="O1501">
        <v>7326863</v>
      </c>
      <c r="P1501">
        <v>0</v>
      </c>
      <c r="Q1501" t="s">
        <v>2403</v>
      </c>
      <c r="R1501" t="s">
        <v>3132</v>
      </c>
      <c r="S1501" t="s">
        <v>3224</v>
      </c>
      <c r="T1501" t="s">
        <v>588</v>
      </c>
      <c r="U1501" t="s">
        <v>4259</v>
      </c>
      <c r="V1501" t="s">
        <v>4260</v>
      </c>
      <c r="W1501" t="s">
        <v>588</v>
      </c>
      <c r="X1501" t="str">
        <f t="shared" si="23"/>
        <v>Funcionamiento</v>
      </c>
      <c r="Y1501" t="s">
        <v>2377</v>
      </c>
    </row>
    <row r="1502" spans="1:25" x14ac:dyDescent="0.2">
      <c r="A1502" t="s">
        <v>3132</v>
      </c>
      <c r="B1502" t="s">
        <v>3227</v>
      </c>
      <c r="C1502" t="s">
        <v>4258</v>
      </c>
      <c r="D1502" t="s">
        <v>583</v>
      </c>
      <c r="E1502" t="s">
        <v>584</v>
      </c>
      <c r="F1502" t="s">
        <v>554</v>
      </c>
      <c r="G1502" t="s">
        <v>2377</v>
      </c>
      <c r="H1502" t="s">
        <v>180</v>
      </c>
      <c r="I1502" t="s">
        <v>134</v>
      </c>
      <c r="J1502" t="s">
        <v>37</v>
      </c>
      <c r="K1502" t="s">
        <v>586</v>
      </c>
      <c r="L1502" t="s">
        <v>39</v>
      </c>
      <c r="M1502">
        <v>538963</v>
      </c>
      <c r="N1502">
        <v>0</v>
      </c>
      <c r="O1502">
        <v>538963</v>
      </c>
      <c r="P1502">
        <v>0</v>
      </c>
      <c r="Q1502" t="s">
        <v>2403</v>
      </c>
      <c r="R1502" t="s">
        <v>3132</v>
      </c>
      <c r="S1502" t="s">
        <v>3224</v>
      </c>
      <c r="T1502" t="s">
        <v>588</v>
      </c>
      <c r="U1502" t="s">
        <v>4259</v>
      </c>
      <c r="V1502" t="s">
        <v>4260</v>
      </c>
      <c r="W1502" t="s">
        <v>588</v>
      </c>
      <c r="X1502" t="str">
        <f t="shared" si="23"/>
        <v>Funcionamiento</v>
      </c>
      <c r="Y1502" t="s">
        <v>2377</v>
      </c>
    </row>
    <row r="1503" spans="1:25" x14ac:dyDescent="0.2">
      <c r="A1503" t="s">
        <v>3132</v>
      </c>
      <c r="B1503" t="s">
        <v>3227</v>
      </c>
      <c r="C1503" t="s">
        <v>4258</v>
      </c>
      <c r="D1503" t="s">
        <v>583</v>
      </c>
      <c r="E1503" t="s">
        <v>584</v>
      </c>
      <c r="F1503" t="s">
        <v>554</v>
      </c>
      <c r="G1503" t="s">
        <v>2377</v>
      </c>
      <c r="H1503" t="s">
        <v>192</v>
      </c>
      <c r="I1503" t="s">
        <v>147</v>
      </c>
      <c r="J1503" t="s">
        <v>37</v>
      </c>
      <c r="K1503" t="s">
        <v>586</v>
      </c>
      <c r="L1503" t="s">
        <v>39</v>
      </c>
      <c r="M1503">
        <v>0</v>
      </c>
      <c r="N1503">
        <v>282032</v>
      </c>
      <c r="O1503">
        <v>282032</v>
      </c>
      <c r="P1503">
        <v>0</v>
      </c>
      <c r="Q1503" t="s">
        <v>2403</v>
      </c>
      <c r="R1503" t="s">
        <v>3132</v>
      </c>
      <c r="S1503" t="s">
        <v>3224</v>
      </c>
      <c r="T1503" t="s">
        <v>588</v>
      </c>
      <c r="U1503" t="s">
        <v>4259</v>
      </c>
      <c r="V1503" t="s">
        <v>4260</v>
      </c>
      <c r="W1503" t="s">
        <v>588</v>
      </c>
      <c r="X1503" t="str">
        <f t="shared" si="23"/>
        <v>Funcionamiento</v>
      </c>
      <c r="Y1503" t="s">
        <v>2377</v>
      </c>
    </row>
    <row r="1504" spans="1:25" x14ac:dyDescent="0.2">
      <c r="A1504" t="s">
        <v>3155</v>
      </c>
      <c r="B1504" t="s">
        <v>4261</v>
      </c>
      <c r="C1504" t="s">
        <v>4262</v>
      </c>
      <c r="D1504" t="s">
        <v>583</v>
      </c>
      <c r="E1504" t="s">
        <v>584</v>
      </c>
      <c r="F1504" t="s">
        <v>554</v>
      </c>
      <c r="G1504" t="s">
        <v>2377</v>
      </c>
      <c r="H1504" t="s">
        <v>173</v>
      </c>
      <c r="I1504" t="s">
        <v>127</v>
      </c>
      <c r="J1504" t="s">
        <v>37</v>
      </c>
      <c r="K1504" t="s">
        <v>586</v>
      </c>
      <c r="L1504" t="s">
        <v>39</v>
      </c>
      <c r="M1504">
        <v>4756800</v>
      </c>
      <c r="N1504">
        <v>0</v>
      </c>
      <c r="O1504">
        <v>4756800</v>
      </c>
      <c r="P1504">
        <v>0</v>
      </c>
      <c r="Q1504" t="s">
        <v>2404</v>
      </c>
      <c r="R1504" t="s">
        <v>3155</v>
      </c>
      <c r="S1504" t="s">
        <v>3750</v>
      </c>
      <c r="T1504" t="s">
        <v>588</v>
      </c>
      <c r="U1504" t="s">
        <v>4263</v>
      </c>
      <c r="V1504" t="s">
        <v>4264</v>
      </c>
      <c r="W1504" t="s">
        <v>588</v>
      </c>
      <c r="X1504" t="str">
        <f t="shared" si="23"/>
        <v>Funcionamiento</v>
      </c>
      <c r="Y1504" t="s">
        <v>2377</v>
      </c>
    </row>
    <row r="1505" spans="1:25" x14ac:dyDescent="0.2">
      <c r="A1505" t="s">
        <v>3155</v>
      </c>
      <c r="B1505" t="s">
        <v>4261</v>
      </c>
      <c r="C1505" t="s">
        <v>4262</v>
      </c>
      <c r="D1505" t="s">
        <v>583</v>
      </c>
      <c r="E1505" t="s">
        <v>584</v>
      </c>
      <c r="F1505" t="s">
        <v>554</v>
      </c>
      <c r="G1505" t="s">
        <v>2377</v>
      </c>
      <c r="H1505" t="s">
        <v>175</v>
      </c>
      <c r="I1505" t="s">
        <v>129</v>
      </c>
      <c r="J1505" t="s">
        <v>37</v>
      </c>
      <c r="K1505" t="s">
        <v>586</v>
      </c>
      <c r="L1505" t="s">
        <v>39</v>
      </c>
      <c r="M1505">
        <v>540600</v>
      </c>
      <c r="N1505">
        <v>0</v>
      </c>
      <c r="O1505">
        <v>540600</v>
      </c>
      <c r="P1505">
        <v>0</v>
      </c>
      <c r="Q1505" t="s">
        <v>2404</v>
      </c>
      <c r="R1505" t="s">
        <v>3155</v>
      </c>
      <c r="S1505" t="s">
        <v>3750</v>
      </c>
      <c r="T1505" t="s">
        <v>588</v>
      </c>
      <c r="U1505" t="s">
        <v>4263</v>
      </c>
      <c r="V1505" t="s">
        <v>4264</v>
      </c>
      <c r="W1505" t="s">
        <v>588</v>
      </c>
      <c r="X1505" t="str">
        <f t="shared" si="23"/>
        <v>Funcionamiento</v>
      </c>
      <c r="Y1505" t="s">
        <v>2377</v>
      </c>
    </row>
    <row r="1506" spans="1:25" x14ac:dyDescent="0.2">
      <c r="A1506" t="s">
        <v>3155</v>
      </c>
      <c r="B1506" t="s">
        <v>4261</v>
      </c>
      <c r="C1506" t="s">
        <v>4262</v>
      </c>
      <c r="D1506" t="s">
        <v>583</v>
      </c>
      <c r="E1506" t="s">
        <v>584</v>
      </c>
      <c r="F1506" t="s">
        <v>554</v>
      </c>
      <c r="G1506" t="s">
        <v>2377</v>
      </c>
      <c r="H1506" t="s">
        <v>177</v>
      </c>
      <c r="I1506" t="s">
        <v>131</v>
      </c>
      <c r="J1506" t="s">
        <v>37</v>
      </c>
      <c r="K1506" t="s">
        <v>586</v>
      </c>
      <c r="L1506" t="s">
        <v>39</v>
      </c>
      <c r="M1506">
        <v>1315400</v>
      </c>
      <c r="N1506">
        <v>0</v>
      </c>
      <c r="O1506">
        <v>1315400</v>
      </c>
      <c r="P1506">
        <v>0</v>
      </c>
      <c r="Q1506" t="s">
        <v>2404</v>
      </c>
      <c r="R1506" t="s">
        <v>3155</v>
      </c>
      <c r="S1506" t="s">
        <v>3750</v>
      </c>
      <c r="T1506" t="s">
        <v>588</v>
      </c>
      <c r="U1506" t="s">
        <v>4263</v>
      </c>
      <c r="V1506" t="s">
        <v>4264</v>
      </c>
      <c r="W1506" t="s">
        <v>588</v>
      </c>
      <c r="X1506" t="str">
        <f t="shared" si="23"/>
        <v>Funcionamiento</v>
      </c>
      <c r="Y1506" t="s">
        <v>2377</v>
      </c>
    </row>
    <row r="1507" spans="1:25" x14ac:dyDescent="0.2">
      <c r="A1507" t="s">
        <v>3155</v>
      </c>
      <c r="B1507" t="s">
        <v>4261</v>
      </c>
      <c r="C1507" t="s">
        <v>4262</v>
      </c>
      <c r="D1507" t="s">
        <v>583</v>
      </c>
      <c r="E1507" t="s">
        <v>584</v>
      </c>
      <c r="F1507" t="s">
        <v>554</v>
      </c>
      <c r="G1507" t="s">
        <v>2377</v>
      </c>
      <c r="H1507" t="s">
        <v>174</v>
      </c>
      <c r="I1507" t="s">
        <v>128</v>
      </c>
      <c r="J1507" t="s">
        <v>37</v>
      </c>
      <c r="K1507" t="s">
        <v>586</v>
      </c>
      <c r="L1507" t="s">
        <v>39</v>
      </c>
      <c r="M1507">
        <v>2629700</v>
      </c>
      <c r="N1507">
        <v>0</v>
      </c>
      <c r="O1507">
        <v>2629700</v>
      </c>
      <c r="P1507">
        <v>0</v>
      </c>
      <c r="Q1507" t="s">
        <v>2404</v>
      </c>
      <c r="R1507" t="s">
        <v>3155</v>
      </c>
      <c r="S1507" t="s">
        <v>3750</v>
      </c>
      <c r="T1507" t="s">
        <v>588</v>
      </c>
      <c r="U1507" t="s">
        <v>4263</v>
      </c>
      <c r="V1507" t="s">
        <v>4264</v>
      </c>
      <c r="W1507" t="s">
        <v>588</v>
      </c>
      <c r="X1507" t="str">
        <f t="shared" si="23"/>
        <v>Funcionamiento</v>
      </c>
      <c r="Y1507" t="s">
        <v>2377</v>
      </c>
    </row>
    <row r="1508" spans="1:25" x14ac:dyDescent="0.2">
      <c r="A1508" t="s">
        <v>3155</v>
      </c>
      <c r="B1508" t="s">
        <v>4261</v>
      </c>
      <c r="C1508" t="s">
        <v>4262</v>
      </c>
      <c r="D1508" t="s">
        <v>583</v>
      </c>
      <c r="E1508" t="s">
        <v>584</v>
      </c>
      <c r="F1508" t="s">
        <v>554</v>
      </c>
      <c r="G1508" t="s">
        <v>2377</v>
      </c>
      <c r="H1508" t="s">
        <v>172</v>
      </c>
      <c r="I1508" t="s">
        <v>126</v>
      </c>
      <c r="J1508" t="s">
        <v>37</v>
      </c>
      <c r="K1508" t="s">
        <v>586</v>
      </c>
      <c r="L1508" t="s">
        <v>39</v>
      </c>
      <c r="M1508">
        <v>6715300</v>
      </c>
      <c r="N1508">
        <v>0</v>
      </c>
      <c r="O1508">
        <v>6715300</v>
      </c>
      <c r="P1508">
        <v>0</v>
      </c>
      <c r="Q1508" t="s">
        <v>2404</v>
      </c>
      <c r="R1508" t="s">
        <v>3155</v>
      </c>
      <c r="S1508" t="s">
        <v>3750</v>
      </c>
      <c r="T1508" t="s">
        <v>588</v>
      </c>
      <c r="U1508" t="s">
        <v>4263</v>
      </c>
      <c r="V1508" t="s">
        <v>4264</v>
      </c>
      <c r="W1508" t="s">
        <v>588</v>
      </c>
      <c r="X1508" t="str">
        <f t="shared" si="23"/>
        <v>Funcionamiento</v>
      </c>
      <c r="Y1508" t="s">
        <v>2377</v>
      </c>
    </row>
    <row r="1509" spans="1:25" x14ac:dyDescent="0.2">
      <c r="A1509" t="s">
        <v>3155</v>
      </c>
      <c r="B1509" t="s">
        <v>4261</v>
      </c>
      <c r="C1509" t="s">
        <v>4262</v>
      </c>
      <c r="D1509" t="s">
        <v>583</v>
      </c>
      <c r="E1509" t="s">
        <v>584</v>
      </c>
      <c r="F1509" t="s">
        <v>554</v>
      </c>
      <c r="G1509" t="s">
        <v>2377</v>
      </c>
      <c r="H1509" t="s">
        <v>176</v>
      </c>
      <c r="I1509" t="s">
        <v>130</v>
      </c>
      <c r="J1509" t="s">
        <v>37</v>
      </c>
      <c r="K1509" t="s">
        <v>586</v>
      </c>
      <c r="L1509" t="s">
        <v>39</v>
      </c>
      <c r="M1509">
        <v>1972900</v>
      </c>
      <c r="N1509">
        <v>0</v>
      </c>
      <c r="O1509">
        <v>1972900</v>
      </c>
      <c r="P1509">
        <v>0</v>
      </c>
      <c r="Q1509" t="s">
        <v>2404</v>
      </c>
      <c r="R1509" t="s">
        <v>3155</v>
      </c>
      <c r="S1509" t="s">
        <v>3750</v>
      </c>
      <c r="T1509" t="s">
        <v>588</v>
      </c>
      <c r="U1509" t="s">
        <v>4263</v>
      </c>
      <c r="V1509" t="s">
        <v>4264</v>
      </c>
      <c r="W1509" t="s">
        <v>588</v>
      </c>
      <c r="X1509" t="str">
        <f t="shared" si="23"/>
        <v>Funcionamiento</v>
      </c>
      <c r="Y1509" t="s">
        <v>2377</v>
      </c>
    </row>
    <row r="1510" spans="1:25" x14ac:dyDescent="0.2">
      <c r="A1510" t="s">
        <v>3147</v>
      </c>
      <c r="B1510" t="s">
        <v>3249</v>
      </c>
      <c r="C1510" t="s">
        <v>4265</v>
      </c>
      <c r="D1510" t="s">
        <v>583</v>
      </c>
      <c r="E1510" t="s">
        <v>584</v>
      </c>
      <c r="F1510" t="s">
        <v>554</v>
      </c>
      <c r="G1510" t="s">
        <v>2377</v>
      </c>
      <c r="H1510" t="s">
        <v>169</v>
      </c>
      <c r="I1510" t="s">
        <v>123</v>
      </c>
      <c r="J1510" t="s">
        <v>37</v>
      </c>
      <c r="K1510" t="s">
        <v>586</v>
      </c>
      <c r="L1510" t="s">
        <v>39</v>
      </c>
      <c r="M1510">
        <v>3994604</v>
      </c>
      <c r="N1510">
        <v>0</v>
      </c>
      <c r="O1510">
        <v>3994604</v>
      </c>
      <c r="P1510">
        <v>0</v>
      </c>
      <c r="Q1510" t="s">
        <v>2910</v>
      </c>
      <c r="R1510" t="s">
        <v>3147</v>
      </c>
      <c r="S1510" t="s">
        <v>3246</v>
      </c>
      <c r="T1510" t="s">
        <v>588</v>
      </c>
      <c r="U1510" t="s">
        <v>4266</v>
      </c>
      <c r="V1510" t="s">
        <v>4267</v>
      </c>
      <c r="W1510" t="s">
        <v>588</v>
      </c>
      <c r="X1510" t="str">
        <f t="shared" si="23"/>
        <v>Funcionamiento</v>
      </c>
      <c r="Y1510" t="s">
        <v>2377</v>
      </c>
    </row>
    <row r="1511" spans="1:25" x14ac:dyDescent="0.2">
      <c r="A1511" t="s">
        <v>3147</v>
      </c>
      <c r="B1511" t="s">
        <v>3249</v>
      </c>
      <c r="C1511" t="s">
        <v>4265</v>
      </c>
      <c r="D1511" t="s">
        <v>583</v>
      </c>
      <c r="E1511" t="s">
        <v>584</v>
      </c>
      <c r="F1511" t="s">
        <v>554</v>
      </c>
      <c r="G1511" t="s">
        <v>2377</v>
      </c>
      <c r="H1511" t="s">
        <v>178</v>
      </c>
      <c r="I1511" t="s">
        <v>132</v>
      </c>
      <c r="J1511" t="s">
        <v>37</v>
      </c>
      <c r="K1511" t="s">
        <v>586</v>
      </c>
      <c r="L1511" t="s">
        <v>39</v>
      </c>
      <c r="M1511">
        <v>5308017</v>
      </c>
      <c r="N1511">
        <v>0</v>
      </c>
      <c r="O1511">
        <v>5308017</v>
      </c>
      <c r="P1511">
        <v>0</v>
      </c>
      <c r="Q1511" t="s">
        <v>2910</v>
      </c>
      <c r="R1511" t="s">
        <v>3147</v>
      </c>
      <c r="S1511" t="s">
        <v>3246</v>
      </c>
      <c r="T1511" t="s">
        <v>588</v>
      </c>
      <c r="U1511" t="s">
        <v>4266</v>
      </c>
      <c r="V1511" t="s">
        <v>4267</v>
      </c>
      <c r="W1511" t="s">
        <v>588</v>
      </c>
      <c r="X1511" t="str">
        <f t="shared" si="23"/>
        <v>Funcionamiento</v>
      </c>
      <c r="Y1511" t="s">
        <v>2377</v>
      </c>
    </row>
    <row r="1512" spans="1:25" x14ac:dyDescent="0.2">
      <c r="A1512" t="s">
        <v>3147</v>
      </c>
      <c r="B1512" t="s">
        <v>3249</v>
      </c>
      <c r="C1512" t="s">
        <v>4265</v>
      </c>
      <c r="D1512" t="s">
        <v>583</v>
      </c>
      <c r="E1512" t="s">
        <v>584</v>
      </c>
      <c r="F1512" t="s">
        <v>554</v>
      </c>
      <c r="G1512" t="s">
        <v>2377</v>
      </c>
      <c r="H1512" t="s">
        <v>180</v>
      </c>
      <c r="I1512" t="s">
        <v>134</v>
      </c>
      <c r="J1512" t="s">
        <v>37</v>
      </c>
      <c r="K1512" t="s">
        <v>586</v>
      </c>
      <c r="L1512" t="s">
        <v>39</v>
      </c>
      <c r="M1512">
        <v>410166</v>
      </c>
      <c r="N1512">
        <v>0</v>
      </c>
      <c r="O1512">
        <v>410166</v>
      </c>
      <c r="P1512">
        <v>0</v>
      </c>
      <c r="Q1512" t="s">
        <v>2910</v>
      </c>
      <c r="R1512" t="s">
        <v>3147</v>
      </c>
      <c r="S1512" t="s">
        <v>3246</v>
      </c>
      <c r="T1512" t="s">
        <v>588</v>
      </c>
      <c r="U1512" t="s">
        <v>4266</v>
      </c>
      <c r="V1512" t="s">
        <v>4267</v>
      </c>
      <c r="W1512" t="s">
        <v>588</v>
      </c>
      <c r="X1512" t="str">
        <f t="shared" si="23"/>
        <v>Funcionamiento</v>
      </c>
      <c r="Y1512" t="s">
        <v>2377</v>
      </c>
    </row>
    <row r="1513" spans="1:25" x14ac:dyDescent="0.2">
      <c r="A1513" t="s">
        <v>3147</v>
      </c>
      <c r="B1513" t="s">
        <v>3249</v>
      </c>
      <c r="C1513" t="s">
        <v>4265</v>
      </c>
      <c r="D1513" t="s">
        <v>583</v>
      </c>
      <c r="E1513" t="s">
        <v>584</v>
      </c>
      <c r="F1513" t="s">
        <v>554</v>
      </c>
      <c r="G1513" t="s">
        <v>2377</v>
      </c>
      <c r="H1513" t="s">
        <v>181</v>
      </c>
      <c r="I1513" t="s">
        <v>135</v>
      </c>
      <c r="J1513" t="s">
        <v>37</v>
      </c>
      <c r="K1513" t="s">
        <v>586</v>
      </c>
      <c r="L1513" t="s">
        <v>39</v>
      </c>
      <c r="M1513">
        <v>2354967</v>
      </c>
      <c r="N1513">
        <v>0</v>
      </c>
      <c r="O1513">
        <v>2354967</v>
      </c>
      <c r="P1513">
        <v>0</v>
      </c>
      <c r="Q1513" t="s">
        <v>2910</v>
      </c>
      <c r="R1513" t="s">
        <v>3147</v>
      </c>
      <c r="S1513" t="s">
        <v>3246</v>
      </c>
      <c r="T1513" t="s">
        <v>588</v>
      </c>
      <c r="U1513" t="s">
        <v>4266</v>
      </c>
      <c r="V1513" t="s">
        <v>4267</v>
      </c>
      <c r="W1513" t="s">
        <v>588</v>
      </c>
      <c r="X1513" t="str">
        <f t="shared" si="23"/>
        <v>Funcionamiento</v>
      </c>
      <c r="Y1513" t="s">
        <v>2377</v>
      </c>
    </row>
    <row r="1514" spans="1:25" x14ac:dyDescent="0.2">
      <c r="A1514" t="s">
        <v>3147</v>
      </c>
      <c r="B1514" t="s">
        <v>3249</v>
      </c>
      <c r="C1514" t="s">
        <v>4265</v>
      </c>
      <c r="D1514" t="s">
        <v>583</v>
      </c>
      <c r="E1514" t="s">
        <v>584</v>
      </c>
      <c r="F1514" t="s">
        <v>554</v>
      </c>
      <c r="G1514" t="s">
        <v>2377</v>
      </c>
      <c r="H1514" t="s">
        <v>192</v>
      </c>
      <c r="I1514" t="s">
        <v>147</v>
      </c>
      <c r="J1514" t="s">
        <v>37</v>
      </c>
      <c r="K1514" t="s">
        <v>586</v>
      </c>
      <c r="L1514" t="s">
        <v>39</v>
      </c>
      <c r="M1514">
        <v>0</v>
      </c>
      <c r="N1514">
        <v>423047</v>
      </c>
      <c r="O1514">
        <v>423047</v>
      </c>
      <c r="P1514">
        <v>0</v>
      </c>
      <c r="Q1514" t="s">
        <v>2910</v>
      </c>
      <c r="R1514" t="s">
        <v>3147</v>
      </c>
      <c r="S1514" t="s">
        <v>3246</v>
      </c>
      <c r="T1514" t="s">
        <v>588</v>
      </c>
      <c r="U1514" t="s">
        <v>4266</v>
      </c>
      <c r="V1514" t="s">
        <v>4267</v>
      </c>
      <c r="W1514" t="s">
        <v>588</v>
      </c>
      <c r="X1514" t="str">
        <f t="shared" si="23"/>
        <v>Funcionamiento</v>
      </c>
      <c r="Y1514" t="s">
        <v>2377</v>
      </c>
    </row>
    <row r="1515" spans="1:25" x14ac:dyDescent="0.2">
      <c r="A1515" t="s">
        <v>3147</v>
      </c>
      <c r="B1515" t="s">
        <v>3249</v>
      </c>
      <c r="C1515" t="s">
        <v>4265</v>
      </c>
      <c r="D1515" t="s">
        <v>583</v>
      </c>
      <c r="E1515" t="s">
        <v>584</v>
      </c>
      <c r="F1515" t="s">
        <v>554</v>
      </c>
      <c r="G1515" t="s">
        <v>2377</v>
      </c>
      <c r="H1515" t="s">
        <v>557</v>
      </c>
      <c r="I1515" t="s">
        <v>3221</v>
      </c>
      <c r="J1515" t="s">
        <v>37</v>
      </c>
      <c r="K1515" t="s">
        <v>586</v>
      </c>
      <c r="L1515" t="s">
        <v>39</v>
      </c>
      <c r="M1515">
        <v>1652520</v>
      </c>
      <c r="N1515">
        <v>0</v>
      </c>
      <c r="O1515">
        <v>1652520</v>
      </c>
      <c r="P1515">
        <v>0</v>
      </c>
      <c r="Q1515" t="s">
        <v>2910</v>
      </c>
      <c r="R1515" t="s">
        <v>3147</v>
      </c>
      <c r="S1515" t="s">
        <v>3246</v>
      </c>
      <c r="T1515" t="s">
        <v>588</v>
      </c>
      <c r="U1515" t="s">
        <v>4266</v>
      </c>
      <c r="V1515" t="s">
        <v>4267</v>
      </c>
      <c r="W1515" t="s">
        <v>588</v>
      </c>
      <c r="X1515" t="str">
        <f t="shared" si="23"/>
        <v>Funcionamiento</v>
      </c>
      <c r="Y1515" t="s">
        <v>2377</v>
      </c>
    </row>
    <row r="1516" spans="1:25" x14ac:dyDescent="0.2">
      <c r="A1516" t="s">
        <v>3147</v>
      </c>
      <c r="B1516" t="s">
        <v>3249</v>
      </c>
      <c r="C1516" t="s">
        <v>4265</v>
      </c>
      <c r="D1516" t="s">
        <v>583</v>
      </c>
      <c r="E1516" t="s">
        <v>584</v>
      </c>
      <c r="F1516" t="s">
        <v>554</v>
      </c>
      <c r="G1516" t="s">
        <v>2377</v>
      </c>
      <c r="H1516" t="s">
        <v>171</v>
      </c>
      <c r="I1516" t="s">
        <v>125</v>
      </c>
      <c r="J1516" t="s">
        <v>37</v>
      </c>
      <c r="K1516" t="s">
        <v>586</v>
      </c>
      <c r="L1516" t="s">
        <v>39</v>
      </c>
      <c r="M1516">
        <v>5223995</v>
      </c>
      <c r="N1516">
        <v>0</v>
      </c>
      <c r="O1516">
        <v>5223995</v>
      </c>
      <c r="P1516">
        <v>0</v>
      </c>
      <c r="Q1516" t="s">
        <v>2910</v>
      </c>
      <c r="R1516" t="s">
        <v>3147</v>
      </c>
      <c r="S1516" t="s">
        <v>3246</v>
      </c>
      <c r="T1516" t="s">
        <v>588</v>
      </c>
      <c r="U1516" t="s">
        <v>4266</v>
      </c>
      <c r="V1516" t="s">
        <v>4267</v>
      </c>
      <c r="W1516" t="s">
        <v>588</v>
      </c>
      <c r="X1516" t="str">
        <f t="shared" si="23"/>
        <v>Funcionamiento</v>
      </c>
      <c r="Y1516" t="s">
        <v>2377</v>
      </c>
    </row>
    <row r="1517" spans="1:25" x14ac:dyDescent="0.2">
      <c r="A1517" t="s">
        <v>3147</v>
      </c>
      <c r="B1517" t="s">
        <v>3249</v>
      </c>
      <c r="C1517" t="s">
        <v>4265</v>
      </c>
      <c r="D1517" t="s">
        <v>583</v>
      </c>
      <c r="E1517" t="s">
        <v>584</v>
      </c>
      <c r="F1517" t="s">
        <v>554</v>
      </c>
      <c r="G1517" t="s">
        <v>2377</v>
      </c>
      <c r="H1517" t="s">
        <v>164</v>
      </c>
      <c r="I1517" t="s">
        <v>118</v>
      </c>
      <c r="J1517" t="s">
        <v>37</v>
      </c>
      <c r="K1517" t="s">
        <v>586</v>
      </c>
      <c r="L1517" t="s">
        <v>39</v>
      </c>
      <c r="M1517">
        <v>42314655</v>
      </c>
      <c r="N1517">
        <v>0</v>
      </c>
      <c r="O1517">
        <v>42314655</v>
      </c>
      <c r="P1517">
        <v>0</v>
      </c>
      <c r="Q1517" t="s">
        <v>2910</v>
      </c>
      <c r="R1517" t="s">
        <v>3147</v>
      </c>
      <c r="S1517" t="s">
        <v>3246</v>
      </c>
      <c r="T1517" t="s">
        <v>588</v>
      </c>
      <c r="U1517" t="s">
        <v>4266</v>
      </c>
      <c r="V1517" t="s">
        <v>4267</v>
      </c>
      <c r="W1517" t="s">
        <v>588</v>
      </c>
      <c r="X1517" t="str">
        <f t="shared" si="23"/>
        <v>Funcionamiento</v>
      </c>
      <c r="Y1517" t="s">
        <v>2377</v>
      </c>
    </row>
    <row r="1518" spans="1:25" x14ac:dyDescent="0.2">
      <c r="A1518" t="s">
        <v>3147</v>
      </c>
      <c r="B1518" t="s">
        <v>3249</v>
      </c>
      <c r="C1518" t="s">
        <v>4265</v>
      </c>
      <c r="D1518" t="s">
        <v>583</v>
      </c>
      <c r="E1518" t="s">
        <v>584</v>
      </c>
      <c r="F1518" t="s">
        <v>554</v>
      </c>
      <c r="G1518" t="s">
        <v>2377</v>
      </c>
      <c r="H1518" t="s">
        <v>166</v>
      </c>
      <c r="I1518" t="s">
        <v>120</v>
      </c>
      <c r="J1518" t="s">
        <v>37</v>
      </c>
      <c r="K1518" t="s">
        <v>586</v>
      </c>
      <c r="L1518" t="s">
        <v>39</v>
      </c>
      <c r="M1518">
        <v>1209594</v>
      </c>
      <c r="N1518">
        <v>0</v>
      </c>
      <c r="O1518">
        <v>1209594</v>
      </c>
      <c r="P1518">
        <v>0</v>
      </c>
      <c r="Q1518" t="s">
        <v>2910</v>
      </c>
      <c r="R1518" t="s">
        <v>3147</v>
      </c>
      <c r="S1518" t="s">
        <v>3246</v>
      </c>
      <c r="T1518" t="s">
        <v>588</v>
      </c>
      <c r="U1518" t="s">
        <v>4266</v>
      </c>
      <c r="V1518" t="s">
        <v>4267</v>
      </c>
      <c r="W1518" t="s">
        <v>588</v>
      </c>
      <c r="X1518" t="str">
        <f t="shared" si="23"/>
        <v>Funcionamiento</v>
      </c>
      <c r="Y1518" t="s">
        <v>2377</v>
      </c>
    </row>
    <row r="1519" spans="1:25" x14ac:dyDescent="0.2">
      <c r="A1519" t="s">
        <v>3181</v>
      </c>
      <c r="B1519" t="s">
        <v>3412</v>
      </c>
      <c r="C1519" t="s">
        <v>4268</v>
      </c>
      <c r="D1519" t="s">
        <v>583</v>
      </c>
      <c r="E1519" t="s">
        <v>584</v>
      </c>
      <c r="F1519" t="s">
        <v>554</v>
      </c>
      <c r="G1519" t="s">
        <v>2377</v>
      </c>
      <c r="H1519" t="s">
        <v>174</v>
      </c>
      <c r="I1519" t="s">
        <v>128</v>
      </c>
      <c r="J1519" t="s">
        <v>37</v>
      </c>
      <c r="K1519" t="s">
        <v>586</v>
      </c>
      <c r="L1519" t="s">
        <v>39</v>
      </c>
      <c r="M1519">
        <v>2448600</v>
      </c>
      <c r="N1519">
        <v>0</v>
      </c>
      <c r="O1519">
        <v>2448600</v>
      </c>
      <c r="P1519">
        <v>0</v>
      </c>
      <c r="Q1519" t="s">
        <v>2911</v>
      </c>
      <c r="R1519" t="s">
        <v>3181</v>
      </c>
      <c r="S1519" t="s">
        <v>3251</v>
      </c>
      <c r="T1519" t="s">
        <v>588</v>
      </c>
      <c r="U1519" t="s">
        <v>4269</v>
      </c>
      <c r="V1519" t="s">
        <v>4270</v>
      </c>
      <c r="W1519" t="s">
        <v>588</v>
      </c>
      <c r="X1519" t="str">
        <f t="shared" si="23"/>
        <v>Funcionamiento</v>
      </c>
      <c r="Y1519" t="s">
        <v>2377</v>
      </c>
    </row>
    <row r="1520" spans="1:25" x14ac:dyDescent="0.2">
      <c r="A1520" t="s">
        <v>3181</v>
      </c>
      <c r="B1520" t="s">
        <v>3412</v>
      </c>
      <c r="C1520" t="s">
        <v>4268</v>
      </c>
      <c r="D1520" t="s">
        <v>583</v>
      </c>
      <c r="E1520" t="s">
        <v>584</v>
      </c>
      <c r="F1520" t="s">
        <v>554</v>
      </c>
      <c r="G1520" t="s">
        <v>2377</v>
      </c>
      <c r="H1520" t="s">
        <v>173</v>
      </c>
      <c r="I1520" t="s">
        <v>127</v>
      </c>
      <c r="J1520" t="s">
        <v>37</v>
      </c>
      <c r="K1520" t="s">
        <v>586</v>
      </c>
      <c r="L1520" t="s">
        <v>39</v>
      </c>
      <c r="M1520">
        <v>4499100</v>
      </c>
      <c r="N1520">
        <v>0</v>
      </c>
      <c r="O1520">
        <v>4499100</v>
      </c>
      <c r="P1520">
        <v>0</v>
      </c>
      <c r="Q1520" t="s">
        <v>2911</v>
      </c>
      <c r="R1520" t="s">
        <v>3181</v>
      </c>
      <c r="S1520" t="s">
        <v>3251</v>
      </c>
      <c r="T1520" t="s">
        <v>588</v>
      </c>
      <c r="U1520" t="s">
        <v>4269</v>
      </c>
      <c r="V1520" t="s">
        <v>4270</v>
      </c>
      <c r="W1520" t="s">
        <v>588</v>
      </c>
      <c r="X1520" t="str">
        <f t="shared" si="23"/>
        <v>Funcionamiento</v>
      </c>
      <c r="Y1520" t="s">
        <v>2377</v>
      </c>
    </row>
    <row r="1521" spans="1:25" x14ac:dyDescent="0.2">
      <c r="A1521" t="s">
        <v>3181</v>
      </c>
      <c r="B1521" t="s">
        <v>3412</v>
      </c>
      <c r="C1521" t="s">
        <v>4268</v>
      </c>
      <c r="D1521" t="s">
        <v>583</v>
      </c>
      <c r="E1521" t="s">
        <v>584</v>
      </c>
      <c r="F1521" t="s">
        <v>554</v>
      </c>
      <c r="G1521" t="s">
        <v>2377</v>
      </c>
      <c r="H1521" t="s">
        <v>175</v>
      </c>
      <c r="I1521" t="s">
        <v>129</v>
      </c>
      <c r="J1521" t="s">
        <v>37</v>
      </c>
      <c r="K1521" t="s">
        <v>586</v>
      </c>
      <c r="L1521" t="s">
        <v>39</v>
      </c>
      <c r="M1521">
        <v>504900</v>
      </c>
      <c r="N1521">
        <v>0</v>
      </c>
      <c r="O1521">
        <v>504900</v>
      </c>
      <c r="P1521">
        <v>0</v>
      </c>
      <c r="Q1521" t="s">
        <v>2911</v>
      </c>
      <c r="R1521" t="s">
        <v>3181</v>
      </c>
      <c r="S1521" t="s">
        <v>3251</v>
      </c>
      <c r="T1521" t="s">
        <v>588</v>
      </c>
      <c r="U1521" t="s">
        <v>4269</v>
      </c>
      <c r="V1521" t="s">
        <v>4270</v>
      </c>
      <c r="W1521" t="s">
        <v>588</v>
      </c>
      <c r="X1521" t="str">
        <f t="shared" si="23"/>
        <v>Funcionamiento</v>
      </c>
      <c r="Y1521" t="s">
        <v>2377</v>
      </c>
    </row>
    <row r="1522" spans="1:25" x14ac:dyDescent="0.2">
      <c r="A1522" t="s">
        <v>3181</v>
      </c>
      <c r="B1522" t="s">
        <v>3412</v>
      </c>
      <c r="C1522" t="s">
        <v>4268</v>
      </c>
      <c r="D1522" t="s">
        <v>583</v>
      </c>
      <c r="E1522" t="s">
        <v>584</v>
      </c>
      <c r="F1522" t="s">
        <v>554</v>
      </c>
      <c r="G1522" t="s">
        <v>2377</v>
      </c>
      <c r="H1522" t="s">
        <v>176</v>
      </c>
      <c r="I1522" t="s">
        <v>130</v>
      </c>
      <c r="J1522" t="s">
        <v>37</v>
      </c>
      <c r="K1522" t="s">
        <v>586</v>
      </c>
      <c r="L1522" t="s">
        <v>39</v>
      </c>
      <c r="M1522">
        <v>1837200</v>
      </c>
      <c r="N1522">
        <v>0</v>
      </c>
      <c r="O1522">
        <v>1837200</v>
      </c>
      <c r="P1522">
        <v>0</v>
      </c>
      <c r="Q1522" t="s">
        <v>2911</v>
      </c>
      <c r="R1522" t="s">
        <v>3181</v>
      </c>
      <c r="S1522" t="s">
        <v>3251</v>
      </c>
      <c r="T1522" t="s">
        <v>588</v>
      </c>
      <c r="U1522" t="s">
        <v>4269</v>
      </c>
      <c r="V1522" t="s">
        <v>4270</v>
      </c>
      <c r="W1522" t="s">
        <v>588</v>
      </c>
      <c r="X1522" t="str">
        <f t="shared" si="23"/>
        <v>Funcionamiento</v>
      </c>
      <c r="Y1522" t="s">
        <v>2377</v>
      </c>
    </row>
    <row r="1523" spans="1:25" x14ac:dyDescent="0.2">
      <c r="A1523" t="s">
        <v>3181</v>
      </c>
      <c r="B1523" t="s">
        <v>3412</v>
      </c>
      <c r="C1523" t="s">
        <v>4268</v>
      </c>
      <c r="D1523" t="s">
        <v>583</v>
      </c>
      <c r="E1523" t="s">
        <v>584</v>
      </c>
      <c r="F1523" t="s">
        <v>554</v>
      </c>
      <c r="G1523" t="s">
        <v>2377</v>
      </c>
      <c r="H1523" t="s">
        <v>177</v>
      </c>
      <c r="I1523" t="s">
        <v>131</v>
      </c>
      <c r="J1523" t="s">
        <v>37</v>
      </c>
      <c r="K1523" t="s">
        <v>586</v>
      </c>
      <c r="L1523" t="s">
        <v>39</v>
      </c>
      <c r="M1523">
        <v>1225100</v>
      </c>
      <c r="N1523">
        <v>0</v>
      </c>
      <c r="O1523">
        <v>1225100</v>
      </c>
      <c r="P1523">
        <v>0</v>
      </c>
      <c r="Q1523" t="s">
        <v>2911</v>
      </c>
      <c r="R1523" t="s">
        <v>3181</v>
      </c>
      <c r="S1523" t="s">
        <v>3251</v>
      </c>
      <c r="T1523" t="s">
        <v>588</v>
      </c>
      <c r="U1523" t="s">
        <v>4269</v>
      </c>
      <c r="V1523" t="s">
        <v>4270</v>
      </c>
      <c r="W1523" t="s">
        <v>588</v>
      </c>
      <c r="X1523" t="str">
        <f t="shared" si="23"/>
        <v>Funcionamiento</v>
      </c>
      <c r="Y1523" t="s">
        <v>2377</v>
      </c>
    </row>
    <row r="1524" spans="1:25" x14ac:dyDescent="0.2">
      <c r="A1524" t="s">
        <v>3181</v>
      </c>
      <c r="B1524" t="s">
        <v>3412</v>
      </c>
      <c r="C1524" t="s">
        <v>4268</v>
      </c>
      <c r="D1524" t="s">
        <v>583</v>
      </c>
      <c r="E1524" t="s">
        <v>584</v>
      </c>
      <c r="F1524" t="s">
        <v>554</v>
      </c>
      <c r="G1524" t="s">
        <v>2377</v>
      </c>
      <c r="H1524" t="s">
        <v>172</v>
      </c>
      <c r="I1524" t="s">
        <v>126</v>
      </c>
      <c r="J1524" t="s">
        <v>37</v>
      </c>
      <c r="K1524" t="s">
        <v>586</v>
      </c>
      <c r="L1524" t="s">
        <v>39</v>
      </c>
      <c r="M1524">
        <v>6351700</v>
      </c>
      <c r="N1524">
        <v>0</v>
      </c>
      <c r="O1524">
        <v>6351700</v>
      </c>
      <c r="P1524">
        <v>0</v>
      </c>
      <c r="Q1524" t="s">
        <v>2911</v>
      </c>
      <c r="R1524" t="s">
        <v>3181</v>
      </c>
      <c r="S1524" t="s">
        <v>3251</v>
      </c>
      <c r="T1524" t="s">
        <v>588</v>
      </c>
      <c r="U1524" t="s">
        <v>4269</v>
      </c>
      <c r="V1524" t="s">
        <v>4270</v>
      </c>
      <c r="W1524" t="s">
        <v>588</v>
      </c>
      <c r="X1524" t="str">
        <f t="shared" si="23"/>
        <v>Funcionamiento</v>
      </c>
      <c r="Y1524" t="s">
        <v>2377</v>
      </c>
    </row>
    <row r="1525" spans="1:25" x14ac:dyDescent="0.2">
      <c r="A1525" t="s">
        <v>3187</v>
      </c>
      <c r="B1525" t="s">
        <v>3419</v>
      </c>
      <c r="C1525" t="s">
        <v>4271</v>
      </c>
      <c r="D1525" t="s">
        <v>583</v>
      </c>
      <c r="E1525" t="s">
        <v>584</v>
      </c>
      <c r="F1525" t="s">
        <v>3087</v>
      </c>
      <c r="G1525" t="s">
        <v>2377</v>
      </c>
      <c r="H1525" t="s">
        <v>197</v>
      </c>
      <c r="I1525" t="s">
        <v>155</v>
      </c>
      <c r="J1525" t="s">
        <v>48</v>
      </c>
      <c r="K1525" t="s">
        <v>596</v>
      </c>
      <c r="L1525" t="s">
        <v>39</v>
      </c>
      <c r="M1525">
        <v>6439785</v>
      </c>
      <c r="N1525">
        <v>-1539785</v>
      </c>
      <c r="O1525">
        <v>4900000</v>
      </c>
      <c r="P1525">
        <v>0</v>
      </c>
      <c r="Q1525" t="s">
        <v>2912</v>
      </c>
      <c r="R1525" t="s">
        <v>3187</v>
      </c>
      <c r="S1525" t="s">
        <v>3497</v>
      </c>
      <c r="T1525" t="s">
        <v>5299</v>
      </c>
      <c r="U1525" t="s">
        <v>5626</v>
      </c>
      <c r="V1525" t="s">
        <v>8944</v>
      </c>
      <c r="W1525" t="s">
        <v>588</v>
      </c>
      <c r="X1525" t="str">
        <f t="shared" si="23"/>
        <v>Inversión</v>
      </c>
      <c r="Y1525" t="s">
        <v>626</v>
      </c>
    </row>
    <row r="1526" spans="1:25" x14ac:dyDescent="0.2">
      <c r="A1526" t="s">
        <v>3165</v>
      </c>
      <c r="B1526" t="s">
        <v>4272</v>
      </c>
      <c r="C1526" t="s">
        <v>4273</v>
      </c>
      <c r="D1526" t="s">
        <v>583</v>
      </c>
      <c r="E1526" t="s">
        <v>644</v>
      </c>
      <c r="F1526" t="s">
        <v>3090</v>
      </c>
      <c r="G1526" t="s">
        <v>2377</v>
      </c>
      <c r="H1526" t="s">
        <v>198</v>
      </c>
      <c r="I1526" t="s">
        <v>157</v>
      </c>
      <c r="J1526" t="s">
        <v>37</v>
      </c>
      <c r="K1526" t="s">
        <v>709</v>
      </c>
      <c r="L1526" t="s">
        <v>39</v>
      </c>
      <c r="M1526">
        <v>251484</v>
      </c>
      <c r="N1526">
        <v>-251484</v>
      </c>
      <c r="O1526">
        <v>0</v>
      </c>
      <c r="P1526">
        <v>0</v>
      </c>
      <c r="Q1526" t="s">
        <v>2913</v>
      </c>
      <c r="R1526" t="s">
        <v>3165</v>
      </c>
      <c r="S1526" t="s">
        <v>588</v>
      </c>
      <c r="T1526" t="s">
        <v>588</v>
      </c>
      <c r="U1526" t="s">
        <v>588</v>
      </c>
      <c r="V1526" t="s">
        <v>588</v>
      </c>
      <c r="W1526" t="s">
        <v>588</v>
      </c>
      <c r="X1526" t="str">
        <f t="shared" si="23"/>
        <v>Inversión</v>
      </c>
      <c r="Y1526" t="s">
        <v>708</v>
      </c>
    </row>
    <row r="1527" spans="1:25" x14ac:dyDescent="0.2">
      <c r="A1527" t="s">
        <v>3171</v>
      </c>
      <c r="B1527" t="s">
        <v>4065</v>
      </c>
      <c r="C1527" t="s">
        <v>4274</v>
      </c>
      <c r="D1527" t="s">
        <v>583</v>
      </c>
      <c r="E1527" t="s">
        <v>584</v>
      </c>
      <c r="F1527" t="s">
        <v>3144</v>
      </c>
      <c r="G1527" t="s">
        <v>2377</v>
      </c>
      <c r="H1527" t="s">
        <v>201</v>
      </c>
      <c r="I1527" t="s">
        <v>163</v>
      </c>
      <c r="J1527" t="s">
        <v>37</v>
      </c>
      <c r="K1527" t="s">
        <v>586</v>
      </c>
      <c r="L1527" t="s">
        <v>39</v>
      </c>
      <c r="M1527">
        <v>3311315</v>
      </c>
      <c r="N1527">
        <v>-176619</v>
      </c>
      <c r="O1527">
        <v>3134696</v>
      </c>
      <c r="P1527">
        <v>0</v>
      </c>
      <c r="Q1527" t="s">
        <v>2914</v>
      </c>
      <c r="R1527" t="s">
        <v>3171</v>
      </c>
      <c r="S1527" t="s">
        <v>4275</v>
      </c>
      <c r="T1527" t="s">
        <v>4948</v>
      </c>
      <c r="U1527" t="s">
        <v>5628</v>
      </c>
      <c r="V1527" t="s">
        <v>8945</v>
      </c>
      <c r="W1527" t="s">
        <v>588</v>
      </c>
      <c r="X1527" t="str">
        <f t="shared" si="23"/>
        <v>Inversión</v>
      </c>
      <c r="Y1527" t="s">
        <v>585</v>
      </c>
    </row>
    <row r="1528" spans="1:25" x14ac:dyDescent="0.2">
      <c r="A1528" t="s">
        <v>3177</v>
      </c>
      <c r="B1528" t="s">
        <v>3266</v>
      </c>
      <c r="C1528" t="s">
        <v>4276</v>
      </c>
      <c r="D1528" t="s">
        <v>583</v>
      </c>
      <c r="E1528" t="s">
        <v>584</v>
      </c>
      <c r="F1528" t="s">
        <v>554</v>
      </c>
      <c r="G1528" t="s">
        <v>2377</v>
      </c>
      <c r="H1528" t="s">
        <v>178</v>
      </c>
      <c r="I1528" t="s">
        <v>132</v>
      </c>
      <c r="J1528" t="s">
        <v>37</v>
      </c>
      <c r="K1528" t="s">
        <v>586</v>
      </c>
      <c r="L1528" t="s">
        <v>39</v>
      </c>
      <c r="M1528">
        <v>1358620</v>
      </c>
      <c r="N1528">
        <v>0</v>
      </c>
      <c r="O1528">
        <v>1358620</v>
      </c>
      <c r="P1528">
        <v>0</v>
      </c>
      <c r="Q1528" t="s">
        <v>2915</v>
      </c>
      <c r="R1528" t="s">
        <v>3177</v>
      </c>
      <c r="S1528" t="s">
        <v>4277</v>
      </c>
      <c r="T1528" t="s">
        <v>588</v>
      </c>
      <c r="U1528" t="s">
        <v>4278</v>
      </c>
      <c r="V1528" t="s">
        <v>4279</v>
      </c>
      <c r="W1528" t="s">
        <v>588</v>
      </c>
      <c r="X1528" t="str">
        <f t="shared" si="23"/>
        <v>Funcionamiento</v>
      </c>
      <c r="Y1528" t="s">
        <v>2377</v>
      </c>
    </row>
    <row r="1529" spans="1:25" x14ac:dyDescent="0.2">
      <c r="A1529" t="s">
        <v>3177</v>
      </c>
      <c r="B1529" t="s">
        <v>3266</v>
      </c>
      <c r="C1529" t="s">
        <v>4276</v>
      </c>
      <c r="D1529" t="s">
        <v>583</v>
      </c>
      <c r="E1529" t="s">
        <v>584</v>
      </c>
      <c r="F1529" t="s">
        <v>554</v>
      </c>
      <c r="G1529" t="s">
        <v>2377</v>
      </c>
      <c r="H1529" t="s">
        <v>180</v>
      </c>
      <c r="I1529" t="s">
        <v>134</v>
      </c>
      <c r="J1529" t="s">
        <v>37</v>
      </c>
      <c r="K1529" t="s">
        <v>586</v>
      </c>
      <c r="L1529" t="s">
        <v>39</v>
      </c>
      <c r="M1529">
        <v>98364</v>
      </c>
      <c r="N1529">
        <v>0</v>
      </c>
      <c r="O1529">
        <v>98364</v>
      </c>
      <c r="P1529">
        <v>0</v>
      </c>
      <c r="Q1529" t="s">
        <v>2915</v>
      </c>
      <c r="R1529" t="s">
        <v>3177</v>
      </c>
      <c r="S1529" t="s">
        <v>4277</v>
      </c>
      <c r="T1529" t="s">
        <v>588</v>
      </c>
      <c r="U1529" t="s">
        <v>4278</v>
      </c>
      <c r="V1529" t="s">
        <v>4279</v>
      </c>
      <c r="W1529" t="s">
        <v>588</v>
      </c>
      <c r="X1529" t="str">
        <f t="shared" si="23"/>
        <v>Funcionamiento</v>
      </c>
      <c r="Y1529" t="s">
        <v>2377</v>
      </c>
    </row>
    <row r="1530" spans="1:25" x14ac:dyDescent="0.2">
      <c r="A1530" t="s">
        <v>3177</v>
      </c>
      <c r="B1530" t="s">
        <v>3266</v>
      </c>
      <c r="C1530" t="s">
        <v>4276</v>
      </c>
      <c r="D1530" t="s">
        <v>583</v>
      </c>
      <c r="E1530" t="s">
        <v>584</v>
      </c>
      <c r="F1530" t="s">
        <v>554</v>
      </c>
      <c r="G1530" t="s">
        <v>2377</v>
      </c>
      <c r="H1530" t="s">
        <v>181</v>
      </c>
      <c r="I1530" t="s">
        <v>135</v>
      </c>
      <c r="J1530" t="s">
        <v>37</v>
      </c>
      <c r="K1530" t="s">
        <v>586</v>
      </c>
      <c r="L1530" t="s">
        <v>39</v>
      </c>
      <c r="M1530">
        <v>2354967</v>
      </c>
      <c r="N1530">
        <v>0</v>
      </c>
      <c r="O1530">
        <v>2354967</v>
      </c>
      <c r="P1530">
        <v>0</v>
      </c>
      <c r="Q1530" t="s">
        <v>2915</v>
      </c>
      <c r="R1530" t="s">
        <v>3177</v>
      </c>
      <c r="S1530" t="s">
        <v>4277</v>
      </c>
      <c r="T1530" t="s">
        <v>588</v>
      </c>
      <c r="U1530" t="s">
        <v>4278</v>
      </c>
      <c r="V1530" t="s">
        <v>4279</v>
      </c>
      <c r="W1530" t="s">
        <v>588</v>
      </c>
      <c r="X1530" t="str">
        <f t="shared" si="23"/>
        <v>Funcionamiento</v>
      </c>
      <c r="Y1530" t="s">
        <v>2377</v>
      </c>
    </row>
    <row r="1531" spans="1:25" x14ac:dyDescent="0.2">
      <c r="A1531" t="s">
        <v>3177</v>
      </c>
      <c r="B1531" t="s">
        <v>3266</v>
      </c>
      <c r="C1531" t="s">
        <v>4276</v>
      </c>
      <c r="D1531" t="s">
        <v>583</v>
      </c>
      <c r="E1531" t="s">
        <v>584</v>
      </c>
      <c r="F1531" t="s">
        <v>554</v>
      </c>
      <c r="G1531" t="s">
        <v>2377</v>
      </c>
      <c r="H1531" t="s">
        <v>166</v>
      </c>
      <c r="I1531" t="s">
        <v>120</v>
      </c>
      <c r="J1531" t="s">
        <v>37</v>
      </c>
      <c r="K1531" t="s">
        <v>586</v>
      </c>
      <c r="L1531" t="s">
        <v>39</v>
      </c>
      <c r="M1531">
        <v>1202982</v>
      </c>
      <c r="N1531">
        <v>0</v>
      </c>
      <c r="O1531">
        <v>1202982</v>
      </c>
      <c r="P1531">
        <v>0</v>
      </c>
      <c r="Q1531" t="s">
        <v>2915</v>
      </c>
      <c r="R1531" t="s">
        <v>3177</v>
      </c>
      <c r="S1531" t="s">
        <v>4277</v>
      </c>
      <c r="T1531" t="s">
        <v>588</v>
      </c>
      <c r="U1531" t="s">
        <v>4278</v>
      </c>
      <c r="V1531" t="s">
        <v>4279</v>
      </c>
      <c r="W1531" t="s">
        <v>588</v>
      </c>
      <c r="X1531" t="str">
        <f t="shared" si="23"/>
        <v>Funcionamiento</v>
      </c>
      <c r="Y1531" t="s">
        <v>2377</v>
      </c>
    </row>
    <row r="1532" spans="1:25" x14ac:dyDescent="0.2">
      <c r="A1532" t="s">
        <v>3177</v>
      </c>
      <c r="B1532" t="s">
        <v>3266</v>
      </c>
      <c r="C1532" s="71" t="s">
        <v>4276</v>
      </c>
      <c r="D1532" t="s">
        <v>583</v>
      </c>
      <c r="E1532" t="s">
        <v>584</v>
      </c>
      <c r="F1532" t="s">
        <v>554</v>
      </c>
      <c r="G1532" t="s">
        <v>2377</v>
      </c>
      <c r="H1532" t="s">
        <v>171</v>
      </c>
      <c r="I1532" t="s">
        <v>125</v>
      </c>
      <c r="J1532" t="s">
        <v>37</v>
      </c>
      <c r="K1532" t="s">
        <v>586</v>
      </c>
      <c r="L1532" t="s">
        <v>39</v>
      </c>
      <c r="M1532">
        <v>926332</v>
      </c>
      <c r="N1532">
        <v>0</v>
      </c>
      <c r="O1532">
        <v>926332</v>
      </c>
      <c r="P1532">
        <v>0</v>
      </c>
      <c r="Q1532" t="s">
        <v>2915</v>
      </c>
      <c r="R1532" t="s">
        <v>3177</v>
      </c>
      <c r="S1532" t="s">
        <v>4277</v>
      </c>
      <c r="T1532" t="s">
        <v>588</v>
      </c>
      <c r="U1532" t="s">
        <v>4278</v>
      </c>
      <c r="V1532" t="s">
        <v>4279</v>
      </c>
      <c r="W1532" t="s">
        <v>588</v>
      </c>
      <c r="X1532" t="str">
        <f t="shared" si="23"/>
        <v>Funcionamiento</v>
      </c>
      <c r="Y1532" t="s">
        <v>2377</v>
      </c>
    </row>
    <row r="1533" spans="1:25" x14ac:dyDescent="0.2">
      <c r="A1533" t="s">
        <v>3177</v>
      </c>
      <c r="B1533" t="s">
        <v>3266</v>
      </c>
      <c r="C1533" s="71" t="s">
        <v>4276</v>
      </c>
      <c r="D1533" t="s">
        <v>583</v>
      </c>
      <c r="E1533" t="s">
        <v>584</v>
      </c>
      <c r="F1533" t="s">
        <v>554</v>
      </c>
      <c r="G1533" t="s">
        <v>2377</v>
      </c>
      <c r="H1533" t="s">
        <v>557</v>
      </c>
      <c r="I1533" t="s">
        <v>3221</v>
      </c>
      <c r="J1533" t="s">
        <v>37</v>
      </c>
      <c r="K1533" t="s">
        <v>586</v>
      </c>
      <c r="L1533" t="s">
        <v>39</v>
      </c>
      <c r="M1533">
        <v>1635378</v>
      </c>
      <c r="N1533">
        <v>0</v>
      </c>
      <c r="O1533">
        <v>1635378</v>
      </c>
      <c r="P1533">
        <v>0</v>
      </c>
      <c r="Q1533" t="s">
        <v>2915</v>
      </c>
      <c r="R1533" t="s">
        <v>3177</v>
      </c>
      <c r="S1533" t="s">
        <v>4277</v>
      </c>
      <c r="T1533" t="s">
        <v>588</v>
      </c>
      <c r="U1533" t="s">
        <v>4278</v>
      </c>
      <c r="V1533" t="s">
        <v>4279</v>
      </c>
      <c r="W1533" t="s">
        <v>588</v>
      </c>
      <c r="X1533" t="str">
        <f t="shared" si="23"/>
        <v>Funcionamiento</v>
      </c>
      <c r="Y1533" t="s">
        <v>2377</v>
      </c>
    </row>
    <row r="1534" spans="1:25" x14ac:dyDescent="0.2">
      <c r="A1534" t="s">
        <v>3177</v>
      </c>
      <c r="B1534" t="s">
        <v>3266</v>
      </c>
      <c r="C1534" s="71" t="s">
        <v>4276</v>
      </c>
      <c r="D1534" t="s">
        <v>583</v>
      </c>
      <c r="E1534" t="s">
        <v>584</v>
      </c>
      <c r="F1534" t="s">
        <v>554</v>
      </c>
      <c r="G1534" t="s">
        <v>2377</v>
      </c>
      <c r="H1534" t="s">
        <v>164</v>
      </c>
      <c r="I1534" t="s">
        <v>118</v>
      </c>
      <c r="J1534" t="s">
        <v>37</v>
      </c>
      <c r="K1534" t="s">
        <v>586</v>
      </c>
      <c r="L1534" t="s">
        <v>39</v>
      </c>
      <c r="M1534">
        <v>44796173</v>
      </c>
      <c r="N1534">
        <v>0</v>
      </c>
      <c r="O1534">
        <v>44796173</v>
      </c>
      <c r="P1534">
        <v>0</v>
      </c>
      <c r="Q1534" t="s">
        <v>2915</v>
      </c>
      <c r="R1534" t="s">
        <v>3177</v>
      </c>
      <c r="S1534" t="s">
        <v>4277</v>
      </c>
      <c r="T1534" t="s">
        <v>588</v>
      </c>
      <c r="U1534" t="s">
        <v>4278</v>
      </c>
      <c r="V1534" t="s">
        <v>4279</v>
      </c>
      <c r="W1534" t="s">
        <v>588</v>
      </c>
      <c r="X1534" t="str">
        <f t="shared" si="23"/>
        <v>Funcionamiento</v>
      </c>
      <c r="Y1534" t="s">
        <v>2377</v>
      </c>
    </row>
    <row r="1535" spans="1:25" x14ac:dyDescent="0.2">
      <c r="A1535" t="s">
        <v>3139</v>
      </c>
      <c r="B1535" t="s">
        <v>3276</v>
      </c>
      <c r="C1535" s="71" t="s">
        <v>4280</v>
      </c>
      <c r="D1535" t="s">
        <v>583</v>
      </c>
      <c r="E1535" t="s">
        <v>584</v>
      </c>
      <c r="F1535" t="s">
        <v>554</v>
      </c>
      <c r="G1535" t="s">
        <v>2377</v>
      </c>
      <c r="H1535" t="s">
        <v>176</v>
      </c>
      <c r="I1535" t="s">
        <v>130</v>
      </c>
      <c r="J1535" t="s">
        <v>37</v>
      </c>
      <c r="K1535" t="s">
        <v>586</v>
      </c>
      <c r="L1535" t="s">
        <v>39</v>
      </c>
      <c r="M1535">
        <v>1587800</v>
      </c>
      <c r="N1535">
        <v>0</v>
      </c>
      <c r="O1535">
        <v>1587800</v>
      </c>
      <c r="P1535">
        <v>0</v>
      </c>
      <c r="Q1535" t="s">
        <v>2916</v>
      </c>
      <c r="R1535" t="s">
        <v>3139</v>
      </c>
      <c r="S1535" t="s">
        <v>3292</v>
      </c>
      <c r="T1535" t="s">
        <v>588</v>
      </c>
      <c r="U1535" t="s">
        <v>4281</v>
      </c>
      <c r="V1535" t="s">
        <v>4282</v>
      </c>
      <c r="W1535" t="s">
        <v>588</v>
      </c>
      <c r="X1535" t="str">
        <f t="shared" si="23"/>
        <v>Funcionamiento</v>
      </c>
      <c r="Y1535" t="s">
        <v>2377</v>
      </c>
    </row>
    <row r="1536" spans="1:25" x14ac:dyDescent="0.2">
      <c r="A1536" t="s">
        <v>3139</v>
      </c>
      <c r="B1536" t="s">
        <v>3276</v>
      </c>
      <c r="C1536" s="71" t="s">
        <v>4280</v>
      </c>
      <c r="D1536" t="s">
        <v>583</v>
      </c>
      <c r="E1536" t="s">
        <v>584</v>
      </c>
      <c r="F1536" t="s">
        <v>554</v>
      </c>
      <c r="G1536" t="s">
        <v>2377</v>
      </c>
      <c r="H1536" t="s">
        <v>172</v>
      </c>
      <c r="I1536" t="s">
        <v>126</v>
      </c>
      <c r="J1536" t="s">
        <v>37</v>
      </c>
      <c r="K1536" t="s">
        <v>586</v>
      </c>
      <c r="L1536" t="s">
        <v>39</v>
      </c>
      <c r="M1536">
        <v>5892200</v>
      </c>
      <c r="N1536">
        <v>0</v>
      </c>
      <c r="O1536">
        <v>5892200</v>
      </c>
      <c r="P1536">
        <v>0</v>
      </c>
      <c r="Q1536" t="s">
        <v>2916</v>
      </c>
      <c r="R1536" t="s">
        <v>3139</v>
      </c>
      <c r="S1536" t="s">
        <v>3292</v>
      </c>
      <c r="T1536" t="s">
        <v>588</v>
      </c>
      <c r="U1536" t="s">
        <v>4281</v>
      </c>
      <c r="V1536" t="s">
        <v>4282</v>
      </c>
      <c r="W1536" t="s">
        <v>588</v>
      </c>
      <c r="X1536" t="str">
        <f t="shared" si="23"/>
        <v>Funcionamiento</v>
      </c>
      <c r="Y1536" t="s">
        <v>2377</v>
      </c>
    </row>
    <row r="1537" spans="1:25" x14ac:dyDescent="0.2">
      <c r="A1537" t="s">
        <v>3139</v>
      </c>
      <c r="B1537" t="s">
        <v>3276</v>
      </c>
      <c r="C1537" s="71" t="s">
        <v>4280</v>
      </c>
      <c r="D1537" t="s">
        <v>583</v>
      </c>
      <c r="E1537" t="s">
        <v>584</v>
      </c>
      <c r="F1537" t="s">
        <v>554</v>
      </c>
      <c r="G1537" t="s">
        <v>2377</v>
      </c>
      <c r="H1537" t="s">
        <v>175</v>
      </c>
      <c r="I1537" t="s">
        <v>129</v>
      </c>
      <c r="J1537" t="s">
        <v>37</v>
      </c>
      <c r="K1537" t="s">
        <v>586</v>
      </c>
      <c r="L1537" t="s">
        <v>39</v>
      </c>
      <c r="M1537">
        <v>513600</v>
      </c>
      <c r="N1537">
        <v>0</v>
      </c>
      <c r="O1537">
        <v>513600</v>
      </c>
      <c r="P1537">
        <v>0</v>
      </c>
      <c r="Q1537" t="s">
        <v>2916</v>
      </c>
      <c r="R1537" t="s">
        <v>3139</v>
      </c>
      <c r="S1537" t="s">
        <v>3292</v>
      </c>
      <c r="T1537" t="s">
        <v>588</v>
      </c>
      <c r="U1537" t="s">
        <v>4281</v>
      </c>
      <c r="V1537" t="s">
        <v>4282</v>
      </c>
      <c r="W1537" t="s">
        <v>588</v>
      </c>
      <c r="X1537" t="str">
        <f t="shared" si="23"/>
        <v>Funcionamiento</v>
      </c>
      <c r="Y1537" t="s">
        <v>2377</v>
      </c>
    </row>
    <row r="1538" spans="1:25" x14ac:dyDescent="0.2">
      <c r="A1538" t="s">
        <v>3139</v>
      </c>
      <c r="B1538" t="s">
        <v>3276</v>
      </c>
      <c r="C1538" s="71" t="s">
        <v>4280</v>
      </c>
      <c r="D1538" t="s">
        <v>583</v>
      </c>
      <c r="E1538" t="s">
        <v>584</v>
      </c>
      <c r="F1538" t="s">
        <v>554</v>
      </c>
      <c r="G1538" t="s">
        <v>2377</v>
      </c>
      <c r="H1538" t="s">
        <v>177</v>
      </c>
      <c r="I1538" t="s">
        <v>131</v>
      </c>
      <c r="J1538" t="s">
        <v>37</v>
      </c>
      <c r="K1538" t="s">
        <v>586</v>
      </c>
      <c r="L1538" t="s">
        <v>39</v>
      </c>
      <c r="M1538">
        <v>1058500</v>
      </c>
      <c r="N1538">
        <v>0</v>
      </c>
      <c r="O1538">
        <v>1058500</v>
      </c>
      <c r="P1538">
        <v>0</v>
      </c>
      <c r="Q1538" t="s">
        <v>2916</v>
      </c>
      <c r="R1538" t="s">
        <v>3139</v>
      </c>
      <c r="S1538" t="s">
        <v>3292</v>
      </c>
      <c r="T1538" t="s">
        <v>588</v>
      </c>
      <c r="U1538" t="s">
        <v>4281</v>
      </c>
      <c r="V1538" t="s">
        <v>4282</v>
      </c>
      <c r="W1538" t="s">
        <v>588</v>
      </c>
      <c r="X1538" t="str">
        <f t="shared" ref="X1538:X1601" si="24">IF(LEFT(H1538,1)="C","Inversión","Funcionamiento")</f>
        <v>Funcionamiento</v>
      </c>
      <c r="Y1538" t="s">
        <v>2377</v>
      </c>
    </row>
    <row r="1539" spans="1:25" x14ac:dyDescent="0.2">
      <c r="A1539" t="s">
        <v>3139</v>
      </c>
      <c r="B1539" t="s">
        <v>3276</v>
      </c>
      <c r="C1539" s="71" t="s">
        <v>4280</v>
      </c>
      <c r="D1539" t="s">
        <v>583</v>
      </c>
      <c r="E1539" t="s">
        <v>584</v>
      </c>
      <c r="F1539" t="s">
        <v>554</v>
      </c>
      <c r="G1539" t="s">
        <v>2377</v>
      </c>
      <c r="H1539" t="s">
        <v>173</v>
      </c>
      <c r="I1539" t="s">
        <v>127</v>
      </c>
      <c r="J1539" t="s">
        <v>37</v>
      </c>
      <c r="K1539" t="s">
        <v>586</v>
      </c>
      <c r="L1539" t="s">
        <v>39</v>
      </c>
      <c r="M1539">
        <v>4174000</v>
      </c>
      <c r="N1539">
        <v>0</v>
      </c>
      <c r="O1539">
        <v>4174000</v>
      </c>
      <c r="P1539">
        <v>0</v>
      </c>
      <c r="Q1539" t="s">
        <v>2916</v>
      </c>
      <c r="R1539" t="s">
        <v>3139</v>
      </c>
      <c r="S1539" t="s">
        <v>3292</v>
      </c>
      <c r="T1539" t="s">
        <v>588</v>
      </c>
      <c r="U1539" t="s">
        <v>4281</v>
      </c>
      <c r="V1539" t="s">
        <v>4282</v>
      </c>
      <c r="W1539" t="s">
        <v>588</v>
      </c>
      <c r="X1539" t="str">
        <f t="shared" si="24"/>
        <v>Funcionamiento</v>
      </c>
      <c r="Y1539" t="s">
        <v>2377</v>
      </c>
    </row>
    <row r="1540" spans="1:25" x14ac:dyDescent="0.2">
      <c r="A1540" t="s">
        <v>3139</v>
      </c>
      <c r="B1540" t="s">
        <v>3276</v>
      </c>
      <c r="C1540" s="71" t="s">
        <v>4280</v>
      </c>
      <c r="D1540" t="s">
        <v>583</v>
      </c>
      <c r="E1540" t="s">
        <v>584</v>
      </c>
      <c r="F1540" t="s">
        <v>554</v>
      </c>
      <c r="G1540" t="s">
        <v>2377</v>
      </c>
      <c r="H1540" t="s">
        <v>174</v>
      </c>
      <c r="I1540" t="s">
        <v>128</v>
      </c>
      <c r="J1540" t="s">
        <v>37</v>
      </c>
      <c r="K1540" t="s">
        <v>586</v>
      </c>
      <c r="L1540" t="s">
        <v>39</v>
      </c>
      <c r="M1540">
        <v>2116100</v>
      </c>
      <c r="N1540">
        <v>0</v>
      </c>
      <c r="O1540">
        <v>2116100</v>
      </c>
      <c r="P1540">
        <v>0</v>
      </c>
      <c r="Q1540" t="s">
        <v>2916</v>
      </c>
      <c r="R1540" t="s">
        <v>3139</v>
      </c>
      <c r="S1540" t="s">
        <v>3292</v>
      </c>
      <c r="T1540" t="s">
        <v>588</v>
      </c>
      <c r="U1540" t="s">
        <v>4281</v>
      </c>
      <c r="V1540" t="s">
        <v>4282</v>
      </c>
      <c r="W1540" t="s">
        <v>588</v>
      </c>
      <c r="X1540" t="str">
        <f t="shared" si="24"/>
        <v>Funcionamiento</v>
      </c>
      <c r="Y1540" t="s">
        <v>2377</v>
      </c>
    </row>
    <row r="1541" spans="1:25" x14ac:dyDescent="0.2">
      <c r="A1541" t="s">
        <v>3190</v>
      </c>
      <c r="B1541" t="s">
        <v>3965</v>
      </c>
      <c r="C1541" s="71" t="s">
        <v>4283</v>
      </c>
      <c r="D1541" t="s">
        <v>583</v>
      </c>
      <c r="E1541" t="s">
        <v>602</v>
      </c>
      <c r="F1541" t="s">
        <v>3144</v>
      </c>
      <c r="G1541" t="s">
        <v>2377</v>
      </c>
      <c r="H1541" t="s">
        <v>200</v>
      </c>
      <c r="I1541" t="s">
        <v>161</v>
      </c>
      <c r="J1541" t="s">
        <v>37</v>
      </c>
      <c r="K1541" t="s">
        <v>586</v>
      </c>
      <c r="L1541" t="s">
        <v>39</v>
      </c>
      <c r="M1541">
        <v>3865000</v>
      </c>
      <c r="N1541">
        <v>-3865000</v>
      </c>
      <c r="O1541">
        <v>0</v>
      </c>
      <c r="P1541">
        <v>0</v>
      </c>
      <c r="Q1541" t="s">
        <v>2917</v>
      </c>
      <c r="R1541" t="s">
        <v>3190</v>
      </c>
      <c r="S1541" t="s">
        <v>588</v>
      </c>
      <c r="T1541" t="s">
        <v>588</v>
      </c>
      <c r="U1541" t="s">
        <v>588</v>
      </c>
      <c r="V1541" t="s">
        <v>588</v>
      </c>
      <c r="W1541" t="s">
        <v>588</v>
      </c>
      <c r="X1541" t="str">
        <f t="shared" si="24"/>
        <v>Inversión</v>
      </c>
      <c r="Y1541" t="s">
        <v>585</v>
      </c>
    </row>
    <row r="1542" spans="1:25" x14ac:dyDescent="0.2">
      <c r="A1542" t="s">
        <v>3194</v>
      </c>
      <c r="B1542" t="s">
        <v>3289</v>
      </c>
      <c r="C1542" s="71" t="s">
        <v>4284</v>
      </c>
      <c r="D1542" t="s">
        <v>583</v>
      </c>
      <c r="E1542" t="s">
        <v>584</v>
      </c>
      <c r="F1542" t="s">
        <v>554</v>
      </c>
      <c r="G1542" t="s">
        <v>2377</v>
      </c>
      <c r="H1542" t="s">
        <v>185</v>
      </c>
      <c r="I1542" t="s">
        <v>139</v>
      </c>
      <c r="J1542" t="s">
        <v>48</v>
      </c>
      <c r="K1542" t="s">
        <v>596</v>
      </c>
      <c r="L1542" t="s">
        <v>39</v>
      </c>
      <c r="M1542">
        <v>60000</v>
      </c>
      <c r="N1542">
        <v>0</v>
      </c>
      <c r="O1542">
        <v>60000</v>
      </c>
      <c r="P1542">
        <v>0</v>
      </c>
      <c r="Q1542" t="s">
        <v>2918</v>
      </c>
      <c r="R1542" t="s">
        <v>3194</v>
      </c>
      <c r="S1542" t="s">
        <v>3300</v>
      </c>
      <c r="T1542" t="s">
        <v>4285</v>
      </c>
      <c r="U1542" t="s">
        <v>4286</v>
      </c>
      <c r="V1542" t="s">
        <v>4287</v>
      </c>
      <c r="W1542" t="s">
        <v>588</v>
      </c>
      <c r="X1542" t="str">
        <f t="shared" si="24"/>
        <v>Funcionamiento</v>
      </c>
      <c r="Y1542" t="s">
        <v>2377</v>
      </c>
    </row>
    <row r="1543" spans="1:25" x14ac:dyDescent="0.2">
      <c r="A1543" t="s">
        <v>3194</v>
      </c>
      <c r="B1543" t="s">
        <v>3289</v>
      </c>
      <c r="C1543" s="71" t="s">
        <v>4284</v>
      </c>
      <c r="D1543" t="s">
        <v>583</v>
      </c>
      <c r="E1543" t="s">
        <v>584</v>
      </c>
      <c r="F1543" t="s">
        <v>554</v>
      </c>
      <c r="G1543" t="s">
        <v>2377</v>
      </c>
      <c r="H1543" t="s">
        <v>191</v>
      </c>
      <c r="I1543" t="s">
        <v>146</v>
      </c>
      <c r="J1543" t="s">
        <v>48</v>
      </c>
      <c r="K1543" t="s">
        <v>596</v>
      </c>
      <c r="L1543" t="s">
        <v>39</v>
      </c>
      <c r="M1543">
        <v>271546</v>
      </c>
      <c r="N1543">
        <v>0</v>
      </c>
      <c r="O1543">
        <v>271546</v>
      </c>
      <c r="P1543">
        <v>0</v>
      </c>
      <c r="Q1543" t="s">
        <v>2918</v>
      </c>
      <c r="R1543" t="s">
        <v>3194</v>
      </c>
      <c r="S1543" t="s">
        <v>3300</v>
      </c>
      <c r="T1543" t="s">
        <v>4285</v>
      </c>
      <c r="U1543" t="s">
        <v>4286</v>
      </c>
      <c r="V1543" t="s">
        <v>4287</v>
      </c>
      <c r="W1543" t="s">
        <v>588</v>
      </c>
      <c r="X1543" t="str">
        <f t="shared" si="24"/>
        <v>Funcionamiento</v>
      </c>
      <c r="Y1543" t="s">
        <v>2377</v>
      </c>
    </row>
    <row r="1544" spans="1:25" x14ac:dyDescent="0.2">
      <c r="A1544" t="s">
        <v>3200</v>
      </c>
      <c r="B1544" t="s">
        <v>7884</v>
      </c>
      <c r="C1544" s="71" t="s">
        <v>7906</v>
      </c>
      <c r="D1544" t="s">
        <v>583</v>
      </c>
      <c r="E1544" t="s">
        <v>584</v>
      </c>
      <c r="F1544" t="s">
        <v>3087</v>
      </c>
      <c r="G1544" t="s">
        <v>2377</v>
      </c>
      <c r="H1544" t="s">
        <v>197</v>
      </c>
      <c r="I1544" t="s">
        <v>155</v>
      </c>
      <c r="J1544" t="s">
        <v>48</v>
      </c>
      <c r="K1544" t="s">
        <v>596</v>
      </c>
      <c r="L1544" t="s">
        <v>39</v>
      </c>
      <c r="M1544">
        <v>24390585</v>
      </c>
      <c r="N1544">
        <v>-1951247</v>
      </c>
      <c r="O1544">
        <v>22439338</v>
      </c>
      <c r="P1544">
        <v>0</v>
      </c>
      <c r="Q1544" t="s">
        <v>7907</v>
      </c>
      <c r="R1544" t="s">
        <v>3200</v>
      </c>
      <c r="S1544" t="s">
        <v>8371</v>
      </c>
      <c r="T1544" t="s">
        <v>6030</v>
      </c>
      <c r="U1544" t="s">
        <v>588</v>
      </c>
      <c r="V1544" t="s">
        <v>588</v>
      </c>
      <c r="W1544" t="s">
        <v>588</v>
      </c>
      <c r="X1544" t="str">
        <f t="shared" si="24"/>
        <v>Inversión</v>
      </c>
      <c r="Y1544" t="s">
        <v>626</v>
      </c>
    </row>
    <row r="1545" spans="1:25" x14ac:dyDescent="0.2">
      <c r="A1545" t="s">
        <v>3146</v>
      </c>
      <c r="B1545" t="s">
        <v>8322</v>
      </c>
      <c r="C1545" s="71" t="s">
        <v>8372</v>
      </c>
      <c r="D1545" t="s">
        <v>583</v>
      </c>
      <c r="E1545" t="s">
        <v>584</v>
      </c>
      <c r="F1545" t="s">
        <v>554</v>
      </c>
      <c r="G1545" t="s">
        <v>2377</v>
      </c>
      <c r="H1545" t="s">
        <v>557</v>
      </c>
      <c r="I1545" t="s">
        <v>3221</v>
      </c>
      <c r="J1545" t="s">
        <v>37</v>
      </c>
      <c r="K1545" t="s">
        <v>586</v>
      </c>
      <c r="L1545" t="s">
        <v>39</v>
      </c>
      <c r="M1545">
        <v>1775946</v>
      </c>
      <c r="N1545">
        <v>0</v>
      </c>
      <c r="O1545">
        <v>1775946</v>
      </c>
      <c r="P1545">
        <v>0</v>
      </c>
      <c r="Q1545" t="s">
        <v>8373</v>
      </c>
      <c r="R1545" t="s">
        <v>3146</v>
      </c>
      <c r="S1545" t="s">
        <v>5483</v>
      </c>
      <c r="T1545" t="s">
        <v>588</v>
      </c>
      <c r="U1545" t="s">
        <v>8374</v>
      </c>
      <c r="V1545" t="s">
        <v>8375</v>
      </c>
      <c r="W1545" t="s">
        <v>588</v>
      </c>
      <c r="X1545" t="str">
        <f t="shared" si="24"/>
        <v>Funcionamiento</v>
      </c>
      <c r="Y1545" t="s">
        <v>2377</v>
      </c>
    </row>
    <row r="1546" spans="1:25" x14ac:dyDescent="0.2">
      <c r="A1546" t="s">
        <v>3146</v>
      </c>
      <c r="B1546" t="s">
        <v>8322</v>
      </c>
      <c r="C1546" s="71" t="s">
        <v>8372</v>
      </c>
      <c r="D1546" t="s">
        <v>583</v>
      </c>
      <c r="E1546" t="s">
        <v>584</v>
      </c>
      <c r="F1546" t="s">
        <v>554</v>
      </c>
      <c r="G1546" t="s">
        <v>2377</v>
      </c>
      <c r="H1546" t="s">
        <v>178</v>
      </c>
      <c r="I1546" t="s">
        <v>132</v>
      </c>
      <c r="J1546" t="s">
        <v>37</v>
      </c>
      <c r="K1546" t="s">
        <v>586</v>
      </c>
      <c r="L1546" t="s">
        <v>39</v>
      </c>
      <c r="M1546">
        <v>1358620</v>
      </c>
      <c r="N1546">
        <v>0</v>
      </c>
      <c r="O1546">
        <v>1358620</v>
      </c>
      <c r="P1546">
        <v>0</v>
      </c>
      <c r="Q1546" t="s">
        <v>8373</v>
      </c>
      <c r="R1546" t="s">
        <v>3146</v>
      </c>
      <c r="S1546" t="s">
        <v>5483</v>
      </c>
      <c r="T1546" t="s">
        <v>588</v>
      </c>
      <c r="U1546" t="s">
        <v>8374</v>
      </c>
      <c r="V1546" t="s">
        <v>8375</v>
      </c>
      <c r="W1546" t="s">
        <v>588</v>
      </c>
      <c r="X1546" t="str">
        <f t="shared" si="24"/>
        <v>Funcionamiento</v>
      </c>
      <c r="Y1546" t="s">
        <v>2377</v>
      </c>
    </row>
    <row r="1547" spans="1:25" x14ac:dyDescent="0.2">
      <c r="A1547" t="s">
        <v>3146</v>
      </c>
      <c r="B1547" t="s">
        <v>8322</v>
      </c>
      <c r="C1547" s="71" t="s">
        <v>8372</v>
      </c>
      <c r="D1547" t="s">
        <v>583</v>
      </c>
      <c r="E1547" t="s">
        <v>584</v>
      </c>
      <c r="F1547" t="s">
        <v>554</v>
      </c>
      <c r="G1547" t="s">
        <v>2377</v>
      </c>
      <c r="H1547" t="s">
        <v>164</v>
      </c>
      <c r="I1547" t="s">
        <v>118</v>
      </c>
      <c r="J1547" t="s">
        <v>37</v>
      </c>
      <c r="K1547" t="s">
        <v>586</v>
      </c>
      <c r="L1547" t="s">
        <v>39</v>
      </c>
      <c r="M1547">
        <v>46429074</v>
      </c>
      <c r="N1547">
        <v>0</v>
      </c>
      <c r="O1547">
        <v>46429074</v>
      </c>
      <c r="P1547">
        <v>0</v>
      </c>
      <c r="Q1547" t="s">
        <v>8373</v>
      </c>
      <c r="R1547" t="s">
        <v>3146</v>
      </c>
      <c r="S1547" t="s">
        <v>5483</v>
      </c>
      <c r="T1547" t="s">
        <v>588</v>
      </c>
      <c r="U1547" t="s">
        <v>8374</v>
      </c>
      <c r="V1547" t="s">
        <v>8375</v>
      </c>
      <c r="W1547" t="s">
        <v>588</v>
      </c>
      <c r="X1547" t="str">
        <f t="shared" si="24"/>
        <v>Funcionamiento</v>
      </c>
      <c r="Y1547" t="s">
        <v>2377</v>
      </c>
    </row>
    <row r="1548" spans="1:25" x14ac:dyDescent="0.2">
      <c r="A1548" t="s">
        <v>3146</v>
      </c>
      <c r="B1548" t="s">
        <v>8322</v>
      </c>
      <c r="C1548" s="71" t="s">
        <v>8372</v>
      </c>
      <c r="D1548" t="s">
        <v>583</v>
      </c>
      <c r="E1548" t="s">
        <v>584</v>
      </c>
      <c r="F1548" t="s">
        <v>554</v>
      </c>
      <c r="G1548" t="s">
        <v>2377</v>
      </c>
      <c r="H1548" t="s">
        <v>171</v>
      </c>
      <c r="I1548" t="s">
        <v>125</v>
      </c>
      <c r="J1548" t="s">
        <v>37</v>
      </c>
      <c r="K1548" t="s">
        <v>586</v>
      </c>
      <c r="L1548" t="s">
        <v>39</v>
      </c>
      <c r="M1548">
        <v>926332</v>
      </c>
      <c r="N1548">
        <v>0</v>
      </c>
      <c r="O1548">
        <v>926332</v>
      </c>
      <c r="P1548">
        <v>0</v>
      </c>
      <c r="Q1548" t="s">
        <v>8373</v>
      </c>
      <c r="R1548" t="s">
        <v>3146</v>
      </c>
      <c r="S1548" t="s">
        <v>5483</v>
      </c>
      <c r="T1548" t="s">
        <v>588</v>
      </c>
      <c r="U1548" t="s">
        <v>8374</v>
      </c>
      <c r="V1548" t="s">
        <v>8375</v>
      </c>
      <c r="W1548" t="s">
        <v>588</v>
      </c>
      <c r="X1548" t="str">
        <f t="shared" si="24"/>
        <v>Funcionamiento</v>
      </c>
      <c r="Y1548" t="s">
        <v>2377</v>
      </c>
    </row>
    <row r="1549" spans="1:25" x14ac:dyDescent="0.2">
      <c r="A1549" t="s">
        <v>3146</v>
      </c>
      <c r="B1549" t="s">
        <v>8322</v>
      </c>
      <c r="C1549" s="71" t="s">
        <v>8372</v>
      </c>
      <c r="D1549" t="s">
        <v>583</v>
      </c>
      <c r="E1549" t="s">
        <v>584</v>
      </c>
      <c r="F1549" t="s">
        <v>554</v>
      </c>
      <c r="G1549" t="s">
        <v>2377</v>
      </c>
      <c r="H1549" t="s">
        <v>181</v>
      </c>
      <c r="I1549" t="s">
        <v>135</v>
      </c>
      <c r="J1549" t="s">
        <v>37</v>
      </c>
      <c r="K1549" t="s">
        <v>586</v>
      </c>
      <c r="L1549" t="s">
        <v>39</v>
      </c>
      <c r="M1549">
        <v>2354967</v>
      </c>
      <c r="N1549">
        <v>0</v>
      </c>
      <c r="O1549">
        <v>2354967</v>
      </c>
      <c r="P1549">
        <v>0</v>
      </c>
      <c r="Q1549" t="s">
        <v>8373</v>
      </c>
      <c r="R1549" t="s">
        <v>3146</v>
      </c>
      <c r="S1549" t="s">
        <v>5483</v>
      </c>
      <c r="T1549" t="s">
        <v>588</v>
      </c>
      <c r="U1549" t="s">
        <v>8374</v>
      </c>
      <c r="V1549" t="s">
        <v>8375</v>
      </c>
      <c r="W1549" t="s">
        <v>588</v>
      </c>
      <c r="X1549" t="str">
        <f t="shared" si="24"/>
        <v>Funcionamiento</v>
      </c>
      <c r="Y1549" t="s">
        <v>2377</v>
      </c>
    </row>
    <row r="1550" spans="1:25" x14ac:dyDescent="0.2">
      <c r="A1550" t="s">
        <v>3146</v>
      </c>
      <c r="B1550" t="s">
        <v>8322</v>
      </c>
      <c r="C1550" s="71" t="s">
        <v>8372</v>
      </c>
      <c r="D1550" t="s">
        <v>583</v>
      </c>
      <c r="E1550" t="s">
        <v>584</v>
      </c>
      <c r="F1550" t="s">
        <v>554</v>
      </c>
      <c r="G1550" t="s">
        <v>2377</v>
      </c>
      <c r="H1550" t="s">
        <v>166</v>
      </c>
      <c r="I1550" t="s">
        <v>120</v>
      </c>
      <c r="J1550" t="s">
        <v>37</v>
      </c>
      <c r="K1550" t="s">
        <v>586</v>
      </c>
      <c r="L1550" t="s">
        <v>39</v>
      </c>
      <c r="M1550">
        <v>1282301</v>
      </c>
      <c r="N1550">
        <v>0</v>
      </c>
      <c r="O1550">
        <v>1282301</v>
      </c>
      <c r="P1550">
        <v>0</v>
      </c>
      <c r="Q1550" t="s">
        <v>8373</v>
      </c>
      <c r="R1550" t="s">
        <v>3146</v>
      </c>
      <c r="S1550" t="s">
        <v>5483</v>
      </c>
      <c r="T1550" t="s">
        <v>588</v>
      </c>
      <c r="U1550" t="s">
        <v>8374</v>
      </c>
      <c r="V1550" t="s">
        <v>8375</v>
      </c>
      <c r="W1550" t="s">
        <v>588</v>
      </c>
      <c r="X1550" t="str">
        <f t="shared" si="24"/>
        <v>Funcionamiento</v>
      </c>
      <c r="Y1550" t="s">
        <v>2377</v>
      </c>
    </row>
    <row r="1551" spans="1:25" x14ac:dyDescent="0.2">
      <c r="A1551" t="s">
        <v>3146</v>
      </c>
      <c r="B1551" t="s">
        <v>8322</v>
      </c>
      <c r="C1551" s="71" t="s">
        <v>8372</v>
      </c>
      <c r="D1551" t="s">
        <v>583</v>
      </c>
      <c r="E1551" t="s">
        <v>584</v>
      </c>
      <c r="F1551" t="s">
        <v>554</v>
      </c>
      <c r="G1551" t="s">
        <v>2377</v>
      </c>
      <c r="H1551" t="s">
        <v>180</v>
      </c>
      <c r="I1551" t="s">
        <v>134</v>
      </c>
      <c r="J1551" t="s">
        <v>37</v>
      </c>
      <c r="K1551" t="s">
        <v>586</v>
      </c>
      <c r="L1551" t="s">
        <v>39</v>
      </c>
      <c r="M1551">
        <v>98364</v>
      </c>
      <c r="N1551">
        <v>0</v>
      </c>
      <c r="O1551">
        <v>98364</v>
      </c>
      <c r="P1551">
        <v>0</v>
      </c>
      <c r="Q1551" t="s">
        <v>8373</v>
      </c>
      <c r="R1551" t="s">
        <v>3146</v>
      </c>
      <c r="S1551" t="s">
        <v>5483</v>
      </c>
      <c r="T1551" t="s">
        <v>588</v>
      </c>
      <c r="U1551" t="s">
        <v>8374</v>
      </c>
      <c r="V1551" t="s">
        <v>8375</v>
      </c>
      <c r="W1551" t="s">
        <v>588</v>
      </c>
      <c r="X1551" t="str">
        <f t="shared" si="24"/>
        <v>Funcionamiento</v>
      </c>
      <c r="Y1551" t="s">
        <v>2377</v>
      </c>
    </row>
    <row r="1552" spans="1:25" x14ac:dyDescent="0.2">
      <c r="A1552" t="s">
        <v>3146</v>
      </c>
      <c r="B1552" t="s">
        <v>8322</v>
      </c>
      <c r="C1552" s="71" t="s">
        <v>8372</v>
      </c>
      <c r="D1552" t="s">
        <v>583</v>
      </c>
      <c r="E1552" t="s">
        <v>584</v>
      </c>
      <c r="F1552" t="s">
        <v>554</v>
      </c>
      <c r="G1552" t="s">
        <v>2377</v>
      </c>
      <c r="H1552" t="s">
        <v>169</v>
      </c>
      <c r="I1552" t="s">
        <v>123</v>
      </c>
      <c r="J1552" t="s">
        <v>37</v>
      </c>
      <c r="K1552" t="s">
        <v>586</v>
      </c>
      <c r="L1552" t="s">
        <v>39</v>
      </c>
      <c r="M1552">
        <v>3037134</v>
      </c>
      <c r="N1552">
        <v>0</v>
      </c>
      <c r="O1552">
        <v>3037134</v>
      </c>
      <c r="P1552">
        <v>0</v>
      </c>
      <c r="Q1552" t="s">
        <v>8373</v>
      </c>
      <c r="R1552" t="s">
        <v>3146</v>
      </c>
      <c r="S1552" t="s">
        <v>5483</v>
      </c>
      <c r="T1552" t="s">
        <v>588</v>
      </c>
      <c r="U1552" t="s">
        <v>8374</v>
      </c>
      <c r="V1552" t="s">
        <v>8375</v>
      </c>
      <c r="W1552" t="s">
        <v>588</v>
      </c>
      <c r="X1552" t="str">
        <f t="shared" si="24"/>
        <v>Funcionamiento</v>
      </c>
      <c r="Y1552" t="s">
        <v>2377</v>
      </c>
    </row>
    <row r="1553" spans="1:25" x14ac:dyDescent="0.2">
      <c r="A1553" t="s">
        <v>3211</v>
      </c>
      <c r="B1553" t="s">
        <v>8303</v>
      </c>
      <c r="C1553" s="71" t="s">
        <v>8376</v>
      </c>
      <c r="D1553" t="s">
        <v>583</v>
      </c>
      <c r="E1553" t="s">
        <v>584</v>
      </c>
      <c r="F1553" t="s">
        <v>554</v>
      </c>
      <c r="G1553" t="s">
        <v>2377</v>
      </c>
      <c r="H1553" t="s">
        <v>172</v>
      </c>
      <c r="I1553" t="s">
        <v>126</v>
      </c>
      <c r="J1553" t="s">
        <v>37</v>
      </c>
      <c r="K1553" t="s">
        <v>586</v>
      </c>
      <c r="L1553" t="s">
        <v>39</v>
      </c>
      <c r="M1553">
        <v>6264100</v>
      </c>
      <c r="N1553">
        <v>0</v>
      </c>
      <c r="O1553">
        <v>6264100</v>
      </c>
      <c r="P1553">
        <v>0</v>
      </c>
      <c r="Q1553" t="s">
        <v>8377</v>
      </c>
      <c r="R1553" t="s">
        <v>3211</v>
      </c>
      <c r="S1553" t="s">
        <v>4743</v>
      </c>
      <c r="T1553" t="s">
        <v>588</v>
      </c>
      <c r="U1553" t="s">
        <v>8946</v>
      </c>
      <c r="V1553" t="s">
        <v>8947</v>
      </c>
      <c r="W1553" t="s">
        <v>588</v>
      </c>
      <c r="X1553" t="str">
        <f t="shared" si="24"/>
        <v>Funcionamiento</v>
      </c>
      <c r="Y1553" t="s">
        <v>2377</v>
      </c>
    </row>
    <row r="1554" spans="1:25" x14ac:dyDescent="0.2">
      <c r="A1554" t="s">
        <v>3211</v>
      </c>
      <c r="B1554" t="s">
        <v>8303</v>
      </c>
      <c r="C1554" s="71" t="s">
        <v>8376</v>
      </c>
      <c r="D1554" t="s">
        <v>583</v>
      </c>
      <c r="E1554" t="s">
        <v>584</v>
      </c>
      <c r="F1554" t="s">
        <v>554</v>
      </c>
      <c r="G1554" t="s">
        <v>2377</v>
      </c>
      <c r="H1554" t="s">
        <v>177</v>
      </c>
      <c r="I1554" t="s">
        <v>131</v>
      </c>
      <c r="J1554" t="s">
        <v>37</v>
      </c>
      <c r="K1554" t="s">
        <v>586</v>
      </c>
      <c r="L1554" t="s">
        <v>39</v>
      </c>
      <c r="M1554">
        <v>1091800</v>
      </c>
      <c r="N1554">
        <v>0</v>
      </c>
      <c r="O1554">
        <v>1091800</v>
      </c>
      <c r="P1554">
        <v>0</v>
      </c>
      <c r="Q1554" t="s">
        <v>8377</v>
      </c>
      <c r="R1554" t="s">
        <v>3211</v>
      </c>
      <c r="S1554" t="s">
        <v>4743</v>
      </c>
      <c r="T1554" t="s">
        <v>588</v>
      </c>
      <c r="U1554" t="s">
        <v>8946</v>
      </c>
      <c r="V1554" t="s">
        <v>8947</v>
      </c>
      <c r="W1554" t="s">
        <v>588</v>
      </c>
      <c r="X1554" t="str">
        <f t="shared" si="24"/>
        <v>Funcionamiento</v>
      </c>
      <c r="Y1554" t="s">
        <v>2377</v>
      </c>
    </row>
    <row r="1555" spans="1:25" x14ac:dyDescent="0.2">
      <c r="A1555" t="s">
        <v>3211</v>
      </c>
      <c r="B1555" t="s">
        <v>8303</v>
      </c>
      <c r="C1555" s="71" t="s">
        <v>8376</v>
      </c>
      <c r="D1555" t="s">
        <v>583</v>
      </c>
      <c r="E1555" t="s">
        <v>584</v>
      </c>
      <c r="F1555" t="s">
        <v>554</v>
      </c>
      <c r="G1555" t="s">
        <v>2377</v>
      </c>
      <c r="H1555" t="s">
        <v>174</v>
      </c>
      <c r="I1555" t="s">
        <v>128</v>
      </c>
      <c r="J1555" t="s">
        <v>37</v>
      </c>
      <c r="K1555" t="s">
        <v>586</v>
      </c>
      <c r="L1555" t="s">
        <v>39</v>
      </c>
      <c r="M1555">
        <v>2182700</v>
      </c>
      <c r="N1555">
        <v>0</v>
      </c>
      <c r="O1555">
        <v>2182700</v>
      </c>
      <c r="P1555">
        <v>0</v>
      </c>
      <c r="Q1555" t="s">
        <v>8377</v>
      </c>
      <c r="R1555" t="s">
        <v>3211</v>
      </c>
      <c r="S1555" t="s">
        <v>4743</v>
      </c>
      <c r="T1555" t="s">
        <v>588</v>
      </c>
      <c r="U1555" t="s">
        <v>8946</v>
      </c>
      <c r="V1555" t="s">
        <v>8947</v>
      </c>
      <c r="W1555" t="s">
        <v>588</v>
      </c>
      <c r="X1555" t="str">
        <f t="shared" si="24"/>
        <v>Funcionamiento</v>
      </c>
      <c r="Y1555" t="s">
        <v>2377</v>
      </c>
    </row>
    <row r="1556" spans="1:25" x14ac:dyDescent="0.2">
      <c r="A1556" t="s">
        <v>3211</v>
      </c>
      <c r="B1556" t="s">
        <v>8303</v>
      </c>
      <c r="C1556" s="71" t="s">
        <v>8376</v>
      </c>
      <c r="D1556" t="s">
        <v>583</v>
      </c>
      <c r="E1556" t="s">
        <v>584</v>
      </c>
      <c r="F1556" t="s">
        <v>554</v>
      </c>
      <c r="G1556" t="s">
        <v>2377</v>
      </c>
      <c r="H1556" t="s">
        <v>175</v>
      </c>
      <c r="I1556" t="s">
        <v>129</v>
      </c>
      <c r="J1556" t="s">
        <v>37</v>
      </c>
      <c r="K1556" t="s">
        <v>586</v>
      </c>
      <c r="L1556" t="s">
        <v>39</v>
      </c>
      <c r="M1556">
        <v>580800</v>
      </c>
      <c r="N1556">
        <v>0</v>
      </c>
      <c r="O1556">
        <v>580800</v>
      </c>
      <c r="P1556">
        <v>0</v>
      </c>
      <c r="Q1556" t="s">
        <v>8377</v>
      </c>
      <c r="R1556" t="s">
        <v>3211</v>
      </c>
      <c r="S1556" t="s">
        <v>4743</v>
      </c>
      <c r="T1556" t="s">
        <v>588</v>
      </c>
      <c r="U1556" t="s">
        <v>8946</v>
      </c>
      <c r="V1556" t="s">
        <v>8947</v>
      </c>
      <c r="W1556" t="s">
        <v>588</v>
      </c>
      <c r="X1556" t="str">
        <f t="shared" si="24"/>
        <v>Funcionamiento</v>
      </c>
      <c r="Y1556" t="s">
        <v>2377</v>
      </c>
    </row>
    <row r="1557" spans="1:25" x14ac:dyDescent="0.2">
      <c r="A1557" t="s">
        <v>3211</v>
      </c>
      <c r="B1557" t="s">
        <v>8303</v>
      </c>
      <c r="C1557" s="71" t="s">
        <v>8376</v>
      </c>
      <c r="D1557" t="s">
        <v>583</v>
      </c>
      <c r="E1557" t="s">
        <v>584</v>
      </c>
      <c r="F1557" t="s">
        <v>554</v>
      </c>
      <c r="G1557" t="s">
        <v>2377</v>
      </c>
      <c r="H1557" t="s">
        <v>176</v>
      </c>
      <c r="I1557" t="s">
        <v>130</v>
      </c>
      <c r="J1557" t="s">
        <v>37</v>
      </c>
      <c r="K1557" t="s">
        <v>586</v>
      </c>
      <c r="L1557" t="s">
        <v>39</v>
      </c>
      <c r="M1557">
        <v>1637600</v>
      </c>
      <c r="N1557">
        <v>0</v>
      </c>
      <c r="O1557">
        <v>1637600</v>
      </c>
      <c r="P1557">
        <v>0</v>
      </c>
      <c r="Q1557" t="s">
        <v>8377</v>
      </c>
      <c r="R1557" t="s">
        <v>3211</v>
      </c>
      <c r="S1557" t="s">
        <v>4743</v>
      </c>
      <c r="T1557" t="s">
        <v>588</v>
      </c>
      <c r="U1557" t="s">
        <v>8946</v>
      </c>
      <c r="V1557" t="s">
        <v>8947</v>
      </c>
      <c r="W1557" t="s">
        <v>588</v>
      </c>
      <c r="X1557" t="str">
        <f t="shared" si="24"/>
        <v>Funcionamiento</v>
      </c>
      <c r="Y1557" t="s">
        <v>2377</v>
      </c>
    </row>
    <row r="1558" spans="1:25" x14ac:dyDescent="0.2">
      <c r="A1558" t="s">
        <v>3211</v>
      </c>
      <c r="B1558" t="s">
        <v>8303</v>
      </c>
      <c r="C1558" s="71" t="s">
        <v>8376</v>
      </c>
      <c r="D1558" t="s">
        <v>583</v>
      </c>
      <c r="E1558" t="s">
        <v>584</v>
      </c>
      <c r="F1558" t="s">
        <v>554</v>
      </c>
      <c r="G1558" t="s">
        <v>2377</v>
      </c>
      <c r="H1558" t="s">
        <v>173</v>
      </c>
      <c r="I1558" t="s">
        <v>127</v>
      </c>
      <c r="J1558" t="s">
        <v>37</v>
      </c>
      <c r="K1558" t="s">
        <v>586</v>
      </c>
      <c r="L1558" t="s">
        <v>39</v>
      </c>
      <c r="M1558">
        <v>4437600</v>
      </c>
      <c r="N1558">
        <v>0</v>
      </c>
      <c r="O1558">
        <v>4437600</v>
      </c>
      <c r="P1558">
        <v>0</v>
      </c>
      <c r="Q1558" t="s">
        <v>8377</v>
      </c>
      <c r="R1558" t="s">
        <v>3211</v>
      </c>
      <c r="S1558" t="s">
        <v>4743</v>
      </c>
      <c r="T1558" t="s">
        <v>588</v>
      </c>
      <c r="U1558" t="s">
        <v>8946</v>
      </c>
      <c r="V1558" t="s">
        <v>8947</v>
      </c>
      <c r="W1558" t="s">
        <v>588</v>
      </c>
      <c r="X1558" t="str">
        <f t="shared" si="24"/>
        <v>Funcionamiento</v>
      </c>
      <c r="Y1558" t="s">
        <v>2377</v>
      </c>
    </row>
    <row r="1559" spans="1:25" x14ac:dyDescent="0.2">
      <c r="A1559" t="s">
        <v>3215</v>
      </c>
      <c r="B1559" t="s">
        <v>8303</v>
      </c>
      <c r="C1559" s="71" t="s">
        <v>8378</v>
      </c>
      <c r="D1559" t="s">
        <v>583</v>
      </c>
      <c r="E1559" t="s">
        <v>644</v>
      </c>
      <c r="F1559" t="s">
        <v>3144</v>
      </c>
      <c r="G1559" t="s">
        <v>2377</v>
      </c>
      <c r="H1559" t="s">
        <v>200</v>
      </c>
      <c r="I1559" t="s">
        <v>161</v>
      </c>
      <c r="J1559" t="s">
        <v>37</v>
      </c>
      <c r="K1559" t="s">
        <v>586</v>
      </c>
      <c r="L1559" t="s">
        <v>39</v>
      </c>
      <c r="M1559">
        <v>7748328</v>
      </c>
      <c r="N1559">
        <v>-7748328</v>
      </c>
      <c r="O1559">
        <v>0</v>
      </c>
      <c r="P1559">
        <v>0</v>
      </c>
      <c r="Q1559" t="s">
        <v>8379</v>
      </c>
      <c r="R1559" t="s">
        <v>3215</v>
      </c>
      <c r="S1559" t="s">
        <v>588</v>
      </c>
      <c r="T1559" t="s">
        <v>588</v>
      </c>
      <c r="U1559" t="s">
        <v>588</v>
      </c>
      <c r="V1559" t="s">
        <v>588</v>
      </c>
      <c r="W1559" t="s">
        <v>588</v>
      </c>
      <c r="X1559" t="str">
        <f t="shared" si="24"/>
        <v>Inversión</v>
      </c>
      <c r="Y1559" t="s">
        <v>585</v>
      </c>
    </row>
    <row r="1560" spans="1:25" x14ac:dyDescent="0.2">
      <c r="A1560" t="s">
        <v>3160</v>
      </c>
      <c r="B1560" t="s">
        <v>8303</v>
      </c>
      <c r="C1560" s="71" t="s">
        <v>8380</v>
      </c>
      <c r="D1560" t="s">
        <v>583</v>
      </c>
      <c r="E1560" t="s">
        <v>584</v>
      </c>
      <c r="F1560" t="s">
        <v>3144</v>
      </c>
      <c r="G1560" t="s">
        <v>2377</v>
      </c>
      <c r="H1560" t="s">
        <v>200</v>
      </c>
      <c r="I1560" t="s">
        <v>161</v>
      </c>
      <c r="J1560" t="s">
        <v>37</v>
      </c>
      <c r="K1560" t="s">
        <v>586</v>
      </c>
      <c r="L1560" t="s">
        <v>39</v>
      </c>
      <c r="M1560">
        <v>7748328</v>
      </c>
      <c r="N1560">
        <v>-3929856</v>
      </c>
      <c r="O1560">
        <v>3818472</v>
      </c>
      <c r="P1560">
        <v>0</v>
      </c>
      <c r="Q1560" t="s">
        <v>8381</v>
      </c>
      <c r="R1560" t="s">
        <v>3160</v>
      </c>
      <c r="S1560" t="s">
        <v>3104</v>
      </c>
      <c r="T1560" t="s">
        <v>3444</v>
      </c>
      <c r="U1560" t="s">
        <v>5533</v>
      </c>
      <c r="V1560" t="s">
        <v>11306</v>
      </c>
      <c r="W1560" t="s">
        <v>588</v>
      </c>
      <c r="X1560" t="str">
        <f t="shared" si="24"/>
        <v>Inversión</v>
      </c>
      <c r="Y1560" t="s">
        <v>585</v>
      </c>
    </row>
    <row r="1561" spans="1:25" x14ac:dyDescent="0.2">
      <c r="A1561" t="s">
        <v>3150</v>
      </c>
      <c r="B1561" t="s">
        <v>8948</v>
      </c>
      <c r="C1561" s="71" t="s">
        <v>8949</v>
      </c>
      <c r="D1561" t="s">
        <v>583</v>
      </c>
      <c r="E1561" t="s">
        <v>584</v>
      </c>
      <c r="F1561" t="s">
        <v>3740</v>
      </c>
      <c r="G1561" t="s">
        <v>2377</v>
      </c>
      <c r="H1561" t="s">
        <v>376</v>
      </c>
      <c r="I1561" t="s">
        <v>495</v>
      </c>
      <c r="J1561" t="s">
        <v>37</v>
      </c>
      <c r="K1561" t="s">
        <v>586</v>
      </c>
      <c r="L1561" t="s">
        <v>39</v>
      </c>
      <c r="M1561">
        <v>645030</v>
      </c>
      <c r="N1561">
        <v>0</v>
      </c>
      <c r="O1561">
        <v>645030</v>
      </c>
      <c r="P1561">
        <v>0</v>
      </c>
      <c r="Q1561" t="s">
        <v>8950</v>
      </c>
      <c r="R1561" t="s">
        <v>3150</v>
      </c>
      <c r="S1561" t="s">
        <v>4810</v>
      </c>
      <c r="T1561" t="s">
        <v>5736</v>
      </c>
      <c r="U1561" t="s">
        <v>7305</v>
      </c>
      <c r="V1561" t="s">
        <v>8951</v>
      </c>
      <c r="W1561" t="s">
        <v>3034</v>
      </c>
      <c r="X1561" t="str">
        <f t="shared" si="24"/>
        <v>Inversión</v>
      </c>
      <c r="Y1561" t="s">
        <v>629</v>
      </c>
    </row>
    <row r="1562" spans="1:25" x14ac:dyDescent="0.2">
      <c r="A1562" t="s">
        <v>3223</v>
      </c>
      <c r="B1562" t="s">
        <v>8793</v>
      </c>
      <c r="C1562" s="71" t="s">
        <v>8952</v>
      </c>
      <c r="D1562" t="s">
        <v>583</v>
      </c>
      <c r="E1562" t="s">
        <v>584</v>
      </c>
      <c r="F1562" t="s">
        <v>3087</v>
      </c>
      <c r="G1562" t="s">
        <v>2377</v>
      </c>
      <c r="H1562" t="s">
        <v>197</v>
      </c>
      <c r="I1562" t="s">
        <v>155</v>
      </c>
      <c r="J1562" t="s">
        <v>37</v>
      </c>
      <c r="K1562" t="s">
        <v>709</v>
      </c>
      <c r="L1562" t="s">
        <v>39</v>
      </c>
      <c r="M1562">
        <v>8385135</v>
      </c>
      <c r="N1562">
        <v>-372673</v>
      </c>
      <c r="O1562">
        <v>8012462</v>
      </c>
      <c r="P1562">
        <v>0</v>
      </c>
      <c r="Q1562" t="s">
        <v>8953</v>
      </c>
      <c r="R1562" t="s">
        <v>3223</v>
      </c>
      <c r="S1562" t="s">
        <v>3564</v>
      </c>
      <c r="T1562" t="s">
        <v>588</v>
      </c>
      <c r="U1562" t="s">
        <v>588</v>
      </c>
      <c r="V1562" t="s">
        <v>588</v>
      </c>
      <c r="W1562" t="s">
        <v>588</v>
      </c>
      <c r="X1562" t="str">
        <f t="shared" si="24"/>
        <v>Inversión</v>
      </c>
      <c r="Y1562" t="s">
        <v>626</v>
      </c>
    </row>
    <row r="1563" spans="1:25" x14ac:dyDescent="0.2">
      <c r="A1563" t="s">
        <v>3229</v>
      </c>
      <c r="B1563" t="s">
        <v>11202</v>
      </c>
      <c r="C1563" s="71" t="s">
        <v>11307</v>
      </c>
      <c r="D1563" t="s">
        <v>583</v>
      </c>
      <c r="E1563" t="s">
        <v>584</v>
      </c>
      <c r="F1563" t="s">
        <v>554</v>
      </c>
      <c r="G1563" t="s">
        <v>2377</v>
      </c>
      <c r="H1563" t="s">
        <v>170</v>
      </c>
      <c r="I1563" t="s">
        <v>124</v>
      </c>
      <c r="J1563" t="s">
        <v>37</v>
      </c>
      <c r="K1563" t="s">
        <v>586</v>
      </c>
      <c r="L1563" t="s">
        <v>39</v>
      </c>
      <c r="M1563">
        <v>70731890</v>
      </c>
      <c r="N1563">
        <v>0</v>
      </c>
      <c r="O1563">
        <v>70731890</v>
      </c>
      <c r="P1563">
        <v>0</v>
      </c>
      <c r="Q1563" t="s">
        <v>11308</v>
      </c>
      <c r="R1563" t="s">
        <v>3229</v>
      </c>
      <c r="S1563" t="s">
        <v>5496</v>
      </c>
      <c r="T1563" t="s">
        <v>588</v>
      </c>
      <c r="U1563" t="s">
        <v>11309</v>
      </c>
      <c r="V1563" t="s">
        <v>11310</v>
      </c>
      <c r="W1563" t="s">
        <v>588</v>
      </c>
      <c r="X1563" t="str">
        <f t="shared" si="24"/>
        <v>Funcionamiento</v>
      </c>
      <c r="Y1563" t="s">
        <v>2377</v>
      </c>
    </row>
    <row r="1564" spans="1:25" x14ac:dyDescent="0.2">
      <c r="A1564" t="s">
        <v>3229</v>
      </c>
      <c r="B1564" t="s">
        <v>11202</v>
      </c>
      <c r="C1564" s="71" t="s">
        <v>11307</v>
      </c>
      <c r="D1564" t="s">
        <v>583</v>
      </c>
      <c r="E1564" t="s">
        <v>584</v>
      </c>
      <c r="F1564" t="s">
        <v>554</v>
      </c>
      <c r="G1564" t="s">
        <v>2377</v>
      </c>
      <c r="H1564" t="s">
        <v>171</v>
      </c>
      <c r="I1564" t="s">
        <v>125</v>
      </c>
      <c r="J1564" t="s">
        <v>37</v>
      </c>
      <c r="K1564" t="s">
        <v>586</v>
      </c>
      <c r="L1564" t="s">
        <v>39</v>
      </c>
      <c r="M1564">
        <v>8402831</v>
      </c>
      <c r="N1564">
        <v>0</v>
      </c>
      <c r="O1564">
        <v>8402831</v>
      </c>
      <c r="P1564">
        <v>0</v>
      </c>
      <c r="Q1564" t="s">
        <v>11308</v>
      </c>
      <c r="R1564" t="s">
        <v>3229</v>
      </c>
      <c r="S1564" t="s">
        <v>5496</v>
      </c>
      <c r="T1564" t="s">
        <v>588</v>
      </c>
      <c r="U1564" t="s">
        <v>11309</v>
      </c>
      <c r="V1564" t="s">
        <v>11310</v>
      </c>
      <c r="W1564" t="s">
        <v>588</v>
      </c>
      <c r="X1564" t="str">
        <f t="shared" si="24"/>
        <v>Funcionamiento</v>
      </c>
      <c r="Y1564" t="s">
        <v>2377</v>
      </c>
    </row>
    <row r="1565" spans="1:25" x14ac:dyDescent="0.2">
      <c r="A1565" t="s">
        <v>3229</v>
      </c>
      <c r="B1565" t="s">
        <v>11202</v>
      </c>
      <c r="C1565" s="71" t="s">
        <v>11307</v>
      </c>
      <c r="D1565" t="s">
        <v>583</v>
      </c>
      <c r="E1565" t="s">
        <v>584</v>
      </c>
      <c r="F1565" t="s">
        <v>554</v>
      </c>
      <c r="G1565" t="s">
        <v>2377</v>
      </c>
      <c r="H1565" t="s">
        <v>178</v>
      </c>
      <c r="I1565" t="s">
        <v>132</v>
      </c>
      <c r="J1565" t="s">
        <v>37</v>
      </c>
      <c r="K1565" t="s">
        <v>586</v>
      </c>
      <c r="L1565" t="s">
        <v>39</v>
      </c>
      <c r="M1565">
        <v>8815877</v>
      </c>
      <c r="N1565">
        <v>0</v>
      </c>
      <c r="O1565">
        <v>8815877</v>
      </c>
      <c r="P1565">
        <v>0</v>
      </c>
      <c r="Q1565" t="s">
        <v>11308</v>
      </c>
      <c r="R1565" t="s">
        <v>3229</v>
      </c>
      <c r="S1565" t="s">
        <v>5496</v>
      </c>
      <c r="T1565" t="s">
        <v>588</v>
      </c>
      <c r="U1565" t="s">
        <v>11309</v>
      </c>
      <c r="V1565" t="s">
        <v>11310</v>
      </c>
      <c r="W1565" t="s">
        <v>588</v>
      </c>
      <c r="X1565" t="str">
        <f t="shared" si="24"/>
        <v>Funcionamiento</v>
      </c>
      <c r="Y1565" t="s">
        <v>2377</v>
      </c>
    </row>
    <row r="1566" spans="1:25" x14ac:dyDescent="0.2">
      <c r="A1566" t="s">
        <v>3229</v>
      </c>
      <c r="B1566" t="s">
        <v>11202</v>
      </c>
      <c r="C1566" s="71" t="s">
        <v>11307</v>
      </c>
      <c r="D1566" t="s">
        <v>583</v>
      </c>
      <c r="E1566" t="s">
        <v>584</v>
      </c>
      <c r="F1566" t="s">
        <v>554</v>
      </c>
      <c r="G1566" t="s">
        <v>2377</v>
      </c>
      <c r="H1566" t="s">
        <v>169</v>
      </c>
      <c r="I1566" t="s">
        <v>123</v>
      </c>
      <c r="J1566" t="s">
        <v>37</v>
      </c>
      <c r="K1566" t="s">
        <v>586</v>
      </c>
      <c r="L1566" t="s">
        <v>39</v>
      </c>
      <c r="M1566">
        <v>1452402</v>
      </c>
      <c r="N1566">
        <v>0</v>
      </c>
      <c r="O1566">
        <v>1452402</v>
      </c>
      <c r="P1566">
        <v>0</v>
      </c>
      <c r="Q1566" t="s">
        <v>11308</v>
      </c>
      <c r="R1566" t="s">
        <v>3229</v>
      </c>
      <c r="S1566" t="s">
        <v>5496</v>
      </c>
      <c r="T1566" t="s">
        <v>588</v>
      </c>
      <c r="U1566" t="s">
        <v>11309</v>
      </c>
      <c r="V1566" t="s">
        <v>11310</v>
      </c>
      <c r="W1566" t="s">
        <v>588</v>
      </c>
      <c r="X1566" t="str">
        <f t="shared" si="24"/>
        <v>Funcionamiento</v>
      </c>
      <c r="Y1566" t="s">
        <v>2377</v>
      </c>
    </row>
    <row r="1567" spans="1:25" x14ac:dyDescent="0.2">
      <c r="A1567" t="s">
        <v>3229</v>
      </c>
      <c r="B1567" t="s">
        <v>11202</v>
      </c>
      <c r="C1567" s="71" t="s">
        <v>11307</v>
      </c>
      <c r="D1567" t="s">
        <v>583</v>
      </c>
      <c r="E1567" t="s">
        <v>584</v>
      </c>
      <c r="F1567" t="s">
        <v>554</v>
      </c>
      <c r="G1567" t="s">
        <v>2377</v>
      </c>
      <c r="H1567" t="s">
        <v>164</v>
      </c>
      <c r="I1567" t="s">
        <v>118</v>
      </c>
      <c r="J1567" t="s">
        <v>37</v>
      </c>
      <c r="K1567" t="s">
        <v>586</v>
      </c>
      <c r="L1567" t="s">
        <v>39</v>
      </c>
      <c r="M1567">
        <v>46184177</v>
      </c>
      <c r="N1567">
        <v>0</v>
      </c>
      <c r="O1567">
        <v>46184177</v>
      </c>
      <c r="P1567">
        <v>0</v>
      </c>
      <c r="Q1567" t="s">
        <v>11308</v>
      </c>
      <c r="R1567" t="s">
        <v>3229</v>
      </c>
      <c r="S1567" t="s">
        <v>5496</v>
      </c>
      <c r="T1567" t="s">
        <v>588</v>
      </c>
      <c r="U1567" t="s">
        <v>11309</v>
      </c>
      <c r="V1567" t="s">
        <v>11310</v>
      </c>
      <c r="W1567" t="s">
        <v>588</v>
      </c>
      <c r="X1567" t="str">
        <f t="shared" si="24"/>
        <v>Funcionamiento</v>
      </c>
      <c r="Y1567" t="s">
        <v>2377</v>
      </c>
    </row>
    <row r="1568" spans="1:25" x14ac:dyDescent="0.2">
      <c r="A1568" t="s">
        <v>3229</v>
      </c>
      <c r="B1568" t="s">
        <v>11202</v>
      </c>
      <c r="C1568" s="71" t="s">
        <v>11307</v>
      </c>
      <c r="D1568" t="s">
        <v>583</v>
      </c>
      <c r="E1568" t="s">
        <v>584</v>
      </c>
      <c r="F1568" t="s">
        <v>554</v>
      </c>
      <c r="G1568" t="s">
        <v>2377</v>
      </c>
      <c r="H1568" t="s">
        <v>166</v>
      </c>
      <c r="I1568" t="s">
        <v>120</v>
      </c>
      <c r="J1568" t="s">
        <v>37</v>
      </c>
      <c r="K1568" t="s">
        <v>586</v>
      </c>
      <c r="L1568" t="s">
        <v>39</v>
      </c>
      <c r="M1568">
        <v>1273488</v>
      </c>
      <c r="N1568">
        <v>0</v>
      </c>
      <c r="O1568">
        <v>1273488</v>
      </c>
      <c r="P1568">
        <v>0</v>
      </c>
      <c r="Q1568" t="s">
        <v>11308</v>
      </c>
      <c r="R1568" t="s">
        <v>3229</v>
      </c>
      <c r="S1568" t="s">
        <v>5496</v>
      </c>
      <c r="T1568" t="s">
        <v>588</v>
      </c>
      <c r="U1568" t="s">
        <v>11309</v>
      </c>
      <c r="V1568" t="s">
        <v>11310</v>
      </c>
      <c r="W1568" t="s">
        <v>588</v>
      </c>
      <c r="X1568" t="str">
        <f t="shared" si="24"/>
        <v>Funcionamiento</v>
      </c>
      <c r="Y1568" t="s">
        <v>2377</v>
      </c>
    </row>
    <row r="1569" spans="1:25" x14ac:dyDescent="0.2">
      <c r="A1569" t="s">
        <v>3229</v>
      </c>
      <c r="B1569" t="s">
        <v>11202</v>
      </c>
      <c r="C1569" s="71" t="s">
        <v>11307</v>
      </c>
      <c r="D1569" t="s">
        <v>583</v>
      </c>
      <c r="E1569" t="s">
        <v>584</v>
      </c>
      <c r="F1569" t="s">
        <v>554</v>
      </c>
      <c r="G1569" t="s">
        <v>2377</v>
      </c>
      <c r="H1569" t="s">
        <v>557</v>
      </c>
      <c r="I1569" t="s">
        <v>3221</v>
      </c>
      <c r="J1569" t="s">
        <v>37</v>
      </c>
      <c r="K1569" t="s">
        <v>586</v>
      </c>
      <c r="L1569" t="s">
        <v>39</v>
      </c>
      <c r="M1569">
        <v>1775946</v>
      </c>
      <c r="N1569">
        <v>0</v>
      </c>
      <c r="O1569">
        <v>1775946</v>
      </c>
      <c r="P1569">
        <v>0</v>
      </c>
      <c r="Q1569" t="s">
        <v>11308</v>
      </c>
      <c r="R1569" t="s">
        <v>3229</v>
      </c>
      <c r="S1569" t="s">
        <v>5496</v>
      </c>
      <c r="T1569" t="s">
        <v>588</v>
      </c>
      <c r="U1569" t="s">
        <v>11309</v>
      </c>
      <c r="V1569" t="s">
        <v>11310</v>
      </c>
      <c r="W1569" t="s">
        <v>588</v>
      </c>
      <c r="X1569" t="str">
        <f t="shared" si="24"/>
        <v>Funcionamiento</v>
      </c>
      <c r="Y1569" t="s">
        <v>2377</v>
      </c>
    </row>
    <row r="1570" spans="1:25" x14ac:dyDescent="0.2">
      <c r="A1570" t="s">
        <v>3229</v>
      </c>
      <c r="B1570" t="s">
        <v>11202</v>
      </c>
      <c r="C1570" s="71" t="s">
        <v>11307</v>
      </c>
      <c r="D1570" t="s">
        <v>583</v>
      </c>
      <c r="E1570" t="s">
        <v>584</v>
      </c>
      <c r="F1570" t="s">
        <v>554</v>
      </c>
      <c r="G1570" t="s">
        <v>2377</v>
      </c>
      <c r="H1570" t="s">
        <v>181</v>
      </c>
      <c r="I1570" t="s">
        <v>135</v>
      </c>
      <c r="J1570" t="s">
        <v>37</v>
      </c>
      <c r="K1570" t="s">
        <v>586</v>
      </c>
      <c r="L1570" t="s">
        <v>39</v>
      </c>
      <c r="M1570">
        <v>2354967</v>
      </c>
      <c r="N1570">
        <v>0</v>
      </c>
      <c r="O1570">
        <v>2354967</v>
      </c>
      <c r="P1570">
        <v>0</v>
      </c>
      <c r="Q1570" t="s">
        <v>11308</v>
      </c>
      <c r="R1570" t="s">
        <v>3229</v>
      </c>
      <c r="S1570" t="s">
        <v>5496</v>
      </c>
      <c r="T1570" t="s">
        <v>588</v>
      </c>
      <c r="U1570" t="s">
        <v>11309</v>
      </c>
      <c r="V1570" t="s">
        <v>11310</v>
      </c>
      <c r="W1570" t="s">
        <v>588</v>
      </c>
      <c r="X1570" t="str">
        <f t="shared" si="24"/>
        <v>Funcionamiento</v>
      </c>
      <c r="Y1570" t="s">
        <v>2377</v>
      </c>
    </row>
    <row r="1571" spans="1:25" x14ac:dyDescent="0.2">
      <c r="A1571" t="s">
        <v>3229</v>
      </c>
      <c r="B1571" t="s">
        <v>11202</v>
      </c>
      <c r="C1571" s="71" t="s">
        <v>11307</v>
      </c>
      <c r="D1571" t="s">
        <v>583</v>
      </c>
      <c r="E1571" t="s">
        <v>584</v>
      </c>
      <c r="F1571" t="s">
        <v>554</v>
      </c>
      <c r="G1571" t="s">
        <v>2377</v>
      </c>
      <c r="H1571" t="s">
        <v>180</v>
      </c>
      <c r="I1571" t="s">
        <v>134</v>
      </c>
      <c r="J1571" t="s">
        <v>37</v>
      </c>
      <c r="K1571" t="s">
        <v>586</v>
      </c>
      <c r="L1571" t="s">
        <v>39</v>
      </c>
      <c r="M1571">
        <v>632061</v>
      </c>
      <c r="N1571">
        <v>0</v>
      </c>
      <c r="O1571">
        <v>632061</v>
      </c>
      <c r="P1571">
        <v>0</v>
      </c>
      <c r="Q1571" t="s">
        <v>11308</v>
      </c>
      <c r="R1571" t="s">
        <v>3229</v>
      </c>
      <c r="S1571" t="s">
        <v>5496</v>
      </c>
      <c r="T1571" t="s">
        <v>588</v>
      </c>
      <c r="U1571" t="s">
        <v>11309</v>
      </c>
      <c r="V1571" t="s">
        <v>11310</v>
      </c>
      <c r="W1571" t="s">
        <v>588</v>
      </c>
      <c r="X1571" t="str">
        <f t="shared" si="24"/>
        <v>Funcionamiento</v>
      </c>
      <c r="Y1571" t="s">
        <v>2377</v>
      </c>
    </row>
    <row r="1572" spans="1:25" x14ac:dyDescent="0.2">
      <c r="A1572" t="s">
        <v>3235</v>
      </c>
      <c r="B1572" t="s">
        <v>11210</v>
      </c>
      <c r="C1572" s="71" t="s">
        <v>11311</v>
      </c>
      <c r="D1572" t="s">
        <v>583</v>
      </c>
      <c r="E1572" t="s">
        <v>584</v>
      </c>
      <c r="F1572" t="s">
        <v>554</v>
      </c>
      <c r="G1572" t="s">
        <v>2377</v>
      </c>
      <c r="H1572" t="s">
        <v>174</v>
      </c>
      <c r="I1572" t="s">
        <v>128</v>
      </c>
      <c r="J1572" t="s">
        <v>37</v>
      </c>
      <c r="K1572" t="s">
        <v>586</v>
      </c>
      <c r="L1572" t="s">
        <v>39</v>
      </c>
      <c r="M1572">
        <v>2408100</v>
      </c>
      <c r="N1572">
        <v>0</v>
      </c>
      <c r="O1572">
        <v>2408100</v>
      </c>
      <c r="P1572">
        <v>0</v>
      </c>
      <c r="Q1572" t="s">
        <v>11312</v>
      </c>
      <c r="R1572" t="s">
        <v>3235</v>
      </c>
      <c r="S1572" t="s">
        <v>4813</v>
      </c>
      <c r="T1572" t="s">
        <v>588</v>
      </c>
      <c r="U1572" t="s">
        <v>11313</v>
      </c>
      <c r="V1572" t="s">
        <v>11314</v>
      </c>
      <c r="W1572" t="s">
        <v>588</v>
      </c>
      <c r="X1572" t="str">
        <f t="shared" si="24"/>
        <v>Funcionamiento</v>
      </c>
      <c r="Y1572" t="s">
        <v>2377</v>
      </c>
    </row>
    <row r="1573" spans="1:25" x14ac:dyDescent="0.2">
      <c r="A1573" t="s">
        <v>3235</v>
      </c>
      <c r="B1573" t="s">
        <v>11210</v>
      </c>
      <c r="C1573" s="71" t="s">
        <v>11311</v>
      </c>
      <c r="D1573" t="s">
        <v>583</v>
      </c>
      <c r="E1573" t="s">
        <v>584</v>
      </c>
      <c r="F1573" t="s">
        <v>554</v>
      </c>
      <c r="G1573" t="s">
        <v>2377</v>
      </c>
      <c r="H1573" t="s">
        <v>173</v>
      </c>
      <c r="I1573" t="s">
        <v>127</v>
      </c>
      <c r="J1573" t="s">
        <v>37</v>
      </c>
      <c r="K1573" t="s">
        <v>586</v>
      </c>
      <c r="L1573" t="s">
        <v>39</v>
      </c>
      <c r="M1573">
        <v>4297700</v>
      </c>
      <c r="N1573">
        <v>0</v>
      </c>
      <c r="O1573">
        <v>4297700</v>
      </c>
      <c r="P1573">
        <v>0</v>
      </c>
      <c r="Q1573" t="s">
        <v>11312</v>
      </c>
      <c r="R1573" t="s">
        <v>3235</v>
      </c>
      <c r="S1573" t="s">
        <v>4813</v>
      </c>
      <c r="T1573" t="s">
        <v>588</v>
      </c>
      <c r="U1573" t="s">
        <v>11313</v>
      </c>
      <c r="V1573" t="s">
        <v>11314</v>
      </c>
      <c r="W1573" t="s">
        <v>588</v>
      </c>
      <c r="X1573" t="str">
        <f t="shared" si="24"/>
        <v>Funcionamiento</v>
      </c>
      <c r="Y1573" t="s">
        <v>2377</v>
      </c>
    </row>
    <row r="1574" spans="1:25" x14ac:dyDescent="0.2">
      <c r="A1574" t="s">
        <v>3235</v>
      </c>
      <c r="B1574" t="s">
        <v>11210</v>
      </c>
      <c r="C1574" s="71" t="s">
        <v>11311</v>
      </c>
      <c r="D1574" t="s">
        <v>583</v>
      </c>
      <c r="E1574" t="s">
        <v>584</v>
      </c>
      <c r="F1574" t="s">
        <v>554</v>
      </c>
      <c r="G1574" t="s">
        <v>2377</v>
      </c>
      <c r="H1574" t="s">
        <v>172</v>
      </c>
      <c r="I1574" t="s">
        <v>126</v>
      </c>
      <c r="J1574" t="s">
        <v>37</v>
      </c>
      <c r="K1574" t="s">
        <v>586</v>
      </c>
      <c r="L1574" t="s">
        <v>39</v>
      </c>
      <c r="M1574">
        <v>6066800</v>
      </c>
      <c r="N1574">
        <v>0</v>
      </c>
      <c r="O1574">
        <v>6066800</v>
      </c>
      <c r="P1574">
        <v>0</v>
      </c>
      <c r="Q1574" t="s">
        <v>11312</v>
      </c>
      <c r="R1574" t="s">
        <v>3235</v>
      </c>
      <c r="S1574" t="s">
        <v>4813</v>
      </c>
      <c r="T1574" t="s">
        <v>588</v>
      </c>
      <c r="U1574" t="s">
        <v>11313</v>
      </c>
      <c r="V1574" t="s">
        <v>11314</v>
      </c>
      <c r="W1574" t="s">
        <v>588</v>
      </c>
      <c r="X1574" t="str">
        <f t="shared" si="24"/>
        <v>Funcionamiento</v>
      </c>
      <c r="Y1574" t="s">
        <v>2377</v>
      </c>
    </row>
    <row r="1575" spans="1:25" x14ac:dyDescent="0.2">
      <c r="A1575" t="s">
        <v>3235</v>
      </c>
      <c r="B1575" t="s">
        <v>11210</v>
      </c>
      <c r="C1575" s="71" t="s">
        <v>11311</v>
      </c>
      <c r="D1575" t="s">
        <v>583</v>
      </c>
      <c r="E1575" t="s">
        <v>584</v>
      </c>
      <c r="F1575" t="s">
        <v>554</v>
      </c>
      <c r="G1575" t="s">
        <v>2377</v>
      </c>
      <c r="H1575" t="s">
        <v>175</v>
      </c>
      <c r="I1575" t="s">
        <v>129</v>
      </c>
      <c r="J1575" t="s">
        <v>37</v>
      </c>
      <c r="K1575" t="s">
        <v>586</v>
      </c>
      <c r="L1575" t="s">
        <v>39</v>
      </c>
      <c r="M1575">
        <v>548200</v>
      </c>
      <c r="N1575">
        <v>0</v>
      </c>
      <c r="O1575">
        <v>548200</v>
      </c>
      <c r="P1575">
        <v>0</v>
      </c>
      <c r="Q1575" t="s">
        <v>11312</v>
      </c>
      <c r="R1575" t="s">
        <v>3235</v>
      </c>
      <c r="S1575" t="s">
        <v>4813</v>
      </c>
      <c r="T1575" t="s">
        <v>588</v>
      </c>
      <c r="U1575" t="s">
        <v>11313</v>
      </c>
      <c r="V1575" t="s">
        <v>11314</v>
      </c>
      <c r="W1575" t="s">
        <v>588</v>
      </c>
      <c r="X1575" t="str">
        <f t="shared" si="24"/>
        <v>Funcionamiento</v>
      </c>
      <c r="Y1575" t="s">
        <v>2377</v>
      </c>
    </row>
    <row r="1576" spans="1:25" x14ac:dyDescent="0.2">
      <c r="A1576" t="s">
        <v>3235</v>
      </c>
      <c r="B1576" t="s">
        <v>11210</v>
      </c>
      <c r="C1576" s="71" t="s">
        <v>11311</v>
      </c>
      <c r="D1576" t="s">
        <v>583</v>
      </c>
      <c r="E1576" t="s">
        <v>584</v>
      </c>
      <c r="F1576" t="s">
        <v>554</v>
      </c>
      <c r="G1576" t="s">
        <v>2377</v>
      </c>
      <c r="H1576" t="s">
        <v>177</v>
      </c>
      <c r="I1576" t="s">
        <v>131</v>
      </c>
      <c r="J1576" t="s">
        <v>37</v>
      </c>
      <c r="K1576" t="s">
        <v>586</v>
      </c>
      <c r="L1576" t="s">
        <v>39</v>
      </c>
      <c r="M1576">
        <v>1204300</v>
      </c>
      <c r="N1576">
        <v>0</v>
      </c>
      <c r="O1576">
        <v>1204300</v>
      </c>
      <c r="P1576">
        <v>0</v>
      </c>
      <c r="Q1576" t="s">
        <v>11312</v>
      </c>
      <c r="R1576" t="s">
        <v>3235</v>
      </c>
      <c r="S1576" t="s">
        <v>4813</v>
      </c>
      <c r="T1576" t="s">
        <v>588</v>
      </c>
      <c r="U1576" t="s">
        <v>11313</v>
      </c>
      <c r="V1576" t="s">
        <v>11314</v>
      </c>
      <c r="W1576" t="s">
        <v>588</v>
      </c>
      <c r="X1576" t="str">
        <f t="shared" si="24"/>
        <v>Funcionamiento</v>
      </c>
      <c r="Y1576" t="s">
        <v>2377</v>
      </c>
    </row>
    <row r="1577" spans="1:25" x14ac:dyDescent="0.2">
      <c r="A1577" t="s">
        <v>3235</v>
      </c>
      <c r="B1577" t="s">
        <v>11210</v>
      </c>
      <c r="C1577" s="71" t="s">
        <v>11311</v>
      </c>
      <c r="D1577" t="s">
        <v>583</v>
      </c>
      <c r="E1577" t="s">
        <v>584</v>
      </c>
      <c r="F1577" t="s">
        <v>554</v>
      </c>
      <c r="G1577" t="s">
        <v>2377</v>
      </c>
      <c r="H1577" t="s">
        <v>176</v>
      </c>
      <c r="I1577" t="s">
        <v>130</v>
      </c>
      <c r="J1577" t="s">
        <v>37</v>
      </c>
      <c r="K1577" t="s">
        <v>586</v>
      </c>
      <c r="L1577" t="s">
        <v>39</v>
      </c>
      <c r="M1577">
        <v>1806700</v>
      </c>
      <c r="N1577">
        <v>0</v>
      </c>
      <c r="O1577">
        <v>1806700</v>
      </c>
      <c r="P1577">
        <v>0</v>
      </c>
      <c r="Q1577" t="s">
        <v>11312</v>
      </c>
      <c r="R1577" t="s">
        <v>3235</v>
      </c>
      <c r="S1577" t="s">
        <v>4813</v>
      </c>
      <c r="T1577" t="s">
        <v>588</v>
      </c>
      <c r="U1577" t="s">
        <v>11313</v>
      </c>
      <c r="V1577" t="s">
        <v>11314</v>
      </c>
      <c r="W1577" t="s">
        <v>588</v>
      </c>
      <c r="X1577" t="str">
        <f t="shared" si="24"/>
        <v>Funcionamiento</v>
      </c>
      <c r="Y1577" t="s">
        <v>2377</v>
      </c>
    </row>
    <row r="1578" spans="1:25" x14ac:dyDescent="0.2">
      <c r="A1578" t="s">
        <v>3034</v>
      </c>
      <c r="B1578" t="s">
        <v>3035</v>
      </c>
      <c r="C1578" s="71" t="s">
        <v>4288</v>
      </c>
      <c r="D1578" t="s">
        <v>583</v>
      </c>
      <c r="E1578" t="s">
        <v>584</v>
      </c>
      <c r="F1578" t="s">
        <v>555</v>
      </c>
      <c r="G1578" t="s">
        <v>2405</v>
      </c>
      <c r="H1578" t="s">
        <v>189</v>
      </c>
      <c r="I1578" t="s">
        <v>144</v>
      </c>
      <c r="J1578" t="s">
        <v>37</v>
      </c>
      <c r="K1578" t="s">
        <v>586</v>
      </c>
      <c r="L1578" t="s">
        <v>39</v>
      </c>
      <c r="M1578">
        <v>5000000</v>
      </c>
      <c r="N1578">
        <v>0</v>
      </c>
      <c r="O1578">
        <v>5000000</v>
      </c>
      <c r="P1578">
        <v>1160706</v>
      </c>
      <c r="Q1578" t="s">
        <v>2406</v>
      </c>
      <c r="R1578" t="s">
        <v>3034</v>
      </c>
      <c r="S1578" t="s">
        <v>8954</v>
      </c>
      <c r="T1578" t="s">
        <v>8955</v>
      </c>
      <c r="U1578" t="s">
        <v>11315</v>
      </c>
      <c r="V1578" t="s">
        <v>11316</v>
      </c>
      <c r="W1578" t="s">
        <v>588</v>
      </c>
      <c r="X1578" t="str">
        <f t="shared" si="24"/>
        <v>Funcionamiento</v>
      </c>
      <c r="Y1578" t="s">
        <v>2405</v>
      </c>
    </row>
    <row r="1579" spans="1:25" x14ac:dyDescent="0.2">
      <c r="A1579" t="s">
        <v>3034</v>
      </c>
      <c r="B1579" t="s">
        <v>3035</v>
      </c>
      <c r="C1579" s="71" t="s">
        <v>4288</v>
      </c>
      <c r="D1579" t="s">
        <v>583</v>
      </c>
      <c r="E1579" t="s">
        <v>584</v>
      </c>
      <c r="F1579" t="s">
        <v>555</v>
      </c>
      <c r="G1579" t="s">
        <v>2405</v>
      </c>
      <c r="H1579" t="s">
        <v>190</v>
      </c>
      <c r="I1579" t="s">
        <v>145</v>
      </c>
      <c r="J1579" t="s">
        <v>37</v>
      </c>
      <c r="K1579" t="s">
        <v>586</v>
      </c>
      <c r="L1579" t="s">
        <v>39</v>
      </c>
      <c r="M1579">
        <v>1900000</v>
      </c>
      <c r="N1579">
        <v>0</v>
      </c>
      <c r="O1579">
        <v>1900000</v>
      </c>
      <c r="P1579">
        <v>884925</v>
      </c>
      <c r="Q1579" t="s">
        <v>2406</v>
      </c>
      <c r="R1579" t="s">
        <v>3034</v>
      </c>
      <c r="S1579" t="s">
        <v>8954</v>
      </c>
      <c r="T1579" t="s">
        <v>8955</v>
      </c>
      <c r="U1579" t="s">
        <v>11315</v>
      </c>
      <c r="V1579" t="s">
        <v>11316</v>
      </c>
      <c r="W1579" t="s">
        <v>588</v>
      </c>
      <c r="X1579" t="str">
        <f t="shared" si="24"/>
        <v>Funcionamiento</v>
      </c>
      <c r="Y1579" t="s">
        <v>2405</v>
      </c>
    </row>
    <row r="1580" spans="1:25" x14ac:dyDescent="0.2">
      <c r="A1580" t="s">
        <v>3034</v>
      </c>
      <c r="B1580" t="s">
        <v>3035</v>
      </c>
      <c r="C1580" s="71" t="s">
        <v>4288</v>
      </c>
      <c r="D1580" t="s">
        <v>583</v>
      </c>
      <c r="E1580" t="s">
        <v>584</v>
      </c>
      <c r="F1580" t="s">
        <v>555</v>
      </c>
      <c r="G1580" t="s">
        <v>2405</v>
      </c>
      <c r="H1580" t="s">
        <v>186</v>
      </c>
      <c r="I1580" t="s">
        <v>140</v>
      </c>
      <c r="J1580" t="s">
        <v>37</v>
      </c>
      <c r="K1580" t="s">
        <v>586</v>
      </c>
      <c r="L1580" t="s">
        <v>39</v>
      </c>
      <c r="M1580">
        <v>12000000</v>
      </c>
      <c r="N1580">
        <v>0</v>
      </c>
      <c r="O1580">
        <v>12000000</v>
      </c>
      <c r="P1580">
        <v>397178</v>
      </c>
      <c r="Q1580" t="s">
        <v>2406</v>
      </c>
      <c r="R1580" t="s">
        <v>3034</v>
      </c>
      <c r="S1580" t="s">
        <v>8954</v>
      </c>
      <c r="T1580" t="s">
        <v>8955</v>
      </c>
      <c r="U1580" t="s">
        <v>11315</v>
      </c>
      <c r="V1580" t="s">
        <v>11316</v>
      </c>
      <c r="W1580" t="s">
        <v>588</v>
      </c>
      <c r="X1580" t="str">
        <f t="shared" si="24"/>
        <v>Funcionamiento</v>
      </c>
      <c r="Y1580" t="s">
        <v>2405</v>
      </c>
    </row>
    <row r="1581" spans="1:25" x14ac:dyDescent="0.2">
      <c r="A1581" t="s">
        <v>3037</v>
      </c>
      <c r="B1581" t="s">
        <v>4289</v>
      </c>
      <c r="C1581" s="71" t="s">
        <v>4290</v>
      </c>
      <c r="D1581" t="s">
        <v>583</v>
      </c>
      <c r="E1581" t="s">
        <v>584</v>
      </c>
      <c r="F1581" t="s">
        <v>555</v>
      </c>
      <c r="G1581" t="s">
        <v>2405</v>
      </c>
      <c r="H1581" t="s">
        <v>180</v>
      </c>
      <c r="I1581" t="s">
        <v>134</v>
      </c>
      <c r="J1581" t="s">
        <v>37</v>
      </c>
      <c r="K1581" t="s">
        <v>586</v>
      </c>
      <c r="L1581" t="s">
        <v>39</v>
      </c>
      <c r="M1581">
        <v>129234</v>
      </c>
      <c r="N1581">
        <v>0</v>
      </c>
      <c r="O1581">
        <v>129234</v>
      </c>
      <c r="P1581">
        <v>0</v>
      </c>
      <c r="Q1581" t="s">
        <v>2407</v>
      </c>
      <c r="R1581" t="s">
        <v>3037</v>
      </c>
      <c r="S1581" t="s">
        <v>3973</v>
      </c>
      <c r="T1581" t="s">
        <v>588</v>
      </c>
      <c r="U1581" t="s">
        <v>4291</v>
      </c>
      <c r="V1581" t="s">
        <v>4292</v>
      </c>
      <c r="W1581" t="s">
        <v>588</v>
      </c>
      <c r="X1581" t="str">
        <f t="shared" si="24"/>
        <v>Funcionamiento</v>
      </c>
      <c r="Y1581" t="s">
        <v>2405</v>
      </c>
    </row>
    <row r="1582" spans="1:25" x14ac:dyDescent="0.2">
      <c r="A1582" t="s">
        <v>3037</v>
      </c>
      <c r="B1582" t="s">
        <v>4289</v>
      </c>
      <c r="C1582" s="71" t="s">
        <v>4290</v>
      </c>
      <c r="D1582" t="s">
        <v>583</v>
      </c>
      <c r="E1582" t="s">
        <v>584</v>
      </c>
      <c r="F1582" t="s">
        <v>555</v>
      </c>
      <c r="G1582" t="s">
        <v>2405</v>
      </c>
      <c r="H1582" t="s">
        <v>164</v>
      </c>
      <c r="I1582" t="s">
        <v>118</v>
      </c>
      <c r="J1582" t="s">
        <v>37</v>
      </c>
      <c r="K1582" t="s">
        <v>586</v>
      </c>
      <c r="L1582" t="s">
        <v>39</v>
      </c>
      <c r="M1582">
        <v>76357461</v>
      </c>
      <c r="N1582">
        <v>0</v>
      </c>
      <c r="O1582">
        <v>76357461</v>
      </c>
      <c r="P1582">
        <v>0</v>
      </c>
      <c r="Q1582" t="s">
        <v>2407</v>
      </c>
      <c r="R1582" t="s">
        <v>3037</v>
      </c>
      <c r="S1582" t="s">
        <v>3973</v>
      </c>
      <c r="T1582" t="s">
        <v>588</v>
      </c>
      <c r="U1582" t="s">
        <v>4291</v>
      </c>
      <c r="V1582" t="s">
        <v>4292</v>
      </c>
      <c r="W1582" t="s">
        <v>588</v>
      </c>
      <c r="X1582" t="str">
        <f t="shared" si="24"/>
        <v>Funcionamiento</v>
      </c>
      <c r="Y1582" t="s">
        <v>2405</v>
      </c>
    </row>
    <row r="1583" spans="1:25" x14ac:dyDescent="0.2">
      <c r="A1583" t="s">
        <v>3037</v>
      </c>
      <c r="B1583" t="s">
        <v>4289</v>
      </c>
      <c r="C1583" s="71" t="s">
        <v>4290</v>
      </c>
      <c r="D1583" t="s">
        <v>583</v>
      </c>
      <c r="E1583" t="s">
        <v>584</v>
      </c>
      <c r="F1583" t="s">
        <v>555</v>
      </c>
      <c r="G1583" t="s">
        <v>2405</v>
      </c>
      <c r="H1583" t="s">
        <v>169</v>
      </c>
      <c r="I1583" t="s">
        <v>123</v>
      </c>
      <c r="J1583" t="s">
        <v>37</v>
      </c>
      <c r="K1583" t="s">
        <v>586</v>
      </c>
      <c r="L1583" t="s">
        <v>39</v>
      </c>
      <c r="M1583">
        <v>1926423</v>
      </c>
      <c r="N1583">
        <v>0</v>
      </c>
      <c r="O1583">
        <v>1926423</v>
      </c>
      <c r="P1583">
        <v>0</v>
      </c>
      <c r="Q1583" t="s">
        <v>2407</v>
      </c>
      <c r="R1583" t="s">
        <v>3037</v>
      </c>
      <c r="S1583" t="s">
        <v>3973</v>
      </c>
      <c r="T1583" t="s">
        <v>588</v>
      </c>
      <c r="U1583" t="s">
        <v>4291</v>
      </c>
      <c r="V1583" t="s">
        <v>4292</v>
      </c>
      <c r="W1583" t="s">
        <v>588</v>
      </c>
      <c r="X1583" t="str">
        <f t="shared" si="24"/>
        <v>Funcionamiento</v>
      </c>
      <c r="Y1583" t="s">
        <v>2405</v>
      </c>
    </row>
    <row r="1584" spans="1:25" x14ac:dyDescent="0.2">
      <c r="A1584" t="s">
        <v>3037</v>
      </c>
      <c r="B1584" t="s">
        <v>4289</v>
      </c>
      <c r="C1584" s="71" t="s">
        <v>4290</v>
      </c>
      <c r="D1584" t="s">
        <v>583</v>
      </c>
      <c r="E1584" t="s">
        <v>584</v>
      </c>
      <c r="F1584" t="s">
        <v>555</v>
      </c>
      <c r="G1584" t="s">
        <v>2405</v>
      </c>
      <c r="H1584" t="s">
        <v>171</v>
      </c>
      <c r="I1584" t="s">
        <v>125</v>
      </c>
      <c r="J1584" t="s">
        <v>37</v>
      </c>
      <c r="K1584" t="s">
        <v>586</v>
      </c>
      <c r="L1584" t="s">
        <v>39</v>
      </c>
      <c r="M1584">
        <v>1631777</v>
      </c>
      <c r="N1584">
        <v>0</v>
      </c>
      <c r="O1584">
        <v>1631777</v>
      </c>
      <c r="P1584">
        <v>0</v>
      </c>
      <c r="Q1584" t="s">
        <v>2407</v>
      </c>
      <c r="R1584" t="s">
        <v>3037</v>
      </c>
      <c r="S1584" t="s">
        <v>3973</v>
      </c>
      <c r="T1584" t="s">
        <v>588</v>
      </c>
      <c r="U1584" t="s">
        <v>4291</v>
      </c>
      <c r="V1584" t="s">
        <v>4292</v>
      </c>
      <c r="W1584" t="s">
        <v>588</v>
      </c>
      <c r="X1584" t="str">
        <f t="shared" si="24"/>
        <v>Funcionamiento</v>
      </c>
      <c r="Y1584" t="s">
        <v>2405</v>
      </c>
    </row>
    <row r="1585" spans="1:25" x14ac:dyDescent="0.2">
      <c r="A1585" t="s">
        <v>3037</v>
      </c>
      <c r="B1585" t="s">
        <v>4289</v>
      </c>
      <c r="C1585" s="71" t="s">
        <v>4290</v>
      </c>
      <c r="D1585" t="s">
        <v>583</v>
      </c>
      <c r="E1585" t="s">
        <v>584</v>
      </c>
      <c r="F1585" t="s">
        <v>555</v>
      </c>
      <c r="G1585" t="s">
        <v>2405</v>
      </c>
      <c r="H1585" t="s">
        <v>167</v>
      </c>
      <c r="I1585" t="s">
        <v>3051</v>
      </c>
      <c r="J1585" t="s">
        <v>37</v>
      </c>
      <c r="K1585" t="s">
        <v>586</v>
      </c>
      <c r="L1585" t="s">
        <v>39</v>
      </c>
      <c r="M1585">
        <v>2633064</v>
      </c>
      <c r="N1585">
        <v>0</v>
      </c>
      <c r="O1585">
        <v>2633064</v>
      </c>
      <c r="P1585">
        <v>0</v>
      </c>
      <c r="Q1585" t="s">
        <v>2407</v>
      </c>
      <c r="R1585" t="s">
        <v>3037</v>
      </c>
      <c r="S1585" t="s">
        <v>3973</v>
      </c>
      <c r="T1585" t="s">
        <v>588</v>
      </c>
      <c r="U1585" t="s">
        <v>4291</v>
      </c>
      <c r="V1585" t="s">
        <v>4292</v>
      </c>
      <c r="W1585" t="s">
        <v>588</v>
      </c>
      <c r="X1585" t="str">
        <f t="shared" si="24"/>
        <v>Funcionamiento</v>
      </c>
      <c r="Y1585" t="s">
        <v>2405</v>
      </c>
    </row>
    <row r="1586" spans="1:25" x14ac:dyDescent="0.2">
      <c r="A1586" t="s">
        <v>3037</v>
      </c>
      <c r="B1586" t="s">
        <v>4289</v>
      </c>
      <c r="C1586" s="71" t="s">
        <v>4290</v>
      </c>
      <c r="D1586" t="s">
        <v>583</v>
      </c>
      <c r="E1586" t="s">
        <v>584</v>
      </c>
      <c r="F1586" t="s">
        <v>555</v>
      </c>
      <c r="G1586" t="s">
        <v>2405</v>
      </c>
      <c r="H1586" t="s">
        <v>178</v>
      </c>
      <c r="I1586" t="s">
        <v>132</v>
      </c>
      <c r="J1586" t="s">
        <v>37</v>
      </c>
      <c r="K1586" t="s">
        <v>586</v>
      </c>
      <c r="L1586" t="s">
        <v>39</v>
      </c>
      <c r="M1586">
        <v>1380339</v>
      </c>
      <c r="N1586">
        <v>0</v>
      </c>
      <c r="O1586">
        <v>1380339</v>
      </c>
      <c r="P1586">
        <v>0</v>
      </c>
      <c r="Q1586" t="s">
        <v>2407</v>
      </c>
      <c r="R1586" t="s">
        <v>3037</v>
      </c>
      <c r="S1586" t="s">
        <v>3973</v>
      </c>
      <c r="T1586" t="s">
        <v>588</v>
      </c>
      <c r="U1586" t="s">
        <v>4291</v>
      </c>
      <c r="V1586" t="s">
        <v>4292</v>
      </c>
      <c r="W1586" t="s">
        <v>588</v>
      </c>
      <c r="X1586" t="str">
        <f t="shared" si="24"/>
        <v>Funcionamiento</v>
      </c>
      <c r="Y1586" t="s">
        <v>2405</v>
      </c>
    </row>
    <row r="1587" spans="1:25" x14ac:dyDescent="0.2">
      <c r="A1587" t="s">
        <v>3037</v>
      </c>
      <c r="B1587" t="s">
        <v>4289</v>
      </c>
      <c r="C1587" s="71" t="s">
        <v>4290</v>
      </c>
      <c r="D1587" t="s">
        <v>583</v>
      </c>
      <c r="E1587" t="s">
        <v>584</v>
      </c>
      <c r="F1587" t="s">
        <v>555</v>
      </c>
      <c r="G1587" t="s">
        <v>2405</v>
      </c>
      <c r="H1587" t="s">
        <v>166</v>
      </c>
      <c r="I1587" t="s">
        <v>120</v>
      </c>
      <c r="J1587" t="s">
        <v>37</v>
      </c>
      <c r="K1587" t="s">
        <v>586</v>
      </c>
      <c r="L1587" t="s">
        <v>39</v>
      </c>
      <c r="M1587">
        <v>1882204</v>
      </c>
      <c r="N1587">
        <v>0</v>
      </c>
      <c r="O1587">
        <v>1882204</v>
      </c>
      <c r="P1587">
        <v>0</v>
      </c>
      <c r="Q1587" t="s">
        <v>2407</v>
      </c>
      <c r="R1587" t="s">
        <v>3037</v>
      </c>
      <c r="S1587" t="s">
        <v>3973</v>
      </c>
      <c r="T1587" t="s">
        <v>588</v>
      </c>
      <c r="U1587" t="s">
        <v>4291</v>
      </c>
      <c r="V1587" t="s">
        <v>4292</v>
      </c>
      <c r="W1587" t="s">
        <v>588</v>
      </c>
      <c r="X1587" t="str">
        <f t="shared" si="24"/>
        <v>Funcionamiento</v>
      </c>
      <c r="Y1587" t="s">
        <v>2405</v>
      </c>
    </row>
    <row r="1588" spans="1:25" x14ac:dyDescent="0.2">
      <c r="A1588" t="s">
        <v>3043</v>
      </c>
      <c r="B1588" t="s">
        <v>4289</v>
      </c>
      <c r="C1588" s="71" t="s">
        <v>4293</v>
      </c>
      <c r="D1588" t="s">
        <v>583</v>
      </c>
      <c r="E1588" t="s">
        <v>584</v>
      </c>
      <c r="F1588" t="s">
        <v>555</v>
      </c>
      <c r="G1588" t="s">
        <v>2405</v>
      </c>
      <c r="H1588" t="s">
        <v>176</v>
      </c>
      <c r="I1588" t="s">
        <v>130</v>
      </c>
      <c r="J1588" t="s">
        <v>37</v>
      </c>
      <c r="K1588" t="s">
        <v>586</v>
      </c>
      <c r="L1588" t="s">
        <v>39</v>
      </c>
      <c r="M1588">
        <v>2727200</v>
      </c>
      <c r="N1588">
        <v>0</v>
      </c>
      <c r="O1588">
        <v>2727200</v>
      </c>
      <c r="P1588">
        <v>0</v>
      </c>
      <c r="Q1588" t="s">
        <v>2408</v>
      </c>
      <c r="R1588" t="s">
        <v>3043</v>
      </c>
      <c r="S1588" t="s">
        <v>3065</v>
      </c>
      <c r="T1588" t="s">
        <v>588</v>
      </c>
      <c r="U1588" t="s">
        <v>4294</v>
      </c>
      <c r="V1588" t="s">
        <v>4295</v>
      </c>
      <c r="W1588" t="s">
        <v>588</v>
      </c>
      <c r="X1588" t="str">
        <f t="shared" si="24"/>
        <v>Funcionamiento</v>
      </c>
      <c r="Y1588" t="s">
        <v>2405</v>
      </c>
    </row>
    <row r="1589" spans="1:25" x14ac:dyDescent="0.2">
      <c r="A1589" t="s">
        <v>3043</v>
      </c>
      <c r="B1589" t="s">
        <v>4289</v>
      </c>
      <c r="C1589" s="71" t="s">
        <v>4293</v>
      </c>
      <c r="D1589" t="s">
        <v>583</v>
      </c>
      <c r="E1589" t="s">
        <v>584</v>
      </c>
      <c r="F1589" t="s">
        <v>555</v>
      </c>
      <c r="G1589" t="s">
        <v>2405</v>
      </c>
      <c r="H1589" t="s">
        <v>172</v>
      </c>
      <c r="I1589" t="s">
        <v>126</v>
      </c>
      <c r="J1589" t="s">
        <v>37</v>
      </c>
      <c r="K1589" t="s">
        <v>586</v>
      </c>
      <c r="L1589" t="s">
        <v>39</v>
      </c>
      <c r="M1589">
        <v>10135400</v>
      </c>
      <c r="N1589">
        <v>0</v>
      </c>
      <c r="O1589">
        <v>10135400</v>
      </c>
      <c r="P1589">
        <v>0</v>
      </c>
      <c r="Q1589" t="s">
        <v>2408</v>
      </c>
      <c r="R1589" t="s">
        <v>3043</v>
      </c>
      <c r="S1589" t="s">
        <v>3065</v>
      </c>
      <c r="T1589" t="s">
        <v>588</v>
      </c>
      <c r="U1589" t="s">
        <v>4294</v>
      </c>
      <c r="V1589" t="s">
        <v>4295</v>
      </c>
      <c r="W1589" t="s">
        <v>588</v>
      </c>
      <c r="X1589" t="str">
        <f t="shared" si="24"/>
        <v>Funcionamiento</v>
      </c>
      <c r="Y1589" t="s">
        <v>2405</v>
      </c>
    </row>
    <row r="1590" spans="1:25" x14ac:dyDescent="0.2">
      <c r="A1590" t="s">
        <v>3043</v>
      </c>
      <c r="B1590" t="s">
        <v>4289</v>
      </c>
      <c r="C1590" s="71" t="s">
        <v>4293</v>
      </c>
      <c r="D1590" t="s">
        <v>583</v>
      </c>
      <c r="E1590" t="s">
        <v>584</v>
      </c>
      <c r="F1590" t="s">
        <v>555</v>
      </c>
      <c r="G1590" t="s">
        <v>2405</v>
      </c>
      <c r="H1590" t="s">
        <v>173</v>
      </c>
      <c r="I1590" t="s">
        <v>127</v>
      </c>
      <c r="J1590" t="s">
        <v>37</v>
      </c>
      <c r="K1590" t="s">
        <v>586</v>
      </c>
      <c r="L1590" t="s">
        <v>39</v>
      </c>
      <c r="M1590">
        <v>7179300</v>
      </c>
      <c r="N1590">
        <v>0</v>
      </c>
      <c r="O1590">
        <v>7179300</v>
      </c>
      <c r="P1590">
        <v>0</v>
      </c>
      <c r="Q1590" t="s">
        <v>2408</v>
      </c>
      <c r="R1590" t="s">
        <v>3043</v>
      </c>
      <c r="S1590" t="s">
        <v>3065</v>
      </c>
      <c r="T1590" t="s">
        <v>588</v>
      </c>
      <c r="U1590" t="s">
        <v>4294</v>
      </c>
      <c r="V1590" t="s">
        <v>4295</v>
      </c>
      <c r="W1590" t="s">
        <v>588</v>
      </c>
      <c r="X1590" t="str">
        <f t="shared" si="24"/>
        <v>Funcionamiento</v>
      </c>
      <c r="Y1590" t="s">
        <v>2405</v>
      </c>
    </row>
    <row r="1591" spans="1:25" x14ac:dyDescent="0.2">
      <c r="A1591" t="s">
        <v>3043</v>
      </c>
      <c r="B1591" t="s">
        <v>4289</v>
      </c>
      <c r="C1591" s="71" t="s">
        <v>4293</v>
      </c>
      <c r="D1591" t="s">
        <v>583</v>
      </c>
      <c r="E1591" t="s">
        <v>584</v>
      </c>
      <c r="F1591" t="s">
        <v>555</v>
      </c>
      <c r="G1591" t="s">
        <v>2405</v>
      </c>
      <c r="H1591" t="s">
        <v>175</v>
      </c>
      <c r="I1591" t="s">
        <v>129</v>
      </c>
      <c r="J1591" t="s">
        <v>37</v>
      </c>
      <c r="K1591" t="s">
        <v>586</v>
      </c>
      <c r="L1591" t="s">
        <v>39</v>
      </c>
      <c r="M1591">
        <v>1225900</v>
      </c>
      <c r="N1591">
        <v>0</v>
      </c>
      <c r="O1591">
        <v>1225900</v>
      </c>
      <c r="P1591">
        <v>0</v>
      </c>
      <c r="Q1591" t="s">
        <v>2408</v>
      </c>
      <c r="R1591" t="s">
        <v>3043</v>
      </c>
      <c r="S1591" t="s">
        <v>3065</v>
      </c>
      <c r="T1591" t="s">
        <v>588</v>
      </c>
      <c r="U1591" t="s">
        <v>4294</v>
      </c>
      <c r="V1591" t="s">
        <v>4295</v>
      </c>
      <c r="W1591" t="s">
        <v>588</v>
      </c>
      <c r="X1591" t="str">
        <f t="shared" si="24"/>
        <v>Funcionamiento</v>
      </c>
      <c r="Y1591" t="s">
        <v>2405</v>
      </c>
    </row>
    <row r="1592" spans="1:25" x14ac:dyDescent="0.2">
      <c r="A1592" t="s">
        <v>3043</v>
      </c>
      <c r="B1592" t="s">
        <v>4289</v>
      </c>
      <c r="C1592" s="71" t="s">
        <v>4293</v>
      </c>
      <c r="D1592" t="s">
        <v>583</v>
      </c>
      <c r="E1592" t="s">
        <v>584</v>
      </c>
      <c r="F1592" t="s">
        <v>555</v>
      </c>
      <c r="G1592" t="s">
        <v>2405</v>
      </c>
      <c r="H1592" t="s">
        <v>177</v>
      </c>
      <c r="I1592" t="s">
        <v>131</v>
      </c>
      <c r="J1592" t="s">
        <v>37</v>
      </c>
      <c r="K1592" t="s">
        <v>586</v>
      </c>
      <c r="L1592" t="s">
        <v>39</v>
      </c>
      <c r="M1592">
        <v>1819000</v>
      </c>
      <c r="N1592">
        <v>0</v>
      </c>
      <c r="O1592">
        <v>1819000</v>
      </c>
      <c r="P1592">
        <v>0</v>
      </c>
      <c r="Q1592" t="s">
        <v>2408</v>
      </c>
      <c r="R1592" t="s">
        <v>3043</v>
      </c>
      <c r="S1592" t="s">
        <v>3065</v>
      </c>
      <c r="T1592" t="s">
        <v>588</v>
      </c>
      <c r="U1592" t="s">
        <v>4294</v>
      </c>
      <c r="V1592" t="s">
        <v>4295</v>
      </c>
      <c r="W1592" t="s">
        <v>588</v>
      </c>
      <c r="X1592" t="str">
        <f t="shared" si="24"/>
        <v>Funcionamiento</v>
      </c>
      <c r="Y1592" t="s">
        <v>2405</v>
      </c>
    </row>
    <row r="1593" spans="1:25" x14ac:dyDescent="0.2">
      <c r="A1593" t="s">
        <v>3043</v>
      </c>
      <c r="B1593" t="s">
        <v>4289</v>
      </c>
      <c r="C1593" s="71" t="s">
        <v>4293</v>
      </c>
      <c r="D1593" t="s">
        <v>583</v>
      </c>
      <c r="E1593" t="s">
        <v>584</v>
      </c>
      <c r="F1593" t="s">
        <v>555</v>
      </c>
      <c r="G1593" t="s">
        <v>2405</v>
      </c>
      <c r="H1593" t="s">
        <v>174</v>
      </c>
      <c r="I1593" t="s">
        <v>128</v>
      </c>
      <c r="J1593" t="s">
        <v>37</v>
      </c>
      <c r="K1593" t="s">
        <v>586</v>
      </c>
      <c r="L1593" t="s">
        <v>39</v>
      </c>
      <c r="M1593">
        <v>3635500</v>
      </c>
      <c r="N1593">
        <v>0</v>
      </c>
      <c r="O1593">
        <v>3635500</v>
      </c>
      <c r="P1593">
        <v>0</v>
      </c>
      <c r="Q1593" t="s">
        <v>2408</v>
      </c>
      <c r="R1593" t="s">
        <v>3043</v>
      </c>
      <c r="S1593" t="s">
        <v>3065</v>
      </c>
      <c r="T1593" t="s">
        <v>588</v>
      </c>
      <c r="U1593" t="s">
        <v>4294</v>
      </c>
      <c r="V1593" t="s">
        <v>4295</v>
      </c>
      <c r="W1593" t="s">
        <v>588</v>
      </c>
      <c r="X1593" t="str">
        <f t="shared" si="24"/>
        <v>Funcionamiento</v>
      </c>
      <c r="Y1593" t="s">
        <v>2405</v>
      </c>
    </row>
    <row r="1594" spans="1:25" x14ac:dyDescent="0.2">
      <c r="A1594" t="s">
        <v>3045</v>
      </c>
      <c r="B1594" t="s">
        <v>4296</v>
      </c>
      <c r="C1594" s="71" t="s">
        <v>4297</v>
      </c>
      <c r="D1594" t="s">
        <v>583</v>
      </c>
      <c r="E1594" t="s">
        <v>584</v>
      </c>
      <c r="F1594" t="s">
        <v>3087</v>
      </c>
      <c r="G1594" t="s">
        <v>2405</v>
      </c>
      <c r="H1594" t="s">
        <v>197</v>
      </c>
      <c r="I1594" t="s">
        <v>155</v>
      </c>
      <c r="J1594" t="s">
        <v>37</v>
      </c>
      <c r="K1594" t="s">
        <v>709</v>
      </c>
      <c r="L1594" t="s">
        <v>39</v>
      </c>
      <c r="M1594">
        <v>650000</v>
      </c>
      <c r="N1594">
        <v>58300000</v>
      </c>
      <c r="O1594">
        <v>58950000</v>
      </c>
      <c r="P1594">
        <v>38395596</v>
      </c>
      <c r="Q1594" t="s">
        <v>2409</v>
      </c>
      <c r="R1594" t="s">
        <v>3045</v>
      </c>
      <c r="S1594" t="s">
        <v>11317</v>
      </c>
      <c r="T1594" t="s">
        <v>11318</v>
      </c>
      <c r="U1594" t="s">
        <v>11319</v>
      </c>
      <c r="V1594" t="s">
        <v>11320</v>
      </c>
      <c r="W1594" t="s">
        <v>8956</v>
      </c>
      <c r="X1594" t="str">
        <f t="shared" si="24"/>
        <v>Inversión</v>
      </c>
      <c r="Y1594" t="s">
        <v>626</v>
      </c>
    </row>
    <row r="1595" spans="1:25" x14ac:dyDescent="0.2">
      <c r="A1595" t="s">
        <v>3052</v>
      </c>
      <c r="B1595" t="s">
        <v>3080</v>
      </c>
      <c r="C1595" s="71" t="s">
        <v>4298</v>
      </c>
      <c r="D1595" t="s">
        <v>583</v>
      </c>
      <c r="E1595" t="s">
        <v>584</v>
      </c>
      <c r="F1595" t="s">
        <v>555</v>
      </c>
      <c r="G1595" t="s">
        <v>2405</v>
      </c>
      <c r="H1595" t="s">
        <v>164</v>
      </c>
      <c r="I1595" t="s">
        <v>118</v>
      </c>
      <c r="J1595" t="s">
        <v>37</v>
      </c>
      <c r="K1595" t="s">
        <v>586</v>
      </c>
      <c r="L1595" t="s">
        <v>39</v>
      </c>
      <c r="M1595">
        <v>80573998</v>
      </c>
      <c r="N1595">
        <v>0</v>
      </c>
      <c r="O1595">
        <v>80573998</v>
      </c>
      <c r="P1595">
        <v>0</v>
      </c>
      <c r="Q1595" t="s">
        <v>2410</v>
      </c>
      <c r="R1595" t="s">
        <v>3052</v>
      </c>
      <c r="S1595" t="s">
        <v>4113</v>
      </c>
      <c r="T1595" t="s">
        <v>588</v>
      </c>
      <c r="U1595" t="s">
        <v>4299</v>
      </c>
      <c r="V1595" t="s">
        <v>4300</v>
      </c>
      <c r="W1595" t="s">
        <v>3037</v>
      </c>
      <c r="X1595" t="str">
        <f t="shared" si="24"/>
        <v>Funcionamiento</v>
      </c>
      <c r="Y1595" t="s">
        <v>2405</v>
      </c>
    </row>
    <row r="1596" spans="1:25" x14ac:dyDescent="0.2">
      <c r="A1596" t="s">
        <v>3052</v>
      </c>
      <c r="B1596" t="s">
        <v>3080</v>
      </c>
      <c r="C1596" s="71" t="s">
        <v>4298</v>
      </c>
      <c r="D1596" t="s">
        <v>583</v>
      </c>
      <c r="E1596" t="s">
        <v>584</v>
      </c>
      <c r="F1596" t="s">
        <v>555</v>
      </c>
      <c r="G1596" t="s">
        <v>2405</v>
      </c>
      <c r="H1596" t="s">
        <v>167</v>
      </c>
      <c r="I1596" t="s">
        <v>3051</v>
      </c>
      <c r="J1596" t="s">
        <v>37</v>
      </c>
      <c r="K1596" t="s">
        <v>586</v>
      </c>
      <c r="L1596" t="s">
        <v>39</v>
      </c>
      <c r="M1596">
        <v>2886769</v>
      </c>
      <c r="N1596">
        <v>0</v>
      </c>
      <c r="O1596">
        <v>2886769</v>
      </c>
      <c r="P1596">
        <v>0</v>
      </c>
      <c r="Q1596" t="s">
        <v>2410</v>
      </c>
      <c r="R1596" t="s">
        <v>3052</v>
      </c>
      <c r="S1596" t="s">
        <v>4113</v>
      </c>
      <c r="T1596" t="s">
        <v>588</v>
      </c>
      <c r="U1596" t="s">
        <v>4299</v>
      </c>
      <c r="V1596" t="s">
        <v>4300</v>
      </c>
      <c r="W1596" t="s">
        <v>3037</v>
      </c>
      <c r="X1596" t="str">
        <f t="shared" si="24"/>
        <v>Funcionamiento</v>
      </c>
      <c r="Y1596" t="s">
        <v>2405</v>
      </c>
    </row>
    <row r="1597" spans="1:25" x14ac:dyDescent="0.2">
      <c r="A1597" t="s">
        <v>3052</v>
      </c>
      <c r="B1597" t="s">
        <v>3080</v>
      </c>
      <c r="C1597" s="71" t="s">
        <v>4298</v>
      </c>
      <c r="D1597" t="s">
        <v>583</v>
      </c>
      <c r="E1597" t="s">
        <v>584</v>
      </c>
      <c r="F1597" t="s">
        <v>555</v>
      </c>
      <c r="G1597" t="s">
        <v>2405</v>
      </c>
      <c r="H1597" t="s">
        <v>179</v>
      </c>
      <c r="I1597" t="s">
        <v>133</v>
      </c>
      <c r="J1597" t="s">
        <v>37</v>
      </c>
      <c r="K1597" t="s">
        <v>586</v>
      </c>
      <c r="L1597" t="s">
        <v>39</v>
      </c>
      <c r="M1597">
        <v>1168687</v>
      </c>
      <c r="N1597">
        <v>0</v>
      </c>
      <c r="O1597">
        <v>1168687</v>
      </c>
      <c r="P1597">
        <v>0</v>
      </c>
      <c r="Q1597" t="s">
        <v>2410</v>
      </c>
      <c r="R1597" t="s">
        <v>3052</v>
      </c>
      <c r="S1597" t="s">
        <v>4113</v>
      </c>
      <c r="T1597" t="s">
        <v>588</v>
      </c>
      <c r="U1597" t="s">
        <v>4299</v>
      </c>
      <c r="V1597" t="s">
        <v>4300</v>
      </c>
      <c r="W1597" t="s">
        <v>3037</v>
      </c>
      <c r="X1597" t="str">
        <f t="shared" si="24"/>
        <v>Funcionamiento</v>
      </c>
      <c r="Y1597" t="s">
        <v>2405</v>
      </c>
    </row>
    <row r="1598" spans="1:25" x14ac:dyDescent="0.2">
      <c r="A1598" t="s">
        <v>3052</v>
      </c>
      <c r="B1598" t="s">
        <v>3080</v>
      </c>
      <c r="C1598" s="71" t="s">
        <v>4298</v>
      </c>
      <c r="D1598" t="s">
        <v>583</v>
      </c>
      <c r="E1598" t="s">
        <v>584</v>
      </c>
      <c r="F1598" t="s">
        <v>555</v>
      </c>
      <c r="G1598" t="s">
        <v>2405</v>
      </c>
      <c r="H1598" t="s">
        <v>180</v>
      </c>
      <c r="I1598" t="s">
        <v>134</v>
      </c>
      <c r="J1598" t="s">
        <v>37</v>
      </c>
      <c r="K1598" t="s">
        <v>586</v>
      </c>
      <c r="L1598" t="s">
        <v>39</v>
      </c>
      <c r="M1598">
        <v>100591</v>
      </c>
      <c r="N1598">
        <v>0</v>
      </c>
      <c r="O1598">
        <v>100591</v>
      </c>
      <c r="P1598">
        <v>0</v>
      </c>
      <c r="Q1598" t="s">
        <v>2410</v>
      </c>
      <c r="R1598" t="s">
        <v>3052</v>
      </c>
      <c r="S1598" t="s">
        <v>4113</v>
      </c>
      <c r="T1598" t="s">
        <v>588</v>
      </c>
      <c r="U1598" t="s">
        <v>4299</v>
      </c>
      <c r="V1598" t="s">
        <v>4300</v>
      </c>
      <c r="W1598" t="s">
        <v>3037</v>
      </c>
      <c r="X1598" t="str">
        <f t="shared" si="24"/>
        <v>Funcionamiento</v>
      </c>
      <c r="Y1598" t="s">
        <v>2405</v>
      </c>
    </row>
    <row r="1599" spans="1:25" x14ac:dyDescent="0.2">
      <c r="A1599" t="s">
        <v>3052</v>
      </c>
      <c r="B1599" t="s">
        <v>3080</v>
      </c>
      <c r="C1599" s="71" t="s">
        <v>4298</v>
      </c>
      <c r="D1599" t="s">
        <v>583</v>
      </c>
      <c r="E1599" t="s">
        <v>584</v>
      </c>
      <c r="F1599" t="s">
        <v>555</v>
      </c>
      <c r="G1599" t="s">
        <v>2405</v>
      </c>
      <c r="H1599" t="s">
        <v>171</v>
      </c>
      <c r="I1599" t="s">
        <v>125</v>
      </c>
      <c r="J1599" t="s">
        <v>37</v>
      </c>
      <c r="K1599" t="s">
        <v>586</v>
      </c>
      <c r="L1599" t="s">
        <v>39</v>
      </c>
      <c r="M1599">
        <v>856595</v>
      </c>
      <c r="N1599">
        <v>0</v>
      </c>
      <c r="O1599">
        <v>856595</v>
      </c>
      <c r="P1599">
        <v>0</v>
      </c>
      <c r="Q1599" t="s">
        <v>2410</v>
      </c>
      <c r="R1599" t="s">
        <v>3052</v>
      </c>
      <c r="S1599" t="s">
        <v>4113</v>
      </c>
      <c r="T1599" t="s">
        <v>588</v>
      </c>
      <c r="U1599" t="s">
        <v>4299</v>
      </c>
      <c r="V1599" t="s">
        <v>4300</v>
      </c>
      <c r="W1599" t="s">
        <v>3037</v>
      </c>
      <c r="X1599" t="str">
        <f t="shared" si="24"/>
        <v>Funcionamiento</v>
      </c>
      <c r="Y1599" t="s">
        <v>2405</v>
      </c>
    </row>
    <row r="1600" spans="1:25" x14ac:dyDescent="0.2">
      <c r="A1600" t="s">
        <v>3052</v>
      </c>
      <c r="B1600" t="s">
        <v>3080</v>
      </c>
      <c r="C1600" s="71" t="s">
        <v>4298</v>
      </c>
      <c r="D1600" t="s">
        <v>583</v>
      </c>
      <c r="E1600" t="s">
        <v>584</v>
      </c>
      <c r="F1600" t="s">
        <v>555</v>
      </c>
      <c r="G1600" t="s">
        <v>2405</v>
      </c>
      <c r="H1600" t="s">
        <v>169</v>
      </c>
      <c r="I1600" t="s">
        <v>123</v>
      </c>
      <c r="J1600" t="s">
        <v>37</v>
      </c>
      <c r="K1600" t="s">
        <v>586</v>
      </c>
      <c r="L1600" t="s">
        <v>39</v>
      </c>
      <c r="M1600">
        <v>2911313</v>
      </c>
      <c r="N1600">
        <v>0</v>
      </c>
      <c r="O1600">
        <v>2911313</v>
      </c>
      <c r="P1600">
        <v>0</v>
      </c>
      <c r="Q1600" t="s">
        <v>2410</v>
      </c>
      <c r="R1600" t="s">
        <v>3052</v>
      </c>
      <c r="S1600" t="s">
        <v>4113</v>
      </c>
      <c r="T1600" t="s">
        <v>588</v>
      </c>
      <c r="U1600" t="s">
        <v>4299</v>
      </c>
      <c r="V1600" t="s">
        <v>4300</v>
      </c>
      <c r="W1600" t="s">
        <v>3037</v>
      </c>
      <c r="X1600" t="str">
        <f t="shared" si="24"/>
        <v>Funcionamiento</v>
      </c>
      <c r="Y1600" t="s">
        <v>2405</v>
      </c>
    </row>
    <row r="1601" spans="1:25" x14ac:dyDescent="0.2">
      <c r="A1601" t="s">
        <v>3052</v>
      </c>
      <c r="B1601" t="s">
        <v>3080</v>
      </c>
      <c r="C1601" s="71" t="s">
        <v>4298</v>
      </c>
      <c r="D1601" t="s">
        <v>583</v>
      </c>
      <c r="E1601" t="s">
        <v>584</v>
      </c>
      <c r="F1601" t="s">
        <v>555</v>
      </c>
      <c r="G1601" t="s">
        <v>2405</v>
      </c>
      <c r="H1601" t="s">
        <v>166</v>
      </c>
      <c r="I1601" t="s">
        <v>120</v>
      </c>
      <c r="J1601" t="s">
        <v>37</v>
      </c>
      <c r="K1601" t="s">
        <v>586</v>
      </c>
      <c r="L1601" t="s">
        <v>39</v>
      </c>
      <c r="M1601">
        <v>2037781</v>
      </c>
      <c r="N1601">
        <v>0</v>
      </c>
      <c r="O1601">
        <v>2037781</v>
      </c>
      <c r="P1601">
        <v>0</v>
      </c>
      <c r="Q1601" t="s">
        <v>2410</v>
      </c>
      <c r="R1601" t="s">
        <v>3052</v>
      </c>
      <c r="S1601" t="s">
        <v>4113</v>
      </c>
      <c r="T1601" t="s">
        <v>588</v>
      </c>
      <c r="U1601" t="s">
        <v>4299</v>
      </c>
      <c r="V1601" t="s">
        <v>4300</v>
      </c>
      <c r="W1601" t="s">
        <v>3037</v>
      </c>
      <c r="X1601" t="str">
        <f t="shared" si="24"/>
        <v>Funcionamiento</v>
      </c>
      <c r="Y1601" t="s">
        <v>2405</v>
      </c>
    </row>
    <row r="1602" spans="1:25" x14ac:dyDescent="0.2">
      <c r="A1602" t="s">
        <v>3052</v>
      </c>
      <c r="B1602" t="s">
        <v>3080</v>
      </c>
      <c r="C1602" s="71" t="s">
        <v>4298</v>
      </c>
      <c r="D1602" t="s">
        <v>583</v>
      </c>
      <c r="E1602" t="s">
        <v>584</v>
      </c>
      <c r="F1602" t="s">
        <v>555</v>
      </c>
      <c r="G1602" t="s">
        <v>2405</v>
      </c>
      <c r="H1602" t="s">
        <v>192</v>
      </c>
      <c r="I1602" t="s">
        <v>147</v>
      </c>
      <c r="J1602" t="s">
        <v>37</v>
      </c>
      <c r="K1602" t="s">
        <v>586</v>
      </c>
      <c r="L1602" t="s">
        <v>39</v>
      </c>
      <c r="M1602">
        <v>997417</v>
      </c>
      <c r="N1602">
        <v>-438902</v>
      </c>
      <c r="O1602">
        <v>558515</v>
      </c>
      <c r="P1602">
        <v>0</v>
      </c>
      <c r="Q1602" t="s">
        <v>2410</v>
      </c>
      <c r="R1602" t="s">
        <v>3052</v>
      </c>
      <c r="S1602" t="s">
        <v>4113</v>
      </c>
      <c r="T1602" t="s">
        <v>588</v>
      </c>
      <c r="U1602" t="s">
        <v>4299</v>
      </c>
      <c r="V1602" t="s">
        <v>4300</v>
      </c>
      <c r="W1602" t="s">
        <v>3037</v>
      </c>
      <c r="X1602" t="str">
        <f t="shared" ref="X1602:X1665" si="25">IF(LEFT(H1602,1)="C","Inversión","Funcionamiento")</f>
        <v>Funcionamiento</v>
      </c>
      <c r="Y1602" t="s">
        <v>2405</v>
      </c>
    </row>
    <row r="1603" spans="1:25" x14ac:dyDescent="0.2">
      <c r="A1603" t="s">
        <v>3055</v>
      </c>
      <c r="B1603" t="s">
        <v>3080</v>
      </c>
      <c r="C1603" s="71" t="s">
        <v>4301</v>
      </c>
      <c r="D1603" t="s">
        <v>583</v>
      </c>
      <c r="E1603" t="s">
        <v>584</v>
      </c>
      <c r="F1603" t="s">
        <v>555</v>
      </c>
      <c r="G1603" t="s">
        <v>2405</v>
      </c>
      <c r="H1603" t="s">
        <v>174</v>
      </c>
      <c r="I1603" t="s">
        <v>128</v>
      </c>
      <c r="J1603" t="s">
        <v>37</v>
      </c>
      <c r="K1603" t="s">
        <v>586</v>
      </c>
      <c r="L1603" t="s">
        <v>39</v>
      </c>
      <c r="M1603">
        <v>3582000</v>
      </c>
      <c r="N1603">
        <v>0</v>
      </c>
      <c r="O1603">
        <v>3582000</v>
      </c>
      <c r="P1603">
        <v>0</v>
      </c>
      <c r="Q1603" t="s">
        <v>2411</v>
      </c>
      <c r="R1603" t="s">
        <v>3055</v>
      </c>
      <c r="S1603" t="s">
        <v>3119</v>
      </c>
      <c r="T1603" t="s">
        <v>588</v>
      </c>
      <c r="U1603" t="s">
        <v>4302</v>
      </c>
      <c r="V1603" t="s">
        <v>4303</v>
      </c>
      <c r="W1603" t="s">
        <v>588</v>
      </c>
      <c r="X1603" t="str">
        <f t="shared" si="25"/>
        <v>Funcionamiento</v>
      </c>
      <c r="Y1603" t="s">
        <v>2405</v>
      </c>
    </row>
    <row r="1604" spans="1:25" x14ac:dyDescent="0.2">
      <c r="A1604" t="s">
        <v>3055</v>
      </c>
      <c r="B1604" t="s">
        <v>3080</v>
      </c>
      <c r="C1604" s="71" t="s">
        <v>4301</v>
      </c>
      <c r="D1604" t="s">
        <v>583</v>
      </c>
      <c r="E1604" t="s">
        <v>584</v>
      </c>
      <c r="F1604" t="s">
        <v>555</v>
      </c>
      <c r="G1604" t="s">
        <v>2405</v>
      </c>
      <c r="H1604" t="s">
        <v>175</v>
      </c>
      <c r="I1604" t="s">
        <v>129</v>
      </c>
      <c r="J1604" t="s">
        <v>37</v>
      </c>
      <c r="K1604" t="s">
        <v>586</v>
      </c>
      <c r="L1604" t="s">
        <v>39</v>
      </c>
      <c r="M1604">
        <v>1328100</v>
      </c>
      <c r="N1604">
        <v>0</v>
      </c>
      <c r="O1604">
        <v>1328100</v>
      </c>
      <c r="P1604">
        <v>0</v>
      </c>
      <c r="Q1604" t="s">
        <v>2411</v>
      </c>
      <c r="R1604" t="s">
        <v>3055</v>
      </c>
      <c r="S1604" t="s">
        <v>3119</v>
      </c>
      <c r="T1604" t="s">
        <v>588</v>
      </c>
      <c r="U1604" t="s">
        <v>4302</v>
      </c>
      <c r="V1604" t="s">
        <v>4303</v>
      </c>
      <c r="W1604" t="s">
        <v>588</v>
      </c>
      <c r="X1604" t="str">
        <f t="shared" si="25"/>
        <v>Funcionamiento</v>
      </c>
      <c r="Y1604" t="s">
        <v>2405</v>
      </c>
    </row>
    <row r="1605" spans="1:25" x14ac:dyDescent="0.2">
      <c r="A1605" t="s">
        <v>3055</v>
      </c>
      <c r="B1605" t="s">
        <v>3080</v>
      </c>
      <c r="C1605" s="71" t="s">
        <v>4301</v>
      </c>
      <c r="D1605" t="s">
        <v>583</v>
      </c>
      <c r="E1605" t="s">
        <v>584</v>
      </c>
      <c r="F1605" t="s">
        <v>555</v>
      </c>
      <c r="G1605" t="s">
        <v>2405</v>
      </c>
      <c r="H1605" t="s">
        <v>176</v>
      </c>
      <c r="I1605" t="s">
        <v>130</v>
      </c>
      <c r="J1605" t="s">
        <v>37</v>
      </c>
      <c r="K1605" t="s">
        <v>586</v>
      </c>
      <c r="L1605" t="s">
        <v>39</v>
      </c>
      <c r="M1605">
        <v>2687000</v>
      </c>
      <c r="N1605">
        <v>0</v>
      </c>
      <c r="O1605">
        <v>2687000</v>
      </c>
      <c r="P1605">
        <v>0</v>
      </c>
      <c r="Q1605" t="s">
        <v>2411</v>
      </c>
      <c r="R1605" t="s">
        <v>3055</v>
      </c>
      <c r="S1605" t="s">
        <v>3119</v>
      </c>
      <c r="T1605" t="s">
        <v>588</v>
      </c>
      <c r="U1605" t="s">
        <v>4302</v>
      </c>
      <c r="V1605" t="s">
        <v>4303</v>
      </c>
      <c r="W1605" t="s">
        <v>588</v>
      </c>
      <c r="X1605" t="str">
        <f t="shared" si="25"/>
        <v>Funcionamiento</v>
      </c>
      <c r="Y1605" t="s">
        <v>2405</v>
      </c>
    </row>
    <row r="1606" spans="1:25" x14ac:dyDescent="0.2">
      <c r="A1606" t="s">
        <v>3055</v>
      </c>
      <c r="B1606" t="s">
        <v>3080</v>
      </c>
      <c r="C1606" s="71" t="s">
        <v>4301</v>
      </c>
      <c r="D1606" t="s">
        <v>583</v>
      </c>
      <c r="E1606" t="s">
        <v>584</v>
      </c>
      <c r="F1606" t="s">
        <v>555</v>
      </c>
      <c r="G1606" t="s">
        <v>2405</v>
      </c>
      <c r="H1606" t="s">
        <v>172</v>
      </c>
      <c r="I1606" t="s">
        <v>126</v>
      </c>
      <c r="J1606" t="s">
        <v>37</v>
      </c>
      <c r="K1606" t="s">
        <v>586</v>
      </c>
      <c r="L1606" t="s">
        <v>39</v>
      </c>
      <c r="M1606">
        <v>10239600</v>
      </c>
      <c r="N1606">
        <v>0</v>
      </c>
      <c r="O1606">
        <v>10239600</v>
      </c>
      <c r="P1606">
        <v>0</v>
      </c>
      <c r="Q1606" t="s">
        <v>2411</v>
      </c>
      <c r="R1606" t="s">
        <v>3055</v>
      </c>
      <c r="S1606" t="s">
        <v>3119</v>
      </c>
      <c r="T1606" t="s">
        <v>588</v>
      </c>
      <c r="U1606" t="s">
        <v>4302</v>
      </c>
      <c r="V1606" t="s">
        <v>4303</v>
      </c>
      <c r="W1606" t="s">
        <v>588</v>
      </c>
      <c r="X1606" t="str">
        <f t="shared" si="25"/>
        <v>Funcionamiento</v>
      </c>
      <c r="Y1606" t="s">
        <v>2405</v>
      </c>
    </row>
    <row r="1607" spans="1:25" x14ac:dyDescent="0.2">
      <c r="A1607" t="s">
        <v>3055</v>
      </c>
      <c r="B1607" t="s">
        <v>3080</v>
      </c>
      <c r="C1607" s="71" t="s">
        <v>4301</v>
      </c>
      <c r="D1607" t="s">
        <v>583</v>
      </c>
      <c r="E1607" t="s">
        <v>584</v>
      </c>
      <c r="F1607" t="s">
        <v>555</v>
      </c>
      <c r="G1607" t="s">
        <v>2405</v>
      </c>
      <c r="H1607" t="s">
        <v>173</v>
      </c>
      <c r="I1607" t="s">
        <v>127</v>
      </c>
      <c r="J1607" t="s">
        <v>37</v>
      </c>
      <c r="K1607" t="s">
        <v>586</v>
      </c>
      <c r="L1607" t="s">
        <v>39</v>
      </c>
      <c r="M1607">
        <v>7253400</v>
      </c>
      <c r="N1607">
        <v>0</v>
      </c>
      <c r="O1607">
        <v>7253400</v>
      </c>
      <c r="P1607">
        <v>0</v>
      </c>
      <c r="Q1607" t="s">
        <v>2411</v>
      </c>
      <c r="R1607" t="s">
        <v>3055</v>
      </c>
      <c r="S1607" t="s">
        <v>3119</v>
      </c>
      <c r="T1607" t="s">
        <v>588</v>
      </c>
      <c r="U1607" t="s">
        <v>4302</v>
      </c>
      <c r="V1607" t="s">
        <v>4303</v>
      </c>
      <c r="W1607" t="s">
        <v>588</v>
      </c>
      <c r="X1607" t="str">
        <f t="shared" si="25"/>
        <v>Funcionamiento</v>
      </c>
      <c r="Y1607" t="s">
        <v>2405</v>
      </c>
    </row>
    <row r="1608" spans="1:25" x14ac:dyDescent="0.2">
      <c r="A1608" t="s">
        <v>3055</v>
      </c>
      <c r="B1608" t="s">
        <v>3080</v>
      </c>
      <c r="C1608" s="71" t="s">
        <v>4301</v>
      </c>
      <c r="D1608" t="s">
        <v>583</v>
      </c>
      <c r="E1608" t="s">
        <v>584</v>
      </c>
      <c r="F1608" t="s">
        <v>555</v>
      </c>
      <c r="G1608" t="s">
        <v>2405</v>
      </c>
      <c r="H1608" t="s">
        <v>177</v>
      </c>
      <c r="I1608" t="s">
        <v>131</v>
      </c>
      <c r="J1608" t="s">
        <v>37</v>
      </c>
      <c r="K1608" t="s">
        <v>586</v>
      </c>
      <c r="L1608" t="s">
        <v>39</v>
      </c>
      <c r="M1608">
        <v>1791700</v>
      </c>
      <c r="N1608">
        <v>0</v>
      </c>
      <c r="O1608">
        <v>1791700</v>
      </c>
      <c r="P1608">
        <v>0</v>
      </c>
      <c r="Q1608" t="s">
        <v>2411</v>
      </c>
      <c r="R1608" t="s">
        <v>3055</v>
      </c>
      <c r="S1608" t="s">
        <v>3119</v>
      </c>
      <c r="T1608" t="s">
        <v>588</v>
      </c>
      <c r="U1608" t="s">
        <v>4302</v>
      </c>
      <c r="V1608" t="s">
        <v>4303</v>
      </c>
      <c r="W1608" t="s">
        <v>588</v>
      </c>
      <c r="X1608" t="str">
        <f t="shared" si="25"/>
        <v>Funcionamiento</v>
      </c>
      <c r="Y1608" t="s">
        <v>2405</v>
      </c>
    </row>
    <row r="1609" spans="1:25" x14ac:dyDescent="0.2">
      <c r="A1609" t="s">
        <v>3059</v>
      </c>
      <c r="B1609" t="s">
        <v>3998</v>
      </c>
      <c r="C1609" s="71" t="s">
        <v>4304</v>
      </c>
      <c r="D1609" t="s">
        <v>583</v>
      </c>
      <c r="E1609" t="s">
        <v>584</v>
      </c>
      <c r="F1609" t="s">
        <v>3087</v>
      </c>
      <c r="G1609" t="s">
        <v>2405</v>
      </c>
      <c r="H1609" t="s">
        <v>197</v>
      </c>
      <c r="I1609" t="s">
        <v>155</v>
      </c>
      <c r="J1609" t="s">
        <v>37</v>
      </c>
      <c r="K1609" t="s">
        <v>586</v>
      </c>
      <c r="L1609" t="s">
        <v>39</v>
      </c>
      <c r="M1609">
        <v>852008800</v>
      </c>
      <c r="N1609">
        <v>-342893663</v>
      </c>
      <c r="O1609">
        <v>509115137</v>
      </c>
      <c r="P1609">
        <v>13287812</v>
      </c>
      <c r="Q1609" t="s">
        <v>2412</v>
      </c>
      <c r="R1609" t="s">
        <v>3068</v>
      </c>
      <c r="S1609" t="s">
        <v>8957</v>
      </c>
      <c r="T1609" t="s">
        <v>8382</v>
      </c>
      <c r="U1609" t="s">
        <v>11321</v>
      </c>
      <c r="V1609" t="s">
        <v>11322</v>
      </c>
      <c r="W1609" t="s">
        <v>588</v>
      </c>
      <c r="X1609" t="str">
        <f t="shared" si="25"/>
        <v>Inversión</v>
      </c>
      <c r="Y1609" t="s">
        <v>626</v>
      </c>
    </row>
    <row r="1610" spans="1:25" x14ac:dyDescent="0.2">
      <c r="A1610" t="s">
        <v>3068</v>
      </c>
      <c r="B1610" t="s">
        <v>3998</v>
      </c>
      <c r="C1610" s="71" t="s">
        <v>4305</v>
      </c>
      <c r="D1610" t="s">
        <v>583</v>
      </c>
      <c r="E1610" t="s">
        <v>584</v>
      </c>
      <c r="F1610" t="s">
        <v>3087</v>
      </c>
      <c r="G1610" t="s">
        <v>2405</v>
      </c>
      <c r="H1610" t="s">
        <v>197</v>
      </c>
      <c r="I1610" t="s">
        <v>155</v>
      </c>
      <c r="J1610" t="s">
        <v>37</v>
      </c>
      <c r="K1610" t="s">
        <v>709</v>
      </c>
      <c r="L1610" t="s">
        <v>39</v>
      </c>
      <c r="M1610">
        <v>47516920</v>
      </c>
      <c r="N1610">
        <v>-18916920</v>
      </c>
      <c r="O1610">
        <v>28600000</v>
      </c>
      <c r="P1610">
        <v>2108327</v>
      </c>
      <c r="Q1610" t="s">
        <v>2413</v>
      </c>
      <c r="R1610" t="s">
        <v>3065</v>
      </c>
      <c r="S1610" t="s">
        <v>3194</v>
      </c>
      <c r="T1610" t="s">
        <v>3206</v>
      </c>
      <c r="U1610" t="s">
        <v>8958</v>
      </c>
      <c r="V1610" t="s">
        <v>8959</v>
      </c>
      <c r="W1610" t="s">
        <v>588</v>
      </c>
      <c r="X1610" t="str">
        <f t="shared" si="25"/>
        <v>Inversión</v>
      </c>
      <c r="Y1610" t="s">
        <v>626</v>
      </c>
    </row>
    <row r="1611" spans="1:25" x14ac:dyDescent="0.2">
      <c r="A1611" t="s">
        <v>3065</v>
      </c>
      <c r="B1611" t="s">
        <v>3100</v>
      </c>
      <c r="C1611" s="71" t="s">
        <v>4306</v>
      </c>
      <c r="D1611" t="s">
        <v>583</v>
      </c>
      <c r="E1611" t="s">
        <v>584</v>
      </c>
      <c r="F1611" t="s">
        <v>3087</v>
      </c>
      <c r="G1611" t="s">
        <v>2405</v>
      </c>
      <c r="H1611" t="s">
        <v>197</v>
      </c>
      <c r="I1611" t="s">
        <v>155</v>
      </c>
      <c r="J1611" t="s">
        <v>37</v>
      </c>
      <c r="K1611" t="s">
        <v>586</v>
      </c>
      <c r="L1611" t="s">
        <v>39</v>
      </c>
      <c r="M1611">
        <v>152616332</v>
      </c>
      <c r="N1611">
        <v>18421286</v>
      </c>
      <c r="O1611">
        <v>171037618</v>
      </c>
      <c r="P1611">
        <v>5041579</v>
      </c>
      <c r="Q1611" t="s">
        <v>2414</v>
      </c>
      <c r="R1611" t="s">
        <v>3059</v>
      </c>
      <c r="S1611" t="s">
        <v>8960</v>
      </c>
      <c r="T1611" t="s">
        <v>4307</v>
      </c>
      <c r="U1611" t="s">
        <v>11323</v>
      </c>
      <c r="V1611" t="s">
        <v>11324</v>
      </c>
      <c r="W1611" t="s">
        <v>588</v>
      </c>
      <c r="X1611" t="str">
        <f t="shared" si="25"/>
        <v>Inversión</v>
      </c>
      <c r="Y1611" t="s">
        <v>626</v>
      </c>
    </row>
    <row r="1612" spans="1:25" x14ac:dyDescent="0.2">
      <c r="A1612" t="s">
        <v>3072</v>
      </c>
      <c r="B1612" t="s">
        <v>3100</v>
      </c>
      <c r="C1612" s="71" t="s">
        <v>4308</v>
      </c>
      <c r="D1612" t="s">
        <v>583</v>
      </c>
      <c r="E1612" t="s">
        <v>584</v>
      </c>
      <c r="F1612" t="s">
        <v>3087</v>
      </c>
      <c r="G1612" t="s">
        <v>2405</v>
      </c>
      <c r="H1612" t="s">
        <v>197</v>
      </c>
      <c r="I1612" t="s">
        <v>155</v>
      </c>
      <c r="J1612" t="s">
        <v>37</v>
      </c>
      <c r="K1612" t="s">
        <v>586</v>
      </c>
      <c r="L1612" t="s">
        <v>39</v>
      </c>
      <c r="M1612">
        <v>63000000</v>
      </c>
      <c r="N1612">
        <v>9100000</v>
      </c>
      <c r="O1612">
        <v>72100000</v>
      </c>
      <c r="P1612">
        <v>350000</v>
      </c>
      <c r="Q1612" t="s">
        <v>4309</v>
      </c>
      <c r="R1612" t="s">
        <v>3072</v>
      </c>
      <c r="S1612" t="s">
        <v>4310</v>
      </c>
      <c r="T1612" t="s">
        <v>4311</v>
      </c>
      <c r="U1612" t="s">
        <v>8961</v>
      </c>
      <c r="V1612" t="s">
        <v>8962</v>
      </c>
      <c r="W1612" t="s">
        <v>588</v>
      </c>
      <c r="X1612" t="str">
        <f t="shared" si="25"/>
        <v>Inversión</v>
      </c>
      <c r="Y1612" t="s">
        <v>626</v>
      </c>
    </row>
    <row r="1613" spans="1:25" x14ac:dyDescent="0.2">
      <c r="A1613" t="s">
        <v>3064</v>
      </c>
      <c r="B1613" t="s">
        <v>3100</v>
      </c>
      <c r="C1613" s="71" t="s">
        <v>4312</v>
      </c>
      <c r="D1613" t="s">
        <v>583</v>
      </c>
      <c r="E1613" t="s">
        <v>584</v>
      </c>
      <c r="F1613" t="s">
        <v>3087</v>
      </c>
      <c r="G1613" t="s">
        <v>2405</v>
      </c>
      <c r="H1613" t="s">
        <v>197</v>
      </c>
      <c r="I1613" t="s">
        <v>155</v>
      </c>
      <c r="J1613" t="s">
        <v>37</v>
      </c>
      <c r="K1613" t="s">
        <v>586</v>
      </c>
      <c r="L1613" t="s">
        <v>39</v>
      </c>
      <c r="M1613">
        <v>18333918</v>
      </c>
      <c r="N1613">
        <v>0</v>
      </c>
      <c r="O1613">
        <v>18333918</v>
      </c>
      <c r="P1613">
        <v>0</v>
      </c>
      <c r="Q1613" t="s">
        <v>4313</v>
      </c>
      <c r="R1613" t="s">
        <v>3064</v>
      </c>
      <c r="S1613" t="s">
        <v>3146</v>
      </c>
      <c r="T1613" t="s">
        <v>3230</v>
      </c>
      <c r="U1613" t="s">
        <v>8963</v>
      </c>
      <c r="V1613" t="s">
        <v>8964</v>
      </c>
      <c r="W1613" t="s">
        <v>588</v>
      </c>
      <c r="X1613" t="str">
        <f t="shared" si="25"/>
        <v>Inversión</v>
      </c>
      <c r="Y1613" t="s">
        <v>626</v>
      </c>
    </row>
    <row r="1614" spans="1:25" x14ac:dyDescent="0.2">
      <c r="A1614" t="s">
        <v>3071</v>
      </c>
      <c r="B1614" t="s">
        <v>3100</v>
      </c>
      <c r="C1614" s="71" t="s">
        <v>4314</v>
      </c>
      <c r="D1614" t="s">
        <v>583</v>
      </c>
      <c r="E1614" t="s">
        <v>584</v>
      </c>
      <c r="F1614" t="s">
        <v>3087</v>
      </c>
      <c r="G1614" t="s">
        <v>2405</v>
      </c>
      <c r="H1614" t="s">
        <v>197</v>
      </c>
      <c r="I1614" t="s">
        <v>155</v>
      </c>
      <c r="J1614" t="s">
        <v>37</v>
      </c>
      <c r="K1614" t="s">
        <v>586</v>
      </c>
      <c r="L1614" t="s">
        <v>39</v>
      </c>
      <c r="M1614">
        <v>18333918</v>
      </c>
      <c r="N1614">
        <v>7704061</v>
      </c>
      <c r="O1614">
        <v>26037979</v>
      </c>
      <c r="P1614">
        <v>1592755</v>
      </c>
      <c r="Q1614" t="s">
        <v>2415</v>
      </c>
      <c r="R1614" t="s">
        <v>3071</v>
      </c>
      <c r="S1614" t="s">
        <v>4315</v>
      </c>
      <c r="T1614" t="s">
        <v>8965</v>
      </c>
      <c r="U1614" t="s">
        <v>8966</v>
      </c>
      <c r="V1614" t="s">
        <v>8967</v>
      </c>
      <c r="W1614" t="s">
        <v>588</v>
      </c>
      <c r="X1614" t="str">
        <f t="shared" si="25"/>
        <v>Inversión</v>
      </c>
      <c r="Y1614" t="s">
        <v>626</v>
      </c>
    </row>
    <row r="1615" spans="1:25" x14ac:dyDescent="0.2">
      <c r="A1615" t="s">
        <v>3088</v>
      </c>
      <c r="B1615" t="s">
        <v>3100</v>
      </c>
      <c r="C1615" s="71" t="s">
        <v>4316</v>
      </c>
      <c r="D1615" t="s">
        <v>583</v>
      </c>
      <c r="E1615" t="s">
        <v>584</v>
      </c>
      <c r="F1615" t="s">
        <v>3087</v>
      </c>
      <c r="G1615" t="s">
        <v>2405</v>
      </c>
      <c r="H1615" t="s">
        <v>197</v>
      </c>
      <c r="I1615" t="s">
        <v>155</v>
      </c>
      <c r="J1615" t="s">
        <v>37</v>
      </c>
      <c r="K1615" t="s">
        <v>586</v>
      </c>
      <c r="L1615" t="s">
        <v>39</v>
      </c>
      <c r="M1615">
        <v>23343057</v>
      </c>
      <c r="N1615">
        <v>1729116</v>
      </c>
      <c r="O1615">
        <v>25072173</v>
      </c>
      <c r="P1615">
        <v>1729116</v>
      </c>
      <c r="Q1615" t="s">
        <v>2416</v>
      </c>
      <c r="R1615" t="s">
        <v>3088</v>
      </c>
      <c r="S1615" t="s">
        <v>3139</v>
      </c>
      <c r="T1615" t="s">
        <v>3640</v>
      </c>
      <c r="U1615" t="s">
        <v>8968</v>
      </c>
      <c r="V1615" t="s">
        <v>8969</v>
      </c>
      <c r="W1615" t="s">
        <v>588</v>
      </c>
      <c r="X1615" t="str">
        <f t="shared" si="25"/>
        <v>Inversión</v>
      </c>
      <c r="Y1615" t="s">
        <v>626</v>
      </c>
    </row>
    <row r="1616" spans="1:25" x14ac:dyDescent="0.2">
      <c r="A1616" t="s">
        <v>3091</v>
      </c>
      <c r="B1616" t="s">
        <v>3100</v>
      </c>
      <c r="C1616" s="71" t="s">
        <v>4317</v>
      </c>
      <c r="D1616" t="s">
        <v>583</v>
      </c>
      <c r="E1616" t="s">
        <v>584</v>
      </c>
      <c r="F1616" t="s">
        <v>3087</v>
      </c>
      <c r="G1616" t="s">
        <v>2405</v>
      </c>
      <c r="H1616" t="s">
        <v>197</v>
      </c>
      <c r="I1616" t="s">
        <v>155</v>
      </c>
      <c r="J1616" t="s">
        <v>37</v>
      </c>
      <c r="K1616" t="s">
        <v>586</v>
      </c>
      <c r="L1616" t="s">
        <v>39</v>
      </c>
      <c r="M1616">
        <v>30276399</v>
      </c>
      <c r="N1616">
        <v>0</v>
      </c>
      <c r="O1616">
        <v>30276399</v>
      </c>
      <c r="P1616">
        <v>5536929</v>
      </c>
      <c r="Q1616" t="s">
        <v>2417</v>
      </c>
      <c r="R1616" t="s">
        <v>3091</v>
      </c>
      <c r="S1616" t="s">
        <v>4318</v>
      </c>
      <c r="T1616" t="s">
        <v>3425</v>
      </c>
      <c r="U1616" t="s">
        <v>8970</v>
      </c>
      <c r="V1616" t="s">
        <v>8971</v>
      </c>
      <c r="W1616" t="s">
        <v>588</v>
      </c>
      <c r="X1616" t="str">
        <f t="shared" si="25"/>
        <v>Inversión</v>
      </c>
      <c r="Y1616" t="s">
        <v>626</v>
      </c>
    </row>
    <row r="1617" spans="1:25" x14ac:dyDescent="0.2">
      <c r="A1617" t="s">
        <v>3082</v>
      </c>
      <c r="B1617" t="s">
        <v>3100</v>
      </c>
      <c r="C1617" s="71" t="s">
        <v>4319</v>
      </c>
      <c r="D1617" t="s">
        <v>583</v>
      </c>
      <c r="E1617" t="s">
        <v>584</v>
      </c>
      <c r="F1617" t="s">
        <v>3087</v>
      </c>
      <c r="G1617" t="s">
        <v>2405</v>
      </c>
      <c r="H1617" t="s">
        <v>197</v>
      </c>
      <c r="I1617" t="s">
        <v>155</v>
      </c>
      <c r="J1617" t="s">
        <v>37</v>
      </c>
      <c r="K1617" t="s">
        <v>709</v>
      </c>
      <c r="L1617" t="s">
        <v>39</v>
      </c>
      <c r="M1617">
        <v>16516920</v>
      </c>
      <c r="N1617">
        <v>0</v>
      </c>
      <c r="O1617">
        <v>16516920</v>
      </c>
      <c r="P1617">
        <v>4955076</v>
      </c>
      <c r="Q1617" t="s">
        <v>2418</v>
      </c>
      <c r="R1617" t="s">
        <v>3082</v>
      </c>
      <c r="S1617" t="s">
        <v>3350</v>
      </c>
      <c r="T1617" t="s">
        <v>4320</v>
      </c>
      <c r="U1617" t="s">
        <v>8972</v>
      </c>
      <c r="V1617" t="s">
        <v>8973</v>
      </c>
      <c r="W1617" t="s">
        <v>588</v>
      </c>
      <c r="X1617" t="str">
        <f t="shared" si="25"/>
        <v>Inversión</v>
      </c>
      <c r="Y1617" t="s">
        <v>626</v>
      </c>
    </row>
    <row r="1618" spans="1:25" x14ac:dyDescent="0.2">
      <c r="A1618" t="s">
        <v>3102</v>
      </c>
      <c r="B1618" t="s">
        <v>3495</v>
      </c>
      <c r="C1618" s="71" t="s">
        <v>4321</v>
      </c>
      <c r="D1618" t="s">
        <v>583</v>
      </c>
      <c r="E1618" t="s">
        <v>584</v>
      </c>
      <c r="F1618" t="s">
        <v>555</v>
      </c>
      <c r="G1618" t="s">
        <v>2405</v>
      </c>
      <c r="H1618" t="s">
        <v>167</v>
      </c>
      <c r="I1618" t="s">
        <v>3051</v>
      </c>
      <c r="J1618" t="s">
        <v>37</v>
      </c>
      <c r="K1618" t="s">
        <v>586</v>
      </c>
      <c r="L1618" t="s">
        <v>39</v>
      </c>
      <c r="M1618">
        <v>3075335</v>
      </c>
      <c r="N1618">
        <v>0</v>
      </c>
      <c r="O1618">
        <v>3075335</v>
      </c>
      <c r="P1618">
        <v>0</v>
      </c>
      <c r="Q1618" t="s">
        <v>2419</v>
      </c>
      <c r="R1618" t="s">
        <v>3102</v>
      </c>
      <c r="S1618" t="s">
        <v>4322</v>
      </c>
      <c r="T1618" t="s">
        <v>588</v>
      </c>
      <c r="U1618" t="s">
        <v>4323</v>
      </c>
      <c r="V1618" t="s">
        <v>4324</v>
      </c>
      <c r="W1618" t="s">
        <v>588</v>
      </c>
      <c r="X1618" t="str">
        <f t="shared" si="25"/>
        <v>Funcionamiento</v>
      </c>
      <c r="Y1618" t="s">
        <v>2405</v>
      </c>
    </row>
    <row r="1619" spans="1:25" x14ac:dyDescent="0.2">
      <c r="A1619" t="s">
        <v>3102</v>
      </c>
      <c r="B1619" t="s">
        <v>3495</v>
      </c>
      <c r="C1619" s="71" t="s">
        <v>4321</v>
      </c>
      <c r="D1619" t="s">
        <v>583</v>
      </c>
      <c r="E1619" t="s">
        <v>584</v>
      </c>
      <c r="F1619" t="s">
        <v>555</v>
      </c>
      <c r="G1619" t="s">
        <v>2405</v>
      </c>
      <c r="H1619" t="s">
        <v>166</v>
      </c>
      <c r="I1619" t="s">
        <v>120</v>
      </c>
      <c r="J1619" t="s">
        <v>37</v>
      </c>
      <c r="K1619" t="s">
        <v>586</v>
      </c>
      <c r="L1619" t="s">
        <v>39</v>
      </c>
      <c r="M1619">
        <v>2266209</v>
      </c>
      <c r="N1619">
        <v>0</v>
      </c>
      <c r="O1619">
        <v>2266209</v>
      </c>
      <c r="P1619">
        <v>0</v>
      </c>
      <c r="Q1619" t="s">
        <v>2419</v>
      </c>
      <c r="R1619" t="s">
        <v>3102</v>
      </c>
      <c r="S1619" t="s">
        <v>4322</v>
      </c>
      <c r="T1619" t="s">
        <v>588</v>
      </c>
      <c r="U1619" t="s">
        <v>4323</v>
      </c>
      <c r="V1619" t="s">
        <v>4324</v>
      </c>
      <c r="W1619" t="s">
        <v>588</v>
      </c>
      <c r="X1619" t="str">
        <f t="shared" si="25"/>
        <v>Funcionamiento</v>
      </c>
      <c r="Y1619" t="s">
        <v>2405</v>
      </c>
    </row>
    <row r="1620" spans="1:25" x14ac:dyDescent="0.2">
      <c r="A1620" t="s">
        <v>3102</v>
      </c>
      <c r="B1620" t="s">
        <v>3495</v>
      </c>
      <c r="C1620" s="71" t="s">
        <v>4321</v>
      </c>
      <c r="D1620" t="s">
        <v>583</v>
      </c>
      <c r="E1620" t="s">
        <v>584</v>
      </c>
      <c r="F1620" t="s">
        <v>555</v>
      </c>
      <c r="G1620" t="s">
        <v>2405</v>
      </c>
      <c r="H1620" t="s">
        <v>164</v>
      </c>
      <c r="I1620" t="s">
        <v>118</v>
      </c>
      <c r="J1620" t="s">
        <v>37</v>
      </c>
      <c r="K1620" t="s">
        <v>586</v>
      </c>
      <c r="L1620" t="s">
        <v>39</v>
      </c>
      <c r="M1620">
        <v>91977517</v>
      </c>
      <c r="N1620">
        <v>0</v>
      </c>
      <c r="O1620">
        <v>91977517</v>
      </c>
      <c r="P1620">
        <v>0</v>
      </c>
      <c r="Q1620" t="s">
        <v>2419</v>
      </c>
      <c r="R1620" t="s">
        <v>3102</v>
      </c>
      <c r="S1620" t="s">
        <v>4322</v>
      </c>
      <c r="T1620" t="s">
        <v>588</v>
      </c>
      <c r="U1620" t="s">
        <v>4323</v>
      </c>
      <c r="V1620" t="s">
        <v>4324</v>
      </c>
      <c r="W1620" t="s">
        <v>588</v>
      </c>
      <c r="X1620" t="str">
        <f t="shared" si="25"/>
        <v>Funcionamiento</v>
      </c>
      <c r="Y1620" t="s">
        <v>2405</v>
      </c>
    </row>
    <row r="1621" spans="1:25" x14ac:dyDescent="0.2">
      <c r="A1621" t="s">
        <v>3102</v>
      </c>
      <c r="B1621" t="s">
        <v>3495</v>
      </c>
      <c r="C1621" s="71" t="s">
        <v>4321</v>
      </c>
      <c r="D1621" t="s">
        <v>583</v>
      </c>
      <c r="E1621" t="s">
        <v>584</v>
      </c>
      <c r="F1621" t="s">
        <v>555</v>
      </c>
      <c r="G1621" t="s">
        <v>2405</v>
      </c>
      <c r="H1621" t="s">
        <v>178</v>
      </c>
      <c r="I1621" t="s">
        <v>132</v>
      </c>
      <c r="J1621" t="s">
        <v>37</v>
      </c>
      <c r="K1621" t="s">
        <v>586</v>
      </c>
      <c r="L1621" t="s">
        <v>39</v>
      </c>
      <c r="M1621">
        <v>2472276</v>
      </c>
      <c r="N1621">
        <v>0</v>
      </c>
      <c r="O1621">
        <v>2472276</v>
      </c>
      <c r="P1621">
        <v>0</v>
      </c>
      <c r="Q1621" t="s">
        <v>2419</v>
      </c>
      <c r="R1621" t="s">
        <v>3102</v>
      </c>
      <c r="S1621" t="s">
        <v>4322</v>
      </c>
      <c r="T1621" t="s">
        <v>588</v>
      </c>
      <c r="U1621" t="s">
        <v>4323</v>
      </c>
      <c r="V1621" t="s">
        <v>4324</v>
      </c>
      <c r="W1621" t="s">
        <v>588</v>
      </c>
      <c r="X1621" t="str">
        <f t="shared" si="25"/>
        <v>Funcionamiento</v>
      </c>
      <c r="Y1621" t="s">
        <v>2405</v>
      </c>
    </row>
    <row r="1622" spans="1:25" x14ac:dyDescent="0.2">
      <c r="A1622" t="s">
        <v>3102</v>
      </c>
      <c r="B1622" t="s">
        <v>3495</v>
      </c>
      <c r="C1622" s="71" t="s">
        <v>4321</v>
      </c>
      <c r="D1622" t="s">
        <v>583</v>
      </c>
      <c r="E1622" t="s">
        <v>584</v>
      </c>
      <c r="F1622" t="s">
        <v>555</v>
      </c>
      <c r="G1622" t="s">
        <v>2405</v>
      </c>
      <c r="H1622" t="s">
        <v>192</v>
      </c>
      <c r="I1622" t="s">
        <v>147</v>
      </c>
      <c r="J1622" t="s">
        <v>37</v>
      </c>
      <c r="K1622" t="s">
        <v>586</v>
      </c>
      <c r="L1622" t="s">
        <v>39</v>
      </c>
      <c r="M1622">
        <v>1890157</v>
      </c>
      <c r="N1622">
        <v>0</v>
      </c>
      <c r="O1622">
        <v>1890157</v>
      </c>
      <c r="P1622">
        <v>0</v>
      </c>
      <c r="Q1622" t="s">
        <v>2419</v>
      </c>
      <c r="R1622" t="s">
        <v>3102</v>
      </c>
      <c r="S1622" t="s">
        <v>4322</v>
      </c>
      <c r="T1622" t="s">
        <v>588</v>
      </c>
      <c r="U1622" t="s">
        <v>4323</v>
      </c>
      <c r="V1622" t="s">
        <v>4324</v>
      </c>
      <c r="W1622" t="s">
        <v>588</v>
      </c>
      <c r="X1622" t="str">
        <f t="shared" si="25"/>
        <v>Funcionamiento</v>
      </c>
      <c r="Y1622" t="s">
        <v>2405</v>
      </c>
    </row>
    <row r="1623" spans="1:25" x14ac:dyDescent="0.2">
      <c r="A1623" t="s">
        <v>3102</v>
      </c>
      <c r="B1623" t="s">
        <v>3495</v>
      </c>
      <c r="C1623" s="71" t="s">
        <v>4321</v>
      </c>
      <c r="D1623" t="s">
        <v>583</v>
      </c>
      <c r="E1623" t="s">
        <v>584</v>
      </c>
      <c r="F1623" t="s">
        <v>555</v>
      </c>
      <c r="G1623" t="s">
        <v>2405</v>
      </c>
      <c r="H1623" t="s">
        <v>180</v>
      </c>
      <c r="I1623" t="s">
        <v>134</v>
      </c>
      <c r="J1623" t="s">
        <v>37</v>
      </c>
      <c r="K1623" t="s">
        <v>586</v>
      </c>
      <c r="L1623" t="s">
        <v>39</v>
      </c>
      <c r="M1623">
        <v>200417</v>
      </c>
      <c r="N1623">
        <v>0</v>
      </c>
      <c r="O1623">
        <v>200417</v>
      </c>
      <c r="P1623">
        <v>0</v>
      </c>
      <c r="Q1623" t="s">
        <v>2419</v>
      </c>
      <c r="R1623" t="s">
        <v>3102</v>
      </c>
      <c r="S1623" t="s">
        <v>4322</v>
      </c>
      <c r="T1623" t="s">
        <v>588</v>
      </c>
      <c r="U1623" t="s">
        <v>4323</v>
      </c>
      <c r="V1623" t="s">
        <v>4324</v>
      </c>
      <c r="W1623" t="s">
        <v>588</v>
      </c>
      <c r="X1623" t="str">
        <f t="shared" si="25"/>
        <v>Funcionamiento</v>
      </c>
      <c r="Y1623" t="s">
        <v>2405</v>
      </c>
    </row>
    <row r="1624" spans="1:25" x14ac:dyDescent="0.2">
      <c r="A1624" t="s">
        <v>3102</v>
      </c>
      <c r="B1624" t="s">
        <v>3495</v>
      </c>
      <c r="C1624" s="71" t="s">
        <v>4321</v>
      </c>
      <c r="D1624" t="s">
        <v>583</v>
      </c>
      <c r="E1624" t="s">
        <v>584</v>
      </c>
      <c r="F1624" t="s">
        <v>555</v>
      </c>
      <c r="G1624" t="s">
        <v>2405</v>
      </c>
      <c r="H1624" t="s">
        <v>169</v>
      </c>
      <c r="I1624" t="s">
        <v>123</v>
      </c>
      <c r="J1624" t="s">
        <v>37</v>
      </c>
      <c r="K1624" t="s">
        <v>586</v>
      </c>
      <c r="L1624" t="s">
        <v>39</v>
      </c>
      <c r="M1624">
        <v>4700436</v>
      </c>
      <c r="N1624">
        <v>0</v>
      </c>
      <c r="O1624">
        <v>4700436</v>
      </c>
      <c r="P1624">
        <v>0</v>
      </c>
      <c r="Q1624" t="s">
        <v>2419</v>
      </c>
      <c r="R1624" t="s">
        <v>3102</v>
      </c>
      <c r="S1624" t="s">
        <v>4322</v>
      </c>
      <c r="T1624" t="s">
        <v>588</v>
      </c>
      <c r="U1624" t="s">
        <v>4323</v>
      </c>
      <c r="V1624" t="s">
        <v>4324</v>
      </c>
      <c r="W1624" t="s">
        <v>588</v>
      </c>
      <c r="X1624" t="str">
        <f t="shared" si="25"/>
        <v>Funcionamiento</v>
      </c>
      <c r="Y1624" t="s">
        <v>2405</v>
      </c>
    </row>
    <row r="1625" spans="1:25" x14ac:dyDescent="0.2">
      <c r="A1625" t="s">
        <v>3102</v>
      </c>
      <c r="B1625" t="s">
        <v>3495</v>
      </c>
      <c r="C1625" s="71" t="s">
        <v>4321</v>
      </c>
      <c r="D1625" t="s">
        <v>583</v>
      </c>
      <c r="E1625" t="s">
        <v>584</v>
      </c>
      <c r="F1625" t="s">
        <v>555</v>
      </c>
      <c r="G1625" t="s">
        <v>2405</v>
      </c>
      <c r="H1625" t="s">
        <v>171</v>
      </c>
      <c r="I1625" t="s">
        <v>125</v>
      </c>
      <c r="J1625" t="s">
        <v>37</v>
      </c>
      <c r="K1625" t="s">
        <v>586</v>
      </c>
      <c r="L1625" t="s">
        <v>39</v>
      </c>
      <c r="M1625">
        <v>2415843</v>
      </c>
      <c r="N1625">
        <v>0</v>
      </c>
      <c r="O1625">
        <v>2415843</v>
      </c>
      <c r="P1625">
        <v>0</v>
      </c>
      <c r="Q1625" t="s">
        <v>2419</v>
      </c>
      <c r="R1625" t="s">
        <v>3102</v>
      </c>
      <c r="S1625" t="s">
        <v>4322</v>
      </c>
      <c r="T1625" t="s">
        <v>588</v>
      </c>
      <c r="U1625" t="s">
        <v>4323</v>
      </c>
      <c r="V1625" t="s">
        <v>4324</v>
      </c>
      <c r="W1625" t="s">
        <v>588</v>
      </c>
      <c r="X1625" t="str">
        <f t="shared" si="25"/>
        <v>Funcionamiento</v>
      </c>
      <c r="Y1625" t="s">
        <v>2405</v>
      </c>
    </row>
    <row r="1626" spans="1:25" x14ac:dyDescent="0.2">
      <c r="A1626" t="s">
        <v>3097</v>
      </c>
      <c r="B1626" t="s">
        <v>3495</v>
      </c>
      <c r="C1626" s="71" t="s">
        <v>4325</v>
      </c>
      <c r="D1626" t="s">
        <v>583</v>
      </c>
      <c r="E1626" t="s">
        <v>584</v>
      </c>
      <c r="F1626" t="s">
        <v>555</v>
      </c>
      <c r="G1626" t="s">
        <v>2405</v>
      </c>
      <c r="H1626" t="s">
        <v>175</v>
      </c>
      <c r="I1626" t="s">
        <v>129</v>
      </c>
      <c r="J1626" t="s">
        <v>37</v>
      </c>
      <c r="K1626" t="s">
        <v>586</v>
      </c>
      <c r="L1626" t="s">
        <v>39</v>
      </c>
      <c r="M1626">
        <v>1431900</v>
      </c>
      <c r="N1626">
        <v>0</v>
      </c>
      <c r="O1626">
        <v>1431900</v>
      </c>
      <c r="P1626">
        <v>0</v>
      </c>
      <c r="Q1626" t="s">
        <v>2420</v>
      </c>
      <c r="R1626" t="s">
        <v>3097</v>
      </c>
      <c r="S1626" t="s">
        <v>3166</v>
      </c>
      <c r="T1626" t="s">
        <v>588</v>
      </c>
      <c r="U1626" t="s">
        <v>4326</v>
      </c>
      <c r="V1626" t="s">
        <v>4327</v>
      </c>
      <c r="W1626" t="s">
        <v>588</v>
      </c>
      <c r="X1626" t="str">
        <f t="shared" si="25"/>
        <v>Funcionamiento</v>
      </c>
      <c r="Y1626" t="s">
        <v>2405</v>
      </c>
    </row>
    <row r="1627" spans="1:25" x14ac:dyDescent="0.2">
      <c r="A1627" t="s">
        <v>3097</v>
      </c>
      <c r="B1627" t="s">
        <v>3495</v>
      </c>
      <c r="C1627" s="71" t="s">
        <v>4325</v>
      </c>
      <c r="D1627" t="s">
        <v>583</v>
      </c>
      <c r="E1627" t="s">
        <v>584</v>
      </c>
      <c r="F1627" t="s">
        <v>555</v>
      </c>
      <c r="G1627" t="s">
        <v>2405</v>
      </c>
      <c r="H1627" t="s">
        <v>172</v>
      </c>
      <c r="I1627" t="s">
        <v>126</v>
      </c>
      <c r="J1627" t="s">
        <v>37</v>
      </c>
      <c r="K1627" t="s">
        <v>586</v>
      </c>
      <c r="L1627" t="s">
        <v>39</v>
      </c>
      <c r="M1627">
        <v>11000400</v>
      </c>
      <c r="N1627">
        <v>0</v>
      </c>
      <c r="O1627">
        <v>11000400</v>
      </c>
      <c r="P1627">
        <v>0</v>
      </c>
      <c r="Q1627" t="s">
        <v>2420</v>
      </c>
      <c r="R1627" t="s">
        <v>3097</v>
      </c>
      <c r="S1627" t="s">
        <v>3166</v>
      </c>
      <c r="T1627" t="s">
        <v>588</v>
      </c>
      <c r="U1627" t="s">
        <v>4326</v>
      </c>
      <c r="V1627" t="s">
        <v>4327</v>
      </c>
      <c r="W1627" t="s">
        <v>588</v>
      </c>
      <c r="X1627" t="str">
        <f t="shared" si="25"/>
        <v>Funcionamiento</v>
      </c>
      <c r="Y1627" t="s">
        <v>2405</v>
      </c>
    </row>
    <row r="1628" spans="1:25" x14ac:dyDescent="0.2">
      <c r="A1628" t="s">
        <v>3097</v>
      </c>
      <c r="B1628" t="s">
        <v>3495</v>
      </c>
      <c r="C1628" s="71" t="s">
        <v>4325</v>
      </c>
      <c r="D1628" t="s">
        <v>583</v>
      </c>
      <c r="E1628" t="s">
        <v>584</v>
      </c>
      <c r="F1628" t="s">
        <v>555</v>
      </c>
      <c r="G1628" t="s">
        <v>2405</v>
      </c>
      <c r="H1628" t="s">
        <v>173</v>
      </c>
      <c r="I1628" t="s">
        <v>127</v>
      </c>
      <c r="J1628" t="s">
        <v>37</v>
      </c>
      <c r="K1628" t="s">
        <v>586</v>
      </c>
      <c r="L1628" t="s">
        <v>39</v>
      </c>
      <c r="M1628">
        <v>7792700</v>
      </c>
      <c r="N1628">
        <v>0</v>
      </c>
      <c r="O1628">
        <v>7792700</v>
      </c>
      <c r="P1628">
        <v>0</v>
      </c>
      <c r="Q1628" t="s">
        <v>2420</v>
      </c>
      <c r="R1628" t="s">
        <v>3097</v>
      </c>
      <c r="S1628" t="s">
        <v>3166</v>
      </c>
      <c r="T1628" t="s">
        <v>588</v>
      </c>
      <c r="U1628" t="s">
        <v>4326</v>
      </c>
      <c r="V1628" t="s">
        <v>4327</v>
      </c>
      <c r="W1628" t="s">
        <v>588</v>
      </c>
      <c r="X1628" t="str">
        <f t="shared" si="25"/>
        <v>Funcionamiento</v>
      </c>
      <c r="Y1628" t="s">
        <v>2405</v>
      </c>
    </row>
    <row r="1629" spans="1:25" x14ac:dyDescent="0.2">
      <c r="A1629" t="s">
        <v>3097</v>
      </c>
      <c r="B1629" t="s">
        <v>3495</v>
      </c>
      <c r="C1629" s="71" t="s">
        <v>4325</v>
      </c>
      <c r="D1629" t="s">
        <v>583</v>
      </c>
      <c r="E1629" t="s">
        <v>584</v>
      </c>
      <c r="F1629" t="s">
        <v>555</v>
      </c>
      <c r="G1629" t="s">
        <v>2405</v>
      </c>
      <c r="H1629" t="s">
        <v>174</v>
      </c>
      <c r="I1629" t="s">
        <v>128</v>
      </c>
      <c r="J1629" t="s">
        <v>37</v>
      </c>
      <c r="K1629" t="s">
        <v>586</v>
      </c>
      <c r="L1629" t="s">
        <v>39</v>
      </c>
      <c r="M1629">
        <v>3809100</v>
      </c>
      <c r="N1629">
        <v>0</v>
      </c>
      <c r="O1629">
        <v>3809100</v>
      </c>
      <c r="P1629">
        <v>0</v>
      </c>
      <c r="Q1629" t="s">
        <v>2420</v>
      </c>
      <c r="R1629" t="s">
        <v>3097</v>
      </c>
      <c r="S1629" t="s">
        <v>3166</v>
      </c>
      <c r="T1629" t="s">
        <v>588</v>
      </c>
      <c r="U1629" t="s">
        <v>4326</v>
      </c>
      <c r="V1629" t="s">
        <v>4327</v>
      </c>
      <c r="W1629" t="s">
        <v>588</v>
      </c>
      <c r="X1629" t="str">
        <f t="shared" si="25"/>
        <v>Funcionamiento</v>
      </c>
      <c r="Y1629" t="s">
        <v>2405</v>
      </c>
    </row>
    <row r="1630" spans="1:25" x14ac:dyDescent="0.2">
      <c r="A1630" t="s">
        <v>3097</v>
      </c>
      <c r="B1630" t="s">
        <v>3495</v>
      </c>
      <c r="C1630" s="71" t="s">
        <v>4325</v>
      </c>
      <c r="D1630" t="s">
        <v>583</v>
      </c>
      <c r="E1630" t="s">
        <v>584</v>
      </c>
      <c r="F1630" t="s">
        <v>555</v>
      </c>
      <c r="G1630" t="s">
        <v>2405</v>
      </c>
      <c r="H1630" t="s">
        <v>176</v>
      </c>
      <c r="I1630" t="s">
        <v>130</v>
      </c>
      <c r="J1630" t="s">
        <v>37</v>
      </c>
      <c r="K1630" t="s">
        <v>586</v>
      </c>
      <c r="L1630" t="s">
        <v>39</v>
      </c>
      <c r="M1630">
        <v>2857600</v>
      </c>
      <c r="N1630">
        <v>0</v>
      </c>
      <c r="O1630">
        <v>2857600</v>
      </c>
      <c r="P1630">
        <v>0</v>
      </c>
      <c r="Q1630" t="s">
        <v>2420</v>
      </c>
      <c r="R1630" t="s">
        <v>3097</v>
      </c>
      <c r="S1630" t="s">
        <v>3166</v>
      </c>
      <c r="T1630" t="s">
        <v>588</v>
      </c>
      <c r="U1630" t="s">
        <v>4326</v>
      </c>
      <c r="V1630" t="s">
        <v>4327</v>
      </c>
      <c r="W1630" t="s">
        <v>588</v>
      </c>
      <c r="X1630" t="str">
        <f t="shared" si="25"/>
        <v>Funcionamiento</v>
      </c>
      <c r="Y1630" t="s">
        <v>2405</v>
      </c>
    </row>
    <row r="1631" spans="1:25" x14ac:dyDescent="0.2">
      <c r="A1631" t="s">
        <v>3097</v>
      </c>
      <c r="B1631" t="s">
        <v>3495</v>
      </c>
      <c r="C1631" s="71" t="s">
        <v>4325</v>
      </c>
      <c r="D1631" t="s">
        <v>583</v>
      </c>
      <c r="E1631" t="s">
        <v>584</v>
      </c>
      <c r="F1631" t="s">
        <v>555</v>
      </c>
      <c r="G1631" t="s">
        <v>2405</v>
      </c>
      <c r="H1631" t="s">
        <v>177</v>
      </c>
      <c r="I1631" t="s">
        <v>131</v>
      </c>
      <c r="J1631" t="s">
        <v>37</v>
      </c>
      <c r="K1631" t="s">
        <v>586</v>
      </c>
      <c r="L1631" t="s">
        <v>39</v>
      </c>
      <c r="M1631">
        <v>1905200</v>
      </c>
      <c r="N1631">
        <v>0</v>
      </c>
      <c r="O1631">
        <v>1905200</v>
      </c>
      <c r="P1631">
        <v>0</v>
      </c>
      <c r="Q1631" t="s">
        <v>2420</v>
      </c>
      <c r="R1631" t="s">
        <v>3097</v>
      </c>
      <c r="S1631" t="s">
        <v>3166</v>
      </c>
      <c r="T1631" t="s">
        <v>588</v>
      </c>
      <c r="U1631" t="s">
        <v>4326</v>
      </c>
      <c r="V1631" t="s">
        <v>4327</v>
      </c>
      <c r="W1631" t="s">
        <v>588</v>
      </c>
      <c r="X1631" t="str">
        <f t="shared" si="25"/>
        <v>Funcionamiento</v>
      </c>
      <c r="Y1631" t="s">
        <v>2405</v>
      </c>
    </row>
    <row r="1632" spans="1:25" x14ac:dyDescent="0.2">
      <c r="A1632" t="s">
        <v>3110</v>
      </c>
      <c r="B1632" t="s">
        <v>3153</v>
      </c>
      <c r="C1632" s="71" t="s">
        <v>4328</v>
      </c>
      <c r="D1632" t="s">
        <v>583</v>
      </c>
      <c r="E1632" t="s">
        <v>584</v>
      </c>
      <c r="F1632" t="s">
        <v>3144</v>
      </c>
      <c r="G1632" t="s">
        <v>2405</v>
      </c>
      <c r="H1632" t="s">
        <v>199</v>
      </c>
      <c r="I1632" t="s">
        <v>159</v>
      </c>
      <c r="J1632" t="s">
        <v>48</v>
      </c>
      <c r="K1632" t="s">
        <v>596</v>
      </c>
      <c r="L1632" t="s">
        <v>39</v>
      </c>
      <c r="M1632">
        <v>24269760</v>
      </c>
      <c r="N1632">
        <v>0</v>
      </c>
      <c r="O1632">
        <v>24269760</v>
      </c>
      <c r="P1632">
        <v>0</v>
      </c>
      <c r="Q1632" t="s">
        <v>2421</v>
      </c>
      <c r="R1632" t="s">
        <v>3110</v>
      </c>
      <c r="S1632" t="s">
        <v>3184</v>
      </c>
      <c r="T1632" t="s">
        <v>3617</v>
      </c>
      <c r="U1632" t="s">
        <v>8974</v>
      </c>
      <c r="V1632" t="s">
        <v>8975</v>
      </c>
      <c r="W1632" t="s">
        <v>588</v>
      </c>
      <c r="X1632" t="str">
        <f t="shared" si="25"/>
        <v>Inversión</v>
      </c>
      <c r="Y1632" t="s">
        <v>585</v>
      </c>
    </row>
    <row r="1633" spans="1:25" x14ac:dyDescent="0.2">
      <c r="A1633" t="s">
        <v>3114</v>
      </c>
      <c r="B1633" t="s">
        <v>3517</v>
      </c>
      <c r="C1633" s="71" t="s">
        <v>4329</v>
      </c>
      <c r="D1633" t="s">
        <v>583</v>
      </c>
      <c r="E1633" t="s">
        <v>584</v>
      </c>
      <c r="F1633" t="s">
        <v>555</v>
      </c>
      <c r="G1633" t="s">
        <v>2405</v>
      </c>
      <c r="H1633" t="s">
        <v>174</v>
      </c>
      <c r="I1633" t="s">
        <v>128</v>
      </c>
      <c r="J1633" t="s">
        <v>37</v>
      </c>
      <c r="K1633" t="s">
        <v>586</v>
      </c>
      <c r="L1633" t="s">
        <v>39</v>
      </c>
      <c r="M1633">
        <v>3730700</v>
      </c>
      <c r="N1633">
        <v>0</v>
      </c>
      <c r="O1633">
        <v>3730700</v>
      </c>
      <c r="P1633">
        <v>0</v>
      </c>
      <c r="Q1633" t="s">
        <v>2422</v>
      </c>
      <c r="R1633" t="s">
        <v>3103</v>
      </c>
      <c r="S1633" t="s">
        <v>3285</v>
      </c>
      <c r="T1633" t="s">
        <v>588</v>
      </c>
      <c r="U1633" t="s">
        <v>4330</v>
      </c>
      <c r="V1633" t="s">
        <v>4331</v>
      </c>
      <c r="W1633" t="s">
        <v>588</v>
      </c>
      <c r="X1633" t="str">
        <f t="shared" si="25"/>
        <v>Funcionamiento</v>
      </c>
      <c r="Y1633" t="s">
        <v>2405</v>
      </c>
    </row>
    <row r="1634" spans="1:25" x14ac:dyDescent="0.2">
      <c r="A1634" t="s">
        <v>3114</v>
      </c>
      <c r="B1634" t="s">
        <v>3517</v>
      </c>
      <c r="C1634" s="71" t="s">
        <v>4329</v>
      </c>
      <c r="D1634" t="s">
        <v>583</v>
      </c>
      <c r="E1634" t="s">
        <v>584</v>
      </c>
      <c r="F1634" t="s">
        <v>555</v>
      </c>
      <c r="G1634" t="s">
        <v>2405</v>
      </c>
      <c r="H1634" t="s">
        <v>172</v>
      </c>
      <c r="I1634" t="s">
        <v>126</v>
      </c>
      <c r="J1634" t="s">
        <v>37</v>
      </c>
      <c r="K1634" t="s">
        <v>586</v>
      </c>
      <c r="L1634" t="s">
        <v>39</v>
      </c>
      <c r="M1634">
        <v>1939800</v>
      </c>
      <c r="N1634">
        <v>0</v>
      </c>
      <c r="O1634">
        <v>1939800</v>
      </c>
      <c r="P1634">
        <v>0</v>
      </c>
      <c r="Q1634" t="s">
        <v>2422</v>
      </c>
      <c r="R1634" t="s">
        <v>3103</v>
      </c>
      <c r="S1634" t="s">
        <v>3285</v>
      </c>
      <c r="T1634" t="s">
        <v>588</v>
      </c>
      <c r="U1634" t="s">
        <v>4330</v>
      </c>
      <c r="V1634" t="s">
        <v>4331</v>
      </c>
      <c r="W1634" t="s">
        <v>588</v>
      </c>
      <c r="X1634" t="str">
        <f t="shared" si="25"/>
        <v>Funcionamiento</v>
      </c>
      <c r="Y1634" t="s">
        <v>2405</v>
      </c>
    </row>
    <row r="1635" spans="1:25" x14ac:dyDescent="0.2">
      <c r="A1635" t="s">
        <v>3114</v>
      </c>
      <c r="B1635" t="s">
        <v>3517</v>
      </c>
      <c r="C1635" s="71" t="s">
        <v>4329</v>
      </c>
      <c r="D1635" t="s">
        <v>583</v>
      </c>
      <c r="E1635" t="s">
        <v>584</v>
      </c>
      <c r="F1635" t="s">
        <v>555</v>
      </c>
      <c r="G1635" t="s">
        <v>2405</v>
      </c>
      <c r="H1635" t="s">
        <v>177</v>
      </c>
      <c r="I1635" t="s">
        <v>131</v>
      </c>
      <c r="J1635" t="s">
        <v>37</v>
      </c>
      <c r="K1635" t="s">
        <v>586</v>
      </c>
      <c r="L1635" t="s">
        <v>39</v>
      </c>
      <c r="M1635">
        <v>1865700</v>
      </c>
      <c r="N1635">
        <v>0</v>
      </c>
      <c r="O1635">
        <v>1865700</v>
      </c>
      <c r="P1635">
        <v>0</v>
      </c>
      <c r="Q1635" t="s">
        <v>2422</v>
      </c>
      <c r="R1635" t="s">
        <v>3103</v>
      </c>
      <c r="S1635" t="s">
        <v>3285</v>
      </c>
      <c r="T1635" t="s">
        <v>588</v>
      </c>
      <c r="U1635" t="s">
        <v>4330</v>
      </c>
      <c r="V1635" t="s">
        <v>4331</v>
      </c>
      <c r="W1635" t="s">
        <v>588</v>
      </c>
      <c r="X1635" t="str">
        <f t="shared" si="25"/>
        <v>Funcionamiento</v>
      </c>
      <c r="Y1635" t="s">
        <v>2405</v>
      </c>
    </row>
    <row r="1636" spans="1:25" x14ac:dyDescent="0.2">
      <c r="A1636" t="s">
        <v>3114</v>
      </c>
      <c r="B1636" t="s">
        <v>3517</v>
      </c>
      <c r="C1636" s="71" t="s">
        <v>4329</v>
      </c>
      <c r="D1636" t="s">
        <v>583</v>
      </c>
      <c r="E1636" t="s">
        <v>584</v>
      </c>
      <c r="F1636" t="s">
        <v>555</v>
      </c>
      <c r="G1636" t="s">
        <v>2405</v>
      </c>
      <c r="H1636" t="s">
        <v>173</v>
      </c>
      <c r="I1636" t="s">
        <v>127</v>
      </c>
      <c r="J1636" t="s">
        <v>37</v>
      </c>
      <c r="K1636" t="s">
        <v>586</v>
      </c>
      <c r="L1636" t="s">
        <v>39</v>
      </c>
      <c r="M1636">
        <v>7324900</v>
      </c>
      <c r="N1636">
        <v>0</v>
      </c>
      <c r="O1636">
        <v>7324900</v>
      </c>
      <c r="P1636">
        <v>0</v>
      </c>
      <c r="Q1636" t="s">
        <v>2422</v>
      </c>
      <c r="R1636" t="s">
        <v>3103</v>
      </c>
      <c r="S1636" t="s">
        <v>3285</v>
      </c>
      <c r="T1636" t="s">
        <v>588</v>
      </c>
      <c r="U1636" t="s">
        <v>4330</v>
      </c>
      <c r="V1636" t="s">
        <v>4331</v>
      </c>
      <c r="W1636" t="s">
        <v>588</v>
      </c>
      <c r="X1636" t="str">
        <f t="shared" si="25"/>
        <v>Funcionamiento</v>
      </c>
      <c r="Y1636" t="s">
        <v>2405</v>
      </c>
    </row>
    <row r="1637" spans="1:25" x14ac:dyDescent="0.2">
      <c r="A1637" t="s">
        <v>3114</v>
      </c>
      <c r="B1637" t="s">
        <v>3517</v>
      </c>
      <c r="C1637" s="71" t="s">
        <v>4329</v>
      </c>
      <c r="D1637" t="s">
        <v>583</v>
      </c>
      <c r="E1637" t="s">
        <v>584</v>
      </c>
      <c r="F1637" t="s">
        <v>555</v>
      </c>
      <c r="G1637" t="s">
        <v>2405</v>
      </c>
      <c r="H1637" t="s">
        <v>175</v>
      </c>
      <c r="I1637" t="s">
        <v>129</v>
      </c>
      <c r="J1637" t="s">
        <v>37</v>
      </c>
      <c r="K1637" t="s">
        <v>586</v>
      </c>
      <c r="L1637" t="s">
        <v>39</v>
      </c>
      <c r="M1637">
        <v>1342500</v>
      </c>
      <c r="N1637">
        <v>0</v>
      </c>
      <c r="O1637">
        <v>1342500</v>
      </c>
      <c r="P1637">
        <v>0</v>
      </c>
      <c r="Q1637" t="s">
        <v>2422</v>
      </c>
      <c r="R1637" t="s">
        <v>3103</v>
      </c>
      <c r="S1637" t="s">
        <v>3285</v>
      </c>
      <c r="T1637" t="s">
        <v>588</v>
      </c>
      <c r="U1637" t="s">
        <v>4330</v>
      </c>
      <c r="V1637" t="s">
        <v>4331</v>
      </c>
      <c r="W1637" t="s">
        <v>588</v>
      </c>
      <c r="X1637" t="str">
        <f t="shared" si="25"/>
        <v>Funcionamiento</v>
      </c>
      <c r="Y1637" t="s">
        <v>2405</v>
      </c>
    </row>
    <row r="1638" spans="1:25" x14ac:dyDescent="0.2">
      <c r="A1638" t="s">
        <v>3114</v>
      </c>
      <c r="B1638" t="s">
        <v>3517</v>
      </c>
      <c r="C1638" s="71" t="s">
        <v>4329</v>
      </c>
      <c r="D1638" t="s">
        <v>583</v>
      </c>
      <c r="E1638" t="s">
        <v>584</v>
      </c>
      <c r="F1638" t="s">
        <v>555</v>
      </c>
      <c r="G1638" t="s">
        <v>2405</v>
      </c>
      <c r="H1638" t="s">
        <v>176</v>
      </c>
      <c r="I1638" t="s">
        <v>130</v>
      </c>
      <c r="J1638" t="s">
        <v>37</v>
      </c>
      <c r="K1638" t="s">
        <v>586</v>
      </c>
      <c r="L1638" t="s">
        <v>39</v>
      </c>
      <c r="M1638">
        <v>2799100</v>
      </c>
      <c r="N1638">
        <v>0</v>
      </c>
      <c r="O1638">
        <v>2799100</v>
      </c>
      <c r="P1638">
        <v>0</v>
      </c>
      <c r="Q1638" t="s">
        <v>2422</v>
      </c>
      <c r="R1638" t="s">
        <v>3103</v>
      </c>
      <c r="S1638" t="s">
        <v>3285</v>
      </c>
      <c r="T1638" t="s">
        <v>588</v>
      </c>
      <c r="U1638" t="s">
        <v>4330</v>
      </c>
      <c r="V1638" t="s">
        <v>4331</v>
      </c>
      <c r="W1638" t="s">
        <v>588</v>
      </c>
      <c r="X1638" t="str">
        <f t="shared" si="25"/>
        <v>Funcionamiento</v>
      </c>
      <c r="Y1638" t="s">
        <v>2405</v>
      </c>
    </row>
    <row r="1639" spans="1:25" x14ac:dyDescent="0.2">
      <c r="A1639" t="s">
        <v>3103</v>
      </c>
      <c r="B1639" t="s">
        <v>3517</v>
      </c>
      <c r="C1639" s="71" t="s">
        <v>4332</v>
      </c>
      <c r="D1639" t="s">
        <v>583</v>
      </c>
      <c r="E1639" t="s">
        <v>584</v>
      </c>
      <c r="F1639" t="s">
        <v>555</v>
      </c>
      <c r="G1639" t="s">
        <v>2405</v>
      </c>
      <c r="H1639" t="s">
        <v>171</v>
      </c>
      <c r="I1639" t="s">
        <v>125</v>
      </c>
      <c r="J1639" t="s">
        <v>37</v>
      </c>
      <c r="K1639" t="s">
        <v>586</v>
      </c>
      <c r="L1639" t="s">
        <v>39</v>
      </c>
      <c r="M1639">
        <v>1919519</v>
      </c>
      <c r="N1639">
        <v>0</v>
      </c>
      <c r="O1639">
        <v>1919519</v>
      </c>
      <c r="P1639">
        <v>0</v>
      </c>
      <c r="Q1639" t="s">
        <v>2422</v>
      </c>
      <c r="R1639" t="s">
        <v>3114</v>
      </c>
      <c r="S1639" t="s">
        <v>4333</v>
      </c>
      <c r="T1639" t="s">
        <v>588</v>
      </c>
      <c r="U1639" t="s">
        <v>4334</v>
      </c>
      <c r="V1639" t="s">
        <v>4335</v>
      </c>
      <c r="W1639" t="s">
        <v>588</v>
      </c>
      <c r="X1639" t="str">
        <f t="shared" si="25"/>
        <v>Funcionamiento</v>
      </c>
      <c r="Y1639" t="s">
        <v>2405</v>
      </c>
    </row>
    <row r="1640" spans="1:25" x14ac:dyDescent="0.2">
      <c r="A1640" t="s">
        <v>3103</v>
      </c>
      <c r="B1640" t="s">
        <v>3517</v>
      </c>
      <c r="C1640" s="71" t="s">
        <v>4332</v>
      </c>
      <c r="D1640" t="s">
        <v>583</v>
      </c>
      <c r="E1640" t="s">
        <v>584</v>
      </c>
      <c r="F1640" t="s">
        <v>555</v>
      </c>
      <c r="G1640" t="s">
        <v>2405</v>
      </c>
      <c r="H1640" t="s">
        <v>178</v>
      </c>
      <c r="I1640" t="s">
        <v>132</v>
      </c>
      <c r="J1640" t="s">
        <v>37</v>
      </c>
      <c r="K1640" t="s">
        <v>586</v>
      </c>
      <c r="L1640" t="s">
        <v>39</v>
      </c>
      <c r="M1640">
        <v>2009990</v>
      </c>
      <c r="N1640">
        <v>0</v>
      </c>
      <c r="O1640">
        <v>2009990</v>
      </c>
      <c r="P1640">
        <v>0</v>
      </c>
      <c r="Q1640" t="s">
        <v>2422</v>
      </c>
      <c r="R1640" t="s">
        <v>3114</v>
      </c>
      <c r="S1640" t="s">
        <v>4333</v>
      </c>
      <c r="T1640" t="s">
        <v>588</v>
      </c>
      <c r="U1640" t="s">
        <v>4334</v>
      </c>
      <c r="V1640" t="s">
        <v>4335</v>
      </c>
      <c r="W1640" t="s">
        <v>588</v>
      </c>
      <c r="X1640" t="str">
        <f t="shared" si="25"/>
        <v>Funcionamiento</v>
      </c>
      <c r="Y1640" t="s">
        <v>2405</v>
      </c>
    </row>
    <row r="1641" spans="1:25" x14ac:dyDescent="0.2">
      <c r="A1641" t="s">
        <v>3103</v>
      </c>
      <c r="B1641" t="s">
        <v>3517</v>
      </c>
      <c r="C1641" s="71" t="s">
        <v>4332</v>
      </c>
      <c r="D1641" t="s">
        <v>583</v>
      </c>
      <c r="E1641" t="s">
        <v>584</v>
      </c>
      <c r="F1641" t="s">
        <v>555</v>
      </c>
      <c r="G1641" t="s">
        <v>2405</v>
      </c>
      <c r="H1641" t="s">
        <v>166</v>
      </c>
      <c r="I1641" t="s">
        <v>120</v>
      </c>
      <c r="J1641" t="s">
        <v>37</v>
      </c>
      <c r="K1641" t="s">
        <v>586</v>
      </c>
      <c r="L1641" t="s">
        <v>39</v>
      </c>
      <c r="M1641">
        <v>2136239</v>
      </c>
      <c r="N1641">
        <v>0</v>
      </c>
      <c r="O1641">
        <v>2136239</v>
      </c>
      <c r="P1641">
        <v>0</v>
      </c>
      <c r="Q1641" t="s">
        <v>2422</v>
      </c>
      <c r="R1641" t="s">
        <v>3114</v>
      </c>
      <c r="S1641" t="s">
        <v>4333</v>
      </c>
      <c r="T1641" t="s">
        <v>588</v>
      </c>
      <c r="U1641" t="s">
        <v>4334</v>
      </c>
      <c r="V1641" t="s">
        <v>4335</v>
      </c>
      <c r="W1641" t="s">
        <v>588</v>
      </c>
      <c r="X1641" t="str">
        <f t="shared" si="25"/>
        <v>Funcionamiento</v>
      </c>
      <c r="Y1641" t="s">
        <v>2405</v>
      </c>
    </row>
    <row r="1642" spans="1:25" x14ac:dyDescent="0.2">
      <c r="A1642" t="s">
        <v>3103</v>
      </c>
      <c r="B1642" t="s">
        <v>3517</v>
      </c>
      <c r="C1642" s="71" t="s">
        <v>4332</v>
      </c>
      <c r="D1642" t="s">
        <v>583</v>
      </c>
      <c r="E1642" t="s">
        <v>584</v>
      </c>
      <c r="F1642" t="s">
        <v>555</v>
      </c>
      <c r="G1642" t="s">
        <v>2405</v>
      </c>
      <c r="H1642" t="s">
        <v>169</v>
      </c>
      <c r="I1642" t="s">
        <v>123</v>
      </c>
      <c r="J1642" t="s">
        <v>37</v>
      </c>
      <c r="K1642" t="s">
        <v>586</v>
      </c>
      <c r="L1642" t="s">
        <v>39</v>
      </c>
      <c r="M1642">
        <v>877184</v>
      </c>
      <c r="N1642">
        <v>0</v>
      </c>
      <c r="O1642">
        <v>877184</v>
      </c>
      <c r="P1642">
        <v>0</v>
      </c>
      <c r="Q1642" t="s">
        <v>2422</v>
      </c>
      <c r="R1642" t="s">
        <v>3114</v>
      </c>
      <c r="S1642" t="s">
        <v>4333</v>
      </c>
      <c r="T1642" t="s">
        <v>588</v>
      </c>
      <c r="U1642" t="s">
        <v>4334</v>
      </c>
      <c r="V1642" t="s">
        <v>4335</v>
      </c>
      <c r="W1642" t="s">
        <v>588</v>
      </c>
      <c r="X1642" t="str">
        <f t="shared" si="25"/>
        <v>Funcionamiento</v>
      </c>
      <c r="Y1642" t="s">
        <v>2405</v>
      </c>
    </row>
    <row r="1643" spans="1:25" x14ac:dyDescent="0.2">
      <c r="A1643" t="s">
        <v>3103</v>
      </c>
      <c r="B1643" t="s">
        <v>3517</v>
      </c>
      <c r="C1643" s="71" t="s">
        <v>4332</v>
      </c>
      <c r="D1643" t="s">
        <v>583</v>
      </c>
      <c r="E1643" t="s">
        <v>584</v>
      </c>
      <c r="F1643" t="s">
        <v>555</v>
      </c>
      <c r="G1643" t="s">
        <v>2405</v>
      </c>
      <c r="H1643" t="s">
        <v>164</v>
      </c>
      <c r="I1643" t="s">
        <v>118</v>
      </c>
      <c r="J1643" t="s">
        <v>37</v>
      </c>
      <c r="K1643" t="s">
        <v>586</v>
      </c>
      <c r="L1643" t="s">
        <v>39</v>
      </c>
      <c r="M1643">
        <v>83371015</v>
      </c>
      <c r="N1643">
        <v>0</v>
      </c>
      <c r="O1643">
        <v>83371015</v>
      </c>
      <c r="P1643">
        <v>0</v>
      </c>
      <c r="Q1643" t="s">
        <v>2422</v>
      </c>
      <c r="R1643" t="s">
        <v>3114</v>
      </c>
      <c r="S1643" t="s">
        <v>4333</v>
      </c>
      <c r="T1643" t="s">
        <v>588</v>
      </c>
      <c r="U1643" t="s">
        <v>4334</v>
      </c>
      <c r="V1643" t="s">
        <v>4335</v>
      </c>
      <c r="W1643" t="s">
        <v>588</v>
      </c>
      <c r="X1643" t="str">
        <f t="shared" si="25"/>
        <v>Funcionamiento</v>
      </c>
      <c r="Y1643" t="s">
        <v>2405</v>
      </c>
    </row>
    <row r="1644" spans="1:25" x14ac:dyDescent="0.2">
      <c r="A1644" t="s">
        <v>3103</v>
      </c>
      <c r="B1644" t="s">
        <v>3517</v>
      </c>
      <c r="C1644" s="71" t="s">
        <v>4332</v>
      </c>
      <c r="D1644" t="s">
        <v>583</v>
      </c>
      <c r="E1644" t="s">
        <v>584</v>
      </c>
      <c r="F1644" t="s">
        <v>555</v>
      </c>
      <c r="G1644" t="s">
        <v>2405</v>
      </c>
      <c r="H1644" t="s">
        <v>180</v>
      </c>
      <c r="I1644" t="s">
        <v>134</v>
      </c>
      <c r="J1644" t="s">
        <v>37</v>
      </c>
      <c r="K1644" t="s">
        <v>586</v>
      </c>
      <c r="L1644" t="s">
        <v>39</v>
      </c>
      <c r="M1644">
        <v>166407</v>
      </c>
      <c r="N1644">
        <v>0</v>
      </c>
      <c r="O1644">
        <v>166407</v>
      </c>
      <c r="P1644">
        <v>0</v>
      </c>
      <c r="Q1644" t="s">
        <v>2422</v>
      </c>
      <c r="R1644" t="s">
        <v>3114</v>
      </c>
      <c r="S1644" t="s">
        <v>4333</v>
      </c>
      <c r="T1644" t="s">
        <v>588</v>
      </c>
      <c r="U1644" t="s">
        <v>4334</v>
      </c>
      <c r="V1644" t="s">
        <v>4335</v>
      </c>
      <c r="W1644" t="s">
        <v>588</v>
      </c>
      <c r="X1644" t="str">
        <f t="shared" si="25"/>
        <v>Funcionamiento</v>
      </c>
      <c r="Y1644" t="s">
        <v>2405</v>
      </c>
    </row>
    <row r="1645" spans="1:25" x14ac:dyDescent="0.2">
      <c r="A1645" t="s">
        <v>3103</v>
      </c>
      <c r="B1645" t="s">
        <v>3517</v>
      </c>
      <c r="C1645" s="71" t="s">
        <v>4332</v>
      </c>
      <c r="D1645" t="s">
        <v>583</v>
      </c>
      <c r="E1645" t="s">
        <v>584</v>
      </c>
      <c r="F1645" t="s">
        <v>555</v>
      </c>
      <c r="G1645" t="s">
        <v>2405</v>
      </c>
      <c r="H1645" t="s">
        <v>167</v>
      </c>
      <c r="I1645" t="s">
        <v>3051</v>
      </c>
      <c r="J1645" t="s">
        <v>37</v>
      </c>
      <c r="K1645" t="s">
        <v>586</v>
      </c>
      <c r="L1645" t="s">
        <v>39</v>
      </c>
      <c r="M1645">
        <v>2982766</v>
      </c>
      <c r="N1645">
        <v>0</v>
      </c>
      <c r="O1645">
        <v>2982766</v>
      </c>
      <c r="P1645">
        <v>0</v>
      </c>
      <c r="Q1645" t="s">
        <v>2422</v>
      </c>
      <c r="R1645" t="s">
        <v>3114</v>
      </c>
      <c r="S1645" t="s">
        <v>4333</v>
      </c>
      <c r="T1645" t="s">
        <v>588</v>
      </c>
      <c r="U1645" t="s">
        <v>4334</v>
      </c>
      <c r="V1645" t="s">
        <v>4335</v>
      </c>
      <c r="W1645" t="s">
        <v>588</v>
      </c>
      <c r="X1645" t="str">
        <f t="shared" si="25"/>
        <v>Funcionamiento</v>
      </c>
      <c r="Y1645" t="s">
        <v>2405</v>
      </c>
    </row>
    <row r="1646" spans="1:25" x14ac:dyDescent="0.2">
      <c r="A1646" t="s">
        <v>3122</v>
      </c>
      <c r="B1646" t="s">
        <v>3525</v>
      </c>
      <c r="C1646" s="71" t="s">
        <v>4336</v>
      </c>
      <c r="D1646" t="s">
        <v>583</v>
      </c>
      <c r="E1646" t="s">
        <v>584</v>
      </c>
      <c r="F1646" t="s">
        <v>3090</v>
      </c>
      <c r="G1646" t="s">
        <v>2405</v>
      </c>
      <c r="H1646" t="s">
        <v>198</v>
      </c>
      <c r="I1646" t="s">
        <v>157</v>
      </c>
      <c r="J1646" t="s">
        <v>48</v>
      </c>
      <c r="K1646" t="s">
        <v>596</v>
      </c>
      <c r="L1646" t="s">
        <v>39</v>
      </c>
      <c r="M1646">
        <v>30000000</v>
      </c>
      <c r="N1646">
        <v>-15000000</v>
      </c>
      <c r="O1646">
        <v>15000000</v>
      </c>
      <c r="P1646">
        <v>0</v>
      </c>
      <c r="Q1646" t="s">
        <v>2423</v>
      </c>
      <c r="R1646" t="s">
        <v>3122</v>
      </c>
      <c r="S1646" t="s">
        <v>3750</v>
      </c>
      <c r="T1646" t="s">
        <v>588</v>
      </c>
      <c r="U1646" t="s">
        <v>588</v>
      </c>
      <c r="V1646" t="s">
        <v>588</v>
      </c>
      <c r="W1646" t="s">
        <v>588</v>
      </c>
      <c r="X1646" t="str">
        <f t="shared" si="25"/>
        <v>Inversión</v>
      </c>
      <c r="Y1646" t="s">
        <v>708</v>
      </c>
    </row>
    <row r="1647" spans="1:25" x14ac:dyDescent="0.2">
      <c r="A1647" t="s">
        <v>3135</v>
      </c>
      <c r="B1647" t="s">
        <v>3525</v>
      </c>
      <c r="C1647" s="71" t="s">
        <v>4337</v>
      </c>
      <c r="D1647" t="s">
        <v>583</v>
      </c>
      <c r="E1647" t="s">
        <v>584</v>
      </c>
      <c r="F1647" t="s">
        <v>3090</v>
      </c>
      <c r="G1647" t="s">
        <v>2405</v>
      </c>
      <c r="H1647" t="s">
        <v>198</v>
      </c>
      <c r="I1647" t="s">
        <v>157</v>
      </c>
      <c r="J1647" t="s">
        <v>48</v>
      </c>
      <c r="K1647" t="s">
        <v>596</v>
      </c>
      <c r="L1647" t="s">
        <v>39</v>
      </c>
      <c r="M1647">
        <v>31807890</v>
      </c>
      <c r="N1647">
        <v>-11780700</v>
      </c>
      <c r="O1647">
        <v>20027190</v>
      </c>
      <c r="P1647">
        <v>0</v>
      </c>
      <c r="Q1647" t="s">
        <v>2424</v>
      </c>
      <c r="R1647" t="s">
        <v>3135</v>
      </c>
      <c r="S1647" t="s">
        <v>4338</v>
      </c>
      <c r="T1647" t="s">
        <v>4339</v>
      </c>
      <c r="U1647" t="s">
        <v>8976</v>
      </c>
      <c r="V1647" t="s">
        <v>8977</v>
      </c>
      <c r="W1647" t="s">
        <v>588</v>
      </c>
      <c r="X1647" t="str">
        <f t="shared" si="25"/>
        <v>Inversión</v>
      </c>
      <c r="Y1647" t="s">
        <v>708</v>
      </c>
    </row>
    <row r="1648" spans="1:25" x14ac:dyDescent="0.2">
      <c r="A1648" t="s">
        <v>3119</v>
      </c>
      <c r="B1648" t="s">
        <v>3525</v>
      </c>
      <c r="C1648" s="71" t="s">
        <v>4340</v>
      </c>
      <c r="D1648" t="s">
        <v>583</v>
      </c>
      <c r="E1648" t="s">
        <v>602</v>
      </c>
      <c r="F1648" t="s">
        <v>3090</v>
      </c>
      <c r="G1648" t="s">
        <v>2405</v>
      </c>
      <c r="H1648" t="s">
        <v>198</v>
      </c>
      <c r="I1648" t="s">
        <v>157</v>
      </c>
      <c r="J1648" t="s">
        <v>48</v>
      </c>
      <c r="K1648" t="s">
        <v>596</v>
      </c>
      <c r="L1648" t="s">
        <v>39</v>
      </c>
      <c r="M1648">
        <v>3000000</v>
      </c>
      <c r="N1648">
        <v>-3000000</v>
      </c>
      <c r="O1648">
        <v>0</v>
      </c>
      <c r="P1648">
        <v>0</v>
      </c>
      <c r="Q1648" t="s">
        <v>4341</v>
      </c>
      <c r="R1648" t="s">
        <v>3119</v>
      </c>
      <c r="S1648" t="s">
        <v>588</v>
      </c>
      <c r="T1648" t="s">
        <v>588</v>
      </c>
      <c r="U1648" t="s">
        <v>588</v>
      </c>
      <c r="V1648" t="s">
        <v>588</v>
      </c>
      <c r="W1648" t="s">
        <v>588</v>
      </c>
      <c r="X1648" t="str">
        <f t="shared" si="25"/>
        <v>Inversión</v>
      </c>
      <c r="Y1648" t="s">
        <v>708</v>
      </c>
    </row>
    <row r="1649" spans="1:25" x14ac:dyDescent="0.2">
      <c r="A1649" t="s">
        <v>3118</v>
      </c>
      <c r="B1649" t="s">
        <v>4342</v>
      </c>
      <c r="C1649" s="71" t="s">
        <v>4343</v>
      </c>
      <c r="D1649" t="s">
        <v>583</v>
      </c>
      <c r="E1649" t="s">
        <v>584</v>
      </c>
      <c r="F1649" t="s">
        <v>555</v>
      </c>
      <c r="G1649" t="s">
        <v>2405</v>
      </c>
      <c r="H1649" t="s">
        <v>176</v>
      </c>
      <c r="I1649" t="s">
        <v>130</v>
      </c>
      <c r="J1649" t="s">
        <v>37</v>
      </c>
      <c r="K1649" t="s">
        <v>586</v>
      </c>
      <c r="L1649" t="s">
        <v>39</v>
      </c>
      <c r="M1649">
        <v>276500</v>
      </c>
      <c r="N1649">
        <v>0</v>
      </c>
      <c r="O1649">
        <v>276500</v>
      </c>
      <c r="P1649">
        <v>0</v>
      </c>
      <c r="Q1649" t="s">
        <v>2425</v>
      </c>
      <c r="R1649" t="s">
        <v>3118</v>
      </c>
      <c r="S1649" t="s">
        <v>3882</v>
      </c>
      <c r="T1649" t="s">
        <v>588</v>
      </c>
      <c r="U1649" t="s">
        <v>4344</v>
      </c>
      <c r="V1649" t="s">
        <v>4345</v>
      </c>
      <c r="W1649" t="s">
        <v>588</v>
      </c>
      <c r="X1649" t="str">
        <f t="shared" si="25"/>
        <v>Funcionamiento</v>
      </c>
      <c r="Y1649" t="s">
        <v>2405</v>
      </c>
    </row>
    <row r="1650" spans="1:25" x14ac:dyDescent="0.2">
      <c r="A1650" t="s">
        <v>3118</v>
      </c>
      <c r="B1650" t="s">
        <v>4342</v>
      </c>
      <c r="C1650" s="71" t="s">
        <v>4343</v>
      </c>
      <c r="D1650" t="s">
        <v>583</v>
      </c>
      <c r="E1650" t="s">
        <v>584</v>
      </c>
      <c r="F1650" t="s">
        <v>555</v>
      </c>
      <c r="G1650" t="s">
        <v>2405</v>
      </c>
      <c r="H1650" t="s">
        <v>175</v>
      </c>
      <c r="I1650" t="s">
        <v>129</v>
      </c>
      <c r="J1650" t="s">
        <v>37</v>
      </c>
      <c r="K1650" t="s">
        <v>586</v>
      </c>
      <c r="L1650" t="s">
        <v>39</v>
      </c>
      <c r="M1650">
        <v>131700</v>
      </c>
      <c r="N1650">
        <v>0</v>
      </c>
      <c r="O1650">
        <v>131700</v>
      </c>
      <c r="P1650">
        <v>0</v>
      </c>
      <c r="Q1650" t="s">
        <v>2425</v>
      </c>
      <c r="R1650" t="s">
        <v>3118</v>
      </c>
      <c r="S1650" t="s">
        <v>3882</v>
      </c>
      <c r="T1650" t="s">
        <v>588</v>
      </c>
      <c r="U1650" t="s">
        <v>4344</v>
      </c>
      <c r="V1650" t="s">
        <v>4345</v>
      </c>
      <c r="W1650" t="s">
        <v>588</v>
      </c>
      <c r="X1650" t="str">
        <f t="shared" si="25"/>
        <v>Funcionamiento</v>
      </c>
      <c r="Y1650" t="s">
        <v>2405</v>
      </c>
    </row>
    <row r="1651" spans="1:25" x14ac:dyDescent="0.2">
      <c r="A1651" t="s">
        <v>3118</v>
      </c>
      <c r="B1651" t="s">
        <v>4342</v>
      </c>
      <c r="C1651" s="71" t="s">
        <v>4343</v>
      </c>
      <c r="D1651" t="s">
        <v>583</v>
      </c>
      <c r="E1651" t="s">
        <v>584</v>
      </c>
      <c r="F1651" t="s">
        <v>555</v>
      </c>
      <c r="G1651" t="s">
        <v>2405</v>
      </c>
      <c r="H1651" t="s">
        <v>177</v>
      </c>
      <c r="I1651" t="s">
        <v>131</v>
      </c>
      <c r="J1651" t="s">
        <v>37</v>
      </c>
      <c r="K1651" t="s">
        <v>586</v>
      </c>
      <c r="L1651" t="s">
        <v>39</v>
      </c>
      <c r="M1651">
        <v>184000</v>
      </c>
      <c r="N1651">
        <v>0</v>
      </c>
      <c r="O1651">
        <v>184000</v>
      </c>
      <c r="P1651">
        <v>0</v>
      </c>
      <c r="Q1651" t="s">
        <v>2425</v>
      </c>
      <c r="R1651" t="s">
        <v>3118</v>
      </c>
      <c r="S1651" t="s">
        <v>3882</v>
      </c>
      <c r="T1651" t="s">
        <v>588</v>
      </c>
      <c r="U1651" t="s">
        <v>4344</v>
      </c>
      <c r="V1651" t="s">
        <v>4345</v>
      </c>
      <c r="W1651" t="s">
        <v>588</v>
      </c>
      <c r="X1651" t="str">
        <f t="shared" si="25"/>
        <v>Funcionamiento</v>
      </c>
      <c r="Y1651" t="s">
        <v>2405</v>
      </c>
    </row>
    <row r="1652" spans="1:25" x14ac:dyDescent="0.2">
      <c r="A1652" t="s">
        <v>3118</v>
      </c>
      <c r="B1652" t="s">
        <v>4342</v>
      </c>
      <c r="C1652" s="71" t="s">
        <v>4343</v>
      </c>
      <c r="D1652" t="s">
        <v>583</v>
      </c>
      <c r="E1652" t="s">
        <v>584</v>
      </c>
      <c r="F1652" t="s">
        <v>555</v>
      </c>
      <c r="G1652" t="s">
        <v>2405</v>
      </c>
      <c r="H1652" t="s">
        <v>173</v>
      </c>
      <c r="I1652" t="s">
        <v>127</v>
      </c>
      <c r="J1652" t="s">
        <v>37</v>
      </c>
      <c r="K1652" t="s">
        <v>586</v>
      </c>
      <c r="L1652" t="s">
        <v>39</v>
      </c>
      <c r="M1652">
        <v>725133</v>
      </c>
      <c r="N1652">
        <v>0</v>
      </c>
      <c r="O1652">
        <v>725133</v>
      </c>
      <c r="P1652">
        <v>0</v>
      </c>
      <c r="Q1652" t="s">
        <v>2425</v>
      </c>
      <c r="R1652" t="s">
        <v>3118</v>
      </c>
      <c r="S1652" t="s">
        <v>3882</v>
      </c>
      <c r="T1652" t="s">
        <v>588</v>
      </c>
      <c r="U1652" t="s">
        <v>4344</v>
      </c>
      <c r="V1652" t="s">
        <v>4345</v>
      </c>
      <c r="W1652" t="s">
        <v>588</v>
      </c>
      <c r="X1652" t="str">
        <f t="shared" si="25"/>
        <v>Funcionamiento</v>
      </c>
      <c r="Y1652" t="s">
        <v>2405</v>
      </c>
    </row>
    <row r="1653" spans="1:25" x14ac:dyDescent="0.2">
      <c r="A1653" t="s">
        <v>3118</v>
      </c>
      <c r="B1653" t="s">
        <v>4342</v>
      </c>
      <c r="C1653" s="71" t="s">
        <v>4343</v>
      </c>
      <c r="D1653" t="s">
        <v>583</v>
      </c>
      <c r="E1653" t="s">
        <v>584</v>
      </c>
      <c r="F1653" t="s">
        <v>555</v>
      </c>
      <c r="G1653" t="s">
        <v>2405</v>
      </c>
      <c r="H1653" t="s">
        <v>174</v>
      </c>
      <c r="I1653" t="s">
        <v>128</v>
      </c>
      <c r="J1653" t="s">
        <v>37</v>
      </c>
      <c r="K1653" t="s">
        <v>586</v>
      </c>
      <c r="L1653" t="s">
        <v>39</v>
      </c>
      <c r="M1653">
        <v>369300</v>
      </c>
      <c r="N1653">
        <v>0</v>
      </c>
      <c r="O1653">
        <v>369300</v>
      </c>
      <c r="P1653">
        <v>0</v>
      </c>
      <c r="Q1653" t="s">
        <v>2425</v>
      </c>
      <c r="R1653" t="s">
        <v>3118</v>
      </c>
      <c r="S1653" t="s">
        <v>3882</v>
      </c>
      <c r="T1653" t="s">
        <v>588</v>
      </c>
      <c r="U1653" t="s">
        <v>4344</v>
      </c>
      <c r="V1653" t="s">
        <v>4345</v>
      </c>
      <c r="W1653" t="s">
        <v>588</v>
      </c>
      <c r="X1653" t="str">
        <f t="shared" si="25"/>
        <v>Funcionamiento</v>
      </c>
      <c r="Y1653" t="s">
        <v>2405</v>
      </c>
    </row>
    <row r="1654" spans="1:25" x14ac:dyDescent="0.2">
      <c r="A1654" t="s">
        <v>3118</v>
      </c>
      <c r="B1654" t="s">
        <v>4342</v>
      </c>
      <c r="C1654" s="71" t="s">
        <v>4343</v>
      </c>
      <c r="D1654" t="s">
        <v>583</v>
      </c>
      <c r="E1654" t="s">
        <v>584</v>
      </c>
      <c r="F1654" t="s">
        <v>555</v>
      </c>
      <c r="G1654" t="s">
        <v>2405</v>
      </c>
      <c r="H1654" t="s">
        <v>172</v>
      </c>
      <c r="I1654" t="s">
        <v>126</v>
      </c>
      <c r="J1654" t="s">
        <v>37</v>
      </c>
      <c r="K1654" t="s">
        <v>586</v>
      </c>
      <c r="L1654" t="s">
        <v>39</v>
      </c>
      <c r="M1654">
        <v>763567</v>
      </c>
      <c r="N1654">
        <v>0</v>
      </c>
      <c r="O1654">
        <v>763567</v>
      </c>
      <c r="P1654">
        <v>0</v>
      </c>
      <c r="Q1654" t="s">
        <v>2425</v>
      </c>
      <c r="R1654" t="s">
        <v>3118</v>
      </c>
      <c r="S1654" t="s">
        <v>3882</v>
      </c>
      <c r="T1654" t="s">
        <v>588</v>
      </c>
      <c r="U1654" t="s">
        <v>4344</v>
      </c>
      <c r="V1654" t="s">
        <v>4345</v>
      </c>
      <c r="W1654" t="s">
        <v>588</v>
      </c>
      <c r="X1654" t="str">
        <f t="shared" si="25"/>
        <v>Funcionamiento</v>
      </c>
      <c r="Y1654" t="s">
        <v>2405</v>
      </c>
    </row>
    <row r="1655" spans="1:25" x14ac:dyDescent="0.2">
      <c r="A1655" t="s">
        <v>3138</v>
      </c>
      <c r="B1655" t="s">
        <v>4346</v>
      </c>
      <c r="C1655" s="71" t="s">
        <v>4347</v>
      </c>
      <c r="D1655" t="s">
        <v>583</v>
      </c>
      <c r="E1655" t="s">
        <v>602</v>
      </c>
      <c r="F1655" t="s">
        <v>3144</v>
      </c>
      <c r="G1655" t="s">
        <v>2405</v>
      </c>
      <c r="H1655" t="s">
        <v>200</v>
      </c>
      <c r="I1655" t="s">
        <v>161</v>
      </c>
      <c r="J1655" t="s">
        <v>37</v>
      </c>
      <c r="K1655" t="s">
        <v>586</v>
      </c>
      <c r="L1655" t="s">
        <v>39</v>
      </c>
      <c r="M1655">
        <v>4921253</v>
      </c>
      <c r="N1655">
        <v>0</v>
      </c>
      <c r="O1655">
        <v>4921253</v>
      </c>
      <c r="P1655">
        <v>4921253</v>
      </c>
      <c r="Q1655" t="s">
        <v>4348</v>
      </c>
      <c r="R1655" t="s">
        <v>3138</v>
      </c>
      <c r="S1655" t="s">
        <v>588</v>
      </c>
      <c r="T1655" t="s">
        <v>588</v>
      </c>
      <c r="U1655" t="s">
        <v>588</v>
      </c>
      <c r="V1655" t="s">
        <v>588</v>
      </c>
      <c r="W1655" t="s">
        <v>588</v>
      </c>
      <c r="X1655" t="str">
        <f t="shared" si="25"/>
        <v>Inversión</v>
      </c>
      <c r="Y1655" t="s">
        <v>585</v>
      </c>
    </row>
    <row r="1656" spans="1:25" x14ac:dyDescent="0.2">
      <c r="A1656" t="s">
        <v>3145</v>
      </c>
      <c r="B1656" t="s">
        <v>4238</v>
      </c>
      <c r="C1656" s="71" t="s">
        <v>4349</v>
      </c>
      <c r="D1656" t="s">
        <v>583</v>
      </c>
      <c r="E1656" t="s">
        <v>584</v>
      </c>
      <c r="F1656" t="s">
        <v>555</v>
      </c>
      <c r="G1656" t="s">
        <v>2405</v>
      </c>
      <c r="H1656" t="s">
        <v>177</v>
      </c>
      <c r="I1656" t="s">
        <v>131</v>
      </c>
      <c r="J1656" t="s">
        <v>37</v>
      </c>
      <c r="K1656" t="s">
        <v>586</v>
      </c>
      <c r="L1656" t="s">
        <v>39</v>
      </c>
      <c r="M1656">
        <v>2109400</v>
      </c>
      <c r="N1656">
        <v>0</v>
      </c>
      <c r="O1656">
        <v>2109400</v>
      </c>
      <c r="P1656">
        <v>0</v>
      </c>
      <c r="Q1656" t="s">
        <v>2426</v>
      </c>
      <c r="R1656" t="s">
        <v>3145</v>
      </c>
      <c r="S1656" t="s">
        <v>3300</v>
      </c>
      <c r="T1656" t="s">
        <v>588</v>
      </c>
      <c r="U1656" t="s">
        <v>4350</v>
      </c>
      <c r="V1656" t="s">
        <v>4351</v>
      </c>
      <c r="W1656" t="s">
        <v>588</v>
      </c>
      <c r="X1656" t="str">
        <f t="shared" si="25"/>
        <v>Funcionamiento</v>
      </c>
      <c r="Y1656" t="s">
        <v>2405</v>
      </c>
    </row>
    <row r="1657" spans="1:25" x14ac:dyDescent="0.2">
      <c r="A1657" t="s">
        <v>3145</v>
      </c>
      <c r="B1657" t="s">
        <v>4238</v>
      </c>
      <c r="C1657" s="71" t="s">
        <v>4349</v>
      </c>
      <c r="D1657" t="s">
        <v>583</v>
      </c>
      <c r="E1657" t="s">
        <v>584</v>
      </c>
      <c r="F1657" t="s">
        <v>555</v>
      </c>
      <c r="G1657" t="s">
        <v>2405</v>
      </c>
      <c r="H1657" t="s">
        <v>173</v>
      </c>
      <c r="I1657" t="s">
        <v>127</v>
      </c>
      <c r="J1657" t="s">
        <v>37</v>
      </c>
      <c r="K1657" t="s">
        <v>586</v>
      </c>
      <c r="L1657" t="s">
        <v>39</v>
      </c>
      <c r="M1657">
        <v>7415600</v>
      </c>
      <c r="N1657">
        <v>0</v>
      </c>
      <c r="O1657">
        <v>7415600</v>
      </c>
      <c r="P1657">
        <v>0</v>
      </c>
      <c r="Q1657" t="s">
        <v>2426</v>
      </c>
      <c r="R1657" t="s">
        <v>3145</v>
      </c>
      <c r="S1657" t="s">
        <v>3300</v>
      </c>
      <c r="T1657" t="s">
        <v>588</v>
      </c>
      <c r="U1657" t="s">
        <v>4350</v>
      </c>
      <c r="V1657" t="s">
        <v>4351</v>
      </c>
      <c r="W1657" t="s">
        <v>588</v>
      </c>
      <c r="X1657" t="str">
        <f t="shared" si="25"/>
        <v>Funcionamiento</v>
      </c>
      <c r="Y1657" t="s">
        <v>2405</v>
      </c>
    </row>
    <row r="1658" spans="1:25" x14ac:dyDescent="0.2">
      <c r="A1658" t="s">
        <v>3145</v>
      </c>
      <c r="B1658" t="s">
        <v>4238</v>
      </c>
      <c r="C1658" s="71" t="s">
        <v>4349</v>
      </c>
      <c r="D1658" t="s">
        <v>583</v>
      </c>
      <c r="E1658" t="s">
        <v>584</v>
      </c>
      <c r="F1658" t="s">
        <v>555</v>
      </c>
      <c r="G1658" t="s">
        <v>2405</v>
      </c>
      <c r="H1658" t="s">
        <v>175</v>
      </c>
      <c r="I1658" t="s">
        <v>129</v>
      </c>
      <c r="J1658" t="s">
        <v>37</v>
      </c>
      <c r="K1658" t="s">
        <v>586</v>
      </c>
      <c r="L1658" t="s">
        <v>39</v>
      </c>
      <c r="M1658">
        <v>1348800</v>
      </c>
      <c r="N1658">
        <v>0</v>
      </c>
      <c r="O1658">
        <v>1348800</v>
      </c>
      <c r="P1658">
        <v>0</v>
      </c>
      <c r="Q1658" t="s">
        <v>2426</v>
      </c>
      <c r="R1658" t="s">
        <v>3145</v>
      </c>
      <c r="S1658" t="s">
        <v>3300</v>
      </c>
      <c r="T1658" t="s">
        <v>588</v>
      </c>
      <c r="U1658" t="s">
        <v>4350</v>
      </c>
      <c r="V1658" t="s">
        <v>4351</v>
      </c>
      <c r="W1658" t="s">
        <v>588</v>
      </c>
      <c r="X1658" t="str">
        <f t="shared" si="25"/>
        <v>Funcionamiento</v>
      </c>
      <c r="Y1658" t="s">
        <v>2405</v>
      </c>
    </row>
    <row r="1659" spans="1:25" x14ac:dyDescent="0.2">
      <c r="A1659" t="s">
        <v>3145</v>
      </c>
      <c r="B1659" t="s">
        <v>4238</v>
      </c>
      <c r="C1659" s="71" t="s">
        <v>4349</v>
      </c>
      <c r="D1659" t="s">
        <v>583</v>
      </c>
      <c r="E1659" t="s">
        <v>584</v>
      </c>
      <c r="F1659" t="s">
        <v>555</v>
      </c>
      <c r="G1659" t="s">
        <v>2405</v>
      </c>
      <c r="H1659" t="s">
        <v>172</v>
      </c>
      <c r="I1659" t="s">
        <v>126</v>
      </c>
      <c r="J1659" t="s">
        <v>37</v>
      </c>
      <c r="K1659" t="s">
        <v>586</v>
      </c>
      <c r="L1659" t="s">
        <v>39</v>
      </c>
      <c r="M1659">
        <v>10467300</v>
      </c>
      <c r="N1659">
        <v>0</v>
      </c>
      <c r="O1659">
        <v>10467300</v>
      </c>
      <c r="P1659">
        <v>0</v>
      </c>
      <c r="Q1659" t="s">
        <v>2426</v>
      </c>
      <c r="R1659" t="s">
        <v>3145</v>
      </c>
      <c r="S1659" t="s">
        <v>3300</v>
      </c>
      <c r="T1659" t="s">
        <v>588</v>
      </c>
      <c r="U1659" t="s">
        <v>4350</v>
      </c>
      <c r="V1659" t="s">
        <v>4351</v>
      </c>
      <c r="W1659" t="s">
        <v>588</v>
      </c>
      <c r="X1659" t="str">
        <f t="shared" si="25"/>
        <v>Funcionamiento</v>
      </c>
      <c r="Y1659" t="s">
        <v>2405</v>
      </c>
    </row>
    <row r="1660" spans="1:25" x14ac:dyDescent="0.2">
      <c r="A1660" t="s">
        <v>3145</v>
      </c>
      <c r="B1660" t="s">
        <v>4238</v>
      </c>
      <c r="C1660" s="71" t="s">
        <v>4349</v>
      </c>
      <c r="D1660" t="s">
        <v>583</v>
      </c>
      <c r="E1660" t="s">
        <v>584</v>
      </c>
      <c r="F1660" t="s">
        <v>555</v>
      </c>
      <c r="G1660" t="s">
        <v>2405</v>
      </c>
      <c r="H1660" t="s">
        <v>174</v>
      </c>
      <c r="I1660" t="s">
        <v>128</v>
      </c>
      <c r="J1660" t="s">
        <v>37</v>
      </c>
      <c r="K1660" t="s">
        <v>586</v>
      </c>
      <c r="L1660" t="s">
        <v>39</v>
      </c>
      <c r="M1660">
        <v>4217700</v>
      </c>
      <c r="N1660">
        <v>0</v>
      </c>
      <c r="O1660">
        <v>4217700</v>
      </c>
      <c r="P1660">
        <v>0</v>
      </c>
      <c r="Q1660" t="s">
        <v>2426</v>
      </c>
      <c r="R1660" t="s">
        <v>3145</v>
      </c>
      <c r="S1660" t="s">
        <v>3300</v>
      </c>
      <c r="T1660" t="s">
        <v>588</v>
      </c>
      <c r="U1660" t="s">
        <v>4350</v>
      </c>
      <c r="V1660" t="s">
        <v>4351</v>
      </c>
      <c r="W1660" t="s">
        <v>588</v>
      </c>
      <c r="X1660" t="str">
        <f t="shared" si="25"/>
        <v>Funcionamiento</v>
      </c>
      <c r="Y1660" t="s">
        <v>2405</v>
      </c>
    </row>
    <row r="1661" spans="1:25" x14ac:dyDescent="0.2">
      <c r="A1661" t="s">
        <v>3145</v>
      </c>
      <c r="B1661" t="s">
        <v>4238</v>
      </c>
      <c r="C1661" s="71" t="s">
        <v>4349</v>
      </c>
      <c r="D1661" t="s">
        <v>583</v>
      </c>
      <c r="E1661" t="s">
        <v>584</v>
      </c>
      <c r="F1661" t="s">
        <v>555</v>
      </c>
      <c r="G1661" t="s">
        <v>2405</v>
      </c>
      <c r="H1661" t="s">
        <v>176</v>
      </c>
      <c r="I1661" t="s">
        <v>130</v>
      </c>
      <c r="J1661" t="s">
        <v>37</v>
      </c>
      <c r="K1661" t="s">
        <v>586</v>
      </c>
      <c r="L1661" t="s">
        <v>39</v>
      </c>
      <c r="M1661">
        <v>3164400</v>
      </c>
      <c r="N1661">
        <v>0</v>
      </c>
      <c r="O1661">
        <v>3164400</v>
      </c>
      <c r="P1661">
        <v>0</v>
      </c>
      <c r="Q1661" t="s">
        <v>2426</v>
      </c>
      <c r="R1661" t="s">
        <v>3145</v>
      </c>
      <c r="S1661" t="s">
        <v>3300</v>
      </c>
      <c r="T1661" t="s">
        <v>588</v>
      </c>
      <c r="U1661" t="s">
        <v>4350</v>
      </c>
      <c r="V1661" t="s">
        <v>4351</v>
      </c>
      <c r="W1661" t="s">
        <v>588</v>
      </c>
      <c r="X1661" t="str">
        <f t="shared" si="25"/>
        <v>Funcionamiento</v>
      </c>
      <c r="Y1661" t="s">
        <v>2405</v>
      </c>
    </row>
    <row r="1662" spans="1:25" x14ac:dyDescent="0.2">
      <c r="A1662" t="s">
        <v>3132</v>
      </c>
      <c r="B1662" t="s">
        <v>3175</v>
      </c>
      <c r="C1662" s="71" t="s">
        <v>4352</v>
      </c>
      <c r="D1662" t="s">
        <v>583</v>
      </c>
      <c r="E1662" t="s">
        <v>584</v>
      </c>
      <c r="F1662" t="s">
        <v>555</v>
      </c>
      <c r="G1662" t="s">
        <v>2405</v>
      </c>
      <c r="H1662" t="s">
        <v>169</v>
      </c>
      <c r="I1662" t="s">
        <v>123</v>
      </c>
      <c r="J1662" t="s">
        <v>37</v>
      </c>
      <c r="K1662" t="s">
        <v>586</v>
      </c>
      <c r="L1662" t="s">
        <v>39</v>
      </c>
      <c r="M1662">
        <v>2133365</v>
      </c>
      <c r="N1662">
        <v>0</v>
      </c>
      <c r="O1662">
        <v>2133365</v>
      </c>
      <c r="P1662">
        <v>0</v>
      </c>
      <c r="Q1662" t="s">
        <v>2427</v>
      </c>
      <c r="R1662" t="s">
        <v>3132</v>
      </c>
      <c r="S1662" t="s">
        <v>4275</v>
      </c>
      <c r="T1662" t="s">
        <v>588</v>
      </c>
      <c r="U1662" t="s">
        <v>4353</v>
      </c>
      <c r="V1662" t="s">
        <v>4354</v>
      </c>
      <c r="W1662" t="s">
        <v>588</v>
      </c>
      <c r="X1662" t="str">
        <f t="shared" si="25"/>
        <v>Funcionamiento</v>
      </c>
      <c r="Y1662" t="s">
        <v>2405</v>
      </c>
    </row>
    <row r="1663" spans="1:25" x14ac:dyDescent="0.2">
      <c r="A1663" t="s">
        <v>3132</v>
      </c>
      <c r="B1663" t="s">
        <v>3175</v>
      </c>
      <c r="C1663" s="71" t="s">
        <v>4352</v>
      </c>
      <c r="D1663" t="s">
        <v>583</v>
      </c>
      <c r="E1663" t="s">
        <v>584</v>
      </c>
      <c r="F1663" t="s">
        <v>555</v>
      </c>
      <c r="G1663" t="s">
        <v>2405</v>
      </c>
      <c r="H1663" t="s">
        <v>180</v>
      </c>
      <c r="I1663" t="s">
        <v>134</v>
      </c>
      <c r="J1663" t="s">
        <v>37</v>
      </c>
      <c r="K1663" t="s">
        <v>586</v>
      </c>
      <c r="L1663" t="s">
        <v>39</v>
      </c>
      <c r="M1663">
        <v>1105815</v>
      </c>
      <c r="N1663">
        <v>0</v>
      </c>
      <c r="O1663">
        <v>1105815</v>
      </c>
      <c r="P1663">
        <v>0</v>
      </c>
      <c r="Q1663" t="s">
        <v>2427</v>
      </c>
      <c r="R1663" t="s">
        <v>3132</v>
      </c>
      <c r="S1663" t="s">
        <v>4275</v>
      </c>
      <c r="T1663" t="s">
        <v>588</v>
      </c>
      <c r="U1663" t="s">
        <v>4353</v>
      </c>
      <c r="V1663" t="s">
        <v>4354</v>
      </c>
      <c r="W1663" t="s">
        <v>588</v>
      </c>
      <c r="X1663" t="str">
        <f t="shared" si="25"/>
        <v>Funcionamiento</v>
      </c>
      <c r="Y1663" t="s">
        <v>2405</v>
      </c>
    </row>
    <row r="1664" spans="1:25" x14ac:dyDescent="0.2">
      <c r="A1664" t="s">
        <v>3132</v>
      </c>
      <c r="B1664" t="s">
        <v>3175</v>
      </c>
      <c r="C1664" s="71" t="s">
        <v>4352</v>
      </c>
      <c r="D1664" t="s">
        <v>583</v>
      </c>
      <c r="E1664" t="s">
        <v>584</v>
      </c>
      <c r="F1664" t="s">
        <v>555</v>
      </c>
      <c r="G1664" t="s">
        <v>2405</v>
      </c>
      <c r="H1664" t="s">
        <v>164</v>
      </c>
      <c r="I1664" t="s">
        <v>118</v>
      </c>
      <c r="J1664" t="s">
        <v>37</v>
      </c>
      <c r="K1664" t="s">
        <v>586</v>
      </c>
      <c r="L1664" t="s">
        <v>39</v>
      </c>
      <c r="M1664">
        <v>82702254</v>
      </c>
      <c r="N1664">
        <v>0</v>
      </c>
      <c r="O1664">
        <v>82702254</v>
      </c>
      <c r="P1664">
        <v>0</v>
      </c>
      <c r="Q1664" t="s">
        <v>2427</v>
      </c>
      <c r="R1664" t="s">
        <v>3132</v>
      </c>
      <c r="S1664" t="s">
        <v>4275</v>
      </c>
      <c r="T1664" t="s">
        <v>588</v>
      </c>
      <c r="U1664" t="s">
        <v>4353</v>
      </c>
      <c r="V1664" t="s">
        <v>4354</v>
      </c>
      <c r="W1664" t="s">
        <v>588</v>
      </c>
      <c r="X1664" t="str">
        <f t="shared" si="25"/>
        <v>Funcionamiento</v>
      </c>
      <c r="Y1664" t="s">
        <v>2405</v>
      </c>
    </row>
    <row r="1665" spans="1:25" x14ac:dyDescent="0.2">
      <c r="A1665" t="s">
        <v>3132</v>
      </c>
      <c r="B1665" t="s">
        <v>3175</v>
      </c>
      <c r="C1665" s="71" t="s">
        <v>4352</v>
      </c>
      <c r="D1665" t="s">
        <v>583</v>
      </c>
      <c r="E1665" t="s">
        <v>584</v>
      </c>
      <c r="F1665" t="s">
        <v>555</v>
      </c>
      <c r="G1665" t="s">
        <v>2405</v>
      </c>
      <c r="H1665" t="s">
        <v>166</v>
      </c>
      <c r="I1665" t="s">
        <v>120</v>
      </c>
      <c r="J1665" t="s">
        <v>37</v>
      </c>
      <c r="K1665" t="s">
        <v>586</v>
      </c>
      <c r="L1665" t="s">
        <v>39</v>
      </c>
      <c r="M1665">
        <v>1991821</v>
      </c>
      <c r="N1665">
        <v>0</v>
      </c>
      <c r="O1665">
        <v>1991821</v>
      </c>
      <c r="P1665">
        <v>0</v>
      </c>
      <c r="Q1665" t="s">
        <v>2427</v>
      </c>
      <c r="R1665" t="s">
        <v>3132</v>
      </c>
      <c r="S1665" t="s">
        <v>4275</v>
      </c>
      <c r="T1665" t="s">
        <v>588</v>
      </c>
      <c r="U1665" t="s">
        <v>4353</v>
      </c>
      <c r="V1665" t="s">
        <v>4354</v>
      </c>
      <c r="W1665" t="s">
        <v>588</v>
      </c>
      <c r="X1665" t="str">
        <f t="shared" si="25"/>
        <v>Funcionamiento</v>
      </c>
      <c r="Y1665" t="s">
        <v>2405</v>
      </c>
    </row>
    <row r="1666" spans="1:25" x14ac:dyDescent="0.2">
      <c r="A1666" t="s">
        <v>3132</v>
      </c>
      <c r="B1666" t="s">
        <v>3175</v>
      </c>
      <c r="C1666" s="71" t="s">
        <v>4352</v>
      </c>
      <c r="D1666" t="s">
        <v>583</v>
      </c>
      <c r="E1666" t="s">
        <v>584</v>
      </c>
      <c r="F1666" t="s">
        <v>555</v>
      </c>
      <c r="G1666" t="s">
        <v>2405</v>
      </c>
      <c r="H1666" t="s">
        <v>167</v>
      </c>
      <c r="I1666" t="s">
        <v>3051</v>
      </c>
      <c r="J1666" t="s">
        <v>37</v>
      </c>
      <c r="K1666" t="s">
        <v>586</v>
      </c>
      <c r="L1666" t="s">
        <v>39</v>
      </c>
      <c r="M1666">
        <v>2756487</v>
      </c>
      <c r="N1666">
        <v>0</v>
      </c>
      <c r="O1666">
        <v>2756487</v>
      </c>
      <c r="P1666">
        <v>0</v>
      </c>
      <c r="Q1666" t="s">
        <v>2427</v>
      </c>
      <c r="R1666" t="s">
        <v>3132</v>
      </c>
      <c r="S1666" t="s">
        <v>4275</v>
      </c>
      <c r="T1666" t="s">
        <v>588</v>
      </c>
      <c r="U1666" t="s">
        <v>4353</v>
      </c>
      <c r="V1666" t="s">
        <v>4354</v>
      </c>
      <c r="W1666" t="s">
        <v>588</v>
      </c>
      <c r="X1666" t="str">
        <f t="shared" ref="X1666:X1729" si="26">IF(LEFT(H1666,1)="C","Inversión","Funcionamiento")</f>
        <v>Funcionamiento</v>
      </c>
      <c r="Y1666" t="s">
        <v>2405</v>
      </c>
    </row>
    <row r="1667" spans="1:25" x14ac:dyDescent="0.2">
      <c r="A1667" t="s">
        <v>3132</v>
      </c>
      <c r="B1667" t="s">
        <v>3175</v>
      </c>
      <c r="C1667" s="71" t="s">
        <v>4352</v>
      </c>
      <c r="D1667" t="s">
        <v>583</v>
      </c>
      <c r="E1667" t="s">
        <v>584</v>
      </c>
      <c r="F1667" t="s">
        <v>555</v>
      </c>
      <c r="G1667" t="s">
        <v>2405</v>
      </c>
      <c r="H1667" t="s">
        <v>178</v>
      </c>
      <c r="I1667" t="s">
        <v>132</v>
      </c>
      <c r="J1667" t="s">
        <v>37</v>
      </c>
      <c r="K1667" t="s">
        <v>586</v>
      </c>
      <c r="L1667" t="s">
        <v>39</v>
      </c>
      <c r="M1667">
        <v>14934035</v>
      </c>
      <c r="N1667">
        <v>0</v>
      </c>
      <c r="O1667">
        <v>14934035</v>
      </c>
      <c r="P1667">
        <v>0</v>
      </c>
      <c r="Q1667" t="s">
        <v>2427</v>
      </c>
      <c r="R1667" t="s">
        <v>3132</v>
      </c>
      <c r="S1667" t="s">
        <v>4275</v>
      </c>
      <c r="T1667" t="s">
        <v>588</v>
      </c>
      <c r="U1667" t="s">
        <v>4353</v>
      </c>
      <c r="V1667" t="s">
        <v>4354</v>
      </c>
      <c r="W1667" t="s">
        <v>588</v>
      </c>
      <c r="X1667" t="str">
        <f t="shared" si="26"/>
        <v>Funcionamiento</v>
      </c>
      <c r="Y1667" t="s">
        <v>2405</v>
      </c>
    </row>
    <row r="1668" spans="1:25" x14ac:dyDescent="0.2">
      <c r="A1668" t="s">
        <v>3132</v>
      </c>
      <c r="B1668" t="s">
        <v>3175</v>
      </c>
      <c r="C1668" s="71" t="s">
        <v>4352</v>
      </c>
      <c r="D1668" t="s">
        <v>583</v>
      </c>
      <c r="E1668" t="s">
        <v>584</v>
      </c>
      <c r="F1668" t="s">
        <v>555</v>
      </c>
      <c r="G1668" t="s">
        <v>2405</v>
      </c>
      <c r="H1668" t="s">
        <v>192</v>
      </c>
      <c r="I1668" t="s">
        <v>147</v>
      </c>
      <c r="J1668" t="s">
        <v>37</v>
      </c>
      <c r="K1668" t="s">
        <v>586</v>
      </c>
      <c r="L1668" t="s">
        <v>39</v>
      </c>
      <c r="M1668">
        <v>778027</v>
      </c>
      <c r="N1668">
        <v>0</v>
      </c>
      <c r="O1668">
        <v>778027</v>
      </c>
      <c r="P1668">
        <v>0</v>
      </c>
      <c r="Q1668" t="s">
        <v>2427</v>
      </c>
      <c r="R1668" t="s">
        <v>3132</v>
      </c>
      <c r="S1668" t="s">
        <v>4275</v>
      </c>
      <c r="T1668" t="s">
        <v>588</v>
      </c>
      <c r="U1668" t="s">
        <v>4353</v>
      </c>
      <c r="V1668" t="s">
        <v>4354</v>
      </c>
      <c r="W1668" t="s">
        <v>588</v>
      </c>
      <c r="X1668" t="str">
        <f t="shared" si="26"/>
        <v>Funcionamiento</v>
      </c>
      <c r="Y1668" t="s">
        <v>2405</v>
      </c>
    </row>
    <row r="1669" spans="1:25" x14ac:dyDescent="0.2">
      <c r="A1669" t="s">
        <v>3132</v>
      </c>
      <c r="B1669" t="s">
        <v>3175</v>
      </c>
      <c r="C1669" s="71" t="s">
        <v>4352</v>
      </c>
      <c r="D1669" t="s">
        <v>583</v>
      </c>
      <c r="E1669" t="s">
        <v>584</v>
      </c>
      <c r="F1669" t="s">
        <v>555</v>
      </c>
      <c r="G1669" t="s">
        <v>2405</v>
      </c>
      <c r="H1669" t="s">
        <v>171</v>
      </c>
      <c r="I1669" t="s">
        <v>125</v>
      </c>
      <c r="J1669" t="s">
        <v>37</v>
      </c>
      <c r="K1669" t="s">
        <v>586</v>
      </c>
      <c r="L1669" t="s">
        <v>39</v>
      </c>
      <c r="M1669">
        <v>13900199</v>
      </c>
      <c r="N1669">
        <v>0</v>
      </c>
      <c r="O1669">
        <v>13900199</v>
      </c>
      <c r="P1669">
        <v>0</v>
      </c>
      <c r="Q1669" t="s">
        <v>2427</v>
      </c>
      <c r="R1669" t="s">
        <v>3132</v>
      </c>
      <c r="S1669" t="s">
        <v>4275</v>
      </c>
      <c r="T1669" t="s">
        <v>588</v>
      </c>
      <c r="U1669" t="s">
        <v>4353</v>
      </c>
      <c r="V1669" t="s">
        <v>4354</v>
      </c>
      <c r="W1669" t="s">
        <v>588</v>
      </c>
      <c r="X1669" t="str">
        <f t="shared" si="26"/>
        <v>Funcionamiento</v>
      </c>
      <c r="Y1669" t="s">
        <v>2405</v>
      </c>
    </row>
    <row r="1670" spans="1:25" x14ac:dyDescent="0.2">
      <c r="A1670" t="s">
        <v>3155</v>
      </c>
      <c r="B1670" t="s">
        <v>3539</v>
      </c>
      <c r="C1670" s="71" t="s">
        <v>4355</v>
      </c>
      <c r="D1670" t="s">
        <v>583</v>
      </c>
      <c r="E1670" t="s">
        <v>584</v>
      </c>
      <c r="F1670" t="s">
        <v>555</v>
      </c>
      <c r="G1670" t="s">
        <v>2405</v>
      </c>
      <c r="H1670" t="s">
        <v>168</v>
      </c>
      <c r="I1670" t="s">
        <v>122</v>
      </c>
      <c r="J1670" t="s">
        <v>37</v>
      </c>
      <c r="K1670" t="s">
        <v>586</v>
      </c>
      <c r="L1670" t="s">
        <v>39</v>
      </c>
      <c r="M1670">
        <v>95683982</v>
      </c>
      <c r="N1670">
        <v>0</v>
      </c>
      <c r="O1670">
        <v>95683982</v>
      </c>
      <c r="P1670">
        <v>0</v>
      </c>
      <c r="Q1670" t="s">
        <v>4356</v>
      </c>
      <c r="R1670" t="s">
        <v>3155</v>
      </c>
      <c r="S1670" t="s">
        <v>3414</v>
      </c>
      <c r="T1670" t="s">
        <v>588</v>
      </c>
      <c r="U1670" t="s">
        <v>4357</v>
      </c>
      <c r="V1670" t="s">
        <v>4358</v>
      </c>
      <c r="W1670" t="s">
        <v>588</v>
      </c>
      <c r="X1670" t="str">
        <f t="shared" si="26"/>
        <v>Funcionamiento</v>
      </c>
      <c r="Y1670" t="s">
        <v>2405</v>
      </c>
    </row>
    <row r="1671" spans="1:25" x14ac:dyDescent="0.2">
      <c r="A1671" t="s">
        <v>3147</v>
      </c>
      <c r="B1671" t="s">
        <v>3198</v>
      </c>
      <c r="C1671" s="71" t="s">
        <v>4359</v>
      </c>
      <c r="D1671" t="s">
        <v>583</v>
      </c>
      <c r="E1671" t="s">
        <v>584</v>
      </c>
      <c r="F1671" t="s">
        <v>555</v>
      </c>
      <c r="G1671" t="s">
        <v>2405</v>
      </c>
      <c r="H1671" t="s">
        <v>174</v>
      </c>
      <c r="I1671" t="s">
        <v>128</v>
      </c>
      <c r="J1671" t="s">
        <v>37</v>
      </c>
      <c r="K1671" t="s">
        <v>586</v>
      </c>
      <c r="L1671" t="s">
        <v>39</v>
      </c>
      <c r="M1671">
        <v>7371900</v>
      </c>
      <c r="N1671">
        <v>0</v>
      </c>
      <c r="O1671">
        <v>7371900</v>
      </c>
      <c r="P1671">
        <v>0</v>
      </c>
      <c r="Q1671" t="s">
        <v>2428</v>
      </c>
      <c r="R1671" t="s">
        <v>3147</v>
      </c>
      <c r="S1671" t="s">
        <v>4360</v>
      </c>
      <c r="T1671" t="s">
        <v>588</v>
      </c>
      <c r="U1671" t="s">
        <v>4361</v>
      </c>
      <c r="V1671" t="s">
        <v>4362</v>
      </c>
      <c r="W1671" t="s">
        <v>588</v>
      </c>
      <c r="X1671" t="str">
        <f t="shared" si="26"/>
        <v>Funcionamiento</v>
      </c>
      <c r="Y1671" t="s">
        <v>2405</v>
      </c>
    </row>
    <row r="1672" spans="1:25" x14ac:dyDescent="0.2">
      <c r="A1672" t="s">
        <v>3147</v>
      </c>
      <c r="B1672" t="s">
        <v>3198</v>
      </c>
      <c r="C1672" s="71" t="s">
        <v>4359</v>
      </c>
      <c r="D1672" t="s">
        <v>583</v>
      </c>
      <c r="E1672" t="s">
        <v>584</v>
      </c>
      <c r="F1672" t="s">
        <v>555</v>
      </c>
      <c r="G1672" t="s">
        <v>2405</v>
      </c>
      <c r="H1672" t="s">
        <v>172</v>
      </c>
      <c r="I1672" t="s">
        <v>126</v>
      </c>
      <c r="J1672" t="s">
        <v>37</v>
      </c>
      <c r="K1672" t="s">
        <v>586</v>
      </c>
      <c r="L1672" t="s">
        <v>39</v>
      </c>
      <c r="M1672">
        <v>10530900</v>
      </c>
      <c r="N1672">
        <v>0</v>
      </c>
      <c r="O1672">
        <v>10530900</v>
      </c>
      <c r="P1672">
        <v>0</v>
      </c>
      <c r="Q1672" t="s">
        <v>2428</v>
      </c>
      <c r="R1672" t="s">
        <v>3147</v>
      </c>
      <c r="S1672" t="s">
        <v>4360</v>
      </c>
      <c r="T1672" t="s">
        <v>588</v>
      </c>
      <c r="U1672" t="s">
        <v>4361</v>
      </c>
      <c r="V1672" t="s">
        <v>4362</v>
      </c>
      <c r="W1672" t="s">
        <v>588</v>
      </c>
      <c r="X1672" t="str">
        <f t="shared" si="26"/>
        <v>Funcionamiento</v>
      </c>
      <c r="Y1672" t="s">
        <v>2405</v>
      </c>
    </row>
    <row r="1673" spans="1:25" x14ac:dyDescent="0.2">
      <c r="A1673" t="s">
        <v>3147</v>
      </c>
      <c r="B1673" t="s">
        <v>3198</v>
      </c>
      <c r="C1673" s="71" t="s">
        <v>4359</v>
      </c>
      <c r="D1673" t="s">
        <v>583</v>
      </c>
      <c r="E1673" t="s">
        <v>584</v>
      </c>
      <c r="F1673" t="s">
        <v>555</v>
      </c>
      <c r="G1673" t="s">
        <v>2405</v>
      </c>
      <c r="H1673" t="s">
        <v>173</v>
      </c>
      <c r="I1673" t="s">
        <v>127</v>
      </c>
      <c r="J1673" t="s">
        <v>37</v>
      </c>
      <c r="K1673" t="s">
        <v>586</v>
      </c>
      <c r="L1673" t="s">
        <v>39</v>
      </c>
      <c r="M1673">
        <v>7459500</v>
      </c>
      <c r="N1673">
        <v>0</v>
      </c>
      <c r="O1673">
        <v>7459500</v>
      </c>
      <c r="P1673">
        <v>0</v>
      </c>
      <c r="Q1673" t="s">
        <v>2428</v>
      </c>
      <c r="R1673" t="s">
        <v>3147</v>
      </c>
      <c r="S1673" t="s">
        <v>4360</v>
      </c>
      <c r="T1673" t="s">
        <v>588</v>
      </c>
      <c r="U1673" t="s">
        <v>4361</v>
      </c>
      <c r="V1673" t="s">
        <v>4362</v>
      </c>
      <c r="W1673" t="s">
        <v>588</v>
      </c>
      <c r="X1673" t="str">
        <f t="shared" si="26"/>
        <v>Funcionamiento</v>
      </c>
      <c r="Y1673" t="s">
        <v>2405</v>
      </c>
    </row>
    <row r="1674" spans="1:25" x14ac:dyDescent="0.2">
      <c r="A1674" t="s">
        <v>3147</v>
      </c>
      <c r="B1674" t="s">
        <v>3198</v>
      </c>
      <c r="C1674" s="71" t="s">
        <v>4359</v>
      </c>
      <c r="D1674" t="s">
        <v>583</v>
      </c>
      <c r="E1674" t="s">
        <v>584</v>
      </c>
      <c r="F1674" t="s">
        <v>555</v>
      </c>
      <c r="G1674" t="s">
        <v>2405</v>
      </c>
      <c r="H1674" t="s">
        <v>176</v>
      </c>
      <c r="I1674" t="s">
        <v>130</v>
      </c>
      <c r="J1674" t="s">
        <v>37</v>
      </c>
      <c r="K1674" t="s">
        <v>586</v>
      </c>
      <c r="L1674" t="s">
        <v>39</v>
      </c>
      <c r="M1674">
        <v>5529600</v>
      </c>
      <c r="N1674">
        <v>0</v>
      </c>
      <c r="O1674">
        <v>5529600</v>
      </c>
      <c r="P1674">
        <v>0</v>
      </c>
      <c r="Q1674" t="s">
        <v>2428</v>
      </c>
      <c r="R1674" t="s">
        <v>3147</v>
      </c>
      <c r="S1674" t="s">
        <v>4360</v>
      </c>
      <c r="T1674" t="s">
        <v>588</v>
      </c>
      <c r="U1674" t="s">
        <v>4361</v>
      </c>
      <c r="V1674" t="s">
        <v>4362</v>
      </c>
      <c r="W1674" t="s">
        <v>588</v>
      </c>
      <c r="X1674" t="str">
        <f t="shared" si="26"/>
        <v>Funcionamiento</v>
      </c>
      <c r="Y1674" t="s">
        <v>2405</v>
      </c>
    </row>
    <row r="1675" spans="1:25" x14ac:dyDescent="0.2">
      <c r="A1675" t="s">
        <v>3147</v>
      </c>
      <c r="B1675" t="s">
        <v>3198</v>
      </c>
      <c r="C1675" s="71" t="s">
        <v>4359</v>
      </c>
      <c r="D1675" t="s">
        <v>583</v>
      </c>
      <c r="E1675" t="s">
        <v>584</v>
      </c>
      <c r="F1675" t="s">
        <v>555</v>
      </c>
      <c r="G1675" t="s">
        <v>2405</v>
      </c>
      <c r="H1675" t="s">
        <v>175</v>
      </c>
      <c r="I1675" t="s">
        <v>129</v>
      </c>
      <c r="J1675" t="s">
        <v>37</v>
      </c>
      <c r="K1675" t="s">
        <v>586</v>
      </c>
      <c r="L1675" t="s">
        <v>39</v>
      </c>
      <c r="M1675">
        <v>1256400</v>
      </c>
      <c r="N1675">
        <v>0</v>
      </c>
      <c r="O1675">
        <v>1256400</v>
      </c>
      <c r="P1675">
        <v>0</v>
      </c>
      <c r="Q1675" t="s">
        <v>2428</v>
      </c>
      <c r="R1675" t="s">
        <v>3147</v>
      </c>
      <c r="S1675" t="s">
        <v>4360</v>
      </c>
      <c r="T1675" t="s">
        <v>588</v>
      </c>
      <c r="U1675" t="s">
        <v>4361</v>
      </c>
      <c r="V1675" t="s">
        <v>4362</v>
      </c>
      <c r="W1675" t="s">
        <v>588</v>
      </c>
      <c r="X1675" t="str">
        <f t="shared" si="26"/>
        <v>Funcionamiento</v>
      </c>
      <c r="Y1675" t="s">
        <v>2405</v>
      </c>
    </row>
    <row r="1676" spans="1:25" x14ac:dyDescent="0.2">
      <c r="A1676" t="s">
        <v>3147</v>
      </c>
      <c r="B1676" t="s">
        <v>3198</v>
      </c>
      <c r="C1676" s="71" t="s">
        <v>4359</v>
      </c>
      <c r="D1676" t="s">
        <v>583</v>
      </c>
      <c r="E1676" t="s">
        <v>584</v>
      </c>
      <c r="F1676" t="s">
        <v>555</v>
      </c>
      <c r="G1676" t="s">
        <v>2405</v>
      </c>
      <c r="H1676" t="s">
        <v>177</v>
      </c>
      <c r="I1676" t="s">
        <v>131</v>
      </c>
      <c r="J1676" t="s">
        <v>37</v>
      </c>
      <c r="K1676" t="s">
        <v>586</v>
      </c>
      <c r="L1676" t="s">
        <v>39</v>
      </c>
      <c r="M1676">
        <v>3687500</v>
      </c>
      <c r="N1676">
        <v>0</v>
      </c>
      <c r="O1676">
        <v>3687500</v>
      </c>
      <c r="P1676">
        <v>0</v>
      </c>
      <c r="Q1676" t="s">
        <v>2428</v>
      </c>
      <c r="R1676" t="s">
        <v>3147</v>
      </c>
      <c r="S1676" t="s">
        <v>4360</v>
      </c>
      <c r="T1676" t="s">
        <v>588</v>
      </c>
      <c r="U1676" t="s">
        <v>4361</v>
      </c>
      <c r="V1676" t="s">
        <v>4362</v>
      </c>
      <c r="W1676" t="s">
        <v>588</v>
      </c>
      <c r="X1676" t="str">
        <f t="shared" si="26"/>
        <v>Funcionamiento</v>
      </c>
      <c r="Y1676" t="s">
        <v>2405</v>
      </c>
    </row>
    <row r="1677" spans="1:25" x14ac:dyDescent="0.2">
      <c r="A1677" t="s">
        <v>3181</v>
      </c>
      <c r="B1677" t="s">
        <v>3198</v>
      </c>
      <c r="C1677" s="71" t="s">
        <v>4363</v>
      </c>
      <c r="D1677" t="s">
        <v>583</v>
      </c>
      <c r="E1677" t="s">
        <v>584</v>
      </c>
      <c r="F1677" t="s">
        <v>555</v>
      </c>
      <c r="G1677" t="s">
        <v>2405</v>
      </c>
      <c r="H1677" t="s">
        <v>166</v>
      </c>
      <c r="I1677" t="s">
        <v>120</v>
      </c>
      <c r="J1677" t="s">
        <v>37</v>
      </c>
      <c r="K1677" t="s">
        <v>586</v>
      </c>
      <c r="L1677" t="s">
        <v>39</v>
      </c>
      <c r="M1677">
        <v>1849722</v>
      </c>
      <c r="N1677">
        <v>0</v>
      </c>
      <c r="O1677">
        <v>1849722</v>
      </c>
      <c r="P1677">
        <v>0</v>
      </c>
      <c r="Q1677" t="s">
        <v>2429</v>
      </c>
      <c r="R1677" t="s">
        <v>3181</v>
      </c>
      <c r="S1677" t="s">
        <v>4364</v>
      </c>
      <c r="T1677" t="s">
        <v>588</v>
      </c>
      <c r="U1677" t="s">
        <v>4365</v>
      </c>
      <c r="V1677" t="s">
        <v>4366</v>
      </c>
      <c r="W1677" t="s">
        <v>588</v>
      </c>
      <c r="X1677" t="str">
        <f t="shared" si="26"/>
        <v>Funcionamiento</v>
      </c>
      <c r="Y1677" t="s">
        <v>2405</v>
      </c>
    </row>
    <row r="1678" spans="1:25" x14ac:dyDescent="0.2">
      <c r="A1678" t="s">
        <v>3181</v>
      </c>
      <c r="B1678" t="s">
        <v>3198</v>
      </c>
      <c r="C1678" s="71" t="s">
        <v>4363</v>
      </c>
      <c r="D1678" t="s">
        <v>583</v>
      </c>
      <c r="E1678" t="s">
        <v>584</v>
      </c>
      <c r="F1678" t="s">
        <v>555</v>
      </c>
      <c r="G1678" t="s">
        <v>2405</v>
      </c>
      <c r="H1678" t="s">
        <v>171</v>
      </c>
      <c r="I1678" t="s">
        <v>125</v>
      </c>
      <c r="J1678" t="s">
        <v>37</v>
      </c>
      <c r="K1678" t="s">
        <v>586</v>
      </c>
      <c r="L1678" t="s">
        <v>39</v>
      </c>
      <c r="M1678">
        <v>2471261</v>
      </c>
      <c r="N1678">
        <v>0</v>
      </c>
      <c r="O1678">
        <v>2471261</v>
      </c>
      <c r="P1678">
        <v>0</v>
      </c>
      <c r="Q1678" t="s">
        <v>2429</v>
      </c>
      <c r="R1678" t="s">
        <v>3181</v>
      </c>
      <c r="S1678" t="s">
        <v>4364</v>
      </c>
      <c r="T1678" t="s">
        <v>588</v>
      </c>
      <c r="U1678" t="s">
        <v>4365</v>
      </c>
      <c r="V1678" t="s">
        <v>4366</v>
      </c>
      <c r="W1678" t="s">
        <v>588</v>
      </c>
      <c r="X1678" t="str">
        <f t="shared" si="26"/>
        <v>Funcionamiento</v>
      </c>
      <c r="Y1678" t="s">
        <v>2405</v>
      </c>
    </row>
    <row r="1679" spans="1:25" x14ac:dyDescent="0.2">
      <c r="A1679" t="s">
        <v>3181</v>
      </c>
      <c r="B1679" t="s">
        <v>3198</v>
      </c>
      <c r="C1679" s="71" t="s">
        <v>4363</v>
      </c>
      <c r="D1679" t="s">
        <v>583</v>
      </c>
      <c r="E1679" t="s">
        <v>584</v>
      </c>
      <c r="F1679" t="s">
        <v>555</v>
      </c>
      <c r="G1679" t="s">
        <v>2405</v>
      </c>
      <c r="H1679" t="s">
        <v>193</v>
      </c>
      <c r="I1679" t="s">
        <v>148</v>
      </c>
      <c r="J1679" t="s">
        <v>37</v>
      </c>
      <c r="K1679" t="s">
        <v>586</v>
      </c>
      <c r="L1679" t="s">
        <v>39</v>
      </c>
      <c r="M1679">
        <v>1802642</v>
      </c>
      <c r="N1679">
        <v>0</v>
      </c>
      <c r="O1679">
        <v>1802642</v>
      </c>
      <c r="P1679">
        <v>0</v>
      </c>
      <c r="Q1679" t="s">
        <v>2429</v>
      </c>
      <c r="R1679" t="s">
        <v>3181</v>
      </c>
      <c r="S1679" t="s">
        <v>4364</v>
      </c>
      <c r="T1679" t="s">
        <v>588</v>
      </c>
      <c r="U1679" t="s">
        <v>4365</v>
      </c>
      <c r="V1679" t="s">
        <v>4366</v>
      </c>
      <c r="W1679" t="s">
        <v>588</v>
      </c>
      <c r="X1679" t="str">
        <f t="shared" si="26"/>
        <v>Funcionamiento</v>
      </c>
      <c r="Y1679" t="s">
        <v>2405</v>
      </c>
    </row>
    <row r="1680" spans="1:25" x14ac:dyDescent="0.2">
      <c r="A1680" t="s">
        <v>3181</v>
      </c>
      <c r="B1680" t="s">
        <v>3198</v>
      </c>
      <c r="C1680" s="71" t="s">
        <v>4363</v>
      </c>
      <c r="D1680" t="s">
        <v>583</v>
      </c>
      <c r="E1680" t="s">
        <v>584</v>
      </c>
      <c r="F1680" t="s">
        <v>555</v>
      </c>
      <c r="G1680" t="s">
        <v>2405</v>
      </c>
      <c r="H1680" t="s">
        <v>179</v>
      </c>
      <c r="I1680" t="s">
        <v>133</v>
      </c>
      <c r="J1680" t="s">
        <v>37</v>
      </c>
      <c r="K1680" t="s">
        <v>586</v>
      </c>
      <c r="L1680" t="s">
        <v>39</v>
      </c>
      <c r="M1680">
        <v>1030222</v>
      </c>
      <c r="N1680">
        <v>0</v>
      </c>
      <c r="O1680">
        <v>1030222</v>
      </c>
      <c r="P1680">
        <v>0</v>
      </c>
      <c r="Q1680" t="s">
        <v>2429</v>
      </c>
      <c r="R1680" t="s">
        <v>3181</v>
      </c>
      <c r="S1680" t="s">
        <v>4364</v>
      </c>
      <c r="T1680" t="s">
        <v>588</v>
      </c>
      <c r="U1680" t="s">
        <v>4365</v>
      </c>
      <c r="V1680" t="s">
        <v>4366</v>
      </c>
      <c r="W1680" t="s">
        <v>588</v>
      </c>
      <c r="X1680" t="str">
        <f t="shared" si="26"/>
        <v>Funcionamiento</v>
      </c>
      <c r="Y1680" t="s">
        <v>2405</v>
      </c>
    </row>
    <row r="1681" spans="1:25" x14ac:dyDescent="0.2">
      <c r="A1681" t="s">
        <v>3181</v>
      </c>
      <c r="B1681" t="s">
        <v>3198</v>
      </c>
      <c r="C1681" s="71" t="s">
        <v>4363</v>
      </c>
      <c r="D1681" t="s">
        <v>583</v>
      </c>
      <c r="E1681" t="s">
        <v>584</v>
      </c>
      <c r="F1681" t="s">
        <v>555</v>
      </c>
      <c r="G1681" t="s">
        <v>2405</v>
      </c>
      <c r="H1681" t="s">
        <v>164</v>
      </c>
      <c r="I1681" t="s">
        <v>118</v>
      </c>
      <c r="J1681" t="s">
        <v>37</v>
      </c>
      <c r="K1681" t="s">
        <v>586</v>
      </c>
      <c r="L1681" t="s">
        <v>39</v>
      </c>
      <c r="M1681">
        <v>73216294</v>
      </c>
      <c r="N1681">
        <v>0</v>
      </c>
      <c r="O1681">
        <v>73216294</v>
      </c>
      <c r="P1681">
        <v>0</v>
      </c>
      <c r="Q1681" t="s">
        <v>2429</v>
      </c>
      <c r="R1681" t="s">
        <v>3181</v>
      </c>
      <c r="S1681" t="s">
        <v>4364</v>
      </c>
      <c r="T1681" t="s">
        <v>588</v>
      </c>
      <c r="U1681" t="s">
        <v>4365</v>
      </c>
      <c r="V1681" t="s">
        <v>4366</v>
      </c>
      <c r="W1681" t="s">
        <v>588</v>
      </c>
      <c r="X1681" t="str">
        <f t="shared" si="26"/>
        <v>Funcionamiento</v>
      </c>
      <c r="Y1681" t="s">
        <v>2405</v>
      </c>
    </row>
    <row r="1682" spans="1:25" x14ac:dyDescent="0.2">
      <c r="A1682" t="s">
        <v>3181</v>
      </c>
      <c r="B1682" t="s">
        <v>3198</v>
      </c>
      <c r="C1682" s="71" t="s">
        <v>4363</v>
      </c>
      <c r="D1682" t="s">
        <v>583</v>
      </c>
      <c r="E1682" t="s">
        <v>584</v>
      </c>
      <c r="F1682" t="s">
        <v>555</v>
      </c>
      <c r="G1682" t="s">
        <v>2405</v>
      </c>
      <c r="H1682" t="s">
        <v>192</v>
      </c>
      <c r="I1682" t="s">
        <v>147</v>
      </c>
      <c r="J1682" t="s">
        <v>37</v>
      </c>
      <c r="K1682" t="s">
        <v>586</v>
      </c>
      <c r="L1682" t="s">
        <v>39</v>
      </c>
      <c r="M1682">
        <v>907698</v>
      </c>
      <c r="N1682">
        <v>0</v>
      </c>
      <c r="O1682">
        <v>907698</v>
      </c>
      <c r="P1682">
        <v>0</v>
      </c>
      <c r="Q1682" t="s">
        <v>2429</v>
      </c>
      <c r="R1682" t="s">
        <v>3181</v>
      </c>
      <c r="S1682" t="s">
        <v>4364</v>
      </c>
      <c r="T1682" t="s">
        <v>588</v>
      </c>
      <c r="U1682" t="s">
        <v>4365</v>
      </c>
      <c r="V1682" t="s">
        <v>4366</v>
      </c>
      <c r="W1682" t="s">
        <v>588</v>
      </c>
      <c r="X1682" t="str">
        <f t="shared" si="26"/>
        <v>Funcionamiento</v>
      </c>
      <c r="Y1682" t="s">
        <v>2405</v>
      </c>
    </row>
    <row r="1683" spans="1:25" x14ac:dyDescent="0.2">
      <c r="A1683" t="s">
        <v>3181</v>
      </c>
      <c r="B1683" t="s">
        <v>3198</v>
      </c>
      <c r="C1683" s="71" t="s">
        <v>4363</v>
      </c>
      <c r="D1683" t="s">
        <v>583</v>
      </c>
      <c r="E1683" t="s">
        <v>584</v>
      </c>
      <c r="F1683" t="s">
        <v>555</v>
      </c>
      <c r="G1683" t="s">
        <v>2405</v>
      </c>
      <c r="H1683" t="s">
        <v>169</v>
      </c>
      <c r="I1683" t="s">
        <v>123</v>
      </c>
      <c r="J1683" t="s">
        <v>37</v>
      </c>
      <c r="K1683" t="s">
        <v>586</v>
      </c>
      <c r="L1683" t="s">
        <v>39</v>
      </c>
      <c r="M1683">
        <v>4377929</v>
      </c>
      <c r="N1683">
        <v>0</v>
      </c>
      <c r="O1683">
        <v>4377929</v>
      </c>
      <c r="P1683">
        <v>0</v>
      </c>
      <c r="Q1683" t="s">
        <v>2429</v>
      </c>
      <c r="R1683" t="s">
        <v>3181</v>
      </c>
      <c r="S1683" t="s">
        <v>4364</v>
      </c>
      <c r="T1683" t="s">
        <v>588</v>
      </c>
      <c r="U1683" t="s">
        <v>4365</v>
      </c>
      <c r="V1683" t="s">
        <v>4366</v>
      </c>
      <c r="W1683" t="s">
        <v>588</v>
      </c>
      <c r="X1683" t="str">
        <f t="shared" si="26"/>
        <v>Funcionamiento</v>
      </c>
      <c r="Y1683" t="s">
        <v>2405</v>
      </c>
    </row>
    <row r="1684" spans="1:25" x14ac:dyDescent="0.2">
      <c r="A1684" t="s">
        <v>3181</v>
      </c>
      <c r="B1684" t="s">
        <v>3198</v>
      </c>
      <c r="C1684" s="71" t="s">
        <v>4363</v>
      </c>
      <c r="D1684" t="s">
        <v>583</v>
      </c>
      <c r="E1684" t="s">
        <v>584</v>
      </c>
      <c r="F1684" t="s">
        <v>555</v>
      </c>
      <c r="G1684" t="s">
        <v>2405</v>
      </c>
      <c r="H1684" t="s">
        <v>180</v>
      </c>
      <c r="I1684" t="s">
        <v>134</v>
      </c>
      <c r="J1684" t="s">
        <v>37</v>
      </c>
      <c r="K1684" t="s">
        <v>586</v>
      </c>
      <c r="L1684" t="s">
        <v>39</v>
      </c>
      <c r="M1684">
        <v>230427</v>
      </c>
      <c r="N1684">
        <v>0</v>
      </c>
      <c r="O1684">
        <v>230427</v>
      </c>
      <c r="P1684">
        <v>0</v>
      </c>
      <c r="Q1684" t="s">
        <v>2429</v>
      </c>
      <c r="R1684" t="s">
        <v>3181</v>
      </c>
      <c r="S1684" t="s">
        <v>4364</v>
      </c>
      <c r="T1684" t="s">
        <v>588</v>
      </c>
      <c r="U1684" t="s">
        <v>4365</v>
      </c>
      <c r="V1684" t="s">
        <v>4366</v>
      </c>
      <c r="W1684" t="s">
        <v>588</v>
      </c>
      <c r="X1684" t="str">
        <f t="shared" si="26"/>
        <v>Funcionamiento</v>
      </c>
      <c r="Y1684" t="s">
        <v>2405</v>
      </c>
    </row>
    <row r="1685" spans="1:25" x14ac:dyDescent="0.2">
      <c r="A1685" t="s">
        <v>3181</v>
      </c>
      <c r="B1685" t="s">
        <v>3198</v>
      </c>
      <c r="C1685" s="71" t="s">
        <v>4363</v>
      </c>
      <c r="D1685" t="s">
        <v>583</v>
      </c>
      <c r="E1685" t="s">
        <v>584</v>
      </c>
      <c r="F1685" t="s">
        <v>555</v>
      </c>
      <c r="G1685" t="s">
        <v>2405</v>
      </c>
      <c r="H1685" t="s">
        <v>167</v>
      </c>
      <c r="I1685" t="s">
        <v>3051</v>
      </c>
      <c r="J1685" t="s">
        <v>37</v>
      </c>
      <c r="K1685" t="s">
        <v>586</v>
      </c>
      <c r="L1685" t="s">
        <v>39</v>
      </c>
      <c r="M1685">
        <v>2657061</v>
      </c>
      <c r="N1685">
        <v>0</v>
      </c>
      <c r="O1685">
        <v>2657061</v>
      </c>
      <c r="P1685">
        <v>0</v>
      </c>
      <c r="Q1685" t="s">
        <v>2429</v>
      </c>
      <c r="R1685" t="s">
        <v>3181</v>
      </c>
      <c r="S1685" t="s">
        <v>4364</v>
      </c>
      <c r="T1685" t="s">
        <v>588</v>
      </c>
      <c r="U1685" t="s">
        <v>4365</v>
      </c>
      <c r="V1685" t="s">
        <v>4366</v>
      </c>
      <c r="W1685" t="s">
        <v>588</v>
      </c>
      <c r="X1685" t="str">
        <f t="shared" si="26"/>
        <v>Funcionamiento</v>
      </c>
      <c r="Y1685" t="s">
        <v>2405</v>
      </c>
    </row>
    <row r="1686" spans="1:25" x14ac:dyDescent="0.2">
      <c r="A1686" t="s">
        <v>3181</v>
      </c>
      <c r="B1686" t="s">
        <v>3198</v>
      </c>
      <c r="C1686" s="71" t="s">
        <v>4363</v>
      </c>
      <c r="D1686" t="s">
        <v>583</v>
      </c>
      <c r="E1686" t="s">
        <v>584</v>
      </c>
      <c r="F1686" t="s">
        <v>555</v>
      </c>
      <c r="G1686" t="s">
        <v>2405</v>
      </c>
      <c r="H1686" t="s">
        <v>178</v>
      </c>
      <c r="I1686" t="s">
        <v>132</v>
      </c>
      <c r="J1686" t="s">
        <v>37</v>
      </c>
      <c r="K1686" t="s">
        <v>586</v>
      </c>
      <c r="L1686" t="s">
        <v>39</v>
      </c>
      <c r="M1686">
        <v>1419589</v>
      </c>
      <c r="N1686">
        <v>0</v>
      </c>
      <c r="O1686">
        <v>1419589</v>
      </c>
      <c r="P1686">
        <v>0</v>
      </c>
      <c r="Q1686" t="s">
        <v>2429</v>
      </c>
      <c r="R1686" t="s">
        <v>3181</v>
      </c>
      <c r="S1686" t="s">
        <v>4364</v>
      </c>
      <c r="T1686" t="s">
        <v>588</v>
      </c>
      <c r="U1686" t="s">
        <v>4365</v>
      </c>
      <c r="V1686" t="s">
        <v>4366</v>
      </c>
      <c r="W1686" t="s">
        <v>588</v>
      </c>
      <c r="X1686" t="str">
        <f t="shared" si="26"/>
        <v>Funcionamiento</v>
      </c>
      <c r="Y1686" t="s">
        <v>2405</v>
      </c>
    </row>
    <row r="1687" spans="1:25" x14ac:dyDescent="0.2">
      <c r="A1687" t="s">
        <v>3187</v>
      </c>
      <c r="B1687" t="s">
        <v>3910</v>
      </c>
      <c r="C1687" s="71" t="s">
        <v>4367</v>
      </c>
      <c r="D1687" t="s">
        <v>583</v>
      </c>
      <c r="E1687" t="s">
        <v>584</v>
      </c>
      <c r="F1687" t="s">
        <v>555</v>
      </c>
      <c r="G1687" t="s">
        <v>2405</v>
      </c>
      <c r="H1687" t="s">
        <v>166</v>
      </c>
      <c r="I1687" t="s">
        <v>120</v>
      </c>
      <c r="J1687" t="s">
        <v>37</v>
      </c>
      <c r="K1687" t="s">
        <v>586</v>
      </c>
      <c r="L1687" t="s">
        <v>39</v>
      </c>
      <c r="M1687">
        <v>1887262</v>
      </c>
      <c r="N1687">
        <v>0</v>
      </c>
      <c r="O1687">
        <v>1887262</v>
      </c>
      <c r="P1687">
        <v>0</v>
      </c>
      <c r="Q1687" t="s">
        <v>2430</v>
      </c>
      <c r="R1687" t="s">
        <v>3187</v>
      </c>
      <c r="S1687" t="s">
        <v>4368</v>
      </c>
      <c r="T1687" t="s">
        <v>588</v>
      </c>
      <c r="U1687" t="s">
        <v>4369</v>
      </c>
      <c r="V1687" t="s">
        <v>4370</v>
      </c>
      <c r="W1687" t="s">
        <v>588</v>
      </c>
      <c r="X1687" t="str">
        <f t="shared" si="26"/>
        <v>Funcionamiento</v>
      </c>
      <c r="Y1687" t="s">
        <v>2405</v>
      </c>
    </row>
    <row r="1688" spans="1:25" x14ac:dyDescent="0.2">
      <c r="A1688" t="s">
        <v>3187</v>
      </c>
      <c r="B1688" t="s">
        <v>3910</v>
      </c>
      <c r="C1688" s="71" t="s">
        <v>4367</v>
      </c>
      <c r="D1688" t="s">
        <v>583</v>
      </c>
      <c r="E1688" t="s">
        <v>584</v>
      </c>
      <c r="F1688" t="s">
        <v>555</v>
      </c>
      <c r="G1688" t="s">
        <v>2405</v>
      </c>
      <c r="H1688" t="s">
        <v>557</v>
      </c>
      <c r="I1688" t="s">
        <v>3221</v>
      </c>
      <c r="J1688" t="s">
        <v>37</v>
      </c>
      <c r="K1688" t="s">
        <v>586</v>
      </c>
      <c r="L1688" t="s">
        <v>39</v>
      </c>
      <c r="M1688">
        <v>2650205</v>
      </c>
      <c r="N1688">
        <v>0</v>
      </c>
      <c r="O1688">
        <v>2650205</v>
      </c>
      <c r="P1688">
        <v>0</v>
      </c>
      <c r="Q1688" t="s">
        <v>2430</v>
      </c>
      <c r="R1688" t="s">
        <v>3187</v>
      </c>
      <c r="S1688" t="s">
        <v>4368</v>
      </c>
      <c r="T1688" t="s">
        <v>588</v>
      </c>
      <c r="U1688" t="s">
        <v>4369</v>
      </c>
      <c r="V1688" t="s">
        <v>4370</v>
      </c>
      <c r="W1688" t="s">
        <v>588</v>
      </c>
      <c r="X1688" t="str">
        <f t="shared" si="26"/>
        <v>Funcionamiento</v>
      </c>
      <c r="Y1688" t="s">
        <v>2405</v>
      </c>
    </row>
    <row r="1689" spans="1:25" x14ac:dyDescent="0.2">
      <c r="A1689" t="s">
        <v>3187</v>
      </c>
      <c r="B1689" t="s">
        <v>3910</v>
      </c>
      <c r="C1689" s="71" t="s">
        <v>4367</v>
      </c>
      <c r="D1689" t="s">
        <v>583</v>
      </c>
      <c r="E1689" t="s">
        <v>584</v>
      </c>
      <c r="F1689" t="s">
        <v>555</v>
      </c>
      <c r="G1689" t="s">
        <v>2405</v>
      </c>
      <c r="H1689" t="s">
        <v>178</v>
      </c>
      <c r="I1689" t="s">
        <v>132</v>
      </c>
      <c r="J1689" t="s">
        <v>37</v>
      </c>
      <c r="K1689" t="s">
        <v>586</v>
      </c>
      <c r="L1689" t="s">
        <v>39</v>
      </c>
      <c r="M1689">
        <v>8721141</v>
      </c>
      <c r="N1689">
        <v>0</v>
      </c>
      <c r="O1689">
        <v>8721141</v>
      </c>
      <c r="P1689">
        <v>0</v>
      </c>
      <c r="Q1689" t="s">
        <v>2430</v>
      </c>
      <c r="R1689" t="s">
        <v>3187</v>
      </c>
      <c r="S1689" t="s">
        <v>4368</v>
      </c>
      <c r="T1689" t="s">
        <v>588</v>
      </c>
      <c r="U1689" t="s">
        <v>4369</v>
      </c>
      <c r="V1689" t="s">
        <v>4370</v>
      </c>
      <c r="W1689" t="s">
        <v>588</v>
      </c>
      <c r="X1689" t="str">
        <f t="shared" si="26"/>
        <v>Funcionamiento</v>
      </c>
      <c r="Y1689" t="s">
        <v>2405</v>
      </c>
    </row>
    <row r="1690" spans="1:25" x14ac:dyDescent="0.2">
      <c r="A1690" t="s">
        <v>3187</v>
      </c>
      <c r="B1690" t="s">
        <v>3910</v>
      </c>
      <c r="C1690" s="71" t="s">
        <v>4367</v>
      </c>
      <c r="D1690" t="s">
        <v>583</v>
      </c>
      <c r="E1690" t="s">
        <v>584</v>
      </c>
      <c r="F1690" t="s">
        <v>555</v>
      </c>
      <c r="G1690" t="s">
        <v>2405</v>
      </c>
      <c r="H1690" t="s">
        <v>171</v>
      </c>
      <c r="I1690" t="s">
        <v>125</v>
      </c>
      <c r="J1690" t="s">
        <v>37</v>
      </c>
      <c r="K1690" t="s">
        <v>586</v>
      </c>
      <c r="L1690" t="s">
        <v>39</v>
      </c>
      <c r="M1690">
        <v>7112700</v>
      </c>
      <c r="N1690">
        <v>0</v>
      </c>
      <c r="O1690">
        <v>7112700</v>
      </c>
      <c r="P1690">
        <v>0</v>
      </c>
      <c r="Q1690" t="s">
        <v>2430</v>
      </c>
      <c r="R1690" t="s">
        <v>3187</v>
      </c>
      <c r="S1690" t="s">
        <v>4368</v>
      </c>
      <c r="T1690" t="s">
        <v>588</v>
      </c>
      <c r="U1690" t="s">
        <v>4369</v>
      </c>
      <c r="V1690" t="s">
        <v>4370</v>
      </c>
      <c r="W1690" t="s">
        <v>588</v>
      </c>
      <c r="X1690" t="str">
        <f t="shared" si="26"/>
        <v>Funcionamiento</v>
      </c>
      <c r="Y1690" t="s">
        <v>2405</v>
      </c>
    </row>
    <row r="1691" spans="1:25" x14ac:dyDescent="0.2">
      <c r="A1691" t="s">
        <v>3187</v>
      </c>
      <c r="B1691" t="s">
        <v>3910</v>
      </c>
      <c r="C1691" s="71" t="s">
        <v>4367</v>
      </c>
      <c r="D1691" t="s">
        <v>583</v>
      </c>
      <c r="E1691" t="s">
        <v>584</v>
      </c>
      <c r="F1691" t="s">
        <v>555</v>
      </c>
      <c r="G1691" t="s">
        <v>2405</v>
      </c>
      <c r="H1691" t="s">
        <v>180</v>
      </c>
      <c r="I1691" t="s">
        <v>134</v>
      </c>
      <c r="J1691" t="s">
        <v>37</v>
      </c>
      <c r="K1691" t="s">
        <v>586</v>
      </c>
      <c r="L1691" t="s">
        <v>39</v>
      </c>
      <c r="M1691">
        <v>645847</v>
      </c>
      <c r="N1691">
        <v>0</v>
      </c>
      <c r="O1691">
        <v>645847</v>
      </c>
      <c r="P1691">
        <v>0</v>
      </c>
      <c r="Q1691" t="s">
        <v>2430</v>
      </c>
      <c r="R1691" t="s">
        <v>3187</v>
      </c>
      <c r="S1691" t="s">
        <v>4368</v>
      </c>
      <c r="T1691" t="s">
        <v>588</v>
      </c>
      <c r="U1691" t="s">
        <v>4369</v>
      </c>
      <c r="V1691" t="s">
        <v>4370</v>
      </c>
      <c r="W1691" t="s">
        <v>588</v>
      </c>
      <c r="X1691" t="str">
        <f t="shared" si="26"/>
        <v>Funcionamiento</v>
      </c>
      <c r="Y1691" t="s">
        <v>2405</v>
      </c>
    </row>
    <row r="1692" spans="1:25" x14ac:dyDescent="0.2">
      <c r="A1692" t="s">
        <v>3187</v>
      </c>
      <c r="B1692" t="s">
        <v>3910</v>
      </c>
      <c r="C1692" s="71" t="s">
        <v>4367</v>
      </c>
      <c r="D1692" t="s">
        <v>583</v>
      </c>
      <c r="E1692" t="s">
        <v>584</v>
      </c>
      <c r="F1692" t="s">
        <v>555</v>
      </c>
      <c r="G1692" t="s">
        <v>2405</v>
      </c>
      <c r="H1692" t="s">
        <v>193</v>
      </c>
      <c r="I1692" t="s">
        <v>148</v>
      </c>
      <c r="J1692" t="s">
        <v>37</v>
      </c>
      <c r="K1692" t="s">
        <v>586</v>
      </c>
      <c r="L1692" t="s">
        <v>39</v>
      </c>
      <c r="M1692">
        <v>1789423</v>
      </c>
      <c r="N1692">
        <v>0</v>
      </c>
      <c r="O1692">
        <v>1789423</v>
      </c>
      <c r="P1692">
        <v>0</v>
      </c>
      <c r="Q1692" t="s">
        <v>2430</v>
      </c>
      <c r="R1692" t="s">
        <v>3187</v>
      </c>
      <c r="S1692" t="s">
        <v>4368</v>
      </c>
      <c r="T1692" t="s">
        <v>588</v>
      </c>
      <c r="U1692" t="s">
        <v>4369</v>
      </c>
      <c r="V1692" t="s">
        <v>4370</v>
      </c>
      <c r="W1692" t="s">
        <v>588</v>
      </c>
      <c r="X1692" t="str">
        <f t="shared" si="26"/>
        <v>Funcionamiento</v>
      </c>
      <c r="Y1692" t="s">
        <v>2405</v>
      </c>
    </row>
    <row r="1693" spans="1:25" x14ac:dyDescent="0.2">
      <c r="A1693" t="s">
        <v>3187</v>
      </c>
      <c r="B1693" t="s">
        <v>3910</v>
      </c>
      <c r="C1693" s="71" t="s">
        <v>4367</v>
      </c>
      <c r="D1693" t="s">
        <v>583</v>
      </c>
      <c r="E1693" t="s">
        <v>584</v>
      </c>
      <c r="F1693" t="s">
        <v>555</v>
      </c>
      <c r="G1693" t="s">
        <v>2405</v>
      </c>
      <c r="H1693" t="s">
        <v>164</v>
      </c>
      <c r="I1693" t="s">
        <v>118</v>
      </c>
      <c r="J1693" t="s">
        <v>37</v>
      </c>
      <c r="K1693" t="s">
        <v>586</v>
      </c>
      <c r="L1693" t="s">
        <v>39</v>
      </c>
      <c r="M1693">
        <v>72781174</v>
      </c>
      <c r="N1693">
        <v>0</v>
      </c>
      <c r="O1693">
        <v>72781174</v>
      </c>
      <c r="P1693">
        <v>0</v>
      </c>
      <c r="Q1693" t="s">
        <v>2430</v>
      </c>
      <c r="R1693" t="s">
        <v>3187</v>
      </c>
      <c r="S1693" t="s">
        <v>4368</v>
      </c>
      <c r="T1693" t="s">
        <v>588</v>
      </c>
      <c r="U1693" t="s">
        <v>4369</v>
      </c>
      <c r="V1693" t="s">
        <v>4370</v>
      </c>
      <c r="W1693" t="s">
        <v>588</v>
      </c>
      <c r="X1693" t="str">
        <f t="shared" si="26"/>
        <v>Funcionamiento</v>
      </c>
      <c r="Y1693" t="s">
        <v>2405</v>
      </c>
    </row>
    <row r="1694" spans="1:25" x14ac:dyDescent="0.2">
      <c r="A1694" t="s">
        <v>3187</v>
      </c>
      <c r="B1694" t="s">
        <v>3910</v>
      </c>
      <c r="C1694" s="71" t="s">
        <v>4367</v>
      </c>
      <c r="D1694" t="s">
        <v>583</v>
      </c>
      <c r="E1694" t="s">
        <v>584</v>
      </c>
      <c r="F1694" t="s">
        <v>555</v>
      </c>
      <c r="G1694" t="s">
        <v>2405</v>
      </c>
      <c r="H1694" t="s">
        <v>169</v>
      </c>
      <c r="I1694" t="s">
        <v>123</v>
      </c>
      <c r="J1694" t="s">
        <v>37</v>
      </c>
      <c r="K1694" t="s">
        <v>586</v>
      </c>
      <c r="L1694" t="s">
        <v>39</v>
      </c>
      <c r="M1694">
        <v>2649976</v>
      </c>
      <c r="N1694">
        <v>0</v>
      </c>
      <c r="O1694">
        <v>2649976</v>
      </c>
      <c r="P1694">
        <v>0</v>
      </c>
      <c r="Q1694" t="s">
        <v>2430</v>
      </c>
      <c r="R1694" t="s">
        <v>3187</v>
      </c>
      <c r="S1694" t="s">
        <v>4368</v>
      </c>
      <c r="T1694" t="s">
        <v>588</v>
      </c>
      <c r="U1694" t="s">
        <v>4369</v>
      </c>
      <c r="V1694" t="s">
        <v>4370</v>
      </c>
      <c r="W1694" t="s">
        <v>588</v>
      </c>
      <c r="X1694" t="str">
        <f t="shared" si="26"/>
        <v>Funcionamiento</v>
      </c>
      <c r="Y1694" t="s">
        <v>2405</v>
      </c>
    </row>
    <row r="1695" spans="1:25" x14ac:dyDescent="0.2">
      <c r="A1695" t="s">
        <v>3187</v>
      </c>
      <c r="B1695" t="s">
        <v>3910</v>
      </c>
      <c r="C1695" s="71" t="s">
        <v>4367</v>
      </c>
      <c r="D1695" t="s">
        <v>583</v>
      </c>
      <c r="E1695" t="s">
        <v>584</v>
      </c>
      <c r="F1695" t="s">
        <v>555</v>
      </c>
      <c r="G1695" t="s">
        <v>2405</v>
      </c>
      <c r="H1695" t="s">
        <v>192</v>
      </c>
      <c r="I1695" t="s">
        <v>147</v>
      </c>
      <c r="J1695" t="s">
        <v>37</v>
      </c>
      <c r="K1695" t="s">
        <v>586</v>
      </c>
      <c r="L1695" t="s">
        <v>39</v>
      </c>
      <c r="M1695">
        <v>2219322</v>
      </c>
      <c r="N1695">
        <v>0</v>
      </c>
      <c r="O1695">
        <v>2219322</v>
      </c>
      <c r="P1695">
        <v>0</v>
      </c>
      <c r="Q1695" t="s">
        <v>2430</v>
      </c>
      <c r="R1695" t="s">
        <v>3187</v>
      </c>
      <c r="S1695" t="s">
        <v>4368</v>
      </c>
      <c r="T1695" t="s">
        <v>588</v>
      </c>
      <c r="U1695" t="s">
        <v>4369</v>
      </c>
      <c r="V1695" t="s">
        <v>4370</v>
      </c>
      <c r="W1695" t="s">
        <v>588</v>
      </c>
      <c r="X1695" t="str">
        <f t="shared" si="26"/>
        <v>Funcionamiento</v>
      </c>
      <c r="Y1695" t="s">
        <v>2405</v>
      </c>
    </row>
    <row r="1696" spans="1:25" x14ac:dyDescent="0.2">
      <c r="A1696" t="s">
        <v>3165</v>
      </c>
      <c r="B1696" t="s">
        <v>3910</v>
      </c>
      <c r="C1696" s="71" t="s">
        <v>4371</v>
      </c>
      <c r="D1696" t="s">
        <v>583</v>
      </c>
      <c r="E1696" t="s">
        <v>584</v>
      </c>
      <c r="F1696" t="s">
        <v>555</v>
      </c>
      <c r="G1696" t="s">
        <v>2405</v>
      </c>
      <c r="H1696" t="s">
        <v>176</v>
      </c>
      <c r="I1696" t="s">
        <v>130</v>
      </c>
      <c r="J1696" t="s">
        <v>37</v>
      </c>
      <c r="K1696" t="s">
        <v>586</v>
      </c>
      <c r="L1696" t="s">
        <v>39</v>
      </c>
      <c r="M1696">
        <v>2812200</v>
      </c>
      <c r="N1696">
        <v>0</v>
      </c>
      <c r="O1696">
        <v>2812200</v>
      </c>
      <c r="P1696">
        <v>0</v>
      </c>
      <c r="Q1696" t="s">
        <v>2343</v>
      </c>
      <c r="R1696" t="s">
        <v>3165</v>
      </c>
      <c r="S1696" t="s">
        <v>4372</v>
      </c>
      <c r="T1696" t="s">
        <v>588</v>
      </c>
      <c r="U1696" t="s">
        <v>4373</v>
      </c>
      <c r="V1696" t="s">
        <v>4374</v>
      </c>
      <c r="W1696" t="s">
        <v>588</v>
      </c>
      <c r="X1696" t="str">
        <f t="shared" si="26"/>
        <v>Funcionamiento</v>
      </c>
      <c r="Y1696" t="s">
        <v>2405</v>
      </c>
    </row>
    <row r="1697" spans="1:25" x14ac:dyDescent="0.2">
      <c r="A1697" t="s">
        <v>3165</v>
      </c>
      <c r="B1697" t="s">
        <v>3910</v>
      </c>
      <c r="C1697" s="71" t="s">
        <v>4371</v>
      </c>
      <c r="D1697" t="s">
        <v>583</v>
      </c>
      <c r="E1697" t="s">
        <v>584</v>
      </c>
      <c r="F1697" t="s">
        <v>555</v>
      </c>
      <c r="G1697" t="s">
        <v>2405</v>
      </c>
      <c r="H1697" t="s">
        <v>175</v>
      </c>
      <c r="I1697" t="s">
        <v>129</v>
      </c>
      <c r="J1697" t="s">
        <v>37</v>
      </c>
      <c r="K1697" t="s">
        <v>586</v>
      </c>
      <c r="L1697" t="s">
        <v>39</v>
      </c>
      <c r="M1697">
        <v>1240000</v>
      </c>
      <c r="N1697">
        <v>0</v>
      </c>
      <c r="O1697">
        <v>1240000</v>
      </c>
      <c r="P1697">
        <v>0</v>
      </c>
      <c r="Q1697" t="s">
        <v>2343</v>
      </c>
      <c r="R1697" t="s">
        <v>3165</v>
      </c>
      <c r="S1697" t="s">
        <v>4372</v>
      </c>
      <c r="T1697" t="s">
        <v>588</v>
      </c>
      <c r="U1697" t="s">
        <v>4373</v>
      </c>
      <c r="V1697" t="s">
        <v>4374</v>
      </c>
      <c r="W1697" t="s">
        <v>588</v>
      </c>
      <c r="X1697" t="str">
        <f t="shared" si="26"/>
        <v>Funcionamiento</v>
      </c>
      <c r="Y1697" t="s">
        <v>2405</v>
      </c>
    </row>
    <row r="1698" spans="1:25" x14ac:dyDescent="0.2">
      <c r="A1698" t="s">
        <v>3165</v>
      </c>
      <c r="B1698" t="s">
        <v>3910</v>
      </c>
      <c r="C1698" s="71" t="s">
        <v>4371</v>
      </c>
      <c r="D1698" t="s">
        <v>583</v>
      </c>
      <c r="E1698" t="s">
        <v>584</v>
      </c>
      <c r="F1698" t="s">
        <v>555</v>
      </c>
      <c r="G1698" t="s">
        <v>2405</v>
      </c>
      <c r="H1698" t="s">
        <v>173</v>
      </c>
      <c r="I1698" t="s">
        <v>127</v>
      </c>
      <c r="J1698" t="s">
        <v>37</v>
      </c>
      <c r="K1698" t="s">
        <v>586</v>
      </c>
      <c r="L1698" t="s">
        <v>39</v>
      </c>
      <c r="M1698">
        <v>7252600</v>
      </c>
      <c r="N1698">
        <v>0</v>
      </c>
      <c r="O1698">
        <v>7252600</v>
      </c>
      <c r="P1698">
        <v>0</v>
      </c>
      <c r="Q1698" t="s">
        <v>2343</v>
      </c>
      <c r="R1698" t="s">
        <v>3165</v>
      </c>
      <c r="S1698" t="s">
        <v>4372</v>
      </c>
      <c r="T1698" t="s">
        <v>588</v>
      </c>
      <c r="U1698" t="s">
        <v>4373</v>
      </c>
      <c r="V1698" t="s">
        <v>4374</v>
      </c>
      <c r="W1698" t="s">
        <v>588</v>
      </c>
      <c r="X1698" t="str">
        <f t="shared" si="26"/>
        <v>Funcionamiento</v>
      </c>
      <c r="Y1698" t="s">
        <v>2405</v>
      </c>
    </row>
    <row r="1699" spans="1:25" x14ac:dyDescent="0.2">
      <c r="A1699" t="s">
        <v>3165</v>
      </c>
      <c r="B1699" t="s">
        <v>3910</v>
      </c>
      <c r="C1699" s="71" t="s">
        <v>4371</v>
      </c>
      <c r="D1699" t="s">
        <v>583</v>
      </c>
      <c r="E1699" t="s">
        <v>584</v>
      </c>
      <c r="F1699" t="s">
        <v>555</v>
      </c>
      <c r="G1699" t="s">
        <v>2405</v>
      </c>
      <c r="H1699" t="s">
        <v>174</v>
      </c>
      <c r="I1699" t="s">
        <v>128</v>
      </c>
      <c r="J1699" t="s">
        <v>37</v>
      </c>
      <c r="K1699" t="s">
        <v>586</v>
      </c>
      <c r="L1699" t="s">
        <v>39</v>
      </c>
      <c r="M1699">
        <v>3748200</v>
      </c>
      <c r="N1699">
        <v>0</v>
      </c>
      <c r="O1699">
        <v>3748200</v>
      </c>
      <c r="P1699">
        <v>0</v>
      </c>
      <c r="Q1699" t="s">
        <v>2343</v>
      </c>
      <c r="R1699" t="s">
        <v>3165</v>
      </c>
      <c r="S1699" t="s">
        <v>4372</v>
      </c>
      <c r="T1699" t="s">
        <v>588</v>
      </c>
      <c r="U1699" t="s">
        <v>4373</v>
      </c>
      <c r="V1699" t="s">
        <v>4374</v>
      </c>
      <c r="W1699" t="s">
        <v>588</v>
      </c>
      <c r="X1699" t="str">
        <f t="shared" si="26"/>
        <v>Funcionamiento</v>
      </c>
      <c r="Y1699" t="s">
        <v>2405</v>
      </c>
    </row>
    <row r="1700" spans="1:25" x14ac:dyDescent="0.2">
      <c r="A1700" t="s">
        <v>3165</v>
      </c>
      <c r="B1700" t="s">
        <v>3910</v>
      </c>
      <c r="C1700" s="71" t="s">
        <v>4371</v>
      </c>
      <c r="D1700" t="s">
        <v>583</v>
      </c>
      <c r="E1700" t="s">
        <v>584</v>
      </c>
      <c r="F1700" t="s">
        <v>555</v>
      </c>
      <c r="G1700" t="s">
        <v>2405</v>
      </c>
      <c r="H1700" t="s">
        <v>177</v>
      </c>
      <c r="I1700" t="s">
        <v>131</v>
      </c>
      <c r="J1700" t="s">
        <v>37</v>
      </c>
      <c r="K1700" t="s">
        <v>586</v>
      </c>
      <c r="L1700" t="s">
        <v>39</v>
      </c>
      <c r="M1700">
        <v>1874800</v>
      </c>
      <c r="N1700">
        <v>0</v>
      </c>
      <c r="O1700">
        <v>1874800</v>
      </c>
      <c r="P1700">
        <v>0</v>
      </c>
      <c r="Q1700" t="s">
        <v>2343</v>
      </c>
      <c r="R1700" t="s">
        <v>3165</v>
      </c>
      <c r="S1700" t="s">
        <v>4372</v>
      </c>
      <c r="T1700" t="s">
        <v>588</v>
      </c>
      <c r="U1700" t="s">
        <v>4373</v>
      </c>
      <c r="V1700" t="s">
        <v>4374</v>
      </c>
      <c r="W1700" t="s">
        <v>588</v>
      </c>
      <c r="X1700" t="str">
        <f t="shared" si="26"/>
        <v>Funcionamiento</v>
      </c>
      <c r="Y1700" t="s">
        <v>2405</v>
      </c>
    </row>
    <row r="1701" spans="1:25" x14ac:dyDescent="0.2">
      <c r="A1701" t="s">
        <v>3165</v>
      </c>
      <c r="B1701" t="s">
        <v>3910</v>
      </c>
      <c r="C1701" s="71" t="s">
        <v>4371</v>
      </c>
      <c r="D1701" t="s">
        <v>583</v>
      </c>
      <c r="E1701" t="s">
        <v>584</v>
      </c>
      <c r="F1701" t="s">
        <v>555</v>
      </c>
      <c r="G1701" t="s">
        <v>2405</v>
      </c>
      <c r="H1701" t="s">
        <v>172</v>
      </c>
      <c r="I1701" t="s">
        <v>126</v>
      </c>
      <c r="J1701" t="s">
        <v>37</v>
      </c>
      <c r="K1701" t="s">
        <v>586</v>
      </c>
      <c r="L1701" t="s">
        <v>39</v>
      </c>
      <c r="M1701">
        <v>10237900</v>
      </c>
      <c r="N1701">
        <v>0</v>
      </c>
      <c r="O1701">
        <v>10237900</v>
      </c>
      <c r="P1701">
        <v>0</v>
      </c>
      <c r="Q1701" t="s">
        <v>2343</v>
      </c>
      <c r="R1701" t="s">
        <v>3165</v>
      </c>
      <c r="S1701" t="s">
        <v>4372</v>
      </c>
      <c r="T1701" t="s">
        <v>588</v>
      </c>
      <c r="U1701" t="s">
        <v>4373</v>
      </c>
      <c r="V1701" t="s">
        <v>4374</v>
      </c>
      <c r="W1701" t="s">
        <v>588</v>
      </c>
      <c r="X1701" t="str">
        <f t="shared" si="26"/>
        <v>Funcionamiento</v>
      </c>
      <c r="Y1701" t="s">
        <v>2405</v>
      </c>
    </row>
    <row r="1702" spans="1:25" x14ac:dyDescent="0.2">
      <c r="A1702" t="s">
        <v>3171</v>
      </c>
      <c r="B1702" t="s">
        <v>3243</v>
      </c>
      <c r="C1702" s="71" t="s">
        <v>4375</v>
      </c>
      <c r="D1702" t="s">
        <v>583</v>
      </c>
      <c r="E1702" t="s">
        <v>584</v>
      </c>
      <c r="F1702" t="s">
        <v>555</v>
      </c>
      <c r="G1702" t="s">
        <v>2405</v>
      </c>
      <c r="H1702" t="s">
        <v>170</v>
      </c>
      <c r="I1702" t="s">
        <v>124</v>
      </c>
      <c r="J1702" t="s">
        <v>37</v>
      </c>
      <c r="K1702" t="s">
        <v>586</v>
      </c>
      <c r="L1702" t="s">
        <v>39</v>
      </c>
      <c r="M1702">
        <v>596474</v>
      </c>
      <c r="N1702">
        <v>0</v>
      </c>
      <c r="O1702">
        <v>596474</v>
      </c>
      <c r="P1702">
        <v>0</v>
      </c>
      <c r="Q1702" t="s">
        <v>2919</v>
      </c>
      <c r="R1702" t="s">
        <v>3171</v>
      </c>
      <c r="S1702" t="s">
        <v>4376</v>
      </c>
      <c r="T1702" t="s">
        <v>588</v>
      </c>
      <c r="U1702" t="s">
        <v>4377</v>
      </c>
      <c r="V1702" t="s">
        <v>4378</v>
      </c>
      <c r="W1702" t="s">
        <v>588</v>
      </c>
      <c r="X1702" t="str">
        <f t="shared" si="26"/>
        <v>Funcionamiento</v>
      </c>
      <c r="Y1702" t="s">
        <v>2405</v>
      </c>
    </row>
    <row r="1703" spans="1:25" x14ac:dyDescent="0.2">
      <c r="A1703" t="s">
        <v>3171</v>
      </c>
      <c r="B1703" t="s">
        <v>3243</v>
      </c>
      <c r="C1703" s="71" t="s">
        <v>4375</v>
      </c>
      <c r="D1703" t="s">
        <v>583</v>
      </c>
      <c r="E1703" t="s">
        <v>584</v>
      </c>
      <c r="F1703" t="s">
        <v>555</v>
      </c>
      <c r="G1703" t="s">
        <v>2405</v>
      </c>
      <c r="H1703" t="s">
        <v>193</v>
      </c>
      <c r="I1703" t="s">
        <v>148</v>
      </c>
      <c r="J1703" t="s">
        <v>37</v>
      </c>
      <c r="K1703" t="s">
        <v>586</v>
      </c>
      <c r="L1703" t="s">
        <v>39</v>
      </c>
      <c r="M1703">
        <v>1789423</v>
      </c>
      <c r="N1703">
        <v>0</v>
      </c>
      <c r="O1703">
        <v>1789423</v>
      </c>
      <c r="P1703">
        <v>0</v>
      </c>
      <c r="Q1703" t="s">
        <v>2919</v>
      </c>
      <c r="R1703" t="s">
        <v>3171</v>
      </c>
      <c r="S1703" t="s">
        <v>4376</v>
      </c>
      <c r="T1703" t="s">
        <v>588</v>
      </c>
      <c r="U1703" t="s">
        <v>4377</v>
      </c>
      <c r="V1703" t="s">
        <v>4378</v>
      </c>
      <c r="W1703" t="s">
        <v>588</v>
      </c>
      <c r="X1703" t="str">
        <f t="shared" si="26"/>
        <v>Funcionamiento</v>
      </c>
      <c r="Y1703" t="s">
        <v>2405</v>
      </c>
    </row>
    <row r="1704" spans="1:25" x14ac:dyDescent="0.2">
      <c r="A1704" t="s">
        <v>3171</v>
      </c>
      <c r="B1704" t="s">
        <v>3243</v>
      </c>
      <c r="C1704" s="71" t="s">
        <v>4375</v>
      </c>
      <c r="D1704" t="s">
        <v>583</v>
      </c>
      <c r="E1704" t="s">
        <v>584</v>
      </c>
      <c r="F1704" t="s">
        <v>555</v>
      </c>
      <c r="G1704" t="s">
        <v>2405</v>
      </c>
      <c r="H1704" t="s">
        <v>166</v>
      </c>
      <c r="I1704" t="s">
        <v>120</v>
      </c>
      <c r="J1704" t="s">
        <v>37</v>
      </c>
      <c r="K1704" t="s">
        <v>586</v>
      </c>
      <c r="L1704" t="s">
        <v>39</v>
      </c>
      <c r="M1704">
        <v>1851924</v>
      </c>
      <c r="N1704">
        <v>0</v>
      </c>
      <c r="O1704">
        <v>1851924</v>
      </c>
      <c r="P1704">
        <v>0</v>
      </c>
      <c r="Q1704" t="s">
        <v>2919</v>
      </c>
      <c r="R1704" t="s">
        <v>3171</v>
      </c>
      <c r="S1704" t="s">
        <v>4376</v>
      </c>
      <c r="T1704" t="s">
        <v>588</v>
      </c>
      <c r="U1704" t="s">
        <v>4377</v>
      </c>
      <c r="V1704" t="s">
        <v>4378</v>
      </c>
      <c r="W1704" t="s">
        <v>588</v>
      </c>
      <c r="X1704" t="str">
        <f t="shared" si="26"/>
        <v>Funcionamiento</v>
      </c>
      <c r="Y1704" t="s">
        <v>2405</v>
      </c>
    </row>
    <row r="1705" spans="1:25" x14ac:dyDescent="0.2">
      <c r="A1705" t="s">
        <v>3171</v>
      </c>
      <c r="B1705" t="s">
        <v>3243</v>
      </c>
      <c r="C1705" s="71" t="s">
        <v>4375</v>
      </c>
      <c r="D1705" t="s">
        <v>583</v>
      </c>
      <c r="E1705" t="s">
        <v>584</v>
      </c>
      <c r="F1705" t="s">
        <v>555</v>
      </c>
      <c r="G1705" t="s">
        <v>2405</v>
      </c>
      <c r="H1705" t="s">
        <v>164</v>
      </c>
      <c r="I1705" t="s">
        <v>118</v>
      </c>
      <c r="J1705" t="s">
        <v>37</v>
      </c>
      <c r="K1705" t="s">
        <v>586</v>
      </c>
      <c r="L1705" t="s">
        <v>39</v>
      </c>
      <c r="M1705">
        <v>70464180</v>
      </c>
      <c r="N1705">
        <v>0</v>
      </c>
      <c r="O1705">
        <v>70464180</v>
      </c>
      <c r="P1705">
        <v>0</v>
      </c>
      <c r="Q1705" t="s">
        <v>2919</v>
      </c>
      <c r="R1705" t="s">
        <v>3171</v>
      </c>
      <c r="S1705" t="s">
        <v>4376</v>
      </c>
      <c r="T1705" t="s">
        <v>588</v>
      </c>
      <c r="U1705" t="s">
        <v>4377</v>
      </c>
      <c r="V1705" t="s">
        <v>4378</v>
      </c>
      <c r="W1705" t="s">
        <v>588</v>
      </c>
      <c r="X1705" t="str">
        <f t="shared" si="26"/>
        <v>Funcionamiento</v>
      </c>
      <c r="Y1705" t="s">
        <v>2405</v>
      </c>
    </row>
    <row r="1706" spans="1:25" x14ac:dyDescent="0.2">
      <c r="A1706" t="s">
        <v>3171</v>
      </c>
      <c r="B1706" t="s">
        <v>3243</v>
      </c>
      <c r="C1706" s="71" t="s">
        <v>4375</v>
      </c>
      <c r="D1706" t="s">
        <v>583</v>
      </c>
      <c r="E1706" t="s">
        <v>584</v>
      </c>
      <c r="F1706" t="s">
        <v>555</v>
      </c>
      <c r="G1706" t="s">
        <v>2405</v>
      </c>
      <c r="H1706" t="s">
        <v>557</v>
      </c>
      <c r="I1706" t="s">
        <v>3221</v>
      </c>
      <c r="J1706" t="s">
        <v>37</v>
      </c>
      <c r="K1706" t="s">
        <v>586</v>
      </c>
      <c r="L1706" t="s">
        <v>39</v>
      </c>
      <c r="M1706">
        <v>2543922</v>
      </c>
      <c r="N1706">
        <v>0</v>
      </c>
      <c r="O1706">
        <v>2543922</v>
      </c>
      <c r="P1706">
        <v>0</v>
      </c>
      <c r="Q1706" t="s">
        <v>2919</v>
      </c>
      <c r="R1706" t="s">
        <v>3171</v>
      </c>
      <c r="S1706" t="s">
        <v>4376</v>
      </c>
      <c r="T1706" t="s">
        <v>588</v>
      </c>
      <c r="U1706" t="s">
        <v>4377</v>
      </c>
      <c r="V1706" t="s">
        <v>4378</v>
      </c>
      <c r="W1706" t="s">
        <v>588</v>
      </c>
      <c r="X1706" t="str">
        <f t="shared" si="26"/>
        <v>Funcionamiento</v>
      </c>
      <c r="Y1706" t="s">
        <v>2405</v>
      </c>
    </row>
    <row r="1707" spans="1:25" x14ac:dyDescent="0.2">
      <c r="A1707" t="s">
        <v>3171</v>
      </c>
      <c r="B1707" t="s">
        <v>3243</v>
      </c>
      <c r="C1707" s="71" t="s">
        <v>4375</v>
      </c>
      <c r="D1707" t="s">
        <v>583</v>
      </c>
      <c r="E1707" t="s">
        <v>584</v>
      </c>
      <c r="F1707" t="s">
        <v>555</v>
      </c>
      <c r="G1707" t="s">
        <v>2405</v>
      </c>
      <c r="H1707" t="s">
        <v>192</v>
      </c>
      <c r="I1707" t="s">
        <v>147</v>
      </c>
      <c r="J1707" t="s">
        <v>37</v>
      </c>
      <c r="K1707" t="s">
        <v>586</v>
      </c>
      <c r="L1707" t="s">
        <v>39</v>
      </c>
      <c r="M1707">
        <v>1814438</v>
      </c>
      <c r="N1707">
        <v>0</v>
      </c>
      <c r="O1707">
        <v>1814438</v>
      </c>
      <c r="P1707">
        <v>0</v>
      </c>
      <c r="Q1707" t="s">
        <v>2919</v>
      </c>
      <c r="R1707" t="s">
        <v>3171</v>
      </c>
      <c r="S1707" t="s">
        <v>4376</v>
      </c>
      <c r="T1707" t="s">
        <v>588</v>
      </c>
      <c r="U1707" t="s">
        <v>4377</v>
      </c>
      <c r="V1707" t="s">
        <v>4378</v>
      </c>
      <c r="W1707" t="s">
        <v>588</v>
      </c>
      <c r="X1707" t="str">
        <f t="shared" si="26"/>
        <v>Funcionamiento</v>
      </c>
      <c r="Y1707" t="s">
        <v>2405</v>
      </c>
    </row>
    <row r="1708" spans="1:25" x14ac:dyDescent="0.2">
      <c r="A1708" t="s">
        <v>3171</v>
      </c>
      <c r="B1708" t="s">
        <v>3243</v>
      </c>
      <c r="C1708" s="71" t="s">
        <v>4375</v>
      </c>
      <c r="D1708" t="s">
        <v>583</v>
      </c>
      <c r="E1708" t="s">
        <v>584</v>
      </c>
      <c r="F1708" t="s">
        <v>555</v>
      </c>
      <c r="G1708" t="s">
        <v>2405</v>
      </c>
      <c r="H1708" t="s">
        <v>178</v>
      </c>
      <c r="I1708" t="s">
        <v>132</v>
      </c>
      <c r="J1708" t="s">
        <v>37</v>
      </c>
      <c r="K1708" t="s">
        <v>586</v>
      </c>
      <c r="L1708" t="s">
        <v>39</v>
      </c>
      <c r="M1708">
        <v>1359345</v>
      </c>
      <c r="N1708">
        <v>0</v>
      </c>
      <c r="O1708">
        <v>1359345</v>
      </c>
      <c r="P1708">
        <v>0</v>
      </c>
      <c r="Q1708" t="s">
        <v>2919</v>
      </c>
      <c r="R1708" t="s">
        <v>3171</v>
      </c>
      <c r="S1708" t="s">
        <v>4376</v>
      </c>
      <c r="T1708" t="s">
        <v>588</v>
      </c>
      <c r="U1708" t="s">
        <v>4377</v>
      </c>
      <c r="V1708" t="s">
        <v>4378</v>
      </c>
      <c r="W1708" t="s">
        <v>588</v>
      </c>
      <c r="X1708" t="str">
        <f t="shared" si="26"/>
        <v>Funcionamiento</v>
      </c>
      <c r="Y1708" t="s">
        <v>2405</v>
      </c>
    </row>
    <row r="1709" spans="1:25" x14ac:dyDescent="0.2">
      <c r="A1709" t="s">
        <v>3171</v>
      </c>
      <c r="B1709" t="s">
        <v>3243</v>
      </c>
      <c r="C1709" s="71" t="s">
        <v>4375</v>
      </c>
      <c r="D1709" t="s">
        <v>583</v>
      </c>
      <c r="E1709" t="s">
        <v>584</v>
      </c>
      <c r="F1709" t="s">
        <v>555</v>
      </c>
      <c r="G1709" t="s">
        <v>2405</v>
      </c>
      <c r="H1709" t="s">
        <v>180</v>
      </c>
      <c r="I1709" t="s">
        <v>134</v>
      </c>
      <c r="J1709" t="s">
        <v>37</v>
      </c>
      <c r="K1709" t="s">
        <v>586</v>
      </c>
      <c r="L1709" t="s">
        <v>39</v>
      </c>
      <c r="M1709">
        <v>190438</v>
      </c>
      <c r="N1709">
        <v>0</v>
      </c>
      <c r="O1709">
        <v>190438</v>
      </c>
      <c r="P1709">
        <v>0</v>
      </c>
      <c r="Q1709" t="s">
        <v>2919</v>
      </c>
      <c r="R1709" t="s">
        <v>3171</v>
      </c>
      <c r="S1709" t="s">
        <v>4376</v>
      </c>
      <c r="T1709" t="s">
        <v>588</v>
      </c>
      <c r="U1709" t="s">
        <v>4377</v>
      </c>
      <c r="V1709" t="s">
        <v>4378</v>
      </c>
      <c r="W1709" t="s">
        <v>588</v>
      </c>
      <c r="X1709" t="str">
        <f t="shared" si="26"/>
        <v>Funcionamiento</v>
      </c>
      <c r="Y1709" t="s">
        <v>2405</v>
      </c>
    </row>
    <row r="1710" spans="1:25" x14ac:dyDescent="0.2">
      <c r="A1710" t="s">
        <v>3171</v>
      </c>
      <c r="B1710" t="s">
        <v>3243</v>
      </c>
      <c r="C1710" s="71" t="s">
        <v>4375</v>
      </c>
      <c r="D1710" t="s">
        <v>583</v>
      </c>
      <c r="E1710" t="s">
        <v>584</v>
      </c>
      <c r="F1710" t="s">
        <v>555</v>
      </c>
      <c r="G1710" t="s">
        <v>2405</v>
      </c>
      <c r="H1710" t="s">
        <v>169</v>
      </c>
      <c r="I1710" t="s">
        <v>123</v>
      </c>
      <c r="J1710" t="s">
        <v>37</v>
      </c>
      <c r="K1710" t="s">
        <v>586</v>
      </c>
      <c r="L1710" t="s">
        <v>39</v>
      </c>
      <c r="M1710">
        <v>1822864</v>
      </c>
      <c r="N1710">
        <v>0</v>
      </c>
      <c r="O1710">
        <v>1822864</v>
      </c>
      <c r="P1710">
        <v>0</v>
      </c>
      <c r="Q1710" t="s">
        <v>2919</v>
      </c>
      <c r="R1710" t="s">
        <v>3171</v>
      </c>
      <c r="S1710" t="s">
        <v>4376</v>
      </c>
      <c r="T1710" t="s">
        <v>588</v>
      </c>
      <c r="U1710" t="s">
        <v>4377</v>
      </c>
      <c r="V1710" t="s">
        <v>4378</v>
      </c>
      <c r="W1710" t="s">
        <v>588</v>
      </c>
      <c r="X1710" t="str">
        <f t="shared" si="26"/>
        <v>Funcionamiento</v>
      </c>
      <c r="Y1710" t="s">
        <v>2405</v>
      </c>
    </row>
    <row r="1711" spans="1:25" x14ac:dyDescent="0.2">
      <c r="A1711" t="s">
        <v>3171</v>
      </c>
      <c r="B1711" t="s">
        <v>3243</v>
      </c>
      <c r="C1711" s="71" t="s">
        <v>4375</v>
      </c>
      <c r="D1711" t="s">
        <v>583</v>
      </c>
      <c r="E1711" t="s">
        <v>584</v>
      </c>
      <c r="F1711" t="s">
        <v>555</v>
      </c>
      <c r="G1711" t="s">
        <v>2405</v>
      </c>
      <c r="H1711" t="s">
        <v>171</v>
      </c>
      <c r="I1711" t="s">
        <v>125</v>
      </c>
      <c r="J1711" t="s">
        <v>37</v>
      </c>
      <c r="K1711" t="s">
        <v>586</v>
      </c>
      <c r="L1711" t="s">
        <v>39</v>
      </c>
      <c r="M1711">
        <v>1693962</v>
      </c>
      <c r="N1711">
        <v>0</v>
      </c>
      <c r="O1711">
        <v>1693962</v>
      </c>
      <c r="P1711">
        <v>0</v>
      </c>
      <c r="Q1711" t="s">
        <v>2919</v>
      </c>
      <c r="R1711" t="s">
        <v>3171</v>
      </c>
      <c r="S1711" t="s">
        <v>4376</v>
      </c>
      <c r="T1711" t="s">
        <v>588</v>
      </c>
      <c r="U1711" t="s">
        <v>4377</v>
      </c>
      <c r="V1711" t="s">
        <v>4378</v>
      </c>
      <c r="W1711" t="s">
        <v>588</v>
      </c>
      <c r="X1711" t="str">
        <f t="shared" si="26"/>
        <v>Funcionamiento</v>
      </c>
      <c r="Y1711" t="s">
        <v>2405</v>
      </c>
    </row>
    <row r="1712" spans="1:25" x14ac:dyDescent="0.2">
      <c r="A1712" t="s">
        <v>3171</v>
      </c>
      <c r="B1712" t="s">
        <v>3243</v>
      </c>
      <c r="C1712" s="71" t="s">
        <v>4375</v>
      </c>
      <c r="D1712" t="s">
        <v>583</v>
      </c>
      <c r="E1712" t="s">
        <v>584</v>
      </c>
      <c r="F1712" t="s">
        <v>555</v>
      </c>
      <c r="G1712" t="s">
        <v>2405</v>
      </c>
      <c r="H1712" t="s">
        <v>179</v>
      </c>
      <c r="I1712" t="s">
        <v>133</v>
      </c>
      <c r="J1712" t="s">
        <v>37</v>
      </c>
      <c r="K1712" t="s">
        <v>586</v>
      </c>
      <c r="L1712" t="s">
        <v>39</v>
      </c>
      <c r="M1712">
        <v>996964</v>
      </c>
      <c r="N1712">
        <v>0</v>
      </c>
      <c r="O1712">
        <v>996964</v>
      </c>
      <c r="P1712">
        <v>0</v>
      </c>
      <c r="Q1712" t="s">
        <v>2919</v>
      </c>
      <c r="R1712" t="s">
        <v>3171</v>
      </c>
      <c r="S1712" t="s">
        <v>4376</v>
      </c>
      <c r="T1712" t="s">
        <v>588</v>
      </c>
      <c r="U1712" t="s">
        <v>4377</v>
      </c>
      <c r="V1712" t="s">
        <v>4378</v>
      </c>
      <c r="W1712" t="s">
        <v>588</v>
      </c>
      <c r="X1712" t="str">
        <f t="shared" si="26"/>
        <v>Funcionamiento</v>
      </c>
      <c r="Y1712" t="s">
        <v>2405</v>
      </c>
    </row>
    <row r="1713" spans="1:25" x14ac:dyDescent="0.2">
      <c r="A1713" t="s">
        <v>3177</v>
      </c>
      <c r="B1713" t="s">
        <v>3243</v>
      </c>
      <c r="C1713" s="71" t="s">
        <v>4379</v>
      </c>
      <c r="D1713" t="s">
        <v>583</v>
      </c>
      <c r="E1713" t="s">
        <v>584</v>
      </c>
      <c r="F1713" t="s">
        <v>555</v>
      </c>
      <c r="G1713" t="s">
        <v>2405</v>
      </c>
      <c r="H1713" t="s">
        <v>177</v>
      </c>
      <c r="I1713" t="s">
        <v>131</v>
      </c>
      <c r="J1713" t="s">
        <v>37</v>
      </c>
      <c r="K1713" t="s">
        <v>586</v>
      </c>
      <c r="L1713" t="s">
        <v>39</v>
      </c>
      <c r="M1713">
        <v>1780800</v>
      </c>
      <c r="N1713">
        <v>0</v>
      </c>
      <c r="O1713">
        <v>1780800</v>
      </c>
      <c r="P1713">
        <v>0</v>
      </c>
      <c r="Q1713" t="s">
        <v>2920</v>
      </c>
      <c r="R1713" t="s">
        <v>3177</v>
      </c>
      <c r="S1713" t="s">
        <v>3693</v>
      </c>
      <c r="T1713" t="s">
        <v>588</v>
      </c>
      <c r="U1713" t="s">
        <v>4380</v>
      </c>
      <c r="V1713" t="s">
        <v>4381</v>
      </c>
      <c r="W1713" t="s">
        <v>588</v>
      </c>
      <c r="X1713" t="str">
        <f t="shared" si="26"/>
        <v>Funcionamiento</v>
      </c>
      <c r="Y1713" t="s">
        <v>2405</v>
      </c>
    </row>
    <row r="1714" spans="1:25" x14ac:dyDescent="0.2">
      <c r="A1714" t="s">
        <v>3177</v>
      </c>
      <c r="B1714" t="s">
        <v>3243</v>
      </c>
      <c r="C1714" s="71" t="s">
        <v>4379</v>
      </c>
      <c r="D1714" t="s">
        <v>583</v>
      </c>
      <c r="E1714" t="s">
        <v>584</v>
      </c>
      <c r="F1714" t="s">
        <v>555</v>
      </c>
      <c r="G1714" t="s">
        <v>2405</v>
      </c>
      <c r="H1714" t="s">
        <v>176</v>
      </c>
      <c r="I1714" t="s">
        <v>130</v>
      </c>
      <c r="J1714" t="s">
        <v>37</v>
      </c>
      <c r="K1714" t="s">
        <v>586</v>
      </c>
      <c r="L1714" t="s">
        <v>39</v>
      </c>
      <c r="M1714">
        <v>2671400</v>
      </c>
      <c r="N1714">
        <v>0</v>
      </c>
      <c r="O1714">
        <v>2671400</v>
      </c>
      <c r="P1714">
        <v>0</v>
      </c>
      <c r="Q1714" t="s">
        <v>2920</v>
      </c>
      <c r="R1714" t="s">
        <v>3177</v>
      </c>
      <c r="S1714" t="s">
        <v>3693</v>
      </c>
      <c r="T1714" t="s">
        <v>588</v>
      </c>
      <c r="U1714" t="s">
        <v>4380</v>
      </c>
      <c r="V1714" t="s">
        <v>4381</v>
      </c>
      <c r="W1714" t="s">
        <v>588</v>
      </c>
      <c r="X1714" t="str">
        <f t="shared" si="26"/>
        <v>Funcionamiento</v>
      </c>
      <c r="Y1714" t="s">
        <v>2405</v>
      </c>
    </row>
    <row r="1715" spans="1:25" x14ac:dyDescent="0.2">
      <c r="A1715" t="s">
        <v>3177</v>
      </c>
      <c r="B1715" t="s">
        <v>3243</v>
      </c>
      <c r="C1715" s="71" t="s">
        <v>4379</v>
      </c>
      <c r="D1715" t="s">
        <v>583</v>
      </c>
      <c r="E1715" t="s">
        <v>584</v>
      </c>
      <c r="F1715" t="s">
        <v>555</v>
      </c>
      <c r="G1715" t="s">
        <v>2405</v>
      </c>
      <c r="H1715" t="s">
        <v>173</v>
      </c>
      <c r="I1715" t="s">
        <v>127</v>
      </c>
      <c r="J1715" t="s">
        <v>37</v>
      </c>
      <c r="K1715" t="s">
        <v>586</v>
      </c>
      <c r="L1715" t="s">
        <v>39</v>
      </c>
      <c r="M1715">
        <v>7074300</v>
      </c>
      <c r="N1715">
        <v>0</v>
      </c>
      <c r="O1715">
        <v>7074300</v>
      </c>
      <c r="P1715">
        <v>0</v>
      </c>
      <c r="Q1715" t="s">
        <v>2920</v>
      </c>
      <c r="R1715" t="s">
        <v>3177</v>
      </c>
      <c r="S1715" t="s">
        <v>3693</v>
      </c>
      <c r="T1715" t="s">
        <v>588</v>
      </c>
      <c r="U1715" t="s">
        <v>4380</v>
      </c>
      <c r="V1715" t="s">
        <v>4381</v>
      </c>
      <c r="W1715" t="s">
        <v>588</v>
      </c>
      <c r="X1715" t="str">
        <f t="shared" si="26"/>
        <v>Funcionamiento</v>
      </c>
      <c r="Y1715" t="s">
        <v>2405</v>
      </c>
    </row>
    <row r="1716" spans="1:25" x14ac:dyDescent="0.2">
      <c r="A1716" t="s">
        <v>3177</v>
      </c>
      <c r="B1716" t="s">
        <v>3243</v>
      </c>
      <c r="C1716" s="71" t="s">
        <v>4379</v>
      </c>
      <c r="D1716" t="s">
        <v>583</v>
      </c>
      <c r="E1716" t="s">
        <v>584</v>
      </c>
      <c r="F1716" t="s">
        <v>555</v>
      </c>
      <c r="G1716" t="s">
        <v>2405</v>
      </c>
      <c r="H1716" t="s">
        <v>174</v>
      </c>
      <c r="I1716" t="s">
        <v>128</v>
      </c>
      <c r="J1716" t="s">
        <v>37</v>
      </c>
      <c r="K1716" t="s">
        <v>586</v>
      </c>
      <c r="L1716" t="s">
        <v>39</v>
      </c>
      <c r="M1716">
        <v>3560500</v>
      </c>
      <c r="N1716">
        <v>0</v>
      </c>
      <c r="O1716">
        <v>3560500</v>
      </c>
      <c r="P1716">
        <v>0</v>
      </c>
      <c r="Q1716" t="s">
        <v>2920</v>
      </c>
      <c r="R1716" t="s">
        <v>3177</v>
      </c>
      <c r="S1716" t="s">
        <v>3693</v>
      </c>
      <c r="T1716" t="s">
        <v>588</v>
      </c>
      <c r="U1716" t="s">
        <v>4380</v>
      </c>
      <c r="V1716" t="s">
        <v>4381</v>
      </c>
      <c r="W1716" t="s">
        <v>588</v>
      </c>
      <c r="X1716" t="str">
        <f t="shared" si="26"/>
        <v>Funcionamiento</v>
      </c>
      <c r="Y1716" t="s">
        <v>2405</v>
      </c>
    </row>
    <row r="1717" spans="1:25" x14ac:dyDescent="0.2">
      <c r="A1717" t="s">
        <v>3177</v>
      </c>
      <c r="B1717" t="s">
        <v>3243</v>
      </c>
      <c r="C1717" s="71" t="s">
        <v>4379</v>
      </c>
      <c r="D1717" t="s">
        <v>583</v>
      </c>
      <c r="E1717" t="s">
        <v>584</v>
      </c>
      <c r="F1717" t="s">
        <v>555</v>
      </c>
      <c r="G1717" t="s">
        <v>2405</v>
      </c>
      <c r="H1717" t="s">
        <v>175</v>
      </c>
      <c r="I1717" t="s">
        <v>129</v>
      </c>
      <c r="J1717" t="s">
        <v>37</v>
      </c>
      <c r="K1717" t="s">
        <v>586</v>
      </c>
      <c r="L1717" t="s">
        <v>39</v>
      </c>
      <c r="M1717">
        <v>1247100</v>
      </c>
      <c r="N1717">
        <v>0</v>
      </c>
      <c r="O1717">
        <v>1247100</v>
      </c>
      <c r="P1717">
        <v>0</v>
      </c>
      <c r="Q1717" t="s">
        <v>2920</v>
      </c>
      <c r="R1717" t="s">
        <v>3177</v>
      </c>
      <c r="S1717" t="s">
        <v>3693</v>
      </c>
      <c r="T1717" t="s">
        <v>588</v>
      </c>
      <c r="U1717" t="s">
        <v>4380</v>
      </c>
      <c r="V1717" t="s">
        <v>4381</v>
      </c>
      <c r="W1717" t="s">
        <v>588</v>
      </c>
      <c r="X1717" t="str">
        <f t="shared" si="26"/>
        <v>Funcionamiento</v>
      </c>
      <c r="Y1717" t="s">
        <v>2405</v>
      </c>
    </row>
    <row r="1718" spans="1:25" x14ac:dyDescent="0.2">
      <c r="A1718" t="s">
        <v>3177</v>
      </c>
      <c r="B1718" t="s">
        <v>3243</v>
      </c>
      <c r="C1718" s="71" t="s">
        <v>4379</v>
      </c>
      <c r="D1718" t="s">
        <v>583</v>
      </c>
      <c r="E1718" t="s">
        <v>584</v>
      </c>
      <c r="F1718" t="s">
        <v>555</v>
      </c>
      <c r="G1718" t="s">
        <v>2405</v>
      </c>
      <c r="H1718" t="s">
        <v>172</v>
      </c>
      <c r="I1718" t="s">
        <v>126</v>
      </c>
      <c r="J1718" t="s">
        <v>37</v>
      </c>
      <c r="K1718" t="s">
        <v>586</v>
      </c>
      <c r="L1718" t="s">
        <v>39</v>
      </c>
      <c r="M1718">
        <v>9986900</v>
      </c>
      <c r="N1718">
        <v>0</v>
      </c>
      <c r="O1718">
        <v>9986900</v>
      </c>
      <c r="P1718">
        <v>0</v>
      </c>
      <c r="Q1718" t="s">
        <v>2920</v>
      </c>
      <c r="R1718" t="s">
        <v>3177</v>
      </c>
      <c r="S1718" t="s">
        <v>3693</v>
      </c>
      <c r="T1718" t="s">
        <v>588</v>
      </c>
      <c r="U1718" t="s">
        <v>4380</v>
      </c>
      <c r="V1718" t="s">
        <v>4381</v>
      </c>
      <c r="W1718" t="s">
        <v>588</v>
      </c>
      <c r="X1718" t="str">
        <f t="shared" si="26"/>
        <v>Funcionamiento</v>
      </c>
      <c r="Y1718" t="s">
        <v>2405</v>
      </c>
    </row>
    <row r="1719" spans="1:25" x14ac:dyDescent="0.2">
      <c r="A1719" t="s">
        <v>3139</v>
      </c>
      <c r="B1719" t="s">
        <v>3266</v>
      </c>
      <c r="C1719" s="71" t="s">
        <v>4382</v>
      </c>
      <c r="D1719" t="s">
        <v>583</v>
      </c>
      <c r="E1719" t="s">
        <v>584</v>
      </c>
      <c r="F1719" t="s">
        <v>555</v>
      </c>
      <c r="G1719" t="s">
        <v>2405</v>
      </c>
      <c r="H1719" t="s">
        <v>164</v>
      </c>
      <c r="I1719" t="s">
        <v>118</v>
      </c>
      <c r="J1719" t="s">
        <v>37</v>
      </c>
      <c r="K1719" t="s">
        <v>586</v>
      </c>
      <c r="L1719" t="s">
        <v>39</v>
      </c>
      <c r="M1719">
        <v>77263394</v>
      </c>
      <c r="N1719">
        <v>0</v>
      </c>
      <c r="O1719">
        <v>77263394</v>
      </c>
      <c r="P1719">
        <v>0</v>
      </c>
      <c r="Q1719" t="s">
        <v>2921</v>
      </c>
      <c r="R1719" t="s">
        <v>3139</v>
      </c>
      <c r="S1719" t="s">
        <v>8383</v>
      </c>
      <c r="T1719" t="s">
        <v>588</v>
      </c>
      <c r="U1719" t="s">
        <v>8384</v>
      </c>
      <c r="V1719" t="s">
        <v>8385</v>
      </c>
      <c r="W1719" t="s">
        <v>588</v>
      </c>
      <c r="X1719" t="str">
        <f t="shared" si="26"/>
        <v>Funcionamiento</v>
      </c>
      <c r="Y1719" t="s">
        <v>2405</v>
      </c>
    </row>
    <row r="1720" spans="1:25" x14ac:dyDescent="0.2">
      <c r="A1720" t="s">
        <v>3139</v>
      </c>
      <c r="B1720" t="s">
        <v>3266</v>
      </c>
      <c r="C1720" s="71" t="s">
        <v>4382</v>
      </c>
      <c r="D1720" t="s">
        <v>583</v>
      </c>
      <c r="E1720" t="s">
        <v>584</v>
      </c>
      <c r="F1720" t="s">
        <v>555</v>
      </c>
      <c r="G1720" t="s">
        <v>2405</v>
      </c>
      <c r="H1720" t="s">
        <v>166</v>
      </c>
      <c r="I1720" t="s">
        <v>120</v>
      </c>
      <c r="J1720" t="s">
        <v>37</v>
      </c>
      <c r="K1720" t="s">
        <v>586</v>
      </c>
      <c r="L1720" t="s">
        <v>39</v>
      </c>
      <c r="M1720">
        <v>1897983</v>
      </c>
      <c r="N1720">
        <v>0</v>
      </c>
      <c r="O1720">
        <v>1897983</v>
      </c>
      <c r="P1720">
        <v>0</v>
      </c>
      <c r="Q1720" t="s">
        <v>2921</v>
      </c>
      <c r="R1720" t="s">
        <v>3139</v>
      </c>
      <c r="S1720" t="s">
        <v>8383</v>
      </c>
      <c r="T1720" t="s">
        <v>588</v>
      </c>
      <c r="U1720" t="s">
        <v>8384</v>
      </c>
      <c r="V1720" t="s">
        <v>8385</v>
      </c>
      <c r="W1720" t="s">
        <v>588</v>
      </c>
      <c r="X1720" t="str">
        <f t="shared" si="26"/>
        <v>Funcionamiento</v>
      </c>
      <c r="Y1720" t="s">
        <v>2405</v>
      </c>
    </row>
    <row r="1721" spans="1:25" x14ac:dyDescent="0.2">
      <c r="A1721" t="s">
        <v>3139</v>
      </c>
      <c r="B1721" t="s">
        <v>3266</v>
      </c>
      <c r="C1721" s="71" t="s">
        <v>4382</v>
      </c>
      <c r="D1721" t="s">
        <v>583</v>
      </c>
      <c r="E1721" t="s">
        <v>584</v>
      </c>
      <c r="F1721" t="s">
        <v>555</v>
      </c>
      <c r="G1721" t="s">
        <v>2405</v>
      </c>
      <c r="H1721" t="s">
        <v>171</v>
      </c>
      <c r="I1721" t="s">
        <v>125</v>
      </c>
      <c r="J1721" t="s">
        <v>37</v>
      </c>
      <c r="K1721" t="s">
        <v>586</v>
      </c>
      <c r="L1721" t="s">
        <v>39</v>
      </c>
      <c r="M1721">
        <v>5117</v>
      </c>
      <c r="N1721">
        <v>0</v>
      </c>
      <c r="O1721">
        <v>5117</v>
      </c>
      <c r="P1721">
        <v>0</v>
      </c>
      <c r="Q1721" t="s">
        <v>2921</v>
      </c>
      <c r="R1721" t="s">
        <v>3139</v>
      </c>
      <c r="S1721" t="s">
        <v>8383</v>
      </c>
      <c r="T1721" t="s">
        <v>588</v>
      </c>
      <c r="U1721" t="s">
        <v>8384</v>
      </c>
      <c r="V1721" t="s">
        <v>8385</v>
      </c>
      <c r="W1721" t="s">
        <v>588</v>
      </c>
      <c r="X1721" t="str">
        <f t="shared" si="26"/>
        <v>Funcionamiento</v>
      </c>
      <c r="Y1721" t="s">
        <v>2405</v>
      </c>
    </row>
    <row r="1722" spans="1:25" x14ac:dyDescent="0.2">
      <c r="A1722" t="s">
        <v>3139</v>
      </c>
      <c r="B1722" t="s">
        <v>3266</v>
      </c>
      <c r="C1722" s="71" t="s">
        <v>4382</v>
      </c>
      <c r="D1722" t="s">
        <v>583</v>
      </c>
      <c r="E1722" t="s">
        <v>584</v>
      </c>
      <c r="F1722" t="s">
        <v>555</v>
      </c>
      <c r="G1722" t="s">
        <v>2405</v>
      </c>
      <c r="H1722" t="s">
        <v>192</v>
      </c>
      <c r="I1722" t="s">
        <v>147</v>
      </c>
      <c r="J1722" t="s">
        <v>37</v>
      </c>
      <c r="K1722" t="s">
        <v>586</v>
      </c>
      <c r="L1722" t="s">
        <v>39</v>
      </c>
      <c r="M1722">
        <v>1400995</v>
      </c>
      <c r="N1722">
        <v>0</v>
      </c>
      <c r="O1722">
        <v>1400995</v>
      </c>
      <c r="P1722">
        <v>0</v>
      </c>
      <c r="Q1722" t="s">
        <v>2921</v>
      </c>
      <c r="R1722" t="s">
        <v>3139</v>
      </c>
      <c r="S1722" t="s">
        <v>8383</v>
      </c>
      <c r="T1722" t="s">
        <v>588</v>
      </c>
      <c r="U1722" t="s">
        <v>8384</v>
      </c>
      <c r="V1722" t="s">
        <v>8385</v>
      </c>
      <c r="W1722" t="s">
        <v>588</v>
      </c>
      <c r="X1722" t="str">
        <f t="shared" si="26"/>
        <v>Funcionamiento</v>
      </c>
      <c r="Y1722" t="s">
        <v>2405</v>
      </c>
    </row>
    <row r="1723" spans="1:25" x14ac:dyDescent="0.2">
      <c r="A1723" t="s">
        <v>3139</v>
      </c>
      <c r="B1723" t="s">
        <v>3266</v>
      </c>
      <c r="C1723" s="71" t="s">
        <v>4382</v>
      </c>
      <c r="D1723" t="s">
        <v>583</v>
      </c>
      <c r="E1723" t="s">
        <v>584</v>
      </c>
      <c r="F1723" t="s">
        <v>555</v>
      </c>
      <c r="G1723" t="s">
        <v>2405</v>
      </c>
      <c r="H1723" t="s">
        <v>169</v>
      </c>
      <c r="I1723" t="s">
        <v>123</v>
      </c>
      <c r="J1723" t="s">
        <v>37</v>
      </c>
      <c r="K1723" t="s">
        <v>586</v>
      </c>
      <c r="L1723" t="s">
        <v>39</v>
      </c>
      <c r="M1723">
        <v>4243384</v>
      </c>
      <c r="N1723">
        <v>0</v>
      </c>
      <c r="O1723">
        <v>4243384</v>
      </c>
      <c r="P1723">
        <v>0</v>
      </c>
      <c r="Q1723" t="s">
        <v>2921</v>
      </c>
      <c r="R1723" t="s">
        <v>3139</v>
      </c>
      <c r="S1723" t="s">
        <v>8383</v>
      </c>
      <c r="T1723" t="s">
        <v>588</v>
      </c>
      <c r="U1723" t="s">
        <v>8384</v>
      </c>
      <c r="V1723" t="s">
        <v>8385</v>
      </c>
      <c r="W1723" t="s">
        <v>588</v>
      </c>
      <c r="X1723" t="str">
        <f t="shared" si="26"/>
        <v>Funcionamiento</v>
      </c>
      <c r="Y1723" t="s">
        <v>2405</v>
      </c>
    </row>
    <row r="1724" spans="1:25" x14ac:dyDescent="0.2">
      <c r="A1724" t="s">
        <v>3139</v>
      </c>
      <c r="B1724" t="s">
        <v>3266</v>
      </c>
      <c r="C1724" s="71" t="s">
        <v>4382</v>
      </c>
      <c r="D1724" t="s">
        <v>583</v>
      </c>
      <c r="E1724" t="s">
        <v>584</v>
      </c>
      <c r="F1724" t="s">
        <v>555</v>
      </c>
      <c r="G1724" t="s">
        <v>2405</v>
      </c>
      <c r="H1724" t="s">
        <v>557</v>
      </c>
      <c r="I1724" t="s">
        <v>3221</v>
      </c>
      <c r="J1724" t="s">
        <v>37</v>
      </c>
      <c r="K1724" t="s">
        <v>586</v>
      </c>
      <c r="L1724" t="s">
        <v>39</v>
      </c>
      <c r="M1724">
        <v>2674204</v>
      </c>
      <c r="N1724">
        <v>0</v>
      </c>
      <c r="O1724">
        <v>2674204</v>
      </c>
      <c r="P1724">
        <v>0</v>
      </c>
      <c r="Q1724" t="s">
        <v>2921</v>
      </c>
      <c r="R1724" t="s">
        <v>3139</v>
      </c>
      <c r="S1724" t="s">
        <v>8383</v>
      </c>
      <c r="T1724" t="s">
        <v>588</v>
      </c>
      <c r="U1724" t="s">
        <v>8384</v>
      </c>
      <c r="V1724" t="s">
        <v>8385</v>
      </c>
      <c r="W1724" t="s">
        <v>588</v>
      </c>
      <c r="X1724" t="str">
        <f t="shared" si="26"/>
        <v>Funcionamiento</v>
      </c>
      <c r="Y1724" t="s">
        <v>2405</v>
      </c>
    </row>
    <row r="1725" spans="1:25" x14ac:dyDescent="0.2">
      <c r="A1725" t="s">
        <v>3139</v>
      </c>
      <c r="B1725" t="s">
        <v>3266</v>
      </c>
      <c r="C1725" s="71" t="s">
        <v>4382</v>
      </c>
      <c r="D1725" t="s">
        <v>583</v>
      </c>
      <c r="E1725" t="s">
        <v>584</v>
      </c>
      <c r="F1725" t="s">
        <v>555</v>
      </c>
      <c r="G1725" t="s">
        <v>2405</v>
      </c>
      <c r="H1725" t="s">
        <v>178</v>
      </c>
      <c r="I1725" t="s">
        <v>132</v>
      </c>
      <c r="J1725" t="s">
        <v>37</v>
      </c>
      <c r="K1725" t="s">
        <v>586</v>
      </c>
      <c r="L1725" t="s">
        <v>39</v>
      </c>
      <c r="M1725">
        <v>7506</v>
      </c>
      <c r="N1725">
        <v>0</v>
      </c>
      <c r="O1725">
        <v>7506</v>
      </c>
      <c r="P1725">
        <v>0</v>
      </c>
      <c r="Q1725" t="s">
        <v>2921</v>
      </c>
      <c r="R1725" t="s">
        <v>3139</v>
      </c>
      <c r="S1725" t="s">
        <v>8383</v>
      </c>
      <c r="T1725" t="s">
        <v>588</v>
      </c>
      <c r="U1725" t="s">
        <v>8384</v>
      </c>
      <c r="V1725" t="s">
        <v>8385</v>
      </c>
      <c r="W1725" t="s">
        <v>588</v>
      </c>
      <c r="X1725" t="str">
        <f t="shared" si="26"/>
        <v>Funcionamiento</v>
      </c>
      <c r="Y1725" t="s">
        <v>2405</v>
      </c>
    </row>
    <row r="1726" spans="1:25" x14ac:dyDescent="0.2">
      <c r="A1726" t="s">
        <v>3139</v>
      </c>
      <c r="B1726" t="s">
        <v>3266</v>
      </c>
      <c r="C1726" s="71" t="s">
        <v>4382</v>
      </c>
      <c r="D1726" t="s">
        <v>583</v>
      </c>
      <c r="E1726" t="s">
        <v>584</v>
      </c>
      <c r="F1726" t="s">
        <v>555</v>
      </c>
      <c r="G1726" t="s">
        <v>2405</v>
      </c>
      <c r="H1726" t="s">
        <v>193</v>
      </c>
      <c r="I1726" t="s">
        <v>148</v>
      </c>
      <c r="J1726" t="s">
        <v>37</v>
      </c>
      <c r="K1726" t="s">
        <v>586</v>
      </c>
      <c r="L1726" t="s">
        <v>39</v>
      </c>
      <c r="M1726">
        <v>1789423</v>
      </c>
      <c r="N1726">
        <v>0</v>
      </c>
      <c r="O1726">
        <v>1789423</v>
      </c>
      <c r="P1726">
        <v>0</v>
      </c>
      <c r="Q1726" t="s">
        <v>2921</v>
      </c>
      <c r="R1726" t="s">
        <v>3139</v>
      </c>
      <c r="S1726" t="s">
        <v>8383</v>
      </c>
      <c r="T1726" t="s">
        <v>588</v>
      </c>
      <c r="U1726" t="s">
        <v>8384</v>
      </c>
      <c r="V1726" t="s">
        <v>8385</v>
      </c>
      <c r="W1726" t="s">
        <v>588</v>
      </c>
      <c r="X1726" t="str">
        <f t="shared" si="26"/>
        <v>Funcionamiento</v>
      </c>
      <c r="Y1726" t="s">
        <v>2405</v>
      </c>
    </row>
    <row r="1727" spans="1:25" x14ac:dyDescent="0.2">
      <c r="A1727" t="s">
        <v>3190</v>
      </c>
      <c r="B1727" t="s">
        <v>3266</v>
      </c>
      <c r="C1727" s="71" t="s">
        <v>4383</v>
      </c>
      <c r="D1727" t="s">
        <v>583</v>
      </c>
      <c r="E1727" t="s">
        <v>584</v>
      </c>
      <c r="F1727" t="s">
        <v>555</v>
      </c>
      <c r="G1727" t="s">
        <v>2405</v>
      </c>
      <c r="H1727" t="s">
        <v>177</v>
      </c>
      <c r="I1727" t="s">
        <v>131</v>
      </c>
      <c r="J1727" t="s">
        <v>37</v>
      </c>
      <c r="K1727" t="s">
        <v>586</v>
      </c>
      <c r="L1727" t="s">
        <v>39</v>
      </c>
      <c r="M1727">
        <v>1790400</v>
      </c>
      <c r="N1727">
        <v>0</v>
      </c>
      <c r="O1727">
        <v>1790400</v>
      </c>
      <c r="P1727">
        <v>0</v>
      </c>
      <c r="Q1727" t="s">
        <v>2922</v>
      </c>
      <c r="R1727" t="s">
        <v>3190</v>
      </c>
      <c r="S1727" t="s">
        <v>4384</v>
      </c>
      <c r="T1727" t="s">
        <v>588</v>
      </c>
      <c r="U1727" t="s">
        <v>4385</v>
      </c>
      <c r="V1727" t="s">
        <v>4386</v>
      </c>
      <c r="W1727" t="s">
        <v>588</v>
      </c>
      <c r="X1727" t="str">
        <f t="shared" si="26"/>
        <v>Funcionamiento</v>
      </c>
      <c r="Y1727" t="s">
        <v>2405</v>
      </c>
    </row>
    <row r="1728" spans="1:25" x14ac:dyDescent="0.2">
      <c r="A1728" t="s">
        <v>3190</v>
      </c>
      <c r="B1728" t="s">
        <v>3266</v>
      </c>
      <c r="C1728" s="71" t="s">
        <v>4383</v>
      </c>
      <c r="D1728" t="s">
        <v>583</v>
      </c>
      <c r="E1728" t="s">
        <v>584</v>
      </c>
      <c r="F1728" t="s">
        <v>555</v>
      </c>
      <c r="G1728" t="s">
        <v>2405</v>
      </c>
      <c r="H1728" t="s">
        <v>172</v>
      </c>
      <c r="I1728" t="s">
        <v>126</v>
      </c>
      <c r="J1728" t="s">
        <v>37</v>
      </c>
      <c r="K1728" t="s">
        <v>586</v>
      </c>
      <c r="L1728" t="s">
        <v>39</v>
      </c>
      <c r="M1728">
        <v>10295600</v>
      </c>
      <c r="N1728">
        <v>0</v>
      </c>
      <c r="O1728">
        <v>10295600</v>
      </c>
      <c r="P1728">
        <v>0</v>
      </c>
      <c r="Q1728" t="s">
        <v>2922</v>
      </c>
      <c r="R1728" t="s">
        <v>3190</v>
      </c>
      <c r="S1728" t="s">
        <v>4384</v>
      </c>
      <c r="T1728" t="s">
        <v>588</v>
      </c>
      <c r="U1728" t="s">
        <v>4385</v>
      </c>
      <c r="V1728" t="s">
        <v>4386</v>
      </c>
      <c r="W1728" t="s">
        <v>588</v>
      </c>
      <c r="X1728" t="str">
        <f t="shared" si="26"/>
        <v>Funcionamiento</v>
      </c>
      <c r="Y1728" t="s">
        <v>2405</v>
      </c>
    </row>
    <row r="1729" spans="1:25" x14ac:dyDescent="0.2">
      <c r="A1729" t="s">
        <v>3190</v>
      </c>
      <c r="B1729" t="s">
        <v>3266</v>
      </c>
      <c r="C1729" s="71" t="s">
        <v>4383</v>
      </c>
      <c r="D1729" t="s">
        <v>583</v>
      </c>
      <c r="E1729" t="s">
        <v>584</v>
      </c>
      <c r="F1729" t="s">
        <v>555</v>
      </c>
      <c r="G1729" t="s">
        <v>2405</v>
      </c>
      <c r="H1729" t="s">
        <v>175</v>
      </c>
      <c r="I1729" t="s">
        <v>129</v>
      </c>
      <c r="J1729" t="s">
        <v>37</v>
      </c>
      <c r="K1729" t="s">
        <v>586</v>
      </c>
      <c r="L1729" t="s">
        <v>39</v>
      </c>
      <c r="M1729">
        <v>1248800</v>
      </c>
      <c r="N1729">
        <v>0</v>
      </c>
      <c r="O1729">
        <v>1248800</v>
      </c>
      <c r="P1729">
        <v>0</v>
      </c>
      <c r="Q1729" t="s">
        <v>2922</v>
      </c>
      <c r="R1729" t="s">
        <v>3190</v>
      </c>
      <c r="S1729" t="s">
        <v>4384</v>
      </c>
      <c r="T1729" t="s">
        <v>588</v>
      </c>
      <c r="U1729" t="s">
        <v>4385</v>
      </c>
      <c r="V1729" t="s">
        <v>4386</v>
      </c>
      <c r="W1729" t="s">
        <v>588</v>
      </c>
      <c r="X1729" t="str">
        <f t="shared" si="26"/>
        <v>Funcionamiento</v>
      </c>
      <c r="Y1729" t="s">
        <v>2405</v>
      </c>
    </row>
    <row r="1730" spans="1:25" x14ac:dyDescent="0.2">
      <c r="A1730" t="s">
        <v>3190</v>
      </c>
      <c r="B1730" t="s">
        <v>3266</v>
      </c>
      <c r="C1730" s="71" t="s">
        <v>4383</v>
      </c>
      <c r="D1730" t="s">
        <v>583</v>
      </c>
      <c r="E1730" t="s">
        <v>584</v>
      </c>
      <c r="F1730" t="s">
        <v>555</v>
      </c>
      <c r="G1730" t="s">
        <v>2405</v>
      </c>
      <c r="H1730" t="s">
        <v>173</v>
      </c>
      <c r="I1730" t="s">
        <v>127</v>
      </c>
      <c r="J1730" t="s">
        <v>37</v>
      </c>
      <c r="K1730" t="s">
        <v>586</v>
      </c>
      <c r="L1730" t="s">
        <v>39</v>
      </c>
      <c r="M1730">
        <v>7293300</v>
      </c>
      <c r="N1730">
        <v>0</v>
      </c>
      <c r="O1730">
        <v>7293300</v>
      </c>
      <c r="P1730">
        <v>0</v>
      </c>
      <c r="Q1730" t="s">
        <v>2922</v>
      </c>
      <c r="R1730" t="s">
        <v>3190</v>
      </c>
      <c r="S1730" t="s">
        <v>4384</v>
      </c>
      <c r="T1730" t="s">
        <v>588</v>
      </c>
      <c r="U1730" t="s">
        <v>4385</v>
      </c>
      <c r="V1730" t="s">
        <v>4386</v>
      </c>
      <c r="W1730" t="s">
        <v>588</v>
      </c>
      <c r="X1730" t="str">
        <f t="shared" ref="X1730:X1793" si="27">IF(LEFT(H1730,1)="C","Inversión","Funcionamiento")</f>
        <v>Funcionamiento</v>
      </c>
      <c r="Y1730" t="s">
        <v>2405</v>
      </c>
    </row>
    <row r="1731" spans="1:25" x14ac:dyDescent="0.2">
      <c r="A1731" t="s">
        <v>3190</v>
      </c>
      <c r="B1731" t="s">
        <v>3266</v>
      </c>
      <c r="C1731" s="71" t="s">
        <v>4383</v>
      </c>
      <c r="D1731" t="s">
        <v>583</v>
      </c>
      <c r="E1731" t="s">
        <v>584</v>
      </c>
      <c r="F1731" t="s">
        <v>555</v>
      </c>
      <c r="G1731" t="s">
        <v>2405</v>
      </c>
      <c r="H1731" t="s">
        <v>174</v>
      </c>
      <c r="I1731" t="s">
        <v>128</v>
      </c>
      <c r="J1731" t="s">
        <v>37</v>
      </c>
      <c r="K1731" t="s">
        <v>586</v>
      </c>
      <c r="L1731" t="s">
        <v>39</v>
      </c>
      <c r="M1731">
        <v>3579900</v>
      </c>
      <c r="N1731">
        <v>0</v>
      </c>
      <c r="O1731">
        <v>3579900</v>
      </c>
      <c r="P1731">
        <v>0</v>
      </c>
      <c r="Q1731" t="s">
        <v>2922</v>
      </c>
      <c r="R1731" t="s">
        <v>3190</v>
      </c>
      <c r="S1731" t="s">
        <v>4384</v>
      </c>
      <c r="T1731" t="s">
        <v>588</v>
      </c>
      <c r="U1731" t="s">
        <v>4385</v>
      </c>
      <c r="V1731" t="s">
        <v>4386</v>
      </c>
      <c r="W1731" t="s">
        <v>588</v>
      </c>
      <c r="X1731" t="str">
        <f t="shared" si="27"/>
        <v>Funcionamiento</v>
      </c>
      <c r="Y1731" t="s">
        <v>2405</v>
      </c>
    </row>
    <row r="1732" spans="1:25" x14ac:dyDescent="0.2">
      <c r="A1732" t="s">
        <v>3190</v>
      </c>
      <c r="B1732" t="s">
        <v>3266</v>
      </c>
      <c r="C1732" s="71" t="s">
        <v>4383</v>
      </c>
      <c r="D1732" t="s">
        <v>583</v>
      </c>
      <c r="E1732" t="s">
        <v>584</v>
      </c>
      <c r="F1732" t="s">
        <v>555</v>
      </c>
      <c r="G1732" t="s">
        <v>2405</v>
      </c>
      <c r="H1732" t="s">
        <v>176</v>
      </c>
      <c r="I1732" t="s">
        <v>130</v>
      </c>
      <c r="J1732" t="s">
        <v>37</v>
      </c>
      <c r="K1732" t="s">
        <v>586</v>
      </c>
      <c r="L1732" t="s">
        <v>39</v>
      </c>
      <c r="M1732">
        <v>2685600</v>
      </c>
      <c r="N1732">
        <v>0</v>
      </c>
      <c r="O1732">
        <v>2685600</v>
      </c>
      <c r="P1732">
        <v>0</v>
      </c>
      <c r="Q1732" t="s">
        <v>2922</v>
      </c>
      <c r="R1732" t="s">
        <v>3190</v>
      </c>
      <c r="S1732" t="s">
        <v>4384</v>
      </c>
      <c r="T1732" t="s">
        <v>588</v>
      </c>
      <c r="U1732" t="s">
        <v>4385</v>
      </c>
      <c r="V1732" t="s">
        <v>4386</v>
      </c>
      <c r="W1732" t="s">
        <v>588</v>
      </c>
      <c r="X1732" t="str">
        <f t="shared" si="27"/>
        <v>Funcionamiento</v>
      </c>
      <c r="Y1732" t="s">
        <v>2405</v>
      </c>
    </row>
    <row r="1733" spans="1:25" x14ac:dyDescent="0.2">
      <c r="A1733" t="s">
        <v>3194</v>
      </c>
      <c r="B1733" t="s">
        <v>7884</v>
      </c>
      <c r="C1733" s="71" t="s">
        <v>7908</v>
      </c>
      <c r="D1733" t="s">
        <v>583</v>
      </c>
      <c r="E1733" t="s">
        <v>584</v>
      </c>
      <c r="F1733" t="s">
        <v>3087</v>
      </c>
      <c r="G1733" t="s">
        <v>2405</v>
      </c>
      <c r="H1733" t="s">
        <v>197</v>
      </c>
      <c r="I1733" t="s">
        <v>155</v>
      </c>
      <c r="J1733" t="s">
        <v>48</v>
      </c>
      <c r="K1733" t="s">
        <v>596</v>
      </c>
      <c r="L1733" t="s">
        <v>39</v>
      </c>
      <c r="M1733">
        <v>63708120</v>
      </c>
      <c r="N1733">
        <v>0</v>
      </c>
      <c r="O1733">
        <v>63708120</v>
      </c>
      <c r="P1733">
        <v>1112364</v>
      </c>
      <c r="Q1733" t="s">
        <v>7909</v>
      </c>
      <c r="R1733" t="s">
        <v>3194</v>
      </c>
      <c r="S1733" t="s">
        <v>11325</v>
      </c>
      <c r="T1733" t="s">
        <v>588</v>
      </c>
      <c r="U1733" t="s">
        <v>588</v>
      </c>
      <c r="V1733" t="s">
        <v>588</v>
      </c>
      <c r="W1733" t="s">
        <v>588</v>
      </c>
      <c r="X1733" t="str">
        <f t="shared" si="27"/>
        <v>Inversión</v>
      </c>
      <c r="Y1733" t="s">
        <v>626</v>
      </c>
    </row>
    <row r="1734" spans="1:25" x14ac:dyDescent="0.2">
      <c r="A1734" t="s">
        <v>3200</v>
      </c>
      <c r="B1734" t="s">
        <v>7884</v>
      </c>
      <c r="C1734" s="71" t="s">
        <v>7910</v>
      </c>
      <c r="D1734" t="s">
        <v>583</v>
      </c>
      <c r="E1734" t="s">
        <v>584</v>
      </c>
      <c r="F1734" t="s">
        <v>3087</v>
      </c>
      <c r="G1734" t="s">
        <v>2405</v>
      </c>
      <c r="H1734" t="s">
        <v>197</v>
      </c>
      <c r="I1734" t="s">
        <v>155</v>
      </c>
      <c r="J1734" t="s">
        <v>48</v>
      </c>
      <c r="K1734" t="s">
        <v>596</v>
      </c>
      <c r="L1734" t="s">
        <v>39</v>
      </c>
      <c r="M1734">
        <v>5092755</v>
      </c>
      <c r="N1734">
        <v>0</v>
      </c>
      <c r="O1734">
        <v>5092755</v>
      </c>
      <c r="P1734">
        <v>339517</v>
      </c>
      <c r="Q1734" t="s">
        <v>7911</v>
      </c>
      <c r="R1734" t="s">
        <v>3200</v>
      </c>
      <c r="S1734" t="s">
        <v>5358</v>
      </c>
      <c r="T1734" t="s">
        <v>6400</v>
      </c>
      <c r="U1734" t="s">
        <v>8978</v>
      </c>
      <c r="V1734" t="s">
        <v>8979</v>
      </c>
      <c r="W1734" t="s">
        <v>588</v>
      </c>
      <c r="X1734" t="str">
        <f t="shared" si="27"/>
        <v>Inversión</v>
      </c>
      <c r="Y1734" t="s">
        <v>626</v>
      </c>
    </row>
    <row r="1735" spans="1:25" x14ac:dyDescent="0.2">
      <c r="A1735" t="s">
        <v>3146</v>
      </c>
      <c r="B1735" t="s">
        <v>7884</v>
      </c>
      <c r="C1735" s="71" t="s">
        <v>7912</v>
      </c>
      <c r="D1735" t="s">
        <v>583</v>
      </c>
      <c r="E1735" t="s">
        <v>584</v>
      </c>
      <c r="F1735" t="s">
        <v>3087</v>
      </c>
      <c r="G1735" t="s">
        <v>2405</v>
      </c>
      <c r="H1735" t="s">
        <v>197</v>
      </c>
      <c r="I1735" t="s">
        <v>155</v>
      </c>
      <c r="J1735" t="s">
        <v>48</v>
      </c>
      <c r="K1735" t="s">
        <v>596</v>
      </c>
      <c r="L1735" t="s">
        <v>39</v>
      </c>
      <c r="M1735">
        <v>21205260</v>
      </c>
      <c r="N1735">
        <v>0</v>
      </c>
      <c r="O1735">
        <v>21205260</v>
      </c>
      <c r="P1735">
        <v>5301315</v>
      </c>
      <c r="Q1735" t="s">
        <v>7913</v>
      </c>
      <c r="R1735" t="s">
        <v>3146</v>
      </c>
      <c r="S1735" t="s">
        <v>8980</v>
      </c>
      <c r="T1735" t="s">
        <v>588</v>
      </c>
      <c r="U1735" t="s">
        <v>588</v>
      </c>
      <c r="V1735" t="s">
        <v>588</v>
      </c>
      <c r="W1735" t="s">
        <v>588</v>
      </c>
      <c r="X1735" t="str">
        <f t="shared" si="27"/>
        <v>Inversión</v>
      </c>
      <c r="Y1735" t="s">
        <v>626</v>
      </c>
    </row>
    <row r="1736" spans="1:25" x14ac:dyDescent="0.2">
      <c r="A1736" t="s">
        <v>3211</v>
      </c>
      <c r="B1736" t="s">
        <v>7884</v>
      </c>
      <c r="C1736" s="71" t="s">
        <v>7914</v>
      </c>
      <c r="D1736" t="s">
        <v>583</v>
      </c>
      <c r="E1736" t="s">
        <v>584</v>
      </c>
      <c r="F1736" t="s">
        <v>3087</v>
      </c>
      <c r="G1736" t="s">
        <v>2405</v>
      </c>
      <c r="H1736" t="s">
        <v>197</v>
      </c>
      <c r="I1736" t="s">
        <v>155</v>
      </c>
      <c r="J1736" t="s">
        <v>48</v>
      </c>
      <c r="K1736" t="s">
        <v>596</v>
      </c>
      <c r="L1736" t="s">
        <v>39</v>
      </c>
      <c r="M1736">
        <v>21135865</v>
      </c>
      <c r="N1736">
        <v>-15135865</v>
      </c>
      <c r="O1736">
        <v>6000000</v>
      </c>
      <c r="P1736">
        <v>1000000</v>
      </c>
      <c r="Q1736" t="s">
        <v>7915</v>
      </c>
      <c r="R1736" t="s">
        <v>3211</v>
      </c>
      <c r="S1736" t="s">
        <v>5311</v>
      </c>
      <c r="T1736" t="s">
        <v>6675</v>
      </c>
      <c r="U1736" t="s">
        <v>7629</v>
      </c>
      <c r="V1736" t="s">
        <v>8981</v>
      </c>
      <c r="W1736" t="s">
        <v>588</v>
      </c>
      <c r="X1736" t="str">
        <f t="shared" si="27"/>
        <v>Inversión</v>
      </c>
      <c r="Y1736" t="s">
        <v>626</v>
      </c>
    </row>
    <row r="1737" spans="1:25" x14ac:dyDescent="0.2">
      <c r="A1737" t="s">
        <v>3215</v>
      </c>
      <c r="B1737" t="s">
        <v>7884</v>
      </c>
      <c r="C1737" s="71" t="s">
        <v>7916</v>
      </c>
      <c r="D1737" t="s">
        <v>583</v>
      </c>
      <c r="E1737" t="s">
        <v>584</v>
      </c>
      <c r="F1737" t="s">
        <v>3087</v>
      </c>
      <c r="G1737" t="s">
        <v>2405</v>
      </c>
      <c r="H1737" t="s">
        <v>197</v>
      </c>
      <c r="I1737" t="s">
        <v>155</v>
      </c>
      <c r="J1737" t="s">
        <v>48</v>
      </c>
      <c r="K1737" t="s">
        <v>596</v>
      </c>
      <c r="L1737" t="s">
        <v>39</v>
      </c>
      <c r="M1737">
        <v>6397727</v>
      </c>
      <c r="N1737">
        <v>0</v>
      </c>
      <c r="O1737">
        <v>6397727</v>
      </c>
      <c r="P1737">
        <v>3</v>
      </c>
      <c r="Q1737" t="s">
        <v>7917</v>
      </c>
      <c r="R1737" t="s">
        <v>3215</v>
      </c>
      <c r="S1737" t="s">
        <v>5789</v>
      </c>
      <c r="T1737" t="s">
        <v>588</v>
      </c>
      <c r="U1737" t="s">
        <v>588</v>
      </c>
      <c r="V1737" t="s">
        <v>588</v>
      </c>
      <c r="W1737" t="s">
        <v>588</v>
      </c>
      <c r="X1737" t="str">
        <f t="shared" si="27"/>
        <v>Inversión</v>
      </c>
      <c r="Y1737" t="s">
        <v>626</v>
      </c>
    </row>
    <row r="1738" spans="1:25" x14ac:dyDescent="0.2">
      <c r="A1738" t="s">
        <v>3160</v>
      </c>
      <c r="B1738" t="s">
        <v>7884</v>
      </c>
      <c r="C1738" s="71" t="s">
        <v>7918</v>
      </c>
      <c r="D1738" t="s">
        <v>583</v>
      </c>
      <c r="E1738" t="s">
        <v>584</v>
      </c>
      <c r="F1738" t="s">
        <v>3087</v>
      </c>
      <c r="G1738" t="s">
        <v>2405</v>
      </c>
      <c r="H1738" t="s">
        <v>197</v>
      </c>
      <c r="I1738" t="s">
        <v>155</v>
      </c>
      <c r="J1738" t="s">
        <v>48</v>
      </c>
      <c r="K1738" t="s">
        <v>596</v>
      </c>
      <c r="L1738" t="s">
        <v>39</v>
      </c>
      <c r="M1738">
        <v>7000000</v>
      </c>
      <c r="N1738">
        <v>0</v>
      </c>
      <c r="O1738">
        <v>7000000</v>
      </c>
      <c r="P1738">
        <v>1050000</v>
      </c>
      <c r="Q1738" t="s">
        <v>7919</v>
      </c>
      <c r="R1738" t="s">
        <v>3160</v>
      </c>
      <c r="S1738" t="s">
        <v>6199</v>
      </c>
      <c r="T1738" t="s">
        <v>588</v>
      </c>
      <c r="U1738" t="s">
        <v>588</v>
      </c>
      <c r="V1738" t="s">
        <v>588</v>
      </c>
      <c r="W1738" t="s">
        <v>588</v>
      </c>
      <c r="X1738" t="str">
        <f t="shared" si="27"/>
        <v>Inversión</v>
      </c>
      <c r="Y1738" t="s">
        <v>626</v>
      </c>
    </row>
    <row r="1739" spans="1:25" x14ac:dyDescent="0.2">
      <c r="A1739" t="s">
        <v>3150</v>
      </c>
      <c r="B1739" t="s">
        <v>7884</v>
      </c>
      <c r="C1739" s="71" t="s">
        <v>7920</v>
      </c>
      <c r="D1739" t="s">
        <v>583</v>
      </c>
      <c r="E1739" t="s">
        <v>584</v>
      </c>
      <c r="F1739" t="s">
        <v>3087</v>
      </c>
      <c r="G1739" t="s">
        <v>2405</v>
      </c>
      <c r="H1739" t="s">
        <v>197</v>
      </c>
      <c r="I1739" t="s">
        <v>155</v>
      </c>
      <c r="J1739" t="s">
        <v>48</v>
      </c>
      <c r="K1739" t="s">
        <v>596</v>
      </c>
      <c r="L1739" t="s">
        <v>39</v>
      </c>
      <c r="M1739">
        <v>10500000</v>
      </c>
      <c r="N1739">
        <v>0</v>
      </c>
      <c r="O1739">
        <v>10500000</v>
      </c>
      <c r="P1739">
        <v>4550000</v>
      </c>
      <c r="Q1739" t="s">
        <v>7921</v>
      </c>
      <c r="R1739" t="s">
        <v>3150</v>
      </c>
      <c r="S1739" t="s">
        <v>6178</v>
      </c>
      <c r="T1739" t="s">
        <v>588</v>
      </c>
      <c r="U1739" t="s">
        <v>588</v>
      </c>
      <c r="V1739" t="s">
        <v>588</v>
      </c>
      <c r="W1739" t="s">
        <v>588</v>
      </c>
      <c r="X1739" t="str">
        <f t="shared" si="27"/>
        <v>Inversión</v>
      </c>
      <c r="Y1739" t="s">
        <v>626</v>
      </c>
    </row>
    <row r="1740" spans="1:25" x14ac:dyDescent="0.2">
      <c r="A1740" t="s">
        <v>3223</v>
      </c>
      <c r="B1740" t="s">
        <v>7884</v>
      </c>
      <c r="C1740" s="71" t="s">
        <v>7922</v>
      </c>
      <c r="D1740" t="s">
        <v>583</v>
      </c>
      <c r="E1740" t="s">
        <v>602</v>
      </c>
      <c r="F1740" t="s">
        <v>3087</v>
      </c>
      <c r="G1740" t="s">
        <v>2405</v>
      </c>
      <c r="H1740" t="s">
        <v>197</v>
      </c>
      <c r="I1740" t="s">
        <v>155</v>
      </c>
      <c r="J1740" t="s">
        <v>48</v>
      </c>
      <c r="K1740" t="s">
        <v>596</v>
      </c>
      <c r="L1740" t="s">
        <v>39</v>
      </c>
      <c r="M1740">
        <v>3300000</v>
      </c>
      <c r="N1740">
        <v>-3300000</v>
      </c>
      <c r="O1740">
        <v>0</v>
      </c>
      <c r="P1740">
        <v>0</v>
      </c>
      <c r="Q1740" t="s">
        <v>7923</v>
      </c>
      <c r="R1740" t="s">
        <v>3223</v>
      </c>
      <c r="S1740" t="s">
        <v>588</v>
      </c>
      <c r="T1740" t="s">
        <v>588</v>
      </c>
      <c r="U1740" t="s">
        <v>588</v>
      </c>
      <c r="V1740" t="s">
        <v>588</v>
      </c>
      <c r="W1740" t="s">
        <v>588</v>
      </c>
      <c r="X1740" t="str">
        <f t="shared" si="27"/>
        <v>Inversión</v>
      </c>
      <c r="Y1740" t="s">
        <v>626</v>
      </c>
    </row>
    <row r="1741" spans="1:25" x14ac:dyDescent="0.2">
      <c r="A1741" t="s">
        <v>3229</v>
      </c>
      <c r="B1741" t="s">
        <v>7884</v>
      </c>
      <c r="C1741" s="71" t="s">
        <v>7924</v>
      </c>
      <c r="D1741" t="s">
        <v>583</v>
      </c>
      <c r="E1741" t="s">
        <v>602</v>
      </c>
      <c r="F1741" t="s">
        <v>3087</v>
      </c>
      <c r="G1741" t="s">
        <v>2405</v>
      </c>
      <c r="H1741" t="s">
        <v>197</v>
      </c>
      <c r="I1741" t="s">
        <v>155</v>
      </c>
      <c r="J1741" t="s">
        <v>48</v>
      </c>
      <c r="K1741" t="s">
        <v>596</v>
      </c>
      <c r="L1741" t="s">
        <v>39</v>
      </c>
      <c r="M1741">
        <v>5619247</v>
      </c>
      <c r="N1741">
        <v>0</v>
      </c>
      <c r="O1741">
        <v>5619247</v>
      </c>
      <c r="P1741">
        <v>5619247</v>
      </c>
      <c r="Q1741" t="s">
        <v>7925</v>
      </c>
      <c r="R1741" t="s">
        <v>3229</v>
      </c>
      <c r="S1741" t="s">
        <v>588</v>
      </c>
      <c r="T1741" t="s">
        <v>588</v>
      </c>
      <c r="U1741" t="s">
        <v>588</v>
      </c>
      <c r="V1741" t="s">
        <v>588</v>
      </c>
      <c r="W1741" t="s">
        <v>588</v>
      </c>
      <c r="X1741" t="str">
        <f t="shared" si="27"/>
        <v>Inversión</v>
      </c>
      <c r="Y1741" t="s">
        <v>626</v>
      </c>
    </row>
    <row r="1742" spans="1:25" x14ac:dyDescent="0.2">
      <c r="A1742" t="s">
        <v>3235</v>
      </c>
      <c r="B1742" t="s">
        <v>7884</v>
      </c>
      <c r="C1742" s="71" t="s">
        <v>7926</v>
      </c>
      <c r="D1742" t="s">
        <v>583</v>
      </c>
      <c r="E1742" t="s">
        <v>584</v>
      </c>
      <c r="F1742" t="s">
        <v>3087</v>
      </c>
      <c r="G1742" t="s">
        <v>2405</v>
      </c>
      <c r="H1742" t="s">
        <v>197</v>
      </c>
      <c r="I1742" t="s">
        <v>155</v>
      </c>
      <c r="J1742" t="s">
        <v>48</v>
      </c>
      <c r="K1742" t="s">
        <v>596</v>
      </c>
      <c r="L1742" t="s">
        <v>39</v>
      </c>
      <c r="M1742">
        <v>7584300</v>
      </c>
      <c r="N1742">
        <v>0</v>
      </c>
      <c r="O1742">
        <v>7584300</v>
      </c>
      <c r="P1742">
        <v>707868</v>
      </c>
      <c r="Q1742" t="s">
        <v>7927</v>
      </c>
      <c r="R1742" t="s">
        <v>3235</v>
      </c>
      <c r="S1742" t="s">
        <v>5960</v>
      </c>
      <c r="T1742" t="s">
        <v>6600</v>
      </c>
      <c r="U1742" t="s">
        <v>11326</v>
      </c>
      <c r="V1742" t="s">
        <v>11327</v>
      </c>
      <c r="W1742" t="s">
        <v>588</v>
      </c>
      <c r="X1742" t="str">
        <f t="shared" si="27"/>
        <v>Inversión</v>
      </c>
      <c r="Y1742" t="s">
        <v>626</v>
      </c>
    </row>
    <row r="1743" spans="1:25" x14ac:dyDescent="0.2">
      <c r="A1743" t="s">
        <v>3167</v>
      </c>
      <c r="B1743" t="s">
        <v>7884</v>
      </c>
      <c r="C1743" s="71" t="s">
        <v>7928</v>
      </c>
      <c r="D1743" t="s">
        <v>583</v>
      </c>
      <c r="E1743" t="s">
        <v>584</v>
      </c>
      <c r="F1743" t="s">
        <v>3087</v>
      </c>
      <c r="G1743" t="s">
        <v>2405</v>
      </c>
      <c r="H1743" t="s">
        <v>197</v>
      </c>
      <c r="I1743" t="s">
        <v>155</v>
      </c>
      <c r="J1743" t="s">
        <v>48</v>
      </c>
      <c r="K1743" t="s">
        <v>596</v>
      </c>
      <c r="L1743" t="s">
        <v>39</v>
      </c>
      <c r="M1743">
        <v>5092755</v>
      </c>
      <c r="N1743">
        <v>0</v>
      </c>
      <c r="O1743">
        <v>5092755</v>
      </c>
      <c r="P1743">
        <v>475324</v>
      </c>
      <c r="Q1743" t="s">
        <v>7929</v>
      </c>
      <c r="R1743" t="s">
        <v>3167</v>
      </c>
      <c r="S1743" t="s">
        <v>5964</v>
      </c>
      <c r="T1743" t="s">
        <v>6587</v>
      </c>
      <c r="U1743" t="s">
        <v>7641</v>
      </c>
      <c r="V1743" t="s">
        <v>8982</v>
      </c>
      <c r="W1743" t="s">
        <v>588</v>
      </c>
      <c r="X1743" t="str">
        <f t="shared" si="27"/>
        <v>Inversión</v>
      </c>
      <c r="Y1743" t="s">
        <v>626</v>
      </c>
    </row>
    <row r="1744" spans="1:25" x14ac:dyDescent="0.2">
      <c r="A1744" t="s">
        <v>3245</v>
      </c>
      <c r="B1744" t="s">
        <v>8287</v>
      </c>
      <c r="C1744" s="71" t="s">
        <v>8386</v>
      </c>
      <c r="D1744" t="s">
        <v>583</v>
      </c>
      <c r="E1744" t="s">
        <v>584</v>
      </c>
      <c r="F1744" t="s">
        <v>555</v>
      </c>
      <c r="G1744" t="s">
        <v>2405</v>
      </c>
      <c r="H1744" t="s">
        <v>166</v>
      </c>
      <c r="I1744" t="s">
        <v>120</v>
      </c>
      <c r="J1744" t="s">
        <v>37</v>
      </c>
      <c r="K1744" t="s">
        <v>586</v>
      </c>
      <c r="L1744" t="s">
        <v>39</v>
      </c>
      <c r="M1744">
        <v>1935396</v>
      </c>
      <c r="N1744">
        <v>0</v>
      </c>
      <c r="O1744">
        <v>1935396</v>
      </c>
      <c r="P1744">
        <v>0</v>
      </c>
      <c r="Q1744" t="s">
        <v>8344</v>
      </c>
      <c r="R1744" t="s">
        <v>3245</v>
      </c>
      <c r="S1744" t="s">
        <v>8387</v>
      </c>
      <c r="T1744" t="s">
        <v>588</v>
      </c>
      <c r="U1744" t="s">
        <v>8388</v>
      </c>
      <c r="V1744" t="s">
        <v>8389</v>
      </c>
      <c r="W1744" t="s">
        <v>588</v>
      </c>
      <c r="X1744" t="str">
        <f t="shared" si="27"/>
        <v>Funcionamiento</v>
      </c>
      <c r="Y1744" t="s">
        <v>2405</v>
      </c>
    </row>
    <row r="1745" spans="1:25" x14ac:dyDescent="0.2">
      <c r="A1745" t="s">
        <v>3245</v>
      </c>
      <c r="B1745" t="s">
        <v>8287</v>
      </c>
      <c r="C1745" s="71" t="s">
        <v>8386</v>
      </c>
      <c r="D1745" t="s">
        <v>583</v>
      </c>
      <c r="E1745" t="s">
        <v>584</v>
      </c>
      <c r="F1745" t="s">
        <v>555</v>
      </c>
      <c r="G1745" t="s">
        <v>2405</v>
      </c>
      <c r="H1745" t="s">
        <v>178</v>
      </c>
      <c r="I1745" t="s">
        <v>132</v>
      </c>
      <c r="J1745" t="s">
        <v>37</v>
      </c>
      <c r="K1745" t="s">
        <v>586</v>
      </c>
      <c r="L1745" t="s">
        <v>39</v>
      </c>
      <c r="M1745">
        <v>2093178</v>
      </c>
      <c r="N1745">
        <v>0</v>
      </c>
      <c r="O1745">
        <v>2093178</v>
      </c>
      <c r="P1745">
        <v>0</v>
      </c>
      <c r="Q1745" t="s">
        <v>8344</v>
      </c>
      <c r="R1745" t="s">
        <v>3245</v>
      </c>
      <c r="S1745" t="s">
        <v>8387</v>
      </c>
      <c r="T1745" t="s">
        <v>588</v>
      </c>
      <c r="U1745" t="s">
        <v>8388</v>
      </c>
      <c r="V1745" t="s">
        <v>8389</v>
      </c>
      <c r="W1745" t="s">
        <v>588</v>
      </c>
      <c r="X1745" t="str">
        <f t="shared" si="27"/>
        <v>Funcionamiento</v>
      </c>
      <c r="Y1745" t="s">
        <v>2405</v>
      </c>
    </row>
    <row r="1746" spans="1:25" x14ac:dyDescent="0.2">
      <c r="A1746" t="s">
        <v>3245</v>
      </c>
      <c r="B1746" t="s">
        <v>8287</v>
      </c>
      <c r="C1746" s="71" t="s">
        <v>8386</v>
      </c>
      <c r="D1746" t="s">
        <v>583</v>
      </c>
      <c r="E1746" t="s">
        <v>584</v>
      </c>
      <c r="F1746" t="s">
        <v>555</v>
      </c>
      <c r="G1746" t="s">
        <v>2405</v>
      </c>
      <c r="H1746" t="s">
        <v>192</v>
      </c>
      <c r="I1746" t="s">
        <v>147</v>
      </c>
      <c r="J1746" t="s">
        <v>37</v>
      </c>
      <c r="K1746" t="s">
        <v>586</v>
      </c>
      <c r="L1746" t="s">
        <v>39</v>
      </c>
      <c r="M1746">
        <v>1371397</v>
      </c>
      <c r="N1746">
        <v>0</v>
      </c>
      <c r="O1746">
        <v>1371397</v>
      </c>
      <c r="P1746">
        <v>0</v>
      </c>
      <c r="Q1746" t="s">
        <v>8344</v>
      </c>
      <c r="R1746" t="s">
        <v>3245</v>
      </c>
      <c r="S1746" t="s">
        <v>8387</v>
      </c>
      <c r="T1746" t="s">
        <v>588</v>
      </c>
      <c r="U1746" t="s">
        <v>8388</v>
      </c>
      <c r="V1746" t="s">
        <v>8389</v>
      </c>
      <c r="W1746" t="s">
        <v>588</v>
      </c>
      <c r="X1746" t="str">
        <f t="shared" si="27"/>
        <v>Funcionamiento</v>
      </c>
      <c r="Y1746" t="s">
        <v>2405</v>
      </c>
    </row>
    <row r="1747" spans="1:25" x14ac:dyDescent="0.2">
      <c r="A1747" t="s">
        <v>3245</v>
      </c>
      <c r="B1747" t="s">
        <v>8287</v>
      </c>
      <c r="C1747" s="71" t="s">
        <v>8386</v>
      </c>
      <c r="D1747" t="s">
        <v>583</v>
      </c>
      <c r="E1747" t="s">
        <v>584</v>
      </c>
      <c r="F1747" t="s">
        <v>555</v>
      </c>
      <c r="G1747" t="s">
        <v>2405</v>
      </c>
      <c r="H1747" t="s">
        <v>171</v>
      </c>
      <c r="I1747" t="s">
        <v>125</v>
      </c>
      <c r="J1747" t="s">
        <v>37</v>
      </c>
      <c r="K1747" t="s">
        <v>586</v>
      </c>
      <c r="L1747" t="s">
        <v>39</v>
      </c>
      <c r="M1747">
        <v>1883860</v>
      </c>
      <c r="N1747">
        <v>0</v>
      </c>
      <c r="O1747">
        <v>1883860</v>
      </c>
      <c r="P1747">
        <v>0</v>
      </c>
      <c r="Q1747" t="s">
        <v>8344</v>
      </c>
      <c r="R1747" t="s">
        <v>3245</v>
      </c>
      <c r="S1747" t="s">
        <v>8387</v>
      </c>
      <c r="T1747" t="s">
        <v>588</v>
      </c>
      <c r="U1747" t="s">
        <v>8388</v>
      </c>
      <c r="V1747" t="s">
        <v>8389</v>
      </c>
      <c r="W1747" t="s">
        <v>588</v>
      </c>
      <c r="X1747" t="str">
        <f t="shared" si="27"/>
        <v>Funcionamiento</v>
      </c>
      <c r="Y1747" t="s">
        <v>2405</v>
      </c>
    </row>
    <row r="1748" spans="1:25" x14ac:dyDescent="0.2">
      <c r="A1748" t="s">
        <v>3245</v>
      </c>
      <c r="B1748" t="s">
        <v>8287</v>
      </c>
      <c r="C1748" s="71" t="s">
        <v>8386</v>
      </c>
      <c r="D1748" t="s">
        <v>583</v>
      </c>
      <c r="E1748" t="s">
        <v>584</v>
      </c>
      <c r="F1748" t="s">
        <v>555</v>
      </c>
      <c r="G1748" t="s">
        <v>2405</v>
      </c>
      <c r="H1748" t="s">
        <v>169</v>
      </c>
      <c r="I1748" t="s">
        <v>123</v>
      </c>
      <c r="J1748" t="s">
        <v>37</v>
      </c>
      <c r="K1748" t="s">
        <v>586</v>
      </c>
      <c r="L1748" t="s">
        <v>39</v>
      </c>
      <c r="M1748">
        <v>3722596</v>
      </c>
      <c r="N1748">
        <v>0</v>
      </c>
      <c r="O1748">
        <v>3722596</v>
      </c>
      <c r="P1748">
        <v>0</v>
      </c>
      <c r="Q1748" t="s">
        <v>8344</v>
      </c>
      <c r="R1748" t="s">
        <v>3245</v>
      </c>
      <c r="S1748" t="s">
        <v>8387</v>
      </c>
      <c r="T1748" t="s">
        <v>588</v>
      </c>
      <c r="U1748" t="s">
        <v>8388</v>
      </c>
      <c r="V1748" t="s">
        <v>8389</v>
      </c>
      <c r="W1748" t="s">
        <v>588</v>
      </c>
      <c r="X1748" t="str">
        <f t="shared" si="27"/>
        <v>Funcionamiento</v>
      </c>
      <c r="Y1748" t="s">
        <v>2405</v>
      </c>
    </row>
    <row r="1749" spans="1:25" x14ac:dyDescent="0.2">
      <c r="A1749" t="s">
        <v>3245</v>
      </c>
      <c r="B1749" t="s">
        <v>8287</v>
      </c>
      <c r="C1749" s="71" t="s">
        <v>8386</v>
      </c>
      <c r="D1749" t="s">
        <v>583</v>
      </c>
      <c r="E1749" t="s">
        <v>584</v>
      </c>
      <c r="F1749" t="s">
        <v>555</v>
      </c>
      <c r="G1749" t="s">
        <v>2405</v>
      </c>
      <c r="H1749" t="s">
        <v>557</v>
      </c>
      <c r="I1749" t="s">
        <v>3221</v>
      </c>
      <c r="J1749" t="s">
        <v>37</v>
      </c>
      <c r="K1749" t="s">
        <v>586</v>
      </c>
      <c r="L1749" t="s">
        <v>39</v>
      </c>
      <c r="M1749">
        <v>2670775</v>
      </c>
      <c r="N1749">
        <v>0</v>
      </c>
      <c r="O1749">
        <v>2670775</v>
      </c>
      <c r="P1749">
        <v>0</v>
      </c>
      <c r="Q1749" t="s">
        <v>8344</v>
      </c>
      <c r="R1749" t="s">
        <v>3245</v>
      </c>
      <c r="S1749" t="s">
        <v>8387</v>
      </c>
      <c r="T1749" t="s">
        <v>588</v>
      </c>
      <c r="U1749" t="s">
        <v>8388</v>
      </c>
      <c r="V1749" t="s">
        <v>8389</v>
      </c>
      <c r="W1749" t="s">
        <v>588</v>
      </c>
      <c r="X1749" t="str">
        <f t="shared" si="27"/>
        <v>Funcionamiento</v>
      </c>
      <c r="Y1749" t="s">
        <v>2405</v>
      </c>
    </row>
    <row r="1750" spans="1:25" x14ac:dyDescent="0.2">
      <c r="A1750" t="s">
        <v>3245</v>
      </c>
      <c r="B1750" t="s">
        <v>8287</v>
      </c>
      <c r="C1750" s="71" t="s">
        <v>8386</v>
      </c>
      <c r="D1750" t="s">
        <v>583</v>
      </c>
      <c r="E1750" t="s">
        <v>584</v>
      </c>
      <c r="F1750" t="s">
        <v>555</v>
      </c>
      <c r="G1750" t="s">
        <v>2405</v>
      </c>
      <c r="H1750" t="s">
        <v>180</v>
      </c>
      <c r="I1750" t="s">
        <v>134</v>
      </c>
      <c r="J1750" t="s">
        <v>37</v>
      </c>
      <c r="K1750" t="s">
        <v>586</v>
      </c>
      <c r="L1750" t="s">
        <v>39</v>
      </c>
      <c r="M1750">
        <v>150004</v>
      </c>
      <c r="N1750">
        <v>0</v>
      </c>
      <c r="O1750">
        <v>150004</v>
      </c>
      <c r="P1750">
        <v>0</v>
      </c>
      <c r="Q1750" t="s">
        <v>8344</v>
      </c>
      <c r="R1750" t="s">
        <v>3245</v>
      </c>
      <c r="S1750" t="s">
        <v>8387</v>
      </c>
      <c r="T1750" t="s">
        <v>588</v>
      </c>
      <c r="U1750" t="s">
        <v>8388</v>
      </c>
      <c r="V1750" t="s">
        <v>8389</v>
      </c>
      <c r="W1750" t="s">
        <v>588</v>
      </c>
      <c r="X1750" t="str">
        <f t="shared" si="27"/>
        <v>Funcionamiento</v>
      </c>
      <c r="Y1750" t="s">
        <v>2405</v>
      </c>
    </row>
    <row r="1751" spans="1:25" x14ac:dyDescent="0.2">
      <c r="A1751" t="s">
        <v>3245</v>
      </c>
      <c r="B1751" t="s">
        <v>8287</v>
      </c>
      <c r="C1751" s="71" t="s">
        <v>8386</v>
      </c>
      <c r="D1751" t="s">
        <v>583</v>
      </c>
      <c r="E1751" t="s">
        <v>584</v>
      </c>
      <c r="F1751" t="s">
        <v>555</v>
      </c>
      <c r="G1751" t="s">
        <v>2405</v>
      </c>
      <c r="H1751" t="s">
        <v>164</v>
      </c>
      <c r="I1751" t="s">
        <v>118</v>
      </c>
      <c r="J1751" t="s">
        <v>37</v>
      </c>
      <c r="K1751" t="s">
        <v>586</v>
      </c>
      <c r="L1751" t="s">
        <v>39</v>
      </c>
      <c r="M1751">
        <v>78297513</v>
      </c>
      <c r="N1751">
        <v>0</v>
      </c>
      <c r="O1751">
        <v>78297513</v>
      </c>
      <c r="P1751">
        <v>0</v>
      </c>
      <c r="Q1751" t="s">
        <v>8344</v>
      </c>
      <c r="R1751" t="s">
        <v>3245</v>
      </c>
      <c r="S1751" t="s">
        <v>8387</v>
      </c>
      <c r="T1751" t="s">
        <v>588</v>
      </c>
      <c r="U1751" t="s">
        <v>8388</v>
      </c>
      <c r="V1751" t="s">
        <v>8389</v>
      </c>
      <c r="W1751" t="s">
        <v>588</v>
      </c>
      <c r="X1751" t="str">
        <f t="shared" si="27"/>
        <v>Funcionamiento</v>
      </c>
      <c r="Y1751" t="s">
        <v>2405</v>
      </c>
    </row>
    <row r="1752" spans="1:25" x14ac:dyDescent="0.2">
      <c r="A1752" t="s">
        <v>3166</v>
      </c>
      <c r="B1752" t="s">
        <v>8287</v>
      </c>
      <c r="C1752" s="71" t="s">
        <v>8390</v>
      </c>
      <c r="D1752" t="s">
        <v>583</v>
      </c>
      <c r="E1752" t="s">
        <v>584</v>
      </c>
      <c r="F1752" t="s">
        <v>555</v>
      </c>
      <c r="G1752" t="s">
        <v>2405</v>
      </c>
      <c r="H1752" t="s">
        <v>173</v>
      </c>
      <c r="I1752" t="s">
        <v>127</v>
      </c>
      <c r="J1752" t="s">
        <v>37</v>
      </c>
      <c r="K1752" t="s">
        <v>586</v>
      </c>
      <c r="L1752" t="s">
        <v>39</v>
      </c>
      <c r="M1752">
        <v>7094800</v>
      </c>
      <c r="N1752">
        <v>0</v>
      </c>
      <c r="O1752">
        <v>7094800</v>
      </c>
      <c r="P1752">
        <v>0</v>
      </c>
      <c r="Q1752" t="s">
        <v>8391</v>
      </c>
      <c r="R1752" t="s">
        <v>3166</v>
      </c>
      <c r="S1752" t="s">
        <v>5782</v>
      </c>
      <c r="T1752" t="s">
        <v>588</v>
      </c>
      <c r="U1752" t="s">
        <v>8392</v>
      </c>
      <c r="V1752" t="s">
        <v>8393</v>
      </c>
      <c r="W1752" t="s">
        <v>588</v>
      </c>
      <c r="X1752" t="str">
        <f t="shared" si="27"/>
        <v>Funcionamiento</v>
      </c>
      <c r="Y1752" t="s">
        <v>2405</v>
      </c>
    </row>
    <row r="1753" spans="1:25" x14ac:dyDescent="0.2">
      <c r="A1753" t="s">
        <v>3166</v>
      </c>
      <c r="B1753" t="s">
        <v>8287</v>
      </c>
      <c r="C1753" s="71" t="s">
        <v>8390</v>
      </c>
      <c r="D1753" t="s">
        <v>583</v>
      </c>
      <c r="E1753" t="s">
        <v>584</v>
      </c>
      <c r="F1753" t="s">
        <v>555</v>
      </c>
      <c r="G1753" t="s">
        <v>2405</v>
      </c>
      <c r="H1753" t="s">
        <v>175</v>
      </c>
      <c r="I1753" t="s">
        <v>129</v>
      </c>
      <c r="J1753" t="s">
        <v>37</v>
      </c>
      <c r="K1753" t="s">
        <v>586</v>
      </c>
      <c r="L1753" t="s">
        <v>39</v>
      </c>
      <c r="M1753">
        <v>1282600</v>
      </c>
      <c r="N1753">
        <v>0</v>
      </c>
      <c r="O1753">
        <v>1282600</v>
      </c>
      <c r="P1753">
        <v>0</v>
      </c>
      <c r="Q1753" t="s">
        <v>8391</v>
      </c>
      <c r="R1753" t="s">
        <v>3166</v>
      </c>
      <c r="S1753" t="s">
        <v>5782</v>
      </c>
      <c r="T1753" t="s">
        <v>588</v>
      </c>
      <c r="U1753" t="s">
        <v>8392</v>
      </c>
      <c r="V1753" t="s">
        <v>8393</v>
      </c>
      <c r="W1753" t="s">
        <v>588</v>
      </c>
      <c r="X1753" t="str">
        <f t="shared" si="27"/>
        <v>Funcionamiento</v>
      </c>
      <c r="Y1753" t="s">
        <v>2405</v>
      </c>
    </row>
    <row r="1754" spans="1:25" x14ac:dyDescent="0.2">
      <c r="A1754" t="s">
        <v>3166</v>
      </c>
      <c r="B1754" t="s">
        <v>8287</v>
      </c>
      <c r="C1754" s="71" t="s">
        <v>8390</v>
      </c>
      <c r="D1754" t="s">
        <v>583</v>
      </c>
      <c r="E1754" t="s">
        <v>584</v>
      </c>
      <c r="F1754" t="s">
        <v>555</v>
      </c>
      <c r="G1754" t="s">
        <v>2405</v>
      </c>
      <c r="H1754" t="s">
        <v>174</v>
      </c>
      <c r="I1754" t="s">
        <v>128</v>
      </c>
      <c r="J1754" t="s">
        <v>37</v>
      </c>
      <c r="K1754" t="s">
        <v>586</v>
      </c>
      <c r="L1754" t="s">
        <v>39</v>
      </c>
      <c r="M1754">
        <v>3585900</v>
      </c>
      <c r="N1754">
        <v>0</v>
      </c>
      <c r="O1754">
        <v>3585900</v>
      </c>
      <c r="P1754">
        <v>0</v>
      </c>
      <c r="Q1754" t="s">
        <v>8391</v>
      </c>
      <c r="R1754" t="s">
        <v>3166</v>
      </c>
      <c r="S1754" t="s">
        <v>5782</v>
      </c>
      <c r="T1754" t="s">
        <v>588</v>
      </c>
      <c r="U1754" t="s">
        <v>8392</v>
      </c>
      <c r="V1754" t="s">
        <v>8393</v>
      </c>
      <c r="W1754" t="s">
        <v>588</v>
      </c>
      <c r="X1754" t="str">
        <f t="shared" si="27"/>
        <v>Funcionamiento</v>
      </c>
      <c r="Y1754" t="s">
        <v>2405</v>
      </c>
    </row>
    <row r="1755" spans="1:25" x14ac:dyDescent="0.2">
      <c r="A1755" t="s">
        <v>3166</v>
      </c>
      <c r="B1755" t="s">
        <v>8287</v>
      </c>
      <c r="C1755" s="71" t="s">
        <v>8390</v>
      </c>
      <c r="D1755" t="s">
        <v>583</v>
      </c>
      <c r="E1755" t="s">
        <v>584</v>
      </c>
      <c r="F1755" t="s">
        <v>555</v>
      </c>
      <c r="G1755" t="s">
        <v>2405</v>
      </c>
      <c r="H1755" t="s">
        <v>177</v>
      </c>
      <c r="I1755" t="s">
        <v>131</v>
      </c>
      <c r="J1755" t="s">
        <v>37</v>
      </c>
      <c r="K1755" t="s">
        <v>586</v>
      </c>
      <c r="L1755" t="s">
        <v>39</v>
      </c>
      <c r="M1755">
        <v>1793600</v>
      </c>
      <c r="N1755">
        <v>0</v>
      </c>
      <c r="O1755">
        <v>1793600</v>
      </c>
      <c r="P1755">
        <v>0</v>
      </c>
      <c r="Q1755" t="s">
        <v>8391</v>
      </c>
      <c r="R1755" t="s">
        <v>3166</v>
      </c>
      <c r="S1755" t="s">
        <v>5782</v>
      </c>
      <c r="T1755" t="s">
        <v>588</v>
      </c>
      <c r="U1755" t="s">
        <v>8392</v>
      </c>
      <c r="V1755" t="s">
        <v>8393</v>
      </c>
      <c r="W1755" t="s">
        <v>588</v>
      </c>
      <c r="X1755" t="str">
        <f t="shared" si="27"/>
        <v>Funcionamiento</v>
      </c>
      <c r="Y1755" t="s">
        <v>2405</v>
      </c>
    </row>
    <row r="1756" spans="1:25" x14ac:dyDescent="0.2">
      <c r="A1756" t="s">
        <v>3166</v>
      </c>
      <c r="B1756" t="s">
        <v>8287</v>
      </c>
      <c r="C1756" s="71" t="s">
        <v>8390</v>
      </c>
      <c r="D1756" t="s">
        <v>583</v>
      </c>
      <c r="E1756" t="s">
        <v>584</v>
      </c>
      <c r="F1756" t="s">
        <v>555</v>
      </c>
      <c r="G1756" t="s">
        <v>2405</v>
      </c>
      <c r="H1756" t="s">
        <v>176</v>
      </c>
      <c r="I1756" t="s">
        <v>130</v>
      </c>
      <c r="J1756" t="s">
        <v>37</v>
      </c>
      <c r="K1756" t="s">
        <v>586</v>
      </c>
      <c r="L1756" t="s">
        <v>39</v>
      </c>
      <c r="M1756">
        <v>2690300</v>
      </c>
      <c r="N1756">
        <v>0</v>
      </c>
      <c r="O1756">
        <v>2690300</v>
      </c>
      <c r="P1756">
        <v>0</v>
      </c>
      <c r="Q1756" t="s">
        <v>8391</v>
      </c>
      <c r="R1756" t="s">
        <v>3166</v>
      </c>
      <c r="S1756" t="s">
        <v>5782</v>
      </c>
      <c r="T1756" t="s">
        <v>588</v>
      </c>
      <c r="U1756" t="s">
        <v>8392</v>
      </c>
      <c r="V1756" t="s">
        <v>8393</v>
      </c>
      <c r="W1756" t="s">
        <v>588</v>
      </c>
      <c r="X1756" t="str">
        <f t="shared" si="27"/>
        <v>Funcionamiento</v>
      </c>
      <c r="Y1756" t="s">
        <v>2405</v>
      </c>
    </row>
    <row r="1757" spans="1:25" x14ac:dyDescent="0.2">
      <c r="A1757" t="s">
        <v>3166</v>
      </c>
      <c r="B1757" t="s">
        <v>8287</v>
      </c>
      <c r="C1757" s="71" t="s">
        <v>8390</v>
      </c>
      <c r="D1757" t="s">
        <v>583</v>
      </c>
      <c r="E1757" t="s">
        <v>584</v>
      </c>
      <c r="F1757" t="s">
        <v>555</v>
      </c>
      <c r="G1757" t="s">
        <v>2405</v>
      </c>
      <c r="H1757" t="s">
        <v>172</v>
      </c>
      <c r="I1757" t="s">
        <v>126</v>
      </c>
      <c r="J1757" t="s">
        <v>37</v>
      </c>
      <c r="K1757" t="s">
        <v>586</v>
      </c>
      <c r="L1757" t="s">
        <v>39</v>
      </c>
      <c r="M1757">
        <v>10015600</v>
      </c>
      <c r="N1757">
        <v>0</v>
      </c>
      <c r="O1757">
        <v>10015600</v>
      </c>
      <c r="P1757">
        <v>0</v>
      </c>
      <c r="Q1757" t="s">
        <v>8391</v>
      </c>
      <c r="R1757" t="s">
        <v>3166</v>
      </c>
      <c r="S1757" t="s">
        <v>5782</v>
      </c>
      <c r="T1757" t="s">
        <v>588</v>
      </c>
      <c r="U1757" t="s">
        <v>8392</v>
      </c>
      <c r="V1757" t="s">
        <v>8393</v>
      </c>
      <c r="W1757" t="s">
        <v>588</v>
      </c>
      <c r="X1757" t="str">
        <f t="shared" si="27"/>
        <v>Funcionamiento</v>
      </c>
      <c r="Y1757" t="s">
        <v>2405</v>
      </c>
    </row>
    <row r="1758" spans="1:25" x14ac:dyDescent="0.2">
      <c r="A1758" t="s">
        <v>3282</v>
      </c>
      <c r="B1758" t="s">
        <v>8749</v>
      </c>
      <c r="C1758" s="71" t="s">
        <v>8983</v>
      </c>
      <c r="D1758" t="s">
        <v>583</v>
      </c>
      <c r="E1758" t="s">
        <v>602</v>
      </c>
      <c r="F1758" t="s">
        <v>3087</v>
      </c>
      <c r="G1758" t="s">
        <v>2405</v>
      </c>
      <c r="H1758" t="s">
        <v>197</v>
      </c>
      <c r="I1758" t="s">
        <v>155</v>
      </c>
      <c r="J1758" t="s">
        <v>37</v>
      </c>
      <c r="K1758" t="s">
        <v>709</v>
      </c>
      <c r="L1758" t="s">
        <v>39</v>
      </c>
      <c r="M1758">
        <v>18202320</v>
      </c>
      <c r="N1758">
        <v>0</v>
      </c>
      <c r="O1758">
        <v>18202320</v>
      </c>
      <c r="P1758">
        <v>18202320</v>
      </c>
      <c r="Q1758" t="s">
        <v>8984</v>
      </c>
      <c r="R1758" t="s">
        <v>3282</v>
      </c>
      <c r="S1758" t="s">
        <v>588</v>
      </c>
      <c r="T1758" t="s">
        <v>588</v>
      </c>
      <c r="U1758" t="s">
        <v>588</v>
      </c>
      <c r="V1758" t="s">
        <v>588</v>
      </c>
      <c r="W1758" t="s">
        <v>588</v>
      </c>
      <c r="X1758" t="str">
        <f t="shared" si="27"/>
        <v>Inversión</v>
      </c>
      <c r="Y1758" t="s">
        <v>626</v>
      </c>
    </row>
    <row r="1759" spans="1:25" x14ac:dyDescent="0.2">
      <c r="A1759" t="s">
        <v>3262</v>
      </c>
      <c r="B1759" t="s">
        <v>8749</v>
      </c>
      <c r="C1759" s="71" t="s">
        <v>8985</v>
      </c>
      <c r="D1759" t="s">
        <v>583</v>
      </c>
      <c r="E1759" t="s">
        <v>584</v>
      </c>
      <c r="F1759" t="s">
        <v>3087</v>
      </c>
      <c r="G1759" t="s">
        <v>2405</v>
      </c>
      <c r="H1759" t="s">
        <v>197</v>
      </c>
      <c r="I1759" t="s">
        <v>155</v>
      </c>
      <c r="J1759" t="s">
        <v>37</v>
      </c>
      <c r="K1759" t="s">
        <v>709</v>
      </c>
      <c r="L1759" t="s">
        <v>39</v>
      </c>
      <c r="M1759">
        <v>8385135</v>
      </c>
      <c r="N1759">
        <v>0</v>
      </c>
      <c r="O1759">
        <v>8385135</v>
      </c>
      <c r="P1759">
        <v>1677027</v>
      </c>
      <c r="Q1759" t="s">
        <v>8986</v>
      </c>
      <c r="R1759" t="s">
        <v>3262</v>
      </c>
      <c r="S1759" t="s">
        <v>6053</v>
      </c>
      <c r="T1759" t="s">
        <v>588</v>
      </c>
      <c r="U1759" t="s">
        <v>588</v>
      </c>
      <c r="V1759" t="s">
        <v>588</v>
      </c>
      <c r="W1759" t="s">
        <v>588</v>
      </c>
      <c r="X1759" t="str">
        <f t="shared" si="27"/>
        <v>Inversión</v>
      </c>
      <c r="Y1759" t="s">
        <v>626</v>
      </c>
    </row>
    <row r="1760" spans="1:25" x14ac:dyDescent="0.2">
      <c r="A1760" t="s">
        <v>3178</v>
      </c>
      <c r="B1760" t="s">
        <v>8884</v>
      </c>
      <c r="C1760" s="71" t="s">
        <v>11328</v>
      </c>
      <c r="D1760" t="s">
        <v>583</v>
      </c>
      <c r="E1760" t="s">
        <v>584</v>
      </c>
      <c r="F1760" t="s">
        <v>3087</v>
      </c>
      <c r="G1760" t="s">
        <v>2405</v>
      </c>
      <c r="H1760" t="s">
        <v>197</v>
      </c>
      <c r="I1760" t="s">
        <v>155</v>
      </c>
      <c r="J1760" t="s">
        <v>37</v>
      </c>
      <c r="K1760" t="s">
        <v>586</v>
      </c>
      <c r="L1760" t="s">
        <v>39</v>
      </c>
      <c r="M1760">
        <v>19762384</v>
      </c>
      <c r="N1760">
        <v>0</v>
      </c>
      <c r="O1760">
        <v>19762384</v>
      </c>
      <c r="P1760">
        <v>599200</v>
      </c>
      <c r="Q1760" t="s">
        <v>11329</v>
      </c>
      <c r="R1760" t="s">
        <v>3178</v>
      </c>
      <c r="S1760" t="s">
        <v>5383</v>
      </c>
      <c r="T1760" t="s">
        <v>588</v>
      </c>
      <c r="U1760" t="s">
        <v>588</v>
      </c>
      <c r="V1760" t="s">
        <v>588</v>
      </c>
      <c r="W1760" t="s">
        <v>588</v>
      </c>
      <c r="X1760" t="str">
        <f t="shared" si="27"/>
        <v>Inversión</v>
      </c>
      <c r="Y1760" t="s">
        <v>626</v>
      </c>
    </row>
    <row r="1761" spans="1:25" x14ac:dyDescent="0.2">
      <c r="A1761" t="s">
        <v>3265</v>
      </c>
      <c r="B1761" t="s">
        <v>8884</v>
      </c>
      <c r="C1761" s="71" t="s">
        <v>11330</v>
      </c>
      <c r="D1761" t="s">
        <v>583</v>
      </c>
      <c r="E1761" t="s">
        <v>584</v>
      </c>
      <c r="F1761" t="s">
        <v>555</v>
      </c>
      <c r="G1761" t="s">
        <v>2405</v>
      </c>
      <c r="H1761" t="s">
        <v>171</v>
      </c>
      <c r="I1761" t="s">
        <v>125</v>
      </c>
      <c r="J1761" t="s">
        <v>37</v>
      </c>
      <c r="K1761" t="s">
        <v>586</v>
      </c>
      <c r="L1761" t="s">
        <v>39</v>
      </c>
      <c r="M1761">
        <v>4046112</v>
      </c>
      <c r="N1761">
        <v>0</v>
      </c>
      <c r="O1761">
        <v>4046112</v>
      </c>
      <c r="P1761">
        <v>0</v>
      </c>
      <c r="Q1761" t="s">
        <v>11331</v>
      </c>
      <c r="R1761" t="s">
        <v>3265</v>
      </c>
      <c r="S1761" t="s">
        <v>11332</v>
      </c>
      <c r="T1761" t="s">
        <v>588</v>
      </c>
      <c r="U1761" t="s">
        <v>11333</v>
      </c>
      <c r="V1761" t="s">
        <v>11334</v>
      </c>
      <c r="W1761" t="s">
        <v>588</v>
      </c>
      <c r="X1761" t="str">
        <f t="shared" si="27"/>
        <v>Funcionamiento</v>
      </c>
      <c r="Y1761" t="s">
        <v>2405</v>
      </c>
    </row>
    <row r="1762" spans="1:25" x14ac:dyDescent="0.2">
      <c r="A1762" t="s">
        <v>3265</v>
      </c>
      <c r="B1762" t="s">
        <v>8884</v>
      </c>
      <c r="C1762" s="71" t="s">
        <v>11330</v>
      </c>
      <c r="D1762" t="s">
        <v>583</v>
      </c>
      <c r="E1762" t="s">
        <v>584</v>
      </c>
      <c r="F1762" t="s">
        <v>555</v>
      </c>
      <c r="G1762" t="s">
        <v>2405</v>
      </c>
      <c r="H1762" t="s">
        <v>192</v>
      </c>
      <c r="I1762" t="s">
        <v>147</v>
      </c>
      <c r="J1762" t="s">
        <v>37</v>
      </c>
      <c r="K1762" t="s">
        <v>586</v>
      </c>
      <c r="L1762" t="s">
        <v>39</v>
      </c>
      <c r="M1762">
        <v>952343</v>
      </c>
      <c r="N1762">
        <v>0</v>
      </c>
      <c r="O1762">
        <v>952343</v>
      </c>
      <c r="P1762">
        <v>0</v>
      </c>
      <c r="Q1762" t="s">
        <v>11331</v>
      </c>
      <c r="R1762" t="s">
        <v>3265</v>
      </c>
      <c r="S1762" t="s">
        <v>11332</v>
      </c>
      <c r="T1762" t="s">
        <v>588</v>
      </c>
      <c r="U1762" t="s">
        <v>11333</v>
      </c>
      <c r="V1762" t="s">
        <v>11334</v>
      </c>
      <c r="W1762" t="s">
        <v>588</v>
      </c>
      <c r="X1762" t="str">
        <f t="shared" si="27"/>
        <v>Funcionamiento</v>
      </c>
      <c r="Y1762" t="s">
        <v>2405</v>
      </c>
    </row>
    <row r="1763" spans="1:25" x14ac:dyDescent="0.2">
      <c r="A1763" t="s">
        <v>3265</v>
      </c>
      <c r="B1763" t="s">
        <v>8884</v>
      </c>
      <c r="C1763" s="71" t="s">
        <v>11330</v>
      </c>
      <c r="D1763" t="s">
        <v>583</v>
      </c>
      <c r="E1763" t="s">
        <v>584</v>
      </c>
      <c r="F1763" t="s">
        <v>555</v>
      </c>
      <c r="G1763" t="s">
        <v>2405</v>
      </c>
      <c r="H1763" t="s">
        <v>169</v>
      </c>
      <c r="I1763" t="s">
        <v>123</v>
      </c>
      <c r="J1763" t="s">
        <v>37</v>
      </c>
      <c r="K1763" t="s">
        <v>586</v>
      </c>
      <c r="L1763" t="s">
        <v>39</v>
      </c>
      <c r="M1763">
        <v>2492095</v>
      </c>
      <c r="N1763">
        <v>0</v>
      </c>
      <c r="O1763">
        <v>2492095</v>
      </c>
      <c r="P1763">
        <v>0</v>
      </c>
      <c r="Q1763" t="s">
        <v>11331</v>
      </c>
      <c r="R1763" t="s">
        <v>3265</v>
      </c>
      <c r="S1763" t="s">
        <v>11332</v>
      </c>
      <c r="T1763" t="s">
        <v>588</v>
      </c>
      <c r="U1763" t="s">
        <v>11333</v>
      </c>
      <c r="V1763" t="s">
        <v>11334</v>
      </c>
      <c r="W1763" t="s">
        <v>588</v>
      </c>
      <c r="X1763" t="str">
        <f t="shared" si="27"/>
        <v>Funcionamiento</v>
      </c>
      <c r="Y1763" t="s">
        <v>2405</v>
      </c>
    </row>
    <row r="1764" spans="1:25" x14ac:dyDescent="0.2">
      <c r="A1764" t="s">
        <v>3265</v>
      </c>
      <c r="B1764" t="s">
        <v>8884</v>
      </c>
      <c r="C1764" s="71" t="s">
        <v>11330</v>
      </c>
      <c r="D1764" t="s">
        <v>583</v>
      </c>
      <c r="E1764" t="s">
        <v>584</v>
      </c>
      <c r="F1764" t="s">
        <v>555</v>
      </c>
      <c r="G1764" t="s">
        <v>2405</v>
      </c>
      <c r="H1764" t="s">
        <v>178</v>
      </c>
      <c r="I1764" t="s">
        <v>132</v>
      </c>
      <c r="J1764" t="s">
        <v>37</v>
      </c>
      <c r="K1764" t="s">
        <v>586</v>
      </c>
      <c r="L1764" t="s">
        <v>39</v>
      </c>
      <c r="M1764">
        <v>4669293</v>
      </c>
      <c r="N1764">
        <v>0</v>
      </c>
      <c r="O1764">
        <v>4669293</v>
      </c>
      <c r="P1764">
        <v>0</v>
      </c>
      <c r="Q1764" t="s">
        <v>11331</v>
      </c>
      <c r="R1764" t="s">
        <v>3265</v>
      </c>
      <c r="S1764" t="s">
        <v>11332</v>
      </c>
      <c r="T1764" t="s">
        <v>588</v>
      </c>
      <c r="U1764" t="s">
        <v>11333</v>
      </c>
      <c r="V1764" t="s">
        <v>11334</v>
      </c>
      <c r="W1764" t="s">
        <v>588</v>
      </c>
      <c r="X1764" t="str">
        <f t="shared" si="27"/>
        <v>Funcionamiento</v>
      </c>
      <c r="Y1764" t="s">
        <v>2405</v>
      </c>
    </row>
    <row r="1765" spans="1:25" x14ac:dyDescent="0.2">
      <c r="A1765" t="s">
        <v>3265</v>
      </c>
      <c r="B1765" t="s">
        <v>8884</v>
      </c>
      <c r="C1765" s="71" t="s">
        <v>11330</v>
      </c>
      <c r="D1765" t="s">
        <v>583</v>
      </c>
      <c r="E1765" t="s">
        <v>584</v>
      </c>
      <c r="F1765" t="s">
        <v>555</v>
      </c>
      <c r="G1765" t="s">
        <v>2405</v>
      </c>
      <c r="H1765" t="s">
        <v>166</v>
      </c>
      <c r="I1765" t="s">
        <v>120</v>
      </c>
      <c r="J1765" t="s">
        <v>37</v>
      </c>
      <c r="K1765" t="s">
        <v>586</v>
      </c>
      <c r="L1765" t="s">
        <v>39</v>
      </c>
      <c r="M1765">
        <v>1960578</v>
      </c>
      <c r="N1765">
        <v>0</v>
      </c>
      <c r="O1765">
        <v>1960578</v>
      </c>
      <c r="P1765">
        <v>0</v>
      </c>
      <c r="Q1765" t="s">
        <v>11331</v>
      </c>
      <c r="R1765" t="s">
        <v>3265</v>
      </c>
      <c r="S1765" t="s">
        <v>11332</v>
      </c>
      <c r="T1765" t="s">
        <v>588</v>
      </c>
      <c r="U1765" t="s">
        <v>11333</v>
      </c>
      <c r="V1765" t="s">
        <v>11334</v>
      </c>
      <c r="W1765" t="s">
        <v>588</v>
      </c>
      <c r="X1765" t="str">
        <f t="shared" si="27"/>
        <v>Funcionamiento</v>
      </c>
      <c r="Y1765" t="s">
        <v>2405</v>
      </c>
    </row>
    <row r="1766" spans="1:25" x14ac:dyDescent="0.2">
      <c r="A1766" t="s">
        <v>3265</v>
      </c>
      <c r="B1766" t="s">
        <v>8884</v>
      </c>
      <c r="C1766" s="71" t="s">
        <v>11330</v>
      </c>
      <c r="D1766" t="s">
        <v>583</v>
      </c>
      <c r="E1766" t="s">
        <v>584</v>
      </c>
      <c r="F1766" t="s">
        <v>555</v>
      </c>
      <c r="G1766" t="s">
        <v>2405</v>
      </c>
      <c r="H1766" t="s">
        <v>164</v>
      </c>
      <c r="I1766" t="s">
        <v>118</v>
      </c>
      <c r="J1766" t="s">
        <v>37</v>
      </c>
      <c r="K1766" t="s">
        <v>586</v>
      </c>
      <c r="L1766" t="s">
        <v>39</v>
      </c>
      <c r="M1766">
        <v>76922269</v>
      </c>
      <c r="N1766">
        <v>210000</v>
      </c>
      <c r="O1766">
        <v>77132269</v>
      </c>
      <c r="P1766">
        <v>101800</v>
      </c>
      <c r="Q1766" t="s">
        <v>11331</v>
      </c>
      <c r="R1766" t="s">
        <v>3265</v>
      </c>
      <c r="S1766" t="s">
        <v>11332</v>
      </c>
      <c r="T1766" t="s">
        <v>588</v>
      </c>
      <c r="U1766" t="s">
        <v>11333</v>
      </c>
      <c r="V1766" t="s">
        <v>11334</v>
      </c>
      <c r="W1766" t="s">
        <v>588</v>
      </c>
      <c r="X1766" t="str">
        <f t="shared" si="27"/>
        <v>Funcionamiento</v>
      </c>
      <c r="Y1766" t="s">
        <v>2405</v>
      </c>
    </row>
    <row r="1767" spans="1:25" x14ac:dyDescent="0.2">
      <c r="A1767" t="s">
        <v>3265</v>
      </c>
      <c r="B1767" t="s">
        <v>8884</v>
      </c>
      <c r="C1767" s="71" t="s">
        <v>11330</v>
      </c>
      <c r="D1767" t="s">
        <v>583</v>
      </c>
      <c r="E1767" t="s">
        <v>584</v>
      </c>
      <c r="F1767" t="s">
        <v>555</v>
      </c>
      <c r="G1767" t="s">
        <v>2405</v>
      </c>
      <c r="H1767" t="s">
        <v>170</v>
      </c>
      <c r="I1767" t="s">
        <v>124</v>
      </c>
      <c r="J1767" t="s">
        <v>37</v>
      </c>
      <c r="K1767" t="s">
        <v>586</v>
      </c>
      <c r="L1767" t="s">
        <v>39</v>
      </c>
      <c r="M1767">
        <v>113870131</v>
      </c>
      <c r="N1767">
        <v>-108200</v>
      </c>
      <c r="O1767">
        <v>113761931</v>
      </c>
      <c r="P1767">
        <v>0</v>
      </c>
      <c r="Q1767" t="s">
        <v>11331</v>
      </c>
      <c r="R1767" t="s">
        <v>3265</v>
      </c>
      <c r="S1767" t="s">
        <v>11332</v>
      </c>
      <c r="T1767" t="s">
        <v>588</v>
      </c>
      <c r="U1767" t="s">
        <v>11333</v>
      </c>
      <c r="V1767" t="s">
        <v>11334</v>
      </c>
      <c r="W1767" t="s">
        <v>588</v>
      </c>
      <c r="X1767" t="str">
        <f t="shared" si="27"/>
        <v>Funcionamiento</v>
      </c>
      <c r="Y1767" t="s">
        <v>2405</v>
      </c>
    </row>
    <row r="1768" spans="1:25" x14ac:dyDescent="0.2">
      <c r="A1768" t="s">
        <v>3265</v>
      </c>
      <c r="B1768" t="s">
        <v>8884</v>
      </c>
      <c r="C1768" s="71" t="s">
        <v>11330</v>
      </c>
      <c r="D1768" t="s">
        <v>583</v>
      </c>
      <c r="E1768" t="s">
        <v>584</v>
      </c>
      <c r="F1768" t="s">
        <v>555</v>
      </c>
      <c r="G1768" t="s">
        <v>2405</v>
      </c>
      <c r="H1768" t="s">
        <v>180</v>
      </c>
      <c r="I1768" t="s">
        <v>134</v>
      </c>
      <c r="J1768" t="s">
        <v>37</v>
      </c>
      <c r="K1768" t="s">
        <v>586</v>
      </c>
      <c r="L1768" t="s">
        <v>39</v>
      </c>
      <c r="M1768">
        <v>335072</v>
      </c>
      <c r="N1768">
        <v>0</v>
      </c>
      <c r="O1768">
        <v>335072</v>
      </c>
      <c r="P1768">
        <v>0</v>
      </c>
      <c r="Q1768" t="s">
        <v>11331</v>
      </c>
      <c r="R1768" t="s">
        <v>3265</v>
      </c>
      <c r="S1768" t="s">
        <v>11332</v>
      </c>
      <c r="T1768" t="s">
        <v>588</v>
      </c>
      <c r="U1768" t="s">
        <v>11333</v>
      </c>
      <c r="V1768" t="s">
        <v>11334</v>
      </c>
      <c r="W1768" t="s">
        <v>588</v>
      </c>
      <c r="X1768" t="str">
        <f t="shared" si="27"/>
        <v>Funcionamiento</v>
      </c>
      <c r="Y1768" t="s">
        <v>2405</v>
      </c>
    </row>
    <row r="1769" spans="1:25" x14ac:dyDescent="0.2">
      <c r="A1769" t="s">
        <v>3265</v>
      </c>
      <c r="B1769" t="s">
        <v>8884</v>
      </c>
      <c r="C1769" s="71" t="s">
        <v>11330</v>
      </c>
      <c r="D1769" t="s">
        <v>583</v>
      </c>
      <c r="E1769" t="s">
        <v>584</v>
      </c>
      <c r="F1769" t="s">
        <v>555</v>
      </c>
      <c r="G1769" t="s">
        <v>2405</v>
      </c>
      <c r="H1769" t="s">
        <v>557</v>
      </c>
      <c r="I1769" t="s">
        <v>3221</v>
      </c>
      <c r="J1769" t="s">
        <v>37</v>
      </c>
      <c r="K1769" t="s">
        <v>586</v>
      </c>
      <c r="L1769" t="s">
        <v>39</v>
      </c>
      <c r="M1769">
        <v>2711917</v>
      </c>
      <c r="N1769">
        <v>0</v>
      </c>
      <c r="O1769">
        <v>2711917</v>
      </c>
      <c r="P1769">
        <v>0</v>
      </c>
      <c r="Q1769" t="s">
        <v>11331</v>
      </c>
      <c r="R1769" t="s">
        <v>3265</v>
      </c>
      <c r="S1769" t="s">
        <v>11332</v>
      </c>
      <c r="T1769" t="s">
        <v>588</v>
      </c>
      <c r="U1769" t="s">
        <v>11333</v>
      </c>
      <c r="V1769" t="s">
        <v>11334</v>
      </c>
      <c r="W1769" t="s">
        <v>588</v>
      </c>
      <c r="X1769" t="str">
        <f t="shared" si="27"/>
        <v>Funcionamiento</v>
      </c>
      <c r="Y1769" t="s">
        <v>2405</v>
      </c>
    </row>
    <row r="1770" spans="1:25" x14ac:dyDescent="0.2">
      <c r="A1770" t="s">
        <v>3184</v>
      </c>
      <c r="B1770" t="s">
        <v>8884</v>
      </c>
      <c r="C1770" s="71" t="s">
        <v>11335</v>
      </c>
      <c r="D1770" t="s">
        <v>583</v>
      </c>
      <c r="E1770" t="s">
        <v>584</v>
      </c>
      <c r="F1770" t="s">
        <v>555</v>
      </c>
      <c r="G1770" t="s">
        <v>2405</v>
      </c>
      <c r="H1770" t="s">
        <v>173</v>
      </c>
      <c r="I1770" t="s">
        <v>127</v>
      </c>
      <c r="J1770" t="s">
        <v>37</v>
      </c>
      <c r="K1770" t="s">
        <v>586</v>
      </c>
      <c r="L1770" t="s">
        <v>39</v>
      </c>
      <c r="M1770">
        <v>6946300</v>
      </c>
      <c r="N1770">
        <v>0</v>
      </c>
      <c r="O1770">
        <v>6946300</v>
      </c>
      <c r="P1770">
        <v>0</v>
      </c>
      <c r="Q1770" t="s">
        <v>11336</v>
      </c>
      <c r="R1770" t="s">
        <v>3184</v>
      </c>
      <c r="S1770" t="s">
        <v>4817</v>
      </c>
      <c r="T1770" t="s">
        <v>588</v>
      </c>
      <c r="U1770" t="s">
        <v>11337</v>
      </c>
      <c r="V1770" t="s">
        <v>11338</v>
      </c>
      <c r="W1770" t="s">
        <v>588</v>
      </c>
      <c r="X1770" t="str">
        <f t="shared" si="27"/>
        <v>Funcionamiento</v>
      </c>
      <c r="Y1770" t="s">
        <v>2405</v>
      </c>
    </row>
    <row r="1771" spans="1:25" x14ac:dyDescent="0.2">
      <c r="A1771" t="s">
        <v>3184</v>
      </c>
      <c r="B1771" t="s">
        <v>8884</v>
      </c>
      <c r="C1771" s="71" t="s">
        <v>11335</v>
      </c>
      <c r="D1771" t="s">
        <v>583</v>
      </c>
      <c r="E1771" t="s">
        <v>584</v>
      </c>
      <c r="F1771" t="s">
        <v>555</v>
      </c>
      <c r="G1771" t="s">
        <v>2405</v>
      </c>
      <c r="H1771" t="s">
        <v>172</v>
      </c>
      <c r="I1771" t="s">
        <v>126</v>
      </c>
      <c r="J1771" t="s">
        <v>37</v>
      </c>
      <c r="K1771" t="s">
        <v>586</v>
      </c>
      <c r="L1771" t="s">
        <v>39</v>
      </c>
      <c r="M1771">
        <v>9805600</v>
      </c>
      <c r="N1771">
        <v>0</v>
      </c>
      <c r="O1771">
        <v>9805600</v>
      </c>
      <c r="P1771">
        <v>0</v>
      </c>
      <c r="Q1771" t="s">
        <v>11336</v>
      </c>
      <c r="R1771" t="s">
        <v>3184</v>
      </c>
      <c r="S1771" t="s">
        <v>4817</v>
      </c>
      <c r="T1771" t="s">
        <v>588</v>
      </c>
      <c r="U1771" t="s">
        <v>11337</v>
      </c>
      <c r="V1771" t="s">
        <v>11338</v>
      </c>
      <c r="W1771" t="s">
        <v>588</v>
      </c>
      <c r="X1771" t="str">
        <f t="shared" si="27"/>
        <v>Funcionamiento</v>
      </c>
      <c r="Y1771" t="s">
        <v>2405</v>
      </c>
    </row>
    <row r="1772" spans="1:25" x14ac:dyDescent="0.2">
      <c r="A1772" t="s">
        <v>3184</v>
      </c>
      <c r="B1772" t="s">
        <v>8884</v>
      </c>
      <c r="C1772" s="71" t="s">
        <v>11335</v>
      </c>
      <c r="D1772" t="s">
        <v>583</v>
      </c>
      <c r="E1772" t="s">
        <v>584</v>
      </c>
      <c r="F1772" t="s">
        <v>555</v>
      </c>
      <c r="G1772" t="s">
        <v>2405</v>
      </c>
      <c r="H1772" t="s">
        <v>176</v>
      </c>
      <c r="I1772" t="s">
        <v>130</v>
      </c>
      <c r="J1772" t="s">
        <v>37</v>
      </c>
      <c r="K1772" t="s">
        <v>586</v>
      </c>
      <c r="L1772" t="s">
        <v>39</v>
      </c>
      <c r="M1772">
        <v>2746400</v>
      </c>
      <c r="N1772">
        <v>0</v>
      </c>
      <c r="O1772">
        <v>2746400</v>
      </c>
      <c r="P1772">
        <v>0</v>
      </c>
      <c r="Q1772" t="s">
        <v>11336</v>
      </c>
      <c r="R1772" t="s">
        <v>3184</v>
      </c>
      <c r="S1772" t="s">
        <v>4817</v>
      </c>
      <c r="T1772" t="s">
        <v>588</v>
      </c>
      <c r="U1772" t="s">
        <v>11337</v>
      </c>
      <c r="V1772" t="s">
        <v>11338</v>
      </c>
      <c r="W1772" t="s">
        <v>588</v>
      </c>
      <c r="X1772" t="str">
        <f t="shared" si="27"/>
        <v>Funcionamiento</v>
      </c>
      <c r="Y1772" t="s">
        <v>2405</v>
      </c>
    </row>
    <row r="1773" spans="1:25" x14ac:dyDescent="0.2">
      <c r="A1773" t="s">
        <v>3184</v>
      </c>
      <c r="B1773" t="s">
        <v>8884</v>
      </c>
      <c r="C1773" s="71" t="s">
        <v>11335</v>
      </c>
      <c r="D1773" t="s">
        <v>583</v>
      </c>
      <c r="E1773" t="s">
        <v>584</v>
      </c>
      <c r="F1773" t="s">
        <v>555</v>
      </c>
      <c r="G1773" t="s">
        <v>2405</v>
      </c>
      <c r="H1773" t="s">
        <v>174</v>
      </c>
      <c r="I1773" t="s">
        <v>128</v>
      </c>
      <c r="J1773" t="s">
        <v>37</v>
      </c>
      <c r="K1773" t="s">
        <v>586</v>
      </c>
      <c r="L1773" t="s">
        <v>39</v>
      </c>
      <c r="M1773">
        <v>3660700</v>
      </c>
      <c r="N1773">
        <v>0</v>
      </c>
      <c r="O1773">
        <v>3660700</v>
      </c>
      <c r="P1773">
        <v>0</v>
      </c>
      <c r="Q1773" t="s">
        <v>11336</v>
      </c>
      <c r="R1773" t="s">
        <v>3184</v>
      </c>
      <c r="S1773" t="s">
        <v>4817</v>
      </c>
      <c r="T1773" t="s">
        <v>588</v>
      </c>
      <c r="U1773" t="s">
        <v>11337</v>
      </c>
      <c r="V1773" t="s">
        <v>11338</v>
      </c>
      <c r="W1773" t="s">
        <v>588</v>
      </c>
      <c r="X1773" t="str">
        <f t="shared" si="27"/>
        <v>Funcionamiento</v>
      </c>
      <c r="Y1773" t="s">
        <v>2405</v>
      </c>
    </row>
    <row r="1774" spans="1:25" x14ac:dyDescent="0.2">
      <c r="A1774" t="s">
        <v>3184</v>
      </c>
      <c r="B1774" t="s">
        <v>8884</v>
      </c>
      <c r="C1774" s="71" t="s">
        <v>11335</v>
      </c>
      <c r="D1774" t="s">
        <v>583</v>
      </c>
      <c r="E1774" t="s">
        <v>584</v>
      </c>
      <c r="F1774" t="s">
        <v>555</v>
      </c>
      <c r="G1774" t="s">
        <v>2405</v>
      </c>
      <c r="H1774" t="s">
        <v>175</v>
      </c>
      <c r="I1774" t="s">
        <v>129</v>
      </c>
      <c r="J1774" t="s">
        <v>37</v>
      </c>
      <c r="K1774" t="s">
        <v>586</v>
      </c>
      <c r="L1774" t="s">
        <v>39</v>
      </c>
      <c r="M1774">
        <v>1291200</v>
      </c>
      <c r="N1774">
        <v>0</v>
      </c>
      <c r="O1774">
        <v>1291200</v>
      </c>
      <c r="P1774">
        <v>0</v>
      </c>
      <c r="Q1774" t="s">
        <v>11336</v>
      </c>
      <c r="R1774" t="s">
        <v>3184</v>
      </c>
      <c r="S1774" t="s">
        <v>4817</v>
      </c>
      <c r="T1774" t="s">
        <v>588</v>
      </c>
      <c r="U1774" t="s">
        <v>11337</v>
      </c>
      <c r="V1774" t="s">
        <v>11338</v>
      </c>
      <c r="W1774" t="s">
        <v>588</v>
      </c>
      <c r="X1774" t="str">
        <f t="shared" si="27"/>
        <v>Funcionamiento</v>
      </c>
      <c r="Y1774" t="s">
        <v>2405</v>
      </c>
    </row>
    <row r="1775" spans="1:25" x14ac:dyDescent="0.2">
      <c r="A1775" t="s">
        <v>3184</v>
      </c>
      <c r="B1775" t="s">
        <v>8884</v>
      </c>
      <c r="C1775" s="71" t="s">
        <v>11335</v>
      </c>
      <c r="D1775" t="s">
        <v>583</v>
      </c>
      <c r="E1775" t="s">
        <v>584</v>
      </c>
      <c r="F1775" t="s">
        <v>555</v>
      </c>
      <c r="G1775" t="s">
        <v>2405</v>
      </c>
      <c r="H1775" t="s">
        <v>177</v>
      </c>
      <c r="I1775" t="s">
        <v>131</v>
      </c>
      <c r="J1775" t="s">
        <v>37</v>
      </c>
      <c r="K1775" t="s">
        <v>586</v>
      </c>
      <c r="L1775" t="s">
        <v>39</v>
      </c>
      <c r="M1775">
        <v>1830700</v>
      </c>
      <c r="N1775">
        <v>0</v>
      </c>
      <c r="O1775">
        <v>1830700</v>
      </c>
      <c r="P1775">
        <v>0</v>
      </c>
      <c r="Q1775" t="s">
        <v>11336</v>
      </c>
      <c r="R1775" t="s">
        <v>3184</v>
      </c>
      <c r="S1775" t="s">
        <v>4817</v>
      </c>
      <c r="T1775" t="s">
        <v>588</v>
      </c>
      <c r="U1775" t="s">
        <v>11337</v>
      </c>
      <c r="V1775" t="s">
        <v>11338</v>
      </c>
      <c r="W1775" t="s">
        <v>588</v>
      </c>
      <c r="X1775" t="str">
        <f t="shared" si="27"/>
        <v>Funcionamiento</v>
      </c>
      <c r="Y1775" t="s">
        <v>2405</v>
      </c>
    </row>
    <row r="1776" spans="1:25" x14ac:dyDescent="0.2">
      <c r="A1776" t="s">
        <v>3272</v>
      </c>
      <c r="B1776" t="s">
        <v>11202</v>
      </c>
      <c r="C1776" s="71" t="s">
        <v>11339</v>
      </c>
      <c r="D1776" t="s">
        <v>583</v>
      </c>
      <c r="E1776" t="s">
        <v>584</v>
      </c>
      <c r="F1776" t="s">
        <v>3087</v>
      </c>
      <c r="G1776" t="s">
        <v>2405</v>
      </c>
      <c r="H1776" t="s">
        <v>197</v>
      </c>
      <c r="I1776" t="s">
        <v>155</v>
      </c>
      <c r="J1776" t="s">
        <v>48</v>
      </c>
      <c r="K1776" t="s">
        <v>596</v>
      </c>
      <c r="L1776" t="s">
        <v>39</v>
      </c>
      <c r="M1776">
        <v>14561856</v>
      </c>
      <c r="N1776">
        <v>0</v>
      </c>
      <c r="O1776">
        <v>14561856</v>
      </c>
      <c r="P1776">
        <v>0</v>
      </c>
      <c r="Q1776" t="s">
        <v>11340</v>
      </c>
      <c r="R1776" t="s">
        <v>3272</v>
      </c>
      <c r="S1776" t="s">
        <v>11341</v>
      </c>
      <c r="T1776" t="s">
        <v>588</v>
      </c>
      <c r="U1776" t="s">
        <v>588</v>
      </c>
      <c r="V1776" t="s">
        <v>588</v>
      </c>
      <c r="W1776" t="s">
        <v>588</v>
      </c>
      <c r="X1776" t="str">
        <f t="shared" si="27"/>
        <v>Inversión</v>
      </c>
      <c r="Y1776" t="s">
        <v>626</v>
      </c>
    </row>
    <row r="1777" spans="1:25" x14ac:dyDescent="0.2">
      <c r="A1777" t="s">
        <v>3278</v>
      </c>
      <c r="B1777" t="s">
        <v>11202</v>
      </c>
      <c r="C1777" s="71" t="s">
        <v>11342</v>
      </c>
      <c r="D1777" t="s">
        <v>583</v>
      </c>
      <c r="E1777" t="s">
        <v>584</v>
      </c>
      <c r="F1777" t="s">
        <v>3087</v>
      </c>
      <c r="G1777" t="s">
        <v>2405</v>
      </c>
      <c r="H1777" t="s">
        <v>197</v>
      </c>
      <c r="I1777" t="s">
        <v>155</v>
      </c>
      <c r="J1777" t="s">
        <v>48</v>
      </c>
      <c r="K1777" t="s">
        <v>596</v>
      </c>
      <c r="L1777" t="s">
        <v>39</v>
      </c>
      <c r="M1777">
        <v>4199976</v>
      </c>
      <c r="N1777">
        <v>0</v>
      </c>
      <c r="O1777">
        <v>4199976</v>
      </c>
      <c r="P1777">
        <v>76731</v>
      </c>
      <c r="Q1777" t="s">
        <v>11343</v>
      </c>
      <c r="R1777" t="s">
        <v>3278</v>
      </c>
      <c r="S1777" t="s">
        <v>5986</v>
      </c>
      <c r="T1777" t="s">
        <v>588</v>
      </c>
      <c r="U1777" t="s">
        <v>588</v>
      </c>
      <c r="V1777" t="s">
        <v>588</v>
      </c>
      <c r="W1777" t="s">
        <v>588</v>
      </c>
      <c r="X1777" t="str">
        <f t="shared" si="27"/>
        <v>Inversión</v>
      </c>
      <c r="Y1777" t="s">
        <v>626</v>
      </c>
    </row>
    <row r="1778" spans="1:25" x14ac:dyDescent="0.2">
      <c r="A1778" t="s">
        <v>3060</v>
      </c>
      <c r="B1778" t="s">
        <v>11202</v>
      </c>
      <c r="C1778" s="71" t="s">
        <v>11344</v>
      </c>
      <c r="D1778" t="s">
        <v>583</v>
      </c>
      <c r="E1778" t="s">
        <v>584</v>
      </c>
      <c r="F1778" t="s">
        <v>3087</v>
      </c>
      <c r="G1778" t="s">
        <v>2405</v>
      </c>
      <c r="H1778" t="s">
        <v>197</v>
      </c>
      <c r="I1778" t="s">
        <v>155</v>
      </c>
      <c r="J1778" t="s">
        <v>48</v>
      </c>
      <c r="K1778" t="s">
        <v>596</v>
      </c>
      <c r="L1778" t="s">
        <v>39</v>
      </c>
      <c r="M1778">
        <v>3112380</v>
      </c>
      <c r="N1778">
        <v>0</v>
      </c>
      <c r="O1778">
        <v>3112380</v>
      </c>
      <c r="P1778">
        <v>86432</v>
      </c>
      <c r="Q1778" t="s">
        <v>11345</v>
      </c>
      <c r="R1778" t="s">
        <v>3060</v>
      </c>
      <c r="S1778" t="s">
        <v>5830</v>
      </c>
      <c r="T1778" t="s">
        <v>588</v>
      </c>
      <c r="U1778" t="s">
        <v>588</v>
      </c>
      <c r="V1778" t="s">
        <v>588</v>
      </c>
      <c r="W1778" t="s">
        <v>588</v>
      </c>
      <c r="X1778" t="str">
        <f t="shared" si="27"/>
        <v>Inversión</v>
      </c>
      <c r="Y1778" t="s">
        <v>626</v>
      </c>
    </row>
    <row r="1779" spans="1:25" x14ac:dyDescent="0.2">
      <c r="A1779" t="s">
        <v>3285</v>
      </c>
      <c r="B1779" t="s">
        <v>11202</v>
      </c>
      <c r="C1779" s="71" t="s">
        <v>11346</v>
      </c>
      <c r="D1779" t="s">
        <v>583</v>
      </c>
      <c r="E1779" t="s">
        <v>584</v>
      </c>
      <c r="F1779" t="s">
        <v>3087</v>
      </c>
      <c r="G1779" t="s">
        <v>2405</v>
      </c>
      <c r="H1779" t="s">
        <v>197</v>
      </c>
      <c r="I1779" t="s">
        <v>155</v>
      </c>
      <c r="J1779" t="s">
        <v>48</v>
      </c>
      <c r="K1779" t="s">
        <v>596</v>
      </c>
      <c r="L1779" t="s">
        <v>39</v>
      </c>
      <c r="M1779">
        <v>4889016</v>
      </c>
      <c r="N1779">
        <v>0</v>
      </c>
      <c r="O1779">
        <v>4889016</v>
      </c>
      <c r="P1779">
        <v>135782</v>
      </c>
      <c r="Q1779" t="s">
        <v>11347</v>
      </c>
      <c r="R1779" t="s">
        <v>3285</v>
      </c>
      <c r="S1779" t="s">
        <v>11348</v>
      </c>
      <c r="T1779" t="s">
        <v>588</v>
      </c>
      <c r="U1779" t="s">
        <v>588</v>
      </c>
      <c r="V1779" t="s">
        <v>588</v>
      </c>
      <c r="W1779" t="s">
        <v>588</v>
      </c>
      <c r="X1779" t="str">
        <f t="shared" si="27"/>
        <v>Inversión</v>
      </c>
      <c r="Y1779" t="s">
        <v>626</v>
      </c>
    </row>
    <row r="1780" spans="1:25" x14ac:dyDescent="0.2">
      <c r="A1780" t="s">
        <v>3291</v>
      </c>
      <c r="B1780" t="s">
        <v>11202</v>
      </c>
      <c r="C1780" s="71" t="s">
        <v>11349</v>
      </c>
      <c r="D1780" t="s">
        <v>583</v>
      </c>
      <c r="E1780" t="s">
        <v>584</v>
      </c>
      <c r="F1780" t="s">
        <v>3087</v>
      </c>
      <c r="G1780" t="s">
        <v>2405</v>
      </c>
      <c r="H1780" t="s">
        <v>197</v>
      </c>
      <c r="I1780" t="s">
        <v>155</v>
      </c>
      <c r="J1780" t="s">
        <v>48</v>
      </c>
      <c r="K1780" t="s">
        <v>596</v>
      </c>
      <c r="L1780" t="s">
        <v>39</v>
      </c>
      <c r="M1780">
        <v>1982016</v>
      </c>
      <c r="N1780">
        <v>0</v>
      </c>
      <c r="O1780">
        <v>1982016</v>
      </c>
      <c r="P1780">
        <v>330324</v>
      </c>
      <c r="Q1780" t="s">
        <v>11350</v>
      </c>
      <c r="R1780" t="s">
        <v>3291</v>
      </c>
      <c r="S1780" t="s">
        <v>5937</v>
      </c>
      <c r="T1780" t="s">
        <v>588</v>
      </c>
      <c r="U1780" t="s">
        <v>588</v>
      </c>
      <c r="V1780" t="s">
        <v>588</v>
      </c>
      <c r="W1780" t="s">
        <v>588</v>
      </c>
      <c r="X1780" t="str">
        <f t="shared" si="27"/>
        <v>Inversión</v>
      </c>
      <c r="Y1780" t="s">
        <v>626</v>
      </c>
    </row>
    <row r="1781" spans="1:25" x14ac:dyDescent="0.2">
      <c r="A1781" t="s">
        <v>3201</v>
      </c>
      <c r="B1781" t="s">
        <v>11202</v>
      </c>
      <c r="C1781" s="71" t="s">
        <v>11351</v>
      </c>
      <c r="D1781" t="s">
        <v>583</v>
      </c>
      <c r="E1781" t="s">
        <v>602</v>
      </c>
      <c r="F1781" t="s">
        <v>3087</v>
      </c>
      <c r="G1781" t="s">
        <v>2405</v>
      </c>
      <c r="H1781" t="s">
        <v>197</v>
      </c>
      <c r="I1781" t="s">
        <v>155</v>
      </c>
      <c r="J1781" t="s">
        <v>48</v>
      </c>
      <c r="K1781" t="s">
        <v>596</v>
      </c>
      <c r="L1781" t="s">
        <v>39</v>
      </c>
      <c r="M1781">
        <v>10921392</v>
      </c>
      <c r="N1781">
        <v>0</v>
      </c>
      <c r="O1781">
        <v>10921392</v>
      </c>
      <c r="P1781">
        <v>10921392</v>
      </c>
      <c r="Q1781" t="s">
        <v>11352</v>
      </c>
      <c r="R1781" t="s">
        <v>3201</v>
      </c>
      <c r="S1781" t="s">
        <v>588</v>
      </c>
      <c r="T1781" t="s">
        <v>588</v>
      </c>
      <c r="U1781" t="s">
        <v>588</v>
      </c>
      <c r="V1781" t="s">
        <v>588</v>
      </c>
      <c r="W1781" t="s">
        <v>588</v>
      </c>
      <c r="X1781" t="str">
        <f t="shared" si="27"/>
        <v>Inversión</v>
      </c>
      <c r="Y1781" t="s">
        <v>626</v>
      </c>
    </row>
    <row r="1782" spans="1:25" x14ac:dyDescent="0.2">
      <c r="A1782" t="s">
        <v>3066</v>
      </c>
      <c r="B1782" t="s">
        <v>11202</v>
      </c>
      <c r="C1782" s="71" t="s">
        <v>11353</v>
      </c>
      <c r="D1782" t="s">
        <v>583</v>
      </c>
      <c r="E1782" t="s">
        <v>584</v>
      </c>
      <c r="F1782" t="s">
        <v>3087</v>
      </c>
      <c r="G1782" t="s">
        <v>2405</v>
      </c>
      <c r="H1782" t="s">
        <v>197</v>
      </c>
      <c r="I1782" t="s">
        <v>155</v>
      </c>
      <c r="J1782" t="s">
        <v>48</v>
      </c>
      <c r="K1782" t="s">
        <v>596</v>
      </c>
      <c r="L1782" t="s">
        <v>39</v>
      </c>
      <c r="M1782">
        <v>3112380</v>
      </c>
      <c r="N1782">
        <v>0</v>
      </c>
      <c r="O1782">
        <v>3112380</v>
      </c>
      <c r="P1782">
        <v>518707</v>
      </c>
      <c r="Q1782" t="s">
        <v>11354</v>
      </c>
      <c r="R1782" t="s">
        <v>3066</v>
      </c>
      <c r="S1782" t="s">
        <v>6058</v>
      </c>
      <c r="T1782" t="s">
        <v>588</v>
      </c>
      <c r="U1782" t="s">
        <v>588</v>
      </c>
      <c r="V1782" t="s">
        <v>588</v>
      </c>
      <c r="W1782" t="s">
        <v>588</v>
      </c>
      <c r="X1782" t="str">
        <f t="shared" si="27"/>
        <v>Inversión</v>
      </c>
      <c r="Y1782" t="s">
        <v>626</v>
      </c>
    </row>
    <row r="1783" spans="1:25" x14ac:dyDescent="0.2">
      <c r="A1783" t="s">
        <v>3073</v>
      </c>
      <c r="B1783" t="s">
        <v>11355</v>
      </c>
      <c r="C1783" s="71" t="s">
        <v>11356</v>
      </c>
      <c r="D1783" t="s">
        <v>583</v>
      </c>
      <c r="E1783" t="s">
        <v>602</v>
      </c>
      <c r="F1783" t="s">
        <v>3144</v>
      </c>
      <c r="G1783" t="s">
        <v>2405</v>
      </c>
      <c r="H1783" t="s">
        <v>200</v>
      </c>
      <c r="I1783" t="s">
        <v>161</v>
      </c>
      <c r="J1783" t="s">
        <v>37</v>
      </c>
      <c r="K1783" t="s">
        <v>586</v>
      </c>
      <c r="L1783" t="s">
        <v>39</v>
      </c>
      <c r="M1783">
        <v>1561010</v>
      </c>
      <c r="N1783">
        <v>0</v>
      </c>
      <c r="O1783">
        <v>1561010</v>
      </c>
      <c r="P1783">
        <v>1561010</v>
      </c>
      <c r="Q1783" t="s">
        <v>11357</v>
      </c>
      <c r="R1783" t="s">
        <v>3073</v>
      </c>
      <c r="S1783" t="s">
        <v>588</v>
      </c>
      <c r="T1783" t="s">
        <v>588</v>
      </c>
      <c r="U1783" t="s">
        <v>588</v>
      </c>
      <c r="V1783" t="s">
        <v>588</v>
      </c>
      <c r="W1783" t="s">
        <v>588</v>
      </c>
      <c r="X1783" t="str">
        <f t="shared" si="27"/>
        <v>Inversión</v>
      </c>
      <c r="Y1783" t="s">
        <v>585</v>
      </c>
    </row>
    <row r="1784" spans="1:25" x14ac:dyDescent="0.2">
      <c r="A1784" t="s">
        <v>3034</v>
      </c>
      <c r="B1784" t="s">
        <v>3584</v>
      </c>
      <c r="C1784" s="71" t="s">
        <v>4387</v>
      </c>
      <c r="D1784" t="s">
        <v>583</v>
      </c>
      <c r="E1784" t="s">
        <v>584</v>
      </c>
      <c r="F1784" t="s">
        <v>4388</v>
      </c>
      <c r="G1784" t="s">
        <v>2431</v>
      </c>
      <c r="H1784" t="s">
        <v>189</v>
      </c>
      <c r="I1784" t="s">
        <v>144</v>
      </c>
      <c r="J1784" t="s">
        <v>37</v>
      </c>
      <c r="K1784" t="s">
        <v>586</v>
      </c>
      <c r="L1784" t="s">
        <v>39</v>
      </c>
      <c r="M1784">
        <v>2200000</v>
      </c>
      <c r="N1784">
        <v>218000</v>
      </c>
      <c r="O1784">
        <v>2418000</v>
      </c>
      <c r="P1784">
        <v>160175</v>
      </c>
      <c r="Q1784" t="s">
        <v>2432</v>
      </c>
      <c r="R1784" t="s">
        <v>3034</v>
      </c>
      <c r="S1784" t="s">
        <v>8987</v>
      </c>
      <c r="T1784" t="s">
        <v>8988</v>
      </c>
      <c r="U1784" t="s">
        <v>8989</v>
      </c>
      <c r="V1784" t="s">
        <v>8990</v>
      </c>
      <c r="W1784" t="s">
        <v>588</v>
      </c>
      <c r="X1784" t="str">
        <f t="shared" si="27"/>
        <v>Funcionamiento</v>
      </c>
      <c r="Y1784" t="s">
        <v>2431</v>
      </c>
    </row>
    <row r="1785" spans="1:25" x14ac:dyDescent="0.2">
      <c r="A1785" t="s">
        <v>3034</v>
      </c>
      <c r="B1785" t="s">
        <v>3584</v>
      </c>
      <c r="C1785" s="71" t="s">
        <v>4387</v>
      </c>
      <c r="D1785" t="s">
        <v>583</v>
      </c>
      <c r="E1785" t="s">
        <v>584</v>
      </c>
      <c r="F1785" t="s">
        <v>4388</v>
      </c>
      <c r="G1785" t="s">
        <v>2431</v>
      </c>
      <c r="H1785" t="s">
        <v>186</v>
      </c>
      <c r="I1785" t="s">
        <v>140</v>
      </c>
      <c r="J1785" t="s">
        <v>37</v>
      </c>
      <c r="K1785" t="s">
        <v>586</v>
      </c>
      <c r="L1785" t="s">
        <v>39</v>
      </c>
      <c r="M1785">
        <v>31000000</v>
      </c>
      <c r="N1785">
        <v>-6349620</v>
      </c>
      <c r="O1785">
        <v>24650380</v>
      </c>
      <c r="P1785">
        <v>2487949</v>
      </c>
      <c r="Q1785" t="s">
        <v>2432</v>
      </c>
      <c r="R1785" t="s">
        <v>3034</v>
      </c>
      <c r="S1785" t="s">
        <v>8987</v>
      </c>
      <c r="T1785" t="s">
        <v>8988</v>
      </c>
      <c r="U1785" t="s">
        <v>8989</v>
      </c>
      <c r="V1785" t="s">
        <v>8990</v>
      </c>
      <c r="W1785" t="s">
        <v>588</v>
      </c>
      <c r="X1785" t="str">
        <f t="shared" si="27"/>
        <v>Funcionamiento</v>
      </c>
      <c r="Y1785" t="s">
        <v>2431</v>
      </c>
    </row>
    <row r="1786" spans="1:25" x14ac:dyDescent="0.2">
      <c r="A1786" t="s">
        <v>3034</v>
      </c>
      <c r="B1786" t="s">
        <v>3584</v>
      </c>
      <c r="C1786" s="71" t="s">
        <v>4387</v>
      </c>
      <c r="D1786" t="s">
        <v>583</v>
      </c>
      <c r="E1786" t="s">
        <v>584</v>
      </c>
      <c r="F1786" t="s">
        <v>4388</v>
      </c>
      <c r="G1786" t="s">
        <v>2431</v>
      </c>
      <c r="H1786" t="s">
        <v>190</v>
      </c>
      <c r="I1786" t="s">
        <v>145</v>
      </c>
      <c r="J1786" t="s">
        <v>37</v>
      </c>
      <c r="K1786" t="s">
        <v>586</v>
      </c>
      <c r="L1786" t="s">
        <v>39</v>
      </c>
      <c r="M1786">
        <v>200000</v>
      </c>
      <c r="N1786">
        <v>-1129</v>
      </c>
      <c r="O1786">
        <v>198871</v>
      </c>
      <c r="P1786">
        <v>0</v>
      </c>
      <c r="Q1786" t="s">
        <v>2432</v>
      </c>
      <c r="R1786" t="s">
        <v>3034</v>
      </c>
      <c r="S1786" t="s">
        <v>8987</v>
      </c>
      <c r="T1786" t="s">
        <v>8988</v>
      </c>
      <c r="U1786" t="s">
        <v>8989</v>
      </c>
      <c r="V1786" t="s">
        <v>8990</v>
      </c>
      <c r="W1786" t="s">
        <v>588</v>
      </c>
      <c r="X1786" t="str">
        <f t="shared" si="27"/>
        <v>Funcionamiento</v>
      </c>
      <c r="Y1786" t="s">
        <v>2431</v>
      </c>
    </row>
    <row r="1787" spans="1:25" x14ac:dyDescent="0.2">
      <c r="A1787" t="s">
        <v>3037</v>
      </c>
      <c r="B1787" t="s">
        <v>3584</v>
      </c>
      <c r="C1787" s="71" t="s">
        <v>4390</v>
      </c>
      <c r="D1787" t="s">
        <v>583</v>
      </c>
      <c r="E1787" t="s">
        <v>584</v>
      </c>
      <c r="F1787" t="s">
        <v>4388</v>
      </c>
      <c r="G1787" t="s">
        <v>2431</v>
      </c>
      <c r="H1787" t="s">
        <v>195</v>
      </c>
      <c r="I1787" t="s">
        <v>150</v>
      </c>
      <c r="J1787" t="s">
        <v>48</v>
      </c>
      <c r="K1787" t="s">
        <v>596</v>
      </c>
      <c r="L1787" t="s">
        <v>39</v>
      </c>
      <c r="M1787">
        <v>1230000</v>
      </c>
      <c r="N1787">
        <v>-403000</v>
      </c>
      <c r="O1787">
        <v>827000</v>
      </c>
      <c r="P1787">
        <v>0</v>
      </c>
      <c r="Q1787" t="s">
        <v>2433</v>
      </c>
      <c r="R1787" t="s">
        <v>3037</v>
      </c>
      <c r="S1787" t="s">
        <v>3045</v>
      </c>
      <c r="T1787" t="s">
        <v>3052</v>
      </c>
      <c r="U1787" t="s">
        <v>8991</v>
      </c>
      <c r="V1787" t="s">
        <v>8992</v>
      </c>
      <c r="W1787" t="s">
        <v>588</v>
      </c>
      <c r="X1787" t="str">
        <f t="shared" si="27"/>
        <v>Funcionamiento</v>
      </c>
      <c r="Y1787" t="s">
        <v>2431</v>
      </c>
    </row>
    <row r="1788" spans="1:25" x14ac:dyDescent="0.2">
      <c r="A1788" t="s">
        <v>3043</v>
      </c>
      <c r="B1788" t="s">
        <v>3451</v>
      </c>
      <c r="C1788" s="71" t="s">
        <v>4391</v>
      </c>
      <c r="D1788" t="s">
        <v>583</v>
      </c>
      <c r="E1788" t="s">
        <v>584</v>
      </c>
      <c r="F1788" t="s">
        <v>4388</v>
      </c>
      <c r="G1788" t="s">
        <v>2431</v>
      </c>
      <c r="H1788" t="s">
        <v>181</v>
      </c>
      <c r="I1788" t="s">
        <v>135</v>
      </c>
      <c r="J1788" t="s">
        <v>37</v>
      </c>
      <c r="K1788" t="s">
        <v>586</v>
      </c>
      <c r="L1788" t="s">
        <v>39</v>
      </c>
      <c r="M1788">
        <v>2240265</v>
      </c>
      <c r="N1788">
        <v>0</v>
      </c>
      <c r="O1788">
        <v>2240265</v>
      </c>
      <c r="P1788">
        <v>0</v>
      </c>
      <c r="Q1788" t="s">
        <v>2434</v>
      </c>
      <c r="R1788" t="s">
        <v>3043</v>
      </c>
      <c r="S1788" t="s">
        <v>4392</v>
      </c>
      <c r="T1788" t="s">
        <v>588</v>
      </c>
      <c r="U1788" t="s">
        <v>4393</v>
      </c>
      <c r="V1788" t="s">
        <v>4394</v>
      </c>
      <c r="W1788" t="s">
        <v>588</v>
      </c>
      <c r="X1788" t="str">
        <f t="shared" si="27"/>
        <v>Funcionamiento</v>
      </c>
      <c r="Y1788" t="s">
        <v>2431</v>
      </c>
    </row>
    <row r="1789" spans="1:25" x14ac:dyDescent="0.2">
      <c r="A1789" t="s">
        <v>3043</v>
      </c>
      <c r="B1789" t="s">
        <v>3451</v>
      </c>
      <c r="C1789" s="71" t="s">
        <v>4391</v>
      </c>
      <c r="D1789" t="s">
        <v>583</v>
      </c>
      <c r="E1789" t="s">
        <v>584</v>
      </c>
      <c r="F1789" t="s">
        <v>4388</v>
      </c>
      <c r="G1789" t="s">
        <v>2431</v>
      </c>
      <c r="H1789" t="s">
        <v>178</v>
      </c>
      <c r="I1789" t="s">
        <v>132</v>
      </c>
      <c r="J1789" t="s">
        <v>37</v>
      </c>
      <c r="K1789" t="s">
        <v>586</v>
      </c>
      <c r="L1789" t="s">
        <v>39</v>
      </c>
      <c r="M1789">
        <v>1236455</v>
      </c>
      <c r="N1789">
        <v>0</v>
      </c>
      <c r="O1789">
        <v>1236455</v>
      </c>
      <c r="P1789">
        <v>0</v>
      </c>
      <c r="Q1789" t="s">
        <v>2434</v>
      </c>
      <c r="R1789" t="s">
        <v>3043</v>
      </c>
      <c r="S1789" t="s">
        <v>4392</v>
      </c>
      <c r="T1789" t="s">
        <v>588</v>
      </c>
      <c r="U1789" t="s">
        <v>4393</v>
      </c>
      <c r="V1789" t="s">
        <v>4394</v>
      </c>
      <c r="W1789" t="s">
        <v>588</v>
      </c>
      <c r="X1789" t="str">
        <f t="shared" si="27"/>
        <v>Funcionamiento</v>
      </c>
      <c r="Y1789" t="s">
        <v>2431</v>
      </c>
    </row>
    <row r="1790" spans="1:25" x14ac:dyDescent="0.2">
      <c r="A1790" t="s">
        <v>3043</v>
      </c>
      <c r="B1790" t="s">
        <v>3451</v>
      </c>
      <c r="C1790" s="71" t="s">
        <v>4391</v>
      </c>
      <c r="D1790" t="s">
        <v>583</v>
      </c>
      <c r="E1790" t="s">
        <v>584</v>
      </c>
      <c r="F1790" t="s">
        <v>4388</v>
      </c>
      <c r="G1790" t="s">
        <v>2431</v>
      </c>
      <c r="H1790" t="s">
        <v>164</v>
      </c>
      <c r="I1790" t="s">
        <v>118</v>
      </c>
      <c r="J1790" t="s">
        <v>37</v>
      </c>
      <c r="K1790" t="s">
        <v>586</v>
      </c>
      <c r="L1790" t="s">
        <v>39</v>
      </c>
      <c r="M1790">
        <v>27713538</v>
      </c>
      <c r="N1790">
        <v>0</v>
      </c>
      <c r="O1790">
        <v>27713538</v>
      </c>
      <c r="P1790">
        <v>0</v>
      </c>
      <c r="Q1790" t="s">
        <v>2434</v>
      </c>
      <c r="R1790" t="s">
        <v>3043</v>
      </c>
      <c r="S1790" t="s">
        <v>4392</v>
      </c>
      <c r="T1790" t="s">
        <v>588</v>
      </c>
      <c r="U1790" t="s">
        <v>4393</v>
      </c>
      <c r="V1790" t="s">
        <v>4394</v>
      </c>
      <c r="W1790" t="s">
        <v>588</v>
      </c>
      <c r="X1790" t="str">
        <f t="shared" si="27"/>
        <v>Funcionamiento</v>
      </c>
      <c r="Y1790" t="s">
        <v>2431</v>
      </c>
    </row>
    <row r="1791" spans="1:25" x14ac:dyDescent="0.2">
      <c r="A1791" t="s">
        <v>3043</v>
      </c>
      <c r="B1791" t="s">
        <v>3451</v>
      </c>
      <c r="C1791" s="71" t="s">
        <v>4391</v>
      </c>
      <c r="D1791" t="s">
        <v>583</v>
      </c>
      <c r="E1791" t="s">
        <v>584</v>
      </c>
      <c r="F1791" t="s">
        <v>4388</v>
      </c>
      <c r="G1791" t="s">
        <v>2431</v>
      </c>
      <c r="H1791" t="s">
        <v>166</v>
      </c>
      <c r="I1791" t="s">
        <v>120</v>
      </c>
      <c r="J1791" t="s">
        <v>37</v>
      </c>
      <c r="K1791" t="s">
        <v>586</v>
      </c>
      <c r="L1791" t="s">
        <v>39</v>
      </c>
      <c r="M1791">
        <v>435954</v>
      </c>
      <c r="N1791">
        <v>0</v>
      </c>
      <c r="O1791">
        <v>435954</v>
      </c>
      <c r="P1791">
        <v>0</v>
      </c>
      <c r="Q1791" t="s">
        <v>2434</v>
      </c>
      <c r="R1791" t="s">
        <v>3043</v>
      </c>
      <c r="S1791" t="s">
        <v>4392</v>
      </c>
      <c r="T1791" t="s">
        <v>588</v>
      </c>
      <c r="U1791" t="s">
        <v>4393</v>
      </c>
      <c r="V1791" t="s">
        <v>4394</v>
      </c>
      <c r="W1791" t="s">
        <v>588</v>
      </c>
      <c r="X1791" t="str">
        <f t="shared" si="27"/>
        <v>Funcionamiento</v>
      </c>
      <c r="Y1791" t="s">
        <v>2431</v>
      </c>
    </row>
    <row r="1792" spans="1:25" x14ac:dyDescent="0.2">
      <c r="A1792" t="s">
        <v>3043</v>
      </c>
      <c r="B1792" t="s">
        <v>3451</v>
      </c>
      <c r="C1792" s="71" t="s">
        <v>4391</v>
      </c>
      <c r="D1792" t="s">
        <v>583</v>
      </c>
      <c r="E1792" t="s">
        <v>584</v>
      </c>
      <c r="F1792" t="s">
        <v>4388</v>
      </c>
      <c r="G1792" t="s">
        <v>2431</v>
      </c>
      <c r="H1792" t="s">
        <v>174</v>
      </c>
      <c r="I1792" t="s">
        <v>128</v>
      </c>
      <c r="J1792" t="s">
        <v>37</v>
      </c>
      <c r="K1792" t="s">
        <v>586</v>
      </c>
      <c r="L1792" t="s">
        <v>39</v>
      </c>
      <c r="M1792">
        <v>1306900</v>
      </c>
      <c r="N1792">
        <v>0</v>
      </c>
      <c r="O1792">
        <v>1306900</v>
      </c>
      <c r="P1792">
        <v>0</v>
      </c>
      <c r="Q1792" t="s">
        <v>2434</v>
      </c>
      <c r="R1792" t="s">
        <v>3043</v>
      </c>
      <c r="S1792" t="s">
        <v>4392</v>
      </c>
      <c r="T1792" t="s">
        <v>588</v>
      </c>
      <c r="U1792" t="s">
        <v>4393</v>
      </c>
      <c r="V1792" t="s">
        <v>4394</v>
      </c>
      <c r="W1792" t="s">
        <v>588</v>
      </c>
      <c r="X1792" t="str">
        <f t="shared" si="27"/>
        <v>Funcionamiento</v>
      </c>
      <c r="Y1792" t="s">
        <v>2431</v>
      </c>
    </row>
    <row r="1793" spans="1:25" x14ac:dyDescent="0.2">
      <c r="A1793" t="s">
        <v>3043</v>
      </c>
      <c r="B1793" t="s">
        <v>3451</v>
      </c>
      <c r="C1793" s="71" t="s">
        <v>4391</v>
      </c>
      <c r="D1793" t="s">
        <v>583</v>
      </c>
      <c r="E1793" t="s">
        <v>584</v>
      </c>
      <c r="F1793" t="s">
        <v>4388</v>
      </c>
      <c r="G1793" t="s">
        <v>2431</v>
      </c>
      <c r="H1793" t="s">
        <v>172</v>
      </c>
      <c r="I1793" t="s">
        <v>126</v>
      </c>
      <c r="J1793" t="s">
        <v>37</v>
      </c>
      <c r="K1793" t="s">
        <v>586</v>
      </c>
      <c r="L1793" t="s">
        <v>39</v>
      </c>
      <c r="M1793">
        <v>3688600</v>
      </c>
      <c r="N1793">
        <v>0</v>
      </c>
      <c r="O1793">
        <v>3688600</v>
      </c>
      <c r="P1793">
        <v>0</v>
      </c>
      <c r="Q1793" t="s">
        <v>2434</v>
      </c>
      <c r="R1793" t="s">
        <v>3043</v>
      </c>
      <c r="S1793" t="s">
        <v>4392</v>
      </c>
      <c r="T1793" t="s">
        <v>588</v>
      </c>
      <c r="U1793" t="s">
        <v>4393</v>
      </c>
      <c r="V1793" t="s">
        <v>4394</v>
      </c>
      <c r="W1793" t="s">
        <v>588</v>
      </c>
      <c r="X1793" t="str">
        <f t="shared" si="27"/>
        <v>Funcionamiento</v>
      </c>
      <c r="Y1793" t="s">
        <v>2431</v>
      </c>
    </row>
    <row r="1794" spans="1:25" x14ac:dyDescent="0.2">
      <c r="A1794" t="s">
        <v>3043</v>
      </c>
      <c r="B1794" t="s">
        <v>3451</v>
      </c>
      <c r="C1794" s="71" t="s">
        <v>4391</v>
      </c>
      <c r="D1794" t="s">
        <v>583</v>
      </c>
      <c r="E1794" t="s">
        <v>584</v>
      </c>
      <c r="F1794" t="s">
        <v>4388</v>
      </c>
      <c r="G1794" t="s">
        <v>2431</v>
      </c>
      <c r="H1794" t="s">
        <v>177</v>
      </c>
      <c r="I1794" t="s">
        <v>131</v>
      </c>
      <c r="J1794" t="s">
        <v>37</v>
      </c>
      <c r="K1794" t="s">
        <v>586</v>
      </c>
      <c r="L1794" t="s">
        <v>39</v>
      </c>
      <c r="M1794">
        <v>653800</v>
      </c>
      <c r="N1794">
        <v>0</v>
      </c>
      <c r="O1794">
        <v>653800</v>
      </c>
      <c r="P1794">
        <v>0</v>
      </c>
      <c r="Q1794" t="s">
        <v>2434</v>
      </c>
      <c r="R1794" t="s">
        <v>3043</v>
      </c>
      <c r="S1794" t="s">
        <v>4392</v>
      </c>
      <c r="T1794" t="s">
        <v>588</v>
      </c>
      <c r="U1794" t="s">
        <v>4393</v>
      </c>
      <c r="V1794" t="s">
        <v>4394</v>
      </c>
      <c r="W1794" t="s">
        <v>588</v>
      </c>
      <c r="X1794" t="str">
        <f t="shared" ref="X1794:X1857" si="28">IF(LEFT(H1794,1)="C","Inversión","Funcionamiento")</f>
        <v>Funcionamiento</v>
      </c>
      <c r="Y1794" t="s">
        <v>2431</v>
      </c>
    </row>
    <row r="1795" spans="1:25" x14ac:dyDescent="0.2">
      <c r="A1795" t="s">
        <v>3043</v>
      </c>
      <c r="B1795" t="s">
        <v>3451</v>
      </c>
      <c r="C1795" s="71" t="s">
        <v>4391</v>
      </c>
      <c r="D1795" t="s">
        <v>583</v>
      </c>
      <c r="E1795" t="s">
        <v>584</v>
      </c>
      <c r="F1795" t="s">
        <v>4388</v>
      </c>
      <c r="G1795" t="s">
        <v>2431</v>
      </c>
      <c r="H1795" t="s">
        <v>171</v>
      </c>
      <c r="I1795" t="s">
        <v>125</v>
      </c>
      <c r="J1795" t="s">
        <v>37</v>
      </c>
      <c r="K1795" t="s">
        <v>586</v>
      </c>
      <c r="L1795" t="s">
        <v>39</v>
      </c>
      <c r="M1795">
        <v>977987</v>
      </c>
      <c r="N1795">
        <v>0</v>
      </c>
      <c r="O1795">
        <v>977987</v>
      </c>
      <c r="P1795">
        <v>0</v>
      </c>
      <c r="Q1795" t="s">
        <v>2434</v>
      </c>
      <c r="R1795" t="s">
        <v>3043</v>
      </c>
      <c r="S1795" t="s">
        <v>4392</v>
      </c>
      <c r="T1795" t="s">
        <v>588</v>
      </c>
      <c r="U1795" t="s">
        <v>4393</v>
      </c>
      <c r="V1795" t="s">
        <v>4394</v>
      </c>
      <c r="W1795" t="s">
        <v>588</v>
      </c>
      <c r="X1795" t="str">
        <f t="shared" si="28"/>
        <v>Funcionamiento</v>
      </c>
      <c r="Y1795" t="s">
        <v>2431</v>
      </c>
    </row>
    <row r="1796" spans="1:25" x14ac:dyDescent="0.2">
      <c r="A1796" t="s">
        <v>3043</v>
      </c>
      <c r="B1796" t="s">
        <v>3451</v>
      </c>
      <c r="C1796" s="71" t="s">
        <v>4391</v>
      </c>
      <c r="D1796" t="s">
        <v>583</v>
      </c>
      <c r="E1796" t="s">
        <v>584</v>
      </c>
      <c r="F1796" t="s">
        <v>4388</v>
      </c>
      <c r="G1796" t="s">
        <v>2431</v>
      </c>
      <c r="H1796" t="s">
        <v>175</v>
      </c>
      <c r="I1796" t="s">
        <v>129</v>
      </c>
      <c r="J1796" t="s">
        <v>37</v>
      </c>
      <c r="K1796" t="s">
        <v>586</v>
      </c>
      <c r="L1796" t="s">
        <v>39</v>
      </c>
      <c r="M1796">
        <v>368300</v>
      </c>
      <c r="N1796">
        <v>0</v>
      </c>
      <c r="O1796">
        <v>368300</v>
      </c>
      <c r="P1796">
        <v>0</v>
      </c>
      <c r="Q1796" t="s">
        <v>2434</v>
      </c>
      <c r="R1796" t="s">
        <v>3043</v>
      </c>
      <c r="S1796" t="s">
        <v>4392</v>
      </c>
      <c r="T1796" t="s">
        <v>588</v>
      </c>
      <c r="U1796" t="s">
        <v>4393</v>
      </c>
      <c r="V1796" t="s">
        <v>4394</v>
      </c>
      <c r="W1796" t="s">
        <v>588</v>
      </c>
      <c r="X1796" t="str">
        <f t="shared" si="28"/>
        <v>Funcionamiento</v>
      </c>
      <c r="Y1796" t="s">
        <v>2431</v>
      </c>
    </row>
    <row r="1797" spans="1:25" x14ac:dyDescent="0.2">
      <c r="A1797" t="s">
        <v>3043</v>
      </c>
      <c r="B1797" t="s">
        <v>3451</v>
      </c>
      <c r="C1797" s="71" t="s">
        <v>4391</v>
      </c>
      <c r="D1797" t="s">
        <v>583</v>
      </c>
      <c r="E1797" t="s">
        <v>584</v>
      </c>
      <c r="F1797" t="s">
        <v>4388</v>
      </c>
      <c r="G1797" t="s">
        <v>2431</v>
      </c>
      <c r="H1797" t="s">
        <v>180</v>
      </c>
      <c r="I1797" t="s">
        <v>134</v>
      </c>
      <c r="J1797" t="s">
        <v>37</v>
      </c>
      <c r="K1797" t="s">
        <v>586</v>
      </c>
      <c r="L1797" t="s">
        <v>39</v>
      </c>
      <c r="M1797">
        <v>110493</v>
      </c>
      <c r="N1797">
        <v>0</v>
      </c>
      <c r="O1797">
        <v>110493</v>
      </c>
      <c r="P1797">
        <v>0</v>
      </c>
      <c r="Q1797" t="s">
        <v>2434</v>
      </c>
      <c r="R1797" t="s">
        <v>3043</v>
      </c>
      <c r="S1797" t="s">
        <v>4392</v>
      </c>
      <c r="T1797" t="s">
        <v>588</v>
      </c>
      <c r="U1797" t="s">
        <v>4393</v>
      </c>
      <c r="V1797" t="s">
        <v>4394</v>
      </c>
      <c r="W1797" t="s">
        <v>588</v>
      </c>
      <c r="X1797" t="str">
        <f t="shared" si="28"/>
        <v>Funcionamiento</v>
      </c>
      <c r="Y1797" t="s">
        <v>2431</v>
      </c>
    </row>
    <row r="1798" spans="1:25" x14ac:dyDescent="0.2">
      <c r="A1798" t="s">
        <v>3043</v>
      </c>
      <c r="B1798" t="s">
        <v>3451</v>
      </c>
      <c r="C1798" s="71" t="s">
        <v>4391</v>
      </c>
      <c r="D1798" t="s">
        <v>583</v>
      </c>
      <c r="E1798" t="s">
        <v>584</v>
      </c>
      <c r="F1798" t="s">
        <v>4388</v>
      </c>
      <c r="G1798" t="s">
        <v>2431</v>
      </c>
      <c r="H1798" t="s">
        <v>167</v>
      </c>
      <c r="I1798" t="s">
        <v>3051</v>
      </c>
      <c r="J1798" t="s">
        <v>37</v>
      </c>
      <c r="K1798" t="s">
        <v>586</v>
      </c>
      <c r="L1798" t="s">
        <v>39</v>
      </c>
      <c r="M1798">
        <v>507414</v>
      </c>
      <c r="N1798">
        <v>0</v>
      </c>
      <c r="O1798">
        <v>507414</v>
      </c>
      <c r="P1798">
        <v>0</v>
      </c>
      <c r="Q1798" t="s">
        <v>2434</v>
      </c>
      <c r="R1798" t="s">
        <v>3043</v>
      </c>
      <c r="S1798" t="s">
        <v>4392</v>
      </c>
      <c r="T1798" t="s">
        <v>588</v>
      </c>
      <c r="U1798" t="s">
        <v>4393</v>
      </c>
      <c r="V1798" t="s">
        <v>4394</v>
      </c>
      <c r="W1798" t="s">
        <v>588</v>
      </c>
      <c r="X1798" t="str">
        <f t="shared" si="28"/>
        <v>Funcionamiento</v>
      </c>
      <c r="Y1798" t="s">
        <v>2431</v>
      </c>
    </row>
    <row r="1799" spans="1:25" x14ac:dyDescent="0.2">
      <c r="A1799" t="s">
        <v>3043</v>
      </c>
      <c r="B1799" t="s">
        <v>3451</v>
      </c>
      <c r="C1799" s="71" t="s">
        <v>4391</v>
      </c>
      <c r="D1799" t="s">
        <v>583</v>
      </c>
      <c r="E1799" t="s">
        <v>584</v>
      </c>
      <c r="F1799" t="s">
        <v>4388</v>
      </c>
      <c r="G1799" t="s">
        <v>2431</v>
      </c>
      <c r="H1799" t="s">
        <v>176</v>
      </c>
      <c r="I1799" t="s">
        <v>130</v>
      </c>
      <c r="J1799" t="s">
        <v>37</v>
      </c>
      <c r="K1799" t="s">
        <v>586</v>
      </c>
      <c r="L1799" t="s">
        <v>39</v>
      </c>
      <c r="M1799">
        <v>980600</v>
      </c>
      <c r="N1799">
        <v>0</v>
      </c>
      <c r="O1799">
        <v>980600</v>
      </c>
      <c r="P1799">
        <v>0</v>
      </c>
      <c r="Q1799" t="s">
        <v>2434</v>
      </c>
      <c r="R1799" t="s">
        <v>3043</v>
      </c>
      <c r="S1799" t="s">
        <v>4392</v>
      </c>
      <c r="T1799" t="s">
        <v>588</v>
      </c>
      <c r="U1799" t="s">
        <v>4393</v>
      </c>
      <c r="V1799" t="s">
        <v>4394</v>
      </c>
      <c r="W1799" t="s">
        <v>588</v>
      </c>
      <c r="X1799" t="str">
        <f t="shared" si="28"/>
        <v>Funcionamiento</v>
      </c>
      <c r="Y1799" t="s">
        <v>2431</v>
      </c>
    </row>
    <row r="1800" spans="1:25" x14ac:dyDescent="0.2">
      <c r="A1800" t="s">
        <v>3043</v>
      </c>
      <c r="B1800" t="s">
        <v>3451</v>
      </c>
      <c r="C1800" s="71" t="s">
        <v>4391</v>
      </c>
      <c r="D1800" t="s">
        <v>583</v>
      </c>
      <c r="E1800" t="s">
        <v>584</v>
      </c>
      <c r="F1800" t="s">
        <v>4388</v>
      </c>
      <c r="G1800" t="s">
        <v>2431</v>
      </c>
      <c r="H1800" t="s">
        <v>173</v>
      </c>
      <c r="I1800" t="s">
        <v>127</v>
      </c>
      <c r="J1800" t="s">
        <v>37</v>
      </c>
      <c r="K1800" t="s">
        <v>586</v>
      </c>
      <c r="L1800" t="s">
        <v>39</v>
      </c>
      <c r="M1800">
        <v>2612700</v>
      </c>
      <c r="N1800">
        <v>0</v>
      </c>
      <c r="O1800">
        <v>2612700</v>
      </c>
      <c r="P1800">
        <v>0</v>
      </c>
      <c r="Q1800" t="s">
        <v>2434</v>
      </c>
      <c r="R1800" t="s">
        <v>3043</v>
      </c>
      <c r="S1800" t="s">
        <v>4392</v>
      </c>
      <c r="T1800" t="s">
        <v>588</v>
      </c>
      <c r="U1800" t="s">
        <v>4393</v>
      </c>
      <c r="V1800" t="s">
        <v>4394</v>
      </c>
      <c r="W1800" t="s">
        <v>588</v>
      </c>
      <c r="X1800" t="str">
        <f t="shared" si="28"/>
        <v>Funcionamiento</v>
      </c>
      <c r="Y1800" t="s">
        <v>2431</v>
      </c>
    </row>
    <row r="1801" spans="1:25" x14ac:dyDescent="0.2">
      <c r="A1801" t="s">
        <v>3045</v>
      </c>
      <c r="B1801" t="s">
        <v>4296</v>
      </c>
      <c r="C1801" s="71" t="s">
        <v>4395</v>
      </c>
      <c r="D1801" t="s">
        <v>583</v>
      </c>
      <c r="E1801" t="s">
        <v>584</v>
      </c>
      <c r="F1801" t="s">
        <v>4388</v>
      </c>
      <c r="G1801" t="s">
        <v>2431</v>
      </c>
      <c r="H1801" t="s">
        <v>194</v>
      </c>
      <c r="I1801" t="s">
        <v>149</v>
      </c>
      <c r="J1801" t="s">
        <v>37</v>
      </c>
      <c r="K1801" t="s">
        <v>586</v>
      </c>
      <c r="L1801" t="s">
        <v>39</v>
      </c>
      <c r="M1801">
        <v>5875819</v>
      </c>
      <c r="N1801">
        <v>0</v>
      </c>
      <c r="O1801">
        <v>5875819</v>
      </c>
      <c r="P1801">
        <v>0</v>
      </c>
      <c r="Q1801" t="s">
        <v>2435</v>
      </c>
      <c r="R1801" t="s">
        <v>3045</v>
      </c>
      <c r="S1801" t="s">
        <v>3068</v>
      </c>
      <c r="T1801" t="s">
        <v>3045</v>
      </c>
      <c r="U1801" t="s">
        <v>3190</v>
      </c>
      <c r="V1801" t="s">
        <v>4396</v>
      </c>
      <c r="W1801" t="s">
        <v>588</v>
      </c>
      <c r="X1801" t="str">
        <f t="shared" si="28"/>
        <v>Funcionamiento</v>
      </c>
      <c r="Y1801" t="s">
        <v>2431</v>
      </c>
    </row>
    <row r="1802" spans="1:25" x14ac:dyDescent="0.2">
      <c r="A1802" t="s">
        <v>3052</v>
      </c>
      <c r="B1802" t="s">
        <v>3062</v>
      </c>
      <c r="C1802" s="71" t="s">
        <v>4397</v>
      </c>
      <c r="D1802" t="s">
        <v>583</v>
      </c>
      <c r="E1802" t="s">
        <v>584</v>
      </c>
      <c r="F1802" t="s">
        <v>4388</v>
      </c>
      <c r="G1802" t="s">
        <v>2431</v>
      </c>
      <c r="H1802" t="s">
        <v>191</v>
      </c>
      <c r="I1802" t="s">
        <v>146</v>
      </c>
      <c r="J1802" t="s">
        <v>37</v>
      </c>
      <c r="K1802" t="s">
        <v>586</v>
      </c>
      <c r="L1802" t="s">
        <v>39</v>
      </c>
      <c r="M1802">
        <v>645800</v>
      </c>
      <c r="N1802">
        <v>0</v>
      </c>
      <c r="O1802">
        <v>645800</v>
      </c>
      <c r="P1802">
        <v>0</v>
      </c>
      <c r="Q1802" t="s">
        <v>2436</v>
      </c>
      <c r="R1802" t="s">
        <v>3052</v>
      </c>
      <c r="S1802" t="s">
        <v>3065</v>
      </c>
      <c r="T1802" t="s">
        <v>3059</v>
      </c>
      <c r="U1802" t="s">
        <v>3146</v>
      </c>
      <c r="V1802" t="s">
        <v>4398</v>
      </c>
      <c r="W1802" t="s">
        <v>588</v>
      </c>
      <c r="X1802" t="str">
        <f t="shared" si="28"/>
        <v>Funcionamiento</v>
      </c>
      <c r="Y1802" t="s">
        <v>2431</v>
      </c>
    </row>
    <row r="1803" spans="1:25" x14ac:dyDescent="0.2">
      <c r="A1803" t="s">
        <v>3052</v>
      </c>
      <c r="B1803" t="s">
        <v>3062</v>
      </c>
      <c r="C1803" s="71" t="s">
        <v>4397</v>
      </c>
      <c r="D1803" t="s">
        <v>583</v>
      </c>
      <c r="E1803" t="s">
        <v>584</v>
      </c>
      <c r="F1803" t="s">
        <v>4388</v>
      </c>
      <c r="G1803" t="s">
        <v>2431</v>
      </c>
      <c r="H1803" t="s">
        <v>185</v>
      </c>
      <c r="I1803" t="s">
        <v>139</v>
      </c>
      <c r="J1803" t="s">
        <v>37</v>
      </c>
      <c r="K1803" t="s">
        <v>586</v>
      </c>
      <c r="L1803" t="s">
        <v>39</v>
      </c>
      <c r="M1803">
        <v>78400</v>
      </c>
      <c r="N1803">
        <v>0</v>
      </c>
      <c r="O1803">
        <v>78400</v>
      </c>
      <c r="P1803">
        <v>0</v>
      </c>
      <c r="Q1803" t="s">
        <v>2436</v>
      </c>
      <c r="R1803" t="s">
        <v>3052</v>
      </c>
      <c r="S1803" t="s">
        <v>3065</v>
      </c>
      <c r="T1803" t="s">
        <v>3059</v>
      </c>
      <c r="U1803" t="s">
        <v>3146</v>
      </c>
      <c r="V1803" t="s">
        <v>4398</v>
      </c>
      <c r="W1803" t="s">
        <v>588</v>
      </c>
      <c r="X1803" t="str">
        <f t="shared" si="28"/>
        <v>Funcionamiento</v>
      </c>
      <c r="Y1803" t="s">
        <v>2431</v>
      </c>
    </row>
    <row r="1804" spans="1:25" x14ac:dyDescent="0.2">
      <c r="A1804" t="s">
        <v>3055</v>
      </c>
      <c r="B1804" t="s">
        <v>3075</v>
      </c>
      <c r="C1804" s="71" t="s">
        <v>4399</v>
      </c>
      <c r="D1804" t="s">
        <v>583</v>
      </c>
      <c r="E1804" t="s">
        <v>584</v>
      </c>
      <c r="F1804" t="s">
        <v>3087</v>
      </c>
      <c r="G1804" t="s">
        <v>2431</v>
      </c>
      <c r="H1804" t="s">
        <v>197</v>
      </c>
      <c r="I1804" t="s">
        <v>155</v>
      </c>
      <c r="J1804" t="s">
        <v>37</v>
      </c>
      <c r="K1804" t="s">
        <v>709</v>
      </c>
      <c r="L1804" t="s">
        <v>39</v>
      </c>
      <c r="M1804">
        <v>7404302</v>
      </c>
      <c r="N1804">
        <v>0</v>
      </c>
      <c r="O1804">
        <v>7404302</v>
      </c>
      <c r="P1804">
        <v>2901817</v>
      </c>
      <c r="Q1804" t="s">
        <v>2437</v>
      </c>
      <c r="R1804" t="s">
        <v>3055</v>
      </c>
      <c r="S1804" t="s">
        <v>11358</v>
      </c>
      <c r="T1804" t="s">
        <v>11359</v>
      </c>
      <c r="U1804" t="s">
        <v>11360</v>
      </c>
      <c r="V1804" t="s">
        <v>11361</v>
      </c>
      <c r="W1804" t="s">
        <v>588</v>
      </c>
      <c r="X1804" t="str">
        <f t="shared" si="28"/>
        <v>Inversión</v>
      </c>
      <c r="Y1804" t="s">
        <v>626</v>
      </c>
    </row>
    <row r="1805" spans="1:25" x14ac:dyDescent="0.2">
      <c r="A1805" t="s">
        <v>3059</v>
      </c>
      <c r="B1805" t="s">
        <v>3075</v>
      </c>
      <c r="C1805" s="71" t="s">
        <v>4400</v>
      </c>
      <c r="D1805" t="s">
        <v>583</v>
      </c>
      <c r="E1805" t="s">
        <v>602</v>
      </c>
      <c r="F1805" t="s">
        <v>3087</v>
      </c>
      <c r="G1805" t="s">
        <v>2431</v>
      </c>
      <c r="H1805" t="s">
        <v>197</v>
      </c>
      <c r="I1805" t="s">
        <v>155</v>
      </c>
      <c r="J1805" t="s">
        <v>37</v>
      </c>
      <c r="K1805" t="s">
        <v>709</v>
      </c>
      <c r="L1805" t="s">
        <v>39</v>
      </c>
      <c r="M1805">
        <v>3000000</v>
      </c>
      <c r="N1805">
        <v>150000</v>
      </c>
      <c r="O1805">
        <v>3150000</v>
      </c>
      <c r="P1805">
        <v>3150000</v>
      </c>
      <c r="Q1805" t="s">
        <v>2438</v>
      </c>
      <c r="R1805" t="s">
        <v>3059</v>
      </c>
      <c r="S1805" t="s">
        <v>588</v>
      </c>
      <c r="T1805" t="s">
        <v>588</v>
      </c>
      <c r="U1805" t="s">
        <v>588</v>
      </c>
      <c r="V1805" t="s">
        <v>588</v>
      </c>
      <c r="W1805" t="s">
        <v>588</v>
      </c>
      <c r="X1805" t="str">
        <f t="shared" si="28"/>
        <v>Inversión</v>
      </c>
      <c r="Y1805" t="s">
        <v>626</v>
      </c>
    </row>
    <row r="1806" spans="1:25" x14ac:dyDescent="0.2">
      <c r="A1806" t="s">
        <v>3068</v>
      </c>
      <c r="B1806" t="s">
        <v>3075</v>
      </c>
      <c r="C1806" s="71" t="s">
        <v>4401</v>
      </c>
      <c r="D1806" t="s">
        <v>583</v>
      </c>
      <c r="E1806" t="s">
        <v>584</v>
      </c>
      <c r="F1806" t="s">
        <v>3090</v>
      </c>
      <c r="G1806" t="s">
        <v>2431</v>
      </c>
      <c r="H1806" t="s">
        <v>198</v>
      </c>
      <c r="I1806" t="s">
        <v>157</v>
      </c>
      <c r="J1806" t="s">
        <v>48</v>
      </c>
      <c r="K1806" t="s">
        <v>596</v>
      </c>
      <c r="L1806" t="s">
        <v>39</v>
      </c>
      <c r="M1806">
        <v>4000000</v>
      </c>
      <c r="N1806">
        <v>0</v>
      </c>
      <c r="O1806">
        <v>4000000</v>
      </c>
      <c r="P1806">
        <v>3264753</v>
      </c>
      <c r="Q1806" t="s">
        <v>4402</v>
      </c>
      <c r="R1806" t="s">
        <v>3068</v>
      </c>
      <c r="S1806" t="s">
        <v>4403</v>
      </c>
      <c r="T1806" t="s">
        <v>4403</v>
      </c>
      <c r="U1806" t="s">
        <v>4404</v>
      </c>
      <c r="V1806" t="s">
        <v>4405</v>
      </c>
      <c r="W1806" t="s">
        <v>588</v>
      </c>
      <c r="X1806" t="str">
        <f t="shared" si="28"/>
        <v>Inversión</v>
      </c>
      <c r="Y1806" t="s">
        <v>708</v>
      </c>
    </row>
    <row r="1807" spans="1:25" x14ac:dyDescent="0.2">
      <c r="A1807" t="s">
        <v>3065</v>
      </c>
      <c r="B1807" t="s">
        <v>3080</v>
      </c>
      <c r="C1807" s="71" t="s">
        <v>4406</v>
      </c>
      <c r="D1807" t="s">
        <v>583</v>
      </c>
      <c r="E1807" t="s">
        <v>584</v>
      </c>
      <c r="F1807" t="s">
        <v>4388</v>
      </c>
      <c r="G1807" t="s">
        <v>2431</v>
      </c>
      <c r="H1807" t="s">
        <v>167</v>
      </c>
      <c r="I1807" t="s">
        <v>3051</v>
      </c>
      <c r="J1807" t="s">
        <v>37</v>
      </c>
      <c r="K1807" t="s">
        <v>586</v>
      </c>
      <c r="L1807" t="s">
        <v>39</v>
      </c>
      <c r="M1807">
        <v>668551</v>
      </c>
      <c r="N1807">
        <v>0</v>
      </c>
      <c r="O1807">
        <v>668551</v>
      </c>
      <c r="P1807">
        <v>0</v>
      </c>
      <c r="Q1807" t="s">
        <v>804</v>
      </c>
      <c r="R1807" t="s">
        <v>3065</v>
      </c>
      <c r="S1807" t="s">
        <v>3072</v>
      </c>
      <c r="T1807" t="s">
        <v>588</v>
      </c>
      <c r="U1807" t="s">
        <v>4407</v>
      </c>
      <c r="V1807" t="s">
        <v>4408</v>
      </c>
      <c r="W1807" t="s">
        <v>588</v>
      </c>
      <c r="X1807" t="str">
        <f t="shared" si="28"/>
        <v>Funcionamiento</v>
      </c>
      <c r="Y1807" t="s">
        <v>2431</v>
      </c>
    </row>
    <row r="1808" spans="1:25" x14ac:dyDescent="0.2">
      <c r="A1808" t="s">
        <v>3065</v>
      </c>
      <c r="B1808" t="s">
        <v>3080</v>
      </c>
      <c r="C1808" s="71" t="s">
        <v>4406</v>
      </c>
      <c r="D1808" t="s">
        <v>583</v>
      </c>
      <c r="E1808" t="s">
        <v>584</v>
      </c>
      <c r="F1808" t="s">
        <v>4388</v>
      </c>
      <c r="G1808" t="s">
        <v>2431</v>
      </c>
      <c r="H1808" t="s">
        <v>181</v>
      </c>
      <c r="I1808" t="s">
        <v>135</v>
      </c>
      <c r="J1808" t="s">
        <v>37</v>
      </c>
      <c r="K1808" t="s">
        <v>586</v>
      </c>
      <c r="L1808" t="s">
        <v>39</v>
      </c>
      <c r="M1808">
        <v>2240265</v>
      </c>
      <c r="N1808">
        <v>0</v>
      </c>
      <c r="O1808">
        <v>2240265</v>
      </c>
      <c r="P1808">
        <v>0</v>
      </c>
      <c r="Q1808" t="s">
        <v>804</v>
      </c>
      <c r="R1808" t="s">
        <v>3065</v>
      </c>
      <c r="S1808" t="s">
        <v>3072</v>
      </c>
      <c r="T1808" t="s">
        <v>588</v>
      </c>
      <c r="U1808" t="s">
        <v>4407</v>
      </c>
      <c r="V1808" t="s">
        <v>4408</v>
      </c>
      <c r="W1808" t="s">
        <v>588</v>
      </c>
      <c r="X1808" t="str">
        <f t="shared" si="28"/>
        <v>Funcionamiento</v>
      </c>
      <c r="Y1808" t="s">
        <v>2431</v>
      </c>
    </row>
    <row r="1809" spans="1:25" x14ac:dyDescent="0.2">
      <c r="A1809" t="s">
        <v>3065</v>
      </c>
      <c r="B1809" t="s">
        <v>3080</v>
      </c>
      <c r="C1809" s="71" t="s">
        <v>4406</v>
      </c>
      <c r="D1809" t="s">
        <v>583</v>
      </c>
      <c r="E1809" t="s">
        <v>584</v>
      </c>
      <c r="F1809" t="s">
        <v>4388</v>
      </c>
      <c r="G1809" t="s">
        <v>2431</v>
      </c>
      <c r="H1809" t="s">
        <v>166</v>
      </c>
      <c r="I1809" t="s">
        <v>120</v>
      </c>
      <c r="J1809" t="s">
        <v>37</v>
      </c>
      <c r="K1809" t="s">
        <v>586</v>
      </c>
      <c r="L1809" t="s">
        <v>39</v>
      </c>
      <c r="M1809">
        <v>494640</v>
      </c>
      <c r="N1809">
        <v>0</v>
      </c>
      <c r="O1809">
        <v>494640</v>
      </c>
      <c r="P1809">
        <v>0</v>
      </c>
      <c r="Q1809" t="s">
        <v>804</v>
      </c>
      <c r="R1809" t="s">
        <v>3065</v>
      </c>
      <c r="S1809" t="s">
        <v>3072</v>
      </c>
      <c r="T1809" t="s">
        <v>588</v>
      </c>
      <c r="U1809" t="s">
        <v>4407</v>
      </c>
      <c r="V1809" t="s">
        <v>4408</v>
      </c>
      <c r="W1809" t="s">
        <v>588</v>
      </c>
      <c r="X1809" t="str">
        <f t="shared" si="28"/>
        <v>Funcionamiento</v>
      </c>
      <c r="Y1809" t="s">
        <v>2431</v>
      </c>
    </row>
    <row r="1810" spans="1:25" x14ac:dyDescent="0.2">
      <c r="A1810" t="s">
        <v>3065</v>
      </c>
      <c r="B1810" t="s">
        <v>3080</v>
      </c>
      <c r="C1810" s="71" t="s">
        <v>4406</v>
      </c>
      <c r="D1810" t="s">
        <v>583</v>
      </c>
      <c r="E1810" t="s">
        <v>584</v>
      </c>
      <c r="F1810" t="s">
        <v>4388</v>
      </c>
      <c r="G1810" t="s">
        <v>2431</v>
      </c>
      <c r="H1810" t="s">
        <v>164</v>
      </c>
      <c r="I1810" t="s">
        <v>118</v>
      </c>
      <c r="J1810" t="s">
        <v>37</v>
      </c>
      <c r="K1810" t="s">
        <v>586</v>
      </c>
      <c r="L1810" t="s">
        <v>39</v>
      </c>
      <c r="M1810">
        <v>29025513</v>
      </c>
      <c r="N1810">
        <v>0</v>
      </c>
      <c r="O1810">
        <v>29025513</v>
      </c>
      <c r="P1810">
        <v>0</v>
      </c>
      <c r="Q1810" t="s">
        <v>804</v>
      </c>
      <c r="R1810" t="s">
        <v>3065</v>
      </c>
      <c r="S1810" t="s">
        <v>3072</v>
      </c>
      <c r="T1810" t="s">
        <v>588</v>
      </c>
      <c r="U1810" t="s">
        <v>4407</v>
      </c>
      <c r="V1810" t="s">
        <v>4408</v>
      </c>
      <c r="W1810" t="s">
        <v>588</v>
      </c>
      <c r="X1810" t="str">
        <f t="shared" si="28"/>
        <v>Funcionamiento</v>
      </c>
      <c r="Y1810" t="s">
        <v>2431</v>
      </c>
    </row>
    <row r="1811" spans="1:25" x14ac:dyDescent="0.2">
      <c r="A1811" t="s">
        <v>3072</v>
      </c>
      <c r="B1811" t="s">
        <v>3080</v>
      </c>
      <c r="C1811" s="71" t="s">
        <v>4409</v>
      </c>
      <c r="D1811" t="s">
        <v>583</v>
      </c>
      <c r="E1811" t="s">
        <v>584</v>
      </c>
      <c r="F1811" t="s">
        <v>4388</v>
      </c>
      <c r="G1811" t="s">
        <v>2431</v>
      </c>
      <c r="H1811" t="s">
        <v>172</v>
      </c>
      <c r="I1811" t="s">
        <v>126</v>
      </c>
      <c r="J1811" t="s">
        <v>37</v>
      </c>
      <c r="K1811" t="s">
        <v>586</v>
      </c>
      <c r="L1811" t="s">
        <v>39</v>
      </c>
      <c r="M1811">
        <v>3688700</v>
      </c>
      <c r="N1811">
        <v>0</v>
      </c>
      <c r="O1811">
        <v>3688700</v>
      </c>
      <c r="P1811">
        <v>0</v>
      </c>
      <c r="Q1811" t="s">
        <v>2439</v>
      </c>
      <c r="R1811" t="s">
        <v>3072</v>
      </c>
      <c r="S1811" t="s">
        <v>3064</v>
      </c>
      <c r="T1811" t="s">
        <v>588</v>
      </c>
      <c r="U1811" t="s">
        <v>4410</v>
      </c>
      <c r="V1811" t="s">
        <v>4411</v>
      </c>
      <c r="W1811" t="s">
        <v>588</v>
      </c>
      <c r="X1811" t="str">
        <f t="shared" si="28"/>
        <v>Funcionamiento</v>
      </c>
      <c r="Y1811" t="s">
        <v>2431</v>
      </c>
    </row>
    <row r="1812" spans="1:25" x14ac:dyDescent="0.2">
      <c r="A1812" t="s">
        <v>3072</v>
      </c>
      <c r="B1812" t="s">
        <v>3080</v>
      </c>
      <c r="C1812" s="71" t="s">
        <v>4409</v>
      </c>
      <c r="D1812" t="s">
        <v>583</v>
      </c>
      <c r="E1812" t="s">
        <v>584</v>
      </c>
      <c r="F1812" t="s">
        <v>4388</v>
      </c>
      <c r="G1812" t="s">
        <v>2431</v>
      </c>
      <c r="H1812" t="s">
        <v>176</v>
      </c>
      <c r="I1812" t="s">
        <v>130</v>
      </c>
      <c r="J1812" t="s">
        <v>37</v>
      </c>
      <c r="K1812" t="s">
        <v>586</v>
      </c>
      <c r="L1812" t="s">
        <v>39</v>
      </c>
      <c r="M1812">
        <v>958000</v>
      </c>
      <c r="N1812">
        <v>0</v>
      </c>
      <c r="O1812">
        <v>958000</v>
      </c>
      <c r="P1812">
        <v>0</v>
      </c>
      <c r="Q1812" t="s">
        <v>2439</v>
      </c>
      <c r="R1812" t="s">
        <v>3072</v>
      </c>
      <c r="S1812" t="s">
        <v>3064</v>
      </c>
      <c r="T1812" t="s">
        <v>588</v>
      </c>
      <c r="U1812" t="s">
        <v>4410</v>
      </c>
      <c r="V1812" t="s">
        <v>4411</v>
      </c>
      <c r="W1812" t="s">
        <v>588</v>
      </c>
      <c r="X1812" t="str">
        <f t="shared" si="28"/>
        <v>Funcionamiento</v>
      </c>
      <c r="Y1812" t="s">
        <v>2431</v>
      </c>
    </row>
    <row r="1813" spans="1:25" x14ac:dyDescent="0.2">
      <c r="A1813" t="s">
        <v>3072</v>
      </c>
      <c r="B1813" t="s">
        <v>3080</v>
      </c>
      <c r="C1813" s="71" t="s">
        <v>4409</v>
      </c>
      <c r="D1813" t="s">
        <v>583</v>
      </c>
      <c r="E1813" t="s">
        <v>584</v>
      </c>
      <c r="F1813" t="s">
        <v>4388</v>
      </c>
      <c r="G1813" t="s">
        <v>2431</v>
      </c>
      <c r="H1813" t="s">
        <v>174</v>
      </c>
      <c r="I1813" t="s">
        <v>128</v>
      </c>
      <c r="J1813" t="s">
        <v>37</v>
      </c>
      <c r="K1813" t="s">
        <v>586</v>
      </c>
      <c r="L1813" t="s">
        <v>39</v>
      </c>
      <c r="M1813">
        <v>1276800</v>
      </c>
      <c r="N1813">
        <v>0</v>
      </c>
      <c r="O1813">
        <v>1276800</v>
      </c>
      <c r="P1813">
        <v>0</v>
      </c>
      <c r="Q1813" t="s">
        <v>2439</v>
      </c>
      <c r="R1813" t="s">
        <v>3072</v>
      </c>
      <c r="S1813" t="s">
        <v>3064</v>
      </c>
      <c r="T1813" t="s">
        <v>588</v>
      </c>
      <c r="U1813" t="s">
        <v>4410</v>
      </c>
      <c r="V1813" t="s">
        <v>4411</v>
      </c>
      <c r="W1813" t="s">
        <v>588</v>
      </c>
      <c r="X1813" t="str">
        <f t="shared" si="28"/>
        <v>Funcionamiento</v>
      </c>
      <c r="Y1813" t="s">
        <v>2431</v>
      </c>
    </row>
    <row r="1814" spans="1:25" x14ac:dyDescent="0.2">
      <c r="A1814" t="s">
        <v>3072</v>
      </c>
      <c r="B1814" t="s">
        <v>3080</v>
      </c>
      <c r="C1814" s="71" t="s">
        <v>4409</v>
      </c>
      <c r="D1814" t="s">
        <v>583</v>
      </c>
      <c r="E1814" t="s">
        <v>584</v>
      </c>
      <c r="F1814" t="s">
        <v>4388</v>
      </c>
      <c r="G1814" t="s">
        <v>2431</v>
      </c>
      <c r="H1814" t="s">
        <v>175</v>
      </c>
      <c r="I1814" t="s">
        <v>129</v>
      </c>
      <c r="J1814" t="s">
        <v>37</v>
      </c>
      <c r="K1814" t="s">
        <v>586</v>
      </c>
      <c r="L1814" t="s">
        <v>39</v>
      </c>
      <c r="M1814">
        <v>374000</v>
      </c>
      <c r="N1814">
        <v>0</v>
      </c>
      <c r="O1814">
        <v>374000</v>
      </c>
      <c r="P1814">
        <v>0</v>
      </c>
      <c r="Q1814" t="s">
        <v>2439</v>
      </c>
      <c r="R1814" t="s">
        <v>3072</v>
      </c>
      <c r="S1814" t="s">
        <v>3064</v>
      </c>
      <c r="T1814" t="s">
        <v>588</v>
      </c>
      <c r="U1814" t="s">
        <v>4410</v>
      </c>
      <c r="V1814" t="s">
        <v>4411</v>
      </c>
      <c r="W1814" t="s">
        <v>588</v>
      </c>
      <c r="X1814" t="str">
        <f t="shared" si="28"/>
        <v>Funcionamiento</v>
      </c>
      <c r="Y1814" t="s">
        <v>2431</v>
      </c>
    </row>
    <row r="1815" spans="1:25" x14ac:dyDescent="0.2">
      <c r="A1815" t="s">
        <v>3072</v>
      </c>
      <c r="B1815" t="s">
        <v>3080</v>
      </c>
      <c r="C1815" s="71" t="s">
        <v>4409</v>
      </c>
      <c r="D1815" t="s">
        <v>583</v>
      </c>
      <c r="E1815" t="s">
        <v>584</v>
      </c>
      <c r="F1815" t="s">
        <v>4388</v>
      </c>
      <c r="G1815" t="s">
        <v>2431</v>
      </c>
      <c r="H1815" t="s">
        <v>177</v>
      </c>
      <c r="I1815" t="s">
        <v>131</v>
      </c>
      <c r="J1815" t="s">
        <v>37</v>
      </c>
      <c r="K1815" t="s">
        <v>586</v>
      </c>
      <c r="L1815" t="s">
        <v>39</v>
      </c>
      <c r="M1815">
        <v>638700</v>
      </c>
      <c r="N1815">
        <v>0</v>
      </c>
      <c r="O1815">
        <v>638700</v>
      </c>
      <c r="P1815">
        <v>0</v>
      </c>
      <c r="Q1815" t="s">
        <v>2439</v>
      </c>
      <c r="R1815" t="s">
        <v>3072</v>
      </c>
      <c r="S1815" t="s">
        <v>3064</v>
      </c>
      <c r="T1815" t="s">
        <v>588</v>
      </c>
      <c r="U1815" t="s">
        <v>4410</v>
      </c>
      <c r="V1815" t="s">
        <v>4411</v>
      </c>
      <c r="W1815" t="s">
        <v>588</v>
      </c>
      <c r="X1815" t="str">
        <f t="shared" si="28"/>
        <v>Funcionamiento</v>
      </c>
      <c r="Y1815" t="s">
        <v>2431</v>
      </c>
    </row>
    <row r="1816" spans="1:25" x14ac:dyDescent="0.2">
      <c r="A1816" t="s">
        <v>3072</v>
      </c>
      <c r="B1816" t="s">
        <v>3080</v>
      </c>
      <c r="C1816" s="71" t="s">
        <v>4409</v>
      </c>
      <c r="D1816" t="s">
        <v>583</v>
      </c>
      <c r="E1816" t="s">
        <v>584</v>
      </c>
      <c r="F1816" t="s">
        <v>4388</v>
      </c>
      <c r="G1816" t="s">
        <v>2431</v>
      </c>
      <c r="H1816" t="s">
        <v>173</v>
      </c>
      <c r="I1816" t="s">
        <v>127</v>
      </c>
      <c r="J1816" t="s">
        <v>37</v>
      </c>
      <c r="K1816" t="s">
        <v>586</v>
      </c>
      <c r="L1816" t="s">
        <v>39</v>
      </c>
      <c r="M1816">
        <v>2612800</v>
      </c>
      <c r="N1816">
        <v>0</v>
      </c>
      <c r="O1816">
        <v>2612800</v>
      </c>
      <c r="P1816">
        <v>0</v>
      </c>
      <c r="Q1816" t="s">
        <v>2439</v>
      </c>
      <c r="R1816" t="s">
        <v>3072</v>
      </c>
      <c r="S1816" t="s">
        <v>3064</v>
      </c>
      <c r="T1816" t="s">
        <v>588</v>
      </c>
      <c r="U1816" t="s">
        <v>4410</v>
      </c>
      <c r="V1816" t="s">
        <v>4411</v>
      </c>
      <c r="W1816" t="s">
        <v>588</v>
      </c>
      <c r="X1816" t="str">
        <f t="shared" si="28"/>
        <v>Funcionamiento</v>
      </c>
      <c r="Y1816" t="s">
        <v>2431</v>
      </c>
    </row>
    <row r="1817" spans="1:25" x14ac:dyDescent="0.2">
      <c r="A1817" t="s">
        <v>3064</v>
      </c>
      <c r="B1817" t="s">
        <v>3998</v>
      </c>
      <c r="C1817" s="71" t="s">
        <v>4412</v>
      </c>
      <c r="D1817" t="s">
        <v>583</v>
      </c>
      <c r="E1817" t="s">
        <v>584</v>
      </c>
      <c r="F1817" t="s">
        <v>3087</v>
      </c>
      <c r="G1817" t="s">
        <v>2431</v>
      </c>
      <c r="H1817" t="s">
        <v>197</v>
      </c>
      <c r="I1817" t="s">
        <v>155</v>
      </c>
      <c r="J1817" t="s">
        <v>37</v>
      </c>
      <c r="K1817" t="s">
        <v>586</v>
      </c>
      <c r="L1817" t="s">
        <v>39</v>
      </c>
      <c r="M1817">
        <v>125354400</v>
      </c>
      <c r="N1817">
        <v>-2808699</v>
      </c>
      <c r="O1817">
        <v>122545701</v>
      </c>
      <c r="P1817">
        <v>0</v>
      </c>
      <c r="Q1817" t="s">
        <v>2440</v>
      </c>
      <c r="R1817" t="s">
        <v>3064</v>
      </c>
      <c r="S1817" t="s">
        <v>4413</v>
      </c>
      <c r="T1817" t="s">
        <v>4217</v>
      </c>
      <c r="U1817" t="s">
        <v>8993</v>
      </c>
      <c r="V1817" t="s">
        <v>8994</v>
      </c>
      <c r="W1817" t="s">
        <v>588</v>
      </c>
      <c r="X1817" t="str">
        <f t="shared" si="28"/>
        <v>Inversión</v>
      </c>
      <c r="Y1817" t="s">
        <v>626</v>
      </c>
    </row>
    <row r="1818" spans="1:25" x14ac:dyDescent="0.2">
      <c r="A1818" t="s">
        <v>3071</v>
      </c>
      <c r="B1818" t="s">
        <v>3498</v>
      </c>
      <c r="C1818" s="71" t="s">
        <v>4414</v>
      </c>
      <c r="D1818" t="s">
        <v>583</v>
      </c>
      <c r="E1818" t="s">
        <v>584</v>
      </c>
      <c r="F1818" t="s">
        <v>4388</v>
      </c>
      <c r="G1818" t="s">
        <v>2431</v>
      </c>
      <c r="H1818" t="s">
        <v>167</v>
      </c>
      <c r="I1818" t="s">
        <v>3051</v>
      </c>
      <c r="J1818" t="s">
        <v>37</v>
      </c>
      <c r="K1818" t="s">
        <v>586</v>
      </c>
      <c r="L1818" t="s">
        <v>39</v>
      </c>
      <c r="M1818">
        <v>963399</v>
      </c>
      <c r="N1818">
        <v>0</v>
      </c>
      <c r="O1818">
        <v>963399</v>
      </c>
      <c r="P1818">
        <v>0</v>
      </c>
      <c r="Q1818" t="s">
        <v>2441</v>
      </c>
      <c r="R1818" t="s">
        <v>3071</v>
      </c>
      <c r="S1818" t="s">
        <v>3483</v>
      </c>
      <c r="T1818" t="s">
        <v>588</v>
      </c>
      <c r="U1818" t="s">
        <v>4415</v>
      </c>
      <c r="V1818" t="s">
        <v>4416</v>
      </c>
      <c r="W1818" t="s">
        <v>588</v>
      </c>
      <c r="X1818" t="str">
        <f t="shared" si="28"/>
        <v>Funcionamiento</v>
      </c>
      <c r="Y1818" t="s">
        <v>2431</v>
      </c>
    </row>
    <row r="1819" spans="1:25" x14ac:dyDescent="0.2">
      <c r="A1819" t="s">
        <v>3071</v>
      </c>
      <c r="B1819" t="s">
        <v>3498</v>
      </c>
      <c r="C1819" s="71" t="s">
        <v>4414</v>
      </c>
      <c r="D1819" t="s">
        <v>583</v>
      </c>
      <c r="E1819" t="s">
        <v>584</v>
      </c>
      <c r="F1819" t="s">
        <v>4388</v>
      </c>
      <c r="G1819" t="s">
        <v>2431</v>
      </c>
      <c r="H1819" t="s">
        <v>178</v>
      </c>
      <c r="I1819" t="s">
        <v>132</v>
      </c>
      <c r="J1819" t="s">
        <v>37</v>
      </c>
      <c r="K1819" t="s">
        <v>586</v>
      </c>
      <c r="L1819" t="s">
        <v>39</v>
      </c>
      <c r="M1819">
        <v>2758092</v>
      </c>
      <c r="N1819">
        <v>0</v>
      </c>
      <c r="O1819">
        <v>2758092</v>
      </c>
      <c r="P1819">
        <v>0</v>
      </c>
      <c r="Q1819" t="s">
        <v>2441</v>
      </c>
      <c r="R1819" t="s">
        <v>3071</v>
      </c>
      <c r="S1819" t="s">
        <v>3483</v>
      </c>
      <c r="T1819" t="s">
        <v>588</v>
      </c>
      <c r="U1819" t="s">
        <v>4415</v>
      </c>
      <c r="V1819" t="s">
        <v>4416</v>
      </c>
      <c r="W1819" t="s">
        <v>588</v>
      </c>
      <c r="X1819" t="str">
        <f t="shared" si="28"/>
        <v>Funcionamiento</v>
      </c>
      <c r="Y1819" t="s">
        <v>2431</v>
      </c>
    </row>
    <row r="1820" spans="1:25" x14ac:dyDescent="0.2">
      <c r="A1820" t="s">
        <v>3071</v>
      </c>
      <c r="B1820" t="s">
        <v>3498</v>
      </c>
      <c r="C1820" s="71" t="s">
        <v>4414</v>
      </c>
      <c r="D1820" t="s">
        <v>583</v>
      </c>
      <c r="E1820" t="s">
        <v>584</v>
      </c>
      <c r="F1820" t="s">
        <v>4388</v>
      </c>
      <c r="G1820" t="s">
        <v>2431</v>
      </c>
      <c r="H1820" t="s">
        <v>181</v>
      </c>
      <c r="I1820" t="s">
        <v>135</v>
      </c>
      <c r="J1820" t="s">
        <v>37</v>
      </c>
      <c r="K1820" t="s">
        <v>586</v>
      </c>
      <c r="L1820" t="s">
        <v>39</v>
      </c>
      <c r="M1820">
        <v>2584371</v>
      </c>
      <c r="N1820">
        <v>0</v>
      </c>
      <c r="O1820">
        <v>2584371</v>
      </c>
      <c r="P1820">
        <v>0</v>
      </c>
      <c r="Q1820" t="s">
        <v>2441</v>
      </c>
      <c r="R1820" t="s">
        <v>3071</v>
      </c>
      <c r="S1820" t="s">
        <v>3483</v>
      </c>
      <c r="T1820" t="s">
        <v>588</v>
      </c>
      <c r="U1820" t="s">
        <v>4415</v>
      </c>
      <c r="V1820" t="s">
        <v>4416</v>
      </c>
      <c r="W1820" t="s">
        <v>588</v>
      </c>
      <c r="X1820" t="str">
        <f t="shared" si="28"/>
        <v>Funcionamiento</v>
      </c>
      <c r="Y1820" t="s">
        <v>2431</v>
      </c>
    </row>
    <row r="1821" spans="1:25" x14ac:dyDescent="0.2">
      <c r="A1821" t="s">
        <v>3071</v>
      </c>
      <c r="B1821" t="s">
        <v>3498</v>
      </c>
      <c r="C1821" s="71" t="s">
        <v>4414</v>
      </c>
      <c r="D1821" t="s">
        <v>583</v>
      </c>
      <c r="E1821" t="s">
        <v>584</v>
      </c>
      <c r="F1821" t="s">
        <v>4388</v>
      </c>
      <c r="G1821" t="s">
        <v>2431</v>
      </c>
      <c r="H1821" t="s">
        <v>164</v>
      </c>
      <c r="I1821" t="s">
        <v>118</v>
      </c>
      <c r="J1821" t="s">
        <v>37</v>
      </c>
      <c r="K1821" t="s">
        <v>586</v>
      </c>
      <c r="L1821" t="s">
        <v>39</v>
      </c>
      <c r="M1821">
        <v>35217280</v>
      </c>
      <c r="N1821">
        <v>0</v>
      </c>
      <c r="O1821">
        <v>35217280</v>
      </c>
      <c r="P1821">
        <v>0</v>
      </c>
      <c r="Q1821" t="s">
        <v>2441</v>
      </c>
      <c r="R1821" t="s">
        <v>3071</v>
      </c>
      <c r="S1821" t="s">
        <v>3483</v>
      </c>
      <c r="T1821" t="s">
        <v>588</v>
      </c>
      <c r="U1821" t="s">
        <v>4415</v>
      </c>
      <c r="V1821" t="s">
        <v>4416</v>
      </c>
      <c r="W1821" t="s">
        <v>588</v>
      </c>
      <c r="X1821" t="str">
        <f t="shared" si="28"/>
        <v>Funcionamiento</v>
      </c>
      <c r="Y1821" t="s">
        <v>2431</v>
      </c>
    </row>
    <row r="1822" spans="1:25" x14ac:dyDescent="0.2">
      <c r="A1822" t="s">
        <v>3071</v>
      </c>
      <c r="B1822" t="s">
        <v>3498</v>
      </c>
      <c r="C1822" s="71" t="s">
        <v>4414</v>
      </c>
      <c r="D1822" t="s">
        <v>583</v>
      </c>
      <c r="E1822" t="s">
        <v>584</v>
      </c>
      <c r="F1822" t="s">
        <v>4388</v>
      </c>
      <c r="G1822" t="s">
        <v>2431</v>
      </c>
      <c r="H1822" t="s">
        <v>180</v>
      </c>
      <c r="I1822" t="s">
        <v>134</v>
      </c>
      <c r="J1822" t="s">
        <v>37</v>
      </c>
      <c r="K1822" t="s">
        <v>586</v>
      </c>
      <c r="L1822" t="s">
        <v>39</v>
      </c>
      <c r="M1822">
        <v>204065</v>
      </c>
      <c r="N1822">
        <v>0</v>
      </c>
      <c r="O1822">
        <v>204065</v>
      </c>
      <c r="P1822">
        <v>0</v>
      </c>
      <c r="Q1822" t="s">
        <v>2441</v>
      </c>
      <c r="R1822" t="s">
        <v>3071</v>
      </c>
      <c r="S1822" t="s">
        <v>3483</v>
      </c>
      <c r="T1822" t="s">
        <v>588</v>
      </c>
      <c r="U1822" t="s">
        <v>4415</v>
      </c>
      <c r="V1822" t="s">
        <v>4416</v>
      </c>
      <c r="W1822" t="s">
        <v>588</v>
      </c>
      <c r="X1822" t="str">
        <f t="shared" si="28"/>
        <v>Funcionamiento</v>
      </c>
      <c r="Y1822" t="s">
        <v>2431</v>
      </c>
    </row>
    <row r="1823" spans="1:25" x14ac:dyDescent="0.2">
      <c r="A1823" t="s">
        <v>3071</v>
      </c>
      <c r="B1823" t="s">
        <v>3498</v>
      </c>
      <c r="C1823" s="71" t="s">
        <v>4414</v>
      </c>
      <c r="D1823" t="s">
        <v>583</v>
      </c>
      <c r="E1823" t="s">
        <v>584</v>
      </c>
      <c r="F1823" t="s">
        <v>4388</v>
      </c>
      <c r="G1823" t="s">
        <v>2431</v>
      </c>
      <c r="H1823" t="s">
        <v>169</v>
      </c>
      <c r="I1823" t="s">
        <v>123</v>
      </c>
      <c r="J1823" t="s">
        <v>37</v>
      </c>
      <c r="K1823" t="s">
        <v>586</v>
      </c>
      <c r="L1823" t="s">
        <v>39</v>
      </c>
      <c r="M1823">
        <v>877184</v>
      </c>
      <c r="N1823">
        <v>0</v>
      </c>
      <c r="O1823">
        <v>877184</v>
      </c>
      <c r="P1823">
        <v>0</v>
      </c>
      <c r="Q1823" t="s">
        <v>2441</v>
      </c>
      <c r="R1823" t="s">
        <v>3071</v>
      </c>
      <c r="S1823" t="s">
        <v>3483</v>
      </c>
      <c r="T1823" t="s">
        <v>588</v>
      </c>
      <c r="U1823" t="s">
        <v>4415</v>
      </c>
      <c r="V1823" t="s">
        <v>4416</v>
      </c>
      <c r="W1823" t="s">
        <v>588</v>
      </c>
      <c r="X1823" t="str">
        <f t="shared" si="28"/>
        <v>Funcionamiento</v>
      </c>
      <c r="Y1823" t="s">
        <v>2431</v>
      </c>
    </row>
    <row r="1824" spans="1:25" x14ac:dyDescent="0.2">
      <c r="A1824" t="s">
        <v>3071</v>
      </c>
      <c r="B1824" t="s">
        <v>3498</v>
      </c>
      <c r="C1824" s="71" t="s">
        <v>4414</v>
      </c>
      <c r="D1824" t="s">
        <v>583</v>
      </c>
      <c r="E1824" t="s">
        <v>584</v>
      </c>
      <c r="F1824" t="s">
        <v>4388</v>
      </c>
      <c r="G1824" t="s">
        <v>2431</v>
      </c>
      <c r="H1824" t="s">
        <v>166</v>
      </c>
      <c r="I1824" t="s">
        <v>120</v>
      </c>
      <c r="J1824" t="s">
        <v>37</v>
      </c>
      <c r="K1824" t="s">
        <v>586</v>
      </c>
      <c r="L1824" t="s">
        <v>39</v>
      </c>
      <c r="M1824">
        <v>642539</v>
      </c>
      <c r="N1824">
        <v>0</v>
      </c>
      <c r="O1824">
        <v>642539</v>
      </c>
      <c r="P1824">
        <v>0</v>
      </c>
      <c r="Q1824" t="s">
        <v>2441</v>
      </c>
      <c r="R1824" t="s">
        <v>3071</v>
      </c>
      <c r="S1824" t="s">
        <v>3483</v>
      </c>
      <c r="T1824" t="s">
        <v>588</v>
      </c>
      <c r="U1824" t="s">
        <v>4415</v>
      </c>
      <c r="V1824" t="s">
        <v>4416</v>
      </c>
      <c r="W1824" t="s">
        <v>588</v>
      </c>
      <c r="X1824" t="str">
        <f t="shared" si="28"/>
        <v>Funcionamiento</v>
      </c>
      <c r="Y1824" t="s">
        <v>2431</v>
      </c>
    </row>
    <row r="1825" spans="1:25" x14ac:dyDescent="0.2">
      <c r="A1825" t="s">
        <v>3071</v>
      </c>
      <c r="B1825" t="s">
        <v>3498</v>
      </c>
      <c r="C1825" s="71" t="s">
        <v>4414</v>
      </c>
      <c r="D1825" t="s">
        <v>583</v>
      </c>
      <c r="E1825" t="s">
        <v>584</v>
      </c>
      <c r="F1825" t="s">
        <v>4388</v>
      </c>
      <c r="G1825" t="s">
        <v>2431</v>
      </c>
      <c r="H1825" t="s">
        <v>171</v>
      </c>
      <c r="I1825" t="s">
        <v>125</v>
      </c>
      <c r="J1825" t="s">
        <v>37</v>
      </c>
      <c r="K1825" t="s">
        <v>586</v>
      </c>
      <c r="L1825" t="s">
        <v>39</v>
      </c>
      <c r="M1825">
        <v>2658139</v>
      </c>
      <c r="N1825">
        <v>0</v>
      </c>
      <c r="O1825">
        <v>2658139</v>
      </c>
      <c r="P1825">
        <v>0</v>
      </c>
      <c r="Q1825" t="s">
        <v>2441</v>
      </c>
      <c r="R1825" t="s">
        <v>3071</v>
      </c>
      <c r="S1825" t="s">
        <v>3483</v>
      </c>
      <c r="T1825" t="s">
        <v>588</v>
      </c>
      <c r="U1825" t="s">
        <v>4415</v>
      </c>
      <c r="V1825" t="s">
        <v>4416</v>
      </c>
      <c r="W1825" t="s">
        <v>588</v>
      </c>
      <c r="X1825" t="str">
        <f t="shared" si="28"/>
        <v>Funcionamiento</v>
      </c>
      <c r="Y1825" t="s">
        <v>2431</v>
      </c>
    </row>
    <row r="1826" spans="1:25" x14ac:dyDescent="0.2">
      <c r="A1826" t="s">
        <v>3088</v>
      </c>
      <c r="B1826" t="s">
        <v>3498</v>
      </c>
      <c r="C1826" s="71" t="s">
        <v>4417</v>
      </c>
      <c r="D1826" t="s">
        <v>583</v>
      </c>
      <c r="E1826" t="s">
        <v>584</v>
      </c>
      <c r="F1826" t="s">
        <v>4388</v>
      </c>
      <c r="G1826" t="s">
        <v>2431</v>
      </c>
      <c r="H1826" t="s">
        <v>176</v>
      </c>
      <c r="I1826" t="s">
        <v>130</v>
      </c>
      <c r="J1826" t="s">
        <v>37</v>
      </c>
      <c r="K1826" t="s">
        <v>586</v>
      </c>
      <c r="L1826" t="s">
        <v>39</v>
      </c>
      <c r="M1826">
        <v>1111400</v>
      </c>
      <c r="N1826">
        <v>0</v>
      </c>
      <c r="O1826">
        <v>1111400</v>
      </c>
      <c r="P1826">
        <v>0</v>
      </c>
      <c r="Q1826" t="s">
        <v>2442</v>
      </c>
      <c r="R1826" t="s">
        <v>3088</v>
      </c>
      <c r="S1826" t="s">
        <v>3138</v>
      </c>
      <c r="T1826" t="s">
        <v>588</v>
      </c>
      <c r="U1826" t="s">
        <v>4418</v>
      </c>
      <c r="V1826" t="s">
        <v>4419</v>
      </c>
      <c r="W1826" t="s">
        <v>588</v>
      </c>
      <c r="X1826" t="str">
        <f t="shared" si="28"/>
        <v>Funcionamiento</v>
      </c>
      <c r="Y1826" t="s">
        <v>2431</v>
      </c>
    </row>
    <row r="1827" spans="1:25" x14ac:dyDescent="0.2">
      <c r="A1827" t="s">
        <v>3088</v>
      </c>
      <c r="B1827" t="s">
        <v>3498</v>
      </c>
      <c r="C1827" s="71" t="s">
        <v>4417</v>
      </c>
      <c r="D1827" t="s">
        <v>583</v>
      </c>
      <c r="E1827" t="s">
        <v>584</v>
      </c>
      <c r="F1827" t="s">
        <v>4388</v>
      </c>
      <c r="G1827" t="s">
        <v>2431</v>
      </c>
      <c r="H1827" t="s">
        <v>177</v>
      </c>
      <c r="I1827" t="s">
        <v>131</v>
      </c>
      <c r="J1827" t="s">
        <v>37</v>
      </c>
      <c r="K1827" t="s">
        <v>586</v>
      </c>
      <c r="L1827" t="s">
        <v>39</v>
      </c>
      <c r="M1827">
        <v>740900</v>
      </c>
      <c r="N1827">
        <v>0</v>
      </c>
      <c r="O1827">
        <v>740900</v>
      </c>
      <c r="P1827">
        <v>0</v>
      </c>
      <c r="Q1827" t="s">
        <v>2442</v>
      </c>
      <c r="R1827" t="s">
        <v>3088</v>
      </c>
      <c r="S1827" t="s">
        <v>3138</v>
      </c>
      <c r="T1827" t="s">
        <v>588</v>
      </c>
      <c r="U1827" t="s">
        <v>4418</v>
      </c>
      <c r="V1827" t="s">
        <v>4419</v>
      </c>
      <c r="W1827" t="s">
        <v>588</v>
      </c>
      <c r="X1827" t="str">
        <f t="shared" si="28"/>
        <v>Funcionamiento</v>
      </c>
      <c r="Y1827" t="s">
        <v>2431</v>
      </c>
    </row>
    <row r="1828" spans="1:25" x14ac:dyDescent="0.2">
      <c r="A1828" t="s">
        <v>3088</v>
      </c>
      <c r="B1828" t="s">
        <v>3498</v>
      </c>
      <c r="C1828" s="71" t="s">
        <v>4417</v>
      </c>
      <c r="D1828" t="s">
        <v>583</v>
      </c>
      <c r="E1828" t="s">
        <v>584</v>
      </c>
      <c r="F1828" t="s">
        <v>4388</v>
      </c>
      <c r="G1828" t="s">
        <v>2431</v>
      </c>
      <c r="H1828" t="s">
        <v>173</v>
      </c>
      <c r="I1828" t="s">
        <v>127</v>
      </c>
      <c r="J1828" t="s">
        <v>37</v>
      </c>
      <c r="K1828" t="s">
        <v>586</v>
      </c>
      <c r="L1828" t="s">
        <v>39</v>
      </c>
      <c r="M1828">
        <v>2821600</v>
      </c>
      <c r="N1828">
        <v>0</v>
      </c>
      <c r="O1828">
        <v>2821600</v>
      </c>
      <c r="P1828">
        <v>0</v>
      </c>
      <c r="Q1828" t="s">
        <v>2442</v>
      </c>
      <c r="R1828" t="s">
        <v>3088</v>
      </c>
      <c r="S1828" t="s">
        <v>3138</v>
      </c>
      <c r="T1828" t="s">
        <v>588</v>
      </c>
      <c r="U1828" t="s">
        <v>4418</v>
      </c>
      <c r="V1828" t="s">
        <v>4419</v>
      </c>
      <c r="W1828" t="s">
        <v>588</v>
      </c>
      <c r="X1828" t="str">
        <f t="shared" si="28"/>
        <v>Funcionamiento</v>
      </c>
      <c r="Y1828" t="s">
        <v>2431</v>
      </c>
    </row>
    <row r="1829" spans="1:25" x14ac:dyDescent="0.2">
      <c r="A1829" t="s">
        <v>3088</v>
      </c>
      <c r="B1829" t="s">
        <v>3498</v>
      </c>
      <c r="C1829" s="71" t="s">
        <v>4417</v>
      </c>
      <c r="D1829" t="s">
        <v>583</v>
      </c>
      <c r="E1829" t="s">
        <v>584</v>
      </c>
      <c r="F1829" t="s">
        <v>4388</v>
      </c>
      <c r="G1829" t="s">
        <v>2431</v>
      </c>
      <c r="H1829" t="s">
        <v>172</v>
      </c>
      <c r="I1829" t="s">
        <v>126</v>
      </c>
      <c r="J1829" t="s">
        <v>37</v>
      </c>
      <c r="K1829" t="s">
        <v>586</v>
      </c>
      <c r="L1829" t="s">
        <v>39</v>
      </c>
      <c r="M1829">
        <v>3982700</v>
      </c>
      <c r="N1829">
        <v>0</v>
      </c>
      <c r="O1829">
        <v>3982700</v>
      </c>
      <c r="P1829">
        <v>0</v>
      </c>
      <c r="Q1829" t="s">
        <v>2442</v>
      </c>
      <c r="R1829" t="s">
        <v>3088</v>
      </c>
      <c r="S1829" t="s">
        <v>3138</v>
      </c>
      <c r="T1829" t="s">
        <v>588</v>
      </c>
      <c r="U1829" t="s">
        <v>4418</v>
      </c>
      <c r="V1829" t="s">
        <v>4419</v>
      </c>
      <c r="W1829" t="s">
        <v>588</v>
      </c>
      <c r="X1829" t="str">
        <f t="shared" si="28"/>
        <v>Funcionamiento</v>
      </c>
      <c r="Y1829" t="s">
        <v>2431</v>
      </c>
    </row>
    <row r="1830" spans="1:25" x14ac:dyDescent="0.2">
      <c r="A1830" t="s">
        <v>3088</v>
      </c>
      <c r="B1830" t="s">
        <v>3498</v>
      </c>
      <c r="C1830" s="71" t="s">
        <v>4417</v>
      </c>
      <c r="D1830" t="s">
        <v>583</v>
      </c>
      <c r="E1830" t="s">
        <v>584</v>
      </c>
      <c r="F1830" t="s">
        <v>4388</v>
      </c>
      <c r="G1830" t="s">
        <v>2431</v>
      </c>
      <c r="H1830" t="s">
        <v>175</v>
      </c>
      <c r="I1830" t="s">
        <v>129</v>
      </c>
      <c r="J1830" t="s">
        <v>37</v>
      </c>
      <c r="K1830" t="s">
        <v>586</v>
      </c>
      <c r="L1830" t="s">
        <v>39</v>
      </c>
      <c r="M1830">
        <v>455700</v>
      </c>
      <c r="N1830">
        <v>0</v>
      </c>
      <c r="O1830">
        <v>455700</v>
      </c>
      <c r="P1830">
        <v>0</v>
      </c>
      <c r="Q1830" t="s">
        <v>2442</v>
      </c>
      <c r="R1830" t="s">
        <v>3088</v>
      </c>
      <c r="S1830" t="s">
        <v>3138</v>
      </c>
      <c r="T1830" t="s">
        <v>588</v>
      </c>
      <c r="U1830" t="s">
        <v>4418</v>
      </c>
      <c r="V1830" t="s">
        <v>4419</v>
      </c>
      <c r="W1830" t="s">
        <v>588</v>
      </c>
      <c r="X1830" t="str">
        <f t="shared" si="28"/>
        <v>Funcionamiento</v>
      </c>
      <c r="Y1830" t="s">
        <v>2431</v>
      </c>
    </row>
    <row r="1831" spans="1:25" x14ac:dyDescent="0.2">
      <c r="A1831" t="s">
        <v>3088</v>
      </c>
      <c r="B1831" t="s">
        <v>3498</v>
      </c>
      <c r="C1831" s="71" t="s">
        <v>4417</v>
      </c>
      <c r="D1831" t="s">
        <v>583</v>
      </c>
      <c r="E1831" t="s">
        <v>584</v>
      </c>
      <c r="F1831" t="s">
        <v>4388</v>
      </c>
      <c r="G1831" t="s">
        <v>2431</v>
      </c>
      <c r="H1831" t="s">
        <v>174</v>
      </c>
      <c r="I1831" t="s">
        <v>128</v>
      </c>
      <c r="J1831" t="s">
        <v>37</v>
      </c>
      <c r="K1831" t="s">
        <v>586</v>
      </c>
      <c r="L1831" t="s">
        <v>39</v>
      </c>
      <c r="M1831">
        <v>1481300</v>
      </c>
      <c r="N1831">
        <v>0</v>
      </c>
      <c r="O1831">
        <v>1481300</v>
      </c>
      <c r="P1831">
        <v>0</v>
      </c>
      <c r="Q1831" t="s">
        <v>2442</v>
      </c>
      <c r="R1831" t="s">
        <v>3088</v>
      </c>
      <c r="S1831" t="s">
        <v>3138</v>
      </c>
      <c r="T1831" t="s">
        <v>588</v>
      </c>
      <c r="U1831" t="s">
        <v>4418</v>
      </c>
      <c r="V1831" t="s">
        <v>4419</v>
      </c>
      <c r="W1831" t="s">
        <v>588</v>
      </c>
      <c r="X1831" t="str">
        <f t="shared" si="28"/>
        <v>Funcionamiento</v>
      </c>
      <c r="Y1831" t="s">
        <v>2431</v>
      </c>
    </row>
    <row r="1832" spans="1:25" x14ac:dyDescent="0.2">
      <c r="A1832" t="s">
        <v>3091</v>
      </c>
      <c r="B1832" t="s">
        <v>3148</v>
      </c>
      <c r="C1832" s="71" t="s">
        <v>4420</v>
      </c>
      <c r="D1832" t="s">
        <v>583</v>
      </c>
      <c r="E1832" t="s">
        <v>584</v>
      </c>
      <c r="F1832" t="s">
        <v>3144</v>
      </c>
      <c r="G1832" t="s">
        <v>2431</v>
      </c>
      <c r="H1832" t="s">
        <v>199</v>
      </c>
      <c r="I1832" t="s">
        <v>159</v>
      </c>
      <c r="J1832" t="s">
        <v>48</v>
      </c>
      <c r="K1832" t="s">
        <v>596</v>
      </c>
      <c r="L1832" t="s">
        <v>39</v>
      </c>
      <c r="M1832">
        <v>24269760</v>
      </c>
      <c r="N1832">
        <v>0</v>
      </c>
      <c r="O1832">
        <v>24269760</v>
      </c>
      <c r="P1832">
        <v>0</v>
      </c>
      <c r="Q1832" t="s">
        <v>2443</v>
      </c>
      <c r="R1832" t="s">
        <v>3091</v>
      </c>
      <c r="S1832" t="s">
        <v>3145</v>
      </c>
      <c r="T1832" t="s">
        <v>3160</v>
      </c>
      <c r="U1832" t="s">
        <v>11362</v>
      </c>
      <c r="V1832" t="s">
        <v>11363</v>
      </c>
      <c r="W1832" t="s">
        <v>588</v>
      </c>
      <c r="X1832" t="str">
        <f t="shared" si="28"/>
        <v>Inversión</v>
      </c>
      <c r="Y1832" t="s">
        <v>585</v>
      </c>
    </row>
    <row r="1833" spans="1:25" x14ac:dyDescent="0.2">
      <c r="A1833" t="s">
        <v>3082</v>
      </c>
      <c r="B1833" t="s">
        <v>3365</v>
      </c>
      <c r="C1833" s="71" t="s">
        <v>4421</v>
      </c>
      <c r="D1833" t="s">
        <v>583</v>
      </c>
      <c r="E1833" t="s">
        <v>584</v>
      </c>
      <c r="F1833" t="s">
        <v>4388</v>
      </c>
      <c r="G1833" t="s">
        <v>2431</v>
      </c>
      <c r="H1833" t="s">
        <v>180</v>
      </c>
      <c r="I1833" t="s">
        <v>134</v>
      </c>
      <c r="J1833" t="s">
        <v>37</v>
      </c>
      <c r="K1833" t="s">
        <v>586</v>
      </c>
      <c r="L1833" t="s">
        <v>39</v>
      </c>
      <c r="M1833">
        <v>394244</v>
      </c>
      <c r="N1833">
        <v>0</v>
      </c>
      <c r="O1833">
        <v>394244</v>
      </c>
      <c r="P1833">
        <v>0</v>
      </c>
      <c r="Q1833" t="s">
        <v>2444</v>
      </c>
      <c r="R1833" t="s">
        <v>3082</v>
      </c>
      <c r="S1833" t="s">
        <v>3323</v>
      </c>
      <c r="T1833" t="s">
        <v>588</v>
      </c>
      <c r="U1833" t="s">
        <v>4422</v>
      </c>
      <c r="V1833" t="s">
        <v>4423</v>
      </c>
      <c r="W1833" t="s">
        <v>588</v>
      </c>
      <c r="X1833" t="str">
        <f t="shared" si="28"/>
        <v>Funcionamiento</v>
      </c>
      <c r="Y1833" t="s">
        <v>2431</v>
      </c>
    </row>
    <row r="1834" spans="1:25" x14ac:dyDescent="0.2">
      <c r="A1834" t="s">
        <v>3082</v>
      </c>
      <c r="B1834" t="s">
        <v>3365</v>
      </c>
      <c r="C1834" s="71" t="s">
        <v>4421</v>
      </c>
      <c r="D1834" t="s">
        <v>583</v>
      </c>
      <c r="E1834" t="s">
        <v>584</v>
      </c>
      <c r="F1834" t="s">
        <v>4388</v>
      </c>
      <c r="G1834" t="s">
        <v>2431</v>
      </c>
      <c r="H1834" t="s">
        <v>166</v>
      </c>
      <c r="I1834" t="s">
        <v>120</v>
      </c>
      <c r="J1834" t="s">
        <v>37</v>
      </c>
      <c r="K1834" t="s">
        <v>586</v>
      </c>
      <c r="L1834" t="s">
        <v>39</v>
      </c>
      <c r="M1834">
        <v>594882</v>
      </c>
      <c r="N1834">
        <v>0</v>
      </c>
      <c r="O1834">
        <v>594882</v>
      </c>
      <c r="P1834">
        <v>0</v>
      </c>
      <c r="Q1834" t="s">
        <v>2444</v>
      </c>
      <c r="R1834" t="s">
        <v>3082</v>
      </c>
      <c r="S1834" t="s">
        <v>3323</v>
      </c>
      <c r="T1834" t="s">
        <v>588</v>
      </c>
      <c r="U1834" t="s">
        <v>4422</v>
      </c>
      <c r="V1834" t="s">
        <v>4423</v>
      </c>
      <c r="W1834" t="s">
        <v>588</v>
      </c>
      <c r="X1834" t="str">
        <f t="shared" si="28"/>
        <v>Funcionamiento</v>
      </c>
      <c r="Y1834" t="s">
        <v>2431</v>
      </c>
    </row>
    <row r="1835" spans="1:25" x14ac:dyDescent="0.2">
      <c r="A1835" t="s">
        <v>3082</v>
      </c>
      <c r="B1835" t="s">
        <v>3365</v>
      </c>
      <c r="C1835" s="71" t="s">
        <v>4421</v>
      </c>
      <c r="D1835" t="s">
        <v>583</v>
      </c>
      <c r="E1835" t="s">
        <v>584</v>
      </c>
      <c r="F1835" t="s">
        <v>4388</v>
      </c>
      <c r="G1835" t="s">
        <v>2431</v>
      </c>
      <c r="H1835" t="s">
        <v>178</v>
      </c>
      <c r="I1835" t="s">
        <v>132</v>
      </c>
      <c r="J1835" t="s">
        <v>37</v>
      </c>
      <c r="K1835" t="s">
        <v>586</v>
      </c>
      <c r="L1835" t="s">
        <v>39</v>
      </c>
      <c r="M1835">
        <v>4827009</v>
      </c>
      <c r="N1835">
        <v>0</v>
      </c>
      <c r="O1835">
        <v>4827009</v>
      </c>
      <c r="P1835">
        <v>0</v>
      </c>
      <c r="Q1835" t="s">
        <v>2444</v>
      </c>
      <c r="R1835" t="s">
        <v>3082</v>
      </c>
      <c r="S1835" t="s">
        <v>3323</v>
      </c>
      <c r="T1835" t="s">
        <v>588</v>
      </c>
      <c r="U1835" t="s">
        <v>4422</v>
      </c>
      <c r="V1835" t="s">
        <v>4423</v>
      </c>
      <c r="W1835" t="s">
        <v>588</v>
      </c>
      <c r="X1835" t="str">
        <f t="shared" si="28"/>
        <v>Funcionamiento</v>
      </c>
      <c r="Y1835" t="s">
        <v>2431</v>
      </c>
    </row>
    <row r="1836" spans="1:25" x14ac:dyDescent="0.2">
      <c r="A1836" t="s">
        <v>3082</v>
      </c>
      <c r="B1836" t="s">
        <v>3365</v>
      </c>
      <c r="C1836" s="71" t="s">
        <v>4421</v>
      </c>
      <c r="D1836" t="s">
        <v>583</v>
      </c>
      <c r="E1836" t="s">
        <v>584</v>
      </c>
      <c r="F1836" t="s">
        <v>4388</v>
      </c>
      <c r="G1836" t="s">
        <v>2431</v>
      </c>
      <c r="H1836" t="s">
        <v>169</v>
      </c>
      <c r="I1836" t="s">
        <v>123</v>
      </c>
      <c r="J1836" t="s">
        <v>37</v>
      </c>
      <c r="K1836" t="s">
        <v>586</v>
      </c>
      <c r="L1836" t="s">
        <v>39</v>
      </c>
      <c r="M1836">
        <v>2069779</v>
      </c>
      <c r="N1836">
        <v>0</v>
      </c>
      <c r="O1836">
        <v>2069779</v>
      </c>
      <c r="P1836">
        <v>0</v>
      </c>
      <c r="Q1836" t="s">
        <v>2444</v>
      </c>
      <c r="R1836" t="s">
        <v>3082</v>
      </c>
      <c r="S1836" t="s">
        <v>3323</v>
      </c>
      <c r="T1836" t="s">
        <v>588</v>
      </c>
      <c r="U1836" t="s">
        <v>4422</v>
      </c>
      <c r="V1836" t="s">
        <v>4423</v>
      </c>
      <c r="W1836" t="s">
        <v>588</v>
      </c>
      <c r="X1836" t="str">
        <f t="shared" si="28"/>
        <v>Funcionamiento</v>
      </c>
      <c r="Y1836" t="s">
        <v>2431</v>
      </c>
    </row>
    <row r="1837" spans="1:25" x14ac:dyDescent="0.2">
      <c r="A1837" t="s">
        <v>3082</v>
      </c>
      <c r="B1837" t="s">
        <v>3365</v>
      </c>
      <c r="C1837" s="71" t="s">
        <v>4421</v>
      </c>
      <c r="D1837" t="s">
        <v>583</v>
      </c>
      <c r="E1837" t="s">
        <v>584</v>
      </c>
      <c r="F1837" t="s">
        <v>4388</v>
      </c>
      <c r="G1837" t="s">
        <v>2431</v>
      </c>
      <c r="H1837" t="s">
        <v>171</v>
      </c>
      <c r="I1837" t="s">
        <v>125</v>
      </c>
      <c r="J1837" t="s">
        <v>37</v>
      </c>
      <c r="K1837" t="s">
        <v>586</v>
      </c>
      <c r="L1837" t="s">
        <v>39</v>
      </c>
      <c r="M1837">
        <v>4936714</v>
      </c>
      <c r="N1837">
        <v>0</v>
      </c>
      <c r="O1837">
        <v>4936714</v>
      </c>
      <c r="P1837">
        <v>0</v>
      </c>
      <c r="Q1837" t="s">
        <v>2444</v>
      </c>
      <c r="R1837" t="s">
        <v>3082</v>
      </c>
      <c r="S1837" t="s">
        <v>3323</v>
      </c>
      <c r="T1837" t="s">
        <v>588</v>
      </c>
      <c r="U1837" t="s">
        <v>4422</v>
      </c>
      <c r="V1837" t="s">
        <v>4423</v>
      </c>
      <c r="W1837" t="s">
        <v>588</v>
      </c>
      <c r="X1837" t="str">
        <f t="shared" si="28"/>
        <v>Funcionamiento</v>
      </c>
      <c r="Y1837" t="s">
        <v>2431</v>
      </c>
    </row>
    <row r="1838" spans="1:25" x14ac:dyDescent="0.2">
      <c r="A1838" t="s">
        <v>3082</v>
      </c>
      <c r="B1838" t="s">
        <v>3365</v>
      </c>
      <c r="C1838" s="71" t="s">
        <v>4421</v>
      </c>
      <c r="D1838" t="s">
        <v>583</v>
      </c>
      <c r="E1838" t="s">
        <v>584</v>
      </c>
      <c r="F1838" t="s">
        <v>4388</v>
      </c>
      <c r="G1838" t="s">
        <v>2431</v>
      </c>
      <c r="H1838" t="s">
        <v>164</v>
      </c>
      <c r="I1838" t="s">
        <v>118</v>
      </c>
      <c r="J1838" t="s">
        <v>37</v>
      </c>
      <c r="K1838" t="s">
        <v>586</v>
      </c>
      <c r="L1838" t="s">
        <v>39</v>
      </c>
      <c r="M1838">
        <v>30225432</v>
      </c>
      <c r="N1838">
        <v>0</v>
      </c>
      <c r="O1838">
        <v>30225432</v>
      </c>
      <c r="P1838">
        <v>0</v>
      </c>
      <c r="Q1838" t="s">
        <v>2444</v>
      </c>
      <c r="R1838" t="s">
        <v>3082</v>
      </c>
      <c r="S1838" t="s">
        <v>3323</v>
      </c>
      <c r="T1838" t="s">
        <v>588</v>
      </c>
      <c r="U1838" t="s">
        <v>4422</v>
      </c>
      <c r="V1838" t="s">
        <v>4423</v>
      </c>
      <c r="W1838" t="s">
        <v>588</v>
      </c>
      <c r="X1838" t="str">
        <f t="shared" si="28"/>
        <v>Funcionamiento</v>
      </c>
      <c r="Y1838" t="s">
        <v>2431</v>
      </c>
    </row>
    <row r="1839" spans="1:25" x14ac:dyDescent="0.2">
      <c r="A1839" t="s">
        <v>3082</v>
      </c>
      <c r="B1839" t="s">
        <v>3365</v>
      </c>
      <c r="C1839" s="71" t="s">
        <v>4421</v>
      </c>
      <c r="D1839" t="s">
        <v>583</v>
      </c>
      <c r="E1839" t="s">
        <v>584</v>
      </c>
      <c r="F1839" t="s">
        <v>4388</v>
      </c>
      <c r="G1839" t="s">
        <v>2431</v>
      </c>
      <c r="H1839" t="s">
        <v>181</v>
      </c>
      <c r="I1839" t="s">
        <v>135</v>
      </c>
      <c r="J1839" t="s">
        <v>37</v>
      </c>
      <c r="K1839" t="s">
        <v>586</v>
      </c>
      <c r="L1839" t="s">
        <v>39</v>
      </c>
      <c r="M1839">
        <v>2354967</v>
      </c>
      <c r="N1839">
        <v>0</v>
      </c>
      <c r="O1839">
        <v>2354967</v>
      </c>
      <c r="P1839">
        <v>0</v>
      </c>
      <c r="Q1839" t="s">
        <v>2444</v>
      </c>
      <c r="R1839" t="s">
        <v>3082</v>
      </c>
      <c r="S1839" t="s">
        <v>3323</v>
      </c>
      <c r="T1839" t="s">
        <v>588</v>
      </c>
      <c r="U1839" t="s">
        <v>4422</v>
      </c>
      <c r="V1839" t="s">
        <v>4423</v>
      </c>
      <c r="W1839" t="s">
        <v>588</v>
      </c>
      <c r="X1839" t="str">
        <f t="shared" si="28"/>
        <v>Funcionamiento</v>
      </c>
      <c r="Y1839" t="s">
        <v>2431</v>
      </c>
    </row>
    <row r="1840" spans="1:25" x14ac:dyDescent="0.2">
      <c r="A1840" t="s">
        <v>3082</v>
      </c>
      <c r="B1840" t="s">
        <v>3365</v>
      </c>
      <c r="C1840" s="71" t="s">
        <v>4421</v>
      </c>
      <c r="D1840" t="s">
        <v>583</v>
      </c>
      <c r="E1840" t="s">
        <v>584</v>
      </c>
      <c r="F1840" t="s">
        <v>4388</v>
      </c>
      <c r="G1840" t="s">
        <v>2431</v>
      </c>
      <c r="H1840" t="s">
        <v>167</v>
      </c>
      <c r="I1840" t="s">
        <v>3051</v>
      </c>
      <c r="J1840" t="s">
        <v>37</v>
      </c>
      <c r="K1840" t="s">
        <v>586</v>
      </c>
      <c r="L1840" t="s">
        <v>39</v>
      </c>
      <c r="M1840">
        <v>822832</v>
      </c>
      <c r="N1840">
        <v>0</v>
      </c>
      <c r="O1840">
        <v>822832</v>
      </c>
      <c r="P1840">
        <v>0</v>
      </c>
      <c r="Q1840" t="s">
        <v>2444</v>
      </c>
      <c r="R1840" t="s">
        <v>3082</v>
      </c>
      <c r="S1840" t="s">
        <v>3323</v>
      </c>
      <c r="T1840" t="s">
        <v>588</v>
      </c>
      <c r="U1840" t="s">
        <v>4422</v>
      </c>
      <c r="V1840" t="s">
        <v>4423</v>
      </c>
      <c r="W1840" t="s">
        <v>588</v>
      </c>
      <c r="X1840" t="str">
        <f t="shared" si="28"/>
        <v>Funcionamiento</v>
      </c>
      <c r="Y1840" t="s">
        <v>2431</v>
      </c>
    </row>
    <row r="1841" spans="1:25" x14ac:dyDescent="0.2">
      <c r="A1841" t="s">
        <v>3102</v>
      </c>
      <c r="B1841" t="s">
        <v>3787</v>
      </c>
      <c r="C1841" s="71" t="s">
        <v>4424</v>
      </c>
      <c r="D1841" t="s">
        <v>583</v>
      </c>
      <c r="E1841" t="s">
        <v>584</v>
      </c>
      <c r="F1841" t="s">
        <v>4388</v>
      </c>
      <c r="G1841" t="s">
        <v>2431</v>
      </c>
      <c r="H1841" t="s">
        <v>172</v>
      </c>
      <c r="I1841" t="s">
        <v>126</v>
      </c>
      <c r="J1841" t="s">
        <v>37</v>
      </c>
      <c r="K1841" t="s">
        <v>586</v>
      </c>
      <c r="L1841" t="s">
        <v>39</v>
      </c>
      <c r="M1841">
        <v>773800</v>
      </c>
      <c r="N1841">
        <v>0</v>
      </c>
      <c r="O1841">
        <v>773800</v>
      </c>
      <c r="P1841">
        <v>0</v>
      </c>
      <c r="Q1841" t="s">
        <v>2445</v>
      </c>
      <c r="R1841" t="s">
        <v>3102</v>
      </c>
      <c r="S1841" t="s">
        <v>3147</v>
      </c>
      <c r="T1841" t="s">
        <v>588</v>
      </c>
      <c r="U1841" t="s">
        <v>4425</v>
      </c>
      <c r="V1841" t="s">
        <v>4426</v>
      </c>
      <c r="W1841" t="s">
        <v>588</v>
      </c>
      <c r="X1841" t="str">
        <f t="shared" si="28"/>
        <v>Funcionamiento</v>
      </c>
      <c r="Y1841" t="s">
        <v>2431</v>
      </c>
    </row>
    <row r="1842" spans="1:25" x14ac:dyDescent="0.2">
      <c r="A1842" t="s">
        <v>3102</v>
      </c>
      <c r="B1842" t="s">
        <v>3787</v>
      </c>
      <c r="C1842" s="71" t="s">
        <v>4424</v>
      </c>
      <c r="D1842" t="s">
        <v>583</v>
      </c>
      <c r="E1842" t="s">
        <v>584</v>
      </c>
      <c r="F1842" t="s">
        <v>4388</v>
      </c>
      <c r="G1842" t="s">
        <v>2431</v>
      </c>
      <c r="H1842" t="s">
        <v>175</v>
      </c>
      <c r="I1842" t="s">
        <v>129</v>
      </c>
      <c r="J1842" t="s">
        <v>37</v>
      </c>
      <c r="K1842" t="s">
        <v>586</v>
      </c>
      <c r="L1842" t="s">
        <v>39</v>
      </c>
      <c r="M1842">
        <v>412700</v>
      </c>
      <c r="N1842">
        <v>0</v>
      </c>
      <c r="O1842">
        <v>412700</v>
      </c>
      <c r="P1842">
        <v>0</v>
      </c>
      <c r="Q1842" t="s">
        <v>2445</v>
      </c>
      <c r="R1842" t="s">
        <v>3102</v>
      </c>
      <c r="S1842" t="s">
        <v>3147</v>
      </c>
      <c r="T1842" t="s">
        <v>588</v>
      </c>
      <c r="U1842" t="s">
        <v>4425</v>
      </c>
      <c r="V1842" t="s">
        <v>4426</v>
      </c>
      <c r="W1842" t="s">
        <v>588</v>
      </c>
      <c r="X1842" t="str">
        <f t="shared" si="28"/>
        <v>Funcionamiento</v>
      </c>
      <c r="Y1842" t="s">
        <v>2431</v>
      </c>
    </row>
    <row r="1843" spans="1:25" x14ac:dyDescent="0.2">
      <c r="A1843" t="s">
        <v>3102</v>
      </c>
      <c r="B1843" t="s">
        <v>3787</v>
      </c>
      <c r="C1843" s="71" t="s">
        <v>4424</v>
      </c>
      <c r="D1843" t="s">
        <v>583</v>
      </c>
      <c r="E1843" t="s">
        <v>584</v>
      </c>
      <c r="F1843" t="s">
        <v>4388</v>
      </c>
      <c r="G1843" t="s">
        <v>2431</v>
      </c>
      <c r="H1843" t="s">
        <v>176</v>
      </c>
      <c r="I1843" t="s">
        <v>130</v>
      </c>
      <c r="J1843" t="s">
        <v>37</v>
      </c>
      <c r="K1843" t="s">
        <v>586</v>
      </c>
      <c r="L1843" t="s">
        <v>39</v>
      </c>
      <c r="M1843">
        <v>1223100</v>
      </c>
      <c r="N1843">
        <v>0</v>
      </c>
      <c r="O1843">
        <v>1223100</v>
      </c>
      <c r="P1843">
        <v>0</v>
      </c>
      <c r="Q1843" t="s">
        <v>2445</v>
      </c>
      <c r="R1843" t="s">
        <v>3102</v>
      </c>
      <c r="S1843" t="s">
        <v>3147</v>
      </c>
      <c r="T1843" t="s">
        <v>588</v>
      </c>
      <c r="U1843" t="s">
        <v>4425</v>
      </c>
      <c r="V1843" t="s">
        <v>4426</v>
      </c>
      <c r="W1843" t="s">
        <v>588</v>
      </c>
      <c r="X1843" t="str">
        <f t="shared" si="28"/>
        <v>Funcionamiento</v>
      </c>
      <c r="Y1843" t="s">
        <v>2431</v>
      </c>
    </row>
    <row r="1844" spans="1:25" x14ac:dyDescent="0.2">
      <c r="A1844" t="s">
        <v>3102</v>
      </c>
      <c r="B1844" t="s">
        <v>3787</v>
      </c>
      <c r="C1844" s="71" t="s">
        <v>4424</v>
      </c>
      <c r="D1844" t="s">
        <v>583</v>
      </c>
      <c r="E1844" t="s">
        <v>584</v>
      </c>
      <c r="F1844" t="s">
        <v>4388</v>
      </c>
      <c r="G1844" t="s">
        <v>2431</v>
      </c>
      <c r="H1844" t="s">
        <v>173</v>
      </c>
      <c r="I1844" t="s">
        <v>127</v>
      </c>
      <c r="J1844" t="s">
        <v>37</v>
      </c>
      <c r="K1844" t="s">
        <v>586</v>
      </c>
      <c r="L1844" t="s">
        <v>39</v>
      </c>
      <c r="M1844">
        <v>2922800</v>
      </c>
      <c r="N1844">
        <v>0</v>
      </c>
      <c r="O1844">
        <v>2922800</v>
      </c>
      <c r="P1844">
        <v>0</v>
      </c>
      <c r="Q1844" t="s">
        <v>2445</v>
      </c>
      <c r="R1844" t="s">
        <v>3102</v>
      </c>
      <c r="S1844" t="s">
        <v>3147</v>
      </c>
      <c r="T1844" t="s">
        <v>588</v>
      </c>
      <c r="U1844" t="s">
        <v>4425</v>
      </c>
      <c r="V1844" t="s">
        <v>4426</v>
      </c>
      <c r="W1844" t="s">
        <v>588</v>
      </c>
      <c r="X1844" t="str">
        <f t="shared" si="28"/>
        <v>Funcionamiento</v>
      </c>
      <c r="Y1844" t="s">
        <v>2431</v>
      </c>
    </row>
    <row r="1845" spans="1:25" x14ac:dyDescent="0.2">
      <c r="A1845" t="s">
        <v>3102</v>
      </c>
      <c r="B1845" t="s">
        <v>3787</v>
      </c>
      <c r="C1845" s="71" t="s">
        <v>4424</v>
      </c>
      <c r="D1845" t="s">
        <v>583</v>
      </c>
      <c r="E1845" t="s">
        <v>584</v>
      </c>
      <c r="F1845" t="s">
        <v>4388</v>
      </c>
      <c r="G1845" t="s">
        <v>2431</v>
      </c>
      <c r="H1845" t="s">
        <v>174</v>
      </c>
      <c r="I1845" t="s">
        <v>128</v>
      </c>
      <c r="J1845" t="s">
        <v>37</v>
      </c>
      <c r="K1845" t="s">
        <v>586</v>
      </c>
      <c r="L1845" t="s">
        <v>39</v>
      </c>
      <c r="M1845">
        <v>1630200</v>
      </c>
      <c r="N1845">
        <v>0</v>
      </c>
      <c r="O1845">
        <v>1630200</v>
      </c>
      <c r="P1845">
        <v>0</v>
      </c>
      <c r="Q1845" t="s">
        <v>2445</v>
      </c>
      <c r="R1845" t="s">
        <v>3102</v>
      </c>
      <c r="S1845" t="s">
        <v>3147</v>
      </c>
      <c r="T1845" t="s">
        <v>588</v>
      </c>
      <c r="U1845" t="s">
        <v>4425</v>
      </c>
      <c r="V1845" t="s">
        <v>4426</v>
      </c>
      <c r="W1845" t="s">
        <v>588</v>
      </c>
      <c r="X1845" t="str">
        <f t="shared" si="28"/>
        <v>Funcionamiento</v>
      </c>
      <c r="Y1845" t="s">
        <v>2431</v>
      </c>
    </row>
    <row r="1846" spans="1:25" x14ac:dyDescent="0.2">
      <c r="A1846" t="s">
        <v>3102</v>
      </c>
      <c r="B1846" t="s">
        <v>3787</v>
      </c>
      <c r="C1846" s="71" t="s">
        <v>4424</v>
      </c>
      <c r="D1846" t="s">
        <v>583</v>
      </c>
      <c r="E1846" t="s">
        <v>584</v>
      </c>
      <c r="F1846" t="s">
        <v>4388</v>
      </c>
      <c r="G1846" t="s">
        <v>2431</v>
      </c>
      <c r="H1846" t="s">
        <v>177</v>
      </c>
      <c r="I1846" t="s">
        <v>131</v>
      </c>
      <c r="J1846" t="s">
        <v>37</v>
      </c>
      <c r="K1846" t="s">
        <v>586</v>
      </c>
      <c r="L1846" t="s">
        <v>39</v>
      </c>
      <c r="M1846">
        <v>815300</v>
      </c>
      <c r="N1846">
        <v>0</v>
      </c>
      <c r="O1846">
        <v>815300</v>
      </c>
      <c r="P1846">
        <v>0</v>
      </c>
      <c r="Q1846" t="s">
        <v>2445</v>
      </c>
      <c r="R1846" t="s">
        <v>3102</v>
      </c>
      <c r="S1846" t="s">
        <v>3147</v>
      </c>
      <c r="T1846" t="s">
        <v>588</v>
      </c>
      <c r="U1846" t="s">
        <v>4425</v>
      </c>
      <c r="V1846" t="s">
        <v>4426</v>
      </c>
      <c r="W1846" t="s">
        <v>588</v>
      </c>
      <c r="X1846" t="str">
        <f t="shared" si="28"/>
        <v>Funcionamiento</v>
      </c>
      <c r="Y1846" t="s">
        <v>2431</v>
      </c>
    </row>
    <row r="1847" spans="1:25" x14ac:dyDescent="0.2">
      <c r="A1847" t="s">
        <v>3097</v>
      </c>
      <c r="B1847" t="s">
        <v>4427</v>
      </c>
      <c r="C1847" s="71" t="s">
        <v>4428</v>
      </c>
      <c r="D1847" t="s">
        <v>583</v>
      </c>
      <c r="E1847" t="s">
        <v>584</v>
      </c>
      <c r="F1847" t="s">
        <v>3144</v>
      </c>
      <c r="G1847" t="s">
        <v>2431</v>
      </c>
      <c r="H1847" t="s">
        <v>200</v>
      </c>
      <c r="I1847" t="s">
        <v>161</v>
      </c>
      <c r="J1847" t="s">
        <v>37</v>
      </c>
      <c r="K1847" t="s">
        <v>586</v>
      </c>
      <c r="L1847" t="s">
        <v>39</v>
      </c>
      <c r="M1847">
        <v>960000</v>
      </c>
      <c r="N1847">
        <v>0</v>
      </c>
      <c r="O1847">
        <v>960000</v>
      </c>
      <c r="P1847">
        <v>0</v>
      </c>
      <c r="Q1847" t="s">
        <v>4429</v>
      </c>
      <c r="R1847" t="s">
        <v>3097</v>
      </c>
      <c r="S1847" t="s">
        <v>3200</v>
      </c>
      <c r="T1847" t="s">
        <v>3882</v>
      </c>
      <c r="U1847" t="s">
        <v>4430</v>
      </c>
      <c r="V1847" t="s">
        <v>4431</v>
      </c>
      <c r="W1847" t="s">
        <v>588</v>
      </c>
      <c r="X1847" t="str">
        <f t="shared" si="28"/>
        <v>Inversión</v>
      </c>
      <c r="Y1847" t="s">
        <v>585</v>
      </c>
    </row>
    <row r="1848" spans="1:25" x14ac:dyDescent="0.2">
      <c r="A1848" t="s">
        <v>3110</v>
      </c>
      <c r="B1848" t="s">
        <v>4427</v>
      </c>
      <c r="C1848" s="71" t="s">
        <v>4432</v>
      </c>
      <c r="D1848" t="s">
        <v>583</v>
      </c>
      <c r="E1848" t="s">
        <v>584</v>
      </c>
      <c r="F1848" t="s">
        <v>4388</v>
      </c>
      <c r="G1848" t="s">
        <v>2431</v>
      </c>
      <c r="H1848" t="s">
        <v>173</v>
      </c>
      <c r="I1848" t="s">
        <v>127</v>
      </c>
      <c r="J1848" t="s">
        <v>37</v>
      </c>
      <c r="K1848" t="s">
        <v>586</v>
      </c>
      <c r="L1848" t="s">
        <v>39</v>
      </c>
      <c r="M1848">
        <v>268000</v>
      </c>
      <c r="N1848">
        <v>0</v>
      </c>
      <c r="O1848">
        <v>268000</v>
      </c>
      <c r="P1848">
        <v>0</v>
      </c>
      <c r="Q1848" t="s">
        <v>2446</v>
      </c>
      <c r="R1848" t="s">
        <v>3110</v>
      </c>
      <c r="S1848" t="s">
        <v>3181</v>
      </c>
      <c r="T1848" t="s">
        <v>588</v>
      </c>
      <c r="U1848" t="s">
        <v>4433</v>
      </c>
      <c r="V1848" t="s">
        <v>4434</v>
      </c>
      <c r="W1848" t="s">
        <v>588</v>
      </c>
      <c r="X1848" t="str">
        <f t="shared" si="28"/>
        <v>Funcionamiento</v>
      </c>
      <c r="Y1848" t="s">
        <v>2431</v>
      </c>
    </row>
    <row r="1849" spans="1:25" x14ac:dyDescent="0.2">
      <c r="A1849" t="s">
        <v>3110</v>
      </c>
      <c r="B1849" t="s">
        <v>4427</v>
      </c>
      <c r="C1849" s="71" t="s">
        <v>4432</v>
      </c>
      <c r="D1849" t="s">
        <v>583</v>
      </c>
      <c r="E1849" t="s">
        <v>584</v>
      </c>
      <c r="F1849" t="s">
        <v>4388</v>
      </c>
      <c r="G1849" t="s">
        <v>2431</v>
      </c>
      <c r="H1849" t="s">
        <v>175</v>
      </c>
      <c r="I1849" t="s">
        <v>129</v>
      </c>
      <c r="J1849" t="s">
        <v>37</v>
      </c>
      <c r="K1849" t="s">
        <v>586</v>
      </c>
      <c r="L1849" t="s">
        <v>39</v>
      </c>
      <c r="M1849">
        <v>37900</v>
      </c>
      <c r="N1849">
        <v>0</v>
      </c>
      <c r="O1849">
        <v>37900</v>
      </c>
      <c r="P1849">
        <v>0</v>
      </c>
      <c r="Q1849" t="s">
        <v>2446</v>
      </c>
      <c r="R1849" t="s">
        <v>3110</v>
      </c>
      <c r="S1849" t="s">
        <v>3181</v>
      </c>
      <c r="T1849" t="s">
        <v>588</v>
      </c>
      <c r="U1849" t="s">
        <v>4433</v>
      </c>
      <c r="V1849" t="s">
        <v>4434</v>
      </c>
      <c r="W1849" t="s">
        <v>588</v>
      </c>
      <c r="X1849" t="str">
        <f t="shared" si="28"/>
        <v>Funcionamiento</v>
      </c>
      <c r="Y1849" t="s">
        <v>2431</v>
      </c>
    </row>
    <row r="1850" spans="1:25" x14ac:dyDescent="0.2">
      <c r="A1850" t="s">
        <v>3110</v>
      </c>
      <c r="B1850" t="s">
        <v>4427</v>
      </c>
      <c r="C1850" s="71" t="s">
        <v>4432</v>
      </c>
      <c r="D1850" t="s">
        <v>583</v>
      </c>
      <c r="E1850" t="s">
        <v>584</v>
      </c>
      <c r="F1850" t="s">
        <v>4388</v>
      </c>
      <c r="G1850" t="s">
        <v>2431</v>
      </c>
      <c r="H1850" t="s">
        <v>177</v>
      </c>
      <c r="I1850" t="s">
        <v>131</v>
      </c>
      <c r="J1850" t="s">
        <v>37</v>
      </c>
      <c r="K1850" t="s">
        <v>586</v>
      </c>
      <c r="L1850" t="s">
        <v>39</v>
      </c>
      <c r="M1850">
        <v>66300</v>
      </c>
      <c r="N1850">
        <v>0</v>
      </c>
      <c r="O1850">
        <v>66300</v>
      </c>
      <c r="P1850">
        <v>0</v>
      </c>
      <c r="Q1850" t="s">
        <v>2446</v>
      </c>
      <c r="R1850" t="s">
        <v>3110</v>
      </c>
      <c r="S1850" t="s">
        <v>3181</v>
      </c>
      <c r="T1850" t="s">
        <v>588</v>
      </c>
      <c r="U1850" t="s">
        <v>4433</v>
      </c>
      <c r="V1850" t="s">
        <v>4434</v>
      </c>
      <c r="W1850" t="s">
        <v>588</v>
      </c>
      <c r="X1850" t="str">
        <f t="shared" si="28"/>
        <v>Funcionamiento</v>
      </c>
      <c r="Y1850" t="s">
        <v>2431</v>
      </c>
    </row>
    <row r="1851" spans="1:25" x14ac:dyDescent="0.2">
      <c r="A1851" t="s">
        <v>3110</v>
      </c>
      <c r="B1851" t="s">
        <v>4427</v>
      </c>
      <c r="C1851" s="71" t="s">
        <v>4432</v>
      </c>
      <c r="D1851" t="s">
        <v>583</v>
      </c>
      <c r="E1851" t="s">
        <v>584</v>
      </c>
      <c r="F1851" t="s">
        <v>4388</v>
      </c>
      <c r="G1851" t="s">
        <v>2431</v>
      </c>
      <c r="H1851" t="s">
        <v>172</v>
      </c>
      <c r="I1851" t="s">
        <v>126</v>
      </c>
      <c r="J1851" t="s">
        <v>37</v>
      </c>
      <c r="K1851" t="s">
        <v>586</v>
      </c>
      <c r="L1851" t="s">
        <v>39</v>
      </c>
      <c r="M1851">
        <v>377600</v>
      </c>
      <c r="N1851">
        <v>0</v>
      </c>
      <c r="O1851">
        <v>377600</v>
      </c>
      <c r="P1851">
        <v>0</v>
      </c>
      <c r="Q1851" t="s">
        <v>2446</v>
      </c>
      <c r="R1851" t="s">
        <v>3110</v>
      </c>
      <c r="S1851" t="s">
        <v>3181</v>
      </c>
      <c r="T1851" t="s">
        <v>588</v>
      </c>
      <c r="U1851" t="s">
        <v>4433</v>
      </c>
      <c r="V1851" t="s">
        <v>4434</v>
      </c>
      <c r="W1851" t="s">
        <v>588</v>
      </c>
      <c r="X1851" t="str">
        <f t="shared" si="28"/>
        <v>Funcionamiento</v>
      </c>
      <c r="Y1851" t="s">
        <v>2431</v>
      </c>
    </row>
    <row r="1852" spans="1:25" x14ac:dyDescent="0.2">
      <c r="A1852" t="s">
        <v>3110</v>
      </c>
      <c r="B1852" t="s">
        <v>4427</v>
      </c>
      <c r="C1852" s="71" t="s">
        <v>4432</v>
      </c>
      <c r="D1852" t="s">
        <v>583</v>
      </c>
      <c r="E1852" t="s">
        <v>584</v>
      </c>
      <c r="F1852" t="s">
        <v>4388</v>
      </c>
      <c r="G1852" t="s">
        <v>2431</v>
      </c>
      <c r="H1852" t="s">
        <v>174</v>
      </c>
      <c r="I1852" t="s">
        <v>128</v>
      </c>
      <c r="J1852" t="s">
        <v>37</v>
      </c>
      <c r="K1852" t="s">
        <v>586</v>
      </c>
      <c r="L1852" t="s">
        <v>39</v>
      </c>
      <c r="M1852">
        <v>132100</v>
      </c>
      <c r="N1852">
        <v>0</v>
      </c>
      <c r="O1852">
        <v>132100</v>
      </c>
      <c r="P1852">
        <v>0</v>
      </c>
      <c r="Q1852" t="s">
        <v>2446</v>
      </c>
      <c r="R1852" t="s">
        <v>3110</v>
      </c>
      <c r="S1852" t="s">
        <v>3181</v>
      </c>
      <c r="T1852" t="s">
        <v>588</v>
      </c>
      <c r="U1852" t="s">
        <v>4433</v>
      </c>
      <c r="V1852" t="s">
        <v>4434</v>
      </c>
      <c r="W1852" t="s">
        <v>588</v>
      </c>
      <c r="X1852" t="str">
        <f t="shared" si="28"/>
        <v>Funcionamiento</v>
      </c>
      <c r="Y1852" t="s">
        <v>2431</v>
      </c>
    </row>
    <row r="1853" spans="1:25" x14ac:dyDescent="0.2">
      <c r="A1853" t="s">
        <v>3110</v>
      </c>
      <c r="B1853" t="s">
        <v>4427</v>
      </c>
      <c r="C1853" s="71" t="s">
        <v>4432</v>
      </c>
      <c r="D1853" t="s">
        <v>583</v>
      </c>
      <c r="E1853" t="s">
        <v>584</v>
      </c>
      <c r="F1853" t="s">
        <v>4388</v>
      </c>
      <c r="G1853" t="s">
        <v>2431</v>
      </c>
      <c r="H1853" t="s">
        <v>176</v>
      </c>
      <c r="I1853" t="s">
        <v>130</v>
      </c>
      <c r="J1853" t="s">
        <v>37</v>
      </c>
      <c r="K1853" t="s">
        <v>586</v>
      </c>
      <c r="L1853" t="s">
        <v>39</v>
      </c>
      <c r="M1853">
        <v>98400</v>
      </c>
      <c r="N1853">
        <v>0</v>
      </c>
      <c r="O1853">
        <v>98400</v>
      </c>
      <c r="P1853">
        <v>0</v>
      </c>
      <c r="Q1853" t="s">
        <v>2446</v>
      </c>
      <c r="R1853" t="s">
        <v>3110</v>
      </c>
      <c r="S1853" t="s">
        <v>3181</v>
      </c>
      <c r="T1853" t="s">
        <v>588</v>
      </c>
      <c r="U1853" t="s">
        <v>4433</v>
      </c>
      <c r="V1853" t="s">
        <v>4434</v>
      </c>
      <c r="W1853" t="s">
        <v>588</v>
      </c>
      <c r="X1853" t="str">
        <f t="shared" si="28"/>
        <v>Funcionamiento</v>
      </c>
      <c r="Y1853" t="s">
        <v>2431</v>
      </c>
    </row>
    <row r="1854" spans="1:25" x14ac:dyDescent="0.2">
      <c r="A1854" t="s">
        <v>3114</v>
      </c>
      <c r="B1854" t="s">
        <v>3175</v>
      </c>
      <c r="C1854" s="71" t="s">
        <v>4435</v>
      </c>
      <c r="D1854" t="s">
        <v>583</v>
      </c>
      <c r="E1854" t="s">
        <v>584</v>
      </c>
      <c r="F1854" t="s">
        <v>4388</v>
      </c>
      <c r="G1854" t="s">
        <v>2431</v>
      </c>
      <c r="H1854" t="s">
        <v>164</v>
      </c>
      <c r="I1854" t="s">
        <v>118</v>
      </c>
      <c r="J1854" t="s">
        <v>37</v>
      </c>
      <c r="K1854" t="s">
        <v>586</v>
      </c>
      <c r="L1854" t="s">
        <v>39</v>
      </c>
      <c r="M1854">
        <v>27975544</v>
      </c>
      <c r="N1854">
        <v>0</v>
      </c>
      <c r="O1854">
        <v>27975544</v>
      </c>
      <c r="P1854">
        <v>0</v>
      </c>
      <c r="Q1854" t="s">
        <v>2447</v>
      </c>
      <c r="R1854" t="s">
        <v>3114</v>
      </c>
      <c r="S1854" t="s">
        <v>4436</v>
      </c>
      <c r="T1854" t="s">
        <v>588</v>
      </c>
      <c r="U1854" t="s">
        <v>4437</v>
      </c>
      <c r="V1854" t="s">
        <v>4438</v>
      </c>
      <c r="W1854" t="s">
        <v>588</v>
      </c>
      <c r="X1854" t="str">
        <f t="shared" si="28"/>
        <v>Funcionamiento</v>
      </c>
      <c r="Y1854" t="s">
        <v>2431</v>
      </c>
    </row>
    <row r="1855" spans="1:25" x14ac:dyDescent="0.2">
      <c r="A1855" t="s">
        <v>3114</v>
      </c>
      <c r="B1855" t="s">
        <v>3175</v>
      </c>
      <c r="C1855" s="71" t="s">
        <v>4435</v>
      </c>
      <c r="D1855" t="s">
        <v>583</v>
      </c>
      <c r="E1855" t="s">
        <v>584</v>
      </c>
      <c r="F1855" t="s">
        <v>4388</v>
      </c>
      <c r="G1855" t="s">
        <v>2431</v>
      </c>
      <c r="H1855" t="s">
        <v>181</v>
      </c>
      <c r="I1855" t="s">
        <v>135</v>
      </c>
      <c r="J1855" t="s">
        <v>37</v>
      </c>
      <c r="K1855" t="s">
        <v>586</v>
      </c>
      <c r="L1855" t="s">
        <v>39</v>
      </c>
      <c r="M1855">
        <v>2354967</v>
      </c>
      <c r="N1855">
        <v>0</v>
      </c>
      <c r="O1855">
        <v>2354967</v>
      </c>
      <c r="P1855">
        <v>0</v>
      </c>
      <c r="Q1855" t="s">
        <v>2447</v>
      </c>
      <c r="R1855" t="s">
        <v>3114</v>
      </c>
      <c r="S1855" t="s">
        <v>4436</v>
      </c>
      <c r="T1855" t="s">
        <v>588</v>
      </c>
      <c r="U1855" t="s">
        <v>4437</v>
      </c>
      <c r="V1855" t="s">
        <v>4438</v>
      </c>
      <c r="W1855" t="s">
        <v>588</v>
      </c>
      <c r="X1855" t="str">
        <f t="shared" si="28"/>
        <v>Funcionamiento</v>
      </c>
      <c r="Y1855" t="s">
        <v>2431</v>
      </c>
    </row>
    <row r="1856" spans="1:25" x14ac:dyDescent="0.2">
      <c r="A1856" t="s">
        <v>3114</v>
      </c>
      <c r="B1856" t="s">
        <v>3175</v>
      </c>
      <c r="C1856" s="71" t="s">
        <v>4435</v>
      </c>
      <c r="D1856" t="s">
        <v>583</v>
      </c>
      <c r="E1856" t="s">
        <v>584</v>
      </c>
      <c r="F1856" t="s">
        <v>4388</v>
      </c>
      <c r="G1856" t="s">
        <v>2431</v>
      </c>
      <c r="H1856" t="s">
        <v>166</v>
      </c>
      <c r="I1856" t="s">
        <v>120</v>
      </c>
      <c r="J1856" t="s">
        <v>37</v>
      </c>
      <c r="K1856" t="s">
        <v>586</v>
      </c>
      <c r="L1856" t="s">
        <v>39</v>
      </c>
      <c r="M1856">
        <v>594882</v>
      </c>
      <c r="N1856">
        <v>0</v>
      </c>
      <c r="O1856">
        <v>594882</v>
      </c>
      <c r="P1856">
        <v>0</v>
      </c>
      <c r="Q1856" t="s">
        <v>2447</v>
      </c>
      <c r="R1856" t="s">
        <v>3114</v>
      </c>
      <c r="S1856" t="s">
        <v>4436</v>
      </c>
      <c r="T1856" t="s">
        <v>588</v>
      </c>
      <c r="U1856" t="s">
        <v>4437</v>
      </c>
      <c r="V1856" t="s">
        <v>4438</v>
      </c>
      <c r="W1856" t="s">
        <v>588</v>
      </c>
      <c r="X1856" t="str">
        <f t="shared" si="28"/>
        <v>Funcionamiento</v>
      </c>
      <c r="Y1856" t="s">
        <v>2431</v>
      </c>
    </row>
    <row r="1857" spans="1:25" x14ac:dyDescent="0.2">
      <c r="A1857" t="s">
        <v>3114</v>
      </c>
      <c r="B1857" t="s">
        <v>3175</v>
      </c>
      <c r="C1857" s="71" t="s">
        <v>4435</v>
      </c>
      <c r="D1857" t="s">
        <v>583</v>
      </c>
      <c r="E1857" t="s">
        <v>584</v>
      </c>
      <c r="F1857" t="s">
        <v>4388</v>
      </c>
      <c r="G1857" t="s">
        <v>2431</v>
      </c>
      <c r="H1857" t="s">
        <v>169</v>
      </c>
      <c r="I1857" t="s">
        <v>123</v>
      </c>
      <c r="J1857" t="s">
        <v>37</v>
      </c>
      <c r="K1857" t="s">
        <v>586</v>
      </c>
      <c r="L1857" t="s">
        <v>39</v>
      </c>
      <c r="M1857">
        <v>952666</v>
      </c>
      <c r="N1857">
        <v>0</v>
      </c>
      <c r="O1857">
        <v>952666</v>
      </c>
      <c r="P1857">
        <v>0</v>
      </c>
      <c r="Q1857" t="s">
        <v>2447</v>
      </c>
      <c r="R1857" t="s">
        <v>3114</v>
      </c>
      <c r="S1857" t="s">
        <v>4436</v>
      </c>
      <c r="T1857" t="s">
        <v>588</v>
      </c>
      <c r="U1857" t="s">
        <v>4437</v>
      </c>
      <c r="V1857" t="s">
        <v>4438</v>
      </c>
      <c r="W1857" t="s">
        <v>588</v>
      </c>
      <c r="X1857" t="str">
        <f t="shared" si="28"/>
        <v>Funcionamiento</v>
      </c>
      <c r="Y1857" t="s">
        <v>2431</v>
      </c>
    </row>
    <row r="1858" spans="1:25" x14ac:dyDescent="0.2">
      <c r="A1858" t="s">
        <v>3114</v>
      </c>
      <c r="B1858" t="s">
        <v>3175</v>
      </c>
      <c r="C1858" s="71" t="s">
        <v>4435</v>
      </c>
      <c r="D1858" t="s">
        <v>583</v>
      </c>
      <c r="E1858" t="s">
        <v>584</v>
      </c>
      <c r="F1858" t="s">
        <v>4388</v>
      </c>
      <c r="G1858" t="s">
        <v>2431</v>
      </c>
      <c r="H1858" t="s">
        <v>167</v>
      </c>
      <c r="I1858" t="s">
        <v>3051</v>
      </c>
      <c r="J1858" t="s">
        <v>37</v>
      </c>
      <c r="K1858" t="s">
        <v>586</v>
      </c>
      <c r="L1858" t="s">
        <v>39</v>
      </c>
      <c r="M1858">
        <v>822832</v>
      </c>
      <c r="N1858">
        <v>0</v>
      </c>
      <c r="O1858">
        <v>822832</v>
      </c>
      <c r="P1858">
        <v>0</v>
      </c>
      <c r="Q1858" t="s">
        <v>2447</v>
      </c>
      <c r="R1858" t="s">
        <v>3114</v>
      </c>
      <c r="S1858" t="s">
        <v>4436</v>
      </c>
      <c r="T1858" t="s">
        <v>588</v>
      </c>
      <c r="U1858" t="s">
        <v>4437</v>
      </c>
      <c r="V1858" t="s">
        <v>4438</v>
      </c>
      <c r="W1858" t="s">
        <v>588</v>
      </c>
      <c r="X1858" t="str">
        <f t="shared" ref="X1858:X1921" si="29">IF(LEFT(H1858,1)="C","Inversión","Funcionamiento")</f>
        <v>Funcionamiento</v>
      </c>
      <c r="Y1858" t="s">
        <v>2431</v>
      </c>
    </row>
    <row r="1859" spans="1:25" x14ac:dyDescent="0.2">
      <c r="A1859" t="s">
        <v>3103</v>
      </c>
      <c r="B1859" t="s">
        <v>3175</v>
      </c>
      <c r="C1859" s="71" t="s">
        <v>4439</v>
      </c>
      <c r="D1859" t="s">
        <v>583</v>
      </c>
      <c r="E1859" t="s">
        <v>584</v>
      </c>
      <c r="F1859" t="s">
        <v>4388</v>
      </c>
      <c r="G1859" t="s">
        <v>2431</v>
      </c>
      <c r="H1859" t="s">
        <v>173</v>
      </c>
      <c r="I1859" t="s">
        <v>127</v>
      </c>
      <c r="J1859" t="s">
        <v>37</v>
      </c>
      <c r="K1859" t="s">
        <v>586</v>
      </c>
      <c r="L1859" t="s">
        <v>39</v>
      </c>
      <c r="M1859">
        <v>2827900</v>
      </c>
      <c r="N1859">
        <v>0</v>
      </c>
      <c r="O1859">
        <v>2827900</v>
      </c>
      <c r="P1859">
        <v>0</v>
      </c>
      <c r="Q1859" t="s">
        <v>2448</v>
      </c>
      <c r="R1859" t="s">
        <v>3103</v>
      </c>
      <c r="S1859" t="s">
        <v>3187</v>
      </c>
      <c r="T1859" t="s">
        <v>588</v>
      </c>
      <c r="U1859" t="s">
        <v>4440</v>
      </c>
      <c r="V1859" t="s">
        <v>4441</v>
      </c>
      <c r="W1859" t="s">
        <v>588</v>
      </c>
      <c r="X1859" t="str">
        <f t="shared" si="29"/>
        <v>Funcionamiento</v>
      </c>
      <c r="Y1859" t="s">
        <v>2431</v>
      </c>
    </row>
    <row r="1860" spans="1:25" x14ac:dyDescent="0.2">
      <c r="A1860" t="s">
        <v>3103</v>
      </c>
      <c r="B1860" t="s">
        <v>3175</v>
      </c>
      <c r="C1860" s="71" t="s">
        <v>4439</v>
      </c>
      <c r="D1860" t="s">
        <v>583</v>
      </c>
      <c r="E1860" t="s">
        <v>584</v>
      </c>
      <c r="F1860" t="s">
        <v>4388</v>
      </c>
      <c r="G1860" t="s">
        <v>2431</v>
      </c>
      <c r="H1860" t="s">
        <v>175</v>
      </c>
      <c r="I1860" t="s">
        <v>129</v>
      </c>
      <c r="J1860" t="s">
        <v>37</v>
      </c>
      <c r="K1860" t="s">
        <v>586</v>
      </c>
      <c r="L1860" t="s">
        <v>39</v>
      </c>
      <c r="M1860">
        <v>424400</v>
      </c>
      <c r="N1860">
        <v>0</v>
      </c>
      <c r="O1860">
        <v>424400</v>
      </c>
      <c r="P1860">
        <v>0</v>
      </c>
      <c r="Q1860" t="s">
        <v>2448</v>
      </c>
      <c r="R1860" t="s">
        <v>3103</v>
      </c>
      <c r="S1860" t="s">
        <v>3187</v>
      </c>
      <c r="T1860" t="s">
        <v>588</v>
      </c>
      <c r="U1860" t="s">
        <v>4440</v>
      </c>
      <c r="V1860" t="s">
        <v>4441</v>
      </c>
      <c r="W1860" t="s">
        <v>588</v>
      </c>
      <c r="X1860" t="str">
        <f t="shared" si="29"/>
        <v>Funcionamiento</v>
      </c>
      <c r="Y1860" t="s">
        <v>2431</v>
      </c>
    </row>
    <row r="1861" spans="1:25" x14ac:dyDescent="0.2">
      <c r="A1861" t="s">
        <v>3103</v>
      </c>
      <c r="B1861" t="s">
        <v>3175</v>
      </c>
      <c r="C1861" s="71" t="s">
        <v>4439</v>
      </c>
      <c r="D1861" t="s">
        <v>583</v>
      </c>
      <c r="E1861" t="s">
        <v>584</v>
      </c>
      <c r="F1861" t="s">
        <v>4388</v>
      </c>
      <c r="G1861" t="s">
        <v>2431</v>
      </c>
      <c r="H1861" t="s">
        <v>172</v>
      </c>
      <c r="I1861" t="s">
        <v>126</v>
      </c>
      <c r="J1861" t="s">
        <v>37</v>
      </c>
      <c r="K1861" t="s">
        <v>586</v>
      </c>
      <c r="L1861" t="s">
        <v>39</v>
      </c>
      <c r="M1861">
        <v>3991700</v>
      </c>
      <c r="N1861">
        <v>0</v>
      </c>
      <c r="O1861">
        <v>3991700</v>
      </c>
      <c r="P1861">
        <v>0</v>
      </c>
      <c r="Q1861" t="s">
        <v>2448</v>
      </c>
      <c r="R1861" t="s">
        <v>3103</v>
      </c>
      <c r="S1861" t="s">
        <v>3187</v>
      </c>
      <c r="T1861" t="s">
        <v>588</v>
      </c>
      <c r="U1861" t="s">
        <v>4440</v>
      </c>
      <c r="V1861" t="s">
        <v>4441</v>
      </c>
      <c r="W1861" t="s">
        <v>588</v>
      </c>
      <c r="X1861" t="str">
        <f t="shared" si="29"/>
        <v>Funcionamiento</v>
      </c>
      <c r="Y1861" t="s">
        <v>2431</v>
      </c>
    </row>
    <row r="1862" spans="1:25" x14ac:dyDescent="0.2">
      <c r="A1862" t="s">
        <v>3103</v>
      </c>
      <c r="B1862" t="s">
        <v>3175</v>
      </c>
      <c r="C1862" s="71" t="s">
        <v>4439</v>
      </c>
      <c r="D1862" t="s">
        <v>583</v>
      </c>
      <c r="E1862" t="s">
        <v>584</v>
      </c>
      <c r="F1862" t="s">
        <v>4388</v>
      </c>
      <c r="G1862" t="s">
        <v>2431</v>
      </c>
      <c r="H1862" t="s">
        <v>176</v>
      </c>
      <c r="I1862" t="s">
        <v>130</v>
      </c>
      <c r="J1862" t="s">
        <v>37</v>
      </c>
      <c r="K1862" t="s">
        <v>586</v>
      </c>
      <c r="L1862" t="s">
        <v>39</v>
      </c>
      <c r="M1862">
        <v>1041400</v>
      </c>
      <c r="N1862">
        <v>0</v>
      </c>
      <c r="O1862">
        <v>1041400</v>
      </c>
      <c r="P1862">
        <v>0</v>
      </c>
      <c r="Q1862" t="s">
        <v>2448</v>
      </c>
      <c r="R1862" t="s">
        <v>3103</v>
      </c>
      <c r="S1862" t="s">
        <v>3187</v>
      </c>
      <c r="T1862" t="s">
        <v>588</v>
      </c>
      <c r="U1862" t="s">
        <v>4440</v>
      </c>
      <c r="V1862" t="s">
        <v>4441</v>
      </c>
      <c r="W1862" t="s">
        <v>588</v>
      </c>
      <c r="X1862" t="str">
        <f t="shared" si="29"/>
        <v>Funcionamiento</v>
      </c>
      <c r="Y1862" t="s">
        <v>2431</v>
      </c>
    </row>
    <row r="1863" spans="1:25" x14ac:dyDescent="0.2">
      <c r="A1863" t="s">
        <v>3103</v>
      </c>
      <c r="B1863" t="s">
        <v>3175</v>
      </c>
      <c r="C1863" s="71" t="s">
        <v>4439</v>
      </c>
      <c r="D1863" t="s">
        <v>583</v>
      </c>
      <c r="E1863" t="s">
        <v>584</v>
      </c>
      <c r="F1863" t="s">
        <v>4388</v>
      </c>
      <c r="G1863" t="s">
        <v>2431</v>
      </c>
      <c r="H1863" t="s">
        <v>174</v>
      </c>
      <c r="I1863" t="s">
        <v>128</v>
      </c>
      <c r="J1863" t="s">
        <v>37</v>
      </c>
      <c r="K1863" t="s">
        <v>586</v>
      </c>
      <c r="L1863" t="s">
        <v>39</v>
      </c>
      <c r="M1863">
        <v>1388100</v>
      </c>
      <c r="N1863">
        <v>0</v>
      </c>
      <c r="O1863">
        <v>1388100</v>
      </c>
      <c r="P1863">
        <v>0</v>
      </c>
      <c r="Q1863" t="s">
        <v>2448</v>
      </c>
      <c r="R1863" t="s">
        <v>3103</v>
      </c>
      <c r="S1863" t="s">
        <v>3187</v>
      </c>
      <c r="T1863" t="s">
        <v>588</v>
      </c>
      <c r="U1863" t="s">
        <v>4440</v>
      </c>
      <c r="V1863" t="s">
        <v>4441</v>
      </c>
      <c r="W1863" t="s">
        <v>588</v>
      </c>
      <c r="X1863" t="str">
        <f t="shared" si="29"/>
        <v>Funcionamiento</v>
      </c>
      <c r="Y1863" t="s">
        <v>2431</v>
      </c>
    </row>
    <row r="1864" spans="1:25" x14ac:dyDescent="0.2">
      <c r="A1864" t="s">
        <v>3103</v>
      </c>
      <c r="B1864" t="s">
        <v>3175</v>
      </c>
      <c r="C1864" s="71" t="s">
        <v>4439</v>
      </c>
      <c r="D1864" t="s">
        <v>583</v>
      </c>
      <c r="E1864" t="s">
        <v>584</v>
      </c>
      <c r="F1864" t="s">
        <v>4388</v>
      </c>
      <c r="G1864" t="s">
        <v>2431</v>
      </c>
      <c r="H1864" t="s">
        <v>177</v>
      </c>
      <c r="I1864" t="s">
        <v>131</v>
      </c>
      <c r="J1864" t="s">
        <v>37</v>
      </c>
      <c r="K1864" t="s">
        <v>586</v>
      </c>
      <c r="L1864" t="s">
        <v>39</v>
      </c>
      <c r="M1864">
        <v>694200</v>
      </c>
      <c r="N1864">
        <v>0</v>
      </c>
      <c r="O1864">
        <v>694200</v>
      </c>
      <c r="P1864">
        <v>0</v>
      </c>
      <c r="Q1864" t="s">
        <v>2448</v>
      </c>
      <c r="R1864" t="s">
        <v>3103</v>
      </c>
      <c r="S1864" t="s">
        <v>3187</v>
      </c>
      <c r="T1864" t="s">
        <v>588</v>
      </c>
      <c r="U1864" t="s">
        <v>4440</v>
      </c>
      <c r="V1864" t="s">
        <v>4441</v>
      </c>
      <c r="W1864" t="s">
        <v>588</v>
      </c>
      <c r="X1864" t="str">
        <f t="shared" si="29"/>
        <v>Funcionamiento</v>
      </c>
      <c r="Y1864" t="s">
        <v>2431</v>
      </c>
    </row>
    <row r="1865" spans="1:25" x14ac:dyDescent="0.2">
      <c r="A1865" t="s">
        <v>3122</v>
      </c>
      <c r="B1865" t="s">
        <v>3539</v>
      </c>
      <c r="C1865" s="71" t="s">
        <v>4442</v>
      </c>
      <c r="D1865" t="s">
        <v>583</v>
      </c>
      <c r="E1865" t="s">
        <v>584</v>
      </c>
      <c r="F1865" t="s">
        <v>4388</v>
      </c>
      <c r="G1865" t="s">
        <v>2431</v>
      </c>
      <c r="H1865" t="s">
        <v>168</v>
      </c>
      <c r="I1865" t="s">
        <v>122</v>
      </c>
      <c r="J1865" t="s">
        <v>37</v>
      </c>
      <c r="K1865" t="s">
        <v>586</v>
      </c>
      <c r="L1865" t="s">
        <v>39</v>
      </c>
      <c r="M1865">
        <v>35625170</v>
      </c>
      <c r="N1865">
        <v>0</v>
      </c>
      <c r="O1865">
        <v>35625170</v>
      </c>
      <c r="P1865">
        <v>0</v>
      </c>
      <c r="Q1865" t="s">
        <v>2449</v>
      </c>
      <c r="R1865" t="s">
        <v>3122</v>
      </c>
      <c r="S1865" t="s">
        <v>3177</v>
      </c>
      <c r="T1865" t="s">
        <v>588</v>
      </c>
      <c r="U1865" t="s">
        <v>4443</v>
      </c>
      <c r="V1865" t="s">
        <v>4444</v>
      </c>
      <c r="W1865" t="s">
        <v>588</v>
      </c>
      <c r="X1865" t="str">
        <f t="shared" si="29"/>
        <v>Funcionamiento</v>
      </c>
      <c r="Y1865" t="s">
        <v>2431</v>
      </c>
    </row>
    <row r="1866" spans="1:25" x14ac:dyDescent="0.2">
      <c r="A1866" t="s">
        <v>3135</v>
      </c>
      <c r="B1866" t="s">
        <v>3198</v>
      </c>
      <c r="C1866" s="71" t="s">
        <v>4445</v>
      </c>
      <c r="D1866" t="s">
        <v>583</v>
      </c>
      <c r="E1866" t="s">
        <v>584</v>
      </c>
      <c r="F1866" t="s">
        <v>4388</v>
      </c>
      <c r="G1866" t="s">
        <v>2431</v>
      </c>
      <c r="H1866" t="s">
        <v>169</v>
      </c>
      <c r="I1866" t="s">
        <v>123</v>
      </c>
      <c r="J1866" t="s">
        <v>37</v>
      </c>
      <c r="K1866" t="s">
        <v>586</v>
      </c>
      <c r="L1866" t="s">
        <v>39</v>
      </c>
      <c r="M1866">
        <v>1648477</v>
      </c>
      <c r="N1866">
        <v>0</v>
      </c>
      <c r="O1866">
        <v>1648477</v>
      </c>
      <c r="P1866">
        <v>0</v>
      </c>
      <c r="Q1866" t="s">
        <v>999</v>
      </c>
      <c r="R1866" t="s">
        <v>3135</v>
      </c>
      <c r="S1866" t="s">
        <v>4446</v>
      </c>
      <c r="T1866" t="s">
        <v>588</v>
      </c>
      <c r="U1866" t="s">
        <v>4447</v>
      </c>
      <c r="V1866" t="s">
        <v>4448</v>
      </c>
      <c r="W1866" t="s">
        <v>588</v>
      </c>
      <c r="X1866" t="str">
        <f t="shared" si="29"/>
        <v>Funcionamiento</v>
      </c>
      <c r="Y1866" t="s">
        <v>2431</v>
      </c>
    </row>
    <row r="1867" spans="1:25" x14ac:dyDescent="0.2">
      <c r="A1867" t="s">
        <v>3135</v>
      </c>
      <c r="B1867" t="s">
        <v>3198</v>
      </c>
      <c r="C1867" s="71" t="s">
        <v>4445</v>
      </c>
      <c r="D1867" t="s">
        <v>583</v>
      </c>
      <c r="E1867" t="s">
        <v>584</v>
      </c>
      <c r="F1867" t="s">
        <v>4388</v>
      </c>
      <c r="G1867" t="s">
        <v>2431</v>
      </c>
      <c r="H1867" t="s">
        <v>164</v>
      </c>
      <c r="I1867" t="s">
        <v>118</v>
      </c>
      <c r="J1867" t="s">
        <v>37</v>
      </c>
      <c r="K1867" t="s">
        <v>586</v>
      </c>
      <c r="L1867" t="s">
        <v>39</v>
      </c>
      <c r="M1867">
        <v>32312224</v>
      </c>
      <c r="N1867">
        <v>0</v>
      </c>
      <c r="O1867">
        <v>32312224</v>
      </c>
      <c r="P1867">
        <v>0</v>
      </c>
      <c r="Q1867" t="s">
        <v>999</v>
      </c>
      <c r="R1867" t="s">
        <v>3135</v>
      </c>
      <c r="S1867" t="s">
        <v>4446</v>
      </c>
      <c r="T1867" t="s">
        <v>588</v>
      </c>
      <c r="U1867" t="s">
        <v>4447</v>
      </c>
      <c r="V1867" t="s">
        <v>4448</v>
      </c>
      <c r="W1867" t="s">
        <v>588</v>
      </c>
      <c r="X1867" t="str">
        <f t="shared" si="29"/>
        <v>Funcionamiento</v>
      </c>
      <c r="Y1867" t="s">
        <v>2431</v>
      </c>
    </row>
    <row r="1868" spans="1:25" x14ac:dyDescent="0.2">
      <c r="A1868" t="s">
        <v>3135</v>
      </c>
      <c r="B1868" t="s">
        <v>3198</v>
      </c>
      <c r="C1868" s="71" t="s">
        <v>4445</v>
      </c>
      <c r="D1868" t="s">
        <v>583</v>
      </c>
      <c r="E1868" t="s">
        <v>584</v>
      </c>
      <c r="F1868" t="s">
        <v>4388</v>
      </c>
      <c r="G1868" t="s">
        <v>2431</v>
      </c>
      <c r="H1868" t="s">
        <v>181</v>
      </c>
      <c r="I1868" t="s">
        <v>135</v>
      </c>
      <c r="J1868" t="s">
        <v>37</v>
      </c>
      <c r="K1868" t="s">
        <v>586</v>
      </c>
      <c r="L1868" t="s">
        <v>39</v>
      </c>
      <c r="M1868">
        <v>2354967</v>
      </c>
      <c r="N1868">
        <v>0</v>
      </c>
      <c r="O1868">
        <v>2354967</v>
      </c>
      <c r="P1868">
        <v>0</v>
      </c>
      <c r="Q1868" t="s">
        <v>999</v>
      </c>
      <c r="R1868" t="s">
        <v>3135</v>
      </c>
      <c r="S1868" t="s">
        <v>4446</v>
      </c>
      <c r="T1868" t="s">
        <v>588</v>
      </c>
      <c r="U1868" t="s">
        <v>4447</v>
      </c>
      <c r="V1868" t="s">
        <v>4448</v>
      </c>
      <c r="W1868" t="s">
        <v>588</v>
      </c>
      <c r="X1868" t="str">
        <f t="shared" si="29"/>
        <v>Funcionamiento</v>
      </c>
      <c r="Y1868" t="s">
        <v>2431</v>
      </c>
    </row>
    <row r="1869" spans="1:25" x14ac:dyDescent="0.2">
      <c r="A1869" t="s">
        <v>3135</v>
      </c>
      <c r="B1869" t="s">
        <v>3198</v>
      </c>
      <c r="C1869" s="71" t="s">
        <v>4445</v>
      </c>
      <c r="D1869" t="s">
        <v>583</v>
      </c>
      <c r="E1869" t="s">
        <v>584</v>
      </c>
      <c r="F1869" t="s">
        <v>4388</v>
      </c>
      <c r="G1869" t="s">
        <v>2431</v>
      </c>
      <c r="H1869" t="s">
        <v>166</v>
      </c>
      <c r="I1869" t="s">
        <v>120</v>
      </c>
      <c r="J1869" t="s">
        <v>37</v>
      </c>
      <c r="K1869" t="s">
        <v>586</v>
      </c>
      <c r="L1869" t="s">
        <v>39</v>
      </c>
      <c r="M1869">
        <v>594882</v>
      </c>
      <c r="N1869">
        <v>0</v>
      </c>
      <c r="O1869">
        <v>594882</v>
      </c>
      <c r="P1869">
        <v>0</v>
      </c>
      <c r="Q1869" t="s">
        <v>999</v>
      </c>
      <c r="R1869" t="s">
        <v>3135</v>
      </c>
      <c r="S1869" t="s">
        <v>4446</v>
      </c>
      <c r="T1869" t="s">
        <v>588</v>
      </c>
      <c r="U1869" t="s">
        <v>4447</v>
      </c>
      <c r="V1869" t="s">
        <v>4448</v>
      </c>
      <c r="W1869" t="s">
        <v>588</v>
      </c>
      <c r="X1869" t="str">
        <f t="shared" si="29"/>
        <v>Funcionamiento</v>
      </c>
      <c r="Y1869" t="s">
        <v>2431</v>
      </c>
    </row>
    <row r="1870" spans="1:25" x14ac:dyDescent="0.2">
      <c r="A1870" t="s">
        <v>3135</v>
      </c>
      <c r="B1870" t="s">
        <v>3198</v>
      </c>
      <c r="C1870" s="71" t="s">
        <v>4445</v>
      </c>
      <c r="D1870" t="s">
        <v>583</v>
      </c>
      <c r="E1870" t="s">
        <v>584</v>
      </c>
      <c r="F1870" t="s">
        <v>4388</v>
      </c>
      <c r="G1870" t="s">
        <v>2431</v>
      </c>
      <c r="H1870" t="s">
        <v>167</v>
      </c>
      <c r="I1870" t="s">
        <v>3051</v>
      </c>
      <c r="J1870" t="s">
        <v>37</v>
      </c>
      <c r="K1870" t="s">
        <v>586</v>
      </c>
      <c r="L1870" t="s">
        <v>39</v>
      </c>
      <c r="M1870">
        <v>822832</v>
      </c>
      <c r="N1870">
        <v>0</v>
      </c>
      <c r="O1870">
        <v>822832</v>
      </c>
      <c r="P1870">
        <v>0</v>
      </c>
      <c r="Q1870" t="s">
        <v>999</v>
      </c>
      <c r="R1870" t="s">
        <v>3135</v>
      </c>
      <c r="S1870" t="s">
        <v>4446</v>
      </c>
      <c r="T1870" t="s">
        <v>588</v>
      </c>
      <c r="U1870" t="s">
        <v>4447</v>
      </c>
      <c r="V1870" t="s">
        <v>4448</v>
      </c>
      <c r="W1870" t="s">
        <v>588</v>
      </c>
      <c r="X1870" t="str">
        <f t="shared" si="29"/>
        <v>Funcionamiento</v>
      </c>
      <c r="Y1870" t="s">
        <v>2431</v>
      </c>
    </row>
    <row r="1871" spans="1:25" x14ac:dyDescent="0.2">
      <c r="A1871" t="s">
        <v>3119</v>
      </c>
      <c r="B1871" t="s">
        <v>3198</v>
      </c>
      <c r="C1871" s="71" t="s">
        <v>4449</v>
      </c>
      <c r="D1871" t="s">
        <v>583</v>
      </c>
      <c r="E1871" t="s">
        <v>584</v>
      </c>
      <c r="F1871" t="s">
        <v>4388</v>
      </c>
      <c r="G1871" t="s">
        <v>2431</v>
      </c>
      <c r="H1871" t="s">
        <v>175</v>
      </c>
      <c r="I1871" t="s">
        <v>129</v>
      </c>
      <c r="J1871" t="s">
        <v>37</v>
      </c>
      <c r="K1871" t="s">
        <v>586</v>
      </c>
      <c r="L1871" t="s">
        <v>39</v>
      </c>
      <c r="M1871">
        <v>455100</v>
      </c>
      <c r="N1871">
        <v>0</v>
      </c>
      <c r="O1871">
        <v>455100</v>
      </c>
      <c r="P1871">
        <v>0</v>
      </c>
      <c r="Q1871" t="s">
        <v>2450</v>
      </c>
      <c r="R1871" t="s">
        <v>3119</v>
      </c>
      <c r="S1871" t="s">
        <v>3194</v>
      </c>
      <c r="T1871" t="s">
        <v>588</v>
      </c>
      <c r="U1871" t="s">
        <v>4450</v>
      </c>
      <c r="V1871" t="s">
        <v>4451</v>
      </c>
      <c r="W1871" t="s">
        <v>588</v>
      </c>
      <c r="X1871" t="str">
        <f t="shared" si="29"/>
        <v>Funcionamiento</v>
      </c>
      <c r="Y1871" t="s">
        <v>2431</v>
      </c>
    </row>
    <row r="1872" spans="1:25" x14ac:dyDescent="0.2">
      <c r="A1872" t="s">
        <v>3119</v>
      </c>
      <c r="B1872" t="s">
        <v>3198</v>
      </c>
      <c r="C1872" s="71" t="s">
        <v>4449</v>
      </c>
      <c r="D1872" t="s">
        <v>583</v>
      </c>
      <c r="E1872" t="s">
        <v>584</v>
      </c>
      <c r="F1872" t="s">
        <v>4388</v>
      </c>
      <c r="G1872" t="s">
        <v>2431</v>
      </c>
      <c r="H1872" t="s">
        <v>176</v>
      </c>
      <c r="I1872" t="s">
        <v>130</v>
      </c>
      <c r="J1872" t="s">
        <v>37</v>
      </c>
      <c r="K1872" t="s">
        <v>586</v>
      </c>
      <c r="L1872" t="s">
        <v>39</v>
      </c>
      <c r="M1872">
        <v>2130700</v>
      </c>
      <c r="N1872">
        <v>0</v>
      </c>
      <c r="O1872">
        <v>2130700</v>
      </c>
      <c r="P1872">
        <v>0</v>
      </c>
      <c r="Q1872" t="s">
        <v>2450</v>
      </c>
      <c r="R1872" t="s">
        <v>3119</v>
      </c>
      <c r="S1872" t="s">
        <v>3194</v>
      </c>
      <c r="T1872" t="s">
        <v>588</v>
      </c>
      <c r="U1872" t="s">
        <v>4450</v>
      </c>
      <c r="V1872" t="s">
        <v>4451</v>
      </c>
      <c r="W1872" t="s">
        <v>588</v>
      </c>
      <c r="X1872" t="str">
        <f t="shared" si="29"/>
        <v>Funcionamiento</v>
      </c>
      <c r="Y1872" t="s">
        <v>2431</v>
      </c>
    </row>
    <row r="1873" spans="1:25" x14ac:dyDescent="0.2">
      <c r="A1873" t="s">
        <v>3119</v>
      </c>
      <c r="B1873" t="s">
        <v>3198</v>
      </c>
      <c r="C1873" s="71" t="s">
        <v>4449</v>
      </c>
      <c r="D1873" t="s">
        <v>583</v>
      </c>
      <c r="E1873" t="s">
        <v>584</v>
      </c>
      <c r="F1873" t="s">
        <v>4388</v>
      </c>
      <c r="G1873" t="s">
        <v>2431</v>
      </c>
      <c r="H1873" t="s">
        <v>173</v>
      </c>
      <c r="I1873" t="s">
        <v>127</v>
      </c>
      <c r="J1873" t="s">
        <v>37</v>
      </c>
      <c r="K1873" t="s">
        <v>586</v>
      </c>
      <c r="L1873" t="s">
        <v>39</v>
      </c>
      <c r="M1873">
        <v>2887100</v>
      </c>
      <c r="N1873">
        <v>0</v>
      </c>
      <c r="O1873">
        <v>2887100</v>
      </c>
      <c r="P1873">
        <v>0</v>
      </c>
      <c r="Q1873" t="s">
        <v>2450</v>
      </c>
      <c r="R1873" t="s">
        <v>3119</v>
      </c>
      <c r="S1873" t="s">
        <v>3194</v>
      </c>
      <c r="T1873" t="s">
        <v>588</v>
      </c>
      <c r="U1873" t="s">
        <v>4450</v>
      </c>
      <c r="V1873" t="s">
        <v>4451</v>
      </c>
      <c r="W1873" t="s">
        <v>588</v>
      </c>
      <c r="X1873" t="str">
        <f t="shared" si="29"/>
        <v>Funcionamiento</v>
      </c>
      <c r="Y1873" t="s">
        <v>2431</v>
      </c>
    </row>
    <row r="1874" spans="1:25" x14ac:dyDescent="0.2">
      <c r="A1874" t="s">
        <v>3119</v>
      </c>
      <c r="B1874" t="s">
        <v>3198</v>
      </c>
      <c r="C1874" s="71" t="s">
        <v>4449</v>
      </c>
      <c r="D1874" t="s">
        <v>583</v>
      </c>
      <c r="E1874" t="s">
        <v>584</v>
      </c>
      <c r="F1874" t="s">
        <v>4388</v>
      </c>
      <c r="G1874" t="s">
        <v>2431</v>
      </c>
      <c r="H1874" t="s">
        <v>177</v>
      </c>
      <c r="I1874" t="s">
        <v>131</v>
      </c>
      <c r="J1874" t="s">
        <v>37</v>
      </c>
      <c r="K1874" t="s">
        <v>586</v>
      </c>
      <c r="L1874" t="s">
        <v>39</v>
      </c>
      <c r="M1874">
        <v>1420900</v>
      </c>
      <c r="N1874">
        <v>0</v>
      </c>
      <c r="O1874">
        <v>1420900</v>
      </c>
      <c r="P1874">
        <v>0</v>
      </c>
      <c r="Q1874" t="s">
        <v>2450</v>
      </c>
      <c r="R1874" t="s">
        <v>3119</v>
      </c>
      <c r="S1874" t="s">
        <v>3194</v>
      </c>
      <c r="T1874" t="s">
        <v>588</v>
      </c>
      <c r="U1874" t="s">
        <v>4450</v>
      </c>
      <c r="V1874" t="s">
        <v>4451</v>
      </c>
      <c r="W1874" t="s">
        <v>588</v>
      </c>
      <c r="X1874" t="str">
        <f t="shared" si="29"/>
        <v>Funcionamiento</v>
      </c>
      <c r="Y1874" t="s">
        <v>2431</v>
      </c>
    </row>
    <row r="1875" spans="1:25" x14ac:dyDescent="0.2">
      <c r="A1875" t="s">
        <v>3119</v>
      </c>
      <c r="B1875" t="s">
        <v>3198</v>
      </c>
      <c r="C1875" s="71" t="s">
        <v>4449</v>
      </c>
      <c r="D1875" t="s">
        <v>583</v>
      </c>
      <c r="E1875" t="s">
        <v>584</v>
      </c>
      <c r="F1875" t="s">
        <v>4388</v>
      </c>
      <c r="G1875" t="s">
        <v>2431</v>
      </c>
      <c r="H1875" t="s">
        <v>172</v>
      </c>
      <c r="I1875" t="s">
        <v>126</v>
      </c>
      <c r="J1875" t="s">
        <v>37</v>
      </c>
      <c r="K1875" t="s">
        <v>586</v>
      </c>
      <c r="L1875" t="s">
        <v>39</v>
      </c>
      <c r="M1875">
        <v>4075200</v>
      </c>
      <c r="N1875">
        <v>0</v>
      </c>
      <c r="O1875">
        <v>4075200</v>
      </c>
      <c r="P1875">
        <v>0</v>
      </c>
      <c r="Q1875" t="s">
        <v>2450</v>
      </c>
      <c r="R1875" t="s">
        <v>3119</v>
      </c>
      <c r="S1875" t="s">
        <v>3194</v>
      </c>
      <c r="T1875" t="s">
        <v>588</v>
      </c>
      <c r="U1875" t="s">
        <v>4450</v>
      </c>
      <c r="V1875" t="s">
        <v>4451</v>
      </c>
      <c r="W1875" t="s">
        <v>588</v>
      </c>
      <c r="X1875" t="str">
        <f t="shared" si="29"/>
        <v>Funcionamiento</v>
      </c>
      <c r="Y1875" t="s">
        <v>2431</v>
      </c>
    </row>
    <row r="1876" spans="1:25" x14ac:dyDescent="0.2">
      <c r="A1876" t="s">
        <v>3119</v>
      </c>
      <c r="B1876" t="s">
        <v>3198</v>
      </c>
      <c r="C1876" s="71" t="s">
        <v>4449</v>
      </c>
      <c r="D1876" t="s">
        <v>583</v>
      </c>
      <c r="E1876" t="s">
        <v>584</v>
      </c>
      <c r="F1876" t="s">
        <v>4388</v>
      </c>
      <c r="G1876" t="s">
        <v>2431</v>
      </c>
      <c r="H1876" t="s">
        <v>174</v>
      </c>
      <c r="I1876" t="s">
        <v>128</v>
      </c>
      <c r="J1876" t="s">
        <v>37</v>
      </c>
      <c r="K1876" t="s">
        <v>586</v>
      </c>
      <c r="L1876" t="s">
        <v>39</v>
      </c>
      <c r="M1876">
        <v>2841000</v>
      </c>
      <c r="N1876">
        <v>0</v>
      </c>
      <c r="O1876">
        <v>2841000</v>
      </c>
      <c r="P1876">
        <v>0</v>
      </c>
      <c r="Q1876" t="s">
        <v>2450</v>
      </c>
      <c r="R1876" t="s">
        <v>3119</v>
      </c>
      <c r="S1876" t="s">
        <v>3194</v>
      </c>
      <c r="T1876" t="s">
        <v>588</v>
      </c>
      <c r="U1876" t="s">
        <v>4450</v>
      </c>
      <c r="V1876" t="s">
        <v>4451</v>
      </c>
      <c r="W1876" t="s">
        <v>588</v>
      </c>
      <c r="X1876" t="str">
        <f t="shared" si="29"/>
        <v>Funcionamiento</v>
      </c>
      <c r="Y1876" t="s">
        <v>2431</v>
      </c>
    </row>
    <row r="1877" spans="1:25" x14ac:dyDescent="0.2">
      <c r="A1877" t="s">
        <v>3118</v>
      </c>
      <c r="B1877" t="s">
        <v>3213</v>
      </c>
      <c r="C1877" s="71" t="s">
        <v>4452</v>
      </c>
      <c r="D1877" t="s">
        <v>583</v>
      </c>
      <c r="E1877" t="s">
        <v>584</v>
      </c>
      <c r="F1877" t="s">
        <v>4388</v>
      </c>
      <c r="G1877" t="s">
        <v>2431</v>
      </c>
      <c r="H1877" t="s">
        <v>184</v>
      </c>
      <c r="I1877" t="s">
        <v>138</v>
      </c>
      <c r="J1877" t="s">
        <v>37</v>
      </c>
      <c r="K1877" t="s">
        <v>586</v>
      </c>
      <c r="L1877" t="s">
        <v>39</v>
      </c>
      <c r="M1877">
        <v>900000</v>
      </c>
      <c r="N1877">
        <v>0</v>
      </c>
      <c r="O1877">
        <v>900000</v>
      </c>
      <c r="P1877">
        <v>0</v>
      </c>
      <c r="Q1877" t="s">
        <v>2451</v>
      </c>
      <c r="R1877" t="s">
        <v>3118</v>
      </c>
      <c r="S1877" t="s">
        <v>3223</v>
      </c>
      <c r="T1877" t="s">
        <v>3292</v>
      </c>
      <c r="U1877" t="s">
        <v>4453</v>
      </c>
      <c r="V1877" t="s">
        <v>4454</v>
      </c>
      <c r="W1877" t="s">
        <v>588</v>
      </c>
      <c r="X1877" t="str">
        <f t="shared" si="29"/>
        <v>Funcionamiento</v>
      </c>
      <c r="Y1877" t="s">
        <v>2431</v>
      </c>
    </row>
    <row r="1878" spans="1:25" x14ac:dyDescent="0.2">
      <c r="A1878" t="s">
        <v>3138</v>
      </c>
      <c r="B1878" t="s">
        <v>3402</v>
      </c>
      <c r="C1878" s="71" t="s">
        <v>4455</v>
      </c>
      <c r="D1878" t="s">
        <v>583</v>
      </c>
      <c r="E1878" t="s">
        <v>584</v>
      </c>
      <c r="F1878" t="s">
        <v>4388</v>
      </c>
      <c r="G1878" t="s">
        <v>2431</v>
      </c>
      <c r="H1878" t="s">
        <v>557</v>
      </c>
      <c r="I1878" t="s">
        <v>3221</v>
      </c>
      <c r="J1878" t="s">
        <v>37</v>
      </c>
      <c r="K1878" t="s">
        <v>586</v>
      </c>
      <c r="L1878" t="s">
        <v>39</v>
      </c>
      <c r="M1878">
        <v>819404</v>
      </c>
      <c r="N1878">
        <v>0</v>
      </c>
      <c r="O1878">
        <v>819404</v>
      </c>
      <c r="P1878">
        <v>0</v>
      </c>
      <c r="Q1878" t="s">
        <v>2452</v>
      </c>
      <c r="R1878" t="s">
        <v>3138</v>
      </c>
      <c r="S1878" t="s">
        <v>3146</v>
      </c>
      <c r="T1878" t="s">
        <v>588</v>
      </c>
      <c r="U1878" t="s">
        <v>4456</v>
      </c>
      <c r="V1878" t="s">
        <v>4457</v>
      </c>
      <c r="W1878" t="s">
        <v>588</v>
      </c>
      <c r="X1878" t="str">
        <f t="shared" si="29"/>
        <v>Funcionamiento</v>
      </c>
      <c r="Y1878" t="s">
        <v>2431</v>
      </c>
    </row>
    <row r="1879" spans="1:25" x14ac:dyDescent="0.2">
      <c r="A1879" t="s">
        <v>3138</v>
      </c>
      <c r="B1879" t="s">
        <v>3402</v>
      </c>
      <c r="C1879" s="71" t="s">
        <v>4455</v>
      </c>
      <c r="D1879" t="s">
        <v>583</v>
      </c>
      <c r="E1879" t="s">
        <v>584</v>
      </c>
      <c r="F1879" t="s">
        <v>4388</v>
      </c>
      <c r="G1879" t="s">
        <v>2431</v>
      </c>
      <c r="H1879" t="s">
        <v>181</v>
      </c>
      <c r="I1879" t="s">
        <v>135</v>
      </c>
      <c r="J1879" t="s">
        <v>37</v>
      </c>
      <c r="K1879" t="s">
        <v>586</v>
      </c>
      <c r="L1879" t="s">
        <v>39</v>
      </c>
      <c r="M1879">
        <v>2354967</v>
      </c>
      <c r="N1879">
        <v>0</v>
      </c>
      <c r="O1879">
        <v>2354967</v>
      </c>
      <c r="P1879">
        <v>0</v>
      </c>
      <c r="Q1879" t="s">
        <v>2452</v>
      </c>
      <c r="R1879" t="s">
        <v>3138</v>
      </c>
      <c r="S1879" t="s">
        <v>3146</v>
      </c>
      <c r="T1879" t="s">
        <v>588</v>
      </c>
      <c r="U1879" t="s">
        <v>4456</v>
      </c>
      <c r="V1879" t="s">
        <v>4457</v>
      </c>
      <c r="W1879" t="s">
        <v>588</v>
      </c>
      <c r="X1879" t="str">
        <f t="shared" si="29"/>
        <v>Funcionamiento</v>
      </c>
      <c r="Y1879" t="s">
        <v>2431</v>
      </c>
    </row>
    <row r="1880" spans="1:25" x14ac:dyDescent="0.2">
      <c r="A1880" t="s">
        <v>3138</v>
      </c>
      <c r="B1880" t="s">
        <v>3402</v>
      </c>
      <c r="C1880" s="71" t="s">
        <v>4455</v>
      </c>
      <c r="D1880" t="s">
        <v>583</v>
      </c>
      <c r="E1880" t="s">
        <v>584</v>
      </c>
      <c r="F1880" t="s">
        <v>4388</v>
      </c>
      <c r="G1880" t="s">
        <v>2431</v>
      </c>
      <c r="H1880" t="s">
        <v>166</v>
      </c>
      <c r="I1880" t="s">
        <v>120</v>
      </c>
      <c r="J1880" t="s">
        <v>37</v>
      </c>
      <c r="K1880" t="s">
        <v>586</v>
      </c>
      <c r="L1880" t="s">
        <v>39</v>
      </c>
      <c r="M1880">
        <v>592679</v>
      </c>
      <c r="N1880">
        <v>0</v>
      </c>
      <c r="O1880">
        <v>592679</v>
      </c>
      <c r="P1880">
        <v>0</v>
      </c>
      <c r="Q1880" t="s">
        <v>2452</v>
      </c>
      <c r="R1880" t="s">
        <v>3138</v>
      </c>
      <c r="S1880" t="s">
        <v>3146</v>
      </c>
      <c r="T1880" t="s">
        <v>588</v>
      </c>
      <c r="U1880" t="s">
        <v>4456</v>
      </c>
      <c r="V1880" t="s">
        <v>4457</v>
      </c>
      <c r="W1880" t="s">
        <v>588</v>
      </c>
      <c r="X1880" t="str">
        <f t="shared" si="29"/>
        <v>Funcionamiento</v>
      </c>
      <c r="Y1880" t="s">
        <v>2431</v>
      </c>
    </row>
    <row r="1881" spans="1:25" x14ac:dyDescent="0.2">
      <c r="A1881" t="s">
        <v>3138</v>
      </c>
      <c r="B1881" t="s">
        <v>3402</v>
      </c>
      <c r="C1881" s="71" t="s">
        <v>4455</v>
      </c>
      <c r="D1881" t="s">
        <v>583</v>
      </c>
      <c r="E1881" t="s">
        <v>584</v>
      </c>
      <c r="F1881" t="s">
        <v>4388</v>
      </c>
      <c r="G1881" t="s">
        <v>2431</v>
      </c>
      <c r="H1881" t="s">
        <v>164</v>
      </c>
      <c r="I1881" t="s">
        <v>118</v>
      </c>
      <c r="J1881" t="s">
        <v>37</v>
      </c>
      <c r="K1881" t="s">
        <v>586</v>
      </c>
      <c r="L1881" t="s">
        <v>39</v>
      </c>
      <c r="M1881">
        <v>32307711</v>
      </c>
      <c r="N1881">
        <v>0</v>
      </c>
      <c r="O1881">
        <v>32307711</v>
      </c>
      <c r="P1881">
        <v>0</v>
      </c>
      <c r="Q1881" t="s">
        <v>2452</v>
      </c>
      <c r="R1881" t="s">
        <v>3138</v>
      </c>
      <c r="S1881" t="s">
        <v>3146</v>
      </c>
      <c r="T1881" t="s">
        <v>588</v>
      </c>
      <c r="U1881" t="s">
        <v>4456</v>
      </c>
      <c r="V1881" t="s">
        <v>4457</v>
      </c>
      <c r="W1881" t="s">
        <v>588</v>
      </c>
      <c r="X1881" t="str">
        <f t="shared" si="29"/>
        <v>Funcionamiento</v>
      </c>
      <c r="Y1881" t="s">
        <v>2431</v>
      </c>
    </row>
    <row r="1882" spans="1:25" x14ac:dyDescent="0.2">
      <c r="A1882" t="s">
        <v>3145</v>
      </c>
      <c r="B1882" t="s">
        <v>3402</v>
      </c>
      <c r="C1882" s="71" t="s">
        <v>4458</v>
      </c>
      <c r="D1882" t="s">
        <v>583</v>
      </c>
      <c r="E1882" t="s">
        <v>584</v>
      </c>
      <c r="F1882" t="s">
        <v>4388</v>
      </c>
      <c r="G1882" t="s">
        <v>2431</v>
      </c>
      <c r="H1882" t="s">
        <v>177</v>
      </c>
      <c r="I1882" t="s">
        <v>131</v>
      </c>
      <c r="J1882" t="s">
        <v>37</v>
      </c>
      <c r="K1882" t="s">
        <v>586</v>
      </c>
      <c r="L1882" t="s">
        <v>39</v>
      </c>
      <c r="M1882">
        <v>671300</v>
      </c>
      <c r="N1882">
        <v>0</v>
      </c>
      <c r="O1882">
        <v>671300</v>
      </c>
      <c r="P1882">
        <v>0</v>
      </c>
      <c r="Q1882" t="s">
        <v>2453</v>
      </c>
      <c r="R1882" t="s">
        <v>3145</v>
      </c>
      <c r="S1882" t="s">
        <v>3211</v>
      </c>
      <c r="T1882" t="s">
        <v>588</v>
      </c>
      <c r="U1882" t="s">
        <v>4459</v>
      </c>
      <c r="V1882" t="s">
        <v>4460</v>
      </c>
      <c r="W1882" t="s">
        <v>588</v>
      </c>
      <c r="X1882" t="str">
        <f t="shared" si="29"/>
        <v>Funcionamiento</v>
      </c>
      <c r="Y1882" t="s">
        <v>2431</v>
      </c>
    </row>
    <row r="1883" spans="1:25" x14ac:dyDescent="0.2">
      <c r="A1883" t="s">
        <v>3145</v>
      </c>
      <c r="B1883" t="s">
        <v>3402</v>
      </c>
      <c r="C1883" s="71" t="s">
        <v>4458</v>
      </c>
      <c r="D1883" t="s">
        <v>583</v>
      </c>
      <c r="E1883" t="s">
        <v>584</v>
      </c>
      <c r="F1883" t="s">
        <v>4388</v>
      </c>
      <c r="G1883" t="s">
        <v>2431</v>
      </c>
      <c r="H1883" t="s">
        <v>172</v>
      </c>
      <c r="I1883" t="s">
        <v>126</v>
      </c>
      <c r="J1883" t="s">
        <v>37</v>
      </c>
      <c r="K1883" t="s">
        <v>586</v>
      </c>
      <c r="L1883" t="s">
        <v>39</v>
      </c>
      <c r="M1883">
        <v>3876900</v>
      </c>
      <c r="N1883">
        <v>0</v>
      </c>
      <c r="O1883">
        <v>3876900</v>
      </c>
      <c r="P1883">
        <v>0</v>
      </c>
      <c r="Q1883" t="s">
        <v>2453</v>
      </c>
      <c r="R1883" t="s">
        <v>3145</v>
      </c>
      <c r="S1883" t="s">
        <v>3211</v>
      </c>
      <c r="T1883" t="s">
        <v>588</v>
      </c>
      <c r="U1883" t="s">
        <v>4459</v>
      </c>
      <c r="V1883" t="s">
        <v>4460</v>
      </c>
      <c r="W1883" t="s">
        <v>588</v>
      </c>
      <c r="X1883" t="str">
        <f t="shared" si="29"/>
        <v>Funcionamiento</v>
      </c>
      <c r="Y1883" t="s">
        <v>2431</v>
      </c>
    </row>
    <row r="1884" spans="1:25" x14ac:dyDescent="0.2">
      <c r="A1884" t="s">
        <v>3145</v>
      </c>
      <c r="B1884" t="s">
        <v>3402</v>
      </c>
      <c r="C1884" s="71" t="s">
        <v>4458</v>
      </c>
      <c r="D1884" t="s">
        <v>583</v>
      </c>
      <c r="E1884" t="s">
        <v>584</v>
      </c>
      <c r="F1884" t="s">
        <v>4388</v>
      </c>
      <c r="G1884" t="s">
        <v>2431</v>
      </c>
      <c r="H1884" t="s">
        <v>173</v>
      </c>
      <c r="I1884" t="s">
        <v>127</v>
      </c>
      <c r="J1884" t="s">
        <v>37</v>
      </c>
      <c r="K1884" t="s">
        <v>586</v>
      </c>
      <c r="L1884" t="s">
        <v>39</v>
      </c>
      <c r="M1884">
        <v>2746600</v>
      </c>
      <c r="N1884">
        <v>0</v>
      </c>
      <c r="O1884">
        <v>2746600</v>
      </c>
      <c r="P1884">
        <v>0</v>
      </c>
      <c r="Q1884" t="s">
        <v>2453</v>
      </c>
      <c r="R1884" t="s">
        <v>3145</v>
      </c>
      <c r="S1884" t="s">
        <v>3211</v>
      </c>
      <c r="T1884" t="s">
        <v>588</v>
      </c>
      <c r="U1884" t="s">
        <v>4459</v>
      </c>
      <c r="V1884" t="s">
        <v>4460</v>
      </c>
      <c r="W1884" t="s">
        <v>588</v>
      </c>
      <c r="X1884" t="str">
        <f t="shared" si="29"/>
        <v>Funcionamiento</v>
      </c>
      <c r="Y1884" t="s">
        <v>2431</v>
      </c>
    </row>
    <row r="1885" spans="1:25" x14ac:dyDescent="0.2">
      <c r="A1885" t="s">
        <v>3145</v>
      </c>
      <c r="B1885" t="s">
        <v>3402</v>
      </c>
      <c r="C1885" s="71" t="s">
        <v>4458</v>
      </c>
      <c r="D1885" t="s">
        <v>583</v>
      </c>
      <c r="E1885" t="s">
        <v>584</v>
      </c>
      <c r="F1885" t="s">
        <v>4388</v>
      </c>
      <c r="G1885" t="s">
        <v>2431</v>
      </c>
      <c r="H1885" t="s">
        <v>176</v>
      </c>
      <c r="I1885" t="s">
        <v>130</v>
      </c>
      <c r="J1885" t="s">
        <v>37</v>
      </c>
      <c r="K1885" t="s">
        <v>586</v>
      </c>
      <c r="L1885" t="s">
        <v>39</v>
      </c>
      <c r="M1885">
        <v>1006800</v>
      </c>
      <c r="N1885">
        <v>0</v>
      </c>
      <c r="O1885">
        <v>1006800</v>
      </c>
      <c r="P1885">
        <v>0</v>
      </c>
      <c r="Q1885" t="s">
        <v>2453</v>
      </c>
      <c r="R1885" t="s">
        <v>3145</v>
      </c>
      <c r="S1885" t="s">
        <v>3211</v>
      </c>
      <c r="T1885" t="s">
        <v>588</v>
      </c>
      <c r="U1885" t="s">
        <v>4459</v>
      </c>
      <c r="V1885" t="s">
        <v>4460</v>
      </c>
      <c r="W1885" t="s">
        <v>588</v>
      </c>
      <c r="X1885" t="str">
        <f t="shared" si="29"/>
        <v>Funcionamiento</v>
      </c>
      <c r="Y1885" t="s">
        <v>2431</v>
      </c>
    </row>
    <row r="1886" spans="1:25" x14ac:dyDescent="0.2">
      <c r="A1886" t="s">
        <v>3145</v>
      </c>
      <c r="B1886" t="s">
        <v>3402</v>
      </c>
      <c r="C1886" s="71" t="s">
        <v>4458</v>
      </c>
      <c r="D1886" t="s">
        <v>583</v>
      </c>
      <c r="E1886" t="s">
        <v>584</v>
      </c>
      <c r="F1886" t="s">
        <v>4388</v>
      </c>
      <c r="G1886" t="s">
        <v>2431</v>
      </c>
      <c r="H1886" t="s">
        <v>175</v>
      </c>
      <c r="I1886" t="s">
        <v>129</v>
      </c>
      <c r="J1886" t="s">
        <v>37</v>
      </c>
      <c r="K1886" t="s">
        <v>586</v>
      </c>
      <c r="L1886" t="s">
        <v>39</v>
      </c>
      <c r="M1886">
        <v>442100</v>
      </c>
      <c r="N1886">
        <v>0</v>
      </c>
      <c r="O1886">
        <v>442100</v>
      </c>
      <c r="P1886">
        <v>0</v>
      </c>
      <c r="Q1886" t="s">
        <v>2453</v>
      </c>
      <c r="R1886" t="s">
        <v>3145</v>
      </c>
      <c r="S1886" t="s">
        <v>3211</v>
      </c>
      <c r="T1886" t="s">
        <v>588</v>
      </c>
      <c r="U1886" t="s">
        <v>4459</v>
      </c>
      <c r="V1886" t="s">
        <v>4460</v>
      </c>
      <c r="W1886" t="s">
        <v>588</v>
      </c>
      <c r="X1886" t="str">
        <f t="shared" si="29"/>
        <v>Funcionamiento</v>
      </c>
      <c r="Y1886" t="s">
        <v>2431</v>
      </c>
    </row>
    <row r="1887" spans="1:25" x14ac:dyDescent="0.2">
      <c r="A1887" t="s">
        <v>3145</v>
      </c>
      <c r="B1887" t="s">
        <v>3402</v>
      </c>
      <c r="C1887" s="71" t="s">
        <v>4458</v>
      </c>
      <c r="D1887" t="s">
        <v>583</v>
      </c>
      <c r="E1887" t="s">
        <v>584</v>
      </c>
      <c r="F1887" t="s">
        <v>4388</v>
      </c>
      <c r="G1887" t="s">
        <v>2431</v>
      </c>
      <c r="H1887" t="s">
        <v>174</v>
      </c>
      <c r="I1887" t="s">
        <v>128</v>
      </c>
      <c r="J1887" t="s">
        <v>37</v>
      </c>
      <c r="K1887" t="s">
        <v>586</v>
      </c>
      <c r="L1887" t="s">
        <v>39</v>
      </c>
      <c r="M1887">
        <v>1342000</v>
      </c>
      <c r="N1887">
        <v>0</v>
      </c>
      <c r="O1887">
        <v>1342000</v>
      </c>
      <c r="P1887">
        <v>0</v>
      </c>
      <c r="Q1887" t="s">
        <v>2453</v>
      </c>
      <c r="R1887" t="s">
        <v>3145</v>
      </c>
      <c r="S1887" t="s">
        <v>3211</v>
      </c>
      <c r="T1887" t="s">
        <v>588</v>
      </c>
      <c r="U1887" t="s">
        <v>4459</v>
      </c>
      <c r="V1887" t="s">
        <v>4460</v>
      </c>
      <c r="W1887" t="s">
        <v>588</v>
      </c>
      <c r="X1887" t="str">
        <f t="shared" si="29"/>
        <v>Funcionamiento</v>
      </c>
      <c r="Y1887" t="s">
        <v>2431</v>
      </c>
    </row>
    <row r="1888" spans="1:25" x14ac:dyDescent="0.2">
      <c r="A1888" t="s">
        <v>3132</v>
      </c>
      <c r="B1888" t="s">
        <v>3237</v>
      </c>
      <c r="C1888" s="71" t="s">
        <v>4461</v>
      </c>
      <c r="D1888" t="s">
        <v>583</v>
      </c>
      <c r="E1888" t="s">
        <v>584</v>
      </c>
      <c r="F1888" t="s">
        <v>4388</v>
      </c>
      <c r="G1888" t="s">
        <v>2431</v>
      </c>
      <c r="H1888" t="s">
        <v>166</v>
      </c>
      <c r="I1888" t="s">
        <v>120</v>
      </c>
      <c r="J1888" t="s">
        <v>37</v>
      </c>
      <c r="K1888" t="s">
        <v>586</v>
      </c>
      <c r="L1888" t="s">
        <v>39</v>
      </c>
      <c r="M1888">
        <v>594882</v>
      </c>
      <c r="N1888">
        <v>0</v>
      </c>
      <c r="O1888">
        <v>594882</v>
      </c>
      <c r="P1888">
        <v>0</v>
      </c>
      <c r="Q1888" t="s">
        <v>2923</v>
      </c>
      <c r="R1888" t="s">
        <v>3132</v>
      </c>
      <c r="S1888" t="s">
        <v>4462</v>
      </c>
      <c r="T1888" t="s">
        <v>588</v>
      </c>
      <c r="U1888" t="s">
        <v>4463</v>
      </c>
      <c r="V1888" t="s">
        <v>4464</v>
      </c>
      <c r="W1888" t="s">
        <v>588</v>
      </c>
      <c r="X1888" t="str">
        <f t="shared" si="29"/>
        <v>Funcionamiento</v>
      </c>
      <c r="Y1888" t="s">
        <v>2431</v>
      </c>
    </row>
    <row r="1889" spans="1:25" x14ac:dyDescent="0.2">
      <c r="A1889" t="s">
        <v>3132</v>
      </c>
      <c r="B1889" t="s">
        <v>3237</v>
      </c>
      <c r="C1889" s="71" t="s">
        <v>4461</v>
      </c>
      <c r="D1889" t="s">
        <v>583</v>
      </c>
      <c r="E1889" t="s">
        <v>584</v>
      </c>
      <c r="F1889" t="s">
        <v>4388</v>
      </c>
      <c r="G1889" t="s">
        <v>2431</v>
      </c>
      <c r="H1889" t="s">
        <v>557</v>
      </c>
      <c r="I1889" t="s">
        <v>3221</v>
      </c>
      <c r="J1889" t="s">
        <v>37</v>
      </c>
      <c r="K1889" t="s">
        <v>586</v>
      </c>
      <c r="L1889" t="s">
        <v>39</v>
      </c>
      <c r="M1889">
        <v>822832</v>
      </c>
      <c r="N1889">
        <v>0</v>
      </c>
      <c r="O1889">
        <v>822832</v>
      </c>
      <c r="P1889">
        <v>0</v>
      </c>
      <c r="Q1889" t="s">
        <v>2923</v>
      </c>
      <c r="R1889" t="s">
        <v>3132</v>
      </c>
      <c r="S1889" t="s">
        <v>4462</v>
      </c>
      <c r="T1889" t="s">
        <v>588</v>
      </c>
      <c r="U1889" t="s">
        <v>4463</v>
      </c>
      <c r="V1889" t="s">
        <v>4464</v>
      </c>
      <c r="W1889" t="s">
        <v>588</v>
      </c>
      <c r="X1889" t="str">
        <f t="shared" si="29"/>
        <v>Funcionamiento</v>
      </c>
      <c r="Y1889" t="s">
        <v>2431</v>
      </c>
    </row>
    <row r="1890" spans="1:25" x14ac:dyDescent="0.2">
      <c r="A1890" t="s">
        <v>3132</v>
      </c>
      <c r="B1890" t="s">
        <v>3237</v>
      </c>
      <c r="C1890" s="71" t="s">
        <v>4461</v>
      </c>
      <c r="D1890" t="s">
        <v>583</v>
      </c>
      <c r="E1890" t="s">
        <v>584</v>
      </c>
      <c r="F1890" t="s">
        <v>4388</v>
      </c>
      <c r="G1890" t="s">
        <v>2431</v>
      </c>
      <c r="H1890" t="s">
        <v>180</v>
      </c>
      <c r="I1890" t="s">
        <v>134</v>
      </c>
      <c r="J1890" t="s">
        <v>37</v>
      </c>
      <c r="K1890" t="s">
        <v>586</v>
      </c>
      <c r="L1890" t="s">
        <v>39</v>
      </c>
      <c r="M1890">
        <v>122449</v>
      </c>
      <c r="N1890">
        <v>0</v>
      </c>
      <c r="O1890">
        <v>122449</v>
      </c>
      <c r="P1890">
        <v>0</v>
      </c>
      <c r="Q1890" t="s">
        <v>2923</v>
      </c>
      <c r="R1890" t="s">
        <v>3132</v>
      </c>
      <c r="S1890" t="s">
        <v>4462</v>
      </c>
      <c r="T1890" t="s">
        <v>588</v>
      </c>
      <c r="U1890" t="s">
        <v>4463</v>
      </c>
      <c r="V1890" t="s">
        <v>4464</v>
      </c>
      <c r="W1890" t="s">
        <v>588</v>
      </c>
      <c r="X1890" t="str">
        <f t="shared" si="29"/>
        <v>Funcionamiento</v>
      </c>
      <c r="Y1890" t="s">
        <v>2431</v>
      </c>
    </row>
    <row r="1891" spans="1:25" x14ac:dyDescent="0.2">
      <c r="A1891" t="s">
        <v>3132</v>
      </c>
      <c r="B1891" t="s">
        <v>3237</v>
      </c>
      <c r="C1891" s="71" t="s">
        <v>4461</v>
      </c>
      <c r="D1891" t="s">
        <v>583</v>
      </c>
      <c r="E1891" t="s">
        <v>584</v>
      </c>
      <c r="F1891" t="s">
        <v>4388</v>
      </c>
      <c r="G1891" t="s">
        <v>2431</v>
      </c>
      <c r="H1891" t="s">
        <v>171</v>
      </c>
      <c r="I1891" t="s">
        <v>125</v>
      </c>
      <c r="J1891" t="s">
        <v>37</v>
      </c>
      <c r="K1891" t="s">
        <v>586</v>
      </c>
      <c r="L1891" t="s">
        <v>39</v>
      </c>
      <c r="M1891">
        <v>1609750</v>
      </c>
      <c r="N1891">
        <v>0</v>
      </c>
      <c r="O1891">
        <v>1609750</v>
      </c>
      <c r="P1891">
        <v>0</v>
      </c>
      <c r="Q1891" t="s">
        <v>2923</v>
      </c>
      <c r="R1891" t="s">
        <v>3132</v>
      </c>
      <c r="S1891" t="s">
        <v>4462</v>
      </c>
      <c r="T1891" t="s">
        <v>588</v>
      </c>
      <c r="U1891" t="s">
        <v>4463</v>
      </c>
      <c r="V1891" t="s">
        <v>4464</v>
      </c>
      <c r="W1891" t="s">
        <v>588</v>
      </c>
      <c r="X1891" t="str">
        <f t="shared" si="29"/>
        <v>Funcionamiento</v>
      </c>
      <c r="Y1891" t="s">
        <v>2431</v>
      </c>
    </row>
    <row r="1892" spans="1:25" x14ac:dyDescent="0.2">
      <c r="A1892" t="s">
        <v>3132</v>
      </c>
      <c r="B1892" t="s">
        <v>3237</v>
      </c>
      <c r="C1892" s="71" t="s">
        <v>4461</v>
      </c>
      <c r="D1892" t="s">
        <v>583</v>
      </c>
      <c r="E1892" t="s">
        <v>584</v>
      </c>
      <c r="F1892" t="s">
        <v>4388</v>
      </c>
      <c r="G1892" t="s">
        <v>2431</v>
      </c>
      <c r="H1892" t="s">
        <v>164</v>
      </c>
      <c r="I1892" t="s">
        <v>118</v>
      </c>
      <c r="J1892" t="s">
        <v>37</v>
      </c>
      <c r="K1892" t="s">
        <v>586</v>
      </c>
      <c r="L1892" t="s">
        <v>39</v>
      </c>
      <c r="M1892">
        <v>32312224</v>
      </c>
      <c r="N1892">
        <v>0</v>
      </c>
      <c r="O1892">
        <v>32312224</v>
      </c>
      <c r="P1892">
        <v>0</v>
      </c>
      <c r="Q1892" t="s">
        <v>2923</v>
      </c>
      <c r="R1892" t="s">
        <v>3132</v>
      </c>
      <c r="S1892" t="s">
        <v>4462</v>
      </c>
      <c r="T1892" t="s">
        <v>588</v>
      </c>
      <c r="U1892" t="s">
        <v>4463</v>
      </c>
      <c r="V1892" t="s">
        <v>4464</v>
      </c>
      <c r="W1892" t="s">
        <v>588</v>
      </c>
      <c r="X1892" t="str">
        <f t="shared" si="29"/>
        <v>Funcionamiento</v>
      </c>
      <c r="Y1892" t="s">
        <v>2431</v>
      </c>
    </row>
    <row r="1893" spans="1:25" x14ac:dyDescent="0.2">
      <c r="A1893" t="s">
        <v>3132</v>
      </c>
      <c r="B1893" t="s">
        <v>3237</v>
      </c>
      <c r="C1893" s="71" t="s">
        <v>4461</v>
      </c>
      <c r="D1893" t="s">
        <v>583</v>
      </c>
      <c r="E1893" t="s">
        <v>584</v>
      </c>
      <c r="F1893" t="s">
        <v>4388</v>
      </c>
      <c r="G1893" t="s">
        <v>2431</v>
      </c>
      <c r="H1893" t="s">
        <v>181</v>
      </c>
      <c r="I1893" t="s">
        <v>135</v>
      </c>
      <c r="J1893" t="s">
        <v>37</v>
      </c>
      <c r="K1893" t="s">
        <v>586</v>
      </c>
      <c r="L1893" t="s">
        <v>39</v>
      </c>
      <c r="M1893">
        <v>2354967</v>
      </c>
      <c r="N1893">
        <v>0</v>
      </c>
      <c r="O1893">
        <v>2354967</v>
      </c>
      <c r="P1893">
        <v>0</v>
      </c>
      <c r="Q1893" t="s">
        <v>2923</v>
      </c>
      <c r="R1893" t="s">
        <v>3132</v>
      </c>
      <c r="S1893" t="s">
        <v>4462</v>
      </c>
      <c r="T1893" t="s">
        <v>588</v>
      </c>
      <c r="U1893" t="s">
        <v>4463</v>
      </c>
      <c r="V1893" t="s">
        <v>4464</v>
      </c>
      <c r="W1893" t="s">
        <v>588</v>
      </c>
      <c r="X1893" t="str">
        <f t="shared" si="29"/>
        <v>Funcionamiento</v>
      </c>
      <c r="Y1893" t="s">
        <v>2431</v>
      </c>
    </row>
    <row r="1894" spans="1:25" x14ac:dyDescent="0.2">
      <c r="A1894" t="s">
        <v>3132</v>
      </c>
      <c r="B1894" t="s">
        <v>3237</v>
      </c>
      <c r="C1894" s="71" t="s">
        <v>4461</v>
      </c>
      <c r="D1894" t="s">
        <v>583</v>
      </c>
      <c r="E1894" t="s">
        <v>584</v>
      </c>
      <c r="F1894" t="s">
        <v>4388</v>
      </c>
      <c r="G1894" t="s">
        <v>2431</v>
      </c>
      <c r="H1894" t="s">
        <v>169</v>
      </c>
      <c r="I1894" t="s">
        <v>123</v>
      </c>
      <c r="J1894" t="s">
        <v>37</v>
      </c>
      <c r="K1894" t="s">
        <v>586</v>
      </c>
      <c r="L1894" t="s">
        <v>39</v>
      </c>
      <c r="M1894">
        <v>1553547</v>
      </c>
      <c r="N1894">
        <v>0</v>
      </c>
      <c r="O1894">
        <v>1553547</v>
      </c>
      <c r="P1894">
        <v>0</v>
      </c>
      <c r="Q1894" t="s">
        <v>2923</v>
      </c>
      <c r="R1894" t="s">
        <v>3132</v>
      </c>
      <c r="S1894" t="s">
        <v>4462</v>
      </c>
      <c r="T1894" t="s">
        <v>588</v>
      </c>
      <c r="U1894" t="s">
        <v>4463</v>
      </c>
      <c r="V1894" t="s">
        <v>4464</v>
      </c>
      <c r="W1894" t="s">
        <v>588</v>
      </c>
      <c r="X1894" t="str">
        <f t="shared" si="29"/>
        <v>Funcionamiento</v>
      </c>
      <c r="Y1894" t="s">
        <v>2431</v>
      </c>
    </row>
    <row r="1895" spans="1:25" x14ac:dyDescent="0.2">
      <c r="A1895" t="s">
        <v>3132</v>
      </c>
      <c r="B1895" t="s">
        <v>3237</v>
      </c>
      <c r="C1895" s="71" t="s">
        <v>4461</v>
      </c>
      <c r="D1895" t="s">
        <v>583</v>
      </c>
      <c r="E1895" t="s">
        <v>584</v>
      </c>
      <c r="F1895" t="s">
        <v>4388</v>
      </c>
      <c r="G1895" t="s">
        <v>2431</v>
      </c>
      <c r="H1895" t="s">
        <v>178</v>
      </c>
      <c r="I1895" t="s">
        <v>132</v>
      </c>
      <c r="J1895" t="s">
        <v>37</v>
      </c>
      <c r="K1895" t="s">
        <v>586</v>
      </c>
      <c r="L1895" t="s">
        <v>39</v>
      </c>
      <c r="M1895">
        <v>1502434</v>
      </c>
      <c r="N1895">
        <v>0</v>
      </c>
      <c r="O1895">
        <v>1502434</v>
      </c>
      <c r="P1895">
        <v>0</v>
      </c>
      <c r="Q1895" t="s">
        <v>2923</v>
      </c>
      <c r="R1895" t="s">
        <v>3132</v>
      </c>
      <c r="S1895" t="s">
        <v>4462</v>
      </c>
      <c r="T1895" t="s">
        <v>588</v>
      </c>
      <c r="U1895" t="s">
        <v>4463</v>
      </c>
      <c r="V1895" t="s">
        <v>4464</v>
      </c>
      <c r="W1895" t="s">
        <v>588</v>
      </c>
      <c r="X1895" t="str">
        <f t="shared" si="29"/>
        <v>Funcionamiento</v>
      </c>
      <c r="Y1895" t="s">
        <v>2431</v>
      </c>
    </row>
    <row r="1896" spans="1:25" x14ac:dyDescent="0.2">
      <c r="A1896" t="s">
        <v>3155</v>
      </c>
      <c r="B1896" t="s">
        <v>3237</v>
      </c>
      <c r="C1896" s="71" t="s">
        <v>4465</v>
      </c>
      <c r="D1896" t="s">
        <v>583</v>
      </c>
      <c r="E1896" t="s">
        <v>584</v>
      </c>
      <c r="F1896" t="s">
        <v>4388</v>
      </c>
      <c r="G1896" t="s">
        <v>2431</v>
      </c>
      <c r="H1896" t="s">
        <v>174</v>
      </c>
      <c r="I1896" t="s">
        <v>128</v>
      </c>
      <c r="J1896" t="s">
        <v>37</v>
      </c>
      <c r="K1896" t="s">
        <v>586</v>
      </c>
      <c r="L1896" t="s">
        <v>39</v>
      </c>
      <c r="M1896">
        <v>1476300</v>
      </c>
      <c r="N1896">
        <v>0</v>
      </c>
      <c r="O1896">
        <v>1476300</v>
      </c>
      <c r="P1896">
        <v>0</v>
      </c>
      <c r="Q1896" t="s">
        <v>2924</v>
      </c>
      <c r="R1896" t="s">
        <v>3147</v>
      </c>
      <c r="S1896" t="s">
        <v>3160</v>
      </c>
      <c r="T1896" t="s">
        <v>588</v>
      </c>
      <c r="U1896" t="s">
        <v>4466</v>
      </c>
      <c r="V1896" t="s">
        <v>4467</v>
      </c>
      <c r="W1896" t="s">
        <v>588</v>
      </c>
      <c r="X1896" t="str">
        <f t="shared" si="29"/>
        <v>Funcionamiento</v>
      </c>
      <c r="Y1896" t="s">
        <v>2431</v>
      </c>
    </row>
    <row r="1897" spans="1:25" x14ac:dyDescent="0.2">
      <c r="A1897" t="s">
        <v>3155</v>
      </c>
      <c r="B1897" t="s">
        <v>3237</v>
      </c>
      <c r="C1897" s="71" t="s">
        <v>4465</v>
      </c>
      <c r="D1897" t="s">
        <v>583</v>
      </c>
      <c r="E1897" t="s">
        <v>584</v>
      </c>
      <c r="F1897" t="s">
        <v>4388</v>
      </c>
      <c r="G1897" t="s">
        <v>2431</v>
      </c>
      <c r="H1897" t="s">
        <v>177</v>
      </c>
      <c r="I1897" t="s">
        <v>131</v>
      </c>
      <c r="J1897" t="s">
        <v>37</v>
      </c>
      <c r="K1897" t="s">
        <v>586</v>
      </c>
      <c r="L1897" t="s">
        <v>39</v>
      </c>
      <c r="M1897">
        <v>738500</v>
      </c>
      <c r="N1897">
        <v>0</v>
      </c>
      <c r="O1897">
        <v>738500</v>
      </c>
      <c r="P1897">
        <v>0</v>
      </c>
      <c r="Q1897" t="s">
        <v>2924</v>
      </c>
      <c r="R1897" t="s">
        <v>3147</v>
      </c>
      <c r="S1897" t="s">
        <v>3160</v>
      </c>
      <c r="T1897" t="s">
        <v>588</v>
      </c>
      <c r="U1897" t="s">
        <v>4466</v>
      </c>
      <c r="V1897" t="s">
        <v>4467</v>
      </c>
      <c r="W1897" t="s">
        <v>588</v>
      </c>
      <c r="X1897" t="str">
        <f t="shared" si="29"/>
        <v>Funcionamiento</v>
      </c>
      <c r="Y1897" t="s">
        <v>2431</v>
      </c>
    </row>
    <row r="1898" spans="1:25" x14ac:dyDescent="0.2">
      <c r="A1898" t="s">
        <v>3155</v>
      </c>
      <c r="B1898" t="s">
        <v>3237</v>
      </c>
      <c r="C1898" s="71" t="s">
        <v>4465</v>
      </c>
      <c r="D1898" t="s">
        <v>583</v>
      </c>
      <c r="E1898" t="s">
        <v>584</v>
      </c>
      <c r="F1898" t="s">
        <v>4388</v>
      </c>
      <c r="G1898" t="s">
        <v>2431</v>
      </c>
      <c r="H1898" t="s">
        <v>175</v>
      </c>
      <c r="I1898" t="s">
        <v>129</v>
      </c>
      <c r="J1898" t="s">
        <v>37</v>
      </c>
      <c r="K1898" t="s">
        <v>586</v>
      </c>
      <c r="L1898" t="s">
        <v>39</v>
      </c>
      <c r="M1898">
        <v>497400</v>
      </c>
      <c r="N1898">
        <v>0</v>
      </c>
      <c r="O1898">
        <v>497400</v>
      </c>
      <c r="P1898">
        <v>0</v>
      </c>
      <c r="Q1898" t="s">
        <v>2924</v>
      </c>
      <c r="R1898" t="s">
        <v>3147</v>
      </c>
      <c r="S1898" t="s">
        <v>3160</v>
      </c>
      <c r="T1898" t="s">
        <v>588</v>
      </c>
      <c r="U1898" t="s">
        <v>4466</v>
      </c>
      <c r="V1898" t="s">
        <v>4467</v>
      </c>
      <c r="W1898" t="s">
        <v>588</v>
      </c>
      <c r="X1898" t="str">
        <f t="shared" si="29"/>
        <v>Funcionamiento</v>
      </c>
      <c r="Y1898" t="s">
        <v>2431</v>
      </c>
    </row>
    <row r="1899" spans="1:25" x14ac:dyDescent="0.2">
      <c r="A1899" t="s">
        <v>3155</v>
      </c>
      <c r="B1899" t="s">
        <v>3237</v>
      </c>
      <c r="C1899" s="71" t="s">
        <v>4465</v>
      </c>
      <c r="D1899" t="s">
        <v>583</v>
      </c>
      <c r="E1899" t="s">
        <v>584</v>
      </c>
      <c r="F1899" t="s">
        <v>4388</v>
      </c>
      <c r="G1899" t="s">
        <v>2431</v>
      </c>
      <c r="H1899" t="s">
        <v>176</v>
      </c>
      <c r="I1899" t="s">
        <v>130</v>
      </c>
      <c r="J1899" t="s">
        <v>37</v>
      </c>
      <c r="K1899" t="s">
        <v>586</v>
      </c>
      <c r="L1899" t="s">
        <v>39</v>
      </c>
      <c r="M1899">
        <v>1107500</v>
      </c>
      <c r="N1899">
        <v>0</v>
      </c>
      <c r="O1899">
        <v>1107500</v>
      </c>
      <c r="P1899">
        <v>0</v>
      </c>
      <c r="Q1899" t="s">
        <v>2924</v>
      </c>
      <c r="R1899" t="s">
        <v>3147</v>
      </c>
      <c r="S1899" t="s">
        <v>3160</v>
      </c>
      <c r="T1899" t="s">
        <v>588</v>
      </c>
      <c r="U1899" t="s">
        <v>4466</v>
      </c>
      <c r="V1899" t="s">
        <v>4467</v>
      </c>
      <c r="W1899" t="s">
        <v>588</v>
      </c>
      <c r="X1899" t="str">
        <f t="shared" si="29"/>
        <v>Funcionamiento</v>
      </c>
      <c r="Y1899" t="s">
        <v>2431</v>
      </c>
    </row>
    <row r="1900" spans="1:25" x14ac:dyDescent="0.2">
      <c r="A1900" t="s">
        <v>3155</v>
      </c>
      <c r="B1900" t="s">
        <v>3237</v>
      </c>
      <c r="C1900" s="71" t="s">
        <v>4465</v>
      </c>
      <c r="D1900" t="s">
        <v>583</v>
      </c>
      <c r="E1900" t="s">
        <v>584</v>
      </c>
      <c r="F1900" t="s">
        <v>4388</v>
      </c>
      <c r="G1900" t="s">
        <v>2431</v>
      </c>
      <c r="H1900" t="s">
        <v>173</v>
      </c>
      <c r="I1900" t="s">
        <v>127</v>
      </c>
      <c r="J1900" t="s">
        <v>37</v>
      </c>
      <c r="K1900" t="s">
        <v>586</v>
      </c>
      <c r="L1900" t="s">
        <v>39</v>
      </c>
      <c r="M1900">
        <v>2879000</v>
      </c>
      <c r="N1900">
        <v>0</v>
      </c>
      <c r="O1900">
        <v>2879000</v>
      </c>
      <c r="P1900">
        <v>0</v>
      </c>
      <c r="Q1900" t="s">
        <v>2924</v>
      </c>
      <c r="R1900" t="s">
        <v>3147</v>
      </c>
      <c r="S1900" t="s">
        <v>3160</v>
      </c>
      <c r="T1900" t="s">
        <v>588</v>
      </c>
      <c r="U1900" t="s">
        <v>4466</v>
      </c>
      <c r="V1900" t="s">
        <v>4467</v>
      </c>
      <c r="W1900" t="s">
        <v>588</v>
      </c>
      <c r="X1900" t="str">
        <f t="shared" si="29"/>
        <v>Funcionamiento</v>
      </c>
      <c r="Y1900" t="s">
        <v>2431</v>
      </c>
    </row>
    <row r="1901" spans="1:25" x14ac:dyDescent="0.2">
      <c r="A1901" t="s">
        <v>3155</v>
      </c>
      <c r="B1901" t="s">
        <v>3237</v>
      </c>
      <c r="C1901" s="71" t="s">
        <v>4465</v>
      </c>
      <c r="D1901" t="s">
        <v>583</v>
      </c>
      <c r="E1901" t="s">
        <v>584</v>
      </c>
      <c r="F1901" t="s">
        <v>4388</v>
      </c>
      <c r="G1901" t="s">
        <v>2431</v>
      </c>
      <c r="H1901" t="s">
        <v>172</v>
      </c>
      <c r="I1901" t="s">
        <v>126</v>
      </c>
      <c r="J1901" t="s">
        <v>37</v>
      </c>
      <c r="K1901" t="s">
        <v>586</v>
      </c>
      <c r="L1901" t="s">
        <v>39</v>
      </c>
      <c r="M1901">
        <v>4063800</v>
      </c>
      <c r="N1901">
        <v>0</v>
      </c>
      <c r="O1901">
        <v>4063800</v>
      </c>
      <c r="P1901">
        <v>0</v>
      </c>
      <c r="Q1901" t="s">
        <v>2924</v>
      </c>
      <c r="R1901" t="s">
        <v>3147</v>
      </c>
      <c r="S1901" t="s">
        <v>3160</v>
      </c>
      <c r="T1901" t="s">
        <v>588</v>
      </c>
      <c r="U1901" t="s">
        <v>4466</v>
      </c>
      <c r="V1901" t="s">
        <v>4467</v>
      </c>
      <c r="W1901" t="s">
        <v>588</v>
      </c>
      <c r="X1901" t="str">
        <f t="shared" si="29"/>
        <v>Funcionamiento</v>
      </c>
      <c r="Y1901" t="s">
        <v>2431</v>
      </c>
    </row>
    <row r="1902" spans="1:25" x14ac:dyDescent="0.2">
      <c r="A1902" t="s">
        <v>3147</v>
      </c>
      <c r="B1902" t="s">
        <v>3249</v>
      </c>
      <c r="C1902" s="71" t="s">
        <v>4468</v>
      </c>
      <c r="D1902" t="s">
        <v>583</v>
      </c>
      <c r="E1902" t="s">
        <v>644</v>
      </c>
      <c r="F1902" t="s">
        <v>3087</v>
      </c>
      <c r="G1902" t="s">
        <v>2431</v>
      </c>
      <c r="H1902" t="s">
        <v>197</v>
      </c>
      <c r="I1902" t="s">
        <v>155</v>
      </c>
      <c r="J1902" t="s">
        <v>48</v>
      </c>
      <c r="K1902" t="s">
        <v>596</v>
      </c>
      <c r="L1902" t="s">
        <v>39</v>
      </c>
      <c r="M1902">
        <v>6004954</v>
      </c>
      <c r="N1902">
        <v>-6004954</v>
      </c>
      <c r="O1902">
        <v>0</v>
      </c>
      <c r="P1902">
        <v>0</v>
      </c>
      <c r="Q1902" t="s">
        <v>2925</v>
      </c>
      <c r="R1902" t="s">
        <v>3181</v>
      </c>
      <c r="S1902" t="s">
        <v>588</v>
      </c>
      <c r="T1902" t="s">
        <v>588</v>
      </c>
      <c r="U1902" t="s">
        <v>588</v>
      </c>
      <c r="V1902" t="s">
        <v>588</v>
      </c>
      <c r="W1902" t="s">
        <v>588</v>
      </c>
      <c r="X1902" t="str">
        <f t="shared" si="29"/>
        <v>Inversión</v>
      </c>
      <c r="Y1902" t="s">
        <v>626</v>
      </c>
    </row>
    <row r="1903" spans="1:25" x14ac:dyDescent="0.2">
      <c r="A1903" t="s">
        <v>3181</v>
      </c>
      <c r="B1903" t="s">
        <v>3249</v>
      </c>
      <c r="C1903" s="71" t="s">
        <v>4469</v>
      </c>
      <c r="D1903" t="s">
        <v>583</v>
      </c>
      <c r="E1903" t="s">
        <v>584</v>
      </c>
      <c r="F1903" t="s">
        <v>3087</v>
      </c>
      <c r="G1903" t="s">
        <v>2431</v>
      </c>
      <c r="H1903" t="s">
        <v>197</v>
      </c>
      <c r="I1903" t="s">
        <v>155</v>
      </c>
      <c r="J1903" t="s">
        <v>48</v>
      </c>
      <c r="K1903" t="s">
        <v>596</v>
      </c>
      <c r="L1903" t="s">
        <v>39</v>
      </c>
      <c r="M1903">
        <v>6004954</v>
      </c>
      <c r="N1903">
        <v>-483766</v>
      </c>
      <c r="O1903">
        <v>5521188</v>
      </c>
      <c r="P1903">
        <v>0</v>
      </c>
      <c r="Q1903" t="s">
        <v>2925</v>
      </c>
      <c r="R1903" t="s">
        <v>3181</v>
      </c>
      <c r="S1903" t="s">
        <v>3882</v>
      </c>
      <c r="T1903" t="s">
        <v>588</v>
      </c>
      <c r="U1903" t="s">
        <v>588</v>
      </c>
      <c r="V1903" t="s">
        <v>588</v>
      </c>
      <c r="W1903" t="s">
        <v>588</v>
      </c>
      <c r="X1903" t="str">
        <f t="shared" si="29"/>
        <v>Inversión</v>
      </c>
      <c r="Y1903" t="s">
        <v>626</v>
      </c>
    </row>
    <row r="1904" spans="1:25" x14ac:dyDescent="0.2">
      <c r="A1904" t="s">
        <v>3187</v>
      </c>
      <c r="B1904" t="s">
        <v>3266</v>
      </c>
      <c r="C1904" s="71" t="s">
        <v>4470</v>
      </c>
      <c r="D1904" t="s">
        <v>583</v>
      </c>
      <c r="E1904" t="s">
        <v>584</v>
      </c>
      <c r="F1904" t="s">
        <v>4388</v>
      </c>
      <c r="G1904" t="s">
        <v>2431</v>
      </c>
      <c r="H1904" t="s">
        <v>169</v>
      </c>
      <c r="I1904" t="s">
        <v>123</v>
      </c>
      <c r="J1904" t="s">
        <v>37</v>
      </c>
      <c r="K1904" t="s">
        <v>586</v>
      </c>
      <c r="L1904" t="s">
        <v>39</v>
      </c>
      <c r="M1904">
        <v>1600785</v>
      </c>
      <c r="N1904">
        <v>0</v>
      </c>
      <c r="O1904">
        <v>1600785</v>
      </c>
      <c r="P1904">
        <v>0</v>
      </c>
      <c r="Q1904" t="s">
        <v>2926</v>
      </c>
      <c r="R1904" t="s">
        <v>3187</v>
      </c>
      <c r="S1904" t="s">
        <v>4471</v>
      </c>
      <c r="T1904" t="s">
        <v>588</v>
      </c>
      <c r="U1904" t="s">
        <v>4472</v>
      </c>
      <c r="V1904" t="s">
        <v>4473</v>
      </c>
      <c r="W1904" t="s">
        <v>588</v>
      </c>
      <c r="X1904" t="str">
        <f t="shared" si="29"/>
        <v>Funcionamiento</v>
      </c>
      <c r="Y1904" t="s">
        <v>2431</v>
      </c>
    </row>
    <row r="1905" spans="1:25" x14ac:dyDescent="0.2">
      <c r="A1905" t="s">
        <v>3187</v>
      </c>
      <c r="B1905" t="s">
        <v>3266</v>
      </c>
      <c r="C1905" s="71" t="s">
        <v>4470</v>
      </c>
      <c r="D1905" t="s">
        <v>583</v>
      </c>
      <c r="E1905" t="s">
        <v>584</v>
      </c>
      <c r="F1905" t="s">
        <v>4388</v>
      </c>
      <c r="G1905" t="s">
        <v>2431</v>
      </c>
      <c r="H1905" t="s">
        <v>171</v>
      </c>
      <c r="I1905" t="s">
        <v>125</v>
      </c>
      <c r="J1905" t="s">
        <v>37</v>
      </c>
      <c r="K1905" t="s">
        <v>586</v>
      </c>
      <c r="L1905" t="s">
        <v>39</v>
      </c>
      <c r="M1905">
        <v>1295619</v>
      </c>
      <c r="N1905">
        <v>0</v>
      </c>
      <c r="O1905">
        <v>1295619</v>
      </c>
      <c r="P1905">
        <v>0</v>
      </c>
      <c r="Q1905" t="s">
        <v>2926</v>
      </c>
      <c r="R1905" t="s">
        <v>3187</v>
      </c>
      <c r="S1905" t="s">
        <v>4471</v>
      </c>
      <c r="T1905" t="s">
        <v>588</v>
      </c>
      <c r="U1905" t="s">
        <v>4472</v>
      </c>
      <c r="V1905" t="s">
        <v>4473</v>
      </c>
      <c r="W1905" t="s">
        <v>588</v>
      </c>
      <c r="X1905" t="str">
        <f t="shared" si="29"/>
        <v>Funcionamiento</v>
      </c>
      <c r="Y1905" t="s">
        <v>2431</v>
      </c>
    </row>
    <row r="1906" spans="1:25" x14ac:dyDescent="0.2">
      <c r="A1906" t="s">
        <v>3187</v>
      </c>
      <c r="B1906" t="s">
        <v>3266</v>
      </c>
      <c r="C1906" s="71" t="s">
        <v>4470</v>
      </c>
      <c r="D1906" t="s">
        <v>583</v>
      </c>
      <c r="E1906" t="s">
        <v>584</v>
      </c>
      <c r="F1906" t="s">
        <v>4388</v>
      </c>
      <c r="G1906" t="s">
        <v>2431</v>
      </c>
      <c r="H1906" t="s">
        <v>178</v>
      </c>
      <c r="I1906" t="s">
        <v>132</v>
      </c>
      <c r="J1906" t="s">
        <v>37</v>
      </c>
      <c r="K1906" t="s">
        <v>586</v>
      </c>
      <c r="L1906" t="s">
        <v>39</v>
      </c>
      <c r="M1906">
        <v>1266827</v>
      </c>
      <c r="N1906">
        <v>0</v>
      </c>
      <c r="O1906">
        <v>1266827</v>
      </c>
      <c r="P1906">
        <v>0</v>
      </c>
      <c r="Q1906" t="s">
        <v>2926</v>
      </c>
      <c r="R1906" t="s">
        <v>3187</v>
      </c>
      <c r="S1906" t="s">
        <v>4471</v>
      </c>
      <c r="T1906" t="s">
        <v>588</v>
      </c>
      <c r="U1906" t="s">
        <v>4472</v>
      </c>
      <c r="V1906" t="s">
        <v>4473</v>
      </c>
      <c r="W1906" t="s">
        <v>588</v>
      </c>
      <c r="X1906" t="str">
        <f t="shared" si="29"/>
        <v>Funcionamiento</v>
      </c>
      <c r="Y1906" t="s">
        <v>2431</v>
      </c>
    </row>
    <row r="1907" spans="1:25" x14ac:dyDescent="0.2">
      <c r="A1907" t="s">
        <v>3187</v>
      </c>
      <c r="B1907" t="s">
        <v>3266</v>
      </c>
      <c r="C1907" s="71" t="s">
        <v>4470</v>
      </c>
      <c r="D1907" t="s">
        <v>583</v>
      </c>
      <c r="E1907" t="s">
        <v>584</v>
      </c>
      <c r="F1907" t="s">
        <v>4388</v>
      </c>
      <c r="G1907" t="s">
        <v>2431</v>
      </c>
      <c r="H1907" t="s">
        <v>180</v>
      </c>
      <c r="I1907" t="s">
        <v>134</v>
      </c>
      <c r="J1907" t="s">
        <v>37</v>
      </c>
      <c r="K1907" t="s">
        <v>586</v>
      </c>
      <c r="L1907" t="s">
        <v>39</v>
      </c>
      <c r="M1907">
        <v>90989</v>
      </c>
      <c r="N1907">
        <v>0</v>
      </c>
      <c r="O1907">
        <v>90989</v>
      </c>
      <c r="P1907">
        <v>0</v>
      </c>
      <c r="Q1907" t="s">
        <v>2926</v>
      </c>
      <c r="R1907" t="s">
        <v>3187</v>
      </c>
      <c r="S1907" t="s">
        <v>4471</v>
      </c>
      <c r="T1907" t="s">
        <v>588</v>
      </c>
      <c r="U1907" t="s">
        <v>4472</v>
      </c>
      <c r="V1907" t="s">
        <v>4473</v>
      </c>
      <c r="W1907" t="s">
        <v>588</v>
      </c>
      <c r="X1907" t="str">
        <f t="shared" si="29"/>
        <v>Funcionamiento</v>
      </c>
      <c r="Y1907" t="s">
        <v>2431</v>
      </c>
    </row>
    <row r="1908" spans="1:25" x14ac:dyDescent="0.2">
      <c r="A1908" t="s">
        <v>3187</v>
      </c>
      <c r="B1908" t="s">
        <v>3266</v>
      </c>
      <c r="C1908" s="71" t="s">
        <v>4470</v>
      </c>
      <c r="D1908" t="s">
        <v>583</v>
      </c>
      <c r="E1908" t="s">
        <v>584</v>
      </c>
      <c r="F1908" t="s">
        <v>4388</v>
      </c>
      <c r="G1908" t="s">
        <v>2431</v>
      </c>
      <c r="H1908" t="s">
        <v>181</v>
      </c>
      <c r="I1908" t="s">
        <v>135</v>
      </c>
      <c r="J1908" t="s">
        <v>37</v>
      </c>
      <c r="K1908" t="s">
        <v>586</v>
      </c>
      <c r="L1908" t="s">
        <v>39</v>
      </c>
      <c r="M1908">
        <v>2354967</v>
      </c>
      <c r="N1908">
        <v>0</v>
      </c>
      <c r="O1908">
        <v>2354967</v>
      </c>
      <c r="P1908">
        <v>0</v>
      </c>
      <c r="Q1908" t="s">
        <v>2926</v>
      </c>
      <c r="R1908" t="s">
        <v>3187</v>
      </c>
      <c r="S1908" t="s">
        <v>4471</v>
      </c>
      <c r="T1908" t="s">
        <v>588</v>
      </c>
      <c r="U1908" t="s">
        <v>4472</v>
      </c>
      <c r="V1908" t="s">
        <v>4473</v>
      </c>
      <c r="W1908" t="s">
        <v>588</v>
      </c>
      <c r="X1908" t="str">
        <f t="shared" si="29"/>
        <v>Funcionamiento</v>
      </c>
      <c r="Y1908" t="s">
        <v>2431</v>
      </c>
    </row>
    <row r="1909" spans="1:25" x14ac:dyDescent="0.2">
      <c r="A1909" t="s">
        <v>3187</v>
      </c>
      <c r="B1909" t="s">
        <v>3266</v>
      </c>
      <c r="C1909" s="71" t="s">
        <v>4470</v>
      </c>
      <c r="D1909" t="s">
        <v>583</v>
      </c>
      <c r="E1909" t="s">
        <v>584</v>
      </c>
      <c r="F1909" t="s">
        <v>4388</v>
      </c>
      <c r="G1909" t="s">
        <v>2431</v>
      </c>
      <c r="H1909" t="s">
        <v>164</v>
      </c>
      <c r="I1909" t="s">
        <v>118</v>
      </c>
      <c r="J1909" t="s">
        <v>37</v>
      </c>
      <c r="K1909" t="s">
        <v>586</v>
      </c>
      <c r="L1909" t="s">
        <v>39</v>
      </c>
      <c r="M1909">
        <v>31026513</v>
      </c>
      <c r="N1909">
        <v>0</v>
      </c>
      <c r="O1909">
        <v>31026513</v>
      </c>
      <c r="P1909">
        <v>0</v>
      </c>
      <c r="Q1909" t="s">
        <v>2926</v>
      </c>
      <c r="R1909" t="s">
        <v>3187</v>
      </c>
      <c r="S1909" t="s">
        <v>4471</v>
      </c>
      <c r="T1909" t="s">
        <v>588</v>
      </c>
      <c r="U1909" t="s">
        <v>4472</v>
      </c>
      <c r="V1909" t="s">
        <v>4473</v>
      </c>
      <c r="W1909" t="s">
        <v>588</v>
      </c>
      <c r="X1909" t="str">
        <f t="shared" si="29"/>
        <v>Funcionamiento</v>
      </c>
      <c r="Y1909" t="s">
        <v>2431</v>
      </c>
    </row>
    <row r="1910" spans="1:25" x14ac:dyDescent="0.2">
      <c r="A1910" t="s">
        <v>3187</v>
      </c>
      <c r="B1910" t="s">
        <v>3266</v>
      </c>
      <c r="C1910" s="71" t="s">
        <v>4470</v>
      </c>
      <c r="D1910" t="s">
        <v>583</v>
      </c>
      <c r="E1910" t="s">
        <v>584</v>
      </c>
      <c r="F1910" t="s">
        <v>4388</v>
      </c>
      <c r="G1910" t="s">
        <v>2431</v>
      </c>
      <c r="H1910" t="s">
        <v>166</v>
      </c>
      <c r="I1910" t="s">
        <v>120</v>
      </c>
      <c r="J1910" t="s">
        <v>37</v>
      </c>
      <c r="K1910" t="s">
        <v>586</v>
      </c>
      <c r="L1910" t="s">
        <v>39</v>
      </c>
      <c r="M1910">
        <v>548613</v>
      </c>
      <c r="N1910">
        <v>0</v>
      </c>
      <c r="O1910">
        <v>548613</v>
      </c>
      <c r="P1910">
        <v>0</v>
      </c>
      <c r="Q1910" t="s">
        <v>2926</v>
      </c>
      <c r="R1910" t="s">
        <v>3187</v>
      </c>
      <c r="S1910" t="s">
        <v>4471</v>
      </c>
      <c r="T1910" t="s">
        <v>588</v>
      </c>
      <c r="U1910" t="s">
        <v>4472</v>
      </c>
      <c r="V1910" t="s">
        <v>4473</v>
      </c>
      <c r="W1910" t="s">
        <v>588</v>
      </c>
      <c r="X1910" t="str">
        <f t="shared" si="29"/>
        <v>Funcionamiento</v>
      </c>
      <c r="Y1910" t="s">
        <v>2431</v>
      </c>
    </row>
    <row r="1911" spans="1:25" x14ac:dyDescent="0.2">
      <c r="A1911" t="s">
        <v>3187</v>
      </c>
      <c r="B1911" t="s">
        <v>3266</v>
      </c>
      <c r="C1911" s="71" t="s">
        <v>4470</v>
      </c>
      <c r="D1911" t="s">
        <v>583</v>
      </c>
      <c r="E1911" t="s">
        <v>584</v>
      </c>
      <c r="F1911" t="s">
        <v>4388</v>
      </c>
      <c r="G1911" t="s">
        <v>2431</v>
      </c>
      <c r="H1911" t="s">
        <v>557</v>
      </c>
      <c r="I1911" t="s">
        <v>3221</v>
      </c>
      <c r="J1911" t="s">
        <v>37</v>
      </c>
      <c r="K1911" t="s">
        <v>586</v>
      </c>
      <c r="L1911" t="s">
        <v>39</v>
      </c>
      <c r="M1911">
        <v>822832</v>
      </c>
      <c r="N1911">
        <v>0</v>
      </c>
      <c r="O1911">
        <v>822832</v>
      </c>
      <c r="P1911">
        <v>0</v>
      </c>
      <c r="Q1911" t="s">
        <v>2926</v>
      </c>
      <c r="R1911" t="s">
        <v>3187</v>
      </c>
      <c r="S1911" t="s">
        <v>4471</v>
      </c>
      <c r="T1911" t="s">
        <v>588</v>
      </c>
      <c r="U1911" t="s">
        <v>4472</v>
      </c>
      <c r="V1911" t="s">
        <v>4473</v>
      </c>
      <c r="W1911" t="s">
        <v>588</v>
      </c>
      <c r="X1911" t="str">
        <f t="shared" si="29"/>
        <v>Funcionamiento</v>
      </c>
      <c r="Y1911" t="s">
        <v>2431</v>
      </c>
    </row>
    <row r="1912" spans="1:25" x14ac:dyDescent="0.2">
      <c r="A1912" t="s">
        <v>3165</v>
      </c>
      <c r="B1912" t="s">
        <v>3266</v>
      </c>
      <c r="C1912" s="71" t="s">
        <v>4474</v>
      </c>
      <c r="D1912" t="s">
        <v>583</v>
      </c>
      <c r="E1912" t="s">
        <v>584</v>
      </c>
      <c r="F1912" t="s">
        <v>4388</v>
      </c>
      <c r="G1912" t="s">
        <v>2431</v>
      </c>
      <c r="H1912" t="s">
        <v>175</v>
      </c>
      <c r="I1912" t="s">
        <v>129</v>
      </c>
      <c r="J1912" t="s">
        <v>37</v>
      </c>
      <c r="K1912" t="s">
        <v>586</v>
      </c>
      <c r="L1912" t="s">
        <v>39</v>
      </c>
      <c r="M1912">
        <v>444800</v>
      </c>
      <c r="N1912">
        <v>0</v>
      </c>
      <c r="O1912">
        <v>444800</v>
      </c>
      <c r="P1912">
        <v>0</v>
      </c>
      <c r="Q1912" t="s">
        <v>2927</v>
      </c>
      <c r="R1912" t="s">
        <v>3165</v>
      </c>
      <c r="S1912" t="s">
        <v>3167</v>
      </c>
      <c r="T1912" t="s">
        <v>588</v>
      </c>
      <c r="U1912" t="s">
        <v>4475</v>
      </c>
      <c r="V1912" t="s">
        <v>4476</v>
      </c>
      <c r="W1912" t="s">
        <v>588</v>
      </c>
      <c r="X1912" t="str">
        <f t="shared" si="29"/>
        <v>Funcionamiento</v>
      </c>
      <c r="Y1912" t="s">
        <v>2431</v>
      </c>
    </row>
    <row r="1913" spans="1:25" x14ac:dyDescent="0.2">
      <c r="A1913" t="s">
        <v>3165</v>
      </c>
      <c r="B1913" t="s">
        <v>3266</v>
      </c>
      <c r="C1913" s="71" t="s">
        <v>4474</v>
      </c>
      <c r="D1913" t="s">
        <v>583</v>
      </c>
      <c r="E1913" t="s">
        <v>584</v>
      </c>
      <c r="F1913" t="s">
        <v>4388</v>
      </c>
      <c r="G1913" t="s">
        <v>2431</v>
      </c>
      <c r="H1913" t="s">
        <v>176</v>
      </c>
      <c r="I1913" t="s">
        <v>130</v>
      </c>
      <c r="J1913" t="s">
        <v>37</v>
      </c>
      <c r="K1913" t="s">
        <v>586</v>
      </c>
      <c r="L1913" t="s">
        <v>39</v>
      </c>
      <c r="M1913">
        <v>1098200</v>
      </c>
      <c r="N1913">
        <v>0</v>
      </c>
      <c r="O1913">
        <v>1098200</v>
      </c>
      <c r="P1913">
        <v>0</v>
      </c>
      <c r="Q1913" t="s">
        <v>2927</v>
      </c>
      <c r="R1913" t="s">
        <v>3165</v>
      </c>
      <c r="S1913" t="s">
        <v>3167</v>
      </c>
      <c r="T1913" t="s">
        <v>588</v>
      </c>
      <c r="U1913" t="s">
        <v>4475</v>
      </c>
      <c r="V1913" t="s">
        <v>4476</v>
      </c>
      <c r="W1913" t="s">
        <v>588</v>
      </c>
      <c r="X1913" t="str">
        <f t="shared" si="29"/>
        <v>Funcionamiento</v>
      </c>
      <c r="Y1913" t="s">
        <v>2431</v>
      </c>
    </row>
    <row r="1914" spans="1:25" x14ac:dyDescent="0.2">
      <c r="A1914" t="s">
        <v>3165</v>
      </c>
      <c r="B1914" t="s">
        <v>3266</v>
      </c>
      <c r="C1914" s="71" t="s">
        <v>4474</v>
      </c>
      <c r="D1914" t="s">
        <v>583</v>
      </c>
      <c r="E1914" t="s">
        <v>584</v>
      </c>
      <c r="F1914" t="s">
        <v>4388</v>
      </c>
      <c r="G1914" t="s">
        <v>2431</v>
      </c>
      <c r="H1914" t="s">
        <v>177</v>
      </c>
      <c r="I1914" t="s">
        <v>131</v>
      </c>
      <c r="J1914" t="s">
        <v>37</v>
      </c>
      <c r="K1914" t="s">
        <v>586</v>
      </c>
      <c r="L1914" t="s">
        <v>39</v>
      </c>
      <c r="M1914">
        <v>732300</v>
      </c>
      <c r="N1914">
        <v>0</v>
      </c>
      <c r="O1914">
        <v>732300</v>
      </c>
      <c r="P1914">
        <v>0</v>
      </c>
      <c r="Q1914" t="s">
        <v>2927</v>
      </c>
      <c r="R1914" t="s">
        <v>3165</v>
      </c>
      <c r="S1914" t="s">
        <v>3167</v>
      </c>
      <c r="T1914" t="s">
        <v>588</v>
      </c>
      <c r="U1914" t="s">
        <v>4475</v>
      </c>
      <c r="V1914" t="s">
        <v>4476</v>
      </c>
      <c r="W1914" t="s">
        <v>588</v>
      </c>
      <c r="X1914" t="str">
        <f t="shared" si="29"/>
        <v>Funcionamiento</v>
      </c>
      <c r="Y1914" t="s">
        <v>2431</v>
      </c>
    </row>
    <row r="1915" spans="1:25" x14ac:dyDescent="0.2">
      <c r="A1915" t="s">
        <v>3165</v>
      </c>
      <c r="B1915" t="s">
        <v>3266</v>
      </c>
      <c r="C1915" s="71" t="s">
        <v>4474</v>
      </c>
      <c r="D1915" t="s">
        <v>583</v>
      </c>
      <c r="E1915" t="s">
        <v>584</v>
      </c>
      <c r="F1915" t="s">
        <v>4388</v>
      </c>
      <c r="G1915" t="s">
        <v>2431</v>
      </c>
      <c r="H1915" t="s">
        <v>173</v>
      </c>
      <c r="I1915" t="s">
        <v>127</v>
      </c>
      <c r="J1915" t="s">
        <v>37</v>
      </c>
      <c r="K1915" t="s">
        <v>586</v>
      </c>
      <c r="L1915" t="s">
        <v>39</v>
      </c>
      <c r="M1915">
        <v>2883100</v>
      </c>
      <c r="N1915">
        <v>0</v>
      </c>
      <c r="O1915">
        <v>2883100</v>
      </c>
      <c r="P1915">
        <v>0</v>
      </c>
      <c r="Q1915" t="s">
        <v>2927</v>
      </c>
      <c r="R1915" t="s">
        <v>3165</v>
      </c>
      <c r="S1915" t="s">
        <v>3167</v>
      </c>
      <c r="T1915" t="s">
        <v>588</v>
      </c>
      <c r="U1915" t="s">
        <v>4475</v>
      </c>
      <c r="V1915" t="s">
        <v>4476</v>
      </c>
      <c r="W1915" t="s">
        <v>588</v>
      </c>
      <c r="X1915" t="str">
        <f t="shared" si="29"/>
        <v>Funcionamiento</v>
      </c>
      <c r="Y1915" t="s">
        <v>2431</v>
      </c>
    </row>
    <row r="1916" spans="1:25" x14ac:dyDescent="0.2">
      <c r="A1916" t="s">
        <v>3165</v>
      </c>
      <c r="B1916" t="s">
        <v>3266</v>
      </c>
      <c r="C1916" s="71" t="s">
        <v>4474</v>
      </c>
      <c r="D1916" t="s">
        <v>583</v>
      </c>
      <c r="E1916" t="s">
        <v>584</v>
      </c>
      <c r="F1916" t="s">
        <v>4388</v>
      </c>
      <c r="G1916" t="s">
        <v>2431</v>
      </c>
      <c r="H1916" t="s">
        <v>174</v>
      </c>
      <c r="I1916" t="s">
        <v>128</v>
      </c>
      <c r="J1916" t="s">
        <v>37</v>
      </c>
      <c r="K1916" t="s">
        <v>586</v>
      </c>
      <c r="L1916" t="s">
        <v>39</v>
      </c>
      <c r="M1916">
        <v>1463700</v>
      </c>
      <c r="N1916">
        <v>0</v>
      </c>
      <c r="O1916">
        <v>1463700</v>
      </c>
      <c r="P1916">
        <v>0</v>
      </c>
      <c r="Q1916" t="s">
        <v>2927</v>
      </c>
      <c r="R1916" t="s">
        <v>3165</v>
      </c>
      <c r="S1916" t="s">
        <v>3167</v>
      </c>
      <c r="T1916" t="s">
        <v>588</v>
      </c>
      <c r="U1916" t="s">
        <v>4475</v>
      </c>
      <c r="V1916" t="s">
        <v>4476</v>
      </c>
      <c r="W1916" t="s">
        <v>588</v>
      </c>
      <c r="X1916" t="str">
        <f t="shared" si="29"/>
        <v>Funcionamiento</v>
      </c>
      <c r="Y1916" t="s">
        <v>2431</v>
      </c>
    </row>
    <row r="1917" spans="1:25" x14ac:dyDescent="0.2">
      <c r="A1917" t="s">
        <v>3165</v>
      </c>
      <c r="B1917" t="s">
        <v>3266</v>
      </c>
      <c r="C1917" s="71" t="s">
        <v>4474</v>
      </c>
      <c r="D1917" t="s">
        <v>583</v>
      </c>
      <c r="E1917" t="s">
        <v>584</v>
      </c>
      <c r="F1917" t="s">
        <v>4388</v>
      </c>
      <c r="G1917" t="s">
        <v>2431</v>
      </c>
      <c r="H1917" t="s">
        <v>172</v>
      </c>
      <c r="I1917" t="s">
        <v>126</v>
      </c>
      <c r="J1917" t="s">
        <v>37</v>
      </c>
      <c r="K1917" t="s">
        <v>586</v>
      </c>
      <c r="L1917" t="s">
        <v>39</v>
      </c>
      <c r="M1917">
        <v>4069500</v>
      </c>
      <c r="N1917">
        <v>0</v>
      </c>
      <c r="O1917">
        <v>4069500</v>
      </c>
      <c r="P1917">
        <v>0</v>
      </c>
      <c r="Q1917" t="s">
        <v>2927</v>
      </c>
      <c r="R1917" t="s">
        <v>3165</v>
      </c>
      <c r="S1917" t="s">
        <v>3167</v>
      </c>
      <c r="T1917" t="s">
        <v>588</v>
      </c>
      <c r="U1917" t="s">
        <v>4475</v>
      </c>
      <c r="V1917" t="s">
        <v>4476</v>
      </c>
      <c r="W1917" t="s">
        <v>588</v>
      </c>
      <c r="X1917" t="str">
        <f t="shared" si="29"/>
        <v>Funcionamiento</v>
      </c>
      <c r="Y1917" t="s">
        <v>2431</v>
      </c>
    </row>
    <row r="1918" spans="1:25" x14ac:dyDescent="0.2">
      <c r="A1918" t="s">
        <v>3171</v>
      </c>
      <c r="B1918" t="s">
        <v>3885</v>
      </c>
      <c r="C1918" s="71" t="s">
        <v>4477</v>
      </c>
      <c r="D1918" t="s">
        <v>583</v>
      </c>
      <c r="E1918" t="s">
        <v>584</v>
      </c>
      <c r="F1918" t="s">
        <v>3144</v>
      </c>
      <c r="G1918" t="s">
        <v>2431</v>
      </c>
      <c r="H1918" t="s">
        <v>200</v>
      </c>
      <c r="I1918" t="s">
        <v>161</v>
      </c>
      <c r="J1918" t="s">
        <v>37</v>
      </c>
      <c r="K1918" t="s">
        <v>586</v>
      </c>
      <c r="L1918" t="s">
        <v>39</v>
      </c>
      <c r="M1918">
        <v>15740455</v>
      </c>
      <c r="N1918">
        <v>-5058037</v>
      </c>
      <c r="O1918">
        <v>10682418</v>
      </c>
      <c r="P1918">
        <v>0</v>
      </c>
      <c r="Q1918" t="s">
        <v>2928</v>
      </c>
      <c r="R1918" t="s">
        <v>3171</v>
      </c>
      <c r="S1918" t="s">
        <v>3278</v>
      </c>
      <c r="T1918" t="s">
        <v>588</v>
      </c>
      <c r="U1918" t="s">
        <v>588</v>
      </c>
      <c r="V1918" t="s">
        <v>588</v>
      </c>
      <c r="W1918" t="s">
        <v>588</v>
      </c>
      <c r="X1918" t="str">
        <f t="shared" si="29"/>
        <v>Inversión</v>
      </c>
      <c r="Y1918" t="s">
        <v>585</v>
      </c>
    </row>
    <row r="1919" spans="1:25" x14ac:dyDescent="0.2">
      <c r="A1919" t="s">
        <v>3177</v>
      </c>
      <c r="B1919" t="s">
        <v>3582</v>
      </c>
      <c r="C1919" s="71" t="s">
        <v>4478</v>
      </c>
      <c r="D1919" t="s">
        <v>583</v>
      </c>
      <c r="E1919" t="s">
        <v>584</v>
      </c>
      <c r="F1919" t="s">
        <v>4388</v>
      </c>
      <c r="G1919" t="s">
        <v>2431</v>
      </c>
      <c r="H1919" t="s">
        <v>191</v>
      </c>
      <c r="I1919" t="s">
        <v>146</v>
      </c>
      <c r="J1919" t="s">
        <v>48</v>
      </c>
      <c r="K1919" t="s">
        <v>596</v>
      </c>
      <c r="L1919" t="s">
        <v>39</v>
      </c>
      <c r="M1919">
        <v>543092</v>
      </c>
      <c r="N1919">
        <v>0</v>
      </c>
      <c r="O1919">
        <v>543092</v>
      </c>
      <c r="P1919">
        <v>0</v>
      </c>
      <c r="Q1919" t="s">
        <v>2929</v>
      </c>
      <c r="R1919" t="s">
        <v>3177</v>
      </c>
      <c r="S1919" t="s">
        <v>3282</v>
      </c>
      <c r="T1919" t="s">
        <v>3701</v>
      </c>
      <c r="U1919" t="s">
        <v>3890</v>
      </c>
      <c r="V1919" t="s">
        <v>4479</v>
      </c>
      <c r="W1919" t="s">
        <v>588</v>
      </c>
      <c r="X1919" t="str">
        <f t="shared" si="29"/>
        <v>Funcionamiento</v>
      </c>
      <c r="Y1919" t="s">
        <v>2431</v>
      </c>
    </row>
    <row r="1920" spans="1:25" x14ac:dyDescent="0.2">
      <c r="A1920" t="s">
        <v>3177</v>
      </c>
      <c r="B1920" t="s">
        <v>3582</v>
      </c>
      <c r="C1920" s="71" t="s">
        <v>4478</v>
      </c>
      <c r="D1920" t="s">
        <v>583</v>
      </c>
      <c r="E1920" t="s">
        <v>584</v>
      </c>
      <c r="F1920" t="s">
        <v>4388</v>
      </c>
      <c r="G1920" t="s">
        <v>2431</v>
      </c>
      <c r="H1920" t="s">
        <v>185</v>
      </c>
      <c r="I1920" t="s">
        <v>139</v>
      </c>
      <c r="J1920" t="s">
        <v>48</v>
      </c>
      <c r="K1920" t="s">
        <v>596</v>
      </c>
      <c r="L1920" t="s">
        <v>39</v>
      </c>
      <c r="M1920">
        <v>30000</v>
      </c>
      <c r="N1920">
        <v>0</v>
      </c>
      <c r="O1920">
        <v>30000</v>
      </c>
      <c r="P1920">
        <v>0</v>
      </c>
      <c r="Q1920" t="s">
        <v>2929</v>
      </c>
      <c r="R1920" t="s">
        <v>3177</v>
      </c>
      <c r="S1920" t="s">
        <v>3282</v>
      </c>
      <c r="T1920" t="s">
        <v>3701</v>
      </c>
      <c r="U1920" t="s">
        <v>3890</v>
      </c>
      <c r="V1920" t="s">
        <v>4479</v>
      </c>
      <c r="W1920" t="s">
        <v>588</v>
      </c>
      <c r="X1920" t="str">
        <f t="shared" si="29"/>
        <v>Funcionamiento</v>
      </c>
      <c r="Y1920" t="s">
        <v>2431</v>
      </c>
    </row>
    <row r="1921" spans="1:25" x14ac:dyDescent="0.2">
      <c r="A1921" t="s">
        <v>3139</v>
      </c>
      <c r="B1921" t="s">
        <v>8308</v>
      </c>
      <c r="C1921" s="71" t="s">
        <v>8394</v>
      </c>
      <c r="D1921" t="s">
        <v>583</v>
      </c>
      <c r="E1921" t="s">
        <v>584</v>
      </c>
      <c r="F1921" t="s">
        <v>4388</v>
      </c>
      <c r="G1921" t="s">
        <v>2431</v>
      </c>
      <c r="H1921" t="s">
        <v>557</v>
      </c>
      <c r="I1921" t="s">
        <v>3221</v>
      </c>
      <c r="J1921" t="s">
        <v>37</v>
      </c>
      <c r="K1921" t="s">
        <v>586</v>
      </c>
      <c r="L1921" t="s">
        <v>39</v>
      </c>
      <c r="M1921">
        <v>647980</v>
      </c>
      <c r="N1921">
        <v>0</v>
      </c>
      <c r="O1921">
        <v>647980</v>
      </c>
      <c r="P1921">
        <v>0</v>
      </c>
      <c r="Q1921" t="s">
        <v>8395</v>
      </c>
      <c r="R1921" t="s">
        <v>3139</v>
      </c>
      <c r="S1921" t="s">
        <v>7866</v>
      </c>
      <c r="T1921" t="s">
        <v>588</v>
      </c>
      <c r="U1921" t="s">
        <v>8396</v>
      </c>
      <c r="V1921" t="s">
        <v>8397</v>
      </c>
      <c r="W1921" t="s">
        <v>588</v>
      </c>
      <c r="X1921" t="str">
        <f t="shared" si="29"/>
        <v>Funcionamiento</v>
      </c>
      <c r="Y1921" t="s">
        <v>2431</v>
      </c>
    </row>
    <row r="1922" spans="1:25" x14ac:dyDescent="0.2">
      <c r="A1922" t="s">
        <v>3139</v>
      </c>
      <c r="B1922" t="s">
        <v>8308</v>
      </c>
      <c r="C1922" s="71" t="s">
        <v>8394</v>
      </c>
      <c r="D1922" t="s">
        <v>583</v>
      </c>
      <c r="E1922" t="s">
        <v>584</v>
      </c>
      <c r="F1922" t="s">
        <v>4388</v>
      </c>
      <c r="G1922" t="s">
        <v>2431</v>
      </c>
      <c r="H1922" t="s">
        <v>179</v>
      </c>
      <c r="I1922" t="s">
        <v>133</v>
      </c>
      <c r="J1922" t="s">
        <v>37</v>
      </c>
      <c r="K1922" t="s">
        <v>586</v>
      </c>
      <c r="L1922" t="s">
        <v>39</v>
      </c>
      <c r="M1922">
        <v>1263394</v>
      </c>
      <c r="N1922">
        <v>0</v>
      </c>
      <c r="O1922">
        <v>1263394</v>
      </c>
      <c r="P1922">
        <v>0</v>
      </c>
      <c r="Q1922" t="s">
        <v>8395</v>
      </c>
      <c r="R1922" t="s">
        <v>3139</v>
      </c>
      <c r="S1922" t="s">
        <v>7866</v>
      </c>
      <c r="T1922" t="s">
        <v>588</v>
      </c>
      <c r="U1922" t="s">
        <v>8396</v>
      </c>
      <c r="V1922" t="s">
        <v>8397</v>
      </c>
      <c r="W1922" t="s">
        <v>588</v>
      </c>
      <c r="X1922" t="str">
        <f t="shared" ref="X1922:X1985" si="30">IF(LEFT(H1922,1)="C","Inversión","Funcionamiento")</f>
        <v>Funcionamiento</v>
      </c>
      <c r="Y1922" t="s">
        <v>2431</v>
      </c>
    </row>
    <row r="1923" spans="1:25" x14ac:dyDescent="0.2">
      <c r="A1923" t="s">
        <v>3139</v>
      </c>
      <c r="B1923" t="s">
        <v>8308</v>
      </c>
      <c r="C1923" s="71" t="s">
        <v>8394</v>
      </c>
      <c r="D1923" t="s">
        <v>583</v>
      </c>
      <c r="E1923" t="s">
        <v>584</v>
      </c>
      <c r="F1923" t="s">
        <v>4388</v>
      </c>
      <c r="G1923" t="s">
        <v>2431</v>
      </c>
      <c r="H1923" t="s">
        <v>166</v>
      </c>
      <c r="I1923" t="s">
        <v>120</v>
      </c>
      <c r="J1923" t="s">
        <v>37</v>
      </c>
      <c r="K1923" t="s">
        <v>586</v>
      </c>
      <c r="L1923" t="s">
        <v>39</v>
      </c>
      <c r="M1923">
        <v>420824</v>
      </c>
      <c r="N1923">
        <v>0</v>
      </c>
      <c r="O1923">
        <v>420824</v>
      </c>
      <c r="P1923">
        <v>0</v>
      </c>
      <c r="Q1923" t="s">
        <v>8395</v>
      </c>
      <c r="R1923" t="s">
        <v>3139</v>
      </c>
      <c r="S1923" t="s">
        <v>7866</v>
      </c>
      <c r="T1923" t="s">
        <v>588</v>
      </c>
      <c r="U1923" t="s">
        <v>8396</v>
      </c>
      <c r="V1923" t="s">
        <v>8397</v>
      </c>
      <c r="W1923" t="s">
        <v>588</v>
      </c>
      <c r="X1923" t="str">
        <f t="shared" si="30"/>
        <v>Funcionamiento</v>
      </c>
      <c r="Y1923" t="s">
        <v>2431</v>
      </c>
    </row>
    <row r="1924" spans="1:25" x14ac:dyDescent="0.2">
      <c r="A1924" t="s">
        <v>3139</v>
      </c>
      <c r="B1924" t="s">
        <v>8308</v>
      </c>
      <c r="C1924" s="71" t="s">
        <v>8394</v>
      </c>
      <c r="D1924" t="s">
        <v>583</v>
      </c>
      <c r="E1924" t="s">
        <v>584</v>
      </c>
      <c r="F1924" t="s">
        <v>4388</v>
      </c>
      <c r="G1924" t="s">
        <v>2431</v>
      </c>
      <c r="H1924" t="s">
        <v>180</v>
      </c>
      <c r="I1924" t="s">
        <v>134</v>
      </c>
      <c r="J1924" t="s">
        <v>37</v>
      </c>
      <c r="K1924" t="s">
        <v>586</v>
      </c>
      <c r="L1924" t="s">
        <v>39</v>
      </c>
      <c r="M1924">
        <v>262988</v>
      </c>
      <c r="N1924">
        <v>0</v>
      </c>
      <c r="O1924">
        <v>262988</v>
      </c>
      <c r="P1924">
        <v>0</v>
      </c>
      <c r="Q1924" t="s">
        <v>8395</v>
      </c>
      <c r="R1924" t="s">
        <v>3139</v>
      </c>
      <c r="S1924" t="s">
        <v>7866</v>
      </c>
      <c r="T1924" t="s">
        <v>588</v>
      </c>
      <c r="U1924" t="s">
        <v>8396</v>
      </c>
      <c r="V1924" t="s">
        <v>8397</v>
      </c>
      <c r="W1924" t="s">
        <v>588</v>
      </c>
      <c r="X1924" t="str">
        <f t="shared" si="30"/>
        <v>Funcionamiento</v>
      </c>
      <c r="Y1924" t="s">
        <v>2431</v>
      </c>
    </row>
    <row r="1925" spans="1:25" x14ac:dyDescent="0.2">
      <c r="A1925" t="s">
        <v>3139</v>
      </c>
      <c r="B1925" t="s">
        <v>8308</v>
      </c>
      <c r="C1925" s="71" t="s">
        <v>8394</v>
      </c>
      <c r="D1925" t="s">
        <v>583</v>
      </c>
      <c r="E1925" t="s">
        <v>584</v>
      </c>
      <c r="F1925" t="s">
        <v>4388</v>
      </c>
      <c r="G1925" t="s">
        <v>2431</v>
      </c>
      <c r="H1925" t="s">
        <v>192</v>
      </c>
      <c r="I1925" t="s">
        <v>147</v>
      </c>
      <c r="J1925" t="s">
        <v>37</v>
      </c>
      <c r="K1925" t="s">
        <v>586</v>
      </c>
      <c r="L1925" t="s">
        <v>39</v>
      </c>
      <c r="M1925">
        <v>1527500</v>
      </c>
      <c r="N1925">
        <v>0</v>
      </c>
      <c r="O1925">
        <v>1527500</v>
      </c>
      <c r="P1925">
        <v>0</v>
      </c>
      <c r="Q1925" t="s">
        <v>8395</v>
      </c>
      <c r="R1925" t="s">
        <v>3139</v>
      </c>
      <c r="S1925" t="s">
        <v>7866</v>
      </c>
      <c r="T1925" t="s">
        <v>588</v>
      </c>
      <c r="U1925" t="s">
        <v>8396</v>
      </c>
      <c r="V1925" t="s">
        <v>8397</v>
      </c>
      <c r="W1925" t="s">
        <v>588</v>
      </c>
      <c r="X1925" t="str">
        <f t="shared" si="30"/>
        <v>Funcionamiento</v>
      </c>
      <c r="Y1925" t="s">
        <v>2431</v>
      </c>
    </row>
    <row r="1926" spans="1:25" x14ac:dyDescent="0.2">
      <c r="A1926" t="s">
        <v>3139</v>
      </c>
      <c r="B1926" t="s">
        <v>8308</v>
      </c>
      <c r="C1926" s="71" t="s">
        <v>8394</v>
      </c>
      <c r="D1926" t="s">
        <v>583</v>
      </c>
      <c r="E1926" t="s">
        <v>584</v>
      </c>
      <c r="F1926" t="s">
        <v>4388</v>
      </c>
      <c r="G1926" t="s">
        <v>2431</v>
      </c>
      <c r="H1926" t="s">
        <v>170</v>
      </c>
      <c r="I1926" t="s">
        <v>124</v>
      </c>
      <c r="J1926" t="s">
        <v>37</v>
      </c>
      <c r="K1926" t="s">
        <v>586</v>
      </c>
      <c r="L1926" t="s">
        <v>39</v>
      </c>
      <c r="M1926">
        <v>1104126</v>
      </c>
      <c r="N1926">
        <v>0</v>
      </c>
      <c r="O1926">
        <v>1104126</v>
      </c>
      <c r="P1926">
        <v>0</v>
      </c>
      <c r="Q1926" t="s">
        <v>8395</v>
      </c>
      <c r="R1926" t="s">
        <v>3139</v>
      </c>
      <c r="S1926" t="s">
        <v>7866</v>
      </c>
      <c r="T1926" t="s">
        <v>588</v>
      </c>
      <c r="U1926" t="s">
        <v>8396</v>
      </c>
      <c r="V1926" t="s">
        <v>8397</v>
      </c>
      <c r="W1926" t="s">
        <v>588</v>
      </c>
      <c r="X1926" t="str">
        <f t="shared" si="30"/>
        <v>Funcionamiento</v>
      </c>
      <c r="Y1926" t="s">
        <v>2431</v>
      </c>
    </row>
    <row r="1927" spans="1:25" x14ac:dyDescent="0.2">
      <c r="A1927" t="s">
        <v>3139</v>
      </c>
      <c r="B1927" t="s">
        <v>8308</v>
      </c>
      <c r="C1927" s="71" t="s">
        <v>8394</v>
      </c>
      <c r="D1927" t="s">
        <v>583</v>
      </c>
      <c r="E1927" t="s">
        <v>584</v>
      </c>
      <c r="F1927" t="s">
        <v>4388</v>
      </c>
      <c r="G1927" t="s">
        <v>2431</v>
      </c>
      <c r="H1927" t="s">
        <v>181</v>
      </c>
      <c r="I1927" t="s">
        <v>135</v>
      </c>
      <c r="J1927" t="s">
        <v>37</v>
      </c>
      <c r="K1927" t="s">
        <v>586</v>
      </c>
      <c r="L1927" t="s">
        <v>39</v>
      </c>
      <c r="M1927">
        <v>2354967</v>
      </c>
      <c r="N1927">
        <v>0</v>
      </c>
      <c r="O1927">
        <v>2354967</v>
      </c>
      <c r="P1927">
        <v>0</v>
      </c>
      <c r="Q1927" t="s">
        <v>8395</v>
      </c>
      <c r="R1927" t="s">
        <v>3139</v>
      </c>
      <c r="S1927" t="s">
        <v>7866</v>
      </c>
      <c r="T1927" t="s">
        <v>588</v>
      </c>
      <c r="U1927" t="s">
        <v>8396</v>
      </c>
      <c r="V1927" t="s">
        <v>8397</v>
      </c>
      <c r="W1927" t="s">
        <v>588</v>
      </c>
      <c r="X1927" t="str">
        <f t="shared" si="30"/>
        <v>Funcionamiento</v>
      </c>
      <c r="Y1927" t="s">
        <v>2431</v>
      </c>
    </row>
    <row r="1928" spans="1:25" x14ac:dyDescent="0.2">
      <c r="A1928" t="s">
        <v>3139</v>
      </c>
      <c r="B1928" t="s">
        <v>8308</v>
      </c>
      <c r="C1928" s="71" t="s">
        <v>8394</v>
      </c>
      <c r="D1928" t="s">
        <v>583</v>
      </c>
      <c r="E1928" t="s">
        <v>584</v>
      </c>
      <c r="F1928" t="s">
        <v>4388</v>
      </c>
      <c r="G1928" t="s">
        <v>2431</v>
      </c>
      <c r="H1928" t="s">
        <v>171</v>
      </c>
      <c r="I1928" t="s">
        <v>125</v>
      </c>
      <c r="J1928" t="s">
        <v>37</v>
      </c>
      <c r="K1928" t="s">
        <v>586</v>
      </c>
      <c r="L1928" t="s">
        <v>39</v>
      </c>
      <c r="M1928">
        <v>3002706</v>
      </c>
      <c r="N1928">
        <v>0</v>
      </c>
      <c r="O1928">
        <v>3002706</v>
      </c>
      <c r="P1928">
        <v>0</v>
      </c>
      <c r="Q1928" t="s">
        <v>8395</v>
      </c>
      <c r="R1928" t="s">
        <v>3139</v>
      </c>
      <c r="S1928" t="s">
        <v>7866</v>
      </c>
      <c r="T1928" t="s">
        <v>588</v>
      </c>
      <c r="U1928" t="s">
        <v>8396</v>
      </c>
      <c r="V1928" t="s">
        <v>8397</v>
      </c>
      <c r="W1928" t="s">
        <v>588</v>
      </c>
      <c r="X1928" t="str">
        <f t="shared" si="30"/>
        <v>Funcionamiento</v>
      </c>
      <c r="Y1928" t="s">
        <v>2431</v>
      </c>
    </row>
    <row r="1929" spans="1:25" x14ac:dyDescent="0.2">
      <c r="A1929" t="s">
        <v>3139</v>
      </c>
      <c r="B1929" t="s">
        <v>8308</v>
      </c>
      <c r="C1929" s="71" t="s">
        <v>8394</v>
      </c>
      <c r="D1929" t="s">
        <v>583</v>
      </c>
      <c r="E1929" t="s">
        <v>584</v>
      </c>
      <c r="F1929" t="s">
        <v>4388</v>
      </c>
      <c r="G1929" t="s">
        <v>2431</v>
      </c>
      <c r="H1929" t="s">
        <v>164</v>
      </c>
      <c r="I1929" t="s">
        <v>118</v>
      </c>
      <c r="J1929" t="s">
        <v>37</v>
      </c>
      <c r="K1929" t="s">
        <v>586</v>
      </c>
      <c r="L1929" t="s">
        <v>39</v>
      </c>
      <c r="M1929">
        <v>27836624</v>
      </c>
      <c r="N1929">
        <v>0</v>
      </c>
      <c r="O1929">
        <v>27836624</v>
      </c>
      <c r="P1929">
        <v>0</v>
      </c>
      <c r="Q1929" t="s">
        <v>8395</v>
      </c>
      <c r="R1929" t="s">
        <v>3139</v>
      </c>
      <c r="S1929" t="s">
        <v>7866</v>
      </c>
      <c r="T1929" t="s">
        <v>588</v>
      </c>
      <c r="U1929" t="s">
        <v>8396</v>
      </c>
      <c r="V1929" t="s">
        <v>8397</v>
      </c>
      <c r="W1929" t="s">
        <v>588</v>
      </c>
      <c r="X1929" t="str">
        <f t="shared" si="30"/>
        <v>Funcionamiento</v>
      </c>
      <c r="Y1929" t="s">
        <v>2431</v>
      </c>
    </row>
    <row r="1930" spans="1:25" x14ac:dyDescent="0.2">
      <c r="A1930" t="s">
        <v>3139</v>
      </c>
      <c r="B1930" t="s">
        <v>8308</v>
      </c>
      <c r="C1930" s="71" t="s">
        <v>8394</v>
      </c>
      <c r="D1930" t="s">
        <v>583</v>
      </c>
      <c r="E1930" t="s">
        <v>584</v>
      </c>
      <c r="F1930" t="s">
        <v>4388</v>
      </c>
      <c r="G1930" t="s">
        <v>2431</v>
      </c>
      <c r="H1930" t="s">
        <v>169</v>
      </c>
      <c r="I1930" t="s">
        <v>123</v>
      </c>
      <c r="J1930" t="s">
        <v>37</v>
      </c>
      <c r="K1930" t="s">
        <v>586</v>
      </c>
      <c r="L1930" t="s">
        <v>39</v>
      </c>
      <c r="M1930">
        <v>1551745</v>
      </c>
      <c r="N1930">
        <v>0</v>
      </c>
      <c r="O1930">
        <v>1551745</v>
      </c>
      <c r="P1930">
        <v>0</v>
      </c>
      <c r="Q1930" t="s">
        <v>8395</v>
      </c>
      <c r="R1930" t="s">
        <v>3139</v>
      </c>
      <c r="S1930" t="s">
        <v>7866</v>
      </c>
      <c r="T1930" t="s">
        <v>588</v>
      </c>
      <c r="U1930" t="s">
        <v>8396</v>
      </c>
      <c r="V1930" t="s">
        <v>8397</v>
      </c>
      <c r="W1930" t="s">
        <v>588</v>
      </c>
      <c r="X1930" t="str">
        <f t="shared" si="30"/>
        <v>Funcionamiento</v>
      </c>
      <c r="Y1930" t="s">
        <v>2431</v>
      </c>
    </row>
    <row r="1931" spans="1:25" x14ac:dyDescent="0.2">
      <c r="A1931" t="s">
        <v>3139</v>
      </c>
      <c r="B1931" t="s">
        <v>8308</v>
      </c>
      <c r="C1931" s="71" t="s">
        <v>8394</v>
      </c>
      <c r="D1931" t="s">
        <v>583</v>
      </c>
      <c r="E1931" t="s">
        <v>584</v>
      </c>
      <c r="F1931" t="s">
        <v>4388</v>
      </c>
      <c r="G1931" t="s">
        <v>2431</v>
      </c>
      <c r="H1931" t="s">
        <v>178</v>
      </c>
      <c r="I1931" t="s">
        <v>132</v>
      </c>
      <c r="J1931" t="s">
        <v>37</v>
      </c>
      <c r="K1931" t="s">
        <v>586</v>
      </c>
      <c r="L1931" t="s">
        <v>39</v>
      </c>
      <c r="M1931">
        <v>2146954</v>
      </c>
      <c r="N1931">
        <v>0</v>
      </c>
      <c r="O1931">
        <v>2146954</v>
      </c>
      <c r="P1931">
        <v>0</v>
      </c>
      <c r="Q1931" t="s">
        <v>8395</v>
      </c>
      <c r="R1931" t="s">
        <v>3139</v>
      </c>
      <c r="S1931" t="s">
        <v>7866</v>
      </c>
      <c r="T1931" t="s">
        <v>588</v>
      </c>
      <c r="U1931" t="s">
        <v>8396</v>
      </c>
      <c r="V1931" t="s">
        <v>8397</v>
      </c>
      <c r="W1931" t="s">
        <v>588</v>
      </c>
      <c r="X1931" t="str">
        <f t="shared" si="30"/>
        <v>Funcionamiento</v>
      </c>
      <c r="Y1931" t="s">
        <v>2431</v>
      </c>
    </row>
    <row r="1932" spans="1:25" x14ac:dyDescent="0.2">
      <c r="A1932" t="s">
        <v>3190</v>
      </c>
      <c r="B1932" t="s">
        <v>8308</v>
      </c>
      <c r="C1932" s="71" t="s">
        <v>8398</v>
      </c>
      <c r="D1932" t="s">
        <v>583</v>
      </c>
      <c r="E1932" t="s">
        <v>584</v>
      </c>
      <c r="F1932" t="s">
        <v>4388</v>
      </c>
      <c r="G1932" t="s">
        <v>2431</v>
      </c>
      <c r="H1932" t="s">
        <v>175</v>
      </c>
      <c r="I1932" t="s">
        <v>129</v>
      </c>
      <c r="J1932" t="s">
        <v>37</v>
      </c>
      <c r="K1932" t="s">
        <v>586</v>
      </c>
      <c r="L1932" t="s">
        <v>39</v>
      </c>
      <c r="M1932">
        <v>423200</v>
      </c>
      <c r="N1932">
        <v>0</v>
      </c>
      <c r="O1932">
        <v>423200</v>
      </c>
      <c r="P1932">
        <v>0</v>
      </c>
      <c r="Q1932" t="s">
        <v>8399</v>
      </c>
      <c r="R1932" t="s">
        <v>3190</v>
      </c>
      <c r="S1932" t="s">
        <v>3272</v>
      </c>
      <c r="T1932" t="s">
        <v>588</v>
      </c>
      <c r="U1932" t="s">
        <v>8400</v>
      </c>
      <c r="V1932" t="s">
        <v>8401</v>
      </c>
      <c r="W1932" t="s">
        <v>588</v>
      </c>
      <c r="X1932" t="str">
        <f t="shared" si="30"/>
        <v>Funcionamiento</v>
      </c>
      <c r="Y1932" t="s">
        <v>2431</v>
      </c>
    </row>
    <row r="1933" spans="1:25" x14ac:dyDescent="0.2">
      <c r="A1933" t="s">
        <v>3190</v>
      </c>
      <c r="B1933" t="s">
        <v>8308</v>
      </c>
      <c r="C1933" s="71" t="s">
        <v>8398</v>
      </c>
      <c r="D1933" t="s">
        <v>583</v>
      </c>
      <c r="E1933" t="s">
        <v>584</v>
      </c>
      <c r="F1933" t="s">
        <v>4388</v>
      </c>
      <c r="G1933" t="s">
        <v>2431</v>
      </c>
      <c r="H1933" t="s">
        <v>174</v>
      </c>
      <c r="I1933" t="s">
        <v>128</v>
      </c>
      <c r="J1933" t="s">
        <v>37</v>
      </c>
      <c r="K1933" t="s">
        <v>586</v>
      </c>
      <c r="L1933" t="s">
        <v>39</v>
      </c>
      <c r="M1933">
        <v>1489400</v>
      </c>
      <c r="N1933">
        <v>0</v>
      </c>
      <c r="O1933">
        <v>1489400</v>
      </c>
      <c r="P1933">
        <v>0</v>
      </c>
      <c r="Q1933" t="s">
        <v>8399</v>
      </c>
      <c r="R1933" t="s">
        <v>3190</v>
      </c>
      <c r="S1933" t="s">
        <v>3272</v>
      </c>
      <c r="T1933" t="s">
        <v>588</v>
      </c>
      <c r="U1933" t="s">
        <v>8400</v>
      </c>
      <c r="V1933" t="s">
        <v>8401</v>
      </c>
      <c r="W1933" t="s">
        <v>588</v>
      </c>
      <c r="X1933" t="str">
        <f t="shared" si="30"/>
        <v>Funcionamiento</v>
      </c>
      <c r="Y1933" t="s">
        <v>2431</v>
      </c>
    </row>
    <row r="1934" spans="1:25" x14ac:dyDescent="0.2">
      <c r="A1934" t="s">
        <v>3190</v>
      </c>
      <c r="B1934" t="s">
        <v>8308</v>
      </c>
      <c r="C1934" s="71" t="s">
        <v>8398</v>
      </c>
      <c r="D1934" t="s">
        <v>583</v>
      </c>
      <c r="E1934" t="s">
        <v>584</v>
      </c>
      <c r="F1934" t="s">
        <v>4388</v>
      </c>
      <c r="G1934" t="s">
        <v>2431</v>
      </c>
      <c r="H1934" t="s">
        <v>176</v>
      </c>
      <c r="I1934" t="s">
        <v>130</v>
      </c>
      <c r="J1934" t="s">
        <v>37</v>
      </c>
      <c r="K1934" t="s">
        <v>586</v>
      </c>
      <c r="L1934" t="s">
        <v>39</v>
      </c>
      <c r="M1934">
        <v>1117400</v>
      </c>
      <c r="N1934">
        <v>0</v>
      </c>
      <c r="O1934">
        <v>1117400</v>
      </c>
      <c r="P1934">
        <v>0</v>
      </c>
      <c r="Q1934" t="s">
        <v>8399</v>
      </c>
      <c r="R1934" t="s">
        <v>3190</v>
      </c>
      <c r="S1934" t="s">
        <v>3272</v>
      </c>
      <c r="T1934" t="s">
        <v>588</v>
      </c>
      <c r="U1934" t="s">
        <v>8400</v>
      </c>
      <c r="V1934" t="s">
        <v>8401</v>
      </c>
      <c r="W1934" t="s">
        <v>588</v>
      </c>
      <c r="X1934" t="str">
        <f t="shared" si="30"/>
        <v>Funcionamiento</v>
      </c>
      <c r="Y1934" t="s">
        <v>2431</v>
      </c>
    </row>
    <row r="1935" spans="1:25" x14ac:dyDescent="0.2">
      <c r="A1935" t="s">
        <v>3190</v>
      </c>
      <c r="B1935" t="s">
        <v>8308</v>
      </c>
      <c r="C1935" s="71" t="s">
        <v>8398</v>
      </c>
      <c r="D1935" t="s">
        <v>583</v>
      </c>
      <c r="E1935" t="s">
        <v>584</v>
      </c>
      <c r="F1935" t="s">
        <v>4388</v>
      </c>
      <c r="G1935" t="s">
        <v>2431</v>
      </c>
      <c r="H1935" t="s">
        <v>172</v>
      </c>
      <c r="I1935" t="s">
        <v>126</v>
      </c>
      <c r="J1935" t="s">
        <v>37</v>
      </c>
      <c r="K1935" t="s">
        <v>586</v>
      </c>
      <c r="L1935" t="s">
        <v>39</v>
      </c>
      <c r="M1935">
        <v>3870200</v>
      </c>
      <c r="N1935">
        <v>0</v>
      </c>
      <c r="O1935">
        <v>3870200</v>
      </c>
      <c r="P1935">
        <v>0</v>
      </c>
      <c r="Q1935" t="s">
        <v>8399</v>
      </c>
      <c r="R1935" t="s">
        <v>3190</v>
      </c>
      <c r="S1935" t="s">
        <v>3272</v>
      </c>
      <c r="T1935" t="s">
        <v>588</v>
      </c>
      <c r="U1935" t="s">
        <v>8400</v>
      </c>
      <c r="V1935" t="s">
        <v>8401</v>
      </c>
      <c r="W1935" t="s">
        <v>588</v>
      </c>
      <c r="X1935" t="str">
        <f t="shared" si="30"/>
        <v>Funcionamiento</v>
      </c>
      <c r="Y1935" t="s">
        <v>2431</v>
      </c>
    </row>
    <row r="1936" spans="1:25" x14ac:dyDescent="0.2">
      <c r="A1936" t="s">
        <v>3190</v>
      </c>
      <c r="B1936" t="s">
        <v>8308</v>
      </c>
      <c r="C1936" s="71" t="s">
        <v>8398</v>
      </c>
      <c r="D1936" t="s">
        <v>583</v>
      </c>
      <c r="E1936" t="s">
        <v>584</v>
      </c>
      <c r="F1936" t="s">
        <v>4388</v>
      </c>
      <c r="G1936" t="s">
        <v>2431</v>
      </c>
      <c r="H1936" t="s">
        <v>177</v>
      </c>
      <c r="I1936" t="s">
        <v>131</v>
      </c>
      <c r="J1936" t="s">
        <v>37</v>
      </c>
      <c r="K1936" t="s">
        <v>586</v>
      </c>
      <c r="L1936" t="s">
        <v>39</v>
      </c>
      <c r="M1936">
        <v>745100</v>
      </c>
      <c r="N1936">
        <v>0</v>
      </c>
      <c r="O1936">
        <v>745100</v>
      </c>
      <c r="P1936">
        <v>0</v>
      </c>
      <c r="Q1936" t="s">
        <v>8399</v>
      </c>
      <c r="R1936" t="s">
        <v>3190</v>
      </c>
      <c r="S1936" t="s">
        <v>3272</v>
      </c>
      <c r="T1936" t="s">
        <v>588</v>
      </c>
      <c r="U1936" t="s">
        <v>8400</v>
      </c>
      <c r="V1936" t="s">
        <v>8401</v>
      </c>
      <c r="W1936" t="s">
        <v>588</v>
      </c>
      <c r="X1936" t="str">
        <f t="shared" si="30"/>
        <v>Funcionamiento</v>
      </c>
      <c r="Y1936" t="s">
        <v>2431</v>
      </c>
    </row>
    <row r="1937" spans="1:25" x14ac:dyDescent="0.2">
      <c r="A1937" t="s">
        <v>3190</v>
      </c>
      <c r="B1937" t="s">
        <v>8308</v>
      </c>
      <c r="C1937" s="71" t="s">
        <v>8398</v>
      </c>
      <c r="D1937" t="s">
        <v>583</v>
      </c>
      <c r="E1937" t="s">
        <v>584</v>
      </c>
      <c r="F1937" t="s">
        <v>4388</v>
      </c>
      <c r="G1937" t="s">
        <v>2431</v>
      </c>
      <c r="H1937" t="s">
        <v>173</v>
      </c>
      <c r="I1937" t="s">
        <v>127</v>
      </c>
      <c r="J1937" t="s">
        <v>37</v>
      </c>
      <c r="K1937" t="s">
        <v>586</v>
      </c>
      <c r="L1937" t="s">
        <v>39</v>
      </c>
      <c r="M1937">
        <v>2741800</v>
      </c>
      <c r="N1937">
        <v>0</v>
      </c>
      <c r="O1937">
        <v>2741800</v>
      </c>
      <c r="P1937">
        <v>0</v>
      </c>
      <c r="Q1937" t="s">
        <v>8399</v>
      </c>
      <c r="R1937" t="s">
        <v>3190</v>
      </c>
      <c r="S1937" t="s">
        <v>3272</v>
      </c>
      <c r="T1937" t="s">
        <v>588</v>
      </c>
      <c r="U1937" t="s">
        <v>8400</v>
      </c>
      <c r="V1937" t="s">
        <v>8401</v>
      </c>
      <c r="W1937" t="s">
        <v>588</v>
      </c>
      <c r="X1937" t="str">
        <f t="shared" si="30"/>
        <v>Funcionamiento</v>
      </c>
      <c r="Y1937" t="s">
        <v>2431</v>
      </c>
    </row>
    <row r="1938" spans="1:25" x14ac:dyDescent="0.2">
      <c r="A1938" t="s">
        <v>3194</v>
      </c>
      <c r="B1938" t="s">
        <v>8948</v>
      </c>
      <c r="C1938" s="71" t="s">
        <v>8995</v>
      </c>
      <c r="D1938" t="s">
        <v>583</v>
      </c>
      <c r="E1938" t="s">
        <v>584</v>
      </c>
      <c r="F1938" t="s">
        <v>4388</v>
      </c>
      <c r="G1938" t="s">
        <v>2431</v>
      </c>
      <c r="H1938" t="s">
        <v>191</v>
      </c>
      <c r="I1938" t="s">
        <v>146</v>
      </c>
      <c r="J1938" t="s">
        <v>37</v>
      </c>
      <c r="K1938" t="s">
        <v>586</v>
      </c>
      <c r="L1938" t="s">
        <v>39</v>
      </c>
      <c r="M1938">
        <v>360106</v>
      </c>
      <c r="N1938">
        <v>-90026</v>
      </c>
      <c r="O1938">
        <v>270080</v>
      </c>
      <c r="P1938">
        <v>0</v>
      </c>
      <c r="Q1938" t="s">
        <v>8996</v>
      </c>
      <c r="R1938" t="s">
        <v>3194</v>
      </c>
      <c r="S1938" t="s">
        <v>3201</v>
      </c>
      <c r="T1938" t="s">
        <v>4338</v>
      </c>
      <c r="U1938" t="s">
        <v>6574</v>
      </c>
      <c r="V1938" t="s">
        <v>8997</v>
      </c>
      <c r="W1938" t="s">
        <v>588</v>
      </c>
      <c r="X1938" t="str">
        <f t="shared" si="30"/>
        <v>Funcionamiento</v>
      </c>
      <c r="Y1938" t="s">
        <v>2431</v>
      </c>
    </row>
    <row r="1939" spans="1:25" x14ac:dyDescent="0.2">
      <c r="A1939" t="s">
        <v>3194</v>
      </c>
      <c r="B1939" t="s">
        <v>8948</v>
      </c>
      <c r="C1939" s="71" t="s">
        <v>8995</v>
      </c>
      <c r="D1939" t="s">
        <v>583</v>
      </c>
      <c r="E1939" t="s">
        <v>584</v>
      </c>
      <c r="F1939" t="s">
        <v>4388</v>
      </c>
      <c r="G1939" t="s">
        <v>2431</v>
      </c>
      <c r="H1939" t="s">
        <v>185</v>
      </c>
      <c r="I1939" t="s">
        <v>139</v>
      </c>
      <c r="J1939" t="s">
        <v>37</v>
      </c>
      <c r="K1939" t="s">
        <v>586</v>
      </c>
      <c r="L1939" t="s">
        <v>39</v>
      </c>
      <c r="M1939">
        <v>60000</v>
      </c>
      <c r="N1939">
        <v>0</v>
      </c>
      <c r="O1939">
        <v>60000</v>
      </c>
      <c r="P1939">
        <v>0</v>
      </c>
      <c r="Q1939" t="s">
        <v>8996</v>
      </c>
      <c r="R1939" t="s">
        <v>3194</v>
      </c>
      <c r="S1939" t="s">
        <v>3201</v>
      </c>
      <c r="T1939" t="s">
        <v>4338</v>
      </c>
      <c r="U1939" t="s">
        <v>6574</v>
      </c>
      <c r="V1939" t="s">
        <v>8997</v>
      </c>
      <c r="W1939" t="s">
        <v>588</v>
      </c>
      <c r="X1939" t="str">
        <f t="shared" si="30"/>
        <v>Funcionamiento</v>
      </c>
      <c r="Y1939" t="s">
        <v>2431</v>
      </c>
    </row>
    <row r="1940" spans="1:25" x14ac:dyDescent="0.2">
      <c r="A1940" t="s">
        <v>3200</v>
      </c>
      <c r="B1940" t="s">
        <v>8928</v>
      </c>
      <c r="C1940" s="71" t="s">
        <v>8998</v>
      </c>
      <c r="D1940" t="s">
        <v>583</v>
      </c>
      <c r="E1940" t="s">
        <v>584</v>
      </c>
      <c r="F1940" t="s">
        <v>4388</v>
      </c>
      <c r="G1940" t="s">
        <v>2431</v>
      </c>
      <c r="H1940" t="s">
        <v>180</v>
      </c>
      <c r="I1940" t="s">
        <v>134</v>
      </c>
      <c r="J1940" t="s">
        <v>37</v>
      </c>
      <c r="K1940" t="s">
        <v>586</v>
      </c>
      <c r="L1940" t="s">
        <v>39</v>
      </c>
      <c r="M1940">
        <v>189353</v>
      </c>
      <c r="N1940">
        <v>0</v>
      </c>
      <c r="O1940">
        <v>189353</v>
      </c>
      <c r="P1940">
        <v>0</v>
      </c>
      <c r="Q1940" t="s">
        <v>8999</v>
      </c>
      <c r="R1940" t="s">
        <v>3200</v>
      </c>
      <c r="S1940" t="s">
        <v>11364</v>
      </c>
      <c r="T1940" t="s">
        <v>588</v>
      </c>
      <c r="U1940" t="s">
        <v>11365</v>
      </c>
      <c r="V1940" t="s">
        <v>11366</v>
      </c>
      <c r="W1940" t="s">
        <v>588</v>
      </c>
      <c r="X1940" t="str">
        <f t="shared" si="30"/>
        <v>Funcionamiento</v>
      </c>
      <c r="Y1940" t="s">
        <v>2431</v>
      </c>
    </row>
    <row r="1941" spans="1:25" x14ac:dyDescent="0.2">
      <c r="A1941" t="s">
        <v>3200</v>
      </c>
      <c r="B1941" t="s">
        <v>8928</v>
      </c>
      <c r="C1941" s="71" t="s">
        <v>8998</v>
      </c>
      <c r="D1941" t="s">
        <v>583</v>
      </c>
      <c r="E1941" t="s">
        <v>584</v>
      </c>
      <c r="F1941" t="s">
        <v>4388</v>
      </c>
      <c r="G1941" t="s">
        <v>2431</v>
      </c>
      <c r="H1941" t="s">
        <v>181</v>
      </c>
      <c r="I1941" t="s">
        <v>135</v>
      </c>
      <c r="J1941" t="s">
        <v>37</v>
      </c>
      <c r="K1941" t="s">
        <v>586</v>
      </c>
      <c r="L1941" t="s">
        <v>39</v>
      </c>
      <c r="M1941">
        <v>2354967</v>
      </c>
      <c r="N1941">
        <v>0</v>
      </c>
      <c r="O1941">
        <v>2354967</v>
      </c>
      <c r="P1941">
        <v>0</v>
      </c>
      <c r="Q1941" t="s">
        <v>8999</v>
      </c>
      <c r="R1941" t="s">
        <v>3200</v>
      </c>
      <c r="S1941" t="s">
        <v>11364</v>
      </c>
      <c r="T1941" t="s">
        <v>588</v>
      </c>
      <c r="U1941" t="s">
        <v>11365</v>
      </c>
      <c r="V1941" t="s">
        <v>11366</v>
      </c>
      <c r="W1941" t="s">
        <v>588</v>
      </c>
      <c r="X1941" t="str">
        <f t="shared" si="30"/>
        <v>Funcionamiento</v>
      </c>
      <c r="Y1941" t="s">
        <v>2431</v>
      </c>
    </row>
    <row r="1942" spans="1:25" x14ac:dyDescent="0.2">
      <c r="A1942" t="s">
        <v>3200</v>
      </c>
      <c r="B1942" t="s">
        <v>8928</v>
      </c>
      <c r="C1942" s="71" t="s">
        <v>8998</v>
      </c>
      <c r="D1942" t="s">
        <v>583</v>
      </c>
      <c r="E1942" t="s">
        <v>584</v>
      </c>
      <c r="F1942" t="s">
        <v>4388</v>
      </c>
      <c r="G1942" t="s">
        <v>2431</v>
      </c>
      <c r="H1942" t="s">
        <v>164</v>
      </c>
      <c r="I1942" t="s">
        <v>118</v>
      </c>
      <c r="J1942" t="s">
        <v>37</v>
      </c>
      <c r="K1942" t="s">
        <v>586</v>
      </c>
      <c r="L1942" t="s">
        <v>39</v>
      </c>
      <c r="M1942">
        <v>27802418</v>
      </c>
      <c r="N1942">
        <v>0</v>
      </c>
      <c r="O1942">
        <v>27802418</v>
      </c>
      <c r="P1942">
        <v>0</v>
      </c>
      <c r="Q1942" t="s">
        <v>8999</v>
      </c>
      <c r="R1942" t="s">
        <v>3200</v>
      </c>
      <c r="S1942" t="s">
        <v>11364</v>
      </c>
      <c r="T1942" t="s">
        <v>588</v>
      </c>
      <c r="U1942" t="s">
        <v>11365</v>
      </c>
      <c r="V1942" t="s">
        <v>11366</v>
      </c>
      <c r="W1942" t="s">
        <v>588</v>
      </c>
      <c r="X1942" t="str">
        <f t="shared" si="30"/>
        <v>Funcionamiento</v>
      </c>
      <c r="Y1942" t="s">
        <v>2431</v>
      </c>
    </row>
    <row r="1943" spans="1:25" x14ac:dyDescent="0.2">
      <c r="A1943" t="s">
        <v>3200</v>
      </c>
      <c r="B1943" t="s">
        <v>8928</v>
      </c>
      <c r="C1943" s="71" t="s">
        <v>8998</v>
      </c>
      <c r="D1943" t="s">
        <v>583</v>
      </c>
      <c r="E1943" t="s">
        <v>584</v>
      </c>
      <c r="F1943" t="s">
        <v>4388</v>
      </c>
      <c r="G1943" t="s">
        <v>2431</v>
      </c>
      <c r="H1943" t="s">
        <v>171</v>
      </c>
      <c r="I1943" t="s">
        <v>125</v>
      </c>
      <c r="J1943" t="s">
        <v>37</v>
      </c>
      <c r="K1943" t="s">
        <v>586</v>
      </c>
      <c r="L1943" t="s">
        <v>39</v>
      </c>
      <c r="M1943">
        <v>2685117</v>
      </c>
      <c r="N1943">
        <v>0</v>
      </c>
      <c r="O1943">
        <v>2685117</v>
      </c>
      <c r="P1943">
        <v>0</v>
      </c>
      <c r="Q1943" t="s">
        <v>8999</v>
      </c>
      <c r="R1943" t="s">
        <v>3200</v>
      </c>
      <c r="S1943" t="s">
        <v>11364</v>
      </c>
      <c r="T1943" t="s">
        <v>588</v>
      </c>
      <c r="U1943" t="s">
        <v>11365</v>
      </c>
      <c r="V1943" t="s">
        <v>11366</v>
      </c>
      <c r="W1943" t="s">
        <v>588</v>
      </c>
      <c r="X1943" t="str">
        <f t="shared" si="30"/>
        <v>Funcionamiento</v>
      </c>
      <c r="Y1943" t="s">
        <v>2431</v>
      </c>
    </row>
    <row r="1944" spans="1:25" x14ac:dyDescent="0.2">
      <c r="A1944" t="s">
        <v>3200</v>
      </c>
      <c r="B1944" t="s">
        <v>8928</v>
      </c>
      <c r="C1944" s="71" t="s">
        <v>8998</v>
      </c>
      <c r="D1944" t="s">
        <v>583</v>
      </c>
      <c r="E1944" t="s">
        <v>584</v>
      </c>
      <c r="F1944" t="s">
        <v>4388</v>
      </c>
      <c r="G1944" t="s">
        <v>2431</v>
      </c>
      <c r="H1944" t="s">
        <v>170</v>
      </c>
      <c r="I1944" t="s">
        <v>124</v>
      </c>
      <c r="J1944" t="s">
        <v>37</v>
      </c>
      <c r="K1944" t="s">
        <v>586</v>
      </c>
      <c r="L1944" t="s">
        <v>39</v>
      </c>
      <c r="M1944">
        <v>44016805</v>
      </c>
      <c r="N1944">
        <v>0</v>
      </c>
      <c r="O1944">
        <v>44016805</v>
      </c>
      <c r="P1944">
        <v>0</v>
      </c>
      <c r="Q1944" t="s">
        <v>8999</v>
      </c>
      <c r="R1944" t="s">
        <v>3200</v>
      </c>
      <c r="S1944" t="s">
        <v>11364</v>
      </c>
      <c r="T1944" t="s">
        <v>588</v>
      </c>
      <c r="U1944" t="s">
        <v>11365</v>
      </c>
      <c r="V1944" t="s">
        <v>11366</v>
      </c>
      <c r="W1944" t="s">
        <v>588</v>
      </c>
      <c r="X1944" t="str">
        <f t="shared" si="30"/>
        <v>Funcionamiento</v>
      </c>
      <c r="Y1944" t="s">
        <v>2431</v>
      </c>
    </row>
    <row r="1945" spans="1:25" x14ac:dyDescent="0.2">
      <c r="A1945" t="s">
        <v>3200</v>
      </c>
      <c r="B1945" t="s">
        <v>8928</v>
      </c>
      <c r="C1945" s="71" t="s">
        <v>8998</v>
      </c>
      <c r="D1945" t="s">
        <v>583</v>
      </c>
      <c r="E1945" t="s">
        <v>584</v>
      </c>
      <c r="F1945" t="s">
        <v>4388</v>
      </c>
      <c r="G1945" t="s">
        <v>2431</v>
      </c>
      <c r="H1945" t="s">
        <v>169</v>
      </c>
      <c r="I1945" t="s">
        <v>123</v>
      </c>
      <c r="J1945" t="s">
        <v>37</v>
      </c>
      <c r="K1945" t="s">
        <v>586</v>
      </c>
      <c r="L1945" t="s">
        <v>39</v>
      </c>
      <c r="M1945">
        <v>2252608</v>
      </c>
      <c r="N1945">
        <v>0</v>
      </c>
      <c r="O1945">
        <v>2252608</v>
      </c>
      <c r="P1945">
        <v>0</v>
      </c>
      <c r="Q1945" t="s">
        <v>8999</v>
      </c>
      <c r="R1945" t="s">
        <v>3200</v>
      </c>
      <c r="S1945" t="s">
        <v>11364</v>
      </c>
      <c r="T1945" t="s">
        <v>588</v>
      </c>
      <c r="U1945" t="s">
        <v>11365</v>
      </c>
      <c r="V1945" t="s">
        <v>11366</v>
      </c>
      <c r="W1945" t="s">
        <v>588</v>
      </c>
      <c r="X1945" t="str">
        <f t="shared" si="30"/>
        <v>Funcionamiento</v>
      </c>
      <c r="Y1945" t="s">
        <v>2431</v>
      </c>
    </row>
    <row r="1946" spans="1:25" x14ac:dyDescent="0.2">
      <c r="A1946" t="s">
        <v>3200</v>
      </c>
      <c r="B1946" t="s">
        <v>8928</v>
      </c>
      <c r="C1946" s="71" t="s">
        <v>8998</v>
      </c>
      <c r="D1946" t="s">
        <v>583</v>
      </c>
      <c r="E1946" t="s">
        <v>584</v>
      </c>
      <c r="F1946" t="s">
        <v>4388</v>
      </c>
      <c r="G1946" t="s">
        <v>2431</v>
      </c>
      <c r="H1946" t="s">
        <v>557</v>
      </c>
      <c r="I1946" t="s">
        <v>3221</v>
      </c>
      <c r="J1946" t="s">
        <v>37</v>
      </c>
      <c r="K1946" t="s">
        <v>586</v>
      </c>
      <c r="L1946" t="s">
        <v>39</v>
      </c>
      <c r="M1946">
        <v>719978</v>
      </c>
      <c r="N1946">
        <v>0</v>
      </c>
      <c r="O1946">
        <v>719978</v>
      </c>
      <c r="P1946">
        <v>0</v>
      </c>
      <c r="Q1946" t="s">
        <v>8999</v>
      </c>
      <c r="R1946" t="s">
        <v>3200</v>
      </c>
      <c r="S1946" t="s">
        <v>11364</v>
      </c>
      <c r="T1946" t="s">
        <v>588</v>
      </c>
      <c r="U1946" t="s">
        <v>11365</v>
      </c>
      <c r="V1946" t="s">
        <v>11366</v>
      </c>
      <c r="W1946" t="s">
        <v>588</v>
      </c>
      <c r="X1946" t="str">
        <f t="shared" si="30"/>
        <v>Funcionamiento</v>
      </c>
      <c r="Y1946" t="s">
        <v>2431</v>
      </c>
    </row>
    <row r="1947" spans="1:25" x14ac:dyDescent="0.2">
      <c r="A1947" t="s">
        <v>3200</v>
      </c>
      <c r="B1947" t="s">
        <v>8928</v>
      </c>
      <c r="C1947" s="71" t="s">
        <v>8998</v>
      </c>
      <c r="D1947" t="s">
        <v>583</v>
      </c>
      <c r="E1947" t="s">
        <v>584</v>
      </c>
      <c r="F1947" t="s">
        <v>4388</v>
      </c>
      <c r="G1947" t="s">
        <v>2431</v>
      </c>
      <c r="H1947" t="s">
        <v>192</v>
      </c>
      <c r="I1947" t="s">
        <v>147</v>
      </c>
      <c r="J1947" t="s">
        <v>37</v>
      </c>
      <c r="K1947" t="s">
        <v>586</v>
      </c>
      <c r="L1947" t="s">
        <v>39</v>
      </c>
      <c r="M1947">
        <v>1363839</v>
      </c>
      <c r="N1947">
        <v>0</v>
      </c>
      <c r="O1947">
        <v>1363839</v>
      </c>
      <c r="P1947">
        <v>0</v>
      </c>
      <c r="Q1947" t="s">
        <v>8999</v>
      </c>
      <c r="R1947" t="s">
        <v>3200</v>
      </c>
      <c r="S1947" t="s">
        <v>11364</v>
      </c>
      <c r="T1947" t="s">
        <v>588</v>
      </c>
      <c r="U1947" t="s">
        <v>11365</v>
      </c>
      <c r="V1947" t="s">
        <v>11366</v>
      </c>
      <c r="W1947" t="s">
        <v>588</v>
      </c>
      <c r="X1947" t="str">
        <f t="shared" si="30"/>
        <v>Funcionamiento</v>
      </c>
      <c r="Y1947" t="s">
        <v>2431</v>
      </c>
    </row>
    <row r="1948" spans="1:25" x14ac:dyDescent="0.2">
      <c r="A1948" t="s">
        <v>3200</v>
      </c>
      <c r="B1948" t="s">
        <v>8928</v>
      </c>
      <c r="C1948" s="71" t="s">
        <v>8998</v>
      </c>
      <c r="D1948" t="s">
        <v>583</v>
      </c>
      <c r="E1948" t="s">
        <v>584</v>
      </c>
      <c r="F1948" t="s">
        <v>4388</v>
      </c>
      <c r="G1948" t="s">
        <v>2431</v>
      </c>
      <c r="H1948" t="s">
        <v>166</v>
      </c>
      <c r="I1948" t="s">
        <v>120</v>
      </c>
      <c r="J1948" t="s">
        <v>37</v>
      </c>
      <c r="K1948" t="s">
        <v>586</v>
      </c>
      <c r="L1948" t="s">
        <v>39</v>
      </c>
      <c r="M1948">
        <v>473702</v>
      </c>
      <c r="N1948">
        <v>0</v>
      </c>
      <c r="O1948">
        <v>473702</v>
      </c>
      <c r="P1948">
        <v>0</v>
      </c>
      <c r="Q1948" t="s">
        <v>8999</v>
      </c>
      <c r="R1948" t="s">
        <v>3200</v>
      </c>
      <c r="S1948" t="s">
        <v>11364</v>
      </c>
      <c r="T1948" t="s">
        <v>588</v>
      </c>
      <c r="U1948" t="s">
        <v>11365</v>
      </c>
      <c r="V1948" t="s">
        <v>11366</v>
      </c>
      <c r="W1948" t="s">
        <v>588</v>
      </c>
      <c r="X1948" t="str">
        <f t="shared" si="30"/>
        <v>Funcionamiento</v>
      </c>
      <c r="Y1948" t="s">
        <v>2431</v>
      </c>
    </row>
    <row r="1949" spans="1:25" x14ac:dyDescent="0.2">
      <c r="A1949" t="s">
        <v>3200</v>
      </c>
      <c r="B1949" t="s">
        <v>8928</v>
      </c>
      <c r="C1949" s="71" t="s">
        <v>8998</v>
      </c>
      <c r="D1949" t="s">
        <v>583</v>
      </c>
      <c r="E1949" t="s">
        <v>584</v>
      </c>
      <c r="F1949" t="s">
        <v>4388</v>
      </c>
      <c r="G1949" t="s">
        <v>2431</v>
      </c>
      <c r="H1949" t="s">
        <v>178</v>
      </c>
      <c r="I1949" t="s">
        <v>132</v>
      </c>
      <c r="J1949" t="s">
        <v>37</v>
      </c>
      <c r="K1949" t="s">
        <v>586</v>
      </c>
      <c r="L1949" t="s">
        <v>39</v>
      </c>
      <c r="M1949">
        <v>2744786</v>
      </c>
      <c r="N1949">
        <v>0</v>
      </c>
      <c r="O1949">
        <v>2744786</v>
      </c>
      <c r="P1949">
        <v>0</v>
      </c>
      <c r="Q1949" t="s">
        <v>8999</v>
      </c>
      <c r="R1949" t="s">
        <v>3200</v>
      </c>
      <c r="S1949" t="s">
        <v>11364</v>
      </c>
      <c r="T1949" t="s">
        <v>588</v>
      </c>
      <c r="U1949" t="s">
        <v>11365</v>
      </c>
      <c r="V1949" t="s">
        <v>11366</v>
      </c>
      <c r="W1949" t="s">
        <v>588</v>
      </c>
      <c r="X1949" t="str">
        <f t="shared" si="30"/>
        <v>Funcionamiento</v>
      </c>
      <c r="Y1949" t="s">
        <v>2431</v>
      </c>
    </row>
    <row r="1950" spans="1:25" x14ac:dyDescent="0.2">
      <c r="A1950" t="s">
        <v>3146</v>
      </c>
      <c r="B1950" t="s">
        <v>8928</v>
      </c>
      <c r="C1950" s="71" t="s">
        <v>9000</v>
      </c>
      <c r="D1950" t="s">
        <v>583</v>
      </c>
      <c r="E1950" t="s">
        <v>584</v>
      </c>
      <c r="F1950" t="s">
        <v>4388</v>
      </c>
      <c r="G1950" t="s">
        <v>2431</v>
      </c>
      <c r="H1950" t="s">
        <v>177</v>
      </c>
      <c r="I1950" t="s">
        <v>131</v>
      </c>
      <c r="J1950" t="s">
        <v>37</v>
      </c>
      <c r="K1950" t="s">
        <v>586</v>
      </c>
      <c r="L1950" t="s">
        <v>39</v>
      </c>
      <c r="M1950">
        <v>732700</v>
      </c>
      <c r="N1950">
        <v>0</v>
      </c>
      <c r="O1950">
        <v>732700</v>
      </c>
      <c r="P1950">
        <v>0</v>
      </c>
      <c r="Q1950" t="s">
        <v>9001</v>
      </c>
      <c r="R1950" t="s">
        <v>3146</v>
      </c>
      <c r="S1950" t="s">
        <v>3504</v>
      </c>
      <c r="T1950" t="s">
        <v>588</v>
      </c>
      <c r="U1950" t="s">
        <v>11367</v>
      </c>
      <c r="V1950" t="s">
        <v>11368</v>
      </c>
      <c r="W1950" t="s">
        <v>588</v>
      </c>
      <c r="X1950" t="str">
        <f t="shared" si="30"/>
        <v>Funcionamiento</v>
      </c>
      <c r="Y1950" t="s">
        <v>2431</v>
      </c>
    </row>
    <row r="1951" spans="1:25" x14ac:dyDescent="0.2">
      <c r="A1951" t="s">
        <v>3146</v>
      </c>
      <c r="B1951" t="s">
        <v>8928</v>
      </c>
      <c r="C1951" s="71" t="s">
        <v>9000</v>
      </c>
      <c r="D1951" t="s">
        <v>583</v>
      </c>
      <c r="E1951" t="s">
        <v>584</v>
      </c>
      <c r="F1951" t="s">
        <v>4388</v>
      </c>
      <c r="G1951" t="s">
        <v>2431</v>
      </c>
      <c r="H1951" t="s">
        <v>172</v>
      </c>
      <c r="I1951" t="s">
        <v>126</v>
      </c>
      <c r="J1951" t="s">
        <v>37</v>
      </c>
      <c r="K1951" t="s">
        <v>586</v>
      </c>
      <c r="L1951" t="s">
        <v>39</v>
      </c>
      <c r="M1951">
        <v>3950800</v>
      </c>
      <c r="N1951">
        <v>0</v>
      </c>
      <c r="O1951">
        <v>3950800</v>
      </c>
      <c r="P1951">
        <v>0</v>
      </c>
      <c r="Q1951" t="s">
        <v>9001</v>
      </c>
      <c r="R1951" t="s">
        <v>3146</v>
      </c>
      <c r="S1951" t="s">
        <v>3504</v>
      </c>
      <c r="T1951" t="s">
        <v>588</v>
      </c>
      <c r="U1951" t="s">
        <v>11367</v>
      </c>
      <c r="V1951" t="s">
        <v>11368</v>
      </c>
      <c r="W1951" t="s">
        <v>588</v>
      </c>
      <c r="X1951" t="str">
        <f t="shared" si="30"/>
        <v>Funcionamiento</v>
      </c>
      <c r="Y1951" t="s">
        <v>2431</v>
      </c>
    </row>
    <row r="1952" spans="1:25" x14ac:dyDescent="0.2">
      <c r="A1952" t="s">
        <v>3146</v>
      </c>
      <c r="B1952" t="s">
        <v>8928</v>
      </c>
      <c r="C1952" s="71" t="s">
        <v>9000</v>
      </c>
      <c r="D1952" t="s">
        <v>583</v>
      </c>
      <c r="E1952" t="s">
        <v>584</v>
      </c>
      <c r="F1952" t="s">
        <v>4388</v>
      </c>
      <c r="G1952" t="s">
        <v>2431</v>
      </c>
      <c r="H1952" t="s">
        <v>174</v>
      </c>
      <c r="I1952" t="s">
        <v>128</v>
      </c>
      <c r="J1952" t="s">
        <v>37</v>
      </c>
      <c r="K1952" t="s">
        <v>586</v>
      </c>
      <c r="L1952" t="s">
        <v>39</v>
      </c>
      <c r="M1952">
        <v>1464500</v>
      </c>
      <c r="N1952">
        <v>0</v>
      </c>
      <c r="O1952">
        <v>1464500</v>
      </c>
      <c r="P1952">
        <v>0</v>
      </c>
      <c r="Q1952" t="s">
        <v>9001</v>
      </c>
      <c r="R1952" t="s">
        <v>3146</v>
      </c>
      <c r="S1952" t="s">
        <v>3504</v>
      </c>
      <c r="T1952" t="s">
        <v>588</v>
      </c>
      <c r="U1952" t="s">
        <v>11367</v>
      </c>
      <c r="V1952" t="s">
        <v>11368</v>
      </c>
      <c r="W1952" t="s">
        <v>588</v>
      </c>
      <c r="X1952" t="str">
        <f t="shared" si="30"/>
        <v>Funcionamiento</v>
      </c>
      <c r="Y1952" t="s">
        <v>2431</v>
      </c>
    </row>
    <row r="1953" spans="1:25" x14ac:dyDescent="0.2">
      <c r="A1953" t="s">
        <v>3146</v>
      </c>
      <c r="B1953" t="s">
        <v>8928</v>
      </c>
      <c r="C1953" s="71" t="s">
        <v>9000</v>
      </c>
      <c r="D1953" t="s">
        <v>583</v>
      </c>
      <c r="E1953" t="s">
        <v>584</v>
      </c>
      <c r="F1953" t="s">
        <v>4388</v>
      </c>
      <c r="G1953" t="s">
        <v>2431</v>
      </c>
      <c r="H1953" t="s">
        <v>175</v>
      </c>
      <c r="I1953" t="s">
        <v>129</v>
      </c>
      <c r="J1953" t="s">
        <v>37</v>
      </c>
      <c r="K1953" t="s">
        <v>586</v>
      </c>
      <c r="L1953" t="s">
        <v>39</v>
      </c>
      <c r="M1953">
        <v>452200</v>
      </c>
      <c r="N1953">
        <v>0</v>
      </c>
      <c r="O1953">
        <v>452200</v>
      </c>
      <c r="P1953">
        <v>0</v>
      </c>
      <c r="Q1953" t="s">
        <v>9001</v>
      </c>
      <c r="R1953" t="s">
        <v>3146</v>
      </c>
      <c r="S1953" t="s">
        <v>3504</v>
      </c>
      <c r="T1953" t="s">
        <v>588</v>
      </c>
      <c r="U1953" t="s">
        <v>11367</v>
      </c>
      <c r="V1953" t="s">
        <v>11368</v>
      </c>
      <c r="W1953" t="s">
        <v>588</v>
      </c>
      <c r="X1953" t="str">
        <f t="shared" si="30"/>
        <v>Funcionamiento</v>
      </c>
      <c r="Y1953" t="s">
        <v>2431</v>
      </c>
    </row>
    <row r="1954" spans="1:25" x14ac:dyDescent="0.2">
      <c r="A1954" t="s">
        <v>3146</v>
      </c>
      <c r="B1954" t="s">
        <v>8928</v>
      </c>
      <c r="C1954" s="71" t="s">
        <v>9000</v>
      </c>
      <c r="D1954" t="s">
        <v>583</v>
      </c>
      <c r="E1954" t="s">
        <v>584</v>
      </c>
      <c r="F1954" t="s">
        <v>4388</v>
      </c>
      <c r="G1954" t="s">
        <v>2431</v>
      </c>
      <c r="H1954" t="s">
        <v>173</v>
      </c>
      <c r="I1954" t="s">
        <v>127</v>
      </c>
      <c r="J1954" t="s">
        <v>37</v>
      </c>
      <c r="K1954" t="s">
        <v>586</v>
      </c>
      <c r="L1954" t="s">
        <v>39</v>
      </c>
      <c r="M1954">
        <v>2798900</v>
      </c>
      <c r="N1954">
        <v>0</v>
      </c>
      <c r="O1954">
        <v>2798900</v>
      </c>
      <c r="P1954">
        <v>0</v>
      </c>
      <c r="Q1954" t="s">
        <v>9001</v>
      </c>
      <c r="R1954" t="s">
        <v>3146</v>
      </c>
      <c r="S1954" t="s">
        <v>3504</v>
      </c>
      <c r="T1954" t="s">
        <v>588</v>
      </c>
      <c r="U1954" t="s">
        <v>11367</v>
      </c>
      <c r="V1954" t="s">
        <v>11368</v>
      </c>
      <c r="W1954" t="s">
        <v>588</v>
      </c>
      <c r="X1954" t="str">
        <f t="shared" si="30"/>
        <v>Funcionamiento</v>
      </c>
      <c r="Y1954" t="s">
        <v>2431</v>
      </c>
    </row>
    <row r="1955" spans="1:25" x14ac:dyDescent="0.2">
      <c r="A1955" t="s">
        <v>3146</v>
      </c>
      <c r="B1955" t="s">
        <v>8928</v>
      </c>
      <c r="C1955" s="71" t="s">
        <v>9000</v>
      </c>
      <c r="D1955" t="s">
        <v>583</v>
      </c>
      <c r="E1955" t="s">
        <v>584</v>
      </c>
      <c r="F1955" t="s">
        <v>4388</v>
      </c>
      <c r="G1955" t="s">
        <v>2431</v>
      </c>
      <c r="H1955" t="s">
        <v>176</v>
      </c>
      <c r="I1955" t="s">
        <v>130</v>
      </c>
      <c r="J1955" t="s">
        <v>37</v>
      </c>
      <c r="K1955" t="s">
        <v>586</v>
      </c>
      <c r="L1955" t="s">
        <v>39</v>
      </c>
      <c r="M1955">
        <v>1098700</v>
      </c>
      <c r="N1955">
        <v>0</v>
      </c>
      <c r="O1955">
        <v>1098700</v>
      </c>
      <c r="P1955">
        <v>0</v>
      </c>
      <c r="Q1955" t="s">
        <v>9001</v>
      </c>
      <c r="R1955" t="s">
        <v>3146</v>
      </c>
      <c r="S1955" t="s">
        <v>3504</v>
      </c>
      <c r="T1955" t="s">
        <v>588</v>
      </c>
      <c r="U1955" t="s">
        <v>11367</v>
      </c>
      <c r="V1955" t="s">
        <v>11368</v>
      </c>
      <c r="W1955" t="s">
        <v>588</v>
      </c>
      <c r="X1955" t="str">
        <f t="shared" si="30"/>
        <v>Funcionamiento</v>
      </c>
      <c r="Y1955" t="s">
        <v>2431</v>
      </c>
    </row>
    <row r="1956" spans="1:25" x14ac:dyDescent="0.2">
      <c r="A1956" t="s">
        <v>3211</v>
      </c>
      <c r="B1956" t="s">
        <v>11210</v>
      </c>
      <c r="C1956" s="71" t="s">
        <v>11369</v>
      </c>
      <c r="D1956" t="s">
        <v>583</v>
      </c>
      <c r="E1956" t="s">
        <v>584</v>
      </c>
      <c r="F1956" t="s">
        <v>3087</v>
      </c>
      <c r="G1956" t="s">
        <v>2431</v>
      </c>
      <c r="H1956" t="s">
        <v>197</v>
      </c>
      <c r="I1956" t="s">
        <v>155</v>
      </c>
      <c r="J1956" t="s">
        <v>48</v>
      </c>
      <c r="K1956" t="s">
        <v>596</v>
      </c>
      <c r="L1956" t="s">
        <v>39</v>
      </c>
      <c r="M1956">
        <v>16776544</v>
      </c>
      <c r="N1956">
        <v>0</v>
      </c>
      <c r="O1956">
        <v>16776544</v>
      </c>
      <c r="P1956">
        <v>3871510</v>
      </c>
      <c r="Q1956" t="s">
        <v>11370</v>
      </c>
      <c r="R1956" t="s">
        <v>3211</v>
      </c>
      <c r="S1956" t="s">
        <v>11371</v>
      </c>
      <c r="T1956" t="s">
        <v>588</v>
      </c>
      <c r="U1956" t="s">
        <v>588</v>
      </c>
      <c r="V1956" t="s">
        <v>588</v>
      </c>
      <c r="W1956" t="s">
        <v>588</v>
      </c>
      <c r="X1956" t="str">
        <f t="shared" si="30"/>
        <v>Inversión</v>
      </c>
      <c r="Y1956" t="s">
        <v>626</v>
      </c>
    </row>
    <row r="1957" spans="1:25" x14ac:dyDescent="0.2">
      <c r="A1957" t="s">
        <v>3215</v>
      </c>
      <c r="B1957" t="s">
        <v>11267</v>
      </c>
      <c r="C1957" s="71" t="s">
        <v>11372</v>
      </c>
      <c r="D1957" t="s">
        <v>583</v>
      </c>
      <c r="E1957" t="s">
        <v>602</v>
      </c>
      <c r="F1957" t="s">
        <v>3087</v>
      </c>
      <c r="G1957" t="s">
        <v>2431</v>
      </c>
      <c r="H1957" t="s">
        <v>197</v>
      </c>
      <c r="I1957" t="s">
        <v>155</v>
      </c>
      <c r="J1957" t="s">
        <v>48</v>
      </c>
      <c r="K1957" t="s">
        <v>596</v>
      </c>
      <c r="L1957" t="s">
        <v>39</v>
      </c>
      <c r="M1957">
        <v>12752662</v>
      </c>
      <c r="N1957">
        <v>0</v>
      </c>
      <c r="O1957">
        <v>12752662</v>
      </c>
      <c r="P1957">
        <v>12752662</v>
      </c>
      <c r="Q1957" t="s">
        <v>11373</v>
      </c>
      <c r="R1957" t="s">
        <v>3215</v>
      </c>
      <c r="S1957" t="s">
        <v>588</v>
      </c>
      <c r="T1957" t="s">
        <v>588</v>
      </c>
      <c r="U1957" t="s">
        <v>588</v>
      </c>
      <c r="V1957" t="s">
        <v>588</v>
      </c>
      <c r="W1957" t="s">
        <v>588</v>
      </c>
      <c r="X1957" t="str">
        <f t="shared" si="30"/>
        <v>Inversión</v>
      </c>
      <c r="Y1957" t="s">
        <v>626</v>
      </c>
    </row>
    <row r="1958" spans="1:25" x14ac:dyDescent="0.2">
      <c r="A1958" t="s">
        <v>3034</v>
      </c>
      <c r="B1958" t="s">
        <v>4480</v>
      </c>
      <c r="C1958" s="71" t="s">
        <v>4481</v>
      </c>
      <c r="D1958" t="s">
        <v>583</v>
      </c>
      <c r="E1958" t="s">
        <v>584</v>
      </c>
      <c r="F1958" t="s">
        <v>548</v>
      </c>
      <c r="G1958" t="s">
        <v>2454</v>
      </c>
      <c r="H1958" t="s">
        <v>190</v>
      </c>
      <c r="I1958" t="s">
        <v>145</v>
      </c>
      <c r="J1958" t="s">
        <v>37</v>
      </c>
      <c r="K1958" t="s">
        <v>586</v>
      </c>
      <c r="L1958" t="s">
        <v>39</v>
      </c>
      <c r="M1958">
        <v>1200000</v>
      </c>
      <c r="N1958">
        <v>0</v>
      </c>
      <c r="O1958">
        <v>1200000</v>
      </c>
      <c r="P1958">
        <v>312723</v>
      </c>
      <c r="Q1958" t="s">
        <v>2455</v>
      </c>
      <c r="R1958" t="s">
        <v>3034</v>
      </c>
      <c r="S1958" t="s">
        <v>11374</v>
      </c>
      <c r="T1958" t="s">
        <v>11375</v>
      </c>
      <c r="U1958" t="s">
        <v>11376</v>
      </c>
      <c r="V1958" t="s">
        <v>11377</v>
      </c>
      <c r="W1958" t="s">
        <v>588</v>
      </c>
      <c r="X1958" t="str">
        <f t="shared" si="30"/>
        <v>Funcionamiento</v>
      </c>
      <c r="Y1958" t="s">
        <v>2454</v>
      </c>
    </row>
    <row r="1959" spans="1:25" x14ac:dyDescent="0.2">
      <c r="A1959" t="s">
        <v>3034</v>
      </c>
      <c r="B1959" t="s">
        <v>4480</v>
      </c>
      <c r="C1959" s="71" t="s">
        <v>4481</v>
      </c>
      <c r="D1959" t="s">
        <v>583</v>
      </c>
      <c r="E1959" t="s">
        <v>584</v>
      </c>
      <c r="F1959" t="s">
        <v>548</v>
      </c>
      <c r="G1959" t="s">
        <v>2454</v>
      </c>
      <c r="H1959" t="s">
        <v>186</v>
      </c>
      <c r="I1959" t="s">
        <v>140</v>
      </c>
      <c r="J1959" t="s">
        <v>37</v>
      </c>
      <c r="K1959" t="s">
        <v>586</v>
      </c>
      <c r="L1959" t="s">
        <v>39</v>
      </c>
      <c r="M1959">
        <v>39000000</v>
      </c>
      <c r="N1959">
        <v>0</v>
      </c>
      <c r="O1959">
        <v>39000000</v>
      </c>
      <c r="P1959">
        <v>5869862</v>
      </c>
      <c r="Q1959" t="s">
        <v>2455</v>
      </c>
      <c r="R1959" t="s">
        <v>3034</v>
      </c>
      <c r="S1959" t="s">
        <v>11374</v>
      </c>
      <c r="T1959" t="s">
        <v>11375</v>
      </c>
      <c r="U1959" t="s">
        <v>11376</v>
      </c>
      <c r="V1959" t="s">
        <v>11377</v>
      </c>
      <c r="W1959" t="s">
        <v>588</v>
      </c>
      <c r="X1959" t="str">
        <f t="shared" si="30"/>
        <v>Funcionamiento</v>
      </c>
      <c r="Y1959" t="s">
        <v>2454</v>
      </c>
    </row>
    <row r="1960" spans="1:25" x14ac:dyDescent="0.2">
      <c r="A1960" t="s">
        <v>3034</v>
      </c>
      <c r="B1960" t="s">
        <v>4480</v>
      </c>
      <c r="C1960" s="71" t="s">
        <v>4481</v>
      </c>
      <c r="D1960" t="s">
        <v>583</v>
      </c>
      <c r="E1960" t="s">
        <v>584</v>
      </c>
      <c r="F1960" t="s">
        <v>548</v>
      </c>
      <c r="G1960" t="s">
        <v>2454</v>
      </c>
      <c r="H1960" t="s">
        <v>189</v>
      </c>
      <c r="I1960" t="s">
        <v>144</v>
      </c>
      <c r="J1960" t="s">
        <v>37</v>
      </c>
      <c r="K1960" t="s">
        <v>586</v>
      </c>
      <c r="L1960" t="s">
        <v>39</v>
      </c>
      <c r="M1960">
        <v>800000</v>
      </c>
      <c r="N1960">
        <v>0</v>
      </c>
      <c r="O1960">
        <v>800000</v>
      </c>
      <c r="P1960">
        <v>277517</v>
      </c>
      <c r="Q1960" t="s">
        <v>2455</v>
      </c>
      <c r="R1960" t="s">
        <v>3034</v>
      </c>
      <c r="S1960" t="s">
        <v>11374</v>
      </c>
      <c r="T1960" t="s">
        <v>11375</v>
      </c>
      <c r="U1960" t="s">
        <v>11376</v>
      </c>
      <c r="V1960" t="s">
        <v>11377</v>
      </c>
      <c r="W1960" t="s">
        <v>588</v>
      </c>
      <c r="X1960" t="str">
        <f t="shared" si="30"/>
        <v>Funcionamiento</v>
      </c>
      <c r="Y1960" t="s">
        <v>2454</v>
      </c>
    </row>
    <row r="1961" spans="1:25" x14ac:dyDescent="0.2">
      <c r="A1961" t="s">
        <v>3037</v>
      </c>
      <c r="B1961" t="s">
        <v>3307</v>
      </c>
      <c r="C1961" s="71" t="s">
        <v>4482</v>
      </c>
      <c r="D1961" t="s">
        <v>583</v>
      </c>
      <c r="E1961" t="s">
        <v>584</v>
      </c>
      <c r="F1961" t="s">
        <v>548</v>
      </c>
      <c r="G1961" t="s">
        <v>2454</v>
      </c>
      <c r="H1961" t="s">
        <v>169</v>
      </c>
      <c r="I1961" t="s">
        <v>123</v>
      </c>
      <c r="J1961" t="s">
        <v>37</v>
      </c>
      <c r="K1961" t="s">
        <v>586</v>
      </c>
      <c r="L1961" t="s">
        <v>39</v>
      </c>
      <c r="M1961">
        <v>3991783</v>
      </c>
      <c r="N1961">
        <v>0</v>
      </c>
      <c r="O1961">
        <v>3991783</v>
      </c>
      <c r="P1961">
        <v>0</v>
      </c>
      <c r="Q1961" t="s">
        <v>2456</v>
      </c>
      <c r="R1961" t="s">
        <v>3037</v>
      </c>
      <c r="S1961" t="s">
        <v>3048</v>
      </c>
      <c r="T1961" t="s">
        <v>588</v>
      </c>
      <c r="U1961" t="s">
        <v>4483</v>
      </c>
      <c r="V1961" t="s">
        <v>4484</v>
      </c>
      <c r="W1961" t="s">
        <v>3055</v>
      </c>
      <c r="X1961" t="str">
        <f t="shared" si="30"/>
        <v>Funcionamiento</v>
      </c>
      <c r="Y1961" t="s">
        <v>2454</v>
      </c>
    </row>
    <row r="1962" spans="1:25" x14ac:dyDescent="0.2">
      <c r="A1962" t="s">
        <v>3037</v>
      </c>
      <c r="B1962" t="s">
        <v>3307</v>
      </c>
      <c r="C1962" s="71" t="s">
        <v>4482</v>
      </c>
      <c r="D1962" t="s">
        <v>583</v>
      </c>
      <c r="E1962" t="s">
        <v>584</v>
      </c>
      <c r="F1962" t="s">
        <v>548</v>
      </c>
      <c r="G1962" t="s">
        <v>2454</v>
      </c>
      <c r="H1962" t="s">
        <v>180</v>
      </c>
      <c r="I1962" t="s">
        <v>134</v>
      </c>
      <c r="J1962" t="s">
        <v>37</v>
      </c>
      <c r="K1962" t="s">
        <v>586</v>
      </c>
      <c r="L1962" t="s">
        <v>39</v>
      </c>
      <c r="M1962">
        <v>158945</v>
      </c>
      <c r="N1962">
        <v>0</v>
      </c>
      <c r="O1962">
        <v>158945</v>
      </c>
      <c r="P1962">
        <v>0</v>
      </c>
      <c r="Q1962" t="s">
        <v>2456</v>
      </c>
      <c r="R1962" t="s">
        <v>3037</v>
      </c>
      <c r="S1962" t="s">
        <v>3048</v>
      </c>
      <c r="T1962" t="s">
        <v>588</v>
      </c>
      <c r="U1962" t="s">
        <v>4483</v>
      </c>
      <c r="V1962" t="s">
        <v>4484</v>
      </c>
      <c r="W1962" t="s">
        <v>3055</v>
      </c>
      <c r="X1962" t="str">
        <f t="shared" si="30"/>
        <v>Funcionamiento</v>
      </c>
      <c r="Y1962" t="s">
        <v>2454</v>
      </c>
    </row>
    <row r="1963" spans="1:25" x14ac:dyDescent="0.2">
      <c r="A1963" t="s">
        <v>3037</v>
      </c>
      <c r="B1963" t="s">
        <v>3307</v>
      </c>
      <c r="C1963" s="71" t="s">
        <v>4482</v>
      </c>
      <c r="D1963" t="s">
        <v>583</v>
      </c>
      <c r="E1963" t="s">
        <v>584</v>
      </c>
      <c r="F1963" t="s">
        <v>548</v>
      </c>
      <c r="G1963" t="s">
        <v>2454</v>
      </c>
      <c r="H1963" t="s">
        <v>166</v>
      </c>
      <c r="I1963" t="s">
        <v>120</v>
      </c>
      <c r="J1963" t="s">
        <v>37</v>
      </c>
      <c r="K1963" t="s">
        <v>586</v>
      </c>
      <c r="L1963" t="s">
        <v>39</v>
      </c>
      <c r="M1963">
        <v>681176</v>
      </c>
      <c r="N1963">
        <v>0</v>
      </c>
      <c r="O1963">
        <v>681176</v>
      </c>
      <c r="P1963">
        <v>0</v>
      </c>
      <c r="Q1963" t="s">
        <v>2456</v>
      </c>
      <c r="R1963" t="s">
        <v>3037</v>
      </c>
      <c r="S1963" t="s">
        <v>3048</v>
      </c>
      <c r="T1963" t="s">
        <v>588</v>
      </c>
      <c r="U1963" t="s">
        <v>4483</v>
      </c>
      <c r="V1963" t="s">
        <v>4484</v>
      </c>
      <c r="W1963" t="s">
        <v>3055</v>
      </c>
      <c r="X1963" t="str">
        <f t="shared" si="30"/>
        <v>Funcionamiento</v>
      </c>
      <c r="Y1963" t="s">
        <v>2454</v>
      </c>
    </row>
    <row r="1964" spans="1:25" x14ac:dyDescent="0.2">
      <c r="A1964" t="s">
        <v>3037</v>
      </c>
      <c r="B1964" t="s">
        <v>3307</v>
      </c>
      <c r="C1964" s="71" t="s">
        <v>4482</v>
      </c>
      <c r="D1964" t="s">
        <v>583</v>
      </c>
      <c r="E1964" t="s">
        <v>584</v>
      </c>
      <c r="F1964" t="s">
        <v>548</v>
      </c>
      <c r="G1964" t="s">
        <v>2454</v>
      </c>
      <c r="H1964" t="s">
        <v>178</v>
      </c>
      <c r="I1964" t="s">
        <v>132</v>
      </c>
      <c r="J1964" t="s">
        <v>37</v>
      </c>
      <c r="K1964" t="s">
        <v>586</v>
      </c>
      <c r="L1964" t="s">
        <v>39</v>
      </c>
      <c r="M1964">
        <v>1702248</v>
      </c>
      <c r="N1964">
        <v>0</v>
      </c>
      <c r="O1964">
        <v>1702248</v>
      </c>
      <c r="P1964">
        <v>0</v>
      </c>
      <c r="Q1964" t="s">
        <v>2456</v>
      </c>
      <c r="R1964" t="s">
        <v>3037</v>
      </c>
      <c r="S1964" t="s">
        <v>3048</v>
      </c>
      <c r="T1964" t="s">
        <v>588</v>
      </c>
      <c r="U1964" t="s">
        <v>4483</v>
      </c>
      <c r="V1964" t="s">
        <v>4484</v>
      </c>
      <c r="W1964" t="s">
        <v>3055</v>
      </c>
      <c r="X1964" t="str">
        <f t="shared" si="30"/>
        <v>Funcionamiento</v>
      </c>
      <c r="Y1964" t="s">
        <v>2454</v>
      </c>
    </row>
    <row r="1965" spans="1:25" x14ac:dyDescent="0.2">
      <c r="A1965" t="s">
        <v>3037</v>
      </c>
      <c r="B1965" t="s">
        <v>3307</v>
      </c>
      <c r="C1965" s="71" t="s">
        <v>4482</v>
      </c>
      <c r="D1965" t="s">
        <v>583</v>
      </c>
      <c r="E1965" t="s">
        <v>584</v>
      </c>
      <c r="F1965" t="s">
        <v>548</v>
      </c>
      <c r="G1965" t="s">
        <v>2454</v>
      </c>
      <c r="H1965" t="s">
        <v>192</v>
      </c>
      <c r="I1965" t="s">
        <v>147</v>
      </c>
      <c r="J1965" t="s">
        <v>37</v>
      </c>
      <c r="K1965" t="s">
        <v>586</v>
      </c>
      <c r="L1965" t="s">
        <v>39</v>
      </c>
      <c r="M1965">
        <v>2383301</v>
      </c>
      <c r="N1965">
        <v>-679894</v>
      </c>
      <c r="O1965">
        <v>1703407</v>
      </c>
      <c r="P1965">
        <v>0</v>
      </c>
      <c r="Q1965" t="s">
        <v>2456</v>
      </c>
      <c r="R1965" t="s">
        <v>3037</v>
      </c>
      <c r="S1965" t="s">
        <v>3048</v>
      </c>
      <c r="T1965" t="s">
        <v>588</v>
      </c>
      <c r="U1965" t="s">
        <v>4483</v>
      </c>
      <c r="V1965" t="s">
        <v>4484</v>
      </c>
      <c r="W1965" t="s">
        <v>3055</v>
      </c>
      <c r="X1965" t="str">
        <f t="shared" si="30"/>
        <v>Funcionamiento</v>
      </c>
      <c r="Y1965" t="s">
        <v>2454</v>
      </c>
    </row>
    <row r="1966" spans="1:25" x14ac:dyDescent="0.2">
      <c r="A1966" t="s">
        <v>3037</v>
      </c>
      <c r="B1966" t="s">
        <v>3307</v>
      </c>
      <c r="C1966" s="71" t="s">
        <v>4482</v>
      </c>
      <c r="D1966" t="s">
        <v>583</v>
      </c>
      <c r="E1966" t="s">
        <v>584</v>
      </c>
      <c r="F1966" t="s">
        <v>548</v>
      </c>
      <c r="G1966" t="s">
        <v>2454</v>
      </c>
      <c r="H1966" t="s">
        <v>171</v>
      </c>
      <c r="I1966" t="s">
        <v>125</v>
      </c>
      <c r="J1966" t="s">
        <v>37</v>
      </c>
      <c r="K1966" t="s">
        <v>586</v>
      </c>
      <c r="L1966" t="s">
        <v>39</v>
      </c>
      <c r="M1966">
        <v>1348510</v>
      </c>
      <c r="N1966">
        <v>0</v>
      </c>
      <c r="O1966">
        <v>1348510</v>
      </c>
      <c r="P1966">
        <v>0</v>
      </c>
      <c r="Q1966" t="s">
        <v>2456</v>
      </c>
      <c r="R1966" t="s">
        <v>3037</v>
      </c>
      <c r="S1966" t="s">
        <v>3048</v>
      </c>
      <c r="T1966" t="s">
        <v>588</v>
      </c>
      <c r="U1966" t="s">
        <v>4483</v>
      </c>
      <c r="V1966" t="s">
        <v>4484</v>
      </c>
      <c r="W1966" t="s">
        <v>3055</v>
      </c>
      <c r="X1966" t="str">
        <f t="shared" si="30"/>
        <v>Funcionamiento</v>
      </c>
      <c r="Y1966" t="s">
        <v>2454</v>
      </c>
    </row>
    <row r="1967" spans="1:25" x14ac:dyDescent="0.2">
      <c r="A1967" t="s">
        <v>3037</v>
      </c>
      <c r="B1967" t="s">
        <v>3307</v>
      </c>
      <c r="C1967" s="71" t="s">
        <v>4482</v>
      </c>
      <c r="D1967" t="s">
        <v>583</v>
      </c>
      <c r="E1967" t="s">
        <v>584</v>
      </c>
      <c r="F1967" t="s">
        <v>548</v>
      </c>
      <c r="G1967" t="s">
        <v>2454</v>
      </c>
      <c r="H1967" t="s">
        <v>164</v>
      </c>
      <c r="I1967" t="s">
        <v>118</v>
      </c>
      <c r="J1967" t="s">
        <v>37</v>
      </c>
      <c r="K1967" t="s">
        <v>586</v>
      </c>
      <c r="L1967" t="s">
        <v>39</v>
      </c>
      <c r="M1967">
        <v>40046348</v>
      </c>
      <c r="N1967">
        <v>0</v>
      </c>
      <c r="O1967">
        <v>40046348</v>
      </c>
      <c r="P1967">
        <v>0</v>
      </c>
      <c r="Q1967" t="s">
        <v>2456</v>
      </c>
      <c r="R1967" t="s">
        <v>3037</v>
      </c>
      <c r="S1967" t="s">
        <v>3048</v>
      </c>
      <c r="T1967" t="s">
        <v>588</v>
      </c>
      <c r="U1967" t="s">
        <v>4483</v>
      </c>
      <c r="V1967" t="s">
        <v>4484</v>
      </c>
      <c r="W1967" t="s">
        <v>3055</v>
      </c>
      <c r="X1967" t="str">
        <f t="shared" si="30"/>
        <v>Funcionamiento</v>
      </c>
      <c r="Y1967" t="s">
        <v>2454</v>
      </c>
    </row>
    <row r="1968" spans="1:25" x14ac:dyDescent="0.2">
      <c r="A1968" t="s">
        <v>3037</v>
      </c>
      <c r="B1968" t="s">
        <v>3307</v>
      </c>
      <c r="C1968" s="71" t="s">
        <v>4482</v>
      </c>
      <c r="D1968" t="s">
        <v>583</v>
      </c>
      <c r="E1968" t="s">
        <v>584</v>
      </c>
      <c r="F1968" t="s">
        <v>548</v>
      </c>
      <c r="G1968" t="s">
        <v>2454</v>
      </c>
      <c r="H1968" t="s">
        <v>167</v>
      </c>
      <c r="I1968" t="s">
        <v>3051</v>
      </c>
      <c r="J1968" t="s">
        <v>37</v>
      </c>
      <c r="K1968" t="s">
        <v>586</v>
      </c>
      <c r="L1968" t="s">
        <v>39</v>
      </c>
      <c r="M1968">
        <v>860547</v>
      </c>
      <c r="N1968">
        <v>0</v>
      </c>
      <c r="O1968">
        <v>860547</v>
      </c>
      <c r="P1968">
        <v>0</v>
      </c>
      <c r="Q1968" t="s">
        <v>2456</v>
      </c>
      <c r="R1968" t="s">
        <v>3037</v>
      </c>
      <c r="S1968" t="s">
        <v>3048</v>
      </c>
      <c r="T1968" t="s">
        <v>588</v>
      </c>
      <c r="U1968" t="s">
        <v>4483</v>
      </c>
      <c r="V1968" t="s">
        <v>4484</v>
      </c>
      <c r="W1968" t="s">
        <v>3055</v>
      </c>
      <c r="X1968" t="str">
        <f t="shared" si="30"/>
        <v>Funcionamiento</v>
      </c>
      <c r="Y1968" t="s">
        <v>2454</v>
      </c>
    </row>
    <row r="1969" spans="1:25" x14ac:dyDescent="0.2">
      <c r="A1969" t="s">
        <v>3037</v>
      </c>
      <c r="B1969" t="s">
        <v>3307</v>
      </c>
      <c r="C1969" s="71" t="s">
        <v>4482</v>
      </c>
      <c r="D1969" t="s">
        <v>583</v>
      </c>
      <c r="E1969" t="s">
        <v>584</v>
      </c>
      <c r="F1969" t="s">
        <v>548</v>
      </c>
      <c r="G1969" t="s">
        <v>2454</v>
      </c>
      <c r="H1969" t="s">
        <v>181</v>
      </c>
      <c r="I1969" t="s">
        <v>135</v>
      </c>
      <c r="J1969" t="s">
        <v>37</v>
      </c>
      <c r="K1969" t="s">
        <v>586</v>
      </c>
      <c r="L1969" t="s">
        <v>39</v>
      </c>
      <c r="M1969">
        <v>2240265</v>
      </c>
      <c r="N1969">
        <v>0</v>
      </c>
      <c r="O1969">
        <v>2240265</v>
      </c>
      <c r="P1969">
        <v>0</v>
      </c>
      <c r="Q1969" t="s">
        <v>2456</v>
      </c>
      <c r="R1969" t="s">
        <v>3037</v>
      </c>
      <c r="S1969" t="s">
        <v>3048</v>
      </c>
      <c r="T1969" t="s">
        <v>588</v>
      </c>
      <c r="U1969" t="s">
        <v>4483</v>
      </c>
      <c r="V1969" t="s">
        <v>4484</v>
      </c>
      <c r="W1969" t="s">
        <v>3055</v>
      </c>
      <c r="X1969" t="str">
        <f t="shared" si="30"/>
        <v>Funcionamiento</v>
      </c>
      <c r="Y1969" t="s">
        <v>2454</v>
      </c>
    </row>
    <row r="1970" spans="1:25" x14ac:dyDescent="0.2">
      <c r="A1970" t="s">
        <v>3043</v>
      </c>
      <c r="B1970" t="s">
        <v>3307</v>
      </c>
      <c r="C1970" s="71" t="s">
        <v>4485</v>
      </c>
      <c r="D1970" t="s">
        <v>583</v>
      </c>
      <c r="E1970" t="s">
        <v>584</v>
      </c>
      <c r="F1970" t="s">
        <v>548</v>
      </c>
      <c r="G1970" t="s">
        <v>2454</v>
      </c>
      <c r="H1970" t="s">
        <v>174</v>
      </c>
      <c r="I1970" t="s">
        <v>128</v>
      </c>
      <c r="J1970" t="s">
        <v>37</v>
      </c>
      <c r="K1970" t="s">
        <v>586</v>
      </c>
      <c r="L1970" t="s">
        <v>39</v>
      </c>
      <c r="M1970">
        <v>2220400</v>
      </c>
      <c r="N1970">
        <v>0</v>
      </c>
      <c r="O1970">
        <v>2220400</v>
      </c>
      <c r="P1970">
        <v>0</v>
      </c>
      <c r="Q1970" t="s">
        <v>2457</v>
      </c>
      <c r="R1970" t="s">
        <v>3043</v>
      </c>
      <c r="S1970" t="s">
        <v>3055</v>
      </c>
      <c r="T1970" t="s">
        <v>588</v>
      </c>
      <c r="U1970" t="s">
        <v>4486</v>
      </c>
      <c r="V1970" t="s">
        <v>4487</v>
      </c>
      <c r="W1970" t="s">
        <v>588</v>
      </c>
      <c r="X1970" t="str">
        <f t="shared" si="30"/>
        <v>Funcionamiento</v>
      </c>
      <c r="Y1970" t="s">
        <v>2454</v>
      </c>
    </row>
    <row r="1971" spans="1:25" x14ac:dyDescent="0.2">
      <c r="A1971" t="s">
        <v>3043</v>
      </c>
      <c r="B1971" t="s">
        <v>3307</v>
      </c>
      <c r="C1971" s="71" t="s">
        <v>4485</v>
      </c>
      <c r="D1971" t="s">
        <v>583</v>
      </c>
      <c r="E1971" t="s">
        <v>584</v>
      </c>
      <c r="F1971" t="s">
        <v>548</v>
      </c>
      <c r="G1971" t="s">
        <v>2454</v>
      </c>
      <c r="H1971" t="s">
        <v>177</v>
      </c>
      <c r="I1971" t="s">
        <v>131</v>
      </c>
      <c r="J1971" t="s">
        <v>37</v>
      </c>
      <c r="K1971" t="s">
        <v>586</v>
      </c>
      <c r="L1971" t="s">
        <v>39</v>
      </c>
      <c r="M1971">
        <v>1111000</v>
      </c>
      <c r="N1971">
        <v>0</v>
      </c>
      <c r="O1971">
        <v>1111000</v>
      </c>
      <c r="P1971">
        <v>0</v>
      </c>
      <c r="Q1971" t="s">
        <v>2457</v>
      </c>
      <c r="R1971" t="s">
        <v>3043</v>
      </c>
      <c r="S1971" t="s">
        <v>3055</v>
      </c>
      <c r="T1971" t="s">
        <v>588</v>
      </c>
      <c r="U1971" t="s">
        <v>4486</v>
      </c>
      <c r="V1971" t="s">
        <v>4487</v>
      </c>
      <c r="W1971" t="s">
        <v>588</v>
      </c>
      <c r="X1971" t="str">
        <f t="shared" si="30"/>
        <v>Funcionamiento</v>
      </c>
      <c r="Y1971" t="s">
        <v>2454</v>
      </c>
    </row>
    <row r="1972" spans="1:25" x14ac:dyDescent="0.2">
      <c r="A1972" t="s">
        <v>3043</v>
      </c>
      <c r="B1972" t="s">
        <v>3307</v>
      </c>
      <c r="C1972" s="71" t="s">
        <v>4485</v>
      </c>
      <c r="D1972" t="s">
        <v>583</v>
      </c>
      <c r="E1972" t="s">
        <v>584</v>
      </c>
      <c r="F1972" t="s">
        <v>548</v>
      </c>
      <c r="G1972" t="s">
        <v>2454</v>
      </c>
      <c r="H1972" t="s">
        <v>172</v>
      </c>
      <c r="I1972" t="s">
        <v>126</v>
      </c>
      <c r="J1972" t="s">
        <v>37</v>
      </c>
      <c r="K1972" t="s">
        <v>586</v>
      </c>
      <c r="L1972" t="s">
        <v>39</v>
      </c>
      <c r="M1972">
        <v>6591700</v>
      </c>
      <c r="N1972">
        <v>0</v>
      </c>
      <c r="O1972">
        <v>6591700</v>
      </c>
      <c r="P1972">
        <v>0</v>
      </c>
      <c r="Q1972" t="s">
        <v>2457</v>
      </c>
      <c r="R1972" t="s">
        <v>3043</v>
      </c>
      <c r="S1972" t="s">
        <v>3055</v>
      </c>
      <c r="T1972" t="s">
        <v>588</v>
      </c>
      <c r="U1972" t="s">
        <v>4486</v>
      </c>
      <c r="V1972" t="s">
        <v>4487</v>
      </c>
      <c r="W1972" t="s">
        <v>588</v>
      </c>
      <c r="X1972" t="str">
        <f t="shared" si="30"/>
        <v>Funcionamiento</v>
      </c>
      <c r="Y1972" t="s">
        <v>2454</v>
      </c>
    </row>
    <row r="1973" spans="1:25" x14ac:dyDescent="0.2">
      <c r="A1973" t="s">
        <v>3043</v>
      </c>
      <c r="B1973" t="s">
        <v>3307</v>
      </c>
      <c r="C1973" s="71" t="s">
        <v>4485</v>
      </c>
      <c r="D1973" t="s">
        <v>583</v>
      </c>
      <c r="E1973" t="s">
        <v>584</v>
      </c>
      <c r="F1973" t="s">
        <v>548</v>
      </c>
      <c r="G1973" t="s">
        <v>2454</v>
      </c>
      <c r="H1973" t="s">
        <v>173</v>
      </c>
      <c r="I1973" t="s">
        <v>127</v>
      </c>
      <c r="J1973" t="s">
        <v>37</v>
      </c>
      <c r="K1973" t="s">
        <v>586</v>
      </c>
      <c r="L1973" t="s">
        <v>39</v>
      </c>
      <c r="M1973">
        <v>4669200</v>
      </c>
      <c r="N1973">
        <v>0</v>
      </c>
      <c r="O1973">
        <v>4669200</v>
      </c>
      <c r="P1973">
        <v>0</v>
      </c>
      <c r="Q1973" t="s">
        <v>2457</v>
      </c>
      <c r="R1973" t="s">
        <v>3043</v>
      </c>
      <c r="S1973" t="s">
        <v>3055</v>
      </c>
      <c r="T1973" t="s">
        <v>588</v>
      </c>
      <c r="U1973" t="s">
        <v>4486</v>
      </c>
      <c r="V1973" t="s">
        <v>4487</v>
      </c>
      <c r="W1973" t="s">
        <v>588</v>
      </c>
      <c r="X1973" t="str">
        <f t="shared" si="30"/>
        <v>Funcionamiento</v>
      </c>
      <c r="Y1973" t="s">
        <v>2454</v>
      </c>
    </row>
    <row r="1974" spans="1:25" x14ac:dyDescent="0.2">
      <c r="A1974" t="s">
        <v>3043</v>
      </c>
      <c r="B1974" t="s">
        <v>3307</v>
      </c>
      <c r="C1974" s="71" t="s">
        <v>4485</v>
      </c>
      <c r="D1974" t="s">
        <v>583</v>
      </c>
      <c r="E1974" t="s">
        <v>584</v>
      </c>
      <c r="F1974" t="s">
        <v>548</v>
      </c>
      <c r="G1974" t="s">
        <v>2454</v>
      </c>
      <c r="H1974" t="s">
        <v>176</v>
      </c>
      <c r="I1974" t="s">
        <v>130</v>
      </c>
      <c r="J1974" t="s">
        <v>37</v>
      </c>
      <c r="K1974" t="s">
        <v>586</v>
      </c>
      <c r="L1974" t="s">
        <v>39</v>
      </c>
      <c r="M1974">
        <v>1665900</v>
      </c>
      <c r="N1974">
        <v>0</v>
      </c>
      <c r="O1974">
        <v>1665900</v>
      </c>
      <c r="P1974">
        <v>0</v>
      </c>
      <c r="Q1974" t="s">
        <v>2457</v>
      </c>
      <c r="R1974" t="s">
        <v>3043</v>
      </c>
      <c r="S1974" t="s">
        <v>3055</v>
      </c>
      <c r="T1974" t="s">
        <v>588</v>
      </c>
      <c r="U1974" t="s">
        <v>4486</v>
      </c>
      <c r="V1974" t="s">
        <v>4487</v>
      </c>
      <c r="W1974" t="s">
        <v>588</v>
      </c>
      <c r="X1974" t="str">
        <f t="shared" si="30"/>
        <v>Funcionamiento</v>
      </c>
      <c r="Y1974" t="s">
        <v>2454</v>
      </c>
    </row>
    <row r="1975" spans="1:25" x14ac:dyDescent="0.2">
      <c r="A1975" t="s">
        <v>3043</v>
      </c>
      <c r="B1975" t="s">
        <v>3307</v>
      </c>
      <c r="C1975" s="71" t="s">
        <v>4485</v>
      </c>
      <c r="D1975" t="s">
        <v>583</v>
      </c>
      <c r="E1975" t="s">
        <v>584</v>
      </c>
      <c r="F1975" t="s">
        <v>548</v>
      </c>
      <c r="G1975" t="s">
        <v>2454</v>
      </c>
      <c r="H1975" t="s">
        <v>175</v>
      </c>
      <c r="I1975" t="s">
        <v>129</v>
      </c>
      <c r="J1975" t="s">
        <v>37</v>
      </c>
      <c r="K1975" t="s">
        <v>586</v>
      </c>
      <c r="L1975" t="s">
        <v>39</v>
      </c>
      <c r="M1975">
        <v>505600</v>
      </c>
      <c r="N1975">
        <v>0</v>
      </c>
      <c r="O1975">
        <v>505600</v>
      </c>
      <c r="P1975">
        <v>0</v>
      </c>
      <c r="Q1975" t="s">
        <v>2457</v>
      </c>
      <c r="R1975" t="s">
        <v>3043</v>
      </c>
      <c r="S1975" t="s">
        <v>3055</v>
      </c>
      <c r="T1975" t="s">
        <v>588</v>
      </c>
      <c r="U1975" t="s">
        <v>4486</v>
      </c>
      <c r="V1975" t="s">
        <v>4487</v>
      </c>
      <c r="W1975" t="s">
        <v>588</v>
      </c>
      <c r="X1975" t="str">
        <f t="shared" si="30"/>
        <v>Funcionamiento</v>
      </c>
      <c r="Y1975" t="s">
        <v>2454</v>
      </c>
    </row>
    <row r="1976" spans="1:25" x14ac:dyDescent="0.2">
      <c r="A1976" t="s">
        <v>3045</v>
      </c>
      <c r="B1976" t="s">
        <v>3062</v>
      </c>
      <c r="C1976" s="71" t="s">
        <v>4488</v>
      </c>
      <c r="D1976" t="s">
        <v>583</v>
      </c>
      <c r="E1976" t="s">
        <v>584</v>
      </c>
      <c r="F1976" t="s">
        <v>548</v>
      </c>
      <c r="G1976" t="s">
        <v>2454</v>
      </c>
      <c r="H1976" t="s">
        <v>185</v>
      </c>
      <c r="I1976" t="s">
        <v>139</v>
      </c>
      <c r="J1976" t="s">
        <v>37</v>
      </c>
      <c r="K1976" t="s">
        <v>586</v>
      </c>
      <c r="L1976" t="s">
        <v>39</v>
      </c>
      <c r="M1976">
        <v>78400</v>
      </c>
      <c r="N1976">
        <v>0</v>
      </c>
      <c r="O1976">
        <v>78400</v>
      </c>
      <c r="P1976">
        <v>0</v>
      </c>
      <c r="Q1976" t="s">
        <v>2458</v>
      </c>
      <c r="R1976" t="s">
        <v>3045</v>
      </c>
      <c r="S1976" t="s">
        <v>3068</v>
      </c>
      <c r="T1976" t="s">
        <v>3119</v>
      </c>
      <c r="U1976" t="s">
        <v>3239</v>
      </c>
      <c r="V1976" t="s">
        <v>4489</v>
      </c>
      <c r="W1976" t="s">
        <v>588</v>
      </c>
      <c r="X1976" t="str">
        <f t="shared" si="30"/>
        <v>Funcionamiento</v>
      </c>
      <c r="Y1976" t="s">
        <v>2454</v>
      </c>
    </row>
    <row r="1977" spans="1:25" x14ac:dyDescent="0.2">
      <c r="A1977" t="s">
        <v>3045</v>
      </c>
      <c r="B1977" t="s">
        <v>3062</v>
      </c>
      <c r="C1977" s="71" t="s">
        <v>4488</v>
      </c>
      <c r="D1977" t="s">
        <v>583</v>
      </c>
      <c r="E1977" t="s">
        <v>584</v>
      </c>
      <c r="F1977" t="s">
        <v>548</v>
      </c>
      <c r="G1977" t="s">
        <v>2454</v>
      </c>
      <c r="H1977" t="s">
        <v>191</v>
      </c>
      <c r="I1977" t="s">
        <v>146</v>
      </c>
      <c r="J1977" t="s">
        <v>37</v>
      </c>
      <c r="K1977" t="s">
        <v>586</v>
      </c>
      <c r="L1977" t="s">
        <v>39</v>
      </c>
      <c r="M1977">
        <v>258320</v>
      </c>
      <c r="N1977">
        <v>0</v>
      </c>
      <c r="O1977">
        <v>258320</v>
      </c>
      <c r="P1977">
        <v>0</v>
      </c>
      <c r="Q1977" t="s">
        <v>2458</v>
      </c>
      <c r="R1977" t="s">
        <v>3045</v>
      </c>
      <c r="S1977" t="s">
        <v>3068</v>
      </c>
      <c r="T1977" t="s">
        <v>3119</v>
      </c>
      <c r="U1977" t="s">
        <v>3239</v>
      </c>
      <c r="V1977" t="s">
        <v>4489</v>
      </c>
      <c r="W1977" t="s">
        <v>588</v>
      </c>
      <c r="X1977" t="str">
        <f t="shared" si="30"/>
        <v>Funcionamiento</v>
      </c>
      <c r="Y1977" t="s">
        <v>2454</v>
      </c>
    </row>
    <row r="1978" spans="1:25" x14ac:dyDescent="0.2">
      <c r="A1978" t="s">
        <v>3052</v>
      </c>
      <c r="B1978" t="s">
        <v>3075</v>
      </c>
      <c r="C1978" s="71" t="s">
        <v>4490</v>
      </c>
      <c r="D1978" t="s">
        <v>583</v>
      </c>
      <c r="E1978" t="s">
        <v>584</v>
      </c>
      <c r="F1978" t="s">
        <v>3087</v>
      </c>
      <c r="G1978" t="s">
        <v>2454</v>
      </c>
      <c r="H1978" t="s">
        <v>197</v>
      </c>
      <c r="I1978" t="s">
        <v>155</v>
      </c>
      <c r="J1978" t="s">
        <v>37</v>
      </c>
      <c r="K1978" t="s">
        <v>709</v>
      </c>
      <c r="L1978" t="s">
        <v>39</v>
      </c>
      <c r="M1978">
        <v>4000000</v>
      </c>
      <c r="N1978">
        <v>-1500000</v>
      </c>
      <c r="O1978">
        <v>2500000</v>
      </c>
      <c r="P1978">
        <v>2425803</v>
      </c>
      <c r="Q1978" t="s">
        <v>2459</v>
      </c>
      <c r="R1978" t="s">
        <v>3052</v>
      </c>
      <c r="S1978" t="s">
        <v>3239</v>
      </c>
      <c r="T1978" t="s">
        <v>4491</v>
      </c>
      <c r="U1978" t="s">
        <v>4492</v>
      </c>
      <c r="V1978" t="s">
        <v>4493</v>
      </c>
      <c r="W1978" t="s">
        <v>588</v>
      </c>
      <c r="X1978" t="str">
        <f t="shared" si="30"/>
        <v>Inversión</v>
      </c>
      <c r="Y1978" t="s">
        <v>626</v>
      </c>
    </row>
    <row r="1979" spans="1:25" x14ac:dyDescent="0.2">
      <c r="A1979" t="s">
        <v>3055</v>
      </c>
      <c r="B1979" t="s">
        <v>3075</v>
      </c>
      <c r="C1979" s="71" t="s">
        <v>4494</v>
      </c>
      <c r="D1979" t="s">
        <v>583</v>
      </c>
      <c r="E1979" t="s">
        <v>584</v>
      </c>
      <c r="F1979" t="s">
        <v>3087</v>
      </c>
      <c r="G1979" t="s">
        <v>2454</v>
      </c>
      <c r="H1979" t="s">
        <v>197</v>
      </c>
      <c r="I1979" t="s">
        <v>155</v>
      </c>
      <c r="J1979" t="s">
        <v>37</v>
      </c>
      <c r="K1979" t="s">
        <v>709</v>
      </c>
      <c r="L1979" t="s">
        <v>39</v>
      </c>
      <c r="M1979">
        <v>7404302</v>
      </c>
      <c r="N1979">
        <v>-2500000</v>
      </c>
      <c r="O1979">
        <v>4904302</v>
      </c>
      <c r="P1979">
        <v>3571598</v>
      </c>
      <c r="Q1979" t="s">
        <v>2460</v>
      </c>
      <c r="R1979" t="s">
        <v>3055</v>
      </c>
      <c r="S1979" t="s">
        <v>4495</v>
      </c>
      <c r="T1979" t="s">
        <v>4496</v>
      </c>
      <c r="U1979" t="s">
        <v>4497</v>
      </c>
      <c r="V1979" t="s">
        <v>4498</v>
      </c>
      <c r="W1979" t="s">
        <v>588</v>
      </c>
      <c r="X1979" t="str">
        <f t="shared" si="30"/>
        <v>Inversión</v>
      </c>
      <c r="Y1979" t="s">
        <v>626</v>
      </c>
    </row>
    <row r="1980" spans="1:25" x14ac:dyDescent="0.2">
      <c r="A1980" t="s">
        <v>3059</v>
      </c>
      <c r="B1980" t="s">
        <v>3738</v>
      </c>
      <c r="C1980" s="71" t="s">
        <v>4499</v>
      </c>
      <c r="D1980" t="s">
        <v>583</v>
      </c>
      <c r="E1980" t="s">
        <v>584</v>
      </c>
      <c r="F1980" t="s">
        <v>548</v>
      </c>
      <c r="G1980" t="s">
        <v>2454</v>
      </c>
      <c r="H1980" t="s">
        <v>193</v>
      </c>
      <c r="I1980" t="s">
        <v>148</v>
      </c>
      <c r="J1980" t="s">
        <v>37</v>
      </c>
      <c r="K1980" t="s">
        <v>586</v>
      </c>
      <c r="L1980" t="s">
        <v>39</v>
      </c>
      <c r="M1980">
        <v>874780</v>
      </c>
      <c r="N1980">
        <v>-874780</v>
      </c>
      <c r="O1980">
        <v>0</v>
      </c>
      <c r="P1980">
        <v>0</v>
      </c>
      <c r="Q1980" t="s">
        <v>2461</v>
      </c>
      <c r="R1980" t="s">
        <v>3059</v>
      </c>
      <c r="S1980" t="s">
        <v>3077</v>
      </c>
      <c r="T1980" t="s">
        <v>588</v>
      </c>
      <c r="U1980" t="s">
        <v>4500</v>
      </c>
      <c r="V1980" t="s">
        <v>4501</v>
      </c>
      <c r="W1980" t="s">
        <v>4502</v>
      </c>
      <c r="X1980" t="str">
        <f t="shared" si="30"/>
        <v>Funcionamiento</v>
      </c>
      <c r="Y1980" t="s">
        <v>2454</v>
      </c>
    </row>
    <row r="1981" spans="1:25" x14ac:dyDescent="0.2">
      <c r="A1981" t="s">
        <v>3059</v>
      </c>
      <c r="B1981" t="s">
        <v>3738</v>
      </c>
      <c r="C1981" s="71" t="s">
        <v>4499</v>
      </c>
      <c r="D1981" t="s">
        <v>583</v>
      </c>
      <c r="E1981" t="s">
        <v>584</v>
      </c>
      <c r="F1981" t="s">
        <v>548</v>
      </c>
      <c r="G1981" t="s">
        <v>2454</v>
      </c>
      <c r="H1981" t="s">
        <v>164</v>
      </c>
      <c r="I1981" t="s">
        <v>118</v>
      </c>
      <c r="J1981" t="s">
        <v>37</v>
      </c>
      <c r="K1981" t="s">
        <v>586</v>
      </c>
      <c r="L1981" t="s">
        <v>39</v>
      </c>
      <c r="M1981">
        <v>49128060</v>
      </c>
      <c r="N1981">
        <v>0</v>
      </c>
      <c r="O1981">
        <v>49128060</v>
      </c>
      <c r="P1981">
        <v>0</v>
      </c>
      <c r="Q1981" t="s">
        <v>2461</v>
      </c>
      <c r="R1981" t="s">
        <v>3059</v>
      </c>
      <c r="S1981" t="s">
        <v>3077</v>
      </c>
      <c r="T1981" t="s">
        <v>588</v>
      </c>
      <c r="U1981" t="s">
        <v>4500</v>
      </c>
      <c r="V1981" t="s">
        <v>4501</v>
      </c>
      <c r="W1981" t="s">
        <v>4502</v>
      </c>
      <c r="X1981" t="str">
        <f t="shared" si="30"/>
        <v>Funcionamiento</v>
      </c>
      <c r="Y1981" t="s">
        <v>2454</v>
      </c>
    </row>
    <row r="1982" spans="1:25" x14ac:dyDescent="0.2">
      <c r="A1982" t="s">
        <v>3059</v>
      </c>
      <c r="B1982" t="s">
        <v>3738</v>
      </c>
      <c r="C1982" s="71" t="s">
        <v>4499</v>
      </c>
      <c r="D1982" t="s">
        <v>583</v>
      </c>
      <c r="E1982" t="s">
        <v>584</v>
      </c>
      <c r="F1982" t="s">
        <v>548</v>
      </c>
      <c r="G1982" t="s">
        <v>2454</v>
      </c>
      <c r="H1982" t="s">
        <v>166</v>
      </c>
      <c r="I1982" t="s">
        <v>120</v>
      </c>
      <c r="J1982" t="s">
        <v>37</v>
      </c>
      <c r="K1982" t="s">
        <v>586</v>
      </c>
      <c r="L1982" t="s">
        <v>39</v>
      </c>
      <c r="M1982">
        <v>1006048</v>
      </c>
      <c r="N1982">
        <v>0</v>
      </c>
      <c r="O1982">
        <v>1006048</v>
      </c>
      <c r="P1982">
        <v>0</v>
      </c>
      <c r="Q1982" t="s">
        <v>2461</v>
      </c>
      <c r="R1982" t="s">
        <v>3059</v>
      </c>
      <c r="S1982" t="s">
        <v>3077</v>
      </c>
      <c r="T1982" t="s">
        <v>588</v>
      </c>
      <c r="U1982" t="s">
        <v>4500</v>
      </c>
      <c r="V1982" t="s">
        <v>4501</v>
      </c>
      <c r="W1982" t="s">
        <v>4502</v>
      </c>
      <c r="X1982" t="str">
        <f t="shared" si="30"/>
        <v>Funcionamiento</v>
      </c>
      <c r="Y1982" t="s">
        <v>2454</v>
      </c>
    </row>
    <row r="1983" spans="1:25" x14ac:dyDescent="0.2">
      <c r="A1983" t="s">
        <v>3059</v>
      </c>
      <c r="B1983" t="s">
        <v>3738</v>
      </c>
      <c r="C1983" s="71" t="s">
        <v>4499</v>
      </c>
      <c r="D1983" t="s">
        <v>583</v>
      </c>
      <c r="E1983" t="s">
        <v>584</v>
      </c>
      <c r="F1983" t="s">
        <v>548</v>
      </c>
      <c r="G1983" t="s">
        <v>2454</v>
      </c>
      <c r="H1983" t="s">
        <v>167</v>
      </c>
      <c r="I1983" t="s">
        <v>3051</v>
      </c>
      <c r="J1983" t="s">
        <v>37</v>
      </c>
      <c r="K1983" t="s">
        <v>586</v>
      </c>
      <c r="L1983" t="s">
        <v>39</v>
      </c>
      <c r="M1983">
        <v>1337102</v>
      </c>
      <c r="N1983">
        <v>0</v>
      </c>
      <c r="O1983">
        <v>1337102</v>
      </c>
      <c r="P1983">
        <v>0</v>
      </c>
      <c r="Q1983" t="s">
        <v>2461</v>
      </c>
      <c r="R1983" t="s">
        <v>3059</v>
      </c>
      <c r="S1983" t="s">
        <v>3077</v>
      </c>
      <c r="T1983" t="s">
        <v>588</v>
      </c>
      <c r="U1983" t="s">
        <v>4500</v>
      </c>
      <c r="V1983" t="s">
        <v>4501</v>
      </c>
      <c r="W1983" t="s">
        <v>4502</v>
      </c>
      <c r="X1983" t="str">
        <f t="shared" si="30"/>
        <v>Funcionamiento</v>
      </c>
      <c r="Y1983" t="s">
        <v>2454</v>
      </c>
    </row>
    <row r="1984" spans="1:25" x14ac:dyDescent="0.2">
      <c r="A1984" t="s">
        <v>3059</v>
      </c>
      <c r="B1984" t="s">
        <v>3738</v>
      </c>
      <c r="C1984" s="71" t="s">
        <v>4499</v>
      </c>
      <c r="D1984" t="s">
        <v>583</v>
      </c>
      <c r="E1984" t="s">
        <v>584</v>
      </c>
      <c r="F1984" t="s">
        <v>548</v>
      </c>
      <c r="G1984" t="s">
        <v>2454</v>
      </c>
      <c r="H1984" t="s">
        <v>169</v>
      </c>
      <c r="I1984" t="s">
        <v>123</v>
      </c>
      <c r="J1984" t="s">
        <v>37</v>
      </c>
      <c r="K1984" t="s">
        <v>586</v>
      </c>
      <c r="L1984" t="s">
        <v>39</v>
      </c>
      <c r="M1984">
        <v>2376660</v>
      </c>
      <c r="N1984">
        <v>0</v>
      </c>
      <c r="O1984">
        <v>2376660</v>
      </c>
      <c r="P1984">
        <v>0</v>
      </c>
      <c r="Q1984" t="s">
        <v>2461</v>
      </c>
      <c r="R1984" t="s">
        <v>3059</v>
      </c>
      <c r="S1984" t="s">
        <v>3077</v>
      </c>
      <c r="T1984" t="s">
        <v>588</v>
      </c>
      <c r="U1984" t="s">
        <v>4500</v>
      </c>
      <c r="V1984" t="s">
        <v>4501</v>
      </c>
      <c r="W1984" t="s">
        <v>4502</v>
      </c>
      <c r="X1984" t="str">
        <f t="shared" si="30"/>
        <v>Funcionamiento</v>
      </c>
      <c r="Y1984" t="s">
        <v>2454</v>
      </c>
    </row>
    <row r="1985" spans="1:25" x14ac:dyDescent="0.2">
      <c r="A1985" t="s">
        <v>3059</v>
      </c>
      <c r="B1985" t="s">
        <v>3738</v>
      </c>
      <c r="C1985" s="71" t="s">
        <v>4499</v>
      </c>
      <c r="D1985" t="s">
        <v>583</v>
      </c>
      <c r="E1985" t="s">
        <v>584</v>
      </c>
      <c r="F1985" t="s">
        <v>548</v>
      </c>
      <c r="G1985" t="s">
        <v>2454</v>
      </c>
      <c r="H1985" t="s">
        <v>192</v>
      </c>
      <c r="I1985" t="s">
        <v>147</v>
      </c>
      <c r="J1985" t="s">
        <v>37</v>
      </c>
      <c r="K1985" t="s">
        <v>586</v>
      </c>
      <c r="L1985" t="s">
        <v>39</v>
      </c>
      <c r="M1985">
        <v>0</v>
      </c>
      <c r="N1985">
        <v>163686</v>
      </c>
      <c r="O1985">
        <v>163686</v>
      </c>
      <c r="P1985">
        <v>0</v>
      </c>
      <c r="Q1985" t="s">
        <v>2461</v>
      </c>
      <c r="R1985" t="s">
        <v>3059</v>
      </c>
      <c r="S1985" t="s">
        <v>3077</v>
      </c>
      <c r="T1985" t="s">
        <v>588</v>
      </c>
      <c r="U1985" t="s">
        <v>4500</v>
      </c>
      <c r="V1985" t="s">
        <v>4501</v>
      </c>
      <c r="W1985" t="s">
        <v>4502</v>
      </c>
      <c r="X1985" t="str">
        <f t="shared" si="30"/>
        <v>Funcionamiento</v>
      </c>
      <c r="Y1985" t="s">
        <v>2454</v>
      </c>
    </row>
    <row r="1986" spans="1:25" x14ac:dyDescent="0.2">
      <c r="A1986" t="s">
        <v>3059</v>
      </c>
      <c r="B1986" t="s">
        <v>3738</v>
      </c>
      <c r="C1986" s="71" t="s">
        <v>4499</v>
      </c>
      <c r="D1986" t="s">
        <v>583</v>
      </c>
      <c r="E1986" t="s">
        <v>584</v>
      </c>
      <c r="F1986" t="s">
        <v>548</v>
      </c>
      <c r="G1986" t="s">
        <v>2454</v>
      </c>
      <c r="H1986" t="s">
        <v>181</v>
      </c>
      <c r="I1986" t="s">
        <v>135</v>
      </c>
      <c r="J1986" t="s">
        <v>37</v>
      </c>
      <c r="K1986" t="s">
        <v>586</v>
      </c>
      <c r="L1986" t="s">
        <v>39</v>
      </c>
      <c r="M1986">
        <v>2240265</v>
      </c>
      <c r="N1986">
        <v>0</v>
      </c>
      <c r="O1986">
        <v>2240265</v>
      </c>
      <c r="P1986">
        <v>0</v>
      </c>
      <c r="Q1986" t="s">
        <v>2461</v>
      </c>
      <c r="R1986" t="s">
        <v>3059</v>
      </c>
      <c r="S1986" t="s">
        <v>3077</v>
      </c>
      <c r="T1986" t="s">
        <v>588</v>
      </c>
      <c r="U1986" t="s">
        <v>4500</v>
      </c>
      <c r="V1986" t="s">
        <v>4501</v>
      </c>
      <c r="W1986" t="s">
        <v>4502</v>
      </c>
      <c r="X1986" t="str">
        <f t="shared" ref="X1986:X2049" si="31">IF(LEFT(H1986,1)="C","Inversión","Funcionamiento")</f>
        <v>Funcionamiento</v>
      </c>
      <c r="Y1986" t="s">
        <v>2454</v>
      </c>
    </row>
    <row r="1987" spans="1:25" x14ac:dyDescent="0.2">
      <c r="A1987" t="s">
        <v>3068</v>
      </c>
      <c r="B1987" t="s">
        <v>3326</v>
      </c>
      <c r="C1987" s="71" t="s">
        <v>4503</v>
      </c>
      <c r="D1987" t="s">
        <v>583</v>
      </c>
      <c r="E1987" t="s">
        <v>584</v>
      </c>
      <c r="F1987" t="s">
        <v>548</v>
      </c>
      <c r="G1987" t="s">
        <v>2454</v>
      </c>
      <c r="H1987" t="s">
        <v>177</v>
      </c>
      <c r="I1987" t="s">
        <v>131</v>
      </c>
      <c r="J1987" t="s">
        <v>37</v>
      </c>
      <c r="K1987" t="s">
        <v>586</v>
      </c>
      <c r="L1987" t="s">
        <v>39</v>
      </c>
      <c r="M1987">
        <v>1105400</v>
      </c>
      <c r="N1987">
        <v>0</v>
      </c>
      <c r="O1987">
        <v>1105400</v>
      </c>
      <c r="P1987">
        <v>0</v>
      </c>
      <c r="Q1987" t="s">
        <v>2462</v>
      </c>
      <c r="R1987" t="s">
        <v>3068</v>
      </c>
      <c r="S1987" t="s">
        <v>3082</v>
      </c>
      <c r="T1987" t="s">
        <v>588</v>
      </c>
      <c r="U1987" t="s">
        <v>4504</v>
      </c>
      <c r="V1987" t="s">
        <v>4505</v>
      </c>
      <c r="W1987" t="s">
        <v>588</v>
      </c>
      <c r="X1987" t="str">
        <f t="shared" si="31"/>
        <v>Funcionamiento</v>
      </c>
      <c r="Y1987" t="s">
        <v>2454</v>
      </c>
    </row>
    <row r="1988" spans="1:25" x14ac:dyDescent="0.2">
      <c r="A1988" t="s">
        <v>3068</v>
      </c>
      <c r="B1988" t="s">
        <v>3326</v>
      </c>
      <c r="C1988" s="71" t="s">
        <v>4503</v>
      </c>
      <c r="D1988" t="s">
        <v>583</v>
      </c>
      <c r="E1988" t="s">
        <v>584</v>
      </c>
      <c r="F1988" t="s">
        <v>548</v>
      </c>
      <c r="G1988" t="s">
        <v>2454</v>
      </c>
      <c r="H1988" t="s">
        <v>174</v>
      </c>
      <c r="I1988" t="s">
        <v>128</v>
      </c>
      <c r="J1988" t="s">
        <v>37</v>
      </c>
      <c r="K1988" t="s">
        <v>586</v>
      </c>
      <c r="L1988" t="s">
        <v>39</v>
      </c>
      <c r="M1988">
        <v>2209800</v>
      </c>
      <c r="N1988">
        <v>0</v>
      </c>
      <c r="O1988">
        <v>2209800</v>
      </c>
      <c r="P1988">
        <v>0</v>
      </c>
      <c r="Q1988" t="s">
        <v>2462</v>
      </c>
      <c r="R1988" t="s">
        <v>3068</v>
      </c>
      <c r="S1988" t="s">
        <v>3082</v>
      </c>
      <c r="T1988" t="s">
        <v>588</v>
      </c>
      <c r="U1988" t="s">
        <v>4504</v>
      </c>
      <c r="V1988" t="s">
        <v>4505</v>
      </c>
      <c r="W1988" t="s">
        <v>588</v>
      </c>
      <c r="X1988" t="str">
        <f t="shared" si="31"/>
        <v>Funcionamiento</v>
      </c>
      <c r="Y1988" t="s">
        <v>2454</v>
      </c>
    </row>
    <row r="1989" spans="1:25" x14ac:dyDescent="0.2">
      <c r="A1989" t="s">
        <v>3068</v>
      </c>
      <c r="B1989" t="s">
        <v>3326</v>
      </c>
      <c r="C1989" s="71" t="s">
        <v>4503</v>
      </c>
      <c r="D1989" t="s">
        <v>583</v>
      </c>
      <c r="E1989" t="s">
        <v>584</v>
      </c>
      <c r="F1989" t="s">
        <v>548</v>
      </c>
      <c r="G1989" t="s">
        <v>2454</v>
      </c>
      <c r="H1989" t="s">
        <v>175</v>
      </c>
      <c r="I1989" t="s">
        <v>129</v>
      </c>
      <c r="J1989" t="s">
        <v>37</v>
      </c>
      <c r="K1989" t="s">
        <v>586</v>
      </c>
      <c r="L1989" t="s">
        <v>39</v>
      </c>
      <c r="M1989">
        <v>608900</v>
      </c>
      <c r="N1989">
        <v>0</v>
      </c>
      <c r="O1989">
        <v>608900</v>
      </c>
      <c r="P1989">
        <v>0</v>
      </c>
      <c r="Q1989" t="s">
        <v>2462</v>
      </c>
      <c r="R1989" t="s">
        <v>3068</v>
      </c>
      <c r="S1989" t="s">
        <v>3082</v>
      </c>
      <c r="T1989" t="s">
        <v>588</v>
      </c>
      <c r="U1989" t="s">
        <v>4504</v>
      </c>
      <c r="V1989" t="s">
        <v>4505</v>
      </c>
      <c r="W1989" t="s">
        <v>588</v>
      </c>
      <c r="X1989" t="str">
        <f t="shared" si="31"/>
        <v>Funcionamiento</v>
      </c>
      <c r="Y1989" t="s">
        <v>2454</v>
      </c>
    </row>
    <row r="1990" spans="1:25" x14ac:dyDescent="0.2">
      <c r="A1990" t="s">
        <v>3068</v>
      </c>
      <c r="B1990" t="s">
        <v>3326</v>
      </c>
      <c r="C1990" s="71" t="s">
        <v>4503</v>
      </c>
      <c r="D1990" t="s">
        <v>583</v>
      </c>
      <c r="E1990" t="s">
        <v>584</v>
      </c>
      <c r="F1990" t="s">
        <v>548</v>
      </c>
      <c r="G1990" t="s">
        <v>2454</v>
      </c>
      <c r="H1990" t="s">
        <v>176</v>
      </c>
      <c r="I1990" t="s">
        <v>130</v>
      </c>
      <c r="J1990" t="s">
        <v>37</v>
      </c>
      <c r="K1990" t="s">
        <v>586</v>
      </c>
      <c r="L1990" t="s">
        <v>39</v>
      </c>
      <c r="M1990">
        <v>1658000</v>
      </c>
      <c r="N1990">
        <v>0</v>
      </c>
      <c r="O1990">
        <v>1658000</v>
      </c>
      <c r="P1990">
        <v>0</v>
      </c>
      <c r="Q1990" t="s">
        <v>2462</v>
      </c>
      <c r="R1990" t="s">
        <v>3068</v>
      </c>
      <c r="S1990" t="s">
        <v>3082</v>
      </c>
      <c r="T1990" t="s">
        <v>588</v>
      </c>
      <c r="U1990" t="s">
        <v>4504</v>
      </c>
      <c r="V1990" t="s">
        <v>4505</v>
      </c>
      <c r="W1990" t="s">
        <v>588</v>
      </c>
      <c r="X1990" t="str">
        <f t="shared" si="31"/>
        <v>Funcionamiento</v>
      </c>
      <c r="Y1990" t="s">
        <v>2454</v>
      </c>
    </row>
    <row r="1991" spans="1:25" x14ac:dyDescent="0.2">
      <c r="A1991" t="s">
        <v>3068</v>
      </c>
      <c r="B1991" t="s">
        <v>3326</v>
      </c>
      <c r="C1991" s="71" t="s">
        <v>4503</v>
      </c>
      <c r="D1991" t="s">
        <v>583</v>
      </c>
      <c r="E1991" t="s">
        <v>584</v>
      </c>
      <c r="F1991" t="s">
        <v>548</v>
      </c>
      <c r="G1991" t="s">
        <v>2454</v>
      </c>
      <c r="H1991" t="s">
        <v>172</v>
      </c>
      <c r="I1991" t="s">
        <v>126</v>
      </c>
      <c r="J1991" t="s">
        <v>37</v>
      </c>
      <c r="K1991" t="s">
        <v>586</v>
      </c>
      <c r="L1991" t="s">
        <v>39</v>
      </c>
      <c r="M1991">
        <v>6505900</v>
      </c>
      <c r="N1991">
        <v>0</v>
      </c>
      <c r="O1991">
        <v>6505900</v>
      </c>
      <c r="P1991">
        <v>0</v>
      </c>
      <c r="Q1991" t="s">
        <v>2462</v>
      </c>
      <c r="R1991" t="s">
        <v>3068</v>
      </c>
      <c r="S1991" t="s">
        <v>3082</v>
      </c>
      <c r="T1991" t="s">
        <v>588</v>
      </c>
      <c r="U1991" t="s">
        <v>4504</v>
      </c>
      <c r="V1991" t="s">
        <v>4505</v>
      </c>
      <c r="W1991" t="s">
        <v>588</v>
      </c>
      <c r="X1991" t="str">
        <f t="shared" si="31"/>
        <v>Funcionamiento</v>
      </c>
      <c r="Y1991" t="s">
        <v>2454</v>
      </c>
    </row>
    <row r="1992" spans="1:25" x14ac:dyDescent="0.2">
      <c r="A1992" t="s">
        <v>3068</v>
      </c>
      <c r="B1992" t="s">
        <v>3326</v>
      </c>
      <c r="C1992" s="71" t="s">
        <v>4503</v>
      </c>
      <c r="D1992" t="s">
        <v>583</v>
      </c>
      <c r="E1992" t="s">
        <v>584</v>
      </c>
      <c r="F1992" t="s">
        <v>548</v>
      </c>
      <c r="G1992" t="s">
        <v>2454</v>
      </c>
      <c r="H1992" t="s">
        <v>173</v>
      </c>
      <c r="I1992" t="s">
        <v>127</v>
      </c>
      <c r="J1992" t="s">
        <v>37</v>
      </c>
      <c r="K1992" t="s">
        <v>586</v>
      </c>
      <c r="L1992" t="s">
        <v>39</v>
      </c>
      <c r="M1992">
        <v>4608400</v>
      </c>
      <c r="N1992">
        <v>0</v>
      </c>
      <c r="O1992">
        <v>4608400</v>
      </c>
      <c r="P1992">
        <v>0</v>
      </c>
      <c r="Q1992" t="s">
        <v>2462</v>
      </c>
      <c r="R1992" t="s">
        <v>3068</v>
      </c>
      <c r="S1992" t="s">
        <v>3082</v>
      </c>
      <c r="T1992" t="s">
        <v>588</v>
      </c>
      <c r="U1992" t="s">
        <v>4504</v>
      </c>
      <c r="V1992" t="s">
        <v>4505</v>
      </c>
      <c r="W1992" t="s">
        <v>588</v>
      </c>
      <c r="X1992" t="str">
        <f t="shared" si="31"/>
        <v>Funcionamiento</v>
      </c>
      <c r="Y1992" t="s">
        <v>2454</v>
      </c>
    </row>
    <row r="1993" spans="1:25" x14ac:dyDescent="0.2">
      <c r="A1993" t="s">
        <v>3065</v>
      </c>
      <c r="B1993" t="s">
        <v>3332</v>
      </c>
      <c r="C1993" s="71" t="s">
        <v>4506</v>
      </c>
      <c r="D1993" t="s">
        <v>583</v>
      </c>
      <c r="E1993" t="s">
        <v>584</v>
      </c>
      <c r="F1993" t="s">
        <v>548</v>
      </c>
      <c r="G1993" t="s">
        <v>2454</v>
      </c>
      <c r="H1993" t="s">
        <v>194</v>
      </c>
      <c r="I1993" t="s">
        <v>149</v>
      </c>
      <c r="J1993" t="s">
        <v>37</v>
      </c>
      <c r="K1993" t="s">
        <v>586</v>
      </c>
      <c r="L1993" t="s">
        <v>39</v>
      </c>
      <c r="M1993">
        <v>6549000</v>
      </c>
      <c r="N1993">
        <v>0</v>
      </c>
      <c r="O1993">
        <v>6549000</v>
      </c>
      <c r="P1993">
        <v>0</v>
      </c>
      <c r="Q1993" t="s">
        <v>2495</v>
      </c>
      <c r="R1993" t="s">
        <v>3065</v>
      </c>
      <c r="S1993" t="s">
        <v>3102</v>
      </c>
      <c r="T1993" t="s">
        <v>3171</v>
      </c>
      <c r="U1993" t="s">
        <v>4507</v>
      </c>
      <c r="V1993" t="s">
        <v>4508</v>
      </c>
      <c r="W1993" t="s">
        <v>588</v>
      </c>
      <c r="X1993" t="str">
        <f t="shared" si="31"/>
        <v>Funcionamiento</v>
      </c>
      <c r="Y1993" t="s">
        <v>2454</v>
      </c>
    </row>
    <row r="1994" spans="1:25" x14ac:dyDescent="0.2">
      <c r="A1994" t="s">
        <v>3072</v>
      </c>
      <c r="B1994" t="s">
        <v>3100</v>
      </c>
      <c r="C1994" s="71" t="s">
        <v>4509</v>
      </c>
      <c r="D1994" t="s">
        <v>583</v>
      </c>
      <c r="E1994" t="s">
        <v>584</v>
      </c>
      <c r="F1994" t="s">
        <v>3087</v>
      </c>
      <c r="G1994" t="s">
        <v>2454</v>
      </c>
      <c r="H1994" t="s">
        <v>197</v>
      </c>
      <c r="I1994" t="s">
        <v>155</v>
      </c>
      <c r="J1994" t="s">
        <v>37</v>
      </c>
      <c r="K1994" t="s">
        <v>586</v>
      </c>
      <c r="L1994" t="s">
        <v>39</v>
      </c>
      <c r="M1994">
        <v>72809280</v>
      </c>
      <c r="N1994">
        <v>-7584300</v>
      </c>
      <c r="O1994">
        <v>65224980</v>
      </c>
      <c r="P1994">
        <v>0</v>
      </c>
      <c r="Q1994" t="s">
        <v>2463</v>
      </c>
      <c r="R1994" t="s">
        <v>3072</v>
      </c>
      <c r="S1994" t="s">
        <v>8402</v>
      </c>
      <c r="T1994" t="s">
        <v>9002</v>
      </c>
      <c r="U1994" t="s">
        <v>9003</v>
      </c>
      <c r="V1994" t="s">
        <v>9004</v>
      </c>
      <c r="W1994" t="s">
        <v>588</v>
      </c>
      <c r="X1994" t="str">
        <f t="shared" si="31"/>
        <v>Inversión</v>
      </c>
      <c r="Y1994" t="s">
        <v>626</v>
      </c>
    </row>
    <row r="1995" spans="1:25" x14ac:dyDescent="0.2">
      <c r="A1995" t="s">
        <v>3064</v>
      </c>
      <c r="B1995" t="s">
        <v>3100</v>
      </c>
      <c r="C1995" s="71" t="s">
        <v>4510</v>
      </c>
      <c r="D1995" t="s">
        <v>583</v>
      </c>
      <c r="E1995" t="s">
        <v>584</v>
      </c>
      <c r="F1995" t="s">
        <v>3087</v>
      </c>
      <c r="G1995" t="s">
        <v>2454</v>
      </c>
      <c r="H1995" t="s">
        <v>197</v>
      </c>
      <c r="I1995" t="s">
        <v>155</v>
      </c>
      <c r="J1995" t="s">
        <v>37</v>
      </c>
      <c r="K1995" t="s">
        <v>586</v>
      </c>
      <c r="L1995" t="s">
        <v>39</v>
      </c>
      <c r="M1995">
        <v>28000000</v>
      </c>
      <c r="N1995">
        <v>-1750000</v>
      </c>
      <c r="O1995">
        <v>26250000</v>
      </c>
      <c r="P1995">
        <v>116667</v>
      </c>
      <c r="Q1995" t="s">
        <v>2464</v>
      </c>
      <c r="R1995" t="s">
        <v>3064</v>
      </c>
      <c r="S1995" t="s">
        <v>8403</v>
      </c>
      <c r="T1995" t="s">
        <v>3167</v>
      </c>
      <c r="U1995" t="s">
        <v>9005</v>
      </c>
      <c r="V1995" t="s">
        <v>9006</v>
      </c>
      <c r="W1995" t="s">
        <v>588</v>
      </c>
      <c r="X1995" t="str">
        <f t="shared" si="31"/>
        <v>Inversión</v>
      </c>
      <c r="Y1995" t="s">
        <v>626</v>
      </c>
    </row>
    <row r="1996" spans="1:25" x14ac:dyDescent="0.2">
      <c r="A1996" t="s">
        <v>3071</v>
      </c>
      <c r="B1996" t="s">
        <v>3100</v>
      </c>
      <c r="C1996" s="71" t="s">
        <v>4511</v>
      </c>
      <c r="D1996" t="s">
        <v>583</v>
      </c>
      <c r="E1996" t="s">
        <v>584</v>
      </c>
      <c r="F1996" t="s">
        <v>3087</v>
      </c>
      <c r="G1996" t="s">
        <v>2454</v>
      </c>
      <c r="H1996" t="s">
        <v>197</v>
      </c>
      <c r="I1996" t="s">
        <v>155</v>
      </c>
      <c r="J1996" t="s">
        <v>37</v>
      </c>
      <c r="K1996" t="s">
        <v>586</v>
      </c>
      <c r="L1996" t="s">
        <v>39</v>
      </c>
      <c r="M1996">
        <v>72123884</v>
      </c>
      <c r="N1996">
        <v>-16241638</v>
      </c>
      <c r="O1996">
        <v>55882246</v>
      </c>
      <c r="P1996">
        <v>1376410</v>
      </c>
      <c r="Q1996" t="s">
        <v>2465</v>
      </c>
      <c r="R1996" t="s">
        <v>3071</v>
      </c>
      <c r="S1996" t="s">
        <v>8404</v>
      </c>
      <c r="T1996" t="s">
        <v>4512</v>
      </c>
      <c r="U1996" t="s">
        <v>9007</v>
      </c>
      <c r="V1996" t="s">
        <v>9008</v>
      </c>
      <c r="W1996" t="s">
        <v>588</v>
      </c>
      <c r="X1996" t="str">
        <f t="shared" si="31"/>
        <v>Inversión</v>
      </c>
      <c r="Y1996" t="s">
        <v>626</v>
      </c>
    </row>
    <row r="1997" spans="1:25" x14ac:dyDescent="0.2">
      <c r="A1997" t="s">
        <v>3088</v>
      </c>
      <c r="B1997" t="s">
        <v>3100</v>
      </c>
      <c r="C1997" s="71" t="s">
        <v>4513</v>
      </c>
      <c r="D1997" t="s">
        <v>583</v>
      </c>
      <c r="E1997" t="s">
        <v>584</v>
      </c>
      <c r="F1997" t="s">
        <v>3087</v>
      </c>
      <c r="G1997" t="s">
        <v>2454</v>
      </c>
      <c r="H1997" t="s">
        <v>197</v>
      </c>
      <c r="I1997" t="s">
        <v>155</v>
      </c>
      <c r="J1997" t="s">
        <v>37</v>
      </c>
      <c r="K1997" t="s">
        <v>586</v>
      </c>
      <c r="L1997" t="s">
        <v>39</v>
      </c>
      <c r="M1997">
        <v>17722787</v>
      </c>
      <c r="N1997">
        <v>-2444522</v>
      </c>
      <c r="O1997">
        <v>15278265</v>
      </c>
      <c r="P1997">
        <v>67903</v>
      </c>
      <c r="Q1997" t="s">
        <v>2466</v>
      </c>
      <c r="R1997" t="s">
        <v>3088</v>
      </c>
      <c r="S1997" t="s">
        <v>8405</v>
      </c>
      <c r="T1997" t="s">
        <v>3262</v>
      </c>
      <c r="U1997" t="s">
        <v>9009</v>
      </c>
      <c r="V1997" t="s">
        <v>9010</v>
      </c>
      <c r="W1997" t="s">
        <v>588</v>
      </c>
      <c r="X1997" t="str">
        <f t="shared" si="31"/>
        <v>Inversión</v>
      </c>
      <c r="Y1997" t="s">
        <v>626</v>
      </c>
    </row>
    <row r="1998" spans="1:25" x14ac:dyDescent="0.2">
      <c r="A1998" t="s">
        <v>3091</v>
      </c>
      <c r="B1998" t="s">
        <v>3352</v>
      </c>
      <c r="C1998" s="71" t="s">
        <v>4514</v>
      </c>
      <c r="D1998" t="s">
        <v>583</v>
      </c>
      <c r="E1998" t="s">
        <v>584</v>
      </c>
      <c r="F1998" t="s">
        <v>548</v>
      </c>
      <c r="G1998" t="s">
        <v>2454</v>
      </c>
      <c r="H1998" t="s">
        <v>195</v>
      </c>
      <c r="I1998" t="s">
        <v>150</v>
      </c>
      <c r="J1998" t="s">
        <v>48</v>
      </c>
      <c r="K1998" t="s">
        <v>596</v>
      </c>
      <c r="L1998" t="s">
        <v>39</v>
      </c>
      <c r="M1998">
        <v>6782000</v>
      </c>
      <c r="N1998">
        <v>0</v>
      </c>
      <c r="O1998">
        <v>6782000</v>
      </c>
      <c r="P1998">
        <v>777200</v>
      </c>
      <c r="Q1998" t="s">
        <v>2467</v>
      </c>
      <c r="R1998" t="s">
        <v>3091</v>
      </c>
      <c r="S1998" t="s">
        <v>4515</v>
      </c>
      <c r="T1998" t="s">
        <v>4516</v>
      </c>
      <c r="U1998" t="s">
        <v>4517</v>
      </c>
      <c r="V1998" t="s">
        <v>4518</v>
      </c>
      <c r="W1998" t="s">
        <v>588</v>
      </c>
      <c r="X1998" t="str">
        <f t="shared" si="31"/>
        <v>Funcionamiento</v>
      </c>
      <c r="Y1998" t="s">
        <v>2454</v>
      </c>
    </row>
    <row r="1999" spans="1:25" x14ac:dyDescent="0.2">
      <c r="A1999" t="s">
        <v>3082</v>
      </c>
      <c r="B1999" t="s">
        <v>3508</v>
      </c>
      <c r="C1999" s="71" t="s">
        <v>4519</v>
      </c>
      <c r="D1999" t="s">
        <v>583</v>
      </c>
      <c r="E1999" t="s">
        <v>584</v>
      </c>
      <c r="F1999" t="s">
        <v>548</v>
      </c>
      <c r="G1999" t="s">
        <v>2454</v>
      </c>
      <c r="H1999" t="s">
        <v>167</v>
      </c>
      <c r="I1999" t="s">
        <v>3051</v>
      </c>
      <c r="J1999" t="s">
        <v>37</v>
      </c>
      <c r="K1999" t="s">
        <v>586</v>
      </c>
      <c r="L1999" t="s">
        <v>39</v>
      </c>
      <c r="M1999">
        <v>1607951</v>
      </c>
      <c r="N1999">
        <v>0</v>
      </c>
      <c r="O1999">
        <v>1607951</v>
      </c>
      <c r="P1999">
        <v>0</v>
      </c>
      <c r="Q1999" t="s">
        <v>2468</v>
      </c>
      <c r="R1999" t="s">
        <v>3082</v>
      </c>
      <c r="S1999" t="s">
        <v>4520</v>
      </c>
      <c r="T1999" t="s">
        <v>588</v>
      </c>
      <c r="U1999" t="s">
        <v>4521</v>
      </c>
      <c r="V1999" t="s">
        <v>4522</v>
      </c>
      <c r="W1999" t="s">
        <v>4523</v>
      </c>
      <c r="X1999" t="str">
        <f t="shared" si="31"/>
        <v>Funcionamiento</v>
      </c>
      <c r="Y1999" t="s">
        <v>2454</v>
      </c>
    </row>
    <row r="2000" spans="1:25" x14ac:dyDescent="0.2">
      <c r="A2000" t="s">
        <v>3082</v>
      </c>
      <c r="B2000" t="s">
        <v>3508</v>
      </c>
      <c r="C2000" s="71" t="s">
        <v>4519</v>
      </c>
      <c r="D2000" t="s">
        <v>583</v>
      </c>
      <c r="E2000" t="s">
        <v>584</v>
      </c>
      <c r="F2000" t="s">
        <v>548</v>
      </c>
      <c r="G2000" t="s">
        <v>2454</v>
      </c>
      <c r="H2000" t="s">
        <v>169</v>
      </c>
      <c r="I2000" t="s">
        <v>123</v>
      </c>
      <c r="J2000" t="s">
        <v>37</v>
      </c>
      <c r="K2000" t="s">
        <v>586</v>
      </c>
      <c r="L2000" t="s">
        <v>39</v>
      </c>
      <c r="M2000">
        <v>2249780</v>
      </c>
      <c r="N2000">
        <v>-30794</v>
      </c>
      <c r="O2000">
        <v>2218986</v>
      </c>
      <c r="P2000">
        <v>0</v>
      </c>
      <c r="Q2000" t="s">
        <v>2468</v>
      </c>
      <c r="R2000" t="s">
        <v>3082</v>
      </c>
      <c r="S2000" t="s">
        <v>4520</v>
      </c>
      <c r="T2000" t="s">
        <v>588</v>
      </c>
      <c r="U2000" t="s">
        <v>4521</v>
      </c>
      <c r="V2000" t="s">
        <v>4522</v>
      </c>
      <c r="W2000" t="s">
        <v>4523</v>
      </c>
      <c r="X2000" t="str">
        <f t="shared" si="31"/>
        <v>Funcionamiento</v>
      </c>
      <c r="Y2000" t="s">
        <v>2454</v>
      </c>
    </row>
    <row r="2001" spans="1:25" x14ac:dyDescent="0.2">
      <c r="A2001" t="s">
        <v>3082</v>
      </c>
      <c r="B2001" t="s">
        <v>3508</v>
      </c>
      <c r="C2001" s="71" t="s">
        <v>4519</v>
      </c>
      <c r="D2001" t="s">
        <v>583</v>
      </c>
      <c r="E2001" t="s">
        <v>584</v>
      </c>
      <c r="F2001" t="s">
        <v>548</v>
      </c>
      <c r="G2001" t="s">
        <v>2454</v>
      </c>
      <c r="H2001" t="s">
        <v>181</v>
      </c>
      <c r="I2001" t="s">
        <v>135</v>
      </c>
      <c r="J2001" t="s">
        <v>37</v>
      </c>
      <c r="K2001" t="s">
        <v>586</v>
      </c>
      <c r="L2001" t="s">
        <v>39</v>
      </c>
      <c r="M2001">
        <v>307903</v>
      </c>
      <c r="N2001">
        <v>0</v>
      </c>
      <c r="O2001">
        <v>307903</v>
      </c>
      <c r="P2001">
        <v>0</v>
      </c>
      <c r="Q2001" t="s">
        <v>2468</v>
      </c>
      <c r="R2001" t="s">
        <v>3082</v>
      </c>
      <c r="S2001" t="s">
        <v>4520</v>
      </c>
      <c r="T2001" t="s">
        <v>588</v>
      </c>
      <c r="U2001" t="s">
        <v>4521</v>
      </c>
      <c r="V2001" t="s">
        <v>4522</v>
      </c>
      <c r="W2001" t="s">
        <v>4523</v>
      </c>
      <c r="X2001" t="str">
        <f t="shared" si="31"/>
        <v>Funcionamiento</v>
      </c>
      <c r="Y2001" t="s">
        <v>2454</v>
      </c>
    </row>
    <row r="2002" spans="1:25" x14ac:dyDescent="0.2">
      <c r="A2002" t="s">
        <v>3082</v>
      </c>
      <c r="B2002" t="s">
        <v>3508</v>
      </c>
      <c r="C2002" s="71" t="s">
        <v>4519</v>
      </c>
      <c r="D2002" t="s">
        <v>583</v>
      </c>
      <c r="E2002" t="s">
        <v>584</v>
      </c>
      <c r="F2002" t="s">
        <v>548</v>
      </c>
      <c r="G2002" t="s">
        <v>2454</v>
      </c>
      <c r="H2002" t="s">
        <v>180</v>
      </c>
      <c r="I2002" t="s">
        <v>134</v>
      </c>
      <c r="J2002" t="s">
        <v>37</v>
      </c>
      <c r="K2002" t="s">
        <v>586</v>
      </c>
      <c r="L2002" t="s">
        <v>39</v>
      </c>
      <c r="M2002">
        <v>686627</v>
      </c>
      <c r="N2002">
        <v>0</v>
      </c>
      <c r="O2002">
        <v>686627</v>
      </c>
      <c r="P2002">
        <v>0</v>
      </c>
      <c r="Q2002" t="s">
        <v>2468</v>
      </c>
      <c r="R2002" t="s">
        <v>3082</v>
      </c>
      <c r="S2002" t="s">
        <v>4520</v>
      </c>
      <c r="T2002" t="s">
        <v>588</v>
      </c>
      <c r="U2002" t="s">
        <v>4521</v>
      </c>
      <c r="V2002" t="s">
        <v>4522</v>
      </c>
      <c r="W2002" t="s">
        <v>4523</v>
      </c>
      <c r="X2002" t="str">
        <f t="shared" si="31"/>
        <v>Funcionamiento</v>
      </c>
      <c r="Y2002" t="s">
        <v>2454</v>
      </c>
    </row>
    <row r="2003" spans="1:25" x14ac:dyDescent="0.2">
      <c r="A2003" t="s">
        <v>3082</v>
      </c>
      <c r="B2003" t="s">
        <v>3508</v>
      </c>
      <c r="C2003" s="71" t="s">
        <v>4519</v>
      </c>
      <c r="D2003" t="s">
        <v>583</v>
      </c>
      <c r="E2003" t="s">
        <v>584</v>
      </c>
      <c r="F2003" t="s">
        <v>548</v>
      </c>
      <c r="G2003" t="s">
        <v>2454</v>
      </c>
      <c r="H2003" t="s">
        <v>168</v>
      </c>
      <c r="I2003" t="s">
        <v>122</v>
      </c>
      <c r="J2003" t="s">
        <v>37</v>
      </c>
      <c r="K2003" t="s">
        <v>586</v>
      </c>
      <c r="L2003" t="s">
        <v>39</v>
      </c>
      <c r="M2003">
        <v>1657099</v>
      </c>
      <c r="N2003">
        <v>0</v>
      </c>
      <c r="O2003">
        <v>1657099</v>
      </c>
      <c r="P2003">
        <v>0</v>
      </c>
      <c r="Q2003" t="s">
        <v>2468</v>
      </c>
      <c r="R2003" t="s">
        <v>3082</v>
      </c>
      <c r="S2003" t="s">
        <v>4520</v>
      </c>
      <c r="T2003" t="s">
        <v>588</v>
      </c>
      <c r="U2003" t="s">
        <v>4521</v>
      </c>
      <c r="V2003" t="s">
        <v>4522</v>
      </c>
      <c r="W2003" t="s">
        <v>4523</v>
      </c>
      <c r="X2003" t="str">
        <f t="shared" si="31"/>
        <v>Funcionamiento</v>
      </c>
      <c r="Y2003" t="s">
        <v>2454</v>
      </c>
    </row>
    <row r="2004" spans="1:25" x14ac:dyDescent="0.2">
      <c r="A2004" t="s">
        <v>3082</v>
      </c>
      <c r="B2004" t="s">
        <v>3508</v>
      </c>
      <c r="C2004" s="71" t="s">
        <v>4519</v>
      </c>
      <c r="D2004" t="s">
        <v>583</v>
      </c>
      <c r="E2004" t="s">
        <v>584</v>
      </c>
      <c r="F2004" t="s">
        <v>548</v>
      </c>
      <c r="G2004" t="s">
        <v>2454</v>
      </c>
      <c r="H2004" t="s">
        <v>179</v>
      </c>
      <c r="I2004" t="s">
        <v>133</v>
      </c>
      <c r="J2004" t="s">
        <v>37</v>
      </c>
      <c r="K2004" t="s">
        <v>586</v>
      </c>
      <c r="L2004" t="s">
        <v>39</v>
      </c>
      <c r="M2004">
        <v>6300707</v>
      </c>
      <c r="N2004">
        <v>0</v>
      </c>
      <c r="O2004">
        <v>6300707</v>
      </c>
      <c r="P2004">
        <v>0</v>
      </c>
      <c r="Q2004" t="s">
        <v>2468</v>
      </c>
      <c r="R2004" t="s">
        <v>3082</v>
      </c>
      <c r="S2004" t="s">
        <v>4520</v>
      </c>
      <c r="T2004" t="s">
        <v>588</v>
      </c>
      <c r="U2004" t="s">
        <v>4521</v>
      </c>
      <c r="V2004" t="s">
        <v>4522</v>
      </c>
      <c r="W2004" t="s">
        <v>4523</v>
      </c>
      <c r="X2004" t="str">
        <f t="shared" si="31"/>
        <v>Funcionamiento</v>
      </c>
      <c r="Y2004" t="s">
        <v>2454</v>
      </c>
    </row>
    <row r="2005" spans="1:25" x14ac:dyDescent="0.2">
      <c r="A2005" t="s">
        <v>3082</v>
      </c>
      <c r="B2005" t="s">
        <v>3508</v>
      </c>
      <c r="C2005" s="71" t="s">
        <v>4519</v>
      </c>
      <c r="D2005" t="s">
        <v>583</v>
      </c>
      <c r="E2005" t="s">
        <v>584</v>
      </c>
      <c r="F2005" t="s">
        <v>548</v>
      </c>
      <c r="G2005" t="s">
        <v>2454</v>
      </c>
      <c r="H2005" t="s">
        <v>192</v>
      </c>
      <c r="I2005" t="s">
        <v>147</v>
      </c>
      <c r="J2005" t="s">
        <v>37</v>
      </c>
      <c r="K2005" t="s">
        <v>586</v>
      </c>
      <c r="L2005" t="s">
        <v>39</v>
      </c>
      <c r="M2005">
        <v>1587216</v>
      </c>
      <c r="N2005">
        <v>-1221095</v>
      </c>
      <c r="O2005">
        <v>366121</v>
      </c>
      <c r="P2005">
        <v>0</v>
      </c>
      <c r="Q2005" t="s">
        <v>2468</v>
      </c>
      <c r="R2005" t="s">
        <v>3082</v>
      </c>
      <c r="S2005" t="s">
        <v>4520</v>
      </c>
      <c r="T2005" t="s">
        <v>588</v>
      </c>
      <c r="U2005" t="s">
        <v>4521</v>
      </c>
      <c r="V2005" t="s">
        <v>4522</v>
      </c>
      <c r="W2005" t="s">
        <v>4523</v>
      </c>
      <c r="X2005" t="str">
        <f t="shared" si="31"/>
        <v>Funcionamiento</v>
      </c>
      <c r="Y2005" t="s">
        <v>2454</v>
      </c>
    </row>
    <row r="2006" spans="1:25" x14ac:dyDescent="0.2">
      <c r="A2006" t="s">
        <v>3082</v>
      </c>
      <c r="B2006" t="s">
        <v>3508</v>
      </c>
      <c r="C2006" s="71" t="s">
        <v>4519</v>
      </c>
      <c r="D2006" t="s">
        <v>583</v>
      </c>
      <c r="E2006" t="s">
        <v>584</v>
      </c>
      <c r="F2006" t="s">
        <v>548</v>
      </c>
      <c r="G2006" t="s">
        <v>2454</v>
      </c>
      <c r="H2006" t="s">
        <v>164</v>
      </c>
      <c r="I2006" t="s">
        <v>118</v>
      </c>
      <c r="J2006" t="s">
        <v>37</v>
      </c>
      <c r="K2006" t="s">
        <v>586</v>
      </c>
      <c r="L2006" t="s">
        <v>39</v>
      </c>
      <c r="M2006">
        <v>56458753</v>
      </c>
      <c r="N2006">
        <v>0</v>
      </c>
      <c r="O2006">
        <v>56458753</v>
      </c>
      <c r="P2006">
        <v>0</v>
      </c>
      <c r="Q2006" t="s">
        <v>2468</v>
      </c>
      <c r="R2006" t="s">
        <v>3082</v>
      </c>
      <c r="S2006" t="s">
        <v>4520</v>
      </c>
      <c r="T2006" t="s">
        <v>588</v>
      </c>
      <c r="U2006" t="s">
        <v>4521</v>
      </c>
      <c r="V2006" t="s">
        <v>4522</v>
      </c>
      <c r="W2006" t="s">
        <v>4523</v>
      </c>
      <c r="X2006" t="str">
        <f t="shared" si="31"/>
        <v>Funcionamiento</v>
      </c>
      <c r="Y2006" t="s">
        <v>2454</v>
      </c>
    </row>
    <row r="2007" spans="1:25" x14ac:dyDescent="0.2">
      <c r="A2007" t="s">
        <v>3082</v>
      </c>
      <c r="B2007" t="s">
        <v>3508</v>
      </c>
      <c r="C2007" s="71" t="s">
        <v>4519</v>
      </c>
      <c r="D2007" t="s">
        <v>583</v>
      </c>
      <c r="E2007" t="s">
        <v>584</v>
      </c>
      <c r="F2007" t="s">
        <v>548</v>
      </c>
      <c r="G2007" t="s">
        <v>2454</v>
      </c>
      <c r="H2007" t="s">
        <v>166</v>
      </c>
      <c r="I2007" t="s">
        <v>120</v>
      </c>
      <c r="J2007" t="s">
        <v>37</v>
      </c>
      <c r="K2007" t="s">
        <v>586</v>
      </c>
      <c r="L2007" t="s">
        <v>39</v>
      </c>
      <c r="M2007">
        <v>1126177</v>
      </c>
      <c r="N2007">
        <v>0</v>
      </c>
      <c r="O2007">
        <v>1126177</v>
      </c>
      <c r="P2007">
        <v>0</v>
      </c>
      <c r="Q2007" t="s">
        <v>2468</v>
      </c>
      <c r="R2007" t="s">
        <v>3082</v>
      </c>
      <c r="S2007" t="s">
        <v>4520</v>
      </c>
      <c r="T2007" t="s">
        <v>588</v>
      </c>
      <c r="U2007" t="s">
        <v>4521</v>
      </c>
      <c r="V2007" t="s">
        <v>4522</v>
      </c>
      <c r="W2007" t="s">
        <v>4523</v>
      </c>
      <c r="X2007" t="str">
        <f t="shared" si="31"/>
        <v>Funcionamiento</v>
      </c>
      <c r="Y2007" t="s">
        <v>2454</v>
      </c>
    </row>
    <row r="2008" spans="1:25" x14ac:dyDescent="0.2">
      <c r="A2008" t="s">
        <v>3082</v>
      </c>
      <c r="B2008" t="s">
        <v>3508</v>
      </c>
      <c r="C2008" s="71" t="s">
        <v>4519</v>
      </c>
      <c r="D2008" t="s">
        <v>583</v>
      </c>
      <c r="E2008" t="s">
        <v>584</v>
      </c>
      <c r="F2008" t="s">
        <v>548</v>
      </c>
      <c r="G2008" t="s">
        <v>2454</v>
      </c>
      <c r="H2008" t="s">
        <v>171</v>
      </c>
      <c r="I2008" t="s">
        <v>125</v>
      </c>
      <c r="J2008" t="s">
        <v>37</v>
      </c>
      <c r="K2008" t="s">
        <v>586</v>
      </c>
      <c r="L2008" t="s">
        <v>39</v>
      </c>
      <c r="M2008">
        <v>6612830</v>
      </c>
      <c r="N2008">
        <v>0</v>
      </c>
      <c r="O2008">
        <v>6612830</v>
      </c>
      <c r="P2008">
        <v>0</v>
      </c>
      <c r="Q2008" t="s">
        <v>2468</v>
      </c>
      <c r="R2008" t="s">
        <v>3082</v>
      </c>
      <c r="S2008" t="s">
        <v>4520</v>
      </c>
      <c r="T2008" t="s">
        <v>588</v>
      </c>
      <c r="U2008" t="s">
        <v>4521</v>
      </c>
      <c r="V2008" t="s">
        <v>4522</v>
      </c>
      <c r="W2008" t="s">
        <v>4523</v>
      </c>
      <c r="X2008" t="str">
        <f t="shared" si="31"/>
        <v>Funcionamiento</v>
      </c>
      <c r="Y2008" t="s">
        <v>2454</v>
      </c>
    </row>
    <row r="2009" spans="1:25" x14ac:dyDescent="0.2">
      <c r="A2009" t="s">
        <v>3082</v>
      </c>
      <c r="B2009" t="s">
        <v>3508</v>
      </c>
      <c r="C2009" s="71" t="s">
        <v>4519</v>
      </c>
      <c r="D2009" t="s">
        <v>583</v>
      </c>
      <c r="E2009" t="s">
        <v>584</v>
      </c>
      <c r="F2009" t="s">
        <v>548</v>
      </c>
      <c r="G2009" t="s">
        <v>2454</v>
      </c>
      <c r="H2009" t="s">
        <v>178</v>
      </c>
      <c r="I2009" t="s">
        <v>132</v>
      </c>
      <c r="J2009" t="s">
        <v>37</v>
      </c>
      <c r="K2009" t="s">
        <v>586</v>
      </c>
      <c r="L2009" t="s">
        <v>39</v>
      </c>
      <c r="M2009">
        <v>1905909</v>
      </c>
      <c r="N2009">
        <v>0</v>
      </c>
      <c r="O2009">
        <v>1905909</v>
      </c>
      <c r="P2009">
        <v>0</v>
      </c>
      <c r="Q2009" t="s">
        <v>2468</v>
      </c>
      <c r="R2009" t="s">
        <v>3082</v>
      </c>
      <c r="S2009" t="s">
        <v>4520</v>
      </c>
      <c r="T2009" t="s">
        <v>588</v>
      </c>
      <c r="U2009" t="s">
        <v>4521</v>
      </c>
      <c r="V2009" t="s">
        <v>4522</v>
      </c>
      <c r="W2009" t="s">
        <v>4523</v>
      </c>
      <c r="X2009" t="str">
        <f t="shared" si="31"/>
        <v>Funcionamiento</v>
      </c>
      <c r="Y2009" t="s">
        <v>2454</v>
      </c>
    </row>
    <row r="2010" spans="1:25" x14ac:dyDescent="0.2">
      <c r="A2010" t="s">
        <v>3102</v>
      </c>
      <c r="B2010" t="s">
        <v>3508</v>
      </c>
      <c r="C2010" s="71" t="s">
        <v>4524</v>
      </c>
      <c r="D2010" t="s">
        <v>583</v>
      </c>
      <c r="E2010" t="s">
        <v>584</v>
      </c>
      <c r="F2010" t="s">
        <v>548</v>
      </c>
      <c r="G2010" t="s">
        <v>2454</v>
      </c>
      <c r="H2010" t="s">
        <v>172</v>
      </c>
      <c r="I2010" t="s">
        <v>126</v>
      </c>
      <c r="J2010" t="s">
        <v>37</v>
      </c>
      <c r="K2010" t="s">
        <v>586</v>
      </c>
      <c r="L2010" t="s">
        <v>39</v>
      </c>
      <c r="M2010">
        <v>6636700</v>
      </c>
      <c r="N2010">
        <v>0</v>
      </c>
      <c r="O2010">
        <v>6636700</v>
      </c>
      <c r="P2010">
        <v>0</v>
      </c>
      <c r="Q2010" t="s">
        <v>2469</v>
      </c>
      <c r="R2010" t="s">
        <v>3102</v>
      </c>
      <c r="S2010" t="s">
        <v>3122</v>
      </c>
      <c r="T2010" t="s">
        <v>588</v>
      </c>
      <c r="U2010" t="s">
        <v>4525</v>
      </c>
      <c r="V2010" t="s">
        <v>4526</v>
      </c>
      <c r="W2010" t="s">
        <v>588</v>
      </c>
      <c r="X2010" t="str">
        <f t="shared" si="31"/>
        <v>Funcionamiento</v>
      </c>
      <c r="Y2010" t="s">
        <v>2454</v>
      </c>
    </row>
    <row r="2011" spans="1:25" x14ac:dyDescent="0.2">
      <c r="A2011" t="s">
        <v>3102</v>
      </c>
      <c r="B2011" t="s">
        <v>3508</v>
      </c>
      <c r="C2011" s="71" t="s">
        <v>4524</v>
      </c>
      <c r="D2011" t="s">
        <v>583</v>
      </c>
      <c r="E2011" t="s">
        <v>584</v>
      </c>
      <c r="F2011" t="s">
        <v>548</v>
      </c>
      <c r="G2011" t="s">
        <v>2454</v>
      </c>
      <c r="H2011" t="s">
        <v>174</v>
      </c>
      <c r="I2011" t="s">
        <v>128</v>
      </c>
      <c r="J2011" t="s">
        <v>37</v>
      </c>
      <c r="K2011" t="s">
        <v>586</v>
      </c>
      <c r="L2011" t="s">
        <v>39</v>
      </c>
      <c r="M2011">
        <v>2747800</v>
      </c>
      <c r="N2011">
        <v>0</v>
      </c>
      <c r="O2011">
        <v>2747800</v>
      </c>
      <c r="P2011">
        <v>0</v>
      </c>
      <c r="Q2011" t="s">
        <v>2469</v>
      </c>
      <c r="R2011" t="s">
        <v>3102</v>
      </c>
      <c r="S2011" t="s">
        <v>3122</v>
      </c>
      <c r="T2011" t="s">
        <v>588</v>
      </c>
      <c r="U2011" t="s">
        <v>4525</v>
      </c>
      <c r="V2011" t="s">
        <v>4526</v>
      </c>
      <c r="W2011" t="s">
        <v>588</v>
      </c>
      <c r="X2011" t="str">
        <f t="shared" si="31"/>
        <v>Funcionamiento</v>
      </c>
      <c r="Y2011" t="s">
        <v>2454</v>
      </c>
    </row>
    <row r="2012" spans="1:25" x14ac:dyDescent="0.2">
      <c r="A2012" t="s">
        <v>3102</v>
      </c>
      <c r="B2012" t="s">
        <v>3508</v>
      </c>
      <c r="C2012" s="71" t="s">
        <v>4524</v>
      </c>
      <c r="D2012" t="s">
        <v>583</v>
      </c>
      <c r="E2012" t="s">
        <v>584</v>
      </c>
      <c r="F2012" t="s">
        <v>548</v>
      </c>
      <c r="G2012" t="s">
        <v>2454</v>
      </c>
      <c r="H2012" t="s">
        <v>173</v>
      </c>
      <c r="I2012" t="s">
        <v>127</v>
      </c>
      <c r="J2012" t="s">
        <v>37</v>
      </c>
      <c r="K2012" t="s">
        <v>586</v>
      </c>
      <c r="L2012" t="s">
        <v>39</v>
      </c>
      <c r="M2012">
        <v>4701300</v>
      </c>
      <c r="N2012">
        <v>0</v>
      </c>
      <c r="O2012">
        <v>4701300</v>
      </c>
      <c r="P2012">
        <v>0</v>
      </c>
      <c r="Q2012" t="s">
        <v>2469</v>
      </c>
      <c r="R2012" t="s">
        <v>3102</v>
      </c>
      <c r="S2012" t="s">
        <v>3122</v>
      </c>
      <c r="T2012" t="s">
        <v>588</v>
      </c>
      <c r="U2012" t="s">
        <v>4525</v>
      </c>
      <c r="V2012" t="s">
        <v>4526</v>
      </c>
      <c r="W2012" t="s">
        <v>588</v>
      </c>
      <c r="X2012" t="str">
        <f t="shared" si="31"/>
        <v>Funcionamiento</v>
      </c>
      <c r="Y2012" t="s">
        <v>2454</v>
      </c>
    </row>
    <row r="2013" spans="1:25" x14ac:dyDescent="0.2">
      <c r="A2013" t="s">
        <v>3102</v>
      </c>
      <c r="B2013" t="s">
        <v>3508</v>
      </c>
      <c r="C2013" s="71" t="s">
        <v>4524</v>
      </c>
      <c r="D2013" t="s">
        <v>583</v>
      </c>
      <c r="E2013" t="s">
        <v>584</v>
      </c>
      <c r="F2013" t="s">
        <v>548</v>
      </c>
      <c r="G2013" t="s">
        <v>2454</v>
      </c>
      <c r="H2013" t="s">
        <v>175</v>
      </c>
      <c r="I2013" t="s">
        <v>129</v>
      </c>
      <c r="J2013" t="s">
        <v>37</v>
      </c>
      <c r="K2013" t="s">
        <v>586</v>
      </c>
      <c r="L2013" t="s">
        <v>39</v>
      </c>
      <c r="M2013">
        <v>623600</v>
      </c>
      <c r="N2013">
        <v>0</v>
      </c>
      <c r="O2013">
        <v>623600</v>
      </c>
      <c r="P2013">
        <v>0</v>
      </c>
      <c r="Q2013" t="s">
        <v>2469</v>
      </c>
      <c r="R2013" t="s">
        <v>3102</v>
      </c>
      <c r="S2013" t="s">
        <v>3122</v>
      </c>
      <c r="T2013" t="s">
        <v>588</v>
      </c>
      <c r="U2013" t="s">
        <v>4525</v>
      </c>
      <c r="V2013" t="s">
        <v>4526</v>
      </c>
      <c r="W2013" t="s">
        <v>588</v>
      </c>
      <c r="X2013" t="str">
        <f t="shared" si="31"/>
        <v>Funcionamiento</v>
      </c>
      <c r="Y2013" t="s">
        <v>2454</v>
      </c>
    </row>
    <row r="2014" spans="1:25" x14ac:dyDescent="0.2">
      <c r="A2014" t="s">
        <v>3102</v>
      </c>
      <c r="B2014" t="s">
        <v>3508</v>
      </c>
      <c r="C2014" s="71" t="s">
        <v>4524</v>
      </c>
      <c r="D2014" t="s">
        <v>583</v>
      </c>
      <c r="E2014" t="s">
        <v>584</v>
      </c>
      <c r="F2014" t="s">
        <v>548</v>
      </c>
      <c r="G2014" t="s">
        <v>2454</v>
      </c>
      <c r="H2014" t="s">
        <v>176</v>
      </c>
      <c r="I2014" t="s">
        <v>130</v>
      </c>
      <c r="J2014" t="s">
        <v>37</v>
      </c>
      <c r="K2014" t="s">
        <v>586</v>
      </c>
      <c r="L2014" t="s">
        <v>39</v>
      </c>
      <c r="M2014">
        <v>2061500</v>
      </c>
      <c r="N2014">
        <v>0</v>
      </c>
      <c r="O2014">
        <v>2061500</v>
      </c>
      <c r="P2014">
        <v>0</v>
      </c>
      <c r="Q2014" t="s">
        <v>2469</v>
      </c>
      <c r="R2014" t="s">
        <v>3102</v>
      </c>
      <c r="S2014" t="s">
        <v>3122</v>
      </c>
      <c r="T2014" t="s">
        <v>588</v>
      </c>
      <c r="U2014" t="s">
        <v>4525</v>
      </c>
      <c r="V2014" t="s">
        <v>4526</v>
      </c>
      <c r="W2014" t="s">
        <v>588</v>
      </c>
      <c r="X2014" t="str">
        <f t="shared" si="31"/>
        <v>Funcionamiento</v>
      </c>
      <c r="Y2014" t="s">
        <v>2454</v>
      </c>
    </row>
    <row r="2015" spans="1:25" x14ac:dyDescent="0.2">
      <c r="A2015" t="s">
        <v>3102</v>
      </c>
      <c r="B2015" t="s">
        <v>3508</v>
      </c>
      <c r="C2015" s="71" t="s">
        <v>4524</v>
      </c>
      <c r="D2015" t="s">
        <v>583</v>
      </c>
      <c r="E2015" t="s">
        <v>584</v>
      </c>
      <c r="F2015" t="s">
        <v>548</v>
      </c>
      <c r="G2015" t="s">
        <v>2454</v>
      </c>
      <c r="H2015" t="s">
        <v>177</v>
      </c>
      <c r="I2015" t="s">
        <v>131</v>
      </c>
      <c r="J2015" t="s">
        <v>37</v>
      </c>
      <c r="K2015" t="s">
        <v>586</v>
      </c>
      <c r="L2015" t="s">
        <v>39</v>
      </c>
      <c r="M2015">
        <v>1374600</v>
      </c>
      <c r="N2015">
        <v>0</v>
      </c>
      <c r="O2015">
        <v>1374600</v>
      </c>
      <c r="P2015">
        <v>0</v>
      </c>
      <c r="Q2015" t="s">
        <v>2469</v>
      </c>
      <c r="R2015" t="s">
        <v>3102</v>
      </c>
      <c r="S2015" t="s">
        <v>3122</v>
      </c>
      <c r="T2015" t="s">
        <v>588</v>
      </c>
      <c r="U2015" t="s">
        <v>4525</v>
      </c>
      <c r="V2015" t="s">
        <v>4526</v>
      </c>
      <c r="W2015" t="s">
        <v>588</v>
      </c>
      <c r="X2015" t="str">
        <f t="shared" si="31"/>
        <v>Funcionamiento</v>
      </c>
      <c r="Y2015" t="s">
        <v>2454</v>
      </c>
    </row>
    <row r="2016" spans="1:25" x14ac:dyDescent="0.2">
      <c r="A2016" t="s">
        <v>3097</v>
      </c>
      <c r="B2016" t="s">
        <v>4527</v>
      </c>
      <c r="C2016" s="71" t="s">
        <v>4528</v>
      </c>
      <c r="D2016" t="s">
        <v>583</v>
      </c>
      <c r="E2016" t="s">
        <v>584</v>
      </c>
      <c r="F2016" t="s">
        <v>548</v>
      </c>
      <c r="G2016" t="s">
        <v>2454</v>
      </c>
      <c r="H2016" t="s">
        <v>173</v>
      </c>
      <c r="I2016" t="s">
        <v>127</v>
      </c>
      <c r="J2016" t="s">
        <v>37</v>
      </c>
      <c r="K2016" t="s">
        <v>586</v>
      </c>
      <c r="L2016" t="s">
        <v>39</v>
      </c>
      <c r="M2016">
        <v>476000</v>
      </c>
      <c r="N2016">
        <v>0</v>
      </c>
      <c r="O2016">
        <v>476000</v>
      </c>
      <c r="P2016">
        <v>0</v>
      </c>
      <c r="Q2016" t="s">
        <v>2470</v>
      </c>
      <c r="R2016" t="s">
        <v>3097</v>
      </c>
      <c r="S2016" t="s">
        <v>3135</v>
      </c>
      <c r="T2016" t="s">
        <v>588</v>
      </c>
      <c r="U2016" t="s">
        <v>4529</v>
      </c>
      <c r="V2016" t="s">
        <v>4530</v>
      </c>
      <c r="W2016" t="s">
        <v>588</v>
      </c>
      <c r="X2016" t="str">
        <f t="shared" si="31"/>
        <v>Funcionamiento</v>
      </c>
      <c r="Y2016" t="s">
        <v>2454</v>
      </c>
    </row>
    <row r="2017" spans="1:25" x14ac:dyDescent="0.2">
      <c r="A2017" t="s">
        <v>3097</v>
      </c>
      <c r="B2017" t="s">
        <v>4527</v>
      </c>
      <c r="C2017" s="71" t="s">
        <v>4528</v>
      </c>
      <c r="D2017" t="s">
        <v>583</v>
      </c>
      <c r="E2017" t="s">
        <v>584</v>
      </c>
      <c r="F2017" t="s">
        <v>548</v>
      </c>
      <c r="G2017" t="s">
        <v>2454</v>
      </c>
      <c r="H2017" t="s">
        <v>172</v>
      </c>
      <c r="I2017" t="s">
        <v>126</v>
      </c>
      <c r="J2017" t="s">
        <v>37</v>
      </c>
      <c r="K2017" t="s">
        <v>586</v>
      </c>
      <c r="L2017" t="s">
        <v>39</v>
      </c>
      <c r="M2017">
        <v>671600</v>
      </c>
      <c r="N2017">
        <v>0</v>
      </c>
      <c r="O2017">
        <v>671600</v>
      </c>
      <c r="P2017">
        <v>0</v>
      </c>
      <c r="Q2017" t="s">
        <v>2470</v>
      </c>
      <c r="R2017" t="s">
        <v>3097</v>
      </c>
      <c r="S2017" t="s">
        <v>3135</v>
      </c>
      <c r="T2017" t="s">
        <v>588</v>
      </c>
      <c r="U2017" t="s">
        <v>4529</v>
      </c>
      <c r="V2017" t="s">
        <v>4530</v>
      </c>
      <c r="W2017" t="s">
        <v>588</v>
      </c>
      <c r="X2017" t="str">
        <f t="shared" si="31"/>
        <v>Funcionamiento</v>
      </c>
      <c r="Y2017" t="s">
        <v>2454</v>
      </c>
    </row>
    <row r="2018" spans="1:25" x14ac:dyDescent="0.2">
      <c r="A2018" t="s">
        <v>3097</v>
      </c>
      <c r="B2018" t="s">
        <v>4527</v>
      </c>
      <c r="C2018" s="71" t="s">
        <v>4528</v>
      </c>
      <c r="D2018" t="s">
        <v>583</v>
      </c>
      <c r="E2018" t="s">
        <v>584</v>
      </c>
      <c r="F2018" t="s">
        <v>548</v>
      </c>
      <c r="G2018" t="s">
        <v>2454</v>
      </c>
      <c r="H2018" t="s">
        <v>176</v>
      </c>
      <c r="I2018" t="s">
        <v>130</v>
      </c>
      <c r="J2018" t="s">
        <v>37</v>
      </c>
      <c r="K2018" t="s">
        <v>586</v>
      </c>
      <c r="L2018" t="s">
        <v>39</v>
      </c>
      <c r="M2018">
        <v>207100</v>
      </c>
      <c r="N2018">
        <v>0</v>
      </c>
      <c r="O2018">
        <v>207100</v>
      </c>
      <c r="P2018">
        <v>0</v>
      </c>
      <c r="Q2018" t="s">
        <v>2470</v>
      </c>
      <c r="R2018" t="s">
        <v>3097</v>
      </c>
      <c r="S2018" t="s">
        <v>3135</v>
      </c>
      <c r="T2018" t="s">
        <v>588</v>
      </c>
      <c r="U2018" t="s">
        <v>4529</v>
      </c>
      <c r="V2018" t="s">
        <v>4530</v>
      </c>
      <c r="W2018" t="s">
        <v>588</v>
      </c>
      <c r="X2018" t="str">
        <f t="shared" si="31"/>
        <v>Funcionamiento</v>
      </c>
      <c r="Y2018" t="s">
        <v>2454</v>
      </c>
    </row>
    <row r="2019" spans="1:25" x14ac:dyDescent="0.2">
      <c r="A2019" t="s">
        <v>3097</v>
      </c>
      <c r="B2019" t="s">
        <v>4527</v>
      </c>
      <c r="C2019" s="71" t="s">
        <v>4528</v>
      </c>
      <c r="D2019" t="s">
        <v>583</v>
      </c>
      <c r="E2019" t="s">
        <v>584</v>
      </c>
      <c r="F2019" t="s">
        <v>548</v>
      </c>
      <c r="G2019" t="s">
        <v>2454</v>
      </c>
      <c r="H2019" t="s">
        <v>177</v>
      </c>
      <c r="I2019" t="s">
        <v>131</v>
      </c>
      <c r="J2019" t="s">
        <v>37</v>
      </c>
      <c r="K2019" t="s">
        <v>586</v>
      </c>
      <c r="L2019" t="s">
        <v>39</v>
      </c>
      <c r="M2019">
        <v>138400</v>
      </c>
      <c r="N2019">
        <v>0</v>
      </c>
      <c r="O2019">
        <v>138400</v>
      </c>
      <c r="P2019">
        <v>0</v>
      </c>
      <c r="Q2019" t="s">
        <v>2470</v>
      </c>
      <c r="R2019" t="s">
        <v>3097</v>
      </c>
      <c r="S2019" t="s">
        <v>3135</v>
      </c>
      <c r="T2019" t="s">
        <v>588</v>
      </c>
      <c r="U2019" t="s">
        <v>4529</v>
      </c>
      <c r="V2019" t="s">
        <v>4530</v>
      </c>
      <c r="W2019" t="s">
        <v>588</v>
      </c>
      <c r="X2019" t="str">
        <f t="shared" si="31"/>
        <v>Funcionamiento</v>
      </c>
      <c r="Y2019" t="s">
        <v>2454</v>
      </c>
    </row>
    <row r="2020" spans="1:25" x14ac:dyDescent="0.2">
      <c r="A2020" t="s">
        <v>3097</v>
      </c>
      <c r="B2020" t="s">
        <v>4527</v>
      </c>
      <c r="C2020" s="71" t="s">
        <v>4528</v>
      </c>
      <c r="D2020" t="s">
        <v>583</v>
      </c>
      <c r="E2020" t="s">
        <v>584</v>
      </c>
      <c r="F2020" t="s">
        <v>548</v>
      </c>
      <c r="G2020" t="s">
        <v>2454</v>
      </c>
      <c r="H2020" t="s">
        <v>175</v>
      </c>
      <c r="I2020" t="s">
        <v>129</v>
      </c>
      <c r="J2020" t="s">
        <v>37</v>
      </c>
      <c r="K2020" t="s">
        <v>586</v>
      </c>
      <c r="L2020" t="s">
        <v>39</v>
      </c>
      <c r="M2020">
        <v>64000</v>
      </c>
      <c r="N2020">
        <v>0</v>
      </c>
      <c r="O2020">
        <v>64000</v>
      </c>
      <c r="P2020">
        <v>0</v>
      </c>
      <c r="Q2020" t="s">
        <v>2470</v>
      </c>
      <c r="R2020" t="s">
        <v>3097</v>
      </c>
      <c r="S2020" t="s">
        <v>3135</v>
      </c>
      <c r="T2020" t="s">
        <v>588</v>
      </c>
      <c r="U2020" t="s">
        <v>4529</v>
      </c>
      <c r="V2020" t="s">
        <v>4530</v>
      </c>
      <c r="W2020" t="s">
        <v>588</v>
      </c>
      <c r="X2020" t="str">
        <f t="shared" si="31"/>
        <v>Funcionamiento</v>
      </c>
      <c r="Y2020" t="s">
        <v>2454</v>
      </c>
    </row>
    <row r="2021" spans="1:25" x14ac:dyDescent="0.2">
      <c r="A2021" t="s">
        <v>3097</v>
      </c>
      <c r="B2021" t="s">
        <v>4527</v>
      </c>
      <c r="C2021" s="71" t="s">
        <v>4528</v>
      </c>
      <c r="D2021" t="s">
        <v>583</v>
      </c>
      <c r="E2021" t="s">
        <v>584</v>
      </c>
      <c r="F2021" t="s">
        <v>548</v>
      </c>
      <c r="G2021" t="s">
        <v>2454</v>
      </c>
      <c r="H2021" t="s">
        <v>174</v>
      </c>
      <c r="I2021" t="s">
        <v>128</v>
      </c>
      <c r="J2021" t="s">
        <v>37</v>
      </c>
      <c r="K2021" t="s">
        <v>586</v>
      </c>
      <c r="L2021" t="s">
        <v>39</v>
      </c>
      <c r="M2021">
        <v>276800</v>
      </c>
      <c r="N2021">
        <v>0</v>
      </c>
      <c r="O2021">
        <v>276800</v>
      </c>
      <c r="P2021">
        <v>0</v>
      </c>
      <c r="Q2021" t="s">
        <v>2470</v>
      </c>
      <c r="R2021" t="s">
        <v>3097</v>
      </c>
      <c r="S2021" t="s">
        <v>3135</v>
      </c>
      <c r="T2021" t="s">
        <v>588</v>
      </c>
      <c r="U2021" t="s">
        <v>4529</v>
      </c>
      <c r="V2021" t="s">
        <v>4530</v>
      </c>
      <c r="W2021" t="s">
        <v>588</v>
      </c>
      <c r="X2021" t="str">
        <f t="shared" si="31"/>
        <v>Funcionamiento</v>
      </c>
      <c r="Y2021" t="s">
        <v>2454</v>
      </c>
    </row>
    <row r="2022" spans="1:25" x14ac:dyDescent="0.2">
      <c r="A2022" t="s">
        <v>3110</v>
      </c>
      <c r="B2022" t="s">
        <v>4138</v>
      </c>
      <c r="C2022" s="71" t="s">
        <v>4531</v>
      </c>
      <c r="D2022" t="s">
        <v>583</v>
      </c>
      <c r="E2022" t="s">
        <v>584</v>
      </c>
      <c r="F2022" t="s">
        <v>3144</v>
      </c>
      <c r="G2022" t="s">
        <v>2454</v>
      </c>
      <c r="H2022" t="s">
        <v>199</v>
      </c>
      <c r="I2022" t="s">
        <v>159</v>
      </c>
      <c r="J2022" t="s">
        <v>48</v>
      </c>
      <c r="K2022" t="s">
        <v>596</v>
      </c>
      <c r="L2022" t="s">
        <v>39</v>
      </c>
      <c r="M2022">
        <v>24269760</v>
      </c>
      <c r="N2022">
        <v>-3438216</v>
      </c>
      <c r="O2022">
        <v>20831544</v>
      </c>
      <c r="P2022">
        <v>0</v>
      </c>
      <c r="Q2022" t="s">
        <v>2471</v>
      </c>
      <c r="R2022" t="s">
        <v>3110</v>
      </c>
      <c r="S2022" t="s">
        <v>8406</v>
      </c>
      <c r="T2022" t="s">
        <v>3098</v>
      </c>
      <c r="U2022" t="s">
        <v>9011</v>
      </c>
      <c r="V2022" t="s">
        <v>9012</v>
      </c>
      <c r="W2022" t="s">
        <v>588</v>
      </c>
      <c r="X2022" t="str">
        <f t="shared" si="31"/>
        <v>Inversión</v>
      </c>
      <c r="Y2022" t="s">
        <v>585</v>
      </c>
    </row>
    <row r="2023" spans="1:25" x14ac:dyDescent="0.2">
      <c r="A2023" t="s">
        <v>3114</v>
      </c>
      <c r="B2023" t="s">
        <v>3517</v>
      </c>
      <c r="C2023" s="71" t="s">
        <v>4532</v>
      </c>
      <c r="D2023" t="s">
        <v>583</v>
      </c>
      <c r="E2023" t="s">
        <v>584</v>
      </c>
      <c r="F2023" t="s">
        <v>548</v>
      </c>
      <c r="G2023" t="s">
        <v>2454</v>
      </c>
      <c r="H2023" t="s">
        <v>167</v>
      </c>
      <c r="I2023" t="s">
        <v>3051</v>
      </c>
      <c r="J2023" t="s">
        <v>37</v>
      </c>
      <c r="K2023" t="s">
        <v>586</v>
      </c>
      <c r="L2023" t="s">
        <v>39</v>
      </c>
      <c r="M2023">
        <v>1361101</v>
      </c>
      <c r="N2023">
        <v>0</v>
      </c>
      <c r="O2023">
        <v>1361101</v>
      </c>
      <c r="P2023">
        <v>0</v>
      </c>
      <c r="Q2023" t="s">
        <v>4533</v>
      </c>
      <c r="R2023" t="s">
        <v>3114</v>
      </c>
      <c r="S2023" t="s">
        <v>4534</v>
      </c>
      <c r="T2023" t="s">
        <v>588</v>
      </c>
      <c r="U2023" t="s">
        <v>4535</v>
      </c>
      <c r="V2023" t="s">
        <v>4536</v>
      </c>
      <c r="W2023" t="s">
        <v>3034</v>
      </c>
      <c r="X2023" t="str">
        <f t="shared" si="31"/>
        <v>Funcionamiento</v>
      </c>
      <c r="Y2023" t="s">
        <v>2454</v>
      </c>
    </row>
    <row r="2024" spans="1:25" x14ac:dyDescent="0.2">
      <c r="A2024" t="s">
        <v>3114</v>
      </c>
      <c r="B2024" t="s">
        <v>3517</v>
      </c>
      <c r="C2024" s="71" t="s">
        <v>4532</v>
      </c>
      <c r="D2024" t="s">
        <v>583</v>
      </c>
      <c r="E2024" t="s">
        <v>584</v>
      </c>
      <c r="F2024" t="s">
        <v>548</v>
      </c>
      <c r="G2024" t="s">
        <v>2454</v>
      </c>
      <c r="H2024" t="s">
        <v>168</v>
      </c>
      <c r="I2024" t="s">
        <v>122</v>
      </c>
      <c r="J2024" t="s">
        <v>37</v>
      </c>
      <c r="K2024" t="s">
        <v>586</v>
      </c>
      <c r="L2024" t="s">
        <v>39</v>
      </c>
      <c r="M2024">
        <v>1436473</v>
      </c>
      <c r="N2024">
        <v>0</v>
      </c>
      <c r="O2024">
        <v>1436473</v>
      </c>
      <c r="P2024">
        <v>0</v>
      </c>
      <c r="Q2024" t="s">
        <v>4533</v>
      </c>
      <c r="R2024" t="s">
        <v>3114</v>
      </c>
      <c r="S2024" t="s">
        <v>4534</v>
      </c>
      <c r="T2024" t="s">
        <v>588</v>
      </c>
      <c r="U2024" t="s">
        <v>4535</v>
      </c>
      <c r="V2024" t="s">
        <v>4536</v>
      </c>
      <c r="W2024" t="s">
        <v>3034</v>
      </c>
      <c r="X2024" t="str">
        <f t="shared" si="31"/>
        <v>Funcionamiento</v>
      </c>
      <c r="Y2024" t="s">
        <v>2454</v>
      </c>
    </row>
    <row r="2025" spans="1:25" x14ac:dyDescent="0.2">
      <c r="A2025" t="s">
        <v>3114</v>
      </c>
      <c r="B2025" t="s">
        <v>3517</v>
      </c>
      <c r="C2025" s="71" t="s">
        <v>4532</v>
      </c>
      <c r="D2025" t="s">
        <v>583</v>
      </c>
      <c r="E2025" t="s">
        <v>584</v>
      </c>
      <c r="F2025" t="s">
        <v>548</v>
      </c>
      <c r="G2025" t="s">
        <v>2454</v>
      </c>
      <c r="H2025" t="s">
        <v>171</v>
      </c>
      <c r="I2025" t="s">
        <v>125</v>
      </c>
      <c r="J2025" t="s">
        <v>37</v>
      </c>
      <c r="K2025" t="s">
        <v>586</v>
      </c>
      <c r="L2025" t="s">
        <v>39</v>
      </c>
      <c r="M2025">
        <v>7567447</v>
      </c>
      <c r="N2025">
        <v>0</v>
      </c>
      <c r="O2025">
        <v>7567447</v>
      </c>
      <c r="P2025">
        <v>0</v>
      </c>
      <c r="Q2025" t="s">
        <v>4533</v>
      </c>
      <c r="R2025" t="s">
        <v>3114</v>
      </c>
      <c r="S2025" t="s">
        <v>4534</v>
      </c>
      <c r="T2025" t="s">
        <v>588</v>
      </c>
      <c r="U2025" t="s">
        <v>4535</v>
      </c>
      <c r="V2025" t="s">
        <v>4536</v>
      </c>
      <c r="W2025" t="s">
        <v>3034</v>
      </c>
      <c r="X2025" t="str">
        <f t="shared" si="31"/>
        <v>Funcionamiento</v>
      </c>
      <c r="Y2025" t="s">
        <v>2454</v>
      </c>
    </row>
    <row r="2026" spans="1:25" x14ac:dyDescent="0.2">
      <c r="A2026" t="s">
        <v>3114</v>
      </c>
      <c r="B2026" t="s">
        <v>3517</v>
      </c>
      <c r="C2026" s="71" t="s">
        <v>4532</v>
      </c>
      <c r="D2026" t="s">
        <v>583</v>
      </c>
      <c r="E2026" t="s">
        <v>584</v>
      </c>
      <c r="F2026" t="s">
        <v>548</v>
      </c>
      <c r="G2026" t="s">
        <v>2454</v>
      </c>
      <c r="H2026" t="s">
        <v>166</v>
      </c>
      <c r="I2026" t="s">
        <v>120</v>
      </c>
      <c r="J2026" t="s">
        <v>37</v>
      </c>
      <c r="K2026" t="s">
        <v>586</v>
      </c>
      <c r="L2026" t="s">
        <v>39</v>
      </c>
      <c r="M2026">
        <v>1006893</v>
      </c>
      <c r="N2026">
        <v>0</v>
      </c>
      <c r="O2026">
        <v>1006893</v>
      </c>
      <c r="P2026">
        <v>0</v>
      </c>
      <c r="Q2026" t="s">
        <v>4533</v>
      </c>
      <c r="R2026" t="s">
        <v>3114</v>
      </c>
      <c r="S2026" t="s">
        <v>4534</v>
      </c>
      <c r="T2026" t="s">
        <v>588</v>
      </c>
      <c r="U2026" t="s">
        <v>4535</v>
      </c>
      <c r="V2026" t="s">
        <v>4536</v>
      </c>
      <c r="W2026" t="s">
        <v>3034</v>
      </c>
      <c r="X2026" t="str">
        <f t="shared" si="31"/>
        <v>Funcionamiento</v>
      </c>
      <c r="Y2026" t="s">
        <v>2454</v>
      </c>
    </row>
    <row r="2027" spans="1:25" x14ac:dyDescent="0.2">
      <c r="A2027" t="s">
        <v>3114</v>
      </c>
      <c r="B2027" t="s">
        <v>3517</v>
      </c>
      <c r="C2027" s="71" t="s">
        <v>4532</v>
      </c>
      <c r="D2027" t="s">
        <v>583</v>
      </c>
      <c r="E2027" t="s">
        <v>584</v>
      </c>
      <c r="F2027" t="s">
        <v>548</v>
      </c>
      <c r="G2027" t="s">
        <v>2454</v>
      </c>
      <c r="H2027" t="s">
        <v>178</v>
      </c>
      <c r="I2027" t="s">
        <v>132</v>
      </c>
      <c r="J2027" t="s">
        <v>37</v>
      </c>
      <c r="K2027" t="s">
        <v>586</v>
      </c>
      <c r="L2027" t="s">
        <v>39</v>
      </c>
      <c r="M2027">
        <v>2012931</v>
      </c>
      <c r="N2027">
        <v>0</v>
      </c>
      <c r="O2027">
        <v>2012931</v>
      </c>
      <c r="P2027">
        <v>0</v>
      </c>
      <c r="Q2027" t="s">
        <v>4533</v>
      </c>
      <c r="R2027" t="s">
        <v>3114</v>
      </c>
      <c r="S2027" t="s">
        <v>4534</v>
      </c>
      <c r="T2027" t="s">
        <v>588</v>
      </c>
      <c r="U2027" t="s">
        <v>4535</v>
      </c>
      <c r="V2027" t="s">
        <v>4536</v>
      </c>
      <c r="W2027" t="s">
        <v>3034</v>
      </c>
      <c r="X2027" t="str">
        <f t="shared" si="31"/>
        <v>Funcionamiento</v>
      </c>
      <c r="Y2027" t="s">
        <v>2454</v>
      </c>
    </row>
    <row r="2028" spans="1:25" x14ac:dyDescent="0.2">
      <c r="A2028" t="s">
        <v>3114</v>
      </c>
      <c r="B2028" t="s">
        <v>3517</v>
      </c>
      <c r="C2028" s="71" t="s">
        <v>4532</v>
      </c>
      <c r="D2028" t="s">
        <v>583</v>
      </c>
      <c r="E2028" t="s">
        <v>584</v>
      </c>
      <c r="F2028" t="s">
        <v>548</v>
      </c>
      <c r="G2028" t="s">
        <v>2454</v>
      </c>
      <c r="H2028" t="s">
        <v>180</v>
      </c>
      <c r="I2028" t="s">
        <v>134</v>
      </c>
      <c r="J2028" t="s">
        <v>37</v>
      </c>
      <c r="K2028" t="s">
        <v>586</v>
      </c>
      <c r="L2028" t="s">
        <v>39</v>
      </c>
      <c r="M2028">
        <v>667106</v>
      </c>
      <c r="N2028">
        <v>0</v>
      </c>
      <c r="O2028">
        <v>667106</v>
      </c>
      <c r="P2028">
        <v>0</v>
      </c>
      <c r="Q2028" t="s">
        <v>4533</v>
      </c>
      <c r="R2028" t="s">
        <v>3114</v>
      </c>
      <c r="S2028" t="s">
        <v>4534</v>
      </c>
      <c r="T2028" t="s">
        <v>588</v>
      </c>
      <c r="U2028" t="s">
        <v>4535</v>
      </c>
      <c r="V2028" t="s">
        <v>4536</v>
      </c>
      <c r="W2028" t="s">
        <v>3034</v>
      </c>
      <c r="X2028" t="str">
        <f t="shared" si="31"/>
        <v>Funcionamiento</v>
      </c>
      <c r="Y2028" t="s">
        <v>2454</v>
      </c>
    </row>
    <row r="2029" spans="1:25" x14ac:dyDescent="0.2">
      <c r="A2029" t="s">
        <v>3114</v>
      </c>
      <c r="B2029" t="s">
        <v>3517</v>
      </c>
      <c r="C2029" s="71" t="s">
        <v>4532</v>
      </c>
      <c r="D2029" t="s">
        <v>583</v>
      </c>
      <c r="E2029" t="s">
        <v>584</v>
      </c>
      <c r="F2029" t="s">
        <v>548</v>
      </c>
      <c r="G2029" t="s">
        <v>2454</v>
      </c>
      <c r="H2029" t="s">
        <v>164</v>
      </c>
      <c r="I2029" t="s">
        <v>118</v>
      </c>
      <c r="J2029" t="s">
        <v>37</v>
      </c>
      <c r="K2029" t="s">
        <v>586</v>
      </c>
      <c r="L2029" t="s">
        <v>39</v>
      </c>
      <c r="M2029">
        <v>50466395</v>
      </c>
      <c r="N2029">
        <v>0</v>
      </c>
      <c r="O2029">
        <v>50466395</v>
      </c>
      <c r="P2029">
        <v>0</v>
      </c>
      <c r="Q2029" t="s">
        <v>4533</v>
      </c>
      <c r="R2029" t="s">
        <v>3114</v>
      </c>
      <c r="S2029" t="s">
        <v>4534</v>
      </c>
      <c r="T2029" t="s">
        <v>588</v>
      </c>
      <c r="U2029" t="s">
        <v>4535</v>
      </c>
      <c r="V2029" t="s">
        <v>4536</v>
      </c>
      <c r="W2029" t="s">
        <v>3034</v>
      </c>
      <c r="X2029" t="str">
        <f t="shared" si="31"/>
        <v>Funcionamiento</v>
      </c>
      <c r="Y2029" t="s">
        <v>2454</v>
      </c>
    </row>
    <row r="2030" spans="1:25" x14ac:dyDescent="0.2">
      <c r="A2030" t="s">
        <v>3114</v>
      </c>
      <c r="B2030" t="s">
        <v>3517</v>
      </c>
      <c r="C2030" s="71" t="s">
        <v>4532</v>
      </c>
      <c r="D2030" t="s">
        <v>583</v>
      </c>
      <c r="E2030" t="s">
        <v>584</v>
      </c>
      <c r="F2030" t="s">
        <v>548</v>
      </c>
      <c r="G2030" t="s">
        <v>2454</v>
      </c>
      <c r="H2030" t="s">
        <v>179</v>
      </c>
      <c r="I2030" t="s">
        <v>133</v>
      </c>
      <c r="J2030" t="s">
        <v>37</v>
      </c>
      <c r="K2030" t="s">
        <v>586</v>
      </c>
      <c r="L2030" t="s">
        <v>39</v>
      </c>
      <c r="M2030">
        <v>6094462</v>
      </c>
      <c r="N2030">
        <v>0</v>
      </c>
      <c r="O2030">
        <v>6094462</v>
      </c>
      <c r="P2030">
        <v>0</v>
      </c>
      <c r="Q2030" t="s">
        <v>4533</v>
      </c>
      <c r="R2030" t="s">
        <v>3114</v>
      </c>
      <c r="S2030" t="s">
        <v>4534</v>
      </c>
      <c r="T2030" t="s">
        <v>588</v>
      </c>
      <c r="U2030" t="s">
        <v>4535</v>
      </c>
      <c r="V2030" t="s">
        <v>4536</v>
      </c>
      <c r="W2030" t="s">
        <v>3034</v>
      </c>
      <c r="X2030" t="str">
        <f t="shared" si="31"/>
        <v>Funcionamiento</v>
      </c>
      <c r="Y2030" t="s">
        <v>2454</v>
      </c>
    </row>
    <row r="2031" spans="1:25" x14ac:dyDescent="0.2">
      <c r="A2031" t="s">
        <v>3114</v>
      </c>
      <c r="B2031" t="s">
        <v>3517</v>
      </c>
      <c r="C2031" s="71" t="s">
        <v>4532</v>
      </c>
      <c r="D2031" t="s">
        <v>583</v>
      </c>
      <c r="E2031" t="s">
        <v>584</v>
      </c>
      <c r="F2031" t="s">
        <v>548</v>
      </c>
      <c r="G2031" t="s">
        <v>2454</v>
      </c>
      <c r="H2031" t="s">
        <v>169</v>
      </c>
      <c r="I2031" t="s">
        <v>123</v>
      </c>
      <c r="J2031" t="s">
        <v>37</v>
      </c>
      <c r="K2031" t="s">
        <v>586</v>
      </c>
      <c r="L2031" t="s">
        <v>39</v>
      </c>
      <c r="M2031">
        <v>1230114</v>
      </c>
      <c r="N2031">
        <v>0</v>
      </c>
      <c r="O2031">
        <v>1230114</v>
      </c>
      <c r="P2031">
        <v>0</v>
      </c>
      <c r="Q2031" t="s">
        <v>4533</v>
      </c>
      <c r="R2031" t="s">
        <v>3114</v>
      </c>
      <c r="S2031" t="s">
        <v>4534</v>
      </c>
      <c r="T2031" t="s">
        <v>588</v>
      </c>
      <c r="U2031" t="s">
        <v>4535</v>
      </c>
      <c r="V2031" t="s">
        <v>4536</v>
      </c>
      <c r="W2031" t="s">
        <v>3034</v>
      </c>
      <c r="X2031" t="str">
        <f t="shared" si="31"/>
        <v>Funcionamiento</v>
      </c>
      <c r="Y2031" t="s">
        <v>2454</v>
      </c>
    </row>
    <row r="2032" spans="1:25" x14ac:dyDescent="0.2">
      <c r="A2032" t="s">
        <v>3114</v>
      </c>
      <c r="B2032" t="s">
        <v>3517</v>
      </c>
      <c r="C2032" s="71" t="s">
        <v>4532</v>
      </c>
      <c r="D2032" t="s">
        <v>583</v>
      </c>
      <c r="E2032" t="s">
        <v>584</v>
      </c>
      <c r="F2032" t="s">
        <v>548</v>
      </c>
      <c r="G2032" t="s">
        <v>2454</v>
      </c>
      <c r="H2032" t="s">
        <v>192</v>
      </c>
      <c r="I2032" t="s">
        <v>147</v>
      </c>
      <c r="J2032" t="s">
        <v>37</v>
      </c>
      <c r="K2032" t="s">
        <v>586</v>
      </c>
      <c r="L2032" t="s">
        <v>39</v>
      </c>
      <c r="M2032">
        <v>908467</v>
      </c>
      <c r="N2032">
        <v>-781081</v>
      </c>
      <c r="O2032">
        <v>127386</v>
      </c>
      <c r="P2032">
        <v>0</v>
      </c>
      <c r="Q2032" t="s">
        <v>4533</v>
      </c>
      <c r="R2032" t="s">
        <v>3114</v>
      </c>
      <c r="S2032" t="s">
        <v>4534</v>
      </c>
      <c r="T2032" t="s">
        <v>588</v>
      </c>
      <c r="U2032" t="s">
        <v>4535</v>
      </c>
      <c r="V2032" t="s">
        <v>4536</v>
      </c>
      <c r="W2032" t="s">
        <v>3034</v>
      </c>
      <c r="X2032" t="str">
        <f t="shared" si="31"/>
        <v>Funcionamiento</v>
      </c>
      <c r="Y2032" t="s">
        <v>2454</v>
      </c>
    </row>
    <row r="2033" spans="1:25" x14ac:dyDescent="0.2">
      <c r="A2033" t="s">
        <v>3103</v>
      </c>
      <c r="B2033" t="s">
        <v>3369</v>
      </c>
      <c r="C2033" s="71" t="s">
        <v>4537</v>
      </c>
      <c r="D2033" t="s">
        <v>583</v>
      </c>
      <c r="E2033" t="s">
        <v>584</v>
      </c>
      <c r="F2033" t="s">
        <v>548</v>
      </c>
      <c r="G2033" t="s">
        <v>2454</v>
      </c>
      <c r="H2033" t="s">
        <v>172</v>
      </c>
      <c r="I2033" t="s">
        <v>126</v>
      </c>
      <c r="J2033" t="s">
        <v>37</v>
      </c>
      <c r="K2033" t="s">
        <v>586</v>
      </c>
      <c r="L2033" t="s">
        <v>39</v>
      </c>
      <c r="M2033">
        <v>1201500</v>
      </c>
      <c r="N2033">
        <v>0</v>
      </c>
      <c r="O2033">
        <v>1201500</v>
      </c>
      <c r="P2033">
        <v>0</v>
      </c>
      <c r="Q2033" t="s">
        <v>2472</v>
      </c>
      <c r="R2033" t="s">
        <v>3103</v>
      </c>
      <c r="S2033" t="s">
        <v>3147</v>
      </c>
      <c r="T2033" t="s">
        <v>588</v>
      </c>
      <c r="U2033" t="s">
        <v>4538</v>
      </c>
      <c r="V2033" t="s">
        <v>4539</v>
      </c>
      <c r="W2033" t="s">
        <v>588</v>
      </c>
      <c r="X2033" t="str">
        <f t="shared" si="31"/>
        <v>Funcionamiento</v>
      </c>
      <c r="Y2033" t="s">
        <v>2454</v>
      </c>
    </row>
    <row r="2034" spans="1:25" x14ac:dyDescent="0.2">
      <c r="A2034" t="s">
        <v>3103</v>
      </c>
      <c r="B2034" t="s">
        <v>3369</v>
      </c>
      <c r="C2034" s="71" t="s">
        <v>4537</v>
      </c>
      <c r="D2034" t="s">
        <v>583</v>
      </c>
      <c r="E2034" t="s">
        <v>584</v>
      </c>
      <c r="F2034" t="s">
        <v>548</v>
      </c>
      <c r="G2034" t="s">
        <v>2454</v>
      </c>
      <c r="H2034" t="s">
        <v>175</v>
      </c>
      <c r="I2034" t="s">
        <v>129</v>
      </c>
      <c r="J2034" t="s">
        <v>37</v>
      </c>
      <c r="K2034" t="s">
        <v>586</v>
      </c>
      <c r="L2034" t="s">
        <v>39</v>
      </c>
      <c r="M2034">
        <v>551200</v>
      </c>
      <c r="N2034">
        <v>0</v>
      </c>
      <c r="O2034">
        <v>551200</v>
      </c>
      <c r="P2034">
        <v>0</v>
      </c>
      <c r="Q2034" t="s">
        <v>2472</v>
      </c>
      <c r="R2034" t="s">
        <v>3103</v>
      </c>
      <c r="S2034" t="s">
        <v>3147</v>
      </c>
      <c r="T2034" t="s">
        <v>588</v>
      </c>
      <c r="U2034" t="s">
        <v>4538</v>
      </c>
      <c r="V2034" t="s">
        <v>4539</v>
      </c>
      <c r="W2034" t="s">
        <v>588</v>
      </c>
      <c r="X2034" t="str">
        <f t="shared" si="31"/>
        <v>Funcionamiento</v>
      </c>
      <c r="Y2034" t="s">
        <v>2454</v>
      </c>
    </row>
    <row r="2035" spans="1:25" x14ac:dyDescent="0.2">
      <c r="A2035" t="s">
        <v>3103</v>
      </c>
      <c r="B2035" t="s">
        <v>3369</v>
      </c>
      <c r="C2035" s="71" t="s">
        <v>4537</v>
      </c>
      <c r="D2035" t="s">
        <v>583</v>
      </c>
      <c r="E2035" t="s">
        <v>584</v>
      </c>
      <c r="F2035" t="s">
        <v>548</v>
      </c>
      <c r="G2035" t="s">
        <v>2454</v>
      </c>
      <c r="H2035" t="s">
        <v>177</v>
      </c>
      <c r="I2035" t="s">
        <v>131</v>
      </c>
      <c r="J2035" t="s">
        <v>37</v>
      </c>
      <c r="K2035" t="s">
        <v>586</v>
      </c>
      <c r="L2035" t="s">
        <v>39</v>
      </c>
      <c r="M2035">
        <v>1391100</v>
      </c>
      <c r="N2035">
        <v>0</v>
      </c>
      <c r="O2035">
        <v>1391100</v>
      </c>
      <c r="P2035">
        <v>0</v>
      </c>
      <c r="Q2035" t="s">
        <v>2472</v>
      </c>
      <c r="R2035" t="s">
        <v>3103</v>
      </c>
      <c r="S2035" t="s">
        <v>3147</v>
      </c>
      <c r="T2035" t="s">
        <v>588</v>
      </c>
      <c r="U2035" t="s">
        <v>4538</v>
      </c>
      <c r="V2035" t="s">
        <v>4539</v>
      </c>
      <c r="W2035" t="s">
        <v>588</v>
      </c>
      <c r="X2035" t="str">
        <f t="shared" si="31"/>
        <v>Funcionamiento</v>
      </c>
      <c r="Y2035" t="s">
        <v>2454</v>
      </c>
    </row>
    <row r="2036" spans="1:25" x14ac:dyDescent="0.2">
      <c r="A2036" t="s">
        <v>3103</v>
      </c>
      <c r="B2036" t="s">
        <v>3369</v>
      </c>
      <c r="C2036" s="71" t="s">
        <v>4537</v>
      </c>
      <c r="D2036" t="s">
        <v>583</v>
      </c>
      <c r="E2036" t="s">
        <v>584</v>
      </c>
      <c r="F2036" t="s">
        <v>548</v>
      </c>
      <c r="G2036" t="s">
        <v>2454</v>
      </c>
      <c r="H2036" t="s">
        <v>174</v>
      </c>
      <c r="I2036" t="s">
        <v>128</v>
      </c>
      <c r="J2036" t="s">
        <v>37</v>
      </c>
      <c r="K2036" t="s">
        <v>586</v>
      </c>
      <c r="L2036" t="s">
        <v>39</v>
      </c>
      <c r="M2036">
        <v>2781600</v>
      </c>
      <c r="N2036">
        <v>0</v>
      </c>
      <c r="O2036">
        <v>2781600</v>
      </c>
      <c r="P2036">
        <v>0</v>
      </c>
      <c r="Q2036" t="s">
        <v>2472</v>
      </c>
      <c r="R2036" t="s">
        <v>3103</v>
      </c>
      <c r="S2036" t="s">
        <v>3147</v>
      </c>
      <c r="T2036" t="s">
        <v>588</v>
      </c>
      <c r="U2036" t="s">
        <v>4538</v>
      </c>
      <c r="V2036" t="s">
        <v>4539</v>
      </c>
      <c r="W2036" t="s">
        <v>588</v>
      </c>
      <c r="X2036" t="str">
        <f t="shared" si="31"/>
        <v>Funcionamiento</v>
      </c>
      <c r="Y2036" t="s">
        <v>2454</v>
      </c>
    </row>
    <row r="2037" spans="1:25" x14ac:dyDescent="0.2">
      <c r="A2037" t="s">
        <v>3103</v>
      </c>
      <c r="B2037" t="s">
        <v>3369</v>
      </c>
      <c r="C2037" s="71" t="s">
        <v>4537</v>
      </c>
      <c r="D2037" t="s">
        <v>583</v>
      </c>
      <c r="E2037" t="s">
        <v>584</v>
      </c>
      <c r="F2037" t="s">
        <v>548</v>
      </c>
      <c r="G2037" t="s">
        <v>2454</v>
      </c>
      <c r="H2037" t="s">
        <v>173</v>
      </c>
      <c r="I2037" t="s">
        <v>127</v>
      </c>
      <c r="J2037" t="s">
        <v>37</v>
      </c>
      <c r="K2037" t="s">
        <v>586</v>
      </c>
      <c r="L2037" t="s">
        <v>39</v>
      </c>
      <c r="M2037">
        <v>4536900</v>
      </c>
      <c r="N2037">
        <v>0</v>
      </c>
      <c r="O2037">
        <v>4536900</v>
      </c>
      <c r="P2037">
        <v>0</v>
      </c>
      <c r="Q2037" t="s">
        <v>2472</v>
      </c>
      <c r="R2037" t="s">
        <v>3103</v>
      </c>
      <c r="S2037" t="s">
        <v>3147</v>
      </c>
      <c r="T2037" t="s">
        <v>588</v>
      </c>
      <c r="U2037" t="s">
        <v>4538</v>
      </c>
      <c r="V2037" t="s">
        <v>4539</v>
      </c>
      <c r="W2037" t="s">
        <v>588</v>
      </c>
      <c r="X2037" t="str">
        <f t="shared" si="31"/>
        <v>Funcionamiento</v>
      </c>
      <c r="Y2037" t="s">
        <v>2454</v>
      </c>
    </row>
    <row r="2038" spans="1:25" x14ac:dyDescent="0.2">
      <c r="A2038" t="s">
        <v>3103</v>
      </c>
      <c r="B2038" t="s">
        <v>3369</v>
      </c>
      <c r="C2038" s="71" t="s">
        <v>4537</v>
      </c>
      <c r="D2038" t="s">
        <v>583</v>
      </c>
      <c r="E2038" t="s">
        <v>584</v>
      </c>
      <c r="F2038" t="s">
        <v>548</v>
      </c>
      <c r="G2038" t="s">
        <v>2454</v>
      </c>
      <c r="H2038" t="s">
        <v>176</v>
      </c>
      <c r="I2038" t="s">
        <v>130</v>
      </c>
      <c r="J2038" t="s">
        <v>37</v>
      </c>
      <c r="K2038" t="s">
        <v>586</v>
      </c>
      <c r="L2038" t="s">
        <v>39</v>
      </c>
      <c r="M2038">
        <v>2086600</v>
      </c>
      <c r="N2038">
        <v>0</v>
      </c>
      <c r="O2038">
        <v>2086600</v>
      </c>
      <c r="P2038">
        <v>0</v>
      </c>
      <c r="Q2038" t="s">
        <v>2472</v>
      </c>
      <c r="R2038" t="s">
        <v>3103</v>
      </c>
      <c r="S2038" t="s">
        <v>3147</v>
      </c>
      <c r="T2038" t="s">
        <v>588</v>
      </c>
      <c r="U2038" t="s">
        <v>4538</v>
      </c>
      <c r="V2038" t="s">
        <v>4539</v>
      </c>
      <c r="W2038" t="s">
        <v>588</v>
      </c>
      <c r="X2038" t="str">
        <f t="shared" si="31"/>
        <v>Funcionamiento</v>
      </c>
      <c r="Y2038" t="s">
        <v>2454</v>
      </c>
    </row>
    <row r="2039" spans="1:25" x14ac:dyDescent="0.2">
      <c r="A2039" t="s">
        <v>3122</v>
      </c>
      <c r="B2039" t="s">
        <v>3175</v>
      </c>
      <c r="C2039" s="71" t="s">
        <v>4540</v>
      </c>
      <c r="D2039" t="s">
        <v>583</v>
      </c>
      <c r="E2039" t="s">
        <v>584</v>
      </c>
      <c r="F2039" t="s">
        <v>548</v>
      </c>
      <c r="G2039" t="s">
        <v>2454</v>
      </c>
      <c r="H2039" t="s">
        <v>178</v>
      </c>
      <c r="I2039" t="s">
        <v>132</v>
      </c>
      <c r="J2039" t="s">
        <v>37</v>
      </c>
      <c r="K2039" t="s">
        <v>586</v>
      </c>
      <c r="L2039" t="s">
        <v>39</v>
      </c>
      <c r="M2039">
        <v>2322736</v>
      </c>
      <c r="N2039">
        <v>0</v>
      </c>
      <c r="O2039">
        <v>2322736</v>
      </c>
      <c r="P2039">
        <v>0</v>
      </c>
      <c r="Q2039" t="s">
        <v>2473</v>
      </c>
      <c r="R2039" t="s">
        <v>3122</v>
      </c>
      <c r="S2039" t="s">
        <v>3322</v>
      </c>
      <c r="T2039" t="s">
        <v>588</v>
      </c>
      <c r="U2039" t="s">
        <v>4541</v>
      </c>
      <c r="V2039" t="s">
        <v>4542</v>
      </c>
      <c r="W2039" t="s">
        <v>4543</v>
      </c>
      <c r="X2039" t="str">
        <f t="shared" si="31"/>
        <v>Funcionamiento</v>
      </c>
      <c r="Y2039" t="s">
        <v>2454</v>
      </c>
    </row>
    <row r="2040" spans="1:25" x14ac:dyDescent="0.2">
      <c r="A2040" t="s">
        <v>3122</v>
      </c>
      <c r="B2040" t="s">
        <v>3175</v>
      </c>
      <c r="C2040" s="71" t="s">
        <v>4540</v>
      </c>
      <c r="D2040" t="s">
        <v>583</v>
      </c>
      <c r="E2040" t="s">
        <v>584</v>
      </c>
      <c r="F2040" t="s">
        <v>548</v>
      </c>
      <c r="G2040" t="s">
        <v>2454</v>
      </c>
      <c r="H2040" t="s">
        <v>180</v>
      </c>
      <c r="I2040" t="s">
        <v>134</v>
      </c>
      <c r="J2040" t="s">
        <v>37</v>
      </c>
      <c r="K2040" t="s">
        <v>586</v>
      </c>
      <c r="L2040" t="s">
        <v>39</v>
      </c>
      <c r="M2040">
        <v>181460</v>
      </c>
      <c r="N2040">
        <v>0</v>
      </c>
      <c r="O2040">
        <v>181460</v>
      </c>
      <c r="P2040">
        <v>0</v>
      </c>
      <c r="Q2040" t="s">
        <v>2473</v>
      </c>
      <c r="R2040" t="s">
        <v>3122</v>
      </c>
      <c r="S2040" t="s">
        <v>3322</v>
      </c>
      <c r="T2040" t="s">
        <v>588</v>
      </c>
      <c r="U2040" t="s">
        <v>4541</v>
      </c>
      <c r="V2040" t="s">
        <v>4542</v>
      </c>
      <c r="W2040" t="s">
        <v>4543</v>
      </c>
      <c r="X2040" t="str">
        <f t="shared" si="31"/>
        <v>Funcionamiento</v>
      </c>
      <c r="Y2040" t="s">
        <v>2454</v>
      </c>
    </row>
    <row r="2041" spans="1:25" x14ac:dyDescent="0.2">
      <c r="A2041" t="s">
        <v>3122</v>
      </c>
      <c r="B2041" t="s">
        <v>3175</v>
      </c>
      <c r="C2041" s="71" t="s">
        <v>4540</v>
      </c>
      <c r="D2041" t="s">
        <v>583</v>
      </c>
      <c r="E2041" t="s">
        <v>584</v>
      </c>
      <c r="F2041" t="s">
        <v>548</v>
      </c>
      <c r="G2041" t="s">
        <v>2454</v>
      </c>
      <c r="H2041" t="s">
        <v>166</v>
      </c>
      <c r="I2041" t="s">
        <v>120</v>
      </c>
      <c r="J2041" t="s">
        <v>37</v>
      </c>
      <c r="K2041" t="s">
        <v>586</v>
      </c>
      <c r="L2041" t="s">
        <v>39</v>
      </c>
      <c r="M2041">
        <v>1057568</v>
      </c>
      <c r="N2041">
        <v>0</v>
      </c>
      <c r="O2041">
        <v>1057568</v>
      </c>
      <c r="P2041">
        <v>0</v>
      </c>
      <c r="Q2041" t="s">
        <v>2473</v>
      </c>
      <c r="R2041" t="s">
        <v>3122</v>
      </c>
      <c r="S2041" t="s">
        <v>3322</v>
      </c>
      <c r="T2041" t="s">
        <v>588</v>
      </c>
      <c r="U2041" t="s">
        <v>4541</v>
      </c>
      <c r="V2041" t="s">
        <v>4542</v>
      </c>
      <c r="W2041" t="s">
        <v>4543</v>
      </c>
      <c r="X2041" t="str">
        <f t="shared" si="31"/>
        <v>Funcionamiento</v>
      </c>
      <c r="Y2041" t="s">
        <v>2454</v>
      </c>
    </row>
    <row r="2042" spans="1:25" x14ac:dyDescent="0.2">
      <c r="A2042" t="s">
        <v>3122</v>
      </c>
      <c r="B2042" t="s">
        <v>3175</v>
      </c>
      <c r="C2042" s="71" t="s">
        <v>4540</v>
      </c>
      <c r="D2042" t="s">
        <v>583</v>
      </c>
      <c r="E2042" t="s">
        <v>584</v>
      </c>
      <c r="F2042" t="s">
        <v>548</v>
      </c>
      <c r="G2042" t="s">
        <v>2454</v>
      </c>
      <c r="H2042" t="s">
        <v>164</v>
      </c>
      <c r="I2042" t="s">
        <v>118</v>
      </c>
      <c r="J2042" t="s">
        <v>37</v>
      </c>
      <c r="K2042" t="s">
        <v>586</v>
      </c>
      <c r="L2042" t="s">
        <v>39</v>
      </c>
      <c r="M2042">
        <v>48670906</v>
      </c>
      <c r="N2042">
        <v>0</v>
      </c>
      <c r="O2042">
        <v>48670906</v>
      </c>
      <c r="P2042">
        <v>0</v>
      </c>
      <c r="Q2042" t="s">
        <v>2473</v>
      </c>
      <c r="R2042" t="s">
        <v>3122</v>
      </c>
      <c r="S2042" t="s">
        <v>3322</v>
      </c>
      <c r="T2042" t="s">
        <v>588</v>
      </c>
      <c r="U2042" t="s">
        <v>4541</v>
      </c>
      <c r="V2042" t="s">
        <v>4542</v>
      </c>
      <c r="W2042" t="s">
        <v>4543</v>
      </c>
      <c r="X2042" t="str">
        <f t="shared" si="31"/>
        <v>Funcionamiento</v>
      </c>
      <c r="Y2042" t="s">
        <v>2454</v>
      </c>
    </row>
    <row r="2043" spans="1:25" x14ac:dyDescent="0.2">
      <c r="A2043" t="s">
        <v>3122</v>
      </c>
      <c r="B2043" t="s">
        <v>3175</v>
      </c>
      <c r="C2043" s="71" t="s">
        <v>4540</v>
      </c>
      <c r="D2043" t="s">
        <v>583</v>
      </c>
      <c r="E2043" t="s">
        <v>584</v>
      </c>
      <c r="F2043" t="s">
        <v>548</v>
      </c>
      <c r="G2043" t="s">
        <v>2454</v>
      </c>
      <c r="H2043" t="s">
        <v>192</v>
      </c>
      <c r="I2043" t="s">
        <v>147</v>
      </c>
      <c r="J2043" t="s">
        <v>37</v>
      </c>
      <c r="K2043" t="s">
        <v>586</v>
      </c>
      <c r="L2043" t="s">
        <v>39</v>
      </c>
      <c r="M2043">
        <v>908467</v>
      </c>
      <c r="N2043">
        <v>-169873</v>
      </c>
      <c r="O2043">
        <v>738594</v>
      </c>
      <c r="P2043">
        <v>0</v>
      </c>
      <c r="Q2043" t="s">
        <v>2473</v>
      </c>
      <c r="R2043" t="s">
        <v>3122</v>
      </c>
      <c r="S2043" t="s">
        <v>3322</v>
      </c>
      <c r="T2043" t="s">
        <v>588</v>
      </c>
      <c r="U2043" t="s">
        <v>4541</v>
      </c>
      <c r="V2043" t="s">
        <v>4542</v>
      </c>
      <c r="W2043" t="s">
        <v>4543</v>
      </c>
      <c r="X2043" t="str">
        <f t="shared" si="31"/>
        <v>Funcionamiento</v>
      </c>
      <c r="Y2043" t="s">
        <v>2454</v>
      </c>
    </row>
    <row r="2044" spans="1:25" x14ac:dyDescent="0.2">
      <c r="A2044" t="s">
        <v>3122</v>
      </c>
      <c r="B2044" t="s">
        <v>3175</v>
      </c>
      <c r="C2044" s="71" t="s">
        <v>4540</v>
      </c>
      <c r="D2044" t="s">
        <v>583</v>
      </c>
      <c r="E2044" t="s">
        <v>584</v>
      </c>
      <c r="F2044" t="s">
        <v>548</v>
      </c>
      <c r="G2044" t="s">
        <v>2454</v>
      </c>
      <c r="H2044" t="s">
        <v>167</v>
      </c>
      <c r="I2044" t="s">
        <v>3051</v>
      </c>
      <c r="J2044" t="s">
        <v>37</v>
      </c>
      <c r="K2044" t="s">
        <v>586</v>
      </c>
      <c r="L2044" t="s">
        <v>39</v>
      </c>
      <c r="M2044">
        <v>1439956</v>
      </c>
      <c r="N2044">
        <v>0</v>
      </c>
      <c r="O2044">
        <v>1439956</v>
      </c>
      <c r="P2044">
        <v>0</v>
      </c>
      <c r="Q2044" t="s">
        <v>2473</v>
      </c>
      <c r="R2044" t="s">
        <v>3122</v>
      </c>
      <c r="S2044" t="s">
        <v>3322</v>
      </c>
      <c r="T2044" t="s">
        <v>588</v>
      </c>
      <c r="U2044" t="s">
        <v>4541</v>
      </c>
      <c r="V2044" t="s">
        <v>4542</v>
      </c>
      <c r="W2044" t="s">
        <v>4543</v>
      </c>
      <c r="X2044" t="str">
        <f t="shared" si="31"/>
        <v>Funcionamiento</v>
      </c>
      <c r="Y2044" t="s">
        <v>2454</v>
      </c>
    </row>
    <row r="2045" spans="1:25" x14ac:dyDescent="0.2">
      <c r="A2045" t="s">
        <v>3122</v>
      </c>
      <c r="B2045" t="s">
        <v>3175</v>
      </c>
      <c r="C2045" s="71" t="s">
        <v>4540</v>
      </c>
      <c r="D2045" t="s">
        <v>583</v>
      </c>
      <c r="E2045" t="s">
        <v>584</v>
      </c>
      <c r="F2045" t="s">
        <v>548</v>
      </c>
      <c r="G2045" t="s">
        <v>2454</v>
      </c>
      <c r="H2045" t="s">
        <v>169</v>
      </c>
      <c r="I2045" t="s">
        <v>123</v>
      </c>
      <c r="J2045" t="s">
        <v>37</v>
      </c>
      <c r="K2045" t="s">
        <v>586</v>
      </c>
      <c r="L2045" t="s">
        <v>39</v>
      </c>
      <c r="M2045">
        <v>3051730</v>
      </c>
      <c r="N2045">
        <v>0</v>
      </c>
      <c r="O2045">
        <v>3051730</v>
      </c>
      <c r="P2045">
        <v>0</v>
      </c>
      <c r="Q2045" t="s">
        <v>2473</v>
      </c>
      <c r="R2045" t="s">
        <v>3122</v>
      </c>
      <c r="S2045" t="s">
        <v>3322</v>
      </c>
      <c r="T2045" t="s">
        <v>588</v>
      </c>
      <c r="U2045" t="s">
        <v>4541</v>
      </c>
      <c r="V2045" t="s">
        <v>4542</v>
      </c>
      <c r="W2045" t="s">
        <v>4543</v>
      </c>
      <c r="X2045" t="str">
        <f t="shared" si="31"/>
        <v>Funcionamiento</v>
      </c>
      <c r="Y2045" t="s">
        <v>2454</v>
      </c>
    </row>
    <row r="2046" spans="1:25" x14ac:dyDescent="0.2">
      <c r="A2046" t="s">
        <v>3122</v>
      </c>
      <c r="B2046" t="s">
        <v>3175</v>
      </c>
      <c r="C2046" s="71" t="s">
        <v>4540</v>
      </c>
      <c r="D2046" t="s">
        <v>583</v>
      </c>
      <c r="E2046" t="s">
        <v>584</v>
      </c>
      <c r="F2046" t="s">
        <v>548</v>
      </c>
      <c r="G2046" t="s">
        <v>2454</v>
      </c>
      <c r="H2046" t="s">
        <v>171</v>
      </c>
      <c r="I2046" t="s">
        <v>125</v>
      </c>
      <c r="J2046" t="s">
        <v>37</v>
      </c>
      <c r="K2046" t="s">
        <v>586</v>
      </c>
      <c r="L2046" t="s">
        <v>39</v>
      </c>
      <c r="M2046">
        <v>1514828</v>
      </c>
      <c r="N2046">
        <v>0</v>
      </c>
      <c r="O2046">
        <v>1514828</v>
      </c>
      <c r="P2046">
        <v>0</v>
      </c>
      <c r="Q2046" t="s">
        <v>2473</v>
      </c>
      <c r="R2046" t="s">
        <v>3122</v>
      </c>
      <c r="S2046" t="s">
        <v>3322</v>
      </c>
      <c r="T2046" t="s">
        <v>588</v>
      </c>
      <c r="U2046" t="s">
        <v>4541</v>
      </c>
      <c r="V2046" t="s">
        <v>4542</v>
      </c>
      <c r="W2046" t="s">
        <v>4543</v>
      </c>
      <c r="X2046" t="str">
        <f t="shared" si="31"/>
        <v>Funcionamiento</v>
      </c>
      <c r="Y2046" t="s">
        <v>2454</v>
      </c>
    </row>
    <row r="2047" spans="1:25" x14ac:dyDescent="0.2">
      <c r="A2047" t="s">
        <v>3135</v>
      </c>
      <c r="B2047" t="s">
        <v>3175</v>
      </c>
      <c r="C2047" s="71" t="s">
        <v>4544</v>
      </c>
      <c r="D2047" t="s">
        <v>583</v>
      </c>
      <c r="E2047" t="s">
        <v>584</v>
      </c>
      <c r="F2047" t="s">
        <v>548</v>
      </c>
      <c r="G2047" t="s">
        <v>2454</v>
      </c>
      <c r="H2047" t="s">
        <v>172</v>
      </c>
      <c r="I2047" t="s">
        <v>126</v>
      </c>
      <c r="J2047" t="s">
        <v>37</v>
      </c>
      <c r="K2047" t="s">
        <v>586</v>
      </c>
      <c r="L2047" t="s">
        <v>39</v>
      </c>
      <c r="M2047">
        <v>6536100</v>
      </c>
      <c r="N2047">
        <v>0</v>
      </c>
      <c r="O2047">
        <v>6536100</v>
      </c>
      <c r="P2047">
        <v>0</v>
      </c>
      <c r="Q2047" t="s">
        <v>2474</v>
      </c>
      <c r="R2047" t="s">
        <v>3135</v>
      </c>
      <c r="S2047" t="s">
        <v>3190</v>
      </c>
      <c r="T2047" t="s">
        <v>588</v>
      </c>
      <c r="U2047" t="s">
        <v>4545</v>
      </c>
      <c r="V2047" t="s">
        <v>4546</v>
      </c>
      <c r="W2047" t="s">
        <v>588</v>
      </c>
      <c r="X2047" t="str">
        <f t="shared" si="31"/>
        <v>Funcionamiento</v>
      </c>
      <c r="Y2047" t="s">
        <v>2454</v>
      </c>
    </row>
    <row r="2048" spans="1:25" x14ac:dyDescent="0.2">
      <c r="A2048" t="s">
        <v>3135</v>
      </c>
      <c r="B2048" t="s">
        <v>3175</v>
      </c>
      <c r="C2048" s="71" t="s">
        <v>4544</v>
      </c>
      <c r="D2048" t="s">
        <v>583</v>
      </c>
      <c r="E2048" t="s">
        <v>584</v>
      </c>
      <c r="F2048" t="s">
        <v>548</v>
      </c>
      <c r="G2048" t="s">
        <v>2454</v>
      </c>
      <c r="H2048" t="s">
        <v>175</v>
      </c>
      <c r="I2048" t="s">
        <v>129</v>
      </c>
      <c r="J2048" t="s">
        <v>37</v>
      </c>
      <c r="K2048" t="s">
        <v>586</v>
      </c>
      <c r="L2048" t="s">
        <v>39</v>
      </c>
      <c r="M2048">
        <v>599700</v>
      </c>
      <c r="N2048">
        <v>0</v>
      </c>
      <c r="O2048">
        <v>599700</v>
      </c>
      <c r="P2048">
        <v>0</v>
      </c>
      <c r="Q2048" t="s">
        <v>2474</v>
      </c>
      <c r="R2048" t="s">
        <v>3135</v>
      </c>
      <c r="S2048" t="s">
        <v>3190</v>
      </c>
      <c r="T2048" t="s">
        <v>588</v>
      </c>
      <c r="U2048" t="s">
        <v>4545</v>
      </c>
      <c r="V2048" t="s">
        <v>4546</v>
      </c>
      <c r="W2048" t="s">
        <v>588</v>
      </c>
      <c r="X2048" t="str">
        <f t="shared" si="31"/>
        <v>Funcionamiento</v>
      </c>
      <c r="Y2048" t="s">
        <v>2454</v>
      </c>
    </row>
    <row r="2049" spans="1:25" x14ac:dyDescent="0.2">
      <c r="A2049" t="s">
        <v>3135</v>
      </c>
      <c r="B2049" t="s">
        <v>3175</v>
      </c>
      <c r="C2049" s="71" t="s">
        <v>4544</v>
      </c>
      <c r="D2049" t="s">
        <v>583</v>
      </c>
      <c r="E2049" t="s">
        <v>584</v>
      </c>
      <c r="F2049" t="s">
        <v>548</v>
      </c>
      <c r="G2049" t="s">
        <v>2454</v>
      </c>
      <c r="H2049" t="s">
        <v>176</v>
      </c>
      <c r="I2049" t="s">
        <v>130</v>
      </c>
      <c r="J2049" t="s">
        <v>37</v>
      </c>
      <c r="K2049" t="s">
        <v>586</v>
      </c>
      <c r="L2049" t="s">
        <v>39</v>
      </c>
      <c r="M2049">
        <v>1724100</v>
      </c>
      <c r="N2049">
        <v>0</v>
      </c>
      <c r="O2049">
        <v>1724100</v>
      </c>
      <c r="P2049">
        <v>0</v>
      </c>
      <c r="Q2049" t="s">
        <v>2474</v>
      </c>
      <c r="R2049" t="s">
        <v>3135</v>
      </c>
      <c r="S2049" t="s">
        <v>3190</v>
      </c>
      <c r="T2049" t="s">
        <v>588</v>
      </c>
      <c r="U2049" t="s">
        <v>4545</v>
      </c>
      <c r="V2049" t="s">
        <v>4546</v>
      </c>
      <c r="W2049" t="s">
        <v>588</v>
      </c>
      <c r="X2049" t="str">
        <f t="shared" si="31"/>
        <v>Funcionamiento</v>
      </c>
      <c r="Y2049" t="s">
        <v>2454</v>
      </c>
    </row>
    <row r="2050" spans="1:25" x14ac:dyDescent="0.2">
      <c r="A2050" t="s">
        <v>3135</v>
      </c>
      <c r="B2050" t="s">
        <v>3175</v>
      </c>
      <c r="C2050" s="71" t="s">
        <v>4544</v>
      </c>
      <c r="D2050" t="s">
        <v>583</v>
      </c>
      <c r="E2050" t="s">
        <v>584</v>
      </c>
      <c r="F2050" t="s">
        <v>548</v>
      </c>
      <c r="G2050" t="s">
        <v>2454</v>
      </c>
      <c r="H2050" t="s">
        <v>177</v>
      </c>
      <c r="I2050" t="s">
        <v>131</v>
      </c>
      <c r="J2050" t="s">
        <v>37</v>
      </c>
      <c r="K2050" t="s">
        <v>586</v>
      </c>
      <c r="L2050" t="s">
        <v>39</v>
      </c>
      <c r="M2050">
        <v>1149600</v>
      </c>
      <c r="N2050">
        <v>0</v>
      </c>
      <c r="O2050">
        <v>1149600</v>
      </c>
      <c r="P2050">
        <v>0</v>
      </c>
      <c r="Q2050" t="s">
        <v>2474</v>
      </c>
      <c r="R2050" t="s">
        <v>3135</v>
      </c>
      <c r="S2050" t="s">
        <v>3190</v>
      </c>
      <c r="T2050" t="s">
        <v>588</v>
      </c>
      <c r="U2050" t="s">
        <v>4545</v>
      </c>
      <c r="V2050" t="s">
        <v>4546</v>
      </c>
      <c r="W2050" t="s">
        <v>588</v>
      </c>
      <c r="X2050" t="str">
        <f t="shared" ref="X2050:X2113" si="32">IF(LEFT(H2050,1)="C","Inversión","Funcionamiento")</f>
        <v>Funcionamiento</v>
      </c>
      <c r="Y2050" t="s">
        <v>2454</v>
      </c>
    </row>
    <row r="2051" spans="1:25" x14ac:dyDescent="0.2">
      <c r="A2051" t="s">
        <v>3135</v>
      </c>
      <c r="B2051" t="s">
        <v>3175</v>
      </c>
      <c r="C2051" s="71" t="s">
        <v>4544</v>
      </c>
      <c r="D2051" t="s">
        <v>583</v>
      </c>
      <c r="E2051" t="s">
        <v>584</v>
      </c>
      <c r="F2051" t="s">
        <v>548</v>
      </c>
      <c r="G2051" t="s">
        <v>2454</v>
      </c>
      <c r="H2051" t="s">
        <v>174</v>
      </c>
      <c r="I2051" t="s">
        <v>128</v>
      </c>
      <c r="J2051" t="s">
        <v>37</v>
      </c>
      <c r="K2051" t="s">
        <v>586</v>
      </c>
      <c r="L2051" t="s">
        <v>39</v>
      </c>
      <c r="M2051">
        <v>2298100</v>
      </c>
      <c r="N2051">
        <v>0</v>
      </c>
      <c r="O2051">
        <v>2298100</v>
      </c>
      <c r="P2051">
        <v>0</v>
      </c>
      <c r="Q2051" t="s">
        <v>2474</v>
      </c>
      <c r="R2051" t="s">
        <v>3135</v>
      </c>
      <c r="S2051" t="s">
        <v>3190</v>
      </c>
      <c r="T2051" t="s">
        <v>588</v>
      </c>
      <c r="U2051" t="s">
        <v>4545</v>
      </c>
      <c r="V2051" t="s">
        <v>4546</v>
      </c>
      <c r="W2051" t="s">
        <v>588</v>
      </c>
      <c r="X2051" t="str">
        <f t="shared" si="32"/>
        <v>Funcionamiento</v>
      </c>
      <c r="Y2051" t="s">
        <v>2454</v>
      </c>
    </row>
    <row r="2052" spans="1:25" x14ac:dyDescent="0.2">
      <c r="A2052" t="s">
        <v>3135</v>
      </c>
      <c r="B2052" t="s">
        <v>3175</v>
      </c>
      <c r="C2052" s="71" t="s">
        <v>4544</v>
      </c>
      <c r="D2052" t="s">
        <v>583</v>
      </c>
      <c r="E2052" t="s">
        <v>584</v>
      </c>
      <c r="F2052" t="s">
        <v>548</v>
      </c>
      <c r="G2052" t="s">
        <v>2454</v>
      </c>
      <c r="H2052" t="s">
        <v>173</v>
      </c>
      <c r="I2052" t="s">
        <v>127</v>
      </c>
      <c r="J2052" t="s">
        <v>37</v>
      </c>
      <c r="K2052" t="s">
        <v>586</v>
      </c>
      <c r="L2052" t="s">
        <v>39</v>
      </c>
      <c r="M2052">
        <v>4629900</v>
      </c>
      <c r="N2052">
        <v>0</v>
      </c>
      <c r="O2052">
        <v>4629900</v>
      </c>
      <c r="P2052">
        <v>0</v>
      </c>
      <c r="Q2052" t="s">
        <v>2474</v>
      </c>
      <c r="R2052" t="s">
        <v>3135</v>
      </c>
      <c r="S2052" t="s">
        <v>3190</v>
      </c>
      <c r="T2052" t="s">
        <v>588</v>
      </c>
      <c r="U2052" t="s">
        <v>4545</v>
      </c>
      <c r="V2052" t="s">
        <v>4546</v>
      </c>
      <c r="W2052" t="s">
        <v>588</v>
      </c>
      <c r="X2052" t="str">
        <f t="shared" si="32"/>
        <v>Funcionamiento</v>
      </c>
      <c r="Y2052" t="s">
        <v>2454</v>
      </c>
    </row>
    <row r="2053" spans="1:25" x14ac:dyDescent="0.2">
      <c r="A2053" t="s">
        <v>3119</v>
      </c>
      <c r="B2053" t="s">
        <v>3385</v>
      </c>
      <c r="C2053" s="71" t="s">
        <v>4547</v>
      </c>
      <c r="D2053" t="s">
        <v>583</v>
      </c>
      <c r="E2053" t="s">
        <v>584</v>
      </c>
      <c r="F2053" t="s">
        <v>548</v>
      </c>
      <c r="G2053" t="s">
        <v>2454</v>
      </c>
      <c r="H2053" t="s">
        <v>168</v>
      </c>
      <c r="I2053" t="s">
        <v>122</v>
      </c>
      <c r="J2053" t="s">
        <v>37</v>
      </c>
      <c r="K2053" t="s">
        <v>586</v>
      </c>
      <c r="L2053" t="s">
        <v>39</v>
      </c>
      <c r="M2053">
        <v>55229387</v>
      </c>
      <c r="N2053">
        <v>0</v>
      </c>
      <c r="O2053">
        <v>55229387</v>
      </c>
      <c r="P2053">
        <v>0</v>
      </c>
      <c r="Q2053" t="s">
        <v>2475</v>
      </c>
      <c r="R2053" t="s">
        <v>3119</v>
      </c>
      <c r="S2053" t="s">
        <v>4548</v>
      </c>
      <c r="T2053" t="s">
        <v>588</v>
      </c>
      <c r="U2053" t="s">
        <v>4549</v>
      </c>
      <c r="V2053" t="s">
        <v>4550</v>
      </c>
      <c r="W2053" t="s">
        <v>588</v>
      </c>
      <c r="X2053" t="str">
        <f t="shared" si="32"/>
        <v>Funcionamiento</v>
      </c>
      <c r="Y2053" t="s">
        <v>2454</v>
      </c>
    </row>
    <row r="2054" spans="1:25" x14ac:dyDescent="0.2">
      <c r="A2054" t="s">
        <v>3118</v>
      </c>
      <c r="B2054" t="s">
        <v>4551</v>
      </c>
      <c r="C2054" s="71" t="s">
        <v>4552</v>
      </c>
      <c r="D2054" t="s">
        <v>583</v>
      </c>
      <c r="E2054" t="s">
        <v>584</v>
      </c>
      <c r="F2054" t="s">
        <v>3144</v>
      </c>
      <c r="G2054" t="s">
        <v>2454</v>
      </c>
      <c r="H2054" t="s">
        <v>200</v>
      </c>
      <c r="I2054" t="s">
        <v>161</v>
      </c>
      <c r="J2054" t="s">
        <v>37</v>
      </c>
      <c r="K2054" t="s">
        <v>586</v>
      </c>
      <c r="L2054" t="s">
        <v>39</v>
      </c>
      <c r="M2054">
        <v>7502177</v>
      </c>
      <c r="N2054">
        <v>0</v>
      </c>
      <c r="O2054">
        <v>7502177</v>
      </c>
      <c r="P2054">
        <v>0</v>
      </c>
      <c r="Q2054" t="s">
        <v>2476</v>
      </c>
      <c r="R2054" t="s">
        <v>3118</v>
      </c>
      <c r="S2054" t="s">
        <v>4553</v>
      </c>
      <c r="T2054" t="s">
        <v>3777</v>
      </c>
      <c r="U2054" t="s">
        <v>6890</v>
      </c>
      <c r="V2054" t="s">
        <v>9013</v>
      </c>
      <c r="W2054" t="s">
        <v>588</v>
      </c>
      <c r="X2054" t="str">
        <f t="shared" si="32"/>
        <v>Inversión</v>
      </c>
      <c r="Y2054" t="s">
        <v>585</v>
      </c>
    </row>
    <row r="2055" spans="1:25" x14ac:dyDescent="0.2">
      <c r="A2055" t="s">
        <v>3138</v>
      </c>
      <c r="B2055" t="s">
        <v>3198</v>
      </c>
      <c r="C2055" s="71" t="s">
        <v>3674</v>
      </c>
      <c r="D2055" t="s">
        <v>583</v>
      </c>
      <c r="E2055" t="s">
        <v>584</v>
      </c>
      <c r="F2055" t="s">
        <v>548</v>
      </c>
      <c r="G2055" t="s">
        <v>2454</v>
      </c>
      <c r="H2055" t="s">
        <v>166</v>
      </c>
      <c r="I2055" t="s">
        <v>120</v>
      </c>
      <c r="J2055" t="s">
        <v>37</v>
      </c>
      <c r="K2055" t="s">
        <v>586</v>
      </c>
      <c r="L2055" t="s">
        <v>39</v>
      </c>
      <c r="M2055">
        <v>1057568</v>
      </c>
      <c r="N2055">
        <v>0</v>
      </c>
      <c r="O2055">
        <v>1057568</v>
      </c>
      <c r="P2055">
        <v>0</v>
      </c>
      <c r="Q2055" t="s">
        <v>2477</v>
      </c>
      <c r="R2055" t="s">
        <v>3138</v>
      </c>
      <c r="S2055" t="s">
        <v>3632</v>
      </c>
      <c r="T2055" t="s">
        <v>588</v>
      </c>
      <c r="U2055" t="s">
        <v>4554</v>
      </c>
      <c r="V2055" t="s">
        <v>4555</v>
      </c>
      <c r="W2055" t="s">
        <v>588</v>
      </c>
      <c r="X2055" t="str">
        <f t="shared" si="32"/>
        <v>Funcionamiento</v>
      </c>
      <c r="Y2055" t="s">
        <v>2454</v>
      </c>
    </row>
    <row r="2056" spans="1:25" x14ac:dyDescent="0.2">
      <c r="A2056" t="s">
        <v>3138</v>
      </c>
      <c r="B2056" t="s">
        <v>3198</v>
      </c>
      <c r="C2056" s="71" t="s">
        <v>3674</v>
      </c>
      <c r="D2056" t="s">
        <v>583</v>
      </c>
      <c r="E2056" t="s">
        <v>584</v>
      </c>
      <c r="F2056" t="s">
        <v>548</v>
      </c>
      <c r="G2056" t="s">
        <v>2454</v>
      </c>
      <c r="H2056" t="s">
        <v>169</v>
      </c>
      <c r="I2056" t="s">
        <v>123</v>
      </c>
      <c r="J2056" t="s">
        <v>37</v>
      </c>
      <c r="K2056" t="s">
        <v>586</v>
      </c>
      <c r="L2056" t="s">
        <v>39</v>
      </c>
      <c r="M2056">
        <v>791902</v>
      </c>
      <c r="N2056">
        <v>0</v>
      </c>
      <c r="O2056">
        <v>791902</v>
      </c>
      <c r="P2056">
        <v>0</v>
      </c>
      <c r="Q2056" t="s">
        <v>2477</v>
      </c>
      <c r="R2056" t="s">
        <v>3138</v>
      </c>
      <c r="S2056" t="s">
        <v>3632</v>
      </c>
      <c r="T2056" t="s">
        <v>588</v>
      </c>
      <c r="U2056" t="s">
        <v>4554</v>
      </c>
      <c r="V2056" t="s">
        <v>4555</v>
      </c>
      <c r="W2056" t="s">
        <v>588</v>
      </c>
      <c r="X2056" t="str">
        <f t="shared" si="32"/>
        <v>Funcionamiento</v>
      </c>
      <c r="Y2056" t="s">
        <v>2454</v>
      </c>
    </row>
    <row r="2057" spans="1:25" x14ac:dyDescent="0.2">
      <c r="A2057" t="s">
        <v>3138</v>
      </c>
      <c r="B2057" t="s">
        <v>3198</v>
      </c>
      <c r="C2057" s="71" t="s">
        <v>3674</v>
      </c>
      <c r="D2057" t="s">
        <v>583</v>
      </c>
      <c r="E2057" t="s">
        <v>584</v>
      </c>
      <c r="F2057" t="s">
        <v>548</v>
      </c>
      <c r="G2057" t="s">
        <v>2454</v>
      </c>
      <c r="H2057" t="s">
        <v>180</v>
      </c>
      <c r="I2057" t="s">
        <v>134</v>
      </c>
      <c r="J2057" t="s">
        <v>37</v>
      </c>
      <c r="K2057" t="s">
        <v>586</v>
      </c>
      <c r="L2057" t="s">
        <v>39</v>
      </c>
      <c r="M2057">
        <v>620856</v>
      </c>
      <c r="N2057">
        <v>0</v>
      </c>
      <c r="O2057">
        <v>620856</v>
      </c>
      <c r="P2057">
        <v>0</v>
      </c>
      <c r="Q2057" t="s">
        <v>2477</v>
      </c>
      <c r="R2057" t="s">
        <v>3138</v>
      </c>
      <c r="S2057" t="s">
        <v>3632</v>
      </c>
      <c r="T2057" t="s">
        <v>588</v>
      </c>
      <c r="U2057" t="s">
        <v>4554</v>
      </c>
      <c r="V2057" t="s">
        <v>4555</v>
      </c>
      <c r="W2057" t="s">
        <v>588</v>
      </c>
      <c r="X2057" t="str">
        <f t="shared" si="32"/>
        <v>Funcionamiento</v>
      </c>
      <c r="Y2057" t="s">
        <v>2454</v>
      </c>
    </row>
    <row r="2058" spans="1:25" x14ac:dyDescent="0.2">
      <c r="A2058" t="s">
        <v>3138</v>
      </c>
      <c r="B2058" t="s">
        <v>3198</v>
      </c>
      <c r="C2058" s="71" t="s">
        <v>3674</v>
      </c>
      <c r="D2058" t="s">
        <v>583</v>
      </c>
      <c r="E2058" t="s">
        <v>584</v>
      </c>
      <c r="F2058" t="s">
        <v>548</v>
      </c>
      <c r="G2058" t="s">
        <v>2454</v>
      </c>
      <c r="H2058" t="s">
        <v>192</v>
      </c>
      <c r="I2058" t="s">
        <v>147</v>
      </c>
      <c r="J2058" t="s">
        <v>37</v>
      </c>
      <c r="K2058" t="s">
        <v>586</v>
      </c>
      <c r="L2058" t="s">
        <v>39</v>
      </c>
      <c r="M2058">
        <v>914780</v>
      </c>
      <c r="N2058">
        <v>0</v>
      </c>
      <c r="O2058">
        <v>914780</v>
      </c>
      <c r="P2058">
        <v>0</v>
      </c>
      <c r="Q2058" t="s">
        <v>2477</v>
      </c>
      <c r="R2058" t="s">
        <v>3138</v>
      </c>
      <c r="S2058" t="s">
        <v>3632</v>
      </c>
      <c r="T2058" t="s">
        <v>588</v>
      </c>
      <c r="U2058" t="s">
        <v>4554</v>
      </c>
      <c r="V2058" t="s">
        <v>4555</v>
      </c>
      <c r="W2058" t="s">
        <v>588</v>
      </c>
      <c r="X2058" t="str">
        <f t="shared" si="32"/>
        <v>Funcionamiento</v>
      </c>
      <c r="Y2058" t="s">
        <v>2454</v>
      </c>
    </row>
    <row r="2059" spans="1:25" x14ac:dyDescent="0.2">
      <c r="A2059" t="s">
        <v>3138</v>
      </c>
      <c r="B2059" t="s">
        <v>3198</v>
      </c>
      <c r="C2059" s="71" t="s">
        <v>3674</v>
      </c>
      <c r="D2059" t="s">
        <v>583</v>
      </c>
      <c r="E2059" t="s">
        <v>584</v>
      </c>
      <c r="F2059" t="s">
        <v>548</v>
      </c>
      <c r="G2059" t="s">
        <v>2454</v>
      </c>
      <c r="H2059" t="s">
        <v>171</v>
      </c>
      <c r="I2059" t="s">
        <v>125</v>
      </c>
      <c r="J2059" t="s">
        <v>37</v>
      </c>
      <c r="K2059" t="s">
        <v>586</v>
      </c>
      <c r="L2059" t="s">
        <v>39</v>
      </c>
      <c r="M2059">
        <v>7105695</v>
      </c>
      <c r="N2059">
        <v>0</v>
      </c>
      <c r="O2059">
        <v>7105695</v>
      </c>
      <c r="P2059">
        <v>0</v>
      </c>
      <c r="Q2059" t="s">
        <v>2477</v>
      </c>
      <c r="R2059" t="s">
        <v>3138</v>
      </c>
      <c r="S2059" t="s">
        <v>3632</v>
      </c>
      <c r="T2059" t="s">
        <v>588</v>
      </c>
      <c r="U2059" t="s">
        <v>4554</v>
      </c>
      <c r="V2059" t="s">
        <v>4555</v>
      </c>
      <c r="W2059" t="s">
        <v>588</v>
      </c>
      <c r="X2059" t="str">
        <f t="shared" si="32"/>
        <v>Funcionamiento</v>
      </c>
      <c r="Y2059" t="s">
        <v>2454</v>
      </c>
    </row>
    <row r="2060" spans="1:25" x14ac:dyDescent="0.2">
      <c r="A2060" t="s">
        <v>3138</v>
      </c>
      <c r="B2060" t="s">
        <v>3198</v>
      </c>
      <c r="C2060" s="71" t="s">
        <v>3674</v>
      </c>
      <c r="D2060" t="s">
        <v>583</v>
      </c>
      <c r="E2060" t="s">
        <v>584</v>
      </c>
      <c r="F2060" t="s">
        <v>548</v>
      </c>
      <c r="G2060" t="s">
        <v>2454</v>
      </c>
      <c r="H2060" t="s">
        <v>179</v>
      </c>
      <c r="I2060" t="s">
        <v>133</v>
      </c>
      <c r="J2060" t="s">
        <v>37</v>
      </c>
      <c r="K2060" t="s">
        <v>586</v>
      </c>
      <c r="L2060" t="s">
        <v>39</v>
      </c>
      <c r="M2060">
        <v>5681766</v>
      </c>
      <c r="N2060">
        <v>0</v>
      </c>
      <c r="O2060">
        <v>5681766</v>
      </c>
      <c r="P2060">
        <v>0</v>
      </c>
      <c r="Q2060" t="s">
        <v>2477</v>
      </c>
      <c r="R2060" t="s">
        <v>3138</v>
      </c>
      <c r="S2060" t="s">
        <v>3632</v>
      </c>
      <c r="T2060" t="s">
        <v>588</v>
      </c>
      <c r="U2060" t="s">
        <v>4554</v>
      </c>
      <c r="V2060" t="s">
        <v>4555</v>
      </c>
      <c r="W2060" t="s">
        <v>588</v>
      </c>
      <c r="X2060" t="str">
        <f t="shared" si="32"/>
        <v>Funcionamiento</v>
      </c>
      <c r="Y2060" t="s">
        <v>2454</v>
      </c>
    </row>
    <row r="2061" spans="1:25" x14ac:dyDescent="0.2">
      <c r="A2061" t="s">
        <v>3138</v>
      </c>
      <c r="B2061" t="s">
        <v>3198</v>
      </c>
      <c r="C2061" s="71" t="s">
        <v>3674</v>
      </c>
      <c r="D2061" t="s">
        <v>583</v>
      </c>
      <c r="E2061" t="s">
        <v>584</v>
      </c>
      <c r="F2061" t="s">
        <v>548</v>
      </c>
      <c r="G2061" t="s">
        <v>2454</v>
      </c>
      <c r="H2061" t="s">
        <v>164</v>
      </c>
      <c r="I2061" t="s">
        <v>118</v>
      </c>
      <c r="J2061" t="s">
        <v>37</v>
      </c>
      <c r="K2061" t="s">
        <v>586</v>
      </c>
      <c r="L2061" t="s">
        <v>39</v>
      </c>
      <c r="M2061">
        <v>49147864</v>
      </c>
      <c r="N2061">
        <v>0</v>
      </c>
      <c r="O2061">
        <v>49147864</v>
      </c>
      <c r="P2061">
        <v>0</v>
      </c>
      <c r="Q2061" t="s">
        <v>2477</v>
      </c>
      <c r="R2061" t="s">
        <v>3138</v>
      </c>
      <c r="S2061" t="s">
        <v>3632</v>
      </c>
      <c r="T2061" t="s">
        <v>588</v>
      </c>
      <c r="U2061" t="s">
        <v>4554</v>
      </c>
      <c r="V2061" t="s">
        <v>4555</v>
      </c>
      <c r="W2061" t="s">
        <v>588</v>
      </c>
      <c r="X2061" t="str">
        <f t="shared" si="32"/>
        <v>Funcionamiento</v>
      </c>
      <c r="Y2061" t="s">
        <v>2454</v>
      </c>
    </row>
    <row r="2062" spans="1:25" x14ac:dyDescent="0.2">
      <c r="A2062" t="s">
        <v>3138</v>
      </c>
      <c r="B2062" t="s">
        <v>3198</v>
      </c>
      <c r="C2062" s="71" t="s">
        <v>3674</v>
      </c>
      <c r="D2062" t="s">
        <v>583</v>
      </c>
      <c r="E2062" t="s">
        <v>584</v>
      </c>
      <c r="F2062" t="s">
        <v>548</v>
      </c>
      <c r="G2062" t="s">
        <v>2454</v>
      </c>
      <c r="H2062" t="s">
        <v>167</v>
      </c>
      <c r="I2062" t="s">
        <v>3051</v>
      </c>
      <c r="J2062" t="s">
        <v>37</v>
      </c>
      <c r="K2062" t="s">
        <v>586</v>
      </c>
      <c r="L2062" t="s">
        <v>39</v>
      </c>
      <c r="M2062">
        <v>1439956</v>
      </c>
      <c r="N2062">
        <v>0</v>
      </c>
      <c r="O2062">
        <v>1439956</v>
      </c>
      <c r="P2062">
        <v>0</v>
      </c>
      <c r="Q2062" t="s">
        <v>2477</v>
      </c>
      <c r="R2062" t="s">
        <v>3138</v>
      </c>
      <c r="S2062" t="s">
        <v>3632</v>
      </c>
      <c r="T2062" t="s">
        <v>588</v>
      </c>
      <c r="U2062" t="s">
        <v>4554</v>
      </c>
      <c r="V2062" t="s">
        <v>4555</v>
      </c>
      <c r="W2062" t="s">
        <v>588</v>
      </c>
      <c r="X2062" t="str">
        <f t="shared" si="32"/>
        <v>Funcionamiento</v>
      </c>
      <c r="Y2062" t="s">
        <v>2454</v>
      </c>
    </row>
    <row r="2063" spans="1:25" x14ac:dyDescent="0.2">
      <c r="A2063" t="s">
        <v>3138</v>
      </c>
      <c r="B2063" t="s">
        <v>3198</v>
      </c>
      <c r="C2063" s="71" t="s">
        <v>3674</v>
      </c>
      <c r="D2063" t="s">
        <v>583</v>
      </c>
      <c r="E2063" t="s">
        <v>584</v>
      </c>
      <c r="F2063" t="s">
        <v>548</v>
      </c>
      <c r="G2063" t="s">
        <v>2454</v>
      </c>
      <c r="H2063" t="s">
        <v>178</v>
      </c>
      <c r="I2063" t="s">
        <v>132</v>
      </c>
      <c r="J2063" t="s">
        <v>37</v>
      </c>
      <c r="K2063" t="s">
        <v>586</v>
      </c>
      <c r="L2063" t="s">
        <v>39</v>
      </c>
      <c r="M2063">
        <v>1678706</v>
      </c>
      <c r="N2063">
        <v>0</v>
      </c>
      <c r="O2063">
        <v>1678706</v>
      </c>
      <c r="P2063">
        <v>0</v>
      </c>
      <c r="Q2063" t="s">
        <v>2477</v>
      </c>
      <c r="R2063" t="s">
        <v>3138</v>
      </c>
      <c r="S2063" t="s">
        <v>3632</v>
      </c>
      <c r="T2063" t="s">
        <v>588</v>
      </c>
      <c r="U2063" t="s">
        <v>4554</v>
      </c>
      <c r="V2063" t="s">
        <v>4555</v>
      </c>
      <c r="W2063" t="s">
        <v>588</v>
      </c>
      <c r="X2063" t="str">
        <f t="shared" si="32"/>
        <v>Funcionamiento</v>
      </c>
      <c r="Y2063" t="s">
        <v>2454</v>
      </c>
    </row>
    <row r="2064" spans="1:25" x14ac:dyDescent="0.2">
      <c r="A2064" t="s">
        <v>3145</v>
      </c>
      <c r="B2064" t="s">
        <v>3198</v>
      </c>
      <c r="C2064" s="71" t="s">
        <v>4556</v>
      </c>
      <c r="D2064" t="s">
        <v>583</v>
      </c>
      <c r="E2064" t="s">
        <v>584</v>
      </c>
      <c r="F2064" t="s">
        <v>548</v>
      </c>
      <c r="G2064" t="s">
        <v>2454</v>
      </c>
      <c r="H2064" t="s">
        <v>176</v>
      </c>
      <c r="I2064" t="s">
        <v>130</v>
      </c>
      <c r="J2064" t="s">
        <v>37</v>
      </c>
      <c r="K2064" t="s">
        <v>586</v>
      </c>
      <c r="L2064" t="s">
        <v>39</v>
      </c>
      <c r="M2064">
        <v>3152600</v>
      </c>
      <c r="N2064">
        <v>0</v>
      </c>
      <c r="O2064">
        <v>3152600</v>
      </c>
      <c r="P2064">
        <v>0</v>
      </c>
      <c r="Q2064" t="s">
        <v>2478</v>
      </c>
      <c r="R2064" t="s">
        <v>3145</v>
      </c>
      <c r="S2064" t="s">
        <v>3265</v>
      </c>
      <c r="T2064" t="s">
        <v>588</v>
      </c>
      <c r="U2064" t="s">
        <v>4557</v>
      </c>
      <c r="V2064" t="s">
        <v>4558</v>
      </c>
      <c r="W2064" t="s">
        <v>588</v>
      </c>
      <c r="X2064" t="str">
        <f t="shared" si="32"/>
        <v>Funcionamiento</v>
      </c>
      <c r="Y2064" t="s">
        <v>2454</v>
      </c>
    </row>
    <row r="2065" spans="1:25" x14ac:dyDescent="0.2">
      <c r="A2065" t="s">
        <v>3145</v>
      </c>
      <c r="B2065" t="s">
        <v>3198</v>
      </c>
      <c r="C2065" s="71" t="s">
        <v>4556</v>
      </c>
      <c r="D2065" t="s">
        <v>583</v>
      </c>
      <c r="E2065" t="s">
        <v>584</v>
      </c>
      <c r="F2065" t="s">
        <v>548</v>
      </c>
      <c r="G2065" t="s">
        <v>2454</v>
      </c>
      <c r="H2065" t="s">
        <v>174</v>
      </c>
      <c r="I2065" t="s">
        <v>128</v>
      </c>
      <c r="J2065" t="s">
        <v>37</v>
      </c>
      <c r="K2065" t="s">
        <v>586</v>
      </c>
      <c r="L2065" t="s">
        <v>39</v>
      </c>
      <c r="M2065">
        <v>4202800</v>
      </c>
      <c r="N2065">
        <v>0</v>
      </c>
      <c r="O2065">
        <v>4202800</v>
      </c>
      <c r="P2065">
        <v>0</v>
      </c>
      <c r="Q2065" t="s">
        <v>2478</v>
      </c>
      <c r="R2065" t="s">
        <v>3145</v>
      </c>
      <c r="S2065" t="s">
        <v>3265</v>
      </c>
      <c r="T2065" t="s">
        <v>588</v>
      </c>
      <c r="U2065" t="s">
        <v>4557</v>
      </c>
      <c r="V2065" t="s">
        <v>4558</v>
      </c>
      <c r="W2065" t="s">
        <v>588</v>
      </c>
      <c r="X2065" t="str">
        <f t="shared" si="32"/>
        <v>Funcionamiento</v>
      </c>
      <c r="Y2065" t="s">
        <v>2454</v>
      </c>
    </row>
    <row r="2066" spans="1:25" x14ac:dyDescent="0.2">
      <c r="A2066" t="s">
        <v>3145</v>
      </c>
      <c r="B2066" t="s">
        <v>3198</v>
      </c>
      <c r="C2066" s="71" t="s">
        <v>4556</v>
      </c>
      <c r="D2066" t="s">
        <v>583</v>
      </c>
      <c r="E2066" t="s">
        <v>584</v>
      </c>
      <c r="F2066" t="s">
        <v>548</v>
      </c>
      <c r="G2066" t="s">
        <v>2454</v>
      </c>
      <c r="H2066" t="s">
        <v>175</v>
      </c>
      <c r="I2066" t="s">
        <v>129</v>
      </c>
      <c r="J2066" t="s">
        <v>37</v>
      </c>
      <c r="K2066" t="s">
        <v>586</v>
      </c>
      <c r="L2066" t="s">
        <v>39</v>
      </c>
      <c r="M2066">
        <v>653900</v>
      </c>
      <c r="N2066">
        <v>0</v>
      </c>
      <c r="O2066">
        <v>653900</v>
      </c>
      <c r="P2066">
        <v>0</v>
      </c>
      <c r="Q2066" t="s">
        <v>2478</v>
      </c>
      <c r="R2066" t="s">
        <v>3145</v>
      </c>
      <c r="S2066" t="s">
        <v>3265</v>
      </c>
      <c r="T2066" t="s">
        <v>588</v>
      </c>
      <c r="U2066" t="s">
        <v>4557</v>
      </c>
      <c r="V2066" t="s">
        <v>4558</v>
      </c>
      <c r="W2066" t="s">
        <v>588</v>
      </c>
      <c r="X2066" t="str">
        <f t="shared" si="32"/>
        <v>Funcionamiento</v>
      </c>
      <c r="Y2066" t="s">
        <v>2454</v>
      </c>
    </row>
    <row r="2067" spans="1:25" x14ac:dyDescent="0.2">
      <c r="A2067" t="s">
        <v>3145</v>
      </c>
      <c r="B2067" t="s">
        <v>3198</v>
      </c>
      <c r="C2067" s="71" t="s">
        <v>4556</v>
      </c>
      <c r="D2067" t="s">
        <v>583</v>
      </c>
      <c r="E2067" t="s">
        <v>584</v>
      </c>
      <c r="F2067" t="s">
        <v>548</v>
      </c>
      <c r="G2067" t="s">
        <v>2454</v>
      </c>
      <c r="H2067" t="s">
        <v>172</v>
      </c>
      <c r="I2067" t="s">
        <v>126</v>
      </c>
      <c r="J2067" t="s">
        <v>37</v>
      </c>
      <c r="K2067" t="s">
        <v>586</v>
      </c>
      <c r="L2067" t="s">
        <v>39</v>
      </c>
      <c r="M2067">
        <v>6170500</v>
      </c>
      <c r="N2067">
        <v>0</v>
      </c>
      <c r="O2067">
        <v>6170500</v>
      </c>
      <c r="P2067">
        <v>0</v>
      </c>
      <c r="Q2067" t="s">
        <v>2478</v>
      </c>
      <c r="R2067" t="s">
        <v>3145</v>
      </c>
      <c r="S2067" t="s">
        <v>3265</v>
      </c>
      <c r="T2067" t="s">
        <v>588</v>
      </c>
      <c r="U2067" t="s">
        <v>4557</v>
      </c>
      <c r="V2067" t="s">
        <v>4558</v>
      </c>
      <c r="W2067" t="s">
        <v>588</v>
      </c>
      <c r="X2067" t="str">
        <f t="shared" si="32"/>
        <v>Funcionamiento</v>
      </c>
      <c r="Y2067" t="s">
        <v>2454</v>
      </c>
    </row>
    <row r="2068" spans="1:25" x14ac:dyDescent="0.2">
      <c r="A2068" t="s">
        <v>3145</v>
      </c>
      <c r="B2068" t="s">
        <v>3198</v>
      </c>
      <c r="C2068" s="71" t="s">
        <v>4556</v>
      </c>
      <c r="D2068" t="s">
        <v>583</v>
      </c>
      <c r="E2068" t="s">
        <v>584</v>
      </c>
      <c r="F2068" t="s">
        <v>548</v>
      </c>
      <c r="G2068" t="s">
        <v>2454</v>
      </c>
      <c r="H2068" t="s">
        <v>173</v>
      </c>
      <c r="I2068" t="s">
        <v>127</v>
      </c>
      <c r="J2068" t="s">
        <v>37</v>
      </c>
      <c r="K2068" t="s">
        <v>586</v>
      </c>
      <c r="L2068" t="s">
        <v>39</v>
      </c>
      <c r="M2068">
        <v>4371200</v>
      </c>
      <c r="N2068">
        <v>0</v>
      </c>
      <c r="O2068">
        <v>4371200</v>
      </c>
      <c r="P2068">
        <v>0</v>
      </c>
      <c r="Q2068" t="s">
        <v>2478</v>
      </c>
      <c r="R2068" t="s">
        <v>3145</v>
      </c>
      <c r="S2068" t="s">
        <v>3265</v>
      </c>
      <c r="T2068" t="s">
        <v>588</v>
      </c>
      <c r="U2068" t="s">
        <v>4557</v>
      </c>
      <c r="V2068" t="s">
        <v>4558</v>
      </c>
      <c r="W2068" t="s">
        <v>588</v>
      </c>
      <c r="X2068" t="str">
        <f t="shared" si="32"/>
        <v>Funcionamiento</v>
      </c>
      <c r="Y2068" t="s">
        <v>2454</v>
      </c>
    </row>
    <row r="2069" spans="1:25" x14ac:dyDescent="0.2">
      <c r="A2069" t="s">
        <v>3145</v>
      </c>
      <c r="B2069" t="s">
        <v>3198</v>
      </c>
      <c r="C2069" s="71" t="s">
        <v>4556</v>
      </c>
      <c r="D2069" t="s">
        <v>583</v>
      </c>
      <c r="E2069" t="s">
        <v>584</v>
      </c>
      <c r="F2069" t="s">
        <v>548</v>
      </c>
      <c r="G2069" t="s">
        <v>2454</v>
      </c>
      <c r="H2069" t="s">
        <v>177</v>
      </c>
      <c r="I2069" t="s">
        <v>131</v>
      </c>
      <c r="J2069" t="s">
        <v>37</v>
      </c>
      <c r="K2069" t="s">
        <v>586</v>
      </c>
      <c r="L2069" t="s">
        <v>39</v>
      </c>
      <c r="M2069">
        <v>2102300</v>
      </c>
      <c r="N2069">
        <v>0</v>
      </c>
      <c r="O2069">
        <v>2102300</v>
      </c>
      <c r="P2069">
        <v>0</v>
      </c>
      <c r="Q2069" t="s">
        <v>2478</v>
      </c>
      <c r="R2069" t="s">
        <v>3145</v>
      </c>
      <c r="S2069" t="s">
        <v>3265</v>
      </c>
      <c r="T2069" t="s">
        <v>588</v>
      </c>
      <c r="U2069" t="s">
        <v>4557</v>
      </c>
      <c r="V2069" t="s">
        <v>4558</v>
      </c>
      <c r="W2069" t="s">
        <v>588</v>
      </c>
      <c r="X2069" t="str">
        <f t="shared" si="32"/>
        <v>Funcionamiento</v>
      </c>
      <c r="Y2069" t="s">
        <v>2454</v>
      </c>
    </row>
    <row r="2070" spans="1:25" x14ac:dyDescent="0.2">
      <c r="A2070" t="s">
        <v>3132</v>
      </c>
      <c r="B2070" t="s">
        <v>3407</v>
      </c>
      <c r="C2070" s="71" t="s">
        <v>4559</v>
      </c>
      <c r="D2070" t="s">
        <v>583</v>
      </c>
      <c r="E2070" t="s">
        <v>584</v>
      </c>
      <c r="F2070" t="s">
        <v>548</v>
      </c>
      <c r="G2070" t="s">
        <v>2454</v>
      </c>
      <c r="H2070" t="s">
        <v>171</v>
      </c>
      <c r="I2070" t="s">
        <v>125</v>
      </c>
      <c r="J2070" t="s">
        <v>37</v>
      </c>
      <c r="K2070" t="s">
        <v>586</v>
      </c>
      <c r="L2070" t="s">
        <v>39</v>
      </c>
      <c r="M2070">
        <v>1075341</v>
      </c>
      <c r="N2070">
        <v>0</v>
      </c>
      <c r="O2070">
        <v>1075341</v>
      </c>
      <c r="P2070">
        <v>0</v>
      </c>
      <c r="Q2070" t="s">
        <v>2479</v>
      </c>
      <c r="R2070" t="s">
        <v>3132</v>
      </c>
      <c r="S2070" t="s">
        <v>4560</v>
      </c>
      <c r="T2070" t="s">
        <v>588</v>
      </c>
      <c r="U2070" t="s">
        <v>4561</v>
      </c>
      <c r="V2070" t="s">
        <v>4562</v>
      </c>
      <c r="W2070" t="s">
        <v>588</v>
      </c>
      <c r="X2070" t="str">
        <f t="shared" si="32"/>
        <v>Funcionamiento</v>
      </c>
      <c r="Y2070" t="s">
        <v>2454</v>
      </c>
    </row>
    <row r="2071" spans="1:25" x14ac:dyDescent="0.2">
      <c r="A2071" t="s">
        <v>3132</v>
      </c>
      <c r="B2071" t="s">
        <v>3407</v>
      </c>
      <c r="C2071" s="71" t="s">
        <v>4559</v>
      </c>
      <c r="D2071" t="s">
        <v>583</v>
      </c>
      <c r="E2071" t="s">
        <v>584</v>
      </c>
      <c r="F2071" t="s">
        <v>548</v>
      </c>
      <c r="G2071" t="s">
        <v>2454</v>
      </c>
      <c r="H2071" t="s">
        <v>192</v>
      </c>
      <c r="I2071" t="s">
        <v>147</v>
      </c>
      <c r="J2071" t="s">
        <v>37</v>
      </c>
      <c r="K2071" t="s">
        <v>586</v>
      </c>
      <c r="L2071" t="s">
        <v>39</v>
      </c>
      <c r="M2071">
        <v>1341763</v>
      </c>
      <c r="N2071">
        <v>0</v>
      </c>
      <c r="O2071">
        <v>1341763</v>
      </c>
      <c r="P2071">
        <v>0</v>
      </c>
      <c r="Q2071" t="s">
        <v>2479</v>
      </c>
      <c r="R2071" t="s">
        <v>3132</v>
      </c>
      <c r="S2071" t="s">
        <v>4560</v>
      </c>
      <c r="T2071" t="s">
        <v>588</v>
      </c>
      <c r="U2071" t="s">
        <v>4561</v>
      </c>
      <c r="V2071" t="s">
        <v>4562</v>
      </c>
      <c r="W2071" t="s">
        <v>588</v>
      </c>
      <c r="X2071" t="str">
        <f t="shared" si="32"/>
        <v>Funcionamiento</v>
      </c>
      <c r="Y2071" t="s">
        <v>2454</v>
      </c>
    </row>
    <row r="2072" spans="1:25" x14ac:dyDescent="0.2">
      <c r="A2072" t="s">
        <v>3132</v>
      </c>
      <c r="B2072" t="s">
        <v>3407</v>
      </c>
      <c r="C2072" s="71" t="s">
        <v>4559</v>
      </c>
      <c r="D2072" t="s">
        <v>583</v>
      </c>
      <c r="E2072" t="s">
        <v>584</v>
      </c>
      <c r="F2072" t="s">
        <v>548</v>
      </c>
      <c r="G2072" t="s">
        <v>2454</v>
      </c>
      <c r="H2072" t="s">
        <v>557</v>
      </c>
      <c r="I2072" t="s">
        <v>3221</v>
      </c>
      <c r="J2072" t="s">
        <v>37</v>
      </c>
      <c r="K2072" t="s">
        <v>586</v>
      </c>
      <c r="L2072" t="s">
        <v>39</v>
      </c>
      <c r="M2072">
        <v>1439956</v>
      </c>
      <c r="N2072">
        <v>0</v>
      </c>
      <c r="O2072">
        <v>1439956</v>
      </c>
      <c r="P2072">
        <v>0</v>
      </c>
      <c r="Q2072" t="s">
        <v>2479</v>
      </c>
      <c r="R2072" t="s">
        <v>3132</v>
      </c>
      <c r="S2072" t="s">
        <v>4560</v>
      </c>
      <c r="T2072" t="s">
        <v>588</v>
      </c>
      <c r="U2072" t="s">
        <v>4561</v>
      </c>
      <c r="V2072" t="s">
        <v>4562</v>
      </c>
      <c r="W2072" t="s">
        <v>588</v>
      </c>
      <c r="X2072" t="str">
        <f t="shared" si="32"/>
        <v>Funcionamiento</v>
      </c>
      <c r="Y2072" t="s">
        <v>2454</v>
      </c>
    </row>
    <row r="2073" spans="1:25" x14ac:dyDescent="0.2">
      <c r="A2073" t="s">
        <v>3132</v>
      </c>
      <c r="B2073" t="s">
        <v>3407</v>
      </c>
      <c r="C2073" s="71" t="s">
        <v>4559</v>
      </c>
      <c r="D2073" t="s">
        <v>583</v>
      </c>
      <c r="E2073" t="s">
        <v>584</v>
      </c>
      <c r="F2073" t="s">
        <v>548</v>
      </c>
      <c r="G2073" t="s">
        <v>2454</v>
      </c>
      <c r="H2073" t="s">
        <v>178</v>
      </c>
      <c r="I2073" t="s">
        <v>132</v>
      </c>
      <c r="J2073" t="s">
        <v>37</v>
      </c>
      <c r="K2073" t="s">
        <v>586</v>
      </c>
      <c r="L2073" t="s">
        <v>39</v>
      </c>
      <c r="M2073">
        <v>1648857</v>
      </c>
      <c r="N2073">
        <v>0</v>
      </c>
      <c r="O2073">
        <v>1648857</v>
      </c>
      <c r="P2073">
        <v>0</v>
      </c>
      <c r="Q2073" t="s">
        <v>2479</v>
      </c>
      <c r="R2073" t="s">
        <v>3132</v>
      </c>
      <c r="S2073" t="s">
        <v>4560</v>
      </c>
      <c r="T2073" t="s">
        <v>588</v>
      </c>
      <c r="U2073" t="s">
        <v>4561</v>
      </c>
      <c r="V2073" t="s">
        <v>4562</v>
      </c>
      <c r="W2073" t="s">
        <v>588</v>
      </c>
      <c r="X2073" t="str">
        <f t="shared" si="32"/>
        <v>Funcionamiento</v>
      </c>
      <c r="Y2073" t="s">
        <v>2454</v>
      </c>
    </row>
    <row r="2074" spans="1:25" x14ac:dyDescent="0.2">
      <c r="A2074" t="s">
        <v>3132</v>
      </c>
      <c r="B2074" t="s">
        <v>3407</v>
      </c>
      <c r="C2074" s="71" t="s">
        <v>4559</v>
      </c>
      <c r="D2074" t="s">
        <v>583</v>
      </c>
      <c r="E2074" t="s">
        <v>584</v>
      </c>
      <c r="F2074" t="s">
        <v>548</v>
      </c>
      <c r="G2074" t="s">
        <v>2454</v>
      </c>
      <c r="H2074" t="s">
        <v>181</v>
      </c>
      <c r="I2074" t="s">
        <v>135</v>
      </c>
      <c r="J2074" t="s">
        <v>37</v>
      </c>
      <c r="K2074" t="s">
        <v>586</v>
      </c>
      <c r="L2074" t="s">
        <v>39</v>
      </c>
      <c r="M2074">
        <v>2904459</v>
      </c>
      <c r="N2074">
        <v>0</v>
      </c>
      <c r="O2074">
        <v>2904459</v>
      </c>
      <c r="P2074">
        <v>0</v>
      </c>
      <c r="Q2074" t="s">
        <v>2479</v>
      </c>
      <c r="R2074" t="s">
        <v>3132</v>
      </c>
      <c r="S2074" t="s">
        <v>4560</v>
      </c>
      <c r="T2074" t="s">
        <v>588</v>
      </c>
      <c r="U2074" t="s">
        <v>4561</v>
      </c>
      <c r="V2074" t="s">
        <v>4562</v>
      </c>
      <c r="W2074" t="s">
        <v>588</v>
      </c>
      <c r="X2074" t="str">
        <f t="shared" si="32"/>
        <v>Funcionamiento</v>
      </c>
      <c r="Y2074" t="s">
        <v>2454</v>
      </c>
    </row>
    <row r="2075" spans="1:25" x14ac:dyDescent="0.2">
      <c r="A2075" t="s">
        <v>3132</v>
      </c>
      <c r="B2075" t="s">
        <v>3407</v>
      </c>
      <c r="C2075" s="71" t="s">
        <v>4559</v>
      </c>
      <c r="D2075" t="s">
        <v>583</v>
      </c>
      <c r="E2075" t="s">
        <v>584</v>
      </c>
      <c r="F2075" t="s">
        <v>548</v>
      </c>
      <c r="G2075" t="s">
        <v>2454</v>
      </c>
      <c r="H2075" t="s">
        <v>166</v>
      </c>
      <c r="I2075" t="s">
        <v>120</v>
      </c>
      <c r="J2075" t="s">
        <v>37</v>
      </c>
      <c r="K2075" t="s">
        <v>586</v>
      </c>
      <c r="L2075" t="s">
        <v>39</v>
      </c>
      <c r="M2075">
        <v>1031129</v>
      </c>
      <c r="N2075">
        <v>0</v>
      </c>
      <c r="O2075">
        <v>1031129</v>
      </c>
      <c r="P2075">
        <v>0</v>
      </c>
      <c r="Q2075" t="s">
        <v>2479</v>
      </c>
      <c r="R2075" t="s">
        <v>3132</v>
      </c>
      <c r="S2075" t="s">
        <v>4560</v>
      </c>
      <c r="T2075" t="s">
        <v>588</v>
      </c>
      <c r="U2075" t="s">
        <v>4561</v>
      </c>
      <c r="V2075" t="s">
        <v>4562</v>
      </c>
      <c r="W2075" t="s">
        <v>588</v>
      </c>
      <c r="X2075" t="str">
        <f t="shared" si="32"/>
        <v>Funcionamiento</v>
      </c>
      <c r="Y2075" t="s">
        <v>2454</v>
      </c>
    </row>
    <row r="2076" spans="1:25" x14ac:dyDescent="0.2">
      <c r="A2076" t="s">
        <v>3132</v>
      </c>
      <c r="B2076" t="s">
        <v>3407</v>
      </c>
      <c r="C2076" s="71" t="s">
        <v>4559</v>
      </c>
      <c r="D2076" t="s">
        <v>583</v>
      </c>
      <c r="E2076" t="s">
        <v>584</v>
      </c>
      <c r="F2076" t="s">
        <v>548</v>
      </c>
      <c r="G2076" t="s">
        <v>2454</v>
      </c>
      <c r="H2076" t="s">
        <v>169</v>
      </c>
      <c r="I2076" t="s">
        <v>123</v>
      </c>
      <c r="J2076" t="s">
        <v>37</v>
      </c>
      <c r="K2076" t="s">
        <v>586</v>
      </c>
      <c r="L2076" t="s">
        <v>39</v>
      </c>
      <c r="M2076">
        <v>1634795</v>
      </c>
      <c r="N2076">
        <v>0</v>
      </c>
      <c r="O2076">
        <v>1634795</v>
      </c>
      <c r="P2076">
        <v>0</v>
      </c>
      <c r="Q2076" t="s">
        <v>2479</v>
      </c>
      <c r="R2076" t="s">
        <v>3132</v>
      </c>
      <c r="S2076" t="s">
        <v>4560</v>
      </c>
      <c r="T2076" t="s">
        <v>588</v>
      </c>
      <c r="U2076" t="s">
        <v>4561</v>
      </c>
      <c r="V2076" t="s">
        <v>4562</v>
      </c>
      <c r="W2076" t="s">
        <v>588</v>
      </c>
      <c r="X2076" t="str">
        <f t="shared" si="32"/>
        <v>Funcionamiento</v>
      </c>
      <c r="Y2076" t="s">
        <v>2454</v>
      </c>
    </row>
    <row r="2077" spans="1:25" x14ac:dyDescent="0.2">
      <c r="A2077" t="s">
        <v>3132</v>
      </c>
      <c r="B2077" t="s">
        <v>3407</v>
      </c>
      <c r="C2077" s="71" t="s">
        <v>4559</v>
      </c>
      <c r="D2077" t="s">
        <v>583</v>
      </c>
      <c r="E2077" t="s">
        <v>584</v>
      </c>
      <c r="F2077" t="s">
        <v>548</v>
      </c>
      <c r="G2077" t="s">
        <v>2454</v>
      </c>
      <c r="H2077" t="s">
        <v>164</v>
      </c>
      <c r="I2077" t="s">
        <v>118</v>
      </c>
      <c r="J2077" t="s">
        <v>37</v>
      </c>
      <c r="K2077" t="s">
        <v>586</v>
      </c>
      <c r="L2077" t="s">
        <v>39</v>
      </c>
      <c r="M2077">
        <v>48041284</v>
      </c>
      <c r="N2077">
        <v>0</v>
      </c>
      <c r="O2077">
        <v>48041284</v>
      </c>
      <c r="P2077">
        <v>0</v>
      </c>
      <c r="Q2077" t="s">
        <v>2479</v>
      </c>
      <c r="R2077" t="s">
        <v>3132</v>
      </c>
      <c r="S2077" t="s">
        <v>4560</v>
      </c>
      <c r="T2077" t="s">
        <v>588</v>
      </c>
      <c r="U2077" t="s">
        <v>4561</v>
      </c>
      <c r="V2077" t="s">
        <v>4562</v>
      </c>
      <c r="W2077" t="s">
        <v>588</v>
      </c>
      <c r="X2077" t="str">
        <f t="shared" si="32"/>
        <v>Funcionamiento</v>
      </c>
      <c r="Y2077" t="s">
        <v>2454</v>
      </c>
    </row>
    <row r="2078" spans="1:25" x14ac:dyDescent="0.2">
      <c r="A2078" t="s">
        <v>3132</v>
      </c>
      <c r="B2078" t="s">
        <v>3407</v>
      </c>
      <c r="C2078" s="71" t="s">
        <v>4559</v>
      </c>
      <c r="D2078" t="s">
        <v>583</v>
      </c>
      <c r="E2078" t="s">
        <v>584</v>
      </c>
      <c r="F2078" t="s">
        <v>548</v>
      </c>
      <c r="G2078" t="s">
        <v>2454</v>
      </c>
      <c r="H2078" t="s">
        <v>180</v>
      </c>
      <c r="I2078" t="s">
        <v>134</v>
      </c>
      <c r="J2078" t="s">
        <v>37</v>
      </c>
      <c r="K2078" t="s">
        <v>586</v>
      </c>
      <c r="L2078" t="s">
        <v>39</v>
      </c>
      <c r="M2078">
        <v>122449</v>
      </c>
      <c r="N2078">
        <v>0</v>
      </c>
      <c r="O2078">
        <v>122449</v>
      </c>
      <c r="P2078">
        <v>0</v>
      </c>
      <c r="Q2078" t="s">
        <v>2479</v>
      </c>
      <c r="R2078" t="s">
        <v>3132</v>
      </c>
      <c r="S2078" t="s">
        <v>4560</v>
      </c>
      <c r="T2078" t="s">
        <v>588</v>
      </c>
      <c r="U2078" t="s">
        <v>4561</v>
      </c>
      <c r="V2078" t="s">
        <v>4562</v>
      </c>
      <c r="W2078" t="s">
        <v>588</v>
      </c>
      <c r="X2078" t="str">
        <f t="shared" si="32"/>
        <v>Funcionamiento</v>
      </c>
      <c r="Y2078" t="s">
        <v>2454</v>
      </c>
    </row>
    <row r="2079" spans="1:25" x14ac:dyDescent="0.2">
      <c r="A2079" t="s">
        <v>3155</v>
      </c>
      <c r="B2079" t="s">
        <v>4261</v>
      </c>
      <c r="C2079" s="71" t="s">
        <v>4563</v>
      </c>
      <c r="D2079" t="s">
        <v>583</v>
      </c>
      <c r="E2079" t="s">
        <v>584</v>
      </c>
      <c r="F2079" t="s">
        <v>548</v>
      </c>
      <c r="G2079" t="s">
        <v>2454</v>
      </c>
      <c r="H2079" t="s">
        <v>176</v>
      </c>
      <c r="I2079" t="s">
        <v>130</v>
      </c>
      <c r="J2079" t="s">
        <v>37</v>
      </c>
      <c r="K2079" t="s">
        <v>586</v>
      </c>
      <c r="L2079" t="s">
        <v>39</v>
      </c>
      <c r="M2079">
        <v>1668600</v>
      </c>
      <c r="N2079">
        <v>0</v>
      </c>
      <c r="O2079">
        <v>1668600</v>
      </c>
      <c r="P2079">
        <v>0</v>
      </c>
      <c r="Q2079" t="s">
        <v>2480</v>
      </c>
      <c r="R2079" t="s">
        <v>3155</v>
      </c>
      <c r="S2079" t="s">
        <v>3066</v>
      </c>
      <c r="T2079" t="s">
        <v>588</v>
      </c>
      <c r="U2079" t="s">
        <v>4564</v>
      </c>
      <c r="V2079" t="s">
        <v>4565</v>
      </c>
      <c r="W2079" t="s">
        <v>588</v>
      </c>
      <c r="X2079" t="str">
        <f t="shared" si="32"/>
        <v>Funcionamiento</v>
      </c>
      <c r="Y2079" t="s">
        <v>2454</v>
      </c>
    </row>
    <row r="2080" spans="1:25" x14ac:dyDescent="0.2">
      <c r="A2080" t="s">
        <v>3155</v>
      </c>
      <c r="B2080" t="s">
        <v>4261</v>
      </c>
      <c r="C2080" s="71" t="s">
        <v>4563</v>
      </c>
      <c r="D2080" t="s">
        <v>583</v>
      </c>
      <c r="E2080" t="s">
        <v>584</v>
      </c>
      <c r="F2080" t="s">
        <v>548</v>
      </c>
      <c r="G2080" t="s">
        <v>2454</v>
      </c>
      <c r="H2080" t="s">
        <v>177</v>
      </c>
      <c r="I2080" t="s">
        <v>131</v>
      </c>
      <c r="J2080" t="s">
        <v>37</v>
      </c>
      <c r="K2080" t="s">
        <v>586</v>
      </c>
      <c r="L2080" t="s">
        <v>39</v>
      </c>
      <c r="M2080">
        <v>1112600</v>
      </c>
      <c r="N2080">
        <v>0</v>
      </c>
      <c r="O2080">
        <v>1112600</v>
      </c>
      <c r="P2080">
        <v>0</v>
      </c>
      <c r="Q2080" t="s">
        <v>2480</v>
      </c>
      <c r="R2080" t="s">
        <v>3155</v>
      </c>
      <c r="S2080" t="s">
        <v>3066</v>
      </c>
      <c r="T2080" t="s">
        <v>588</v>
      </c>
      <c r="U2080" t="s">
        <v>4564</v>
      </c>
      <c r="V2080" t="s">
        <v>4565</v>
      </c>
      <c r="W2080" t="s">
        <v>588</v>
      </c>
      <c r="X2080" t="str">
        <f t="shared" si="32"/>
        <v>Funcionamiento</v>
      </c>
      <c r="Y2080" t="s">
        <v>2454</v>
      </c>
    </row>
    <row r="2081" spans="1:25" x14ac:dyDescent="0.2">
      <c r="A2081" t="s">
        <v>3155</v>
      </c>
      <c r="B2081" t="s">
        <v>4261</v>
      </c>
      <c r="C2081" s="71" t="s">
        <v>4563</v>
      </c>
      <c r="D2081" t="s">
        <v>583</v>
      </c>
      <c r="E2081" t="s">
        <v>584</v>
      </c>
      <c r="F2081" t="s">
        <v>548</v>
      </c>
      <c r="G2081" t="s">
        <v>2454</v>
      </c>
      <c r="H2081" t="s">
        <v>172</v>
      </c>
      <c r="I2081" t="s">
        <v>126</v>
      </c>
      <c r="J2081" t="s">
        <v>37</v>
      </c>
      <c r="K2081" t="s">
        <v>586</v>
      </c>
      <c r="L2081" t="s">
        <v>39</v>
      </c>
      <c r="M2081">
        <v>6385200</v>
      </c>
      <c r="N2081">
        <v>0</v>
      </c>
      <c r="O2081">
        <v>6385200</v>
      </c>
      <c r="P2081">
        <v>0</v>
      </c>
      <c r="Q2081" t="s">
        <v>2480</v>
      </c>
      <c r="R2081" t="s">
        <v>3155</v>
      </c>
      <c r="S2081" t="s">
        <v>3066</v>
      </c>
      <c r="T2081" t="s">
        <v>588</v>
      </c>
      <c r="U2081" t="s">
        <v>4564</v>
      </c>
      <c r="V2081" t="s">
        <v>4565</v>
      </c>
      <c r="W2081" t="s">
        <v>588</v>
      </c>
      <c r="X2081" t="str">
        <f t="shared" si="32"/>
        <v>Funcionamiento</v>
      </c>
      <c r="Y2081" t="s">
        <v>2454</v>
      </c>
    </row>
    <row r="2082" spans="1:25" x14ac:dyDescent="0.2">
      <c r="A2082" t="s">
        <v>3155</v>
      </c>
      <c r="B2082" t="s">
        <v>4261</v>
      </c>
      <c r="C2082" s="71" t="s">
        <v>4563</v>
      </c>
      <c r="D2082" t="s">
        <v>583</v>
      </c>
      <c r="E2082" t="s">
        <v>584</v>
      </c>
      <c r="F2082" t="s">
        <v>548</v>
      </c>
      <c r="G2082" t="s">
        <v>2454</v>
      </c>
      <c r="H2082" t="s">
        <v>174</v>
      </c>
      <c r="I2082" t="s">
        <v>128</v>
      </c>
      <c r="J2082" t="s">
        <v>37</v>
      </c>
      <c r="K2082" t="s">
        <v>586</v>
      </c>
      <c r="L2082" t="s">
        <v>39</v>
      </c>
      <c r="M2082">
        <v>2224000</v>
      </c>
      <c r="N2082">
        <v>0</v>
      </c>
      <c r="O2082">
        <v>2224000</v>
      </c>
      <c r="P2082">
        <v>0</v>
      </c>
      <c r="Q2082" t="s">
        <v>2480</v>
      </c>
      <c r="R2082" t="s">
        <v>3155</v>
      </c>
      <c r="S2082" t="s">
        <v>3066</v>
      </c>
      <c r="T2082" t="s">
        <v>588</v>
      </c>
      <c r="U2082" t="s">
        <v>4564</v>
      </c>
      <c r="V2082" t="s">
        <v>4565</v>
      </c>
      <c r="W2082" t="s">
        <v>588</v>
      </c>
      <c r="X2082" t="str">
        <f t="shared" si="32"/>
        <v>Funcionamiento</v>
      </c>
      <c r="Y2082" t="s">
        <v>2454</v>
      </c>
    </row>
    <row r="2083" spans="1:25" x14ac:dyDescent="0.2">
      <c r="A2083" t="s">
        <v>3155</v>
      </c>
      <c r="B2083" t="s">
        <v>4261</v>
      </c>
      <c r="C2083" s="71" t="s">
        <v>4563</v>
      </c>
      <c r="D2083" t="s">
        <v>583</v>
      </c>
      <c r="E2083" t="s">
        <v>584</v>
      </c>
      <c r="F2083" t="s">
        <v>548</v>
      </c>
      <c r="G2083" t="s">
        <v>2454</v>
      </c>
      <c r="H2083" t="s">
        <v>175</v>
      </c>
      <c r="I2083" t="s">
        <v>129</v>
      </c>
      <c r="J2083" t="s">
        <v>37</v>
      </c>
      <c r="K2083" t="s">
        <v>586</v>
      </c>
      <c r="L2083" t="s">
        <v>39</v>
      </c>
      <c r="M2083">
        <v>654200</v>
      </c>
      <c r="N2083">
        <v>0</v>
      </c>
      <c r="O2083">
        <v>654200</v>
      </c>
      <c r="P2083">
        <v>0</v>
      </c>
      <c r="Q2083" t="s">
        <v>2480</v>
      </c>
      <c r="R2083" t="s">
        <v>3155</v>
      </c>
      <c r="S2083" t="s">
        <v>3066</v>
      </c>
      <c r="T2083" t="s">
        <v>588</v>
      </c>
      <c r="U2083" t="s">
        <v>4564</v>
      </c>
      <c r="V2083" t="s">
        <v>4565</v>
      </c>
      <c r="W2083" t="s">
        <v>588</v>
      </c>
      <c r="X2083" t="str">
        <f t="shared" si="32"/>
        <v>Funcionamiento</v>
      </c>
      <c r="Y2083" t="s">
        <v>2454</v>
      </c>
    </row>
    <row r="2084" spans="1:25" x14ac:dyDescent="0.2">
      <c r="A2084" t="s">
        <v>3155</v>
      </c>
      <c r="B2084" t="s">
        <v>4261</v>
      </c>
      <c r="C2084" s="71" t="s">
        <v>4563</v>
      </c>
      <c r="D2084" t="s">
        <v>583</v>
      </c>
      <c r="E2084" t="s">
        <v>584</v>
      </c>
      <c r="F2084" t="s">
        <v>548</v>
      </c>
      <c r="G2084" t="s">
        <v>2454</v>
      </c>
      <c r="H2084" t="s">
        <v>173</v>
      </c>
      <c r="I2084" t="s">
        <v>127</v>
      </c>
      <c r="J2084" t="s">
        <v>37</v>
      </c>
      <c r="K2084" t="s">
        <v>586</v>
      </c>
      <c r="L2084" t="s">
        <v>39</v>
      </c>
      <c r="M2084">
        <v>4523300</v>
      </c>
      <c r="N2084">
        <v>0</v>
      </c>
      <c r="O2084">
        <v>4523300</v>
      </c>
      <c r="P2084">
        <v>0</v>
      </c>
      <c r="Q2084" t="s">
        <v>2480</v>
      </c>
      <c r="R2084" t="s">
        <v>3155</v>
      </c>
      <c r="S2084" t="s">
        <v>3066</v>
      </c>
      <c r="T2084" t="s">
        <v>588</v>
      </c>
      <c r="U2084" t="s">
        <v>4564</v>
      </c>
      <c r="V2084" t="s">
        <v>4565</v>
      </c>
      <c r="W2084" t="s">
        <v>588</v>
      </c>
      <c r="X2084" t="str">
        <f t="shared" si="32"/>
        <v>Funcionamiento</v>
      </c>
      <c r="Y2084" t="s">
        <v>2454</v>
      </c>
    </row>
    <row r="2085" spans="1:25" x14ac:dyDescent="0.2">
      <c r="A2085" t="s">
        <v>3147</v>
      </c>
      <c r="B2085" t="s">
        <v>3691</v>
      </c>
      <c r="C2085" s="71" t="s">
        <v>4566</v>
      </c>
      <c r="D2085" t="s">
        <v>583</v>
      </c>
      <c r="E2085" t="s">
        <v>584</v>
      </c>
      <c r="F2085" t="s">
        <v>3087</v>
      </c>
      <c r="G2085" t="s">
        <v>2454</v>
      </c>
      <c r="H2085" t="s">
        <v>197</v>
      </c>
      <c r="I2085" t="s">
        <v>155</v>
      </c>
      <c r="J2085" t="s">
        <v>37</v>
      </c>
      <c r="K2085" t="s">
        <v>586</v>
      </c>
      <c r="L2085" t="s">
        <v>39</v>
      </c>
      <c r="M2085">
        <v>25936730</v>
      </c>
      <c r="N2085">
        <v>-3112408</v>
      </c>
      <c r="O2085">
        <v>22824322</v>
      </c>
      <c r="P2085">
        <v>0</v>
      </c>
      <c r="Q2085" t="s">
        <v>4567</v>
      </c>
      <c r="R2085" t="s">
        <v>3147</v>
      </c>
      <c r="S2085" t="s">
        <v>3378</v>
      </c>
      <c r="T2085" t="s">
        <v>8407</v>
      </c>
      <c r="U2085" t="s">
        <v>9014</v>
      </c>
      <c r="V2085" t="s">
        <v>9015</v>
      </c>
      <c r="W2085" t="s">
        <v>588</v>
      </c>
      <c r="X2085" t="str">
        <f t="shared" si="32"/>
        <v>Inversión</v>
      </c>
      <c r="Y2085" t="s">
        <v>626</v>
      </c>
    </row>
    <row r="2086" spans="1:25" x14ac:dyDescent="0.2">
      <c r="A2086" t="s">
        <v>3181</v>
      </c>
      <c r="B2086" t="s">
        <v>3419</v>
      </c>
      <c r="C2086" s="71" t="s">
        <v>4568</v>
      </c>
      <c r="D2086" t="s">
        <v>583</v>
      </c>
      <c r="E2086" t="s">
        <v>584</v>
      </c>
      <c r="F2086" t="s">
        <v>548</v>
      </c>
      <c r="G2086" t="s">
        <v>2454</v>
      </c>
      <c r="H2086" t="s">
        <v>181</v>
      </c>
      <c r="I2086" t="s">
        <v>135</v>
      </c>
      <c r="J2086" t="s">
        <v>37</v>
      </c>
      <c r="K2086" t="s">
        <v>586</v>
      </c>
      <c r="L2086" t="s">
        <v>39</v>
      </c>
      <c r="M2086">
        <v>2354967</v>
      </c>
      <c r="N2086">
        <v>0</v>
      </c>
      <c r="O2086">
        <v>2354967</v>
      </c>
      <c r="P2086">
        <v>0</v>
      </c>
      <c r="Q2086" t="s">
        <v>2930</v>
      </c>
      <c r="R2086" t="s">
        <v>3181</v>
      </c>
      <c r="S2086" t="s">
        <v>3882</v>
      </c>
      <c r="T2086" t="s">
        <v>588</v>
      </c>
      <c r="U2086" t="s">
        <v>4569</v>
      </c>
      <c r="V2086" t="s">
        <v>4570</v>
      </c>
      <c r="W2086" t="s">
        <v>588</v>
      </c>
      <c r="X2086" t="str">
        <f t="shared" si="32"/>
        <v>Funcionamiento</v>
      </c>
      <c r="Y2086" t="s">
        <v>2454</v>
      </c>
    </row>
    <row r="2087" spans="1:25" x14ac:dyDescent="0.2">
      <c r="A2087" t="s">
        <v>3181</v>
      </c>
      <c r="B2087" t="s">
        <v>3419</v>
      </c>
      <c r="C2087" s="71" t="s">
        <v>4568</v>
      </c>
      <c r="D2087" t="s">
        <v>583</v>
      </c>
      <c r="E2087" t="s">
        <v>584</v>
      </c>
      <c r="F2087" t="s">
        <v>548</v>
      </c>
      <c r="G2087" t="s">
        <v>2454</v>
      </c>
      <c r="H2087" t="s">
        <v>557</v>
      </c>
      <c r="I2087" t="s">
        <v>3221</v>
      </c>
      <c r="J2087" t="s">
        <v>37</v>
      </c>
      <c r="K2087" t="s">
        <v>586</v>
      </c>
      <c r="L2087" t="s">
        <v>39</v>
      </c>
      <c r="M2087">
        <v>1439956</v>
      </c>
      <c r="N2087">
        <v>0</v>
      </c>
      <c r="O2087">
        <v>1439956</v>
      </c>
      <c r="P2087">
        <v>0</v>
      </c>
      <c r="Q2087" t="s">
        <v>2930</v>
      </c>
      <c r="R2087" t="s">
        <v>3181</v>
      </c>
      <c r="S2087" t="s">
        <v>3882</v>
      </c>
      <c r="T2087" t="s">
        <v>588</v>
      </c>
      <c r="U2087" t="s">
        <v>4569</v>
      </c>
      <c r="V2087" t="s">
        <v>4570</v>
      </c>
      <c r="W2087" t="s">
        <v>588</v>
      </c>
      <c r="X2087" t="str">
        <f t="shared" si="32"/>
        <v>Funcionamiento</v>
      </c>
      <c r="Y2087" t="s">
        <v>2454</v>
      </c>
    </row>
    <row r="2088" spans="1:25" x14ac:dyDescent="0.2">
      <c r="A2088" t="s">
        <v>3181</v>
      </c>
      <c r="B2088" t="s">
        <v>3419</v>
      </c>
      <c r="C2088" s="71" t="s">
        <v>4568</v>
      </c>
      <c r="D2088" t="s">
        <v>583</v>
      </c>
      <c r="E2088" t="s">
        <v>584</v>
      </c>
      <c r="F2088" t="s">
        <v>548</v>
      </c>
      <c r="G2088" t="s">
        <v>2454</v>
      </c>
      <c r="H2088" t="s">
        <v>164</v>
      </c>
      <c r="I2088" t="s">
        <v>118</v>
      </c>
      <c r="J2088" t="s">
        <v>37</v>
      </c>
      <c r="K2088" t="s">
        <v>586</v>
      </c>
      <c r="L2088" t="s">
        <v>39</v>
      </c>
      <c r="M2088">
        <v>49418662</v>
      </c>
      <c r="N2088">
        <v>0</v>
      </c>
      <c r="O2088">
        <v>49418662</v>
      </c>
      <c r="P2088">
        <v>0</v>
      </c>
      <c r="Q2088" t="s">
        <v>2930</v>
      </c>
      <c r="R2088" t="s">
        <v>3181</v>
      </c>
      <c r="S2088" t="s">
        <v>3882</v>
      </c>
      <c r="T2088" t="s">
        <v>588</v>
      </c>
      <c r="U2088" t="s">
        <v>4569</v>
      </c>
      <c r="V2088" t="s">
        <v>4570</v>
      </c>
      <c r="W2088" t="s">
        <v>588</v>
      </c>
      <c r="X2088" t="str">
        <f t="shared" si="32"/>
        <v>Funcionamiento</v>
      </c>
      <c r="Y2088" t="s">
        <v>2454</v>
      </c>
    </row>
    <row r="2089" spans="1:25" x14ac:dyDescent="0.2">
      <c r="A2089" t="s">
        <v>3181</v>
      </c>
      <c r="B2089" t="s">
        <v>3419</v>
      </c>
      <c r="C2089" s="71" t="s">
        <v>4568</v>
      </c>
      <c r="D2089" t="s">
        <v>583</v>
      </c>
      <c r="E2089" t="s">
        <v>584</v>
      </c>
      <c r="F2089" t="s">
        <v>548</v>
      </c>
      <c r="G2089" t="s">
        <v>2454</v>
      </c>
      <c r="H2089" t="s">
        <v>166</v>
      </c>
      <c r="I2089" t="s">
        <v>120</v>
      </c>
      <c r="J2089" t="s">
        <v>37</v>
      </c>
      <c r="K2089" t="s">
        <v>586</v>
      </c>
      <c r="L2089" t="s">
        <v>39</v>
      </c>
      <c r="M2089">
        <v>1017909</v>
      </c>
      <c r="N2089">
        <v>0</v>
      </c>
      <c r="O2089">
        <v>1017909</v>
      </c>
      <c r="P2089">
        <v>0</v>
      </c>
      <c r="Q2089" t="s">
        <v>2930</v>
      </c>
      <c r="R2089" t="s">
        <v>3181</v>
      </c>
      <c r="S2089" t="s">
        <v>3882</v>
      </c>
      <c r="T2089" t="s">
        <v>588</v>
      </c>
      <c r="U2089" t="s">
        <v>4569</v>
      </c>
      <c r="V2089" t="s">
        <v>4570</v>
      </c>
      <c r="W2089" t="s">
        <v>588</v>
      </c>
      <c r="X2089" t="str">
        <f t="shared" si="32"/>
        <v>Funcionamiento</v>
      </c>
      <c r="Y2089" t="s">
        <v>2454</v>
      </c>
    </row>
    <row r="2090" spans="1:25" x14ac:dyDescent="0.2">
      <c r="A2090" t="s">
        <v>3181</v>
      </c>
      <c r="B2090" t="s">
        <v>3419</v>
      </c>
      <c r="C2090" s="71" t="s">
        <v>4568</v>
      </c>
      <c r="D2090" t="s">
        <v>583</v>
      </c>
      <c r="E2090" t="s">
        <v>584</v>
      </c>
      <c r="F2090" t="s">
        <v>548</v>
      </c>
      <c r="G2090" t="s">
        <v>2454</v>
      </c>
      <c r="H2090" t="s">
        <v>192</v>
      </c>
      <c r="I2090" t="s">
        <v>147</v>
      </c>
      <c r="J2090" t="s">
        <v>37</v>
      </c>
      <c r="K2090" t="s">
        <v>586</v>
      </c>
      <c r="L2090" t="s">
        <v>39</v>
      </c>
      <c r="M2090">
        <v>914780</v>
      </c>
      <c r="N2090">
        <v>0</v>
      </c>
      <c r="O2090">
        <v>914780</v>
      </c>
      <c r="P2090">
        <v>0</v>
      </c>
      <c r="Q2090" t="s">
        <v>2930</v>
      </c>
      <c r="R2090" t="s">
        <v>3181</v>
      </c>
      <c r="S2090" t="s">
        <v>3882</v>
      </c>
      <c r="T2090" t="s">
        <v>588</v>
      </c>
      <c r="U2090" t="s">
        <v>4569</v>
      </c>
      <c r="V2090" t="s">
        <v>4570</v>
      </c>
      <c r="W2090" t="s">
        <v>588</v>
      </c>
      <c r="X2090" t="str">
        <f t="shared" si="32"/>
        <v>Funcionamiento</v>
      </c>
      <c r="Y2090" t="s">
        <v>2454</v>
      </c>
    </row>
    <row r="2091" spans="1:25" x14ac:dyDescent="0.2">
      <c r="A2091" t="s">
        <v>3187</v>
      </c>
      <c r="B2091" t="s">
        <v>3863</v>
      </c>
      <c r="C2091" s="71" t="s">
        <v>4571</v>
      </c>
      <c r="D2091" t="s">
        <v>583</v>
      </c>
      <c r="E2091" t="s">
        <v>584</v>
      </c>
      <c r="F2091" t="s">
        <v>548</v>
      </c>
      <c r="G2091" t="s">
        <v>2454</v>
      </c>
      <c r="H2091" t="s">
        <v>173</v>
      </c>
      <c r="I2091" t="s">
        <v>127</v>
      </c>
      <c r="J2091" t="s">
        <v>37</v>
      </c>
      <c r="K2091" t="s">
        <v>586</v>
      </c>
      <c r="L2091" t="s">
        <v>39</v>
      </c>
      <c r="M2091">
        <v>4389700</v>
      </c>
      <c r="N2091">
        <v>0</v>
      </c>
      <c r="O2091">
        <v>4389700</v>
      </c>
      <c r="P2091">
        <v>0</v>
      </c>
      <c r="Q2091" t="s">
        <v>2931</v>
      </c>
      <c r="R2091" t="s">
        <v>3187</v>
      </c>
      <c r="S2091" t="s">
        <v>3504</v>
      </c>
      <c r="T2091" t="s">
        <v>588</v>
      </c>
      <c r="U2091" t="s">
        <v>4572</v>
      </c>
      <c r="V2091" t="s">
        <v>4573</v>
      </c>
      <c r="W2091" t="s">
        <v>588</v>
      </c>
      <c r="X2091" t="str">
        <f t="shared" si="32"/>
        <v>Funcionamiento</v>
      </c>
      <c r="Y2091" t="s">
        <v>2454</v>
      </c>
    </row>
    <row r="2092" spans="1:25" x14ac:dyDescent="0.2">
      <c r="A2092" t="s">
        <v>3187</v>
      </c>
      <c r="B2092" t="s">
        <v>3863</v>
      </c>
      <c r="C2092" s="71" t="s">
        <v>4571</v>
      </c>
      <c r="D2092" t="s">
        <v>583</v>
      </c>
      <c r="E2092" t="s">
        <v>584</v>
      </c>
      <c r="F2092" t="s">
        <v>548</v>
      </c>
      <c r="G2092" t="s">
        <v>2454</v>
      </c>
      <c r="H2092" t="s">
        <v>176</v>
      </c>
      <c r="I2092" t="s">
        <v>130</v>
      </c>
      <c r="J2092" t="s">
        <v>37</v>
      </c>
      <c r="K2092" t="s">
        <v>586</v>
      </c>
      <c r="L2092" t="s">
        <v>39</v>
      </c>
      <c r="M2092">
        <v>1592500</v>
      </c>
      <c r="N2092">
        <v>0</v>
      </c>
      <c r="O2092">
        <v>1592500</v>
      </c>
      <c r="P2092">
        <v>0</v>
      </c>
      <c r="Q2092" t="s">
        <v>2931</v>
      </c>
      <c r="R2092" t="s">
        <v>3187</v>
      </c>
      <c r="S2092" t="s">
        <v>3504</v>
      </c>
      <c r="T2092" t="s">
        <v>588</v>
      </c>
      <c r="U2092" t="s">
        <v>4572</v>
      </c>
      <c r="V2092" t="s">
        <v>4573</v>
      </c>
      <c r="W2092" t="s">
        <v>588</v>
      </c>
      <c r="X2092" t="str">
        <f t="shared" si="32"/>
        <v>Funcionamiento</v>
      </c>
      <c r="Y2092" t="s">
        <v>2454</v>
      </c>
    </row>
    <row r="2093" spans="1:25" x14ac:dyDescent="0.2">
      <c r="A2093" t="s">
        <v>3187</v>
      </c>
      <c r="B2093" t="s">
        <v>3863</v>
      </c>
      <c r="C2093" s="71" t="s">
        <v>4571</v>
      </c>
      <c r="D2093" t="s">
        <v>583</v>
      </c>
      <c r="E2093" t="s">
        <v>584</v>
      </c>
      <c r="F2093" t="s">
        <v>548</v>
      </c>
      <c r="G2093" t="s">
        <v>2454</v>
      </c>
      <c r="H2093" t="s">
        <v>175</v>
      </c>
      <c r="I2093" t="s">
        <v>129</v>
      </c>
      <c r="J2093" t="s">
        <v>37</v>
      </c>
      <c r="K2093" t="s">
        <v>586</v>
      </c>
      <c r="L2093" t="s">
        <v>39</v>
      </c>
      <c r="M2093">
        <v>656400</v>
      </c>
      <c r="N2093">
        <v>0</v>
      </c>
      <c r="O2093">
        <v>656400</v>
      </c>
      <c r="P2093">
        <v>0</v>
      </c>
      <c r="Q2093" t="s">
        <v>2931</v>
      </c>
      <c r="R2093" t="s">
        <v>3187</v>
      </c>
      <c r="S2093" t="s">
        <v>3504</v>
      </c>
      <c r="T2093" t="s">
        <v>588</v>
      </c>
      <c r="U2093" t="s">
        <v>4572</v>
      </c>
      <c r="V2093" t="s">
        <v>4573</v>
      </c>
      <c r="W2093" t="s">
        <v>588</v>
      </c>
      <c r="X2093" t="str">
        <f t="shared" si="32"/>
        <v>Funcionamiento</v>
      </c>
      <c r="Y2093" t="s">
        <v>2454</v>
      </c>
    </row>
    <row r="2094" spans="1:25" x14ac:dyDescent="0.2">
      <c r="A2094" t="s">
        <v>3187</v>
      </c>
      <c r="B2094" t="s">
        <v>3863</v>
      </c>
      <c r="C2094" s="71" t="s">
        <v>4571</v>
      </c>
      <c r="D2094" t="s">
        <v>583</v>
      </c>
      <c r="E2094" t="s">
        <v>584</v>
      </c>
      <c r="F2094" t="s">
        <v>548</v>
      </c>
      <c r="G2094" t="s">
        <v>2454</v>
      </c>
      <c r="H2094" t="s">
        <v>174</v>
      </c>
      <c r="I2094" t="s">
        <v>128</v>
      </c>
      <c r="J2094" t="s">
        <v>37</v>
      </c>
      <c r="K2094" t="s">
        <v>586</v>
      </c>
      <c r="L2094" t="s">
        <v>39</v>
      </c>
      <c r="M2094">
        <v>2122500</v>
      </c>
      <c r="N2094">
        <v>0</v>
      </c>
      <c r="O2094">
        <v>2122500</v>
      </c>
      <c r="P2094">
        <v>0</v>
      </c>
      <c r="Q2094" t="s">
        <v>2931</v>
      </c>
      <c r="R2094" t="s">
        <v>3187</v>
      </c>
      <c r="S2094" t="s">
        <v>3504</v>
      </c>
      <c r="T2094" t="s">
        <v>588</v>
      </c>
      <c r="U2094" t="s">
        <v>4572</v>
      </c>
      <c r="V2094" t="s">
        <v>4573</v>
      </c>
      <c r="W2094" t="s">
        <v>588</v>
      </c>
      <c r="X2094" t="str">
        <f t="shared" si="32"/>
        <v>Funcionamiento</v>
      </c>
      <c r="Y2094" t="s">
        <v>2454</v>
      </c>
    </row>
    <row r="2095" spans="1:25" x14ac:dyDescent="0.2">
      <c r="A2095" t="s">
        <v>3187</v>
      </c>
      <c r="B2095" t="s">
        <v>3863</v>
      </c>
      <c r="C2095" s="71" t="s">
        <v>4571</v>
      </c>
      <c r="D2095" t="s">
        <v>583</v>
      </c>
      <c r="E2095" t="s">
        <v>584</v>
      </c>
      <c r="F2095" t="s">
        <v>548</v>
      </c>
      <c r="G2095" t="s">
        <v>2454</v>
      </c>
      <c r="H2095" t="s">
        <v>177</v>
      </c>
      <c r="I2095" t="s">
        <v>131</v>
      </c>
      <c r="J2095" t="s">
        <v>37</v>
      </c>
      <c r="K2095" t="s">
        <v>586</v>
      </c>
      <c r="L2095" t="s">
        <v>39</v>
      </c>
      <c r="M2095">
        <v>1061700</v>
      </c>
      <c r="N2095">
        <v>0</v>
      </c>
      <c r="O2095">
        <v>1061700</v>
      </c>
      <c r="P2095">
        <v>0</v>
      </c>
      <c r="Q2095" t="s">
        <v>2931</v>
      </c>
      <c r="R2095" t="s">
        <v>3187</v>
      </c>
      <c r="S2095" t="s">
        <v>3504</v>
      </c>
      <c r="T2095" t="s">
        <v>588</v>
      </c>
      <c r="U2095" t="s">
        <v>4572</v>
      </c>
      <c r="V2095" t="s">
        <v>4573</v>
      </c>
      <c r="W2095" t="s">
        <v>588</v>
      </c>
      <c r="X2095" t="str">
        <f t="shared" si="32"/>
        <v>Funcionamiento</v>
      </c>
      <c r="Y2095" t="s">
        <v>2454</v>
      </c>
    </row>
    <row r="2096" spans="1:25" x14ac:dyDescent="0.2">
      <c r="A2096" t="s">
        <v>3187</v>
      </c>
      <c r="B2096" t="s">
        <v>3863</v>
      </c>
      <c r="C2096" s="71" t="s">
        <v>4571</v>
      </c>
      <c r="D2096" t="s">
        <v>583</v>
      </c>
      <c r="E2096" t="s">
        <v>584</v>
      </c>
      <c r="F2096" t="s">
        <v>548</v>
      </c>
      <c r="G2096" t="s">
        <v>2454</v>
      </c>
      <c r="H2096" t="s">
        <v>172</v>
      </c>
      <c r="I2096" t="s">
        <v>126</v>
      </c>
      <c r="J2096" t="s">
        <v>37</v>
      </c>
      <c r="K2096" t="s">
        <v>586</v>
      </c>
      <c r="L2096" t="s">
        <v>39</v>
      </c>
      <c r="M2096">
        <v>6196800</v>
      </c>
      <c r="N2096">
        <v>0</v>
      </c>
      <c r="O2096">
        <v>6196800</v>
      </c>
      <c r="P2096">
        <v>0</v>
      </c>
      <c r="Q2096" t="s">
        <v>2931</v>
      </c>
      <c r="R2096" t="s">
        <v>3187</v>
      </c>
      <c r="S2096" t="s">
        <v>3504</v>
      </c>
      <c r="T2096" t="s">
        <v>588</v>
      </c>
      <c r="U2096" t="s">
        <v>4572</v>
      </c>
      <c r="V2096" t="s">
        <v>4573</v>
      </c>
      <c r="W2096" t="s">
        <v>588</v>
      </c>
      <c r="X2096" t="str">
        <f t="shared" si="32"/>
        <v>Funcionamiento</v>
      </c>
      <c r="Y2096" t="s">
        <v>2454</v>
      </c>
    </row>
    <row r="2097" spans="1:25" x14ac:dyDescent="0.2">
      <c r="A2097" t="s">
        <v>3165</v>
      </c>
      <c r="B2097" t="s">
        <v>3863</v>
      </c>
      <c r="C2097" s="71" t="s">
        <v>4574</v>
      </c>
      <c r="D2097" t="s">
        <v>583</v>
      </c>
      <c r="E2097" t="s">
        <v>584</v>
      </c>
      <c r="F2097" t="s">
        <v>3087</v>
      </c>
      <c r="G2097" t="s">
        <v>2454</v>
      </c>
      <c r="H2097" t="s">
        <v>197</v>
      </c>
      <c r="I2097" t="s">
        <v>155</v>
      </c>
      <c r="J2097" t="s">
        <v>48</v>
      </c>
      <c r="K2097" t="s">
        <v>596</v>
      </c>
      <c r="L2097" t="s">
        <v>39</v>
      </c>
      <c r="M2097">
        <v>7232173</v>
      </c>
      <c r="N2097">
        <v>0</v>
      </c>
      <c r="O2097">
        <v>7232173</v>
      </c>
      <c r="P2097">
        <v>1895173</v>
      </c>
      <c r="Q2097" t="s">
        <v>2932</v>
      </c>
      <c r="R2097" t="s">
        <v>3165</v>
      </c>
      <c r="S2097" t="s">
        <v>3701</v>
      </c>
      <c r="T2097" t="s">
        <v>588</v>
      </c>
      <c r="U2097" t="s">
        <v>588</v>
      </c>
      <c r="V2097" t="s">
        <v>588</v>
      </c>
      <c r="W2097" t="s">
        <v>588</v>
      </c>
      <c r="X2097" t="str">
        <f t="shared" si="32"/>
        <v>Inversión</v>
      </c>
      <c r="Y2097" t="s">
        <v>626</v>
      </c>
    </row>
    <row r="2098" spans="1:25" x14ac:dyDescent="0.2">
      <c r="A2098" t="s">
        <v>3171</v>
      </c>
      <c r="B2098" t="s">
        <v>3276</v>
      </c>
      <c r="C2098" s="71" t="s">
        <v>4575</v>
      </c>
      <c r="D2098" t="s">
        <v>583</v>
      </c>
      <c r="E2098" t="s">
        <v>584</v>
      </c>
      <c r="F2098" t="s">
        <v>548</v>
      </c>
      <c r="G2098" t="s">
        <v>2454</v>
      </c>
      <c r="H2098" t="s">
        <v>164</v>
      </c>
      <c r="I2098" t="s">
        <v>118</v>
      </c>
      <c r="J2098" t="s">
        <v>37</v>
      </c>
      <c r="K2098" t="s">
        <v>586</v>
      </c>
      <c r="L2098" t="s">
        <v>39</v>
      </c>
      <c r="M2098">
        <v>51676507</v>
      </c>
      <c r="N2098">
        <v>0</v>
      </c>
      <c r="O2098">
        <v>51676507</v>
      </c>
      <c r="P2098">
        <v>0</v>
      </c>
      <c r="Q2098" t="s">
        <v>2933</v>
      </c>
      <c r="R2098" t="s">
        <v>3171</v>
      </c>
      <c r="S2098" t="s">
        <v>3246</v>
      </c>
      <c r="T2098" t="s">
        <v>588</v>
      </c>
      <c r="U2098" t="s">
        <v>4576</v>
      </c>
      <c r="V2098" t="s">
        <v>4577</v>
      </c>
      <c r="W2098" t="s">
        <v>588</v>
      </c>
      <c r="X2098" t="str">
        <f t="shared" si="32"/>
        <v>Funcionamiento</v>
      </c>
      <c r="Y2098" t="s">
        <v>2454</v>
      </c>
    </row>
    <row r="2099" spans="1:25" x14ac:dyDescent="0.2">
      <c r="A2099" t="s">
        <v>3171</v>
      </c>
      <c r="B2099" t="s">
        <v>3276</v>
      </c>
      <c r="C2099" s="71" t="s">
        <v>4575</v>
      </c>
      <c r="D2099" t="s">
        <v>583</v>
      </c>
      <c r="E2099" t="s">
        <v>584</v>
      </c>
      <c r="F2099" t="s">
        <v>548</v>
      </c>
      <c r="G2099" t="s">
        <v>2454</v>
      </c>
      <c r="H2099" t="s">
        <v>169</v>
      </c>
      <c r="I2099" t="s">
        <v>123</v>
      </c>
      <c r="J2099" t="s">
        <v>37</v>
      </c>
      <c r="K2099" t="s">
        <v>586</v>
      </c>
      <c r="L2099" t="s">
        <v>39</v>
      </c>
      <c r="M2099">
        <v>3981327</v>
      </c>
      <c r="N2099">
        <v>0</v>
      </c>
      <c r="O2099">
        <v>3981327</v>
      </c>
      <c r="P2099">
        <v>0</v>
      </c>
      <c r="Q2099" t="s">
        <v>2933</v>
      </c>
      <c r="R2099" t="s">
        <v>3171</v>
      </c>
      <c r="S2099" t="s">
        <v>3246</v>
      </c>
      <c r="T2099" t="s">
        <v>588</v>
      </c>
      <c r="U2099" t="s">
        <v>4576</v>
      </c>
      <c r="V2099" t="s">
        <v>4577</v>
      </c>
      <c r="W2099" t="s">
        <v>588</v>
      </c>
      <c r="X2099" t="str">
        <f t="shared" si="32"/>
        <v>Funcionamiento</v>
      </c>
      <c r="Y2099" t="s">
        <v>2454</v>
      </c>
    </row>
    <row r="2100" spans="1:25" x14ac:dyDescent="0.2">
      <c r="A2100" t="s">
        <v>3171</v>
      </c>
      <c r="B2100" t="s">
        <v>3276</v>
      </c>
      <c r="C2100" s="71" t="s">
        <v>4575</v>
      </c>
      <c r="D2100" t="s">
        <v>583</v>
      </c>
      <c r="E2100" t="s">
        <v>584</v>
      </c>
      <c r="F2100" t="s">
        <v>548</v>
      </c>
      <c r="G2100" t="s">
        <v>2454</v>
      </c>
      <c r="H2100" t="s">
        <v>181</v>
      </c>
      <c r="I2100" t="s">
        <v>135</v>
      </c>
      <c r="J2100" t="s">
        <v>37</v>
      </c>
      <c r="K2100" t="s">
        <v>586</v>
      </c>
      <c r="L2100" t="s">
        <v>39</v>
      </c>
      <c r="M2100">
        <v>2354967</v>
      </c>
      <c r="N2100">
        <v>0</v>
      </c>
      <c r="O2100">
        <v>2354967</v>
      </c>
      <c r="P2100">
        <v>0</v>
      </c>
      <c r="Q2100" t="s">
        <v>2933</v>
      </c>
      <c r="R2100" t="s">
        <v>3171</v>
      </c>
      <c r="S2100" t="s">
        <v>3246</v>
      </c>
      <c r="T2100" t="s">
        <v>588</v>
      </c>
      <c r="U2100" t="s">
        <v>4576</v>
      </c>
      <c r="V2100" t="s">
        <v>4577</v>
      </c>
      <c r="W2100" t="s">
        <v>588</v>
      </c>
      <c r="X2100" t="str">
        <f t="shared" si="32"/>
        <v>Funcionamiento</v>
      </c>
      <c r="Y2100" t="s">
        <v>2454</v>
      </c>
    </row>
    <row r="2101" spans="1:25" x14ac:dyDescent="0.2">
      <c r="A2101" t="s">
        <v>3171</v>
      </c>
      <c r="B2101" t="s">
        <v>3276</v>
      </c>
      <c r="C2101" s="71" t="s">
        <v>4575</v>
      </c>
      <c r="D2101" t="s">
        <v>583</v>
      </c>
      <c r="E2101" t="s">
        <v>584</v>
      </c>
      <c r="F2101" t="s">
        <v>548</v>
      </c>
      <c r="G2101" t="s">
        <v>2454</v>
      </c>
      <c r="H2101" t="s">
        <v>557</v>
      </c>
      <c r="I2101" t="s">
        <v>3221</v>
      </c>
      <c r="J2101" t="s">
        <v>37</v>
      </c>
      <c r="K2101" t="s">
        <v>586</v>
      </c>
      <c r="L2101" t="s">
        <v>39</v>
      </c>
      <c r="M2101">
        <v>1361101</v>
      </c>
      <c r="N2101">
        <v>0</v>
      </c>
      <c r="O2101">
        <v>1361101</v>
      </c>
      <c r="P2101">
        <v>0</v>
      </c>
      <c r="Q2101" t="s">
        <v>2933</v>
      </c>
      <c r="R2101" t="s">
        <v>3171</v>
      </c>
      <c r="S2101" t="s">
        <v>3246</v>
      </c>
      <c r="T2101" t="s">
        <v>588</v>
      </c>
      <c r="U2101" t="s">
        <v>4576</v>
      </c>
      <c r="V2101" t="s">
        <v>4577</v>
      </c>
      <c r="W2101" t="s">
        <v>588</v>
      </c>
      <c r="X2101" t="str">
        <f t="shared" si="32"/>
        <v>Funcionamiento</v>
      </c>
      <c r="Y2101" t="s">
        <v>2454</v>
      </c>
    </row>
    <row r="2102" spans="1:25" x14ac:dyDescent="0.2">
      <c r="A2102" t="s">
        <v>3171</v>
      </c>
      <c r="B2102" t="s">
        <v>3276</v>
      </c>
      <c r="C2102" s="71" t="s">
        <v>4575</v>
      </c>
      <c r="D2102" t="s">
        <v>583</v>
      </c>
      <c r="E2102" t="s">
        <v>584</v>
      </c>
      <c r="F2102" t="s">
        <v>548</v>
      </c>
      <c r="G2102" t="s">
        <v>2454</v>
      </c>
      <c r="H2102" t="s">
        <v>192</v>
      </c>
      <c r="I2102" t="s">
        <v>147</v>
      </c>
      <c r="J2102" t="s">
        <v>37</v>
      </c>
      <c r="K2102" t="s">
        <v>586</v>
      </c>
      <c r="L2102" t="s">
        <v>39</v>
      </c>
      <c r="M2102">
        <v>914780</v>
      </c>
      <c r="N2102">
        <v>0</v>
      </c>
      <c r="O2102">
        <v>914780</v>
      </c>
      <c r="P2102">
        <v>0</v>
      </c>
      <c r="Q2102" t="s">
        <v>2933</v>
      </c>
      <c r="R2102" t="s">
        <v>3171</v>
      </c>
      <c r="S2102" t="s">
        <v>3246</v>
      </c>
      <c r="T2102" t="s">
        <v>588</v>
      </c>
      <c r="U2102" t="s">
        <v>4576</v>
      </c>
      <c r="V2102" t="s">
        <v>4577</v>
      </c>
      <c r="W2102" t="s">
        <v>588</v>
      </c>
      <c r="X2102" t="str">
        <f t="shared" si="32"/>
        <v>Funcionamiento</v>
      </c>
      <c r="Y2102" t="s">
        <v>2454</v>
      </c>
    </row>
    <row r="2103" spans="1:25" x14ac:dyDescent="0.2">
      <c r="A2103" t="s">
        <v>3171</v>
      </c>
      <c r="B2103" t="s">
        <v>3276</v>
      </c>
      <c r="C2103" s="71" t="s">
        <v>4575</v>
      </c>
      <c r="D2103" t="s">
        <v>583</v>
      </c>
      <c r="E2103" t="s">
        <v>584</v>
      </c>
      <c r="F2103" t="s">
        <v>548</v>
      </c>
      <c r="G2103" t="s">
        <v>2454</v>
      </c>
      <c r="H2103" t="s">
        <v>166</v>
      </c>
      <c r="I2103" t="s">
        <v>120</v>
      </c>
      <c r="J2103" t="s">
        <v>37</v>
      </c>
      <c r="K2103" t="s">
        <v>586</v>
      </c>
      <c r="L2103" t="s">
        <v>39</v>
      </c>
      <c r="M2103">
        <v>1006893</v>
      </c>
      <c r="N2103">
        <v>0</v>
      </c>
      <c r="O2103">
        <v>1006893</v>
      </c>
      <c r="P2103">
        <v>0</v>
      </c>
      <c r="Q2103" t="s">
        <v>2933</v>
      </c>
      <c r="R2103" t="s">
        <v>3171</v>
      </c>
      <c r="S2103" t="s">
        <v>3246</v>
      </c>
      <c r="T2103" t="s">
        <v>588</v>
      </c>
      <c r="U2103" t="s">
        <v>4576</v>
      </c>
      <c r="V2103" t="s">
        <v>4577</v>
      </c>
      <c r="W2103" t="s">
        <v>588</v>
      </c>
      <c r="X2103" t="str">
        <f t="shared" si="32"/>
        <v>Funcionamiento</v>
      </c>
      <c r="Y2103" t="s">
        <v>2454</v>
      </c>
    </row>
    <row r="2104" spans="1:25" x14ac:dyDescent="0.2">
      <c r="A2104" t="s">
        <v>3171</v>
      </c>
      <c r="B2104" t="s">
        <v>3276</v>
      </c>
      <c r="C2104" s="71" t="s">
        <v>4575</v>
      </c>
      <c r="D2104" t="s">
        <v>583</v>
      </c>
      <c r="E2104" t="s">
        <v>584</v>
      </c>
      <c r="F2104" t="s">
        <v>548</v>
      </c>
      <c r="G2104" t="s">
        <v>2454</v>
      </c>
      <c r="H2104" t="s">
        <v>180</v>
      </c>
      <c r="I2104" t="s">
        <v>134</v>
      </c>
      <c r="J2104" t="s">
        <v>37</v>
      </c>
      <c r="K2104" t="s">
        <v>586</v>
      </c>
      <c r="L2104" t="s">
        <v>39</v>
      </c>
      <c r="M2104">
        <v>179038</v>
      </c>
      <c r="N2104">
        <v>0</v>
      </c>
      <c r="O2104">
        <v>179038</v>
      </c>
      <c r="P2104">
        <v>0</v>
      </c>
      <c r="Q2104" t="s">
        <v>2933</v>
      </c>
      <c r="R2104" t="s">
        <v>3171</v>
      </c>
      <c r="S2104" t="s">
        <v>3246</v>
      </c>
      <c r="T2104" t="s">
        <v>588</v>
      </c>
      <c r="U2104" t="s">
        <v>4576</v>
      </c>
      <c r="V2104" t="s">
        <v>4577</v>
      </c>
      <c r="W2104" t="s">
        <v>588</v>
      </c>
      <c r="X2104" t="str">
        <f t="shared" si="32"/>
        <v>Funcionamiento</v>
      </c>
      <c r="Y2104" t="s">
        <v>2454</v>
      </c>
    </row>
    <row r="2105" spans="1:25" x14ac:dyDescent="0.2">
      <c r="A2105" t="s">
        <v>3171</v>
      </c>
      <c r="B2105" t="s">
        <v>3276</v>
      </c>
      <c r="C2105" s="71" t="s">
        <v>4575</v>
      </c>
      <c r="D2105" t="s">
        <v>583</v>
      </c>
      <c r="E2105" t="s">
        <v>584</v>
      </c>
      <c r="F2105" t="s">
        <v>548</v>
      </c>
      <c r="G2105" t="s">
        <v>2454</v>
      </c>
      <c r="H2105" t="s">
        <v>171</v>
      </c>
      <c r="I2105" t="s">
        <v>125</v>
      </c>
      <c r="J2105" t="s">
        <v>37</v>
      </c>
      <c r="K2105" t="s">
        <v>586</v>
      </c>
      <c r="L2105" t="s">
        <v>39</v>
      </c>
      <c r="M2105">
        <v>2582215</v>
      </c>
      <c r="N2105">
        <v>0</v>
      </c>
      <c r="O2105">
        <v>2582215</v>
      </c>
      <c r="P2105">
        <v>0</v>
      </c>
      <c r="Q2105" t="s">
        <v>2933</v>
      </c>
      <c r="R2105" t="s">
        <v>3171</v>
      </c>
      <c r="S2105" t="s">
        <v>3246</v>
      </c>
      <c r="T2105" t="s">
        <v>588</v>
      </c>
      <c r="U2105" t="s">
        <v>4576</v>
      </c>
      <c r="V2105" t="s">
        <v>4577</v>
      </c>
      <c r="W2105" t="s">
        <v>588</v>
      </c>
      <c r="X2105" t="str">
        <f t="shared" si="32"/>
        <v>Funcionamiento</v>
      </c>
      <c r="Y2105" t="s">
        <v>2454</v>
      </c>
    </row>
    <row r="2106" spans="1:25" x14ac:dyDescent="0.2">
      <c r="A2106" t="s">
        <v>3171</v>
      </c>
      <c r="B2106" t="s">
        <v>3276</v>
      </c>
      <c r="C2106" s="71" t="s">
        <v>4575</v>
      </c>
      <c r="D2106" t="s">
        <v>583</v>
      </c>
      <c r="E2106" t="s">
        <v>584</v>
      </c>
      <c r="F2106" t="s">
        <v>548</v>
      </c>
      <c r="G2106" t="s">
        <v>2454</v>
      </c>
      <c r="H2106" t="s">
        <v>178</v>
      </c>
      <c r="I2106" t="s">
        <v>132</v>
      </c>
      <c r="J2106" t="s">
        <v>37</v>
      </c>
      <c r="K2106" t="s">
        <v>586</v>
      </c>
      <c r="L2106" t="s">
        <v>39</v>
      </c>
      <c r="M2106">
        <v>2536541</v>
      </c>
      <c r="N2106">
        <v>0</v>
      </c>
      <c r="O2106">
        <v>2536541</v>
      </c>
      <c r="P2106">
        <v>0</v>
      </c>
      <c r="Q2106" t="s">
        <v>2933</v>
      </c>
      <c r="R2106" t="s">
        <v>3171</v>
      </c>
      <c r="S2106" t="s">
        <v>3246</v>
      </c>
      <c r="T2106" t="s">
        <v>588</v>
      </c>
      <c r="U2106" t="s">
        <v>4576</v>
      </c>
      <c r="V2106" t="s">
        <v>4577</v>
      </c>
      <c r="W2106" t="s">
        <v>588</v>
      </c>
      <c r="X2106" t="str">
        <f t="shared" si="32"/>
        <v>Funcionamiento</v>
      </c>
      <c r="Y2106" t="s">
        <v>2454</v>
      </c>
    </row>
    <row r="2107" spans="1:25" x14ac:dyDescent="0.2">
      <c r="A2107" t="s">
        <v>3177</v>
      </c>
      <c r="B2107" t="s">
        <v>3283</v>
      </c>
      <c r="C2107" s="71" t="s">
        <v>4578</v>
      </c>
      <c r="D2107" t="s">
        <v>583</v>
      </c>
      <c r="E2107" t="s">
        <v>584</v>
      </c>
      <c r="F2107" t="s">
        <v>548</v>
      </c>
      <c r="G2107" t="s">
        <v>2454</v>
      </c>
      <c r="H2107" t="s">
        <v>173</v>
      </c>
      <c r="I2107" t="s">
        <v>127</v>
      </c>
      <c r="J2107" t="s">
        <v>37</v>
      </c>
      <c r="K2107" t="s">
        <v>586</v>
      </c>
      <c r="L2107" t="s">
        <v>39</v>
      </c>
      <c r="M2107">
        <v>4808800</v>
      </c>
      <c r="N2107">
        <v>0</v>
      </c>
      <c r="O2107">
        <v>4808800</v>
      </c>
      <c r="P2107">
        <v>0</v>
      </c>
      <c r="Q2107" t="s">
        <v>2934</v>
      </c>
      <c r="R2107" t="s">
        <v>3177</v>
      </c>
      <c r="S2107" t="s">
        <v>3514</v>
      </c>
      <c r="T2107" t="s">
        <v>588</v>
      </c>
      <c r="U2107" t="s">
        <v>4579</v>
      </c>
      <c r="V2107" t="s">
        <v>4580</v>
      </c>
      <c r="W2107" t="s">
        <v>588</v>
      </c>
      <c r="X2107" t="str">
        <f t="shared" si="32"/>
        <v>Funcionamiento</v>
      </c>
      <c r="Y2107" t="s">
        <v>2454</v>
      </c>
    </row>
    <row r="2108" spans="1:25" x14ac:dyDescent="0.2">
      <c r="A2108" t="s">
        <v>3177</v>
      </c>
      <c r="B2108" t="s">
        <v>3283</v>
      </c>
      <c r="C2108" s="71" t="s">
        <v>4578</v>
      </c>
      <c r="D2108" t="s">
        <v>583</v>
      </c>
      <c r="E2108" t="s">
        <v>584</v>
      </c>
      <c r="F2108" t="s">
        <v>548</v>
      </c>
      <c r="G2108" t="s">
        <v>2454</v>
      </c>
      <c r="H2108" t="s">
        <v>176</v>
      </c>
      <c r="I2108" t="s">
        <v>130</v>
      </c>
      <c r="J2108" t="s">
        <v>37</v>
      </c>
      <c r="K2108" t="s">
        <v>586</v>
      </c>
      <c r="L2108" t="s">
        <v>39</v>
      </c>
      <c r="M2108">
        <v>1815200</v>
      </c>
      <c r="N2108">
        <v>0</v>
      </c>
      <c r="O2108">
        <v>1815200</v>
      </c>
      <c r="P2108">
        <v>0</v>
      </c>
      <c r="Q2108" t="s">
        <v>2934</v>
      </c>
      <c r="R2108" t="s">
        <v>3177</v>
      </c>
      <c r="S2108" t="s">
        <v>3514</v>
      </c>
      <c r="T2108" t="s">
        <v>588</v>
      </c>
      <c r="U2108" t="s">
        <v>4579</v>
      </c>
      <c r="V2108" t="s">
        <v>4580</v>
      </c>
      <c r="W2108" t="s">
        <v>588</v>
      </c>
      <c r="X2108" t="str">
        <f t="shared" si="32"/>
        <v>Funcionamiento</v>
      </c>
      <c r="Y2108" t="s">
        <v>2454</v>
      </c>
    </row>
    <row r="2109" spans="1:25" x14ac:dyDescent="0.2">
      <c r="A2109" t="s">
        <v>3177</v>
      </c>
      <c r="B2109" t="s">
        <v>3283</v>
      </c>
      <c r="C2109" s="71" t="s">
        <v>4578</v>
      </c>
      <c r="D2109" t="s">
        <v>583</v>
      </c>
      <c r="E2109" t="s">
        <v>584</v>
      </c>
      <c r="F2109" t="s">
        <v>548</v>
      </c>
      <c r="G2109" t="s">
        <v>2454</v>
      </c>
      <c r="H2109" t="s">
        <v>175</v>
      </c>
      <c r="I2109" t="s">
        <v>129</v>
      </c>
      <c r="J2109" t="s">
        <v>37</v>
      </c>
      <c r="K2109" t="s">
        <v>586</v>
      </c>
      <c r="L2109" t="s">
        <v>39</v>
      </c>
      <c r="M2109">
        <v>739100</v>
      </c>
      <c r="N2109">
        <v>0</v>
      </c>
      <c r="O2109">
        <v>739100</v>
      </c>
      <c r="P2109">
        <v>0</v>
      </c>
      <c r="Q2109" t="s">
        <v>2934</v>
      </c>
      <c r="R2109" t="s">
        <v>3177</v>
      </c>
      <c r="S2109" t="s">
        <v>3514</v>
      </c>
      <c r="T2109" t="s">
        <v>588</v>
      </c>
      <c r="U2109" t="s">
        <v>4579</v>
      </c>
      <c r="V2109" t="s">
        <v>4580</v>
      </c>
      <c r="W2109" t="s">
        <v>588</v>
      </c>
      <c r="X2109" t="str">
        <f t="shared" si="32"/>
        <v>Funcionamiento</v>
      </c>
      <c r="Y2109" t="s">
        <v>2454</v>
      </c>
    </row>
    <row r="2110" spans="1:25" x14ac:dyDescent="0.2">
      <c r="A2110" t="s">
        <v>3177</v>
      </c>
      <c r="B2110" t="s">
        <v>3283</v>
      </c>
      <c r="C2110" s="71" t="s">
        <v>4578</v>
      </c>
      <c r="D2110" t="s">
        <v>583</v>
      </c>
      <c r="E2110" t="s">
        <v>584</v>
      </c>
      <c r="F2110" t="s">
        <v>548</v>
      </c>
      <c r="G2110" t="s">
        <v>2454</v>
      </c>
      <c r="H2110" t="s">
        <v>177</v>
      </c>
      <c r="I2110" t="s">
        <v>131</v>
      </c>
      <c r="J2110" t="s">
        <v>37</v>
      </c>
      <c r="K2110" t="s">
        <v>586</v>
      </c>
      <c r="L2110" t="s">
        <v>39</v>
      </c>
      <c r="M2110">
        <v>1210300</v>
      </c>
      <c r="N2110">
        <v>0</v>
      </c>
      <c r="O2110">
        <v>1210300</v>
      </c>
      <c r="P2110">
        <v>0</v>
      </c>
      <c r="Q2110" t="s">
        <v>2934</v>
      </c>
      <c r="R2110" t="s">
        <v>3177</v>
      </c>
      <c r="S2110" t="s">
        <v>3514</v>
      </c>
      <c r="T2110" t="s">
        <v>588</v>
      </c>
      <c r="U2110" t="s">
        <v>4579</v>
      </c>
      <c r="V2110" t="s">
        <v>4580</v>
      </c>
      <c r="W2110" t="s">
        <v>588</v>
      </c>
      <c r="X2110" t="str">
        <f t="shared" si="32"/>
        <v>Funcionamiento</v>
      </c>
      <c r="Y2110" t="s">
        <v>2454</v>
      </c>
    </row>
    <row r="2111" spans="1:25" x14ac:dyDescent="0.2">
      <c r="A2111" t="s">
        <v>3177</v>
      </c>
      <c r="B2111" t="s">
        <v>3283</v>
      </c>
      <c r="C2111" s="71" t="s">
        <v>4578</v>
      </c>
      <c r="D2111" t="s">
        <v>583</v>
      </c>
      <c r="E2111" t="s">
        <v>584</v>
      </c>
      <c r="F2111" t="s">
        <v>548</v>
      </c>
      <c r="G2111" t="s">
        <v>2454</v>
      </c>
      <c r="H2111" t="s">
        <v>172</v>
      </c>
      <c r="I2111" t="s">
        <v>126</v>
      </c>
      <c r="J2111" t="s">
        <v>37</v>
      </c>
      <c r="K2111" t="s">
        <v>586</v>
      </c>
      <c r="L2111" t="s">
        <v>39</v>
      </c>
      <c r="M2111">
        <v>6788500</v>
      </c>
      <c r="N2111">
        <v>0</v>
      </c>
      <c r="O2111">
        <v>6788500</v>
      </c>
      <c r="P2111">
        <v>0</v>
      </c>
      <c r="Q2111" t="s">
        <v>2934</v>
      </c>
      <c r="R2111" t="s">
        <v>3177</v>
      </c>
      <c r="S2111" t="s">
        <v>3514</v>
      </c>
      <c r="T2111" t="s">
        <v>588</v>
      </c>
      <c r="U2111" t="s">
        <v>4579</v>
      </c>
      <c r="V2111" t="s">
        <v>4580</v>
      </c>
      <c r="W2111" t="s">
        <v>588</v>
      </c>
      <c r="X2111" t="str">
        <f t="shared" si="32"/>
        <v>Funcionamiento</v>
      </c>
      <c r="Y2111" t="s">
        <v>2454</v>
      </c>
    </row>
    <row r="2112" spans="1:25" x14ac:dyDescent="0.2">
      <c r="A2112" t="s">
        <v>3177</v>
      </c>
      <c r="B2112" t="s">
        <v>3283</v>
      </c>
      <c r="C2112" s="71" t="s">
        <v>4578</v>
      </c>
      <c r="D2112" t="s">
        <v>583</v>
      </c>
      <c r="E2112" t="s">
        <v>584</v>
      </c>
      <c r="F2112" t="s">
        <v>548</v>
      </c>
      <c r="G2112" t="s">
        <v>2454</v>
      </c>
      <c r="H2112" t="s">
        <v>174</v>
      </c>
      <c r="I2112" t="s">
        <v>128</v>
      </c>
      <c r="J2112" t="s">
        <v>37</v>
      </c>
      <c r="K2112" t="s">
        <v>586</v>
      </c>
      <c r="L2112" t="s">
        <v>39</v>
      </c>
      <c r="M2112">
        <v>2419500</v>
      </c>
      <c r="N2112">
        <v>0</v>
      </c>
      <c r="O2112">
        <v>2419500</v>
      </c>
      <c r="P2112">
        <v>0</v>
      </c>
      <c r="Q2112" t="s">
        <v>2934</v>
      </c>
      <c r="R2112" t="s">
        <v>3177</v>
      </c>
      <c r="S2112" t="s">
        <v>3514</v>
      </c>
      <c r="T2112" t="s">
        <v>588</v>
      </c>
      <c r="U2112" t="s">
        <v>4579</v>
      </c>
      <c r="V2112" t="s">
        <v>4580</v>
      </c>
      <c r="W2112" t="s">
        <v>588</v>
      </c>
      <c r="X2112" t="str">
        <f t="shared" si="32"/>
        <v>Funcionamiento</v>
      </c>
      <c r="Y2112" t="s">
        <v>2454</v>
      </c>
    </row>
    <row r="2113" spans="1:25" x14ac:dyDescent="0.2">
      <c r="A2113" t="s">
        <v>3139</v>
      </c>
      <c r="B2113" t="s">
        <v>3295</v>
      </c>
      <c r="C2113" s="71" t="s">
        <v>4581</v>
      </c>
      <c r="D2113" t="s">
        <v>583</v>
      </c>
      <c r="E2113" t="s">
        <v>584</v>
      </c>
      <c r="F2113" t="s">
        <v>548</v>
      </c>
      <c r="G2113" t="s">
        <v>2454</v>
      </c>
      <c r="H2113" t="s">
        <v>191</v>
      </c>
      <c r="I2113" t="s">
        <v>146</v>
      </c>
      <c r="J2113" t="s">
        <v>48</v>
      </c>
      <c r="K2113" t="s">
        <v>596</v>
      </c>
      <c r="L2113" t="s">
        <v>39</v>
      </c>
      <c r="M2113">
        <v>271546</v>
      </c>
      <c r="N2113">
        <v>0</v>
      </c>
      <c r="O2113">
        <v>271546</v>
      </c>
      <c r="P2113">
        <v>0</v>
      </c>
      <c r="Q2113" t="s">
        <v>2935</v>
      </c>
      <c r="R2113" t="s">
        <v>3139</v>
      </c>
      <c r="S2113" t="s">
        <v>4582</v>
      </c>
      <c r="T2113" t="s">
        <v>3469</v>
      </c>
      <c r="U2113" t="s">
        <v>4583</v>
      </c>
      <c r="V2113" t="s">
        <v>4584</v>
      </c>
      <c r="W2113" t="s">
        <v>588</v>
      </c>
      <c r="X2113" t="str">
        <f t="shared" si="32"/>
        <v>Funcionamiento</v>
      </c>
      <c r="Y2113" t="s">
        <v>2454</v>
      </c>
    </row>
    <row r="2114" spans="1:25" x14ac:dyDescent="0.2">
      <c r="A2114" t="s">
        <v>3190</v>
      </c>
      <c r="B2114" t="s">
        <v>7930</v>
      </c>
      <c r="C2114" s="71" t="s">
        <v>7931</v>
      </c>
      <c r="D2114" t="s">
        <v>583</v>
      </c>
      <c r="E2114" t="s">
        <v>584</v>
      </c>
      <c r="F2114" t="s">
        <v>3087</v>
      </c>
      <c r="G2114" t="s">
        <v>2454</v>
      </c>
      <c r="H2114" t="s">
        <v>197</v>
      </c>
      <c r="I2114" t="s">
        <v>155</v>
      </c>
      <c r="J2114" t="s">
        <v>37</v>
      </c>
      <c r="K2114" t="s">
        <v>586</v>
      </c>
      <c r="L2114" t="s">
        <v>39</v>
      </c>
      <c r="M2114">
        <v>5244937</v>
      </c>
      <c r="N2114">
        <v>0</v>
      </c>
      <c r="O2114">
        <v>5244937</v>
      </c>
      <c r="P2114">
        <v>0</v>
      </c>
      <c r="Q2114" t="s">
        <v>7932</v>
      </c>
      <c r="R2114" t="s">
        <v>3190</v>
      </c>
      <c r="S2114" t="s">
        <v>8408</v>
      </c>
      <c r="T2114" t="s">
        <v>4816</v>
      </c>
      <c r="U2114" t="s">
        <v>6769</v>
      </c>
      <c r="V2114" t="s">
        <v>9016</v>
      </c>
      <c r="W2114" t="s">
        <v>588</v>
      </c>
      <c r="X2114" t="str">
        <f t="shared" ref="X2114:X2177" si="33">IF(LEFT(H2114,1)="C","Inversión","Funcionamiento")</f>
        <v>Inversión</v>
      </c>
      <c r="Y2114" t="s">
        <v>626</v>
      </c>
    </row>
    <row r="2115" spans="1:25" x14ac:dyDescent="0.2">
      <c r="A2115" t="s">
        <v>3190</v>
      </c>
      <c r="B2115" t="s">
        <v>7930</v>
      </c>
      <c r="C2115" s="71" t="s">
        <v>7931</v>
      </c>
      <c r="D2115" t="s">
        <v>583</v>
      </c>
      <c r="E2115" t="s">
        <v>584</v>
      </c>
      <c r="F2115" t="s">
        <v>3087</v>
      </c>
      <c r="G2115" t="s">
        <v>2454</v>
      </c>
      <c r="H2115" t="s">
        <v>197</v>
      </c>
      <c r="I2115" t="s">
        <v>155</v>
      </c>
      <c r="J2115" t="s">
        <v>37</v>
      </c>
      <c r="K2115" t="s">
        <v>709</v>
      </c>
      <c r="L2115" t="s">
        <v>39</v>
      </c>
      <c r="M2115">
        <v>2536082</v>
      </c>
      <c r="N2115">
        <v>0</v>
      </c>
      <c r="O2115">
        <v>2536082</v>
      </c>
      <c r="P2115">
        <v>1729115</v>
      </c>
      <c r="Q2115" t="s">
        <v>7932</v>
      </c>
      <c r="R2115" t="s">
        <v>3190</v>
      </c>
      <c r="S2115" t="s">
        <v>8408</v>
      </c>
      <c r="T2115" t="s">
        <v>4816</v>
      </c>
      <c r="U2115" t="s">
        <v>6769</v>
      </c>
      <c r="V2115" t="s">
        <v>9016</v>
      </c>
      <c r="W2115" t="s">
        <v>588</v>
      </c>
      <c r="X2115" t="str">
        <f t="shared" si="33"/>
        <v>Inversión</v>
      </c>
      <c r="Y2115" t="s">
        <v>626</v>
      </c>
    </row>
    <row r="2116" spans="1:25" x14ac:dyDescent="0.2">
      <c r="A2116" t="s">
        <v>3194</v>
      </c>
      <c r="B2116" t="s">
        <v>8322</v>
      </c>
      <c r="C2116" s="71" t="s">
        <v>8409</v>
      </c>
      <c r="D2116" t="s">
        <v>583</v>
      </c>
      <c r="E2116" t="s">
        <v>584</v>
      </c>
      <c r="F2116" t="s">
        <v>548</v>
      </c>
      <c r="G2116" t="s">
        <v>2454</v>
      </c>
      <c r="H2116" t="s">
        <v>192</v>
      </c>
      <c r="I2116" t="s">
        <v>147</v>
      </c>
      <c r="J2116" t="s">
        <v>37</v>
      </c>
      <c r="K2116" t="s">
        <v>586</v>
      </c>
      <c r="L2116" t="s">
        <v>39</v>
      </c>
      <c r="M2116">
        <v>914780</v>
      </c>
      <c r="N2116">
        <v>0</v>
      </c>
      <c r="O2116">
        <v>914780</v>
      </c>
      <c r="P2116">
        <v>0</v>
      </c>
      <c r="Q2116" t="s">
        <v>8410</v>
      </c>
      <c r="R2116" t="s">
        <v>3194</v>
      </c>
      <c r="S2116" t="s">
        <v>5471</v>
      </c>
      <c r="T2116" t="s">
        <v>588</v>
      </c>
      <c r="U2116" t="s">
        <v>8411</v>
      </c>
      <c r="V2116" t="s">
        <v>8412</v>
      </c>
      <c r="W2116" t="s">
        <v>588</v>
      </c>
      <c r="X2116" t="str">
        <f t="shared" si="33"/>
        <v>Funcionamiento</v>
      </c>
      <c r="Y2116" t="s">
        <v>2454</v>
      </c>
    </row>
    <row r="2117" spans="1:25" x14ac:dyDescent="0.2">
      <c r="A2117" t="s">
        <v>3194</v>
      </c>
      <c r="B2117" t="s">
        <v>8322</v>
      </c>
      <c r="C2117" s="71" t="s">
        <v>8409</v>
      </c>
      <c r="D2117" t="s">
        <v>583</v>
      </c>
      <c r="E2117" t="s">
        <v>584</v>
      </c>
      <c r="F2117" t="s">
        <v>548</v>
      </c>
      <c r="G2117" t="s">
        <v>2454</v>
      </c>
      <c r="H2117" t="s">
        <v>166</v>
      </c>
      <c r="I2117" t="s">
        <v>120</v>
      </c>
      <c r="J2117" t="s">
        <v>37</v>
      </c>
      <c r="K2117" t="s">
        <v>586</v>
      </c>
      <c r="L2117" t="s">
        <v>39</v>
      </c>
      <c r="M2117">
        <v>894526</v>
      </c>
      <c r="N2117">
        <v>0</v>
      </c>
      <c r="O2117">
        <v>894526</v>
      </c>
      <c r="P2117">
        <v>0</v>
      </c>
      <c r="Q2117" t="s">
        <v>8410</v>
      </c>
      <c r="R2117" t="s">
        <v>3194</v>
      </c>
      <c r="S2117" t="s">
        <v>5471</v>
      </c>
      <c r="T2117" t="s">
        <v>588</v>
      </c>
      <c r="U2117" t="s">
        <v>8411</v>
      </c>
      <c r="V2117" t="s">
        <v>8412</v>
      </c>
      <c r="W2117" t="s">
        <v>588</v>
      </c>
      <c r="X2117" t="str">
        <f t="shared" si="33"/>
        <v>Funcionamiento</v>
      </c>
      <c r="Y2117" t="s">
        <v>2454</v>
      </c>
    </row>
    <row r="2118" spans="1:25" x14ac:dyDescent="0.2">
      <c r="A2118" t="s">
        <v>3194</v>
      </c>
      <c r="B2118" t="s">
        <v>8322</v>
      </c>
      <c r="C2118" s="71" t="s">
        <v>8409</v>
      </c>
      <c r="D2118" t="s">
        <v>583</v>
      </c>
      <c r="E2118" t="s">
        <v>584</v>
      </c>
      <c r="F2118" t="s">
        <v>548</v>
      </c>
      <c r="G2118" t="s">
        <v>2454</v>
      </c>
      <c r="H2118" t="s">
        <v>557</v>
      </c>
      <c r="I2118" t="s">
        <v>3221</v>
      </c>
      <c r="J2118" t="s">
        <v>37</v>
      </c>
      <c r="K2118" t="s">
        <v>586</v>
      </c>
      <c r="L2118" t="s">
        <v>39</v>
      </c>
      <c r="M2118">
        <v>1186250</v>
      </c>
      <c r="N2118">
        <v>0</v>
      </c>
      <c r="O2118">
        <v>1186250</v>
      </c>
      <c r="P2118">
        <v>0</v>
      </c>
      <c r="Q2118" t="s">
        <v>8410</v>
      </c>
      <c r="R2118" t="s">
        <v>3194</v>
      </c>
      <c r="S2118" t="s">
        <v>5471</v>
      </c>
      <c r="T2118" t="s">
        <v>588</v>
      </c>
      <c r="U2118" t="s">
        <v>8411</v>
      </c>
      <c r="V2118" t="s">
        <v>8412</v>
      </c>
      <c r="W2118" t="s">
        <v>588</v>
      </c>
      <c r="X2118" t="str">
        <f t="shared" si="33"/>
        <v>Funcionamiento</v>
      </c>
      <c r="Y2118" t="s">
        <v>2454</v>
      </c>
    </row>
    <row r="2119" spans="1:25" x14ac:dyDescent="0.2">
      <c r="A2119" t="s">
        <v>3194</v>
      </c>
      <c r="B2119" t="s">
        <v>8322</v>
      </c>
      <c r="C2119" s="71" t="s">
        <v>8409</v>
      </c>
      <c r="D2119" t="s">
        <v>583</v>
      </c>
      <c r="E2119" t="s">
        <v>584</v>
      </c>
      <c r="F2119" t="s">
        <v>548</v>
      </c>
      <c r="G2119" t="s">
        <v>2454</v>
      </c>
      <c r="H2119" t="s">
        <v>164</v>
      </c>
      <c r="I2119" t="s">
        <v>118</v>
      </c>
      <c r="J2119" t="s">
        <v>37</v>
      </c>
      <c r="K2119" t="s">
        <v>586</v>
      </c>
      <c r="L2119" t="s">
        <v>39</v>
      </c>
      <c r="M2119">
        <v>49996840</v>
      </c>
      <c r="N2119">
        <v>0</v>
      </c>
      <c r="O2119">
        <v>49996840</v>
      </c>
      <c r="P2119">
        <v>0</v>
      </c>
      <c r="Q2119" t="s">
        <v>8410</v>
      </c>
      <c r="R2119" t="s">
        <v>3194</v>
      </c>
      <c r="S2119" t="s">
        <v>5471</v>
      </c>
      <c r="T2119" t="s">
        <v>588</v>
      </c>
      <c r="U2119" t="s">
        <v>8411</v>
      </c>
      <c r="V2119" t="s">
        <v>8412</v>
      </c>
      <c r="W2119" t="s">
        <v>588</v>
      </c>
      <c r="X2119" t="str">
        <f t="shared" si="33"/>
        <v>Funcionamiento</v>
      </c>
      <c r="Y2119" t="s">
        <v>2454</v>
      </c>
    </row>
    <row r="2120" spans="1:25" x14ac:dyDescent="0.2">
      <c r="A2120" t="s">
        <v>3194</v>
      </c>
      <c r="B2120" t="s">
        <v>8322</v>
      </c>
      <c r="C2120" s="71" t="s">
        <v>8409</v>
      </c>
      <c r="D2120" t="s">
        <v>583</v>
      </c>
      <c r="E2120" t="s">
        <v>584</v>
      </c>
      <c r="F2120" t="s">
        <v>548</v>
      </c>
      <c r="G2120" t="s">
        <v>2454</v>
      </c>
      <c r="H2120" t="s">
        <v>171</v>
      </c>
      <c r="I2120" t="s">
        <v>125</v>
      </c>
      <c r="J2120" t="s">
        <v>37</v>
      </c>
      <c r="K2120" t="s">
        <v>586</v>
      </c>
      <c r="L2120" t="s">
        <v>39</v>
      </c>
      <c r="M2120">
        <v>1071534</v>
      </c>
      <c r="N2120">
        <v>0</v>
      </c>
      <c r="O2120">
        <v>1071534</v>
      </c>
      <c r="P2120">
        <v>0</v>
      </c>
      <c r="Q2120" t="s">
        <v>8410</v>
      </c>
      <c r="R2120" t="s">
        <v>3194</v>
      </c>
      <c r="S2120" t="s">
        <v>5471</v>
      </c>
      <c r="T2120" t="s">
        <v>588</v>
      </c>
      <c r="U2120" t="s">
        <v>8411</v>
      </c>
      <c r="V2120" t="s">
        <v>8412</v>
      </c>
      <c r="W2120" t="s">
        <v>588</v>
      </c>
      <c r="X2120" t="str">
        <f t="shared" si="33"/>
        <v>Funcionamiento</v>
      </c>
      <c r="Y2120" t="s">
        <v>2454</v>
      </c>
    </row>
    <row r="2121" spans="1:25" x14ac:dyDescent="0.2">
      <c r="A2121" t="s">
        <v>3194</v>
      </c>
      <c r="B2121" t="s">
        <v>8322</v>
      </c>
      <c r="C2121" s="71" t="s">
        <v>8409</v>
      </c>
      <c r="D2121" t="s">
        <v>583</v>
      </c>
      <c r="E2121" t="s">
        <v>584</v>
      </c>
      <c r="F2121" t="s">
        <v>548</v>
      </c>
      <c r="G2121" t="s">
        <v>2454</v>
      </c>
      <c r="H2121" t="s">
        <v>169</v>
      </c>
      <c r="I2121" t="s">
        <v>123</v>
      </c>
      <c r="J2121" t="s">
        <v>37</v>
      </c>
      <c r="K2121" t="s">
        <v>586</v>
      </c>
      <c r="L2121" t="s">
        <v>39</v>
      </c>
      <c r="M2121">
        <v>1706429</v>
      </c>
      <c r="N2121">
        <v>0</v>
      </c>
      <c r="O2121">
        <v>1706429</v>
      </c>
      <c r="P2121">
        <v>0</v>
      </c>
      <c r="Q2121" t="s">
        <v>8410</v>
      </c>
      <c r="R2121" t="s">
        <v>3194</v>
      </c>
      <c r="S2121" t="s">
        <v>5471</v>
      </c>
      <c r="T2121" t="s">
        <v>588</v>
      </c>
      <c r="U2121" t="s">
        <v>8411</v>
      </c>
      <c r="V2121" t="s">
        <v>8412</v>
      </c>
      <c r="W2121" t="s">
        <v>588</v>
      </c>
      <c r="X2121" t="str">
        <f t="shared" si="33"/>
        <v>Funcionamiento</v>
      </c>
      <c r="Y2121" t="s">
        <v>2454</v>
      </c>
    </row>
    <row r="2122" spans="1:25" x14ac:dyDescent="0.2">
      <c r="A2122" t="s">
        <v>3194</v>
      </c>
      <c r="B2122" t="s">
        <v>8322</v>
      </c>
      <c r="C2122" s="71" t="s">
        <v>8409</v>
      </c>
      <c r="D2122" t="s">
        <v>583</v>
      </c>
      <c r="E2122" t="s">
        <v>584</v>
      </c>
      <c r="F2122" t="s">
        <v>548</v>
      </c>
      <c r="G2122" t="s">
        <v>2454</v>
      </c>
      <c r="H2122" t="s">
        <v>178</v>
      </c>
      <c r="I2122" t="s">
        <v>132</v>
      </c>
      <c r="J2122" t="s">
        <v>37</v>
      </c>
      <c r="K2122" t="s">
        <v>586</v>
      </c>
      <c r="L2122" t="s">
        <v>39</v>
      </c>
      <c r="M2122">
        <v>1571583</v>
      </c>
      <c r="N2122">
        <v>0</v>
      </c>
      <c r="O2122">
        <v>1571583</v>
      </c>
      <c r="P2122">
        <v>0</v>
      </c>
      <c r="Q2122" t="s">
        <v>8410</v>
      </c>
      <c r="R2122" t="s">
        <v>3194</v>
      </c>
      <c r="S2122" t="s">
        <v>5471</v>
      </c>
      <c r="T2122" t="s">
        <v>588</v>
      </c>
      <c r="U2122" t="s">
        <v>8411</v>
      </c>
      <c r="V2122" t="s">
        <v>8412</v>
      </c>
      <c r="W2122" t="s">
        <v>588</v>
      </c>
      <c r="X2122" t="str">
        <f t="shared" si="33"/>
        <v>Funcionamiento</v>
      </c>
      <c r="Y2122" t="s">
        <v>2454</v>
      </c>
    </row>
    <row r="2123" spans="1:25" x14ac:dyDescent="0.2">
      <c r="A2123" t="s">
        <v>3194</v>
      </c>
      <c r="B2123" t="s">
        <v>8322</v>
      </c>
      <c r="C2123" s="71" t="s">
        <v>8409</v>
      </c>
      <c r="D2123" t="s">
        <v>583</v>
      </c>
      <c r="E2123" t="s">
        <v>584</v>
      </c>
      <c r="F2123" t="s">
        <v>548</v>
      </c>
      <c r="G2123" t="s">
        <v>2454</v>
      </c>
      <c r="H2123" t="s">
        <v>180</v>
      </c>
      <c r="I2123" t="s">
        <v>134</v>
      </c>
      <c r="J2123" t="s">
        <v>37</v>
      </c>
      <c r="K2123" t="s">
        <v>586</v>
      </c>
      <c r="L2123" t="s">
        <v>39</v>
      </c>
      <c r="M2123">
        <v>116150</v>
      </c>
      <c r="N2123">
        <v>0</v>
      </c>
      <c r="O2123">
        <v>116150</v>
      </c>
      <c r="P2123">
        <v>0</v>
      </c>
      <c r="Q2123" t="s">
        <v>8410</v>
      </c>
      <c r="R2123" t="s">
        <v>3194</v>
      </c>
      <c r="S2123" t="s">
        <v>5471</v>
      </c>
      <c r="T2123" t="s">
        <v>588</v>
      </c>
      <c r="U2123" t="s">
        <v>8411</v>
      </c>
      <c r="V2123" t="s">
        <v>8412</v>
      </c>
      <c r="W2123" t="s">
        <v>588</v>
      </c>
      <c r="X2123" t="str">
        <f t="shared" si="33"/>
        <v>Funcionamiento</v>
      </c>
      <c r="Y2123" t="s">
        <v>2454</v>
      </c>
    </row>
    <row r="2124" spans="1:25" x14ac:dyDescent="0.2">
      <c r="A2124" t="s">
        <v>3194</v>
      </c>
      <c r="B2124" t="s">
        <v>8322</v>
      </c>
      <c r="C2124" s="71" t="s">
        <v>8409</v>
      </c>
      <c r="D2124" t="s">
        <v>583</v>
      </c>
      <c r="E2124" t="s">
        <v>584</v>
      </c>
      <c r="F2124" t="s">
        <v>548</v>
      </c>
      <c r="G2124" t="s">
        <v>2454</v>
      </c>
      <c r="H2124" t="s">
        <v>181</v>
      </c>
      <c r="I2124" t="s">
        <v>135</v>
      </c>
      <c r="J2124" t="s">
        <v>37</v>
      </c>
      <c r="K2124" t="s">
        <v>586</v>
      </c>
      <c r="L2124" t="s">
        <v>39</v>
      </c>
      <c r="M2124">
        <v>2354967</v>
      </c>
      <c r="N2124">
        <v>0</v>
      </c>
      <c r="O2124">
        <v>2354967</v>
      </c>
      <c r="P2124">
        <v>0</v>
      </c>
      <c r="Q2124" t="s">
        <v>8410</v>
      </c>
      <c r="R2124" t="s">
        <v>3194</v>
      </c>
      <c r="S2124" t="s">
        <v>5471</v>
      </c>
      <c r="T2124" t="s">
        <v>588</v>
      </c>
      <c r="U2124" t="s">
        <v>8411</v>
      </c>
      <c r="V2124" t="s">
        <v>8412</v>
      </c>
      <c r="W2124" t="s">
        <v>588</v>
      </c>
      <c r="X2124" t="str">
        <f t="shared" si="33"/>
        <v>Funcionamiento</v>
      </c>
      <c r="Y2124" t="s">
        <v>2454</v>
      </c>
    </row>
    <row r="2125" spans="1:25" x14ac:dyDescent="0.2">
      <c r="A2125" t="s">
        <v>3200</v>
      </c>
      <c r="B2125" t="s">
        <v>8322</v>
      </c>
      <c r="C2125" s="71" t="s">
        <v>8413</v>
      </c>
      <c r="D2125" t="s">
        <v>583</v>
      </c>
      <c r="E2125" t="s">
        <v>584</v>
      </c>
      <c r="F2125" t="s">
        <v>548</v>
      </c>
      <c r="G2125" t="s">
        <v>2454</v>
      </c>
      <c r="H2125" t="s">
        <v>173</v>
      </c>
      <c r="I2125" t="s">
        <v>127</v>
      </c>
      <c r="J2125" t="s">
        <v>37</v>
      </c>
      <c r="K2125" t="s">
        <v>586</v>
      </c>
      <c r="L2125" t="s">
        <v>39</v>
      </c>
      <c r="M2125">
        <v>4640200</v>
      </c>
      <c r="N2125">
        <v>0</v>
      </c>
      <c r="O2125">
        <v>4640200</v>
      </c>
      <c r="P2125">
        <v>0</v>
      </c>
      <c r="Q2125" t="s">
        <v>8414</v>
      </c>
      <c r="R2125" t="s">
        <v>3200</v>
      </c>
      <c r="S2125" t="s">
        <v>3993</v>
      </c>
      <c r="T2125" t="s">
        <v>588</v>
      </c>
      <c r="U2125" t="s">
        <v>9017</v>
      </c>
      <c r="V2125" t="s">
        <v>9018</v>
      </c>
      <c r="W2125" t="s">
        <v>588</v>
      </c>
      <c r="X2125" t="str">
        <f t="shared" si="33"/>
        <v>Funcionamiento</v>
      </c>
      <c r="Y2125" t="s">
        <v>2454</v>
      </c>
    </row>
    <row r="2126" spans="1:25" x14ac:dyDescent="0.2">
      <c r="A2126" t="s">
        <v>3200</v>
      </c>
      <c r="B2126" t="s">
        <v>8322</v>
      </c>
      <c r="C2126" s="71" t="s">
        <v>8413</v>
      </c>
      <c r="D2126" t="s">
        <v>583</v>
      </c>
      <c r="E2126" t="s">
        <v>584</v>
      </c>
      <c r="F2126" t="s">
        <v>548</v>
      </c>
      <c r="G2126" t="s">
        <v>2454</v>
      </c>
      <c r="H2126" t="s">
        <v>174</v>
      </c>
      <c r="I2126" t="s">
        <v>128</v>
      </c>
      <c r="J2126" t="s">
        <v>37</v>
      </c>
      <c r="K2126" t="s">
        <v>586</v>
      </c>
      <c r="L2126" t="s">
        <v>39</v>
      </c>
      <c r="M2126">
        <v>2268300</v>
      </c>
      <c r="N2126">
        <v>0</v>
      </c>
      <c r="O2126">
        <v>2268300</v>
      </c>
      <c r="P2126">
        <v>0</v>
      </c>
      <c r="Q2126" t="s">
        <v>8414</v>
      </c>
      <c r="R2126" t="s">
        <v>3200</v>
      </c>
      <c r="S2126" t="s">
        <v>3993</v>
      </c>
      <c r="T2126" t="s">
        <v>588</v>
      </c>
      <c r="U2126" t="s">
        <v>9017</v>
      </c>
      <c r="V2126" t="s">
        <v>9018</v>
      </c>
      <c r="W2126" t="s">
        <v>588</v>
      </c>
      <c r="X2126" t="str">
        <f t="shared" si="33"/>
        <v>Funcionamiento</v>
      </c>
      <c r="Y2126" t="s">
        <v>2454</v>
      </c>
    </row>
    <row r="2127" spans="1:25" x14ac:dyDescent="0.2">
      <c r="A2127" t="s">
        <v>3200</v>
      </c>
      <c r="B2127" t="s">
        <v>8322</v>
      </c>
      <c r="C2127" s="71" t="s">
        <v>8413</v>
      </c>
      <c r="D2127" t="s">
        <v>583</v>
      </c>
      <c r="E2127" t="s">
        <v>584</v>
      </c>
      <c r="F2127" t="s">
        <v>548</v>
      </c>
      <c r="G2127" t="s">
        <v>2454</v>
      </c>
      <c r="H2127" t="s">
        <v>177</v>
      </c>
      <c r="I2127" t="s">
        <v>131</v>
      </c>
      <c r="J2127" t="s">
        <v>37</v>
      </c>
      <c r="K2127" t="s">
        <v>586</v>
      </c>
      <c r="L2127" t="s">
        <v>39</v>
      </c>
      <c r="M2127">
        <v>1134600</v>
      </c>
      <c r="N2127">
        <v>0</v>
      </c>
      <c r="O2127">
        <v>1134600</v>
      </c>
      <c r="P2127">
        <v>0</v>
      </c>
      <c r="Q2127" t="s">
        <v>8414</v>
      </c>
      <c r="R2127" t="s">
        <v>3200</v>
      </c>
      <c r="S2127" t="s">
        <v>3993</v>
      </c>
      <c r="T2127" t="s">
        <v>588</v>
      </c>
      <c r="U2127" t="s">
        <v>9017</v>
      </c>
      <c r="V2127" t="s">
        <v>9018</v>
      </c>
      <c r="W2127" t="s">
        <v>588</v>
      </c>
      <c r="X2127" t="str">
        <f t="shared" si="33"/>
        <v>Funcionamiento</v>
      </c>
      <c r="Y2127" t="s">
        <v>2454</v>
      </c>
    </row>
    <row r="2128" spans="1:25" x14ac:dyDescent="0.2">
      <c r="A2128" t="s">
        <v>3200</v>
      </c>
      <c r="B2128" t="s">
        <v>8322</v>
      </c>
      <c r="C2128" s="71" t="s">
        <v>8413</v>
      </c>
      <c r="D2128" t="s">
        <v>583</v>
      </c>
      <c r="E2128" t="s">
        <v>584</v>
      </c>
      <c r="F2128" t="s">
        <v>548</v>
      </c>
      <c r="G2128" t="s">
        <v>2454</v>
      </c>
      <c r="H2128" t="s">
        <v>175</v>
      </c>
      <c r="I2128" t="s">
        <v>129</v>
      </c>
      <c r="J2128" t="s">
        <v>37</v>
      </c>
      <c r="K2128" t="s">
        <v>586</v>
      </c>
      <c r="L2128" t="s">
        <v>39</v>
      </c>
      <c r="M2128">
        <v>693400</v>
      </c>
      <c r="N2128">
        <v>0</v>
      </c>
      <c r="O2128">
        <v>693400</v>
      </c>
      <c r="P2128">
        <v>0</v>
      </c>
      <c r="Q2128" t="s">
        <v>8414</v>
      </c>
      <c r="R2128" t="s">
        <v>3200</v>
      </c>
      <c r="S2128" t="s">
        <v>3993</v>
      </c>
      <c r="T2128" t="s">
        <v>588</v>
      </c>
      <c r="U2128" t="s">
        <v>9017</v>
      </c>
      <c r="V2128" t="s">
        <v>9018</v>
      </c>
      <c r="W2128" t="s">
        <v>588</v>
      </c>
      <c r="X2128" t="str">
        <f t="shared" si="33"/>
        <v>Funcionamiento</v>
      </c>
      <c r="Y2128" t="s">
        <v>2454</v>
      </c>
    </row>
    <row r="2129" spans="1:25" x14ac:dyDescent="0.2">
      <c r="A2129" t="s">
        <v>3200</v>
      </c>
      <c r="B2129" t="s">
        <v>8322</v>
      </c>
      <c r="C2129" s="71" t="s">
        <v>8413</v>
      </c>
      <c r="D2129" t="s">
        <v>583</v>
      </c>
      <c r="E2129" t="s">
        <v>584</v>
      </c>
      <c r="F2129" t="s">
        <v>548</v>
      </c>
      <c r="G2129" t="s">
        <v>2454</v>
      </c>
      <c r="H2129" t="s">
        <v>176</v>
      </c>
      <c r="I2129" t="s">
        <v>130</v>
      </c>
      <c r="J2129" t="s">
        <v>37</v>
      </c>
      <c r="K2129" t="s">
        <v>586</v>
      </c>
      <c r="L2129" t="s">
        <v>39</v>
      </c>
      <c r="M2129">
        <v>1701700</v>
      </c>
      <c r="N2129">
        <v>0</v>
      </c>
      <c r="O2129">
        <v>1701700</v>
      </c>
      <c r="P2129">
        <v>0</v>
      </c>
      <c r="Q2129" t="s">
        <v>8414</v>
      </c>
      <c r="R2129" t="s">
        <v>3200</v>
      </c>
      <c r="S2129" t="s">
        <v>3993</v>
      </c>
      <c r="T2129" t="s">
        <v>588</v>
      </c>
      <c r="U2129" t="s">
        <v>9017</v>
      </c>
      <c r="V2129" t="s">
        <v>9018</v>
      </c>
      <c r="W2129" t="s">
        <v>588</v>
      </c>
      <c r="X2129" t="str">
        <f t="shared" si="33"/>
        <v>Funcionamiento</v>
      </c>
      <c r="Y2129" t="s">
        <v>2454</v>
      </c>
    </row>
    <row r="2130" spans="1:25" x14ac:dyDescent="0.2">
      <c r="A2130" t="s">
        <v>3200</v>
      </c>
      <c r="B2130" t="s">
        <v>8322</v>
      </c>
      <c r="C2130" s="71" t="s">
        <v>8413</v>
      </c>
      <c r="D2130" t="s">
        <v>583</v>
      </c>
      <c r="E2130" t="s">
        <v>584</v>
      </c>
      <c r="F2130" t="s">
        <v>548</v>
      </c>
      <c r="G2130" t="s">
        <v>2454</v>
      </c>
      <c r="H2130" t="s">
        <v>172</v>
      </c>
      <c r="I2130" t="s">
        <v>126</v>
      </c>
      <c r="J2130" t="s">
        <v>37</v>
      </c>
      <c r="K2130" t="s">
        <v>586</v>
      </c>
      <c r="L2130" t="s">
        <v>39</v>
      </c>
      <c r="M2130">
        <v>6550300</v>
      </c>
      <c r="N2130">
        <v>0</v>
      </c>
      <c r="O2130">
        <v>6550300</v>
      </c>
      <c r="P2130">
        <v>0</v>
      </c>
      <c r="Q2130" t="s">
        <v>8414</v>
      </c>
      <c r="R2130" t="s">
        <v>3200</v>
      </c>
      <c r="S2130" t="s">
        <v>3993</v>
      </c>
      <c r="T2130" t="s">
        <v>588</v>
      </c>
      <c r="U2130" t="s">
        <v>9017</v>
      </c>
      <c r="V2130" t="s">
        <v>9018</v>
      </c>
      <c r="W2130" t="s">
        <v>588</v>
      </c>
      <c r="X2130" t="str">
        <f t="shared" si="33"/>
        <v>Funcionamiento</v>
      </c>
      <c r="Y2130" t="s">
        <v>2454</v>
      </c>
    </row>
    <row r="2131" spans="1:25" x14ac:dyDescent="0.2">
      <c r="A2131" t="s">
        <v>3146</v>
      </c>
      <c r="B2131" t="s">
        <v>8303</v>
      </c>
      <c r="C2131" s="71" t="s">
        <v>8415</v>
      </c>
      <c r="D2131" t="s">
        <v>583</v>
      </c>
      <c r="E2131" t="s">
        <v>644</v>
      </c>
      <c r="F2131" t="s">
        <v>3087</v>
      </c>
      <c r="G2131" t="s">
        <v>2454</v>
      </c>
      <c r="H2131" t="s">
        <v>197</v>
      </c>
      <c r="I2131" t="s">
        <v>155</v>
      </c>
      <c r="J2131" t="s">
        <v>48</v>
      </c>
      <c r="K2131" t="s">
        <v>596</v>
      </c>
      <c r="L2131" t="s">
        <v>39</v>
      </c>
      <c r="M2131">
        <v>7232173</v>
      </c>
      <c r="N2131">
        <v>-7232173</v>
      </c>
      <c r="O2131">
        <v>0</v>
      </c>
      <c r="P2131">
        <v>0</v>
      </c>
      <c r="Q2131" t="s">
        <v>8416</v>
      </c>
      <c r="R2131" t="s">
        <v>3211</v>
      </c>
      <c r="S2131" t="s">
        <v>588</v>
      </c>
      <c r="T2131" t="s">
        <v>588</v>
      </c>
      <c r="U2131" t="s">
        <v>588</v>
      </c>
      <c r="V2131" t="s">
        <v>588</v>
      </c>
      <c r="W2131" t="s">
        <v>588</v>
      </c>
      <c r="X2131" t="str">
        <f t="shared" si="33"/>
        <v>Inversión</v>
      </c>
      <c r="Y2131" t="s">
        <v>626</v>
      </c>
    </row>
    <row r="2132" spans="1:25" x14ac:dyDescent="0.2">
      <c r="A2132" t="s">
        <v>3211</v>
      </c>
      <c r="B2132" t="s">
        <v>8303</v>
      </c>
      <c r="C2132" s="71" t="s">
        <v>8417</v>
      </c>
      <c r="D2132" t="s">
        <v>583</v>
      </c>
      <c r="E2132" t="s">
        <v>644</v>
      </c>
      <c r="F2132" t="s">
        <v>3087</v>
      </c>
      <c r="G2132" t="s">
        <v>2454</v>
      </c>
      <c r="H2132" t="s">
        <v>197</v>
      </c>
      <c r="I2132" t="s">
        <v>155</v>
      </c>
      <c r="J2132" t="s">
        <v>48</v>
      </c>
      <c r="K2132" t="s">
        <v>596</v>
      </c>
      <c r="L2132" t="s">
        <v>39</v>
      </c>
      <c r="M2132">
        <v>7584300</v>
      </c>
      <c r="N2132">
        <v>-7584300</v>
      </c>
      <c r="O2132">
        <v>0</v>
      </c>
      <c r="P2132">
        <v>0</v>
      </c>
      <c r="Q2132" t="s">
        <v>8418</v>
      </c>
      <c r="R2132" t="s">
        <v>3160</v>
      </c>
      <c r="S2132" t="s">
        <v>588</v>
      </c>
      <c r="T2132" t="s">
        <v>588</v>
      </c>
      <c r="U2132" t="s">
        <v>588</v>
      </c>
      <c r="V2132" t="s">
        <v>588</v>
      </c>
      <c r="W2132" t="s">
        <v>588</v>
      </c>
      <c r="X2132" t="str">
        <f t="shared" si="33"/>
        <v>Inversión</v>
      </c>
      <c r="Y2132" t="s">
        <v>626</v>
      </c>
    </row>
    <row r="2133" spans="1:25" x14ac:dyDescent="0.2">
      <c r="A2133" t="s">
        <v>3215</v>
      </c>
      <c r="B2133" t="s">
        <v>8303</v>
      </c>
      <c r="C2133" s="71" t="s">
        <v>8419</v>
      </c>
      <c r="D2133" t="s">
        <v>583</v>
      </c>
      <c r="E2133" t="s">
        <v>644</v>
      </c>
      <c r="F2133" t="s">
        <v>3087</v>
      </c>
      <c r="G2133" t="s">
        <v>2454</v>
      </c>
      <c r="H2133" t="s">
        <v>197</v>
      </c>
      <c r="I2133" t="s">
        <v>155</v>
      </c>
      <c r="J2133" t="s">
        <v>48</v>
      </c>
      <c r="K2133" t="s">
        <v>596</v>
      </c>
      <c r="L2133" t="s">
        <v>39</v>
      </c>
      <c r="M2133">
        <v>6484183</v>
      </c>
      <c r="N2133">
        <v>-6484183</v>
      </c>
      <c r="O2133">
        <v>0</v>
      </c>
      <c r="P2133">
        <v>0</v>
      </c>
      <c r="Q2133" t="s">
        <v>8420</v>
      </c>
      <c r="R2133" t="s">
        <v>3150</v>
      </c>
      <c r="S2133" t="s">
        <v>588</v>
      </c>
      <c r="T2133" t="s">
        <v>588</v>
      </c>
      <c r="U2133" t="s">
        <v>588</v>
      </c>
      <c r="V2133" t="s">
        <v>588</v>
      </c>
      <c r="W2133" t="s">
        <v>588</v>
      </c>
      <c r="X2133" t="str">
        <f t="shared" si="33"/>
        <v>Inversión</v>
      </c>
      <c r="Y2133" t="s">
        <v>626</v>
      </c>
    </row>
    <row r="2134" spans="1:25" x14ac:dyDescent="0.2">
      <c r="A2134" t="s">
        <v>3160</v>
      </c>
      <c r="B2134" t="s">
        <v>8303</v>
      </c>
      <c r="C2134" s="71" t="s">
        <v>8421</v>
      </c>
      <c r="D2134" t="s">
        <v>583</v>
      </c>
      <c r="E2134" t="s">
        <v>584</v>
      </c>
      <c r="F2134" t="s">
        <v>3087</v>
      </c>
      <c r="G2134" t="s">
        <v>2454</v>
      </c>
      <c r="H2134" t="s">
        <v>197</v>
      </c>
      <c r="I2134" t="s">
        <v>155</v>
      </c>
      <c r="J2134" t="s">
        <v>48</v>
      </c>
      <c r="K2134" t="s">
        <v>596</v>
      </c>
      <c r="L2134" t="s">
        <v>39</v>
      </c>
      <c r="M2134">
        <v>5092755</v>
      </c>
      <c r="N2134">
        <v>0</v>
      </c>
      <c r="O2134">
        <v>5092755</v>
      </c>
      <c r="P2134">
        <v>1833392</v>
      </c>
      <c r="Q2134" t="s">
        <v>8422</v>
      </c>
      <c r="R2134" t="s">
        <v>3223</v>
      </c>
      <c r="S2134" t="s">
        <v>3443</v>
      </c>
      <c r="T2134" t="s">
        <v>588</v>
      </c>
      <c r="U2134" t="s">
        <v>588</v>
      </c>
      <c r="V2134" t="s">
        <v>588</v>
      </c>
      <c r="W2134" t="s">
        <v>588</v>
      </c>
      <c r="X2134" t="str">
        <f t="shared" si="33"/>
        <v>Inversión</v>
      </c>
      <c r="Y2134" t="s">
        <v>626</v>
      </c>
    </row>
    <row r="2135" spans="1:25" x14ac:dyDescent="0.2">
      <c r="A2135" t="s">
        <v>3150</v>
      </c>
      <c r="B2135" t="s">
        <v>8303</v>
      </c>
      <c r="C2135" s="71" t="s">
        <v>8423</v>
      </c>
      <c r="D2135" t="s">
        <v>583</v>
      </c>
      <c r="E2135" t="s">
        <v>584</v>
      </c>
      <c r="F2135" t="s">
        <v>3087</v>
      </c>
      <c r="G2135" t="s">
        <v>2454</v>
      </c>
      <c r="H2135" t="s">
        <v>197</v>
      </c>
      <c r="I2135" t="s">
        <v>155</v>
      </c>
      <c r="J2135" t="s">
        <v>48</v>
      </c>
      <c r="K2135" t="s">
        <v>596</v>
      </c>
      <c r="L2135" t="s">
        <v>39</v>
      </c>
      <c r="M2135">
        <v>4129230</v>
      </c>
      <c r="N2135">
        <v>0</v>
      </c>
      <c r="O2135">
        <v>4129230</v>
      </c>
      <c r="P2135">
        <v>935959</v>
      </c>
      <c r="Q2135" t="s">
        <v>8424</v>
      </c>
      <c r="R2135" t="s">
        <v>3229</v>
      </c>
      <c r="S2135" t="s">
        <v>4613</v>
      </c>
      <c r="T2135" t="s">
        <v>588</v>
      </c>
      <c r="U2135" t="s">
        <v>588</v>
      </c>
      <c r="V2135" t="s">
        <v>588</v>
      </c>
      <c r="W2135" t="s">
        <v>588</v>
      </c>
      <c r="X2135" t="str">
        <f t="shared" si="33"/>
        <v>Inversión</v>
      </c>
      <c r="Y2135" t="s">
        <v>626</v>
      </c>
    </row>
    <row r="2136" spans="1:25" x14ac:dyDescent="0.2">
      <c r="A2136" t="s">
        <v>3223</v>
      </c>
      <c r="B2136" t="s">
        <v>8744</v>
      </c>
      <c r="C2136" s="71" t="s">
        <v>9019</v>
      </c>
      <c r="D2136" t="s">
        <v>583</v>
      </c>
      <c r="E2136" t="s">
        <v>584</v>
      </c>
      <c r="F2136" t="s">
        <v>3087</v>
      </c>
      <c r="G2136" t="s">
        <v>2454</v>
      </c>
      <c r="H2136" t="s">
        <v>197</v>
      </c>
      <c r="I2136" t="s">
        <v>155</v>
      </c>
      <c r="J2136" t="s">
        <v>48</v>
      </c>
      <c r="K2136" t="s">
        <v>596</v>
      </c>
      <c r="L2136" t="s">
        <v>39</v>
      </c>
      <c r="M2136">
        <v>15520727</v>
      </c>
      <c r="N2136">
        <v>7232173</v>
      </c>
      <c r="O2136">
        <v>22752900</v>
      </c>
      <c r="P2136">
        <v>11123640</v>
      </c>
      <c r="Q2136" t="s">
        <v>8418</v>
      </c>
      <c r="R2136" t="s">
        <v>3235</v>
      </c>
      <c r="S2136" t="s">
        <v>3697</v>
      </c>
      <c r="T2136" t="s">
        <v>588</v>
      </c>
      <c r="U2136" t="s">
        <v>588</v>
      </c>
      <c r="V2136" t="s">
        <v>588</v>
      </c>
      <c r="W2136" t="s">
        <v>588</v>
      </c>
      <c r="X2136" t="str">
        <f t="shared" si="33"/>
        <v>Inversión</v>
      </c>
      <c r="Y2136" t="s">
        <v>626</v>
      </c>
    </row>
    <row r="2137" spans="1:25" x14ac:dyDescent="0.2">
      <c r="A2137" t="s">
        <v>3229</v>
      </c>
      <c r="B2137" t="s">
        <v>8948</v>
      </c>
      <c r="C2137" s="71" t="s">
        <v>9020</v>
      </c>
      <c r="D2137" t="s">
        <v>583</v>
      </c>
      <c r="E2137" t="s">
        <v>584</v>
      </c>
      <c r="F2137" t="s">
        <v>3087</v>
      </c>
      <c r="G2137" t="s">
        <v>2454</v>
      </c>
      <c r="H2137" t="s">
        <v>197</v>
      </c>
      <c r="I2137" t="s">
        <v>155</v>
      </c>
      <c r="J2137" t="s">
        <v>48</v>
      </c>
      <c r="K2137" t="s">
        <v>596</v>
      </c>
      <c r="L2137" t="s">
        <v>39</v>
      </c>
      <c r="M2137">
        <v>2967880</v>
      </c>
      <c r="N2137">
        <v>25479</v>
      </c>
      <c r="O2137">
        <v>2993359</v>
      </c>
      <c r="P2137">
        <v>519379</v>
      </c>
      <c r="Q2137" t="s">
        <v>9021</v>
      </c>
      <c r="R2137" t="s">
        <v>3167</v>
      </c>
      <c r="S2137" t="s">
        <v>9022</v>
      </c>
      <c r="T2137" t="s">
        <v>11378</v>
      </c>
      <c r="U2137" t="s">
        <v>11379</v>
      </c>
      <c r="V2137" t="s">
        <v>11380</v>
      </c>
      <c r="W2137" t="s">
        <v>588</v>
      </c>
      <c r="X2137" t="str">
        <f t="shared" si="33"/>
        <v>Inversión</v>
      </c>
      <c r="Y2137" t="s">
        <v>626</v>
      </c>
    </row>
    <row r="2138" spans="1:25" x14ac:dyDescent="0.2">
      <c r="A2138" t="s">
        <v>3235</v>
      </c>
      <c r="B2138" t="s">
        <v>8807</v>
      </c>
      <c r="C2138" s="71" t="s">
        <v>9023</v>
      </c>
      <c r="D2138" t="s">
        <v>583</v>
      </c>
      <c r="E2138" t="s">
        <v>584</v>
      </c>
      <c r="F2138" t="s">
        <v>3087</v>
      </c>
      <c r="G2138" t="s">
        <v>2454</v>
      </c>
      <c r="H2138" t="s">
        <v>197</v>
      </c>
      <c r="I2138" t="s">
        <v>155</v>
      </c>
      <c r="J2138" t="s">
        <v>48</v>
      </c>
      <c r="K2138" t="s">
        <v>596</v>
      </c>
      <c r="L2138" t="s">
        <v>39</v>
      </c>
      <c r="M2138">
        <v>2752820</v>
      </c>
      <c r="N2138">
        <v>0</v>
      </c>
      <c r="O2138">
        <v>2752820</v>
      </c>
      <c r="P2138">
        <v>110113</v>
      </c>
      <c r="Q2138" t="s">
        <v>9024</v>
      </c>
      <c r="R2138" t="s">
        <v>3245</v>
      </c>
      <c r="S2138" t="s">
        <v>3438</v>
      </c>
      <c r="T2138" t="s">
        <v>588</v>
      </c>
      <c r="U2138" t="s">
        <v>588</v>
      </c>
      <c r="V2138" t="s">
        <v>588</v>
      </c>
      <c r="W2138" t="s">
        <v>588</v>
      </c>
      <c r="X2138" t="str">
        <f t="shared" si="33"/>
        <v>Inversión</v>
      </c>
      <c r="Y2138" t="s">
        <v>626</v>
      </c>
    </row>
    <row r="2139" spans="1:25" x14ac:dyDescent="0.2">
      <c r="A2139" t="s">
        <v>3167</v>
      </c>
      <c r="B2139" t="s">
        <v>11202</v>
      </c>
      <c r="C2139" s="71" t="s">
        <v>11381</v>
      </c>
      <c r="D2139" t="s">
        <v>583</v>
      </c>
      <c r="E2139" t="s">
        <v>584</v>
      </c>
      <c r="F2139" t="s">
        <v>548</v>
      </c>
      <c r="G2139" t="s">
        <v>2454</v>
      </c>
      <c r="H2139" t="s">
        <v>170</v>
      </c>
      <c r="I2139" t="s">
        <v>124</v>
      </c>
      <c r="J2139" t="s">
        <v>37</v>
      </c>
      <c r="K2139" t="s">
        <v>586</v>
      </c>
      <c r="L2139" t="s">
        <v>39</v>
      </c>
      <c r="M2139">
        <v>72814264</v>
      </c>
      <c r="N2139">
        <v>0</v>
      </c>
      <c r="O2139">
        <v>72814264</v>
      </c>
      <c r="P2139">
        <v>0</v>
      </c>
      <c r="Q2139" t="s">
        <v>11382</v>
      </c>
      <c r="R2139" t="s">
        <v>3166</v>
      </c>
      <c r="S2139" t="s">
        <v>11383</v>
      </c>
      <c r="T2139" t="s">
        <v>588</v>
      </c>
      <c r="U2139" t="s">
        <v>11384</v>
      </c>
      <c r="V2139" t="s">
        <v>11385</v>
      </c>
      <c r="W2139" t="s">
        <v>588</v>
      </c>
      <c r="X2139" t="str">
        <f t="shared" si="33"/>
        <v>Funcionamiento</v>
      </c>
      <c r="Y2139" t="s">
        <v>2454</v>
      </c>
    </row>
    <row r="2140" spans="1:25" x14ac:dyDescent="0.2">
      <c r="A2140" t="s">
        <v>3167</v>
      </c>
      <c r="B2140" t="s">
        <v>11202</v>
      </c>
      <c r="C2140" s="71" t="s">
        <v>11381</v>
      </c>
      <c r="D2140" t="s">
        <v>583</v>
      </c>
      <c r="E2140" t="s">
        <v>584</v>
      </c>
      <c r="F2140" t="s">
        <v>548</v>
      </c>
      <c r="G2140" t="s">
        <v>2454</v>
      </c>
      <c r="H2140" t="s">
        <v>181</v>
      </c>
      <c r="I2140" t="s">
        <v>135</v>
      </c>
      <c r="J2140" t="s">
        <v>37</v>
      </c>
      <c r="K2140" t="s">
        <v>586</v>
      </c>
      <c r="L2140" t="s">
        <v>39</v>
      </c>
      <c r="M2140">
        <v>2354967</v>
      </c>
      <c r="N2140">
        <v>0</v>
      </c>
      <c r="O2140">
        <v>2354967</v>
      </c>
      <c r="P2140">
        <v>0</v>
      </c>
      <c r="Q2140" t="s">
        <v>11382</v>
      </c>
      <c r="R2140" t="s">
        <v>3166</v>
      </c>
      <c r="S2140" t="s">
        <v>11383</v>
      </c>
      <c r="T2140" t="s">
        <v>588</v>
      </c>
      <c r="U2140" t="s">
        <v>11384</v>
      </c>
      <c r="V2140" t="s">
        <v>11385</v>
      </c>
      <c r="W2140" t="s">
        <v>588</v>
      </c>
      <c r="X2140" t="str">
        <f t="shared" si="33"/>
        <v>Funcionamiento</v>
      </c>
      <c r="Y2140" t="s">
        <v>2454</v>
      </c>
    </row>
    <row r="2141" spans="1:25" x14ac:dyDescent="0.2">
      <c r="A2141" t="s">
        <v>3167</v>
      </c>
      <c r="B2141" t="s">
        <v>11202</v>
      </c>
      <c r="C2141" s="71" t="s">
        <v>11381</v>
      </c>
      <c r="D2141" t="s">
        <v>583</v>
      </c>
      <c r="E2141" t="s">
        <v>584</v>
      </c>
      <c r="F2141" t="s">
        <v>548</v>
      </c>
      <c r="G2141" t="s">
        <v>2454</v>
      </c>
      <c r="H2141" t="s">
        <v>166</v>
      </c>
      <c r="I2141" t="s">
        <v>120</v>
      </c>
      <c r="J2141" t="s">
        <v>37</v>
      </c>
      <c r="K2141" t="s">
        <v>586</v>
      </c>
      <c r="L2141" t="s">
        <v>39</v>
      </c>
      <c r="M2141">
        <v>905542</v>
      </c>
      <c r="N2141">
        <v>0</v>
      </c>
      <c r="O2141">
        <v>905542</v>
      </c>
      <c r="P2141">
        <v>0</v>
      </c>
      <c r="Q2141" t="s">
        <v>11382</v>
      </c>
      <c r="R2141" t="s">
        <v>3166</v>
      </c>
      <c r="S2141" t="s">
        <v>11383</v>
      </c>
      <c r="T2141" t="s">
        <v>588</v>
      </c>
      <c r="U2141" t="s">
        <v>11384</v>
      </c>
      <c r="V2141" t="s">
        <v>11385</v>
      </c>
      <c r="W2141" t="s">
        <v>588</v>
      </c>
      <c r="X2141" t="str">
        <f t="shared" si="33"/>
        <v>Funcionamiento</v>
      </c>
      <c r="Y2141" t="s">
        <v>2454</v>
      </c>
    </row>
    <row r="2142" spans="1:25" x14ac:dyDescent="0.2">
      <c r="A2142" t="s">
        <v>3167</v>
      </c>
      <c r="B2142" t="s">
        <v>11202</v>
      </c>
      <c r="C2142" s="71" t="s">
        <v>11381</v>
      </c>
      <c r="D2142" t="s">
        <v>583</v>
      </c>
      <c r="E2142" t="s">
        <v>584</v>
      </c>
      <c r="F2142" t="s">
        <v>548</v>
      </c>
      <c r="G2142" t="s">
        <v>2454</v>
      </c>
      <c r="H2142" t="s">
        <v>557</v>
      </c>
      <c r="I2142" t="s">
        <v>3221</v>
      </c>
      <c r="J2142" t="s">
        <v>37</v>
      </c>
      <c r="K2142" t="s">
        <v>586</v>
      </c>
      <c r="L2142" t="s">
        <v>39</v>
      </c>
      <c r="M2142">
        <v>1203392</v>
      </c>
      <c r="N2142">
        <v>0</v>
      </c>
      <c r="O2142">
        <v>1203392</v>
      </c>
      <c r="P2142">
        <v>0</v>
      </c>
      <c r="Q2142" t="s">
        <v>11382</v>
      </c>
      <c r="R2142" t="s">
        <v>3166</v>
      </c>
      <c r="S2142" t="s">
        <v>11383</v>
      </c>
      <c r="T2142" t="s">
        <v>588</v>
      </c>
      <c r="U2142" t="s">
        <v>11384</v>
      </c>
      <c r="V2142" t="s">
        <v>11385</v>
      </c>
      <c r="W2142" t="s">
        <v>588</v>
      </c>
      <c r="X2142" t="str">
        <f t="shared" si="33"/>
        <v>Funcionamiento</v>
      </c>
      <c r="Y2142" t="s">
        <v>2454</v>
      </c>
    </row>
    <row r="2143" spans="1:25" x14ac:dyDescent="0.2">
      <c r="A2143" t="s">
        <v>3167</v>
      </c>
      <c r="B2143" t="s">
        <v>11202</v>
      </c>
      <c r="C2143" s="71" t="s">
        <v>11381</v>
      </c>
      <c r="D2143" t="s">
        <v>583</v>
      </c>
      <c r="E2143" t="s">
        <v>584</v>
      </c>
      <c r="F2143" t="s">
        <v>548</v>
      </c>
      <c r="G2143" t="s">
        <v>2454</v>
      </c>
      <c r="H2143" t="s">
        <v>169</v>
      </c>
      <c r="I2143" t="s">
        <v>123</v>
      </c>
      <c r="J2143" t="s">
        <v>37</v>
      </c>
      <c r="K2143" t="s">
        <v>586</v>
      </c>
      <c r="L2143" t="s">
        <v>39</v>
      </c>
      <c r="M2143">
        <v>682420</v>
      </c>
      <c r="N2143">
        <v>0</v>
      </c>
      <c r="O2143">
        <v>682420</v>
      </c>
      <c r="P2143">
        <v>0</v>
      </c>
      <c r="Q2143" t="s">
        <v>11382</v>
      </c>
      <c r="R2143" t="s">
        <v>3166</v>
      </c>
      <c r="S2143" t="s">
        <v>11383</v>
      </c>
      <c r="T2143" t="s">
        <v>588</v>
      </c>
      <c r="U2143" t="s">
        <v>11384</v>
      </c>
      <c r="V2143" t="s">
        <v>11385</v>
      </c>
      <c r="W2143" t="s">
        <v>588</v>
      </c>
      <c r="X2143" t="str">
        <f t="shared" si="33"/>
        <v>Funcionamiento</v>
      </c>
      <c r="Y2143" t="s">
        <v>2454</v>
      </c>
    </row>
    <row r="2144" spans="1:25" x14ac:dyDescent="0.2">
      <c r="A2144" t="s">
        <v>3167</v>
      </c>
      <c r="B2144" t="s">
        <v>11202</v>
      </c>
      <c r="C2144" s="71" t="s">
        <v>11381</v>
      </c>
      <c r="D2144" t="s">
        <v>583</v>
      </c>
      <c r="E2144" t="s">
        <v>584</v>
      </c>
      <c r="F2144" t="s">
        <v>548</v>
      </c>
      <c r="G2144" t="s">
        <v>2454</v>
      </c>
      <c r="H2144" t="s">
        <v>171</v>
      </c>
      <c r="I2144" t="s">
        <v>125</v>
      </c>
      <c r="J2144" t="s">
        <v>37</v>
      </c>
      <c r="K2144" t="s">
        <v>586</v>
      </c>
      <c r="L2144" t="s">
        <v>39</v>
      </c>
      <c r="M2144">
        <v>8770795</v>
      </c>
      <c r="N2144">
        <v>0</v>
      </c>
      <c r="O2144">
        <v>8770795</v>
      </c>
      <c r="P2144">
        <v>0</v>
      </c>
      <c r="Q2144" t="s">
        <v>11382</v>
      </c>
      <c r="R2144" t="s">
        <v>3166</v>
      </c>
      <c r="S2144" t="s">
        <v>11383</v>
      </c>
      <c r="T2144" t="s">
        <v>588</v>
      </c>
      <c r="U2144" t="s">
        <v>11384</v>
      </c>
      <c r="V2144" t="s">
        <v>11385</v>
      </c>
      <c r="W2144" t="s">
        <v>588</v>
      </c>
      <c r="X2144" t="str">
        <f t="shared" si="33"/>
        <v>Funcionamiento</v>
      </c>
      <c r="Y2144" t="s">
        <v>2454</v>
      </c>
    </row>
    <row r="2145" spans="1:25" x14ac:dyDescent="0.2">
      <c r="A2145" t="s">
        <v>3167</v>
      </c>
      <c r="B2145" t="s">
        <v>11202</v>
      </c>
      <c r="C2145" s="71" t="s">
        <v>11381</v>
      </c>
      <c r="D2145" t="s">
        <v>583</v>
      </c>
      <c r="E2145" t="s">
        <v>584</v>
      </c>
      <c r="F2145" t="s">
        <v>548</v>
      </c>
      <c r="G2145" t="s">
        <v>2454</v>
      </c>
      <c r="H2145" t="s">
        <v>178</v>
      </c>
      <c r="I2145" t="s">
        <v>132</v>
      </c>
      <c r="J2145" t="s">
        <v>37</v>
      </c>
      <c r="K2145" t="s">
        <v>586</v>
      </c>
      <c r="L2145" t="s">
        <v>39</v>
      </c>
      <c r="M2145">
        <v>11883790</v>
      </c>
      <c r="N2145">
        <v>0</v>
      </c>
      <c r="O2145">
        <v>11883790</v>
      </c>
      <c r="P2145">
        <v>0</v>
      </c>
      <c r="Q2145" t="s">
        <v>11382</v>
      </c>
      <c r="R2145" t="s">
        <v>3166</v>
      </c>
      <c r="S2145" t="s">
        <v>11383</v>
      </c>
      <c r="T2145" t="s">
        <v>588</v>
      </c>
      <c r="U2145" t="s">
        <v>11384</v>
      </c>
      <c r="V2145" t="s">
        <v>11385</v>
      </c>
      <c r="W2145" t="s">
        <v>588</v>
      </c>
      <c r="X2145" t="str">
        <f t="shared" si="33"/>
        <v>Funcionamiento</v>
      </c>
      <c r="Y2145" t="s">
        <v>2454</v>
      </c>
    </row>
    <row r="2146" spans="1:25" x14ac:dyDescent="0.2">
      <c r="A2146" t="s">
        <v>3167</v>
      </c>
      <c r="B2146" t="s">
        <v>11202</v>
      </c>
      <c r="C2146" s="71" t="s">
        <v>11381</v>
      </c>
      <c r="D2146" t="s">
        <v>583</v>
      </c>
      <c r="E2146" t="s">
        <v>584</v>
      </c>
      <c r="F2146" t="s">
        <v>548</v>
      </c>
      <c r="G2146" t="s">
        <v>2454</v>
      </c>
      <c r="H2146" t="s">
        <v>180</v>
      </c>
      <c r="I2146" t="s">
        <v>134</v>
      </c>
      <c r="J2146" t="s">
        <v>37</v>
      </c>
      <c r="K2146" t="s">
        <v>586</v>
      </c>
      <c r="L2146" t="s">
        <v>39</v>
      </c>
      <c r="M2146">
        <v>818814</v>
      </c>
      <c r="N2146">
        <v>0</v>
      </c>
      <c r="O2146">
        <v>818814</v>
      </c>
      <c r="P2146">
        <v>0</v>
      </c>
      <c r="Q2146" t="s">
        <v>11382</v>
      </c>
      <c r="R2146" t="s">
        <v>3166</v>
      </c>
      <c r="S2146" t="s">
        <v>11383</v>
      </c>
      <c r="T2146" t="s">
        <v>588</v>
      </c>
      <c r="U2146" t="s">
        <v>11384</v>
      </c>
      <c r="V2146" t="s">
        <v>11385</v>
      </c>
      <c r="W2146" t="s">
        <v>588</v>
      </c>
      <c r="X2146" t="str">
        <f t="shared" si="33"/>
        <v>Funcionamiento</v>
      </c>
      <c r="Y2146" t="s">
        <v>2454</v>
      </c>
    </row>
    <row r="2147" spans="1:25" x14ac:dyDescent="0.2">
      <c r="A2147" t="s">
        <v>3167</v>
      </c>
      <c r="B2147" t="s">
        <v>11202</v>
      </c>
      <c r="C2147" s="71" t="s">
        <v>11381</v>
      </c>
      <c r="D2147" t="s">
        <v>583</v>
      </c>
      <c r="E2147" t="s">
        <v>584</v>
      </c>
      <c r="F2147" t="s">
        <v>548</v>
      </c>
      <c r="G2147" t="s">
        <v>2454</v>
      </c>
      <c r="H2147" t="s">
        <v>192</v>
      </c>
      <c r="I2147" t="s">
        <v>147</v>
      </c>
      <c r="J2147" t="s">
        <v>37</v>
      </c>
      <c r="K2147" t="s">
        <v>586</v>
      </c>
      <c r="L2147" t="s">
        <v>39</v>
      </c>
      <c r="M2147">
        <v>1829561</v>
      </c>
      <c r="N2147">
        <v>0</v>
      </c>
      <c r="O2147">
        <v>1829561</v>
      </c>
      <c r="P2147">
        <v>0</v>
      </c>
      <c r="Q2147" t="s">
        <v>11382</v>
      </c>
      <c r="R2147" t="s">
        <v>3166</v>
      </c>
      <c r="S2147" t="s">
        <v>11383</v>
      </c>
      <c r="T2147" t="s">
        <v>588</v>
      </c>
      <c r="U2147" t="s">
        <v>11384</v>
      </c>
      <c r="V2147" t="s">
        <v>11385</v>
      </c>
      <c r="W2147" t="s">
        <v>588</v>
      </c>
      <c r="X2147" t="str">
        <f t="shared" si="33"/>
        <v>Funcionamiento</v>
      </c>
      <c r="Y2147" t="s">
        <v>2454</v>
      </c>
    </row>
    <row r="2148" spans="1:25" x14ac:dyDescent="0.2">
      <c r="A2148" t="s">
        <v>3167</v>
      </c>
      <c r="B2148" t="s">
        <v>11202</v>
      </c>
      <c r="C2148" s="71" t="s">
        <v>11381</v>
      </c>
      <c r="D2148" t="s">
        <v>583</v>
      </c>
      <c r="E2148" t="s">
        <v>584</v>
      </c>
      <c r="F2148" t="s">
        <v>548</v>
      </c>
      <c r="G2148" t="s">
        <v>2454</v>
      </c>
      <c r="H2148" t="s">
        <v>164</v>
      </c>
      <c r="I2148" t="s">
        <v>118</v>
      </c>
      <c r="J2148" t="s">
        <v>37</v>
      </c>
      <c r="K2148" t="s">
        <v>586</v>
      </c>
      <c r="L2148" t="s">
        <v>39</v>
      </c>
      <c r="M2148">
        <v>50110238</v>
      </c>
      <c r="N2148">
        <v>0</v>
      </c>
      <c r="O2148">
        <v>50110238</v>
      </c>
      <c r="P2148">
        <v>0</v>
      </c>
      <c r="Q2148" t="s">
        <v>11382</v>
      </c>
      <c r="R2148" t="s">
        <v>3166</v>
      </c>
      <c r="S2148" t="s">
        <v>11383</v>
      </c>
      <c r="T2148" t="s">
        <v>588</v>
      </c>
      <c r="U2148" t="s">
        <v>11384</v>
      </c>
      <c r="V2148" t="s">
        <v>11385</v>
      </c>
      <c r="W2148" t="s">
        <v>588</v>
      </c>
      <c r="X2148" t="str">
        <f t="shared" si="33"/>
        <v>Funcionamiento</v>
      </c>
      <c r="Y2148" t="s">
        <v>2454</v>
      </c>
    </row>
    <row r="2149" spans="1:25" x14ac:dyDescent="0.2">
      <c r="A2149" t="s">
        <v>3245</v>
      </c>
      <c r="B2149" t="s">
        <v>11267</v>
      </c>
      <c r="C2149" s="71" t="s">
        <v>11386</v>
      </c>
      <c r="D2149" t="s">
        <v>583</v>
      </c>
      <c r="E2149" t="s">
        <v>584</v>
      </c>
      <c r="F2149" t="s">
        <v>548</v>
      </c>
      <c r="G2149" t="s">
        <v>2454</v>
      </c>
      <c r="H2149" t="s">
        <v>173</v>
      </c>
      <c r="I2149" t="s">
        <v>127</v>
      </c>
      <c r="J2149" t="s">
        <v>37</v>
      </c>
      <c r="K2149" t="s">
        <v>586</v>
      </c>
      <c r="L2149" t="s">
        <v>39</v>
      </c>
      <c r="M2149">
        <v>4631000</v>
      </c>
      <c r="N2149">
        <v>0</v>
      </c>
      <c r="O2149">
        <v>4631000</v>
      </c>
      <c r="P2149">
        <v>0</v>
      </c>
      <c r="Q2149" t="s">
        <v>11387</v>
      </c>
      <c r="R2149" t="s">
        <v>3282</v>
      </c>
      <c r="S2149" t="s">
        <v>4360</v>
      </c>
      <c r="T2149" t="s">
        <v>588</v>
      </c>
      <c r="U2149" t="s">
        <v>11388</v>
      </c>
      <c r="V2149" t="s">
        <v>11389</v>
      </c>
      <c r="W2149" t="s">
        <v>588</v>
      </c>
      <c r="X2149" t="str">
        <f t="shared" si="33"/>
        <v>Funcionamiento</v>
      </c>
      <c r="Y2149" t="s">
        <v>2454</v>
      </c>
    </row>
    <row r="2150" spans="1:25" x14ac:dyDescent="0.2">
      <c r="A2150" t="s">
        <v>3245</v>
      </c>
      <c r="B2150" t="s">
        <v>11267</v>
      </c>
      <c r="C2150" s="71" t="s">
        <v>11386</v>
      </c>
      <c r="D2150" t="s">
        <v>583</v>
      </c>
      <c r="E2150" t="s">
        <v>584</v>
      </c>
      <c r="F2150" t="s">
        <v>548</v>
      </c>
      <c r="G2150" t="s">
        <v>2454</v>
      </c>
      <c r="H2150" t="s">
        <v>177</v>
      </c>
      <c r="I2150" t="s">
        <v>131</v>
      </c>
      <c r="J2150" t="s">
        <v>37</v>
      </c>
      <c r="K2150" t="s">
        <v>586</v>
      </c>
      <c r="L2150" t="s">
        <v>39</v>
      </c>
      <c r="M2150">
        <v>1495000</v>
      </c>
      <c r="N2150">
        <v>0</v>
      </c>
      <c r="O2150">
        <v>1495000</v>
      </c>
      <c r="P2150">
        <v>0</v>
      </c>
      <c r="Q2150" t="s">
        <v>11387</v>
      </c>
      <c r="R2150" t="s">
        <v>3282</v>
      </c>
      <c r="S2150" t="s">
        <v>4360</v>
      </c>
      <c r="T2150" t="s">
        <v>588</v>
      </c>
      <c r="U2150" t="s">
        <v>11388</v>
      </c>
      <c r="V2150" t="s">
        <v>11389</v>
      </c>
      <c r="W2150" t="s">
        <v>588</v>
      </c>
      <c r="X2150" t="str">
        <f t="shared" si="33"/>
        <v>Funcionamiento</v>
      </c>
      <c r="Y2150" t="s">
        <v>2454</v>
      </c>
    </row>
    <row r="2151" spans="1:25" x14ac:dyDescent="0.2">
      <c r="A2151" t="s">
        <v>3245</v>
      </c>
      <c r="B2151" t="s">
        <v>11267</v>
      </c>
      <c r="C2151" s="71" t="s">
        <v>11386</v>
      </c>
      <c r="D2151" t="s">
        <v>583</v>
      </c>
      <c r="E2151" t="s">
        <v>584</v>
      </c>
      <c r="F2151" t="s">
        <v>548</v>
      </c>
      <c r="G2151" t="s">
        <v>2454</v>
      </c>
      <c r="H2151" t="s">
        <v>175</v>
      </c>
      <c r="I2151" t="s">
        <v>129</v>
      </c>
      <c r="J2151" t="s">
        <v>37</v>
      </c>
      <c r="K2151" t="s">
        <v>586</v>
      </c>
      <c r="L2151" t="s">
        <v>39</v>
      </c>
      <c r="M2151">
        <v>664100</v>
      </c>
      <c r="N2151">
        <v>0</v>
      </c>
      <c r="O2151">
        <v>664100</v>
      </c>
      <c r="P2151">
        <v>0</v>
      </c>
      <c r="Q2151" t="s">
        <v>11387</v>
      </c>
      <c r="R2151" t="s">
        <v>3282</v>
      </c>
      <c r="S2151" t="s">
        <v>4360</v>
      </c>
      <c r="T2151" t="s">
        <v>588</v>
      </c>
      <c r="U2151" t="s">
        <v>11388</v>
      </c>
      <c r="V2151" t="s">
        <v>11389</v>
      </c>
      <c r="W2151" t="s">
        <v>588</v>
      </c>
      <c r="X2151" t="str">
        <f t="shared" si="33"/>
        <v>Funcionamiento</v>
      </c>
      <c r="Y2151" t="s">
        <v>2454</v>
      </c>
    </row>
    <row r="2152" spans="1:25" x14ac:dyDescent="0.2">
      <c r="A2152" t="s">
        <v>3245</v>
      </c>
      <c r="B2152" t="s">
        <v>11267</v>
      </c>
      <c r="C2152" s="71" t="s">
        <v>11386</v>
      </c>
      <c r="D2152" t="s">
        <v>583</v>
      </c>
      <c r="E2152" t="s">
        <v>584</v>
      </c>
      <c r="F2152" t="s">
        <v>548</v>
      </c>
      <c r="G2152" t="s">
        <v>2454</v>
      </c>
      <c r="H2152" t="s">
        <v>176</v>
      </c>
      <c r="I2152" t="s">
        <v>130</v>
      </c>
      <c r="J2152" t="s">
        <v>37</v>
      </c>
      <c r="K2152" t="s">
        <v>586</v>
      </c>
      <c r="L2152" t="s">
        <v>39</v>
      </c>
      <c r="M2152">
        <v>2241700</v>
      </c>
      <c r="N2152">
        <v>0</v>
      </c>
      <c r="O2152">
        <v>2241700</v>
      </c>
      <c r="P2152">
        <v>0</v>
      </c>
      <c r="Q2152" t="s">
        <v>11387</v>
      </c>
      <c r="R2152" t="s">
        <v>3282</v>
      </c>
      <c r="S2152" t="s">
        <v>4360</v>
      </c>
      <c r="T2152" t="s">
        <v>588</v>
      </c>
      <c r="U2152" t="s">
        <v>11388</v>
      </c>
      <c r="V2152" t="s">
        <v>11389</v>
      </c>
      <c r="W2152" t="s">
        <v>588</v>
      </c>
      <c r="X2152" t="str">
        <f t="shared" si="33"/>
        <v>Funcionamiento</v>
      </c>
      <c r="Y2152" t="s">
        <v>2454</v>
      </c>
    </row>
    <row r="2153" spans="1:25" x14ac:dyDescent="0.2">
      <c r="A2153" t="s">
        <v>3245</v>
      </c>
      <c r="B2153" t="s">
        <v>11267</v>
      </c>
      <c r="C2153" s="71" t="s">
        <v>11386</v>
      </c>
      <c r="D2153" t="s">
        <v>583</v>
      </c>
      <c r="E2153" t="s">
        <v>584</v>
      </c>
      <c r="F2153" t="s">
        <v>548</v>
      </c>
      <c r="G2153" t="s">
        <v>2454</v>
      </c>
      <c r="H2153" t="s">
        <v>172</v>
      </c>
      <c r="I2153" t="s">
        <v>126</v>
      </c>
      <c r="J2153" t="s">
        <v>37</v>
      </c>
      <c r="K2153" t="s">
        <v>586</v>
      </c>
      <c r="L2153" t="s">
        <v>39</v>
      </c>
      <c r="M2153">
        <v>6537400</v>
      </c>
      <c r="N2153">
        <v>0</v>
      </c>
      <c r="O2153">
        <v>6537400</v>
      </c>
      <c r="P2153">
        <v>0</v>
      </c>
      <c r="Q2153" t="s">
        <v>11387</v>
      </c>
      <c r="R2153" t="s">
        <v>3282</v>
      </c>
      <c r="S2153" t="s">
        <v>4360</v>
      </c>
      <c r="T2153" t="s">
        <v>588</v>
      </c>
      <c r="U2153" t="s">
        <v>11388</v>
      </c>
      <c r="V2153" t="s">
        <v>11389</v>
      </c>
      <c r="W2153" t="s">
        <v>588</v>
      </c>
      <c r="X2153" t="str">
        <f t="shared" si="33"/>
        <v>Funcionamiento</v>
      </c>
      <c r="Y2153" t="s">
        <v>2454</v>
      </c>
    </row>
    <row r="2154" spans="1:25" x14ac:dyDescent="0.2">
      <c r="A2154" t="s">
        <v>3245</v>
      </c>
      <c r="B2154" t="s">
        <v>11267</v>
      </c>
      <c r="C2154" s="71" t="s">
        <v>11386</v>
      </c>
      <c r="D2154" t="s">
        <v>583</v>
      </c>
      <c r="E2154" t="s">
        <v>584</v>
      </c>
      <c r="F2154" t="s">
        <v>548</v>
      </c>
      <c r="G2154" t="s">
        <v>2454</v>
      </c>
      <c r="H2154" t="s">
        <v>174</v>
      </c>
      <c r="I2154" t="s">
        <v>128</v>
      </c>
      <c r="J2154" t="s">
        <v>37</v>
      </c>
      <c r="K2154" t="s">
        <v>586</v>
      </c>
      <c r="L2154" t="s">
        <v>39</v>
      </c>
      <c r="M2154">
        <v>2988600</v>
      </c>
      <c r="N2154">
        <v>0</v>
      </c>
      <c r="O2154">
        <v>2988600</v>
      </c>
      <c r="P2154">
        <v>0</v>
      </c>
      <c r="Q2154" t="s">
        <v>11387</v>
      </c>
      <c r="R2154" t="s">
        <v>3282</v>
      </c>
      <c r="S2154" t="s">
        <v>4360</v>
      </c>
      <c r="T2154" t="s">
        <v>588</v>
      </c>
      <c r="U2154" t="s">
        <v>11388</v>
      </c>
      <c r="V2154" t="s">
        <v>11389</v>
      </c>
      <c r="W2154" t="s">
        <v>588</v>
      </c>
      <c r="X2154" t="str">
        <f t="shared" si="33"/>
        <v>Funcionamiento</v>
      </c>
      <c r="Y2154" t="s">
        <v>2454</v>
      </c>
    </row>
    <row r="2155" spans="1:25" x14ac:dyDescent="0.2">
      <c r="A2155" t="s">
        <v>3034</v>
      </c>
      <c r="B2155" t="s">
        <v>3584</v>
      </c>
      <c r="C2155" s="71" t="s">
        <v>4585</v>
      </c>
      <c r="D2155" t="s">
        <v>583</v>
      </c>
      <c r="E2155" t="s">
        <v>584</v>
      </c>
      <c r="F2155" t="s">
        <v>4586</v>
      </c>
      <c r="G2155" t="s">
        <v>2481</v>
      </c>
      <c r="H2155" t="s">
        <v>190</v>
      </c>
      <c r="I2155" t="s">
        <v>145</v>
      </c>
      <c r="J2155" t="s">
        <v>37</v>
      </c>
      <c r="K2155" t="s">
        <v>586</v>
      </c>
      <c r="L2155" t="s">
        <v>39</v>
      </c>
      <c r="M2155">
        <v>300000</v>
      </c>
      <c r="N2155">
        <v>0</v>
      </c>
      <c r="O2155">
        <v>300000</v>
      </c>
      <c r="P2155">
        <v>0</v>
      </c>
      <c r="Q2155" t="s">
        <v>2482</v>
      </c>
      <c r="R2155" t="s">
        <v>3034</v>
      </c>
      <c r="S2155" t="s">
        <v>4587</v>
      </c>
      <c r="T2155" t="s">
        <v>7933</v>
      </c>
      <c r="U2155" t="s">
        <v>9025</v>
      </c>
      <c r="V2155" t="s">
        <v>9026</v>
      </c>
      <c r="W2155" t="s">
        <v>588</v>
      </c>
      <c r="X2155" t="str">
        <f t="shared" si="33"/>
        <v>Funcionamiento</v>
      </c>
      <c r="Y2155" t="s">
        <v>2481</v>
      </c>
    </row>
    <row r="2156" spans="1:25" x14ac:dyDescent="0.2">
      <c r="A2156" t="s">
        <v>3034</v>
      </c>
      <c r="B2156" t="s">
        <v>3584</v>
      </c>
      <c r="C2156" s="71" t="s">
        <v>4585</v>
      </c>
      <c r="D2156" t="s">
        <v>583</v>
      </c>
      <c r="E2156" t="s">
        <v>584</v>
      </c>
      <c r="F2156" t="s">
        <v>4586</v>
      </c>
      <c r="G2156" t="s">
        <v>2481</v>
      </c>
      <c r="H2156" t="s">
        <v>186</v>
      </c>
      <c r="I2156" t="s">
        <v>140</v>
      </c>
      <c r="J2156" t="s">
        <v>37</v>
      </c>
      <c r="K2156" t="s">
        <v>586</v>
      </c>
      <c r="L2156" t="s">
        <v>39</v>
      </c>
      <c r="M2156">
        <v>56000000</v>
      </c>
      <c r="N2156">
        <v>-8084000</v>
      </c>
      <c r="O2156">
        <v>47916000</v>
      </c>
      <c r="P2156">
        <v>0</v>
      </c>
      <c r="Q2156" t="s">
        <v>2482</v>
      </c>
      <c r="R2156" t="s">
        <v>3034</v>
      </c>
      <c r="S2156" t="s">
        <v>4587</v>
      </c>
      <c r="T2156" t="s">
        <v>7933</v>
      </c>
      <c r="U2156" t="s">
        <v>9025</v>
      </c>
      <c r="V2156" t="s">
        <v>9026</v>
      </c>
      <c r="W2156" t="s">
        <v>588</v>
      </c>
      <c r="X2156" t="str">
        <f t="shared" si="33"/>
        <v>Funcionamiento</v>
      </c>
      <c r="Y2156" t="s">
        <v>2481</v>
      </c>
    </row>
    <row r="2157" spans="1:25" x14ac:dyDescent="0.2">
      <c r="A2157" t="s">
        <v>3037</v>
      </c>
      <c r="B2157" t="s">
        <v>3584</v>
      </c>
      <c r="C2157" s="71" t="s">
        <v>4588</v>
      </c>
      <c r="D2157" t="s">
        <v>583</v>
      </c>
      <c r="E2157" t="s">
        <v>584</v>
      </c>
      <c r="F2157" t="s">
        <v>4586</v>
      </c>
      <c r="G2157" t="s">
        <v>2481</v>
      </c>
      <c r="H2157" t="s">
        <v>186</v>
      </c>
      <c r="I2157" t="s">
        <v>140</v>
      </c>
      <c r="J2157" t="s">
        <v>37</v>
      </c>
      <c r="K2157" t="s">
        <v>586</v>
      </c>
      <c r="L2157" t="s">
        <v>39</v>
      </c>
      <c r="M2157">
        <v>2000000</v>
      </c>
      <c r="N2157">
        <v>0</v>
      </c>
      <c r="O2157">
        <v>2000000</v>
      </c>
      <c r="P2157">
        <v>0</v>
      </c>
      <c r="Q2157" t="s">
        <v>2483</v>
      </c>
      <c r="R2157" t="s">
        <v>3037</v>
      </c>
      <c r="S2157" t="s">
        <v>4589</v>
      </c>
      <c r="T2157" t="s">
        <v>4590</v>
      </c>
      <c r="U2157" t="s">
        <v>11390</v>
      </c>
      <c r="V2157" t="s">
        <v>11391</v>
      </c>
      <c r="W2157" t="s">
        <v>588</v>
      </c>
      <c r="X2157" t="str">
        <f t="shared" si="33"/>
        <v>Funcionamiento</v>
      </c>
      <c r="Y2157" t="s">
        <v>2481</v>
      </c>
    </row>
    <row r="2158" spans="1:25" x14ac:dyDescent="0.2">
      <c r="A2158" t="s">
        <v>3043</v>
      </c>
      <c r="B2158" t="s">
        <v>3584</v>
      </c>
      <c r="C2158" s="71" t="s">
        <v>4591</v>
      </c>
      <c r="D2158" t="s">
        <v>583</v>
      </c>
      <c r="E2158" t="s">
        <v>584</v>
      </c>
      <c r="F2158" t="s">
        <v>4586</v>
      </c>
      <c r="G2158" t="s">
        <v>2481</v>
      </c>
      <c r="H2158" t="s">
        <v>189</v>
      </c>
      <c r="I2158" t="s">
        <v>144</v>
      </c>
      <c r="J2158" t="s">
        <v>37</v>
      </c>
      <c r="K2158" t="s">
        <v>586</v>
      </c>
      <c r="L2158" t="s">
        <v>39</v>
      </c>
      <c r="M2158">
        <v>800000</v>
      </c>
      <c r="N2158">
        <v>0</v>
      </c>
      <c r="O2158">
        <v>800000</v>
      </c>
      <c r="P2158">
        <v>0</v>
      </c>
      <c r="Q2158" t="s">
        <v>2484</v>
      </c>
      <c r="R2158" t="s">
        <v>3043</v>
      </c>
      <c r="S2158" t="s">
        <v>3045</v>
      </c>
      <c r="T2158" t="s">
        <v>3037</v>
      </c>
      <c r="U2158" t="s">
        <v>11392</v>
      </c>
      <c r="V2158" t="s">
        <v>11393</v>
      </c>
      <c r="W2158" t="s">
        <v>588</v>
      </c>
      <c r="X2158" t="str">
        <f t="shared" si="33"/>
        <v>Funcionamiento</v>
      </c>
      <c r="Y2158" t="s">
        <v>2481</v>
      </c>
    </row>
    <row r="2159" spans="1:25" x14ac:dyDescent="0.2">
      <c r="A2159" t="s">
        <v>3045</v>
      </c>
      <c r="B2159" t="s">
        <v>3584</v>
      </c>
      <c r="C2159" s="71" t="s">
        <v>4592</v>
      </c>
      <c r="D2159" t="s">
        <v>583</v>
      </c>
      <c r="E2159" t="s">
        <v>584</v>
      </c>
      <c r="F2159" t="s">
        <v>4586</v>
      </c>
      <c r="G2159" t="s">
        <v>2481</v>
      </c>
      <c r="H2159" t="s">
        <v>187</v>
      </c>
      <c r="I2159" t="s">
        <v>141</v>
      </c>
      <c r="J2159" t="s">
        <v>37</v>
      </c>
      <c r="K2159" t="s">
        <v>586</v>
      </c>
      <c r="L2159" t="s">
        <v>39</v>
      </c>
      <c r="M2159">
        <v>35456664</v>
      </c>
      <c r="N2159">
        <v>-35456664</v>
      </c>
      <c r="O2159">
        <v>0</v>
      </c>
      <c r="P2159">
        <v>0</v>
      </c>
      <c r="Q2159" t="s">
        <v>2485</v>
      </c>
      <c r="R2159" t="s">
        <v>3045</v>
      </c>
      <c r="S2159" t="s">
        <v>3052</v>
      </c>
      <c r="T2159" t="s">
        <v>588</v>
      </c>
      <c r="U2159" t="s">
        <v>588</v>
      </c>
      <c r="V2159" t="s">
        <v>588</v>
      </c>
      <c r="W2159" t="s">
        <v>588</v>
      </c>
      <c r="X2159" t="str">
        <f t="shared" si="33"/>
        <v>Funcionamiento</v>
      </c>
      <c r="Y2159" t="s">
        <v>2481</v>
      </c>
    </row>
    <row r="2160" spans="1:25" x14ac:dyDescent="0.2">
      <c r="A2160" t="s">
        <v>3052</v>
      </c>
      <c r="B2160" t="s">
        <v>3448</v>
      </c>
      <c r="C2160" s="71" t="s">
        <v>4593</v>
      </c>
      <c r="D2160" t="s">
        <v>583</v>
      </c>
      <c r="E2160" t="s">
        <v>584</v>
      </c>
      <c r="F2160" t="s">
        <v>4586</v>
      </c>
      <c r="G2160" t="s">
        <v>2481</v>
      </c>
      <c r="H2160" t="s">
        <v>101</v>
      </c>
      <c r="I2160" t="s">
        <v>142</v>
      </c>
      <c r="J2160" t="s">
        <v>37</v>
      </c>
      <c r="K2160" t="s">
        <v>586</v>
      </c>
      <c r="L2160" t="s">
        <v>39</v>
      </c>
      <c r="M2160">
        <v>35456664</v>
      </c>
      <c r="N2160">
        <v>0</v>
      </c>
      <c r="O2160">
        <v>35456664</v>
      </c>
      <c r="P2160">
        <v>0</v>
      </c>
      <c r="Q2160" t="s">
        <v>2486</v>
      </c>
      <c r="R2160" t="s">
        <v>3052</v>
      </c>
      <c r="S2160" t="s">
        <v>3055</v>
      </c>
      <c r="T2160" t="s">
        <v>3052</v>
      </c>
      <c r="U2160" t="s">
        <v>9027</v>
      </c>
      <c r="V2160" t="s">
        <v>9028</v>
      </c>
      <c r="W2160" t="s">
        <v>588</v>
      </c>
      <c r="X2160" t="str">
        <f t="shared" si="33"/>
        <v>Funcionamiento</v>
      </c>
      <c r="Y2160" t="s">
        <v>2481</v>
      </c>
    </row>
    <row r="2161" spans="1:25" x14ac:dyDescent="0.2">
      <c r="A2161" t="s">
        <v>3055</v>
      </c>
      <c r="B2161" t="s">
        <v>3046</v>
      </c>
      <c r="C2161" s="71" t="s">
        <v>4594</v>
      </c>
      <c r="D2161" t="s">
        <v>583</v>
      </c>
      <c r="E2161" t="s">
        <v>584</v>
      </c>
      <c r="F2161" t="s">
        <v>4586</v>
      </c>
      <c r="G2161" t="s">
        <v>2481</v>
      </c>
      <c r="H2161" t="s">
        <v>164</v>
      </c>
      <c r="I2161" t="s">
        <v>118</v>
      </c>
      <c r="J2161" t="s">
        <v>37</v>
      </c>
      <c r="K2161" t="s">
        <v>586</v>
      </c>
      <c r="L2161" t="s">
        <v>39</v>
      </c>
      <c r="M2161">
        <v>39068086</v>
      </c>
      <c r="N2161">
        <v>0</v>
      </c>
      <c r="O2161">
        <v>39068086</v>
      </c>
      <c r="P2161">
        <v>0</v>
      </c>
      <c r="Q2161" t="s">
        <v>2487</v>
      </c>
      <c r="R2161" t="s">
        <v>3055</v>
      </c>
      <c r="S2161" t="s">
        <v>3453</v>
      </c>
      <c r="T2161" t="s">
        <v>588</v>
      </c>
      <c r="U2161" t="s">
        <v>4595</v>
      </c>
      <c r="V2161" t="s">
        <v>4596</v>
      </c>
      <c r="W2161" t="s">
        <v>588</v>
      </c>
      <c r="X2161" t="str">
        <f t="shared" si="33"/>
        <v>Funcionamiento</v>
      </c>
      <c r="Y2161" t="s">
        <v>2481</v>
      </c>
    </row>
    <row r="2162" spans="1:25" x14ac:dyDescent="0.2">
      <c r="A2162" t="s">
        <v>3055</v>
      </c>
      <c r="B2162" t="s">
        <v>3046</v>
      </c>
      <c r="C2162" s="71" t="s">
        <v>4594</v>
      </c>
      <c r="D2162" t="s">
        <v>583</v>
      </c>
      <c r="E2162" t="s">
        <v>584</v>
      </c>
      <c r="F2162" t="s">
        <v>4586</v>
      </c>
      <c r="G2162" t="s">
        <v>2481</v>
      </c>
      <c r="H2162" t="s">
        <v>166</v>
      </c>
      <c r="I2162" t="s">
        <v>120</v>
      </c>
      <c r="J2162" t="s">
        <v>37</v>
      </c>
      <c r="K2162" t="s">
        <v>586</v>
      </c>
      <c r="L2162" t="s">
        <v>39</v>
      </c>
      <c r="M2162">
        <v>704233</v>
      </c>
      <c r="N2162">
        <v>0</v>
      </c>
      <c r="O2162">
        <v>704233</v>
      </c>
      <c r="P2162">
        <v>0</v>
      </c>
      <c r="Q2162" t="s">
        <v>2487</v>
      </c>
      <c r="R2162" t="s">
        <v>3055</v>
      </c>
      <c r="S2162" t="s">
        <v>3453</v>
      </c>
      <c r="T2162" t="s">
        <v>588</v>
      </c>
      <c r="U2162" t="s">
        <v>4595</v>
      </c>
      <c r="V2162" t="s">
        <v>4596</v>
      </c>
      <c r="W2162" t="s">
        <v>588</v>
      </c>
      <c r="X2162" t="str">
        <f t="shared" si="33"/>
        <v>Funcionamiento</v>
      </c>
      <c r="Y2162" t="s">
        <v>2481</v>
      </c>
    </row>
    <row r="2163" spans="1:25" x14ac:dyDescent="0.2">
      <c r="A2163" t="s">
        <v>3055</v>
      </c>
      <c r="B2163" t="s">
        <v>3046</v>
      </c>
      <c r="C2163" s="71" t="s">
        <v>4594</v>
      </c>
      <c r="D2163" t="s">
        <v>583</v>
      </c>
      <c r="E2163" t="s">
        <v>584</v>
      </c>
      <c r="F2163" t="s">
        <v>4586</v>
      </c>
      <c r="G2163" t="s">
        <v>2481</v>
      </c>
      <c r="H2163" t="s">
        <v>167</v>
      </c>
      <c r="I2163" t="s">
        <v>3051</v>
      </c>
      <c r="J2163" t="s">
        <v>37</v>
      </c>
      <c r="K2163" t="s">
        <v>586</v>
      </c>
      <c r="L2163" t="s">
        <v>39</v>
      </c>
      <c r="M2163">
        <v>853688</v>
      </c>
      <c r="N2163">
        <v>0</v>
      </c>
      <c r="O2163">
        <v>853688</v>
      </c>
      <c r="P2163">
        <v>0</v>
      </c>
      <c r="Q2163" t="s">
        <v>2487</v>
      </c>
      <c r="R2163" t="s">
        <v>3055</v>
      </c>
      <c r="S2163" t="s">
        <v>3453</v>
      </c>
      <c r="T2163" t="s">
        <v>588</v>
      </c>
      <c r="U2163" t="s">
        <v>4595</v>
      </c>
      <c r="V2163" t="s">
        <v>4596</v>
      </c>
      <c r="W2163" t="s">
        <v>588</v>
      </c>
      <c r="X2163" t="str">
        <f t="shared" si="33"/>
        <v>Funcionamiento</v>
      </c>
      <c r="Y2163" t="s">
        <v>2481</v>
      </c>
    </row>
    <row r="2164" spans="1:25" x14ac:dyDescent="0.2">
      <c r="A2164" t="s">
        <v>3055</v>
      </c>
      <c r="B2164" t="s">
        <v>3046</v>
      </c>
      <c r="C2164" s="71" t="s">
        <v>4594</v>
      </c>
      <c r="D2164" t="s">
        <v>583</v>
      </c>
      <c r="E2164" t="s">
        <v>584</v>
      </c>
      <c r="F2164" t="s">
        <v>4586</v>
      </c>
      <c r="G2164" t="s">
        <v>2481</v>
      </c>
      <c r="H2164" t="s">
        <v>180</v>
      </c>
      <c r="I2164" t="s">
        <v>134</v>
      </c>
      <c r="J2164" t="s">
        <v>37</v>
      </c>
      <c r="K2164" t="s">
        <v>586</v>
      </c>
      <c r="L2164" t="s">
        <v>39</v>
      </c>
      <c r="M2164">
        <v>415187</v>
      </c>
      <c r="N2164">
        <v>0</v>
      </c>
      <c r="O2164">
        <v>415187</v>
      </c>
      <c r="P2164">
        <v>0</v>
      </c>
      <c r="Q2164" t="s">
        <v>2487</v>
      </c>
      <c r="R2164" t="s">
        <v>3055</v>
      </c>
      <c r="S2164" t="s">
        <v>3453</v>
      </c>
      <c r="T2164" t="s">
        <v>588</v>
      </c>
      <c r="U2164" t="s">
        <v>4595</v>
      </c>
      <c r="V2164" t="s">
        <v>4596</v>
      </c>
      <c r="W2164" t="s">
        <v>588</v>
      </c>
      <c r="X2164" t="str">
        <f t="shared" si="33"/>
        <v>Funcionamiento</v>
      </c>
      <c r="Y2164" t="s">
        <v>2481</v>
      </c>
    </row>
    <row r="2165" spans="1:25" x14ac:dyDescent="0.2">
      <c r="A2165" t="s">
        <v>3055</v>
      </c>
      <c r="B2165" t="s">
        <v>3046</v>
      </c>
      <c r="C2165" s="71" t="s">
        <v>4594</v>
      </c>
      <c r="D2165" t="s">
        <v>583</v>
      </c>
      <c r="E2165" t="s">
        <v>584</v>
      </c>
      <c r="F2165" t="s">
        <v>4586</v>
      </c>
      <c r="G2165" t="s">
        <v>2481</v>
      </c>
      <c r="H2165" t="s">
        <v>169</v>
      </c>
      <c r="I2165" t="s">
        <v>123</v>
      </c>
      <c r="J2165" t="s">
        <v>37</v>
      </c>
      <c r="K2165" t="s">
        <v>586</v>
      </c>
      <c r="L2165" t="s">
        <v>39</v>
      </c>
      <c r="M2165">
        <v>906265</v>
      </c>
      <c r="N2165">
        <v>0</v>
      </c>
      <c r="O2165">
        <v>906265</v>
      </c>
      <c r="P2165">
        <v>0</v>
      </c>
      <c r="Q2165" t="s">
        <v>2487</v>
      </c>
      <c r="R2165" t="s">
        <v>3055</v>
      </c>
      <c r="S2165" t="s">
        <v>3453</v>
      </c>
      <c r="T2165" t="s">
        <v>588</v>
      </c>
      <c r="U2165" t="s">
        <v>4595</v>
      </c>
      <c r="V2165" t="s">
        <v>4596</v>
      </c>
      <c r="W2165" t="s">
        <v>588</v>
      </c>
      <c r="X2165" t="str">
        <f t="shared" si="33"/>
        <v>Funcionamiento</v>
      </c>
      <c r="Y2165" t="s">
        <v>2481</v>
      </c>
    </row>
    <row r="2166" spans="1:25" x14ac:dyDescent="0.2">
      <c r="A2166" t="s">
        <v>3055</v>
      </c>
      <c r="B2166" t="s">
        <v>3046</v>
      </c>
      <c r="C2166" s="71" t="s">
        <v>4594</v>
      </c>
      <c r="D2166" t="s">
        <v>583</v>
      </c>
      <c r="E2166" t="s">
        <v>584</v>
      </c>
      <c r="F2166" t="s">
        <v>4586</v>
      </c>
      <c r="G2166" t="s">
        <v>2481</v>
      </c>
      <c r="H2166" t="s">
        <v>171</v>
      </c>
      <c r="I2166" t="s">
        <v>125</v>
      </c>
      <c r="J2166" t="s">
        <v>37</v>
      </c>
      <c r="K2166" t="s">
        <v>586</v>
      </c>
      <c r="L2166" t="s">
        <v>39</v>
      </c>
      <c r="M2166">
        <v>5293199</v>
      </c>
      <c r="N2166">
        <v>0</v>
      </c>
      <c r="O2166">
        <v>5293199</v>
      </c>
      <c r="P2166">
        <v>0</v>
      </c>
      <c r="Q2166" t="s">
        <v>2487</v>
      </c>
      <c r="R2166" t="s">
        <v>3055</v>
      </c>
      <c r="S2166" t="s">
        <v>3453</v>
      </c>
      <c r="T2166" t="s">
        <v>588</v>
      </c>
      <c r="U2166" t="s">
        <v>4595</v>
      </c>
      <c r="V2166" t="s">
        <v>4596</v>
      </c>
      <c r="W2166" t="s">
        <v>588</v>
      </c>
      <c r="X2166" t="str">
        <f t="shared" si="33"/>
        <v>Funcionamiento</v>
      </c>
      <c r="Y2166" t="s">
        <v>2481</v>
      </c>
    </row>
    <row r="2167" spans="1:25" x14ac:dyDescent="0.2">
      <c r="A2167" t="s">
        <v>3055</v>
      </c>
      <c r="B2167" t="s">
        <v>3046</v>
      </c>
      <c r="C2167" s="71" t="s">
        <v>4594</v>
      </c>
      <c r="D2167" t="s">
        <v>583</v>
      </c>
      <c r="E2167" t="s">
        <v>584</v>
      </c>
      <c r="F2167" t="s">
        <v>4586</v>
      </c>
      <c r="G2167" t="s">
        <v>2481</v>
      </c>
      <c r="H2167" t="s">
        <v>178</v>
      </c>
      <c r="I2167" t="s">
        <v>132</v>
      </c>
      <c r="J2167" t="s">
        <v>37</v>
      </c>
      <c r="K2167" t="s">
        <v>586</v>
      </c>
      <c r="L2167" t="s">
        <v>39</v>
      </c>
      <c r="M2167">
        <v>4606755</v>
      </c>
      <c r="N2167">
        <v>0</v>
      </c>
      <c r="O2167">
        <v>4606755</v>
      </c>
      <c r="P2167">
        <v>0</v>
      </c>
      <c r="Q2167" t="s">
        <v>2487</v>
      </c>
      <c r="R2167" t="s">
        <v>3055</v>
      </c>
      <c r="S2167" t="s">
        <v>3453</v>
      </c>
      <c r="T2167" t="s">
        <v>588</v>
      </c>
      <c r="U2167" t="s">
        <v>4595</v>
      </c>
      <c r="V2167" t="s">
        <v>4596</v>
      </c>
      <c r="W2167" t="s">
        <v>588</v>
      </c>
      <c r="X2167" t="str">
        <f t="shared" si="33"/>
        <v>Funcionamiento</v>
      </c>
      <c r="Y2167" t="s">
        <v>2481</v>
      </c>
    </row>
    <row r="2168" spans="1:25" x14ac:dyDescent="0.2">
      <c r="A2168" t="s">
        <v>3055</v>
      </c>
      <c r="B2168" t="s">
        <v>3046</v>
      </c>
      <c r="C2168" s="71" t="s">
        <v>4594</v>
      </c>
      <c r="D2168" t="s">
        <v>583</v>
      </c>
      <c r="E2168" t="s">
        <v>584</v>
      </c>
      <c r="F2168" t="s">
        <v>4586</v>
      </c>
      <c r="G2168" t="s">
        <v>2481</v>
      </c>
      <c r="H2168" t="s">
        <v>181</v>
      </c>
      <c r="I2168" t="s">
        <v>135</v>
      </c>
      <c r="J2168" t="s">
        <v>37</v>
      </c>
      <c r="K2168" t="s">
        <v>586</v>
      </c>
      <c r="L2168" t="s">
        <v>39</v>
      </c>
      <c r="M2168">
        <v>2240265</v>
      </c>
      <c r="N2168">
        <v>0</v>
      </c>
      <c r="O2168">
        <v>2240265</v>
      </c>
      <c r="P2168">
        <v>0</v>
      </c>
      <c r="Q2168" t="s">
        <v>2487</v>
      </c>
      <c r="R2168" t="s">
        <v>3055</v>
      </c>
      <c r="S2168" t="s">
        <v>3453</v>
      </c>
      <c r="T2168" t="s">
        <v>588</v>
      </c>
      <c r="U2168" t="s">
        <v>4595</v>
      </c>
      <c r="V2168" t="s">
        <v>4596</v>
      </c>
      <c r="W2168" t="s">
        <v>588</v>
      </c>
      <c r="X2168" t="str">
        <f t="shared" si="33"/>
        <v>Funcionamiento</v>
      </c>
      <c r="Y2168" t="s">
        <v>2481</v>
      </c>
    </row>
    <row r="2169" spans="1:25" x14ac:dyDescent="0.2">
      <c r="A2169" t="s">
        <v>3059</v>
      </c>
      <c r="B2169" t="s">
        <v>3451</v>
      </c>
      <c r="C2169" s="71" t="s">
        <v>4597</v>
      </c>
      <c r="D2169" t="s">
        <v>583</v>
      </c>
      <c r="E2169" t="s">
        <v>584</v>
      </c>
      <c r="F2169" t="s">
        <v>4586</v>
      </c>
      <c r="G2169" t="s">
        <v>2481</v>
      </c>
      <c r="H2169" t="s">
        <v>173</v>
      </c>
      <c r="I2169" t="s">
        <v>127</v>
      </c>
      <c r="J2169" t="s">
        <v>37</v>
      </c>
      <c r="K2169" t="s">
        <v>586</v>
      </c>
      <c r="L2169" t="s">
        <v>39</v>
      </c>
      <c r="M2169">
        <v>4116000</v>
      </c>
      <c r="N2169">
        <v>0</v>
      </c>
      <c r="O2169">
        <v>4116000</v>
      </c>
      <c r="P2169">
        <v>0</v>
      </c>
      <c r="Q2169" t="s">
        <v>2488</v>
      </c>
      <c r="R2169" t="s">
        <v>3059</v>
      </c>
      <c r="S2169" t="s">
        <v>3065</v>
      </c>
      <c r="T2169" t="s">
        <v>588</v>
      </c>
      <c r="U2169" t="s">
        <v>4598</v>
      </c>
      <c r="V2169" t="s">
        <v>4599</v>
      </c>
      <c r="W2169" t="s">
        <v>588</v>
      </c>
      <c r="X2169" t="str">
        <f t="shared" si="33"/>
        <v>Funcionamiento</v>
      </c>
      <c r="Y2169" t="s">
        <v>2481</v>
      </c>
    </row>
    <row r="2170" spans="1:25" x14ac:dyDescent="0.2">
      <c r="A2170" t="s">
        <v>3059</v>
      </c>
      <c r="B2170" t="s">
        <v>3451</v>
      </c>
      <c r="C2170" s="71" t="s">
        <v>4597</v>
      </c>
      <c r="D2170" t="s">
        <v>583</v>
      </c>
      <c r="E2170" t="s">
        <v>584</v>
      </c>
      <c r="F2170" t="s">
        <v>4586</v>
      </c>
      <c r="G2170" t="s">
        <v>2481</v>
      </c>
      <c r="H2170" t="s">
        <v>174</v>
      </c>
      <c r="I2170" t="s">
        <v>128</v>
      </c>
      <c r="J2170" t="s">
        <v>37</v>
      </c>
      <c r="K2170" t="s">
        <v>586</v>
      </c>
      <c r="L2170" t="s">
        <v>39</v>
      </c>
      <c r="M2170">
        <v>2212000</v>
      </c>
      <c r="N2170">
        <v>0</v>
      </c>
      <c r="O2170">
        <v>2212000</v>
      </c>
      <c r="P2170">
        <v>0</v>
      </c>
      <c r="Q2170" t="s">
        <v>2488</v>
      </c>
      <c r="R2170" t="s">
        <v>3059</v>
      </c>
      <c r="S2170" t="s">
        <v>3065</v>
      </c>
      <c r="T2170" t="s">
        <v>588</v>
      </c>
      <c r="U2170" t="s">
        <v>4598</v>
      </c>
      <c r="V2170" t="s">
        <v>4599</v>
      </c>
      <c r="W2170" t="s">
        <v>588</v>
      </c>
      <c r="X2170" t="str">
        <f t="shared" si="33"/>
        <v>Funcionamiento</v>
      </c>
      <c r="Y2170" t="s">
        <v>2481</v>
      </c>
    </row>
    <row r="2171" spans="1:25" x14ac:dyDescent="0.2">
      <c r="A2171" t="s">
        <v>3059</v>
      </c>
      <c r="B2171" t="s">
        <v>3451</v>
      </c>
      <c r="C2171" s="71" t="s">
        <v>4597</v>
      </c>
      <c r="D2171" t="s">
        <v>583</v>
      </c>
      <c r="E2171" t="s">
        <v>584</v>
      </c>
      <c r="F2171" t="s">
        <v>4586</v>
      </c>
      <c r="G2171" t="s">
        <v>2481</v>
      </c>
      <c r="H2171" t="s">
        <v>176</v>
      </c>
      <c r="I2171" t="s">
        <v>130</v>
      </c>
      <c r="J2171" t="s">
        <v>37</v>
      </c>
      <c r="K2171" t="s">
        <v>586</v>
      </c>
      <c r="L2171" t="s">
        <v>39</v>
      </c>
      <c r="M2171">
        <v>1659800</v>
      </c>
      <c r="N2171">
        <v>0</v>
      </c>
      <c r="O2171">
        <v>1659800</v>
      </c>
      <c r="P2171">
        <v>0</v>
      </c>
      <c r="Q2171" t="s">
        <v>2488</v>
      </c>
      <c r="R2171" t="s">
        <v>3059</v>
      </c>
      <c r="S2171" t="s">
        <v>3065</v>
      </c>
      <c r="T2171" t="s">
        <v>588</v>
      </c>
      <c r="U2171" t="s">
        <v>4598</v>
      </c>
      <c r="V2171" t="s">
        <v>4599</v>
      </c>
      <c r="W2171" t="s">
        <v>588</v>
      </c>
      <c r="X2171" t="str">
        <f t="shared" si="33"/>
        <v>Funcionamiento</v>
      </c>
      <c r="Y2171" t="s">
        <v>2481</v>
      </c>
    </row>
    <row r="2172" spans="1:25" x14ac:dyDescent="0.2">
      <c r="A2172" t="s">
        <v>3059</v>
      </c>
      <c r="B2172" t="s">
        <v>3451</v>
      </c>
      <c r="C2172" s="71" t="s">
        <v>4597</v>
      </c>
      <c r="D2172" t="s">
        <v>583</v>
      </c>
      <c r="E2172" t="s">
        <v>584</v>
      </c>
      <c r="F2172" t="s">
        <v>4586</v>
      </c>
      <c r="G2172" t="s">
        <v>2481</v>
      </c>
      <c r="H2172" t="s">
        <v>172</v>
      </c>
      <c r="I2172" t="s">
        <v>126</v>
      </c>
      <c r="J2172" t="s">
        <v>37</v>
      </c>
      <c r="K2172" t="s">
        <v>586</v>
      </c>
      <c r="L2172" t="s">
        <v>39</v>
      </c>
      <c r="M2172">
        <v>5810400</v>
      </c>
      <c r="N2172">
        <v>0</v>
      </c>
      <c r="O2172">
        <v>5810400</v>
      </c>
      <c r="P2172">
        <v>0</v>
      </c>
      <c r="Q2172" t="s">
        <v>2488</v>
      </c>
      <c r="R2172" t="s">
        <v>3059</v>
      </c>
      <c r="S2172" t="s">
        <v>3065</v>
      </c>
      <c r="T2172" t="s">
        <v>588</v>
      </c>
      <c r="U2172" t="s">
        <v>4598</v>
      </c>
      <c r="V2172" t="s">
        <v>4599</v>
      </c>
      <c r="W2172" t="s">
        <v>588</v>
      </c>
      <c r="X2172" t="str">
        <f t="shared" si="33"/>
        <v>Funcionamiento</v>
      </c>
      <c r="Y2172" t="s">
        <v>2481</v>
      </c>
    </row>
    <row r="2173" spans="1:25" x14ac:dyDescent="0.2">
      <c r="A2173" t="s">
        <v>3059</v>
      </c>
      <c r="B2173" t="s">
        <v>3451</v>
      </c>
      <c r="C2173" s="71" t="s">
        <v>4597</v>
      </c>
      <c r="D2173" t="s">
        <v>583</v>
      </c>
      <c r="E2173" t="s">
        <v>584</v>
      </c>
      <c r="F2173" t="s">
        <v>4586</v>
      </c>
      <c r="G2173" t="s">
        <v>2481</v>
      </c>
      <c r="H2173" t="s">
        <v>175</v>
      </c>
      <c r="I2173" t="s">
        <v>129</v>
      </c>
      <c r="J2173" t="s">
        <v>37</v>
      </c>
      <c r="K2173" t="s">
        <v>586</v>
      </c>
      <c r="L2173" t="s">
        <v>39</v>
      </c>
      <c r="M2173">
        <v>413200</v>
      </c>
      <c r="N2173">
        <v>0</v>
      </c>
      <c r="O2173">
        <v>413200</v>
      </c>
      <c r="P2173">
        <v>0</v>
      </c>
      <c r="Q2173" t="s">
        <v>2488</v>
      </c>
      <c r="R2173" t="s">
        <v>3059</v>
      </c>
      <c r="S2173" t="s">
        <v>3065</v>
      </c>
      <c r="T2173" t="s">
        <v>588</v>
      </c>
      <c r="U2173" t="s">
        <v>4598</v>
      </c>
      <c r="V2173" t="s">
        <v>4599</v>
      </c>
      <c r="W2173" t="s">
        <v>588</v>
      </c>
      <c r="X2173" t="str">
        <f t="shared" si="33"/>
        <v>Funcionamiento</v>
      </c>
      <c r="Y2173" t="s">
        <v>2481</v>
      </c>
    </row>
    <row r="2174" spans="1:25" x14ac:dyDescent="0.2">
      <c r="A2174" t="s">
        <v>3059</v>
      </c>
      <c r="B2174" t="s">
        <v>3451</v>
      </c>
      <c r="C2174" s="71" t="s">
        <v>4597</v>
      </c>
      <c r="D2174" t="s">
        <v>583</v>
      </c>
      <c r="E2174" t="s">
        <v>584</v>
      </c>
      <c r="F2174" t="s">
        <v>4586</v>
      </c>
      <c r="G2174" t="s">
        <v>2481</v>
      </c>
      <c r="H2174" t="s">
        <v>177</v>
      </c>
      <c r="I2174" t="s">
        <v>131</v>
      </c>
      <c r="J2174" t="s">
        <v>37</v>
      </c>
      <c r="K2174" t="s">
        <v>586</v>
      </c>
      <c r="L2174" t="s">
        <v>39</v>
      </c>
      <c r="M2174">
        <v>1106600</v>
      </c>
      <c r="N2174">
        <v>0</v>
      </c>
      <c r="O2174">
        <v>1106600</v>
      </c>
      <c r="P2174">
        <v>0</v>
      </c>
      <c r="Q2174" t="s">
        <v>2488</v>
      </c>
      <c r="R2174" t="s">
        <v>3059</v>
      </c>
      <c r="S2174" t="s">
        <v>3065</v>
      </c>
      <c r="T2174" t="s">
        <v>588</v>
      </c>
      <c r="U2174" t="s">
        <v>4598</v>
      </c>
      <c r="V2174" t="s">
        <v>4599</v>
      </c>
      <c r="W2174" t="s">
        <v>588</v>
      </c>
      <c r="X2174" t="str">
        <f t="shared" si="33"/>
        <v>Funcionamiento</v>
      </c>
      <c r="Y2174" t="s">
        <v>2481</v>
      </c>
    </row>
    <row r="2175" spans="1:25" x14ac:dyDescent="0.2">
      <c r="A2175" t="s">
        <v>3068</v>
      </c>
      <c r="B2175" t="s">
        <v>3979</v>
      </c>
      <c r="C2175" s="71" t="s">
        <v>3980</v>
      </c>
      <c r="D2175" t="s">
        <v>583</v>
      </c>
      <c r="E2175" t="s">
        <v>584</v>
      </c>
      <c r="F2175" t="s">
        <v>4586</v>
      </c>
      <c r="G2175" t="s">
        <v>2481</v>
      </c>
      <c r="H2175" t="s">
        <v>101</v>
      </c>
      <c r="I2175" t="s">
        <v>142</v>
      </c>
      <c r="J2175" t="s">
        <v>48</v>
      </c>
      <c r="K2175" t="s">
        <v>596</v>
      </c>
      <c r="L2175" t="s">
        <v>39</v>
      </c>
      <c r="M2175">
        <v>18320000</v>
      </c>
      <c r="N2175">
        <v>0</v>
      </c>
      <c r="O2175">
        <v>18320000</v>
      </c>
      <c r="P2175">
        <v>0</v>
      </c>
      <c r="Q2175" t="s">
        <v>2489</v>
      </c>
      <c r="R2175" t="s">
        <v>3068</v>
      </c>
      <c r="S2175" t="s">
        <v>3110</v>
      </c>
      <c r="T2175" t="s">
        <v>3187</v>
      </c>
      <c r="U2175" t="s">
        <v>11394</v>
      </c>
      <c r="V2175" t="s">
        <v>11395</v>
      </c>
      <c r="W2175" t="s">
        <v>588</v>
      </c>
      <c r="X2175" t="str">
        <f t="shared" si="33"/>
        <v>Funcionamiento</v>
      </c>
      <c r="Y2175" t="s">
        <v>2481</v>
      </c>
    </row>
    <row r="2176" spans="1:25" x14ac:dyDescent="0.2">
      <c r="A2176" t="s">
        <v>3068</v>
      </c>
      <c r="B2176" t="s">
        <v>3979</v>
      </c>
      <c r="C2176" s="71" t="s">
        <v>3980</v>
      </c>
      <c r="D2176" t="s">
        <v>583</v>
      </c>
      <c r="E2176" t="s">
        <v>584</v>
      </c>
      <c r="F2176" t="s">
        <v>4586</v>
      </c>
      <c r="G2176" t="s">
        <v>2481</v>
      </c>
      <c r="H2176" t="s">
        <v>101</v>
      </c>
      <c r="I2176" t="s">
        <v>142</v>
      </c>
      <c r="J2176" t="s">
        <v>37</v>
      </c>
      <c r="K2176" t="s">
        <v>586</v>
      </c>
      <c r="L2176" t="s">
        <v>39</v>
      </c>
      <c r="M2176">
        <v>0</v>
      </c>
      <c r="N2176">
        <v>122133</v>
      </c>
      <c r="O2176">
        <v>122133</v>
      </c>
      <c r="P2176">
        <v>0</v>
      </c>
      <c r="Q2176" t="s">
        <v>2489</v>
      </c>
      <c r="R2176" t="s">
        <v>3068</v>
      </c>
      <c r="S2176" t="s">
        <v>3110</v>
      </c>
      <c r="T2176" t="s">
        <v>3187</v>
      </c>
      <c r="U2176" t="s">
        <v>11394</v>
      </c>
      <c r="V2176" t="s">
        <v>11395</v>
      </c>
      <c r="W2176" t="s">
        <v>588</v>
      </c>
      <c r="X2176" t="str">
        <f t="shared" si="33"/>
        <v>Funcionamiento</v>
      </c>
      <c r="Y2176" t="s">
        <v>2481</v>
      </c>
    </row>
    <row r="2177" spans="1:25" x14ac:dyDescent="0.2">
      <c r="A2177" t="s">
        <v>3065</v>
      </c>
      <c r="B2177" t="s">
        <v>3062</v>
      </c>
      <c r="C2177" s="71" t="s">
        <v>3468</v>
      </c>
      <c r="D2177" t="s">
        <v>583</v>
      </c>
      <c r="E2177" t="s">
        <v>584</v>
      </c>
      <c r="F2177" t="s">
        <v>4586</v>
      </c>
      <c r="G2177" t="s">
        <v>2481</v>
      </c>
      <c r="H2177" t="s">
        <v>185</v>
      </c>
      <c r="I2177" t="s">
        <v>139</v>
      </c>
      <c r="J2177" t="s">
        <v>37</v>
      </c>
      <c r="K2177" t="s">
        <v>586</v>
      </c>
      <c r="L2177" t="s">
        <v>39</v>
      </c>
      <c r="M2177">
        <v>78400</v>
      </c>
      <c r="N2177">
        <v>0</v>
      </c>
      <c r="O2177">
        <v>78400</v>
      </c>
      <c r="P2177">
        <v>0</v>
      </c>
      <c r="Q2177" t="s">
        <v>4600</v>
      </c>
      <c r="R2177" t="s">
        <v>3065</v>
      </c>
      <c r="S2177" t="s">
        <v>3072</v>
      </c>
      <c r="T2177" t="s">
        <v>3065</v>
      </c>
      <c r="U2177" t="s">
        <v>3245</v>
      </c>
      <c r="V2177" t="s">
        <v>4601</v>
      </c>
      <c r="W2177" t="s">
        <v>588</v>
      </c>
      <c r="X2177" t="str">
        <f t="shared" si="33"/>
        <v>Funcionamiento</v>
      </c>
      <c r="Y2177" t="s">
        <v>2481</v>
      </c>
    </row>
    <row r="2178" spans="1:25" x14ac:dyDescent="0.2">
      <c r="A2178" t="s">
        <v>3065</v>
      </c>
      <c r="B2178" t="s">
        <v>3062</v>
      </c>
      <c r="C2178" s="71" t="s">
        <v>3468</v>
      </c>
      <c r="D2178" t="s">
        <v>583</v>
      </c>
      <c r="E2178" t="s">
        <v>584</v>
      </c>
      <c r="F2178" t="s">
        <v>4586</v>
      </c>
      <c r="G2178" t="s">
        <v>2481</v>
      </c>
      <c r="H2178" t="s">
        <v>191</v>
      </c>
      <c r="I2178" t="s">
        <v>146</v>
      </c>
      <c r="J2178" t="s">
        <v>37</v>
      </c>
      <c r="K2178" t="s">
        <v>586</v>
      </c>
      <c r="L2178" t="s">
        <v>39</v>
      </c>
      <c r="M2178">
        <v>258320</v>
      </c>
      <c r="N2178">
        <v>0</v>
      </c>
      <c r="O2178">
        <v>258320</v>
      </c>
      <c r="P2178">
        <v>0</v>
      </c>
      <c r="Q2178" t="s">
        <v>4600</v>
      </c>
      <c r="R2178" t="s">
        <v>3065</v>
      </c>
      <c r="S2178" t="s">
        <v>3072</v>
      </c>
      <c r="T2178" t="s">
        <v>3065</v>
      </c>
      <c r="U2178" t="s">
        <v>3245</v>
      </c>
      <c r="V2178" t="s">
        <v>4601</v>
      </c>
      <c r="W2178" t="s">
        <v>588</v>
      </c>
      <c r="X2178" t="str">
        <f t="shared" ref="X2178:X2241" si="34">IF(LEFT(H2178,1)="C","Inversión","Funcionamiento")</f>
        <v>Funcionamiento</v>
      </c>
      <c r="Y2178" t="s">
        <v>2481</v>
      </c>
    </row>
    <row r="2179" spans="1:25" x14ac:dyDescent="0.2">
      <c r="A2179" t="s">
        <v>3072</v>
      </c>
      <c r="B2179" t="s">
        <v>3473</v>
      </c>
      <c r="C2179" s="71" t="s">
        <v>4602</v>
      </c>
      <c r="D2179" t="s">
        <v>583</v>
      </c>
      <c r="E2179" t="s">
        <v>584</v>
      </c>
      <c r="F2179" t="s">
        <v>3090</v>
      </c>
      <c r="G2179" t="s">
        <v>2481</v>
      </c>
      <c r="H2179" t="s">
        <v>198</v>
      </c>
      <c r="I2179" t="s">
        <v>157</v>
      </c>
      <c r="J2179" t="s">
        <v>48</v>
      </c>
      <c r="K2179" t="s">
        <v>596</v>
      </c>
      <c r="L2179" t="s">
        <v>39</v>
      </c>
      <c r="M2179">
        <v>3000000</v>
      </c>
      <c r="N2179">
        <v>270978</v>
      </c>
      <c r="O2179">
        <v>3270978</v>
      </c>
      <c r="P2179">
        <v>0</v>
      </c>
      <c r="Q2179" t="s">
        <v>2490</v>
      </c>
      <c r="R2179" t="s">
        <v>3072</v>
      </c>
      <c r="S2179" t="s">
        <v>8425</v>
      </c>
      <c r="T2179" t="s">
        <v>8426</v>
      </c>
      <c r="U2179" t="s">
        <v>8427</v>
      </c>
      <c r="V2179" t="s">
        <v>8428</v>
      </c>
      <c r="W2179" t="s">
        <v>588</v>
      </c>
      <c r="X2179" t="str">
        <f t="shared" si="34"/>
        <v>Inversión</v>
      </c>
      <c r="Y2179" t="s">
        <v>708</v>
      </c>
    </row>
    <row r="2180" spans="1:25" x14ac:dyDescent="0.2">
      <c r="A2180" t="s">
        <v>3064</v>
      </c>
      <c r="B2180" t="s">
        <v>3473</v>
      </c>
      <c r="C2180" s="71" t="s">
        <v>4603</v>
      </c>
      <c r="D2180" t="s">
        <v>583</v>
      </c>
      <c r="E2180" t="s">
        <v>584</v>
      </c>
      <c r="F2180" t="s">
        <v>3087</v>
      </c>
      <c r="G2180" t="s">
        <v>2481</v>
      </c>
      <c r="H2180" t="s">
        <v>197</v>
      </c>
      <c r="I2180" t="s">
        <v>155</v>
      </c>
      <c r="J2180" t="s">
        <v>37</v>
      </c>
      <c r="K2180" t="s">
        <v>709</v>
      </c>
      <c r="L2180" t="s">
        <v>39</v>
      </c>
      <c r="M2180">
        <v>20835416</v>
      </c>
      <c r="N2180">
        <v>-7781019</v>
      </c>
      <c r="O2180">
        <v>13054397</v>
      </c>
      <c r="P2180">
        <v>5329622</v>
      </c>
      <c r="Q2180" t="s">
        <v>2491</v>
      </c>
      <c r="R2180" t="s">
        <v>3064</v>
      </c>
      <c r="S2180" t="s">
        <v>9029</v>
      </c>
      <c r="T2180" t="s">
        <v>9030</v>
      </c>
      <c r="U2180" t="s">
        <v>9031</v>
      </c>
      <c r="V2180" t="s">
        <v>9032</v>
      </c>
      <c r="W2180" t="s">
        <v>588</v>
      </c>
      <c r="X2180" t="str">
        <f t="shared" si="34"/>
        <v>Inversión</v>
      </c>
      <c r="Y2180" t="s">
        <v>626</v>
      </c>
    </row>
    <row r="2181" spans="1:25" x14ac:dyDescent="0.2">
      <c r="A2181" t="s">
        <v>3071</v>
      </c>
      <c r="B2181" t="s">
        <v>3473</v>
      </c>
      <c r="C2181" s="71" t="s">
        <v>4604</v>
      </c>
      <c r="D2181" t="s">
        <v>583</v>
      </c>
      <c r="E2181" t="s">
        <v>584</v>
      </c>
      <c r="F2181" t="s">
        <v>3087</v>
      </c>
      <c r="G2181" t="s">
        <v>2481</v>
      </c>
      <c r="H2181" t="s">
        <v>197</v>
      </c>
      <c r="I2181" t="s">
        <v>155</v>
      </c>
      <c r="J2181" t="s">
        <v>37</v>
      </c>
      <c r="K2181" t="s">
        <v>709</v>
      </c>
      <c r="L2181" t="s">
        <v>39</v>
      </c>
      <c r="M2181">
        <v>4000000</v>
      </c>
      <c r="N2181">
        <v>-232570</v>
      </c>
      <c r="O2181">
        <v>3767430</v>
      </c>
      <c r="P2181">
        <v>0</v>
      </c>
      <c r="Q2181" t="s">
        <v>2492</v>
      </c>
      <c r="R2181" t="s">
        <v>3071</v>
      </c>
      <c r="S2181" t="s">
        <v>8429</v>
      </c>
      <c r="T2181" t="s">
        <v>8430</v>
      </c>
      <c r="U2181" t="s">
        <v>8431</v>
      </c>
      <c r="V2181" t="s">
        <v>8432</v>
      </c>
      <c r="W2181" t="s">
        <v>588</v>
      </c>
      <c r="X2181" t="str">
        <f t="shared" si="34"/>
        <v>Inversión</v>
      </c>
      <c r="Y2181" t="s">
        <v>626</v>
      </c>
    </row>
    <row r="2182" spans="1:25" x14ac:dyDescent="0.2">
      <c r="A2182" t="s">
        <v>3088</v>
      </c>
      <c r="B2182" t="s">
        <v>3080</v>
      </c>
      <c r="C2182" s="71" t="s">
        <v>4605</v>
      </c>
      <c r="D2182" t="s">
        <v>583</v>
      </c>
      <c r="E2182" t="s">
        <v>584</v>
      </c>
      <c r="F2182" t="s">
        <v>4586</v>
      </c>
      <c r="G2182" t="s">
        <v>2481</v>
      </c>
      <c r="H2182" t="s">
        <v>164</v>
      </c>
      <c r="I2182" t="s">
        <v>118</v>
      </c>
      <c r="J2182" t="s">
        <v>37</v>
      </c>
      <c r="K2182" t="s">
        <v>586</v>
      </c>
      <c r="L2182" t="s">
        <v>39</v>
      </c>
      <c r="M2182">
        <v>41534018</v>
      </c>
      <c r="N2182">
        <v>0</v>
      </c>
      <c r="O2182">
        <v>41534018</v>
      </c>
      <c r="P2182">
        <v>0</v>
      </c>
      <c r="Q2182" t="s">
        <v>2493</v>
      </c>
      <c r="R2182" t="s">
        <v>3088</v>
      </c>
      <c r="S2182" t="s">
        <v>4606</v>
      </c>
      <c r="T2182" t="s">
        <v>588</v>
      </c>
      <c r="U2182" t="s">
        <v>4607</v>
      </c>
      <c r="V2182" t="s">
        <v>4608</v>
      </c>
      <c r="W2182" t="s">
        <v>588</v>
      </c>
      <c r="X2182" t="str">
        <f t="shared" si="34"/>
        <v>Funcionamiento</v>
      </c>
      <c r="Y2182" t="s">
        <v>2481</v>
      </c>
    </row>
    <row r="2183" spans="1:25" x14ac:dyDescent="0.2">
      <c r="A2183" t="s">
        <v>3088</v>
      </c>
      <c r="B2183" t="s">
        <v>3080</v>
      </c>
      <c r="C2183" s="71" t="s">
        <v>4605</v>
      </c>
      <c r="D2183" t="s">
        <v>583</v>
      </c>
      <c r="E2183" t="s">
        <v>584</v>
      </c>
      <c r="F2183" t="s">
        <v>4586</v>
      </c>
      <c r="G2183" t="s">
        <v>2481</v>
      </c>
      <c r="H2183" t="s">
        <v>166</v>
      </c>
      <c r="I2183" t="s">
        <v>120</v>
      </c>
      <c r="J2183" t="s">
        <v>37</v>
      </c>
      <c r="K2183" t="s">
        <v>586</v>
      </c>
      <c r="L2183" t="s">
        <v>39</v>
      </c>
      <c r="M2183">
        <v>767111</v>
      </c>
      <c r="N2183">
        <v>0</v>
      </c>
      <c r="O2183">
        <v>767111</v>
      </c>
      <c r="P2183">
        <v>0</v>
      </c>
      <c r="Q2183" t="s">
        <v>2493</v>
      </c>
      <c r="R2183" t="s">
        <v>3088</v>
      </c>
      <c r="S2183" t="s">
        <v>4606</v>
      </c>
      <c r="T2183" t="s">
        <v>588</v>
      </c>
      <c r="U2183" t="s">
        <v>4607</v>
      </c>
      <c r="V2183" t="s">
        <v>4608</v>
      </c>
      <c r="W2183" t="s">
        <v>588</v>
      </c>
      <c r="X2183" t="str">
        <f t="shared" si="34"/>
        <v>Funcionamiento</v>
      </c>
      <c r="Y2183" t="s">
        <v>2481</v>
      </c>
    </row>
    <row r="2184" spans="1:25" x14ac:dyDescent="0.2">
      <c r="A2184" t="s">
        <v>3088</v>
      </c>
      <c r="B2184" t="s">
        <v>3080</v>
      </c>
      <c r="C2184" s="71" t="s">
        <v>4605</v>
      </c>
      <c r="D2184" t="s">
        <v>583</v>
      </c>
      <c r="E2184" t="s">
        <v>584</v>
      </c>
      <c r="F2184" t="s">
        <v>4586</v>
      </c>
      <c r="G2184" t="s">
        <v>2481</v>
      </c>
      <c r="H2184" t="s">
        <v>180</v>
      </c>
      <c r="I2184" t="s">
        <v>134</v>
      </c>
      <c r="J2184" t="s">
        <v>37</v>
      </c>
      <c r="K2184" t="s">
        <v>586</v>
      </c>
      <c r="L2184" t="s">
        <v>39</v>
      </c>
      <c r="M2184">
        <v>102710</v>
      </c>
      <c r="N2184">
        <v>0</v>
      </c>
      <c r="O2184">
        <v>102710</v>
      </c>
      <c r="P2184">
        <v>0</v>
      </c>
      <c r="Q2184" t="s">
        <v>2493</v>
      </c>
      <c r="R2184" t="s">
        <v>3088</v>
      </c>
      <c r="S2184" t="s">
        <v>4606</v>
      </c>
      <c r="T2184" t="s">
        <v>588</v>
      </c>
      <c r="U2184" t="s">
        <v>4607</v>
      </c>
      <c r="V2184" t="s">
        <v>4608</v>
      </c>
      <c r="W2184" t="s">
        <v>588</v>
      </c>
      <c r="X2184" t="str">
        <f t="shared" si="34"/>
        <v>Funcionamiento</v>
      </c>
      <c r="Y2184" t="s">
        <v>2481</v>
      </c>
    </row>
    <row r="2185" spans="1:25" x14ac:dyDescent="0.2">
      <c r="A2185" t="s">
        <v>3088</v>
      </c>
      <c r="B2185" t="s">
        <v>3080</v>
      </c>
      <c r="C2185" s="71" t="s">
        <v>4605</v>
      </c>
      <c r="D2185" t="s">
        <v>583</v>
      </c>
      <c r="E2185" t="s">
        <v>584</v>
      </c>
      <c r="F2185" t="s">
        <v>4586</v>
      </c>
      <c r="G2185" t="s">
        <v>2481</v>
      </c>
      <c r="H2185" t="s">
        <v>167</v>
      </c>
      <c r="I2185" t="s">
        <v>3051</v>
      </c>
      <c r="J2185" t="s">
        <v>37</v>
      </c>
      <c r="K2185" t="s">
        <v>586</v>
      </c>
      <c r="L2185" t="s">
        <v>39</v>
      </c>
      <c r="M2185">
        <v>932543</v>
      </c>
      <c r="N2185">
        <v>0</v>
      </c>
      <c r="O2185">
        <v>932543</v>
      </c>
      <c r="P2185">
        <v>0</v>
      </c>
      <c r="Q2185" t="s">
        <v>2493</v>
      </c>
      <c r="R2185" t="s">
        <v>3088</v>
      </c>
      <c r="S2185" t="s">
        <v>4606</v>
      </c>
      <c r="T2185" t="s">
        <v>588</v>
      </c>
      <c r="U2185" t="s">
        <v>4607</v>
      </c>
      <c r="V2185" t="s">
        <v>4608</v>
      </c>
      <c r="W2185" t="s">
        <v>588</v>
      </c>
      <c r="X2185" t="str">
        <f t="shared" si="34"/>
        <v>Funcionamiento</v>
      </c>
      <c r="Y2185" t="s">
        <v>2481</v>
      </c>
    </row>
    <row r="2186" spans="1:25" x14ac:dyDescent="0.2">
      <c r="A2186" t="s">
        <v>3088</v>
      </c>
      <c r="B2186" t="s">
        <v>3080</v>
      </c>
      <c r="C2186" s="71" t="s">
        <v>4605</v>
      </c>
      <c r="D2186" t="s">
        <v>583</v>
      </c>
      <c r="E2186" t="s">
        <v>584</v>
      </c>
      <c r="F2186" t="s">
        <v>4586</v>
      </c>
      <c r="G2186" t="s">
        <v>2481</v>
      </c>
      <c r="H2186" t="s">
        <v>182</v>
      </c>
      <c r="I2186" t="s">
        <v>136</v>
      </c>
      <c r="J2186" t="s">
        <v>37</v>
      </c>
      <c r="K2186" t="s">
        <v>586</v>
      </c>
      <c r="L2186" t="s">
        <v>39</v>
      </c>
      <c r="M2186">
        <v>466079</v>
      </c>
      <c r="N2186">
        <v>0</v>
      </c>
      <c r="O2186">
        <v>466079</v>
      </c>
      <c r="P2186">
        <v>0</v>
      </c>
      <c r="Q2186" t="s">
        <v>2493</v>
      </c>
      <c r="R2186" t="s">
        <v>3088</v>
      </c>
      <c r="S2186" t="s">
        <v>4606</v>
      </c>
      <c r="T2186" t="s">
        <v>588</v>
      </c>
      <c r="U2186" t="s">
        <v>4607</v>
      </c>
      <c r="V2186" t="s">
        <v>4608</v>
      </c>
      <c r="W2186" t="s">
        <v>588</v>
      </c>
      <c r="X2186" t="str">
        <f t="shared" si="34"/>
        <v>Funcionamiento</v>
      </c>
      <c r="Y2186" t="s">
        <v>2481</v>
      </c>
    </row>
    <row r="2187" spans="1:25" x14ac:dyDescent="0.2">
      <c r="A2187" t="s">
        <v>3088</v>
      </c>
      <c r="B2187" t="s">
        <v>3080</v>
      </c>
      <c r="C2187" s="71" t="s">
        <v>4605</v>
      </c>
      <c r="D2187" t="s">
        <v>583</v>
      </c>
      <c r="E2187" t="s">
        <v>584</v>
      </c>
      <c r="F2187" t="s">
        <v>4586</v>
      </c>
      <c r="G2187" t="s">
        <v>2481</v>
      </c>
      <c r="H2187" t="s">
        <v>169</v>
      </c>
      <c r="I2187" t="s">
        <v>123</v>
      </c>
      <c r="J2187" t="s">
        <v>37</v>
      </c>
      <c r="K2187" t="s">
        <v>586</v>
      </c>
      <c r="L2187" t="s">
        <v>39</v>
      </c>
      <c r="M2187">
        <v>3573777</v>
      </c>
      <c r="N2187">
        <v>0</v>
      </c>
      <c r="O2187">
        <v>3573777</v>
      </c>
      <c r="P2187">
        <v>0</v>
      </c>
      <c r="Q2187" t="s">
        <v>2493</v>
      </c>
      <c r="R2187" t="s">
        <v>3088</v>
      </c>
      <c r="S2187" t="s">
        <v>4606</v>
      </c>
      <c r="T2187" t="s">
        <v>588</v>
      </c>
      <c r="U2187" t="s">
        <v>4607</v>
      </c>
      <c r="V2187" t="s">
        <v>4608</v>
      </c>
      <c r="W2187" t="s">
        <v>588</v>
      </c>
      <c r="X2187" t="str">
        <f t="shared" si="34"/>
        <v>Funcionamiento</v>
      </c>
      <c r="Y2187" t="s">
        <v>2481</v>
      </c>
    </row>
    <row r="2188" spans="1:25" x14ac:dyDescent="0.2">
      <c r="A2188" t="s">
        <v>3088</v>
      </c>
      <c r="B2188" t="s">
        <v>3080</v>
      </c>
      <c r="C2188" s="71" t="s">
        <v>4605</v>
      </c>
      <c r="D2188" t="s">
        <v>583</v>
      </c>
      <c r="E2188" t="s">
        <v>584</v>
      </c>
      <c r="F2188" t="s">
        <v>4586</v>
      </c>
      <c r="G2188" t="s">
        <v>2481</v>
      </c>
      <c r="H2188" t="s">
        <v>171</v>
      </c>
      <c r="I2188" t="s">
        <v>125</v>
      </c>
      <c r="J2188" t="s">
        <v>37</v>
      </c>
      <c r="K2188" t="s">
        <v>586</v>
      </c>
      <c r="L2188" t="s">
        <v>39</v>
      </c>
      <c r="M2188">
        <v>1094371</v>
      </c>
      <c r="N2188">
        <v>0</v>
      </c>
      <c r="O2188">
        <v>1094371</v>
      </c>
      <c r="P2188">
        <v>0</v>
      </c>
      <c r="Q2188" t="s">
        <v>2493</v>
      </c>
      <c r="R2188" t="s">
        <v>3088</v>
      </c>
      <c r="S2188" t="s">
        <v>4606</v>
      </c>
      <c r="T2188" t="s">
        <v>588</v>
      </c>
      <c r="U2188" t="s">
        <v>4607</v>
      </c>
      <c r="V2188" t="s">
        <v>4608</v>
      </c>
      <c r="W2188" t="s">
        <v>588</v>
      </c>
      <c r="X2188" t="str">
        <f t="shared" si="34"/>
        <v>Funcionamiento</v>
      </c>
      <c r="Y2188" t="s">
        <v>2481</v>
      </c>
    </row>
    <row r="2189" spans="1:25" x14ac:dyDescent="0.2">
      <c r="A2189" t="s">
        <v>3088</v>
      </c>
      <c r="B2189" t="s">
        <v>3080</v>
      </c>
      <c r="C2189" s="71" t="s">
        <v>4605</v>
      </c>
      <c r="D2189" t="s">
        <v>583</v>
      </c>
      <c r="E2189" t="s">
        <v>584</v>
      </c>
      <c r="F2189" t="s">
        <v>4586</v>
      </c>
      <c r="G2189" t="s">
        <v>2481</v>
      </c>
      <c r="H2189" t="s">
        <v>179</v>
      </c>
      <c r="I2189" t="s">
        <v>133</v>
      </c>
      <c r="J2189" t="s">
        <v>37</v>
      </c>
      <c r="K2189" t="s">
        <v>586</v>
      </c>
      <c r="L2189" t="s">
        <v>39</v>
      </c>
      <c r="M2189">
        <v>729752</v>
      </c>
      <c r="N2189">
        <v>0</v>
      </c>
      <c r="O2189">
        <v>729752</v>
      </c>
      <c r="P2189">
        <v>0</v>
      </c>
      <c r="Q2189" t="s">
        <v>2493</v>
      </c>
      <c r="R2189" t="s">
        <v>3088</v>
      </c>
      <c r="S2189" t="s">
        <v>4606</v>
      </c>
      <c r="T2189" t="s">
        <v>588</v>
      </c>
      <c r="U2189" t="s">
        <v>4607</v>
      </c>
      <c r="V2189" t="s">
        <v>4608</v>
      </c>
      <c r="W2189" t="s">
        <v>588</v>
      </c>
      <c r="X2189" t="str">
        <f t="shared" si="34"/>
        <v>Funcionamiento</v>
      </c>
      <c r="Y2189" t="s">
        <v>2481</v>
      </c>
    </row>
    <row r="2190" spans="1:25" x14ac:dyDescent="0.2">
      <c r="A2190" t="s">
        <v>3088</v>
      </c>
      <c r="B2190" t="s">
        <v>3080</v>
      </c>
      <c r="C2190" s="71" t="s">
        <v>4605</v>
      </c>
      <c r="D2190" t="s">
        <v>583</v>
      </c>
      <c r="E2190" t="s">
        <v>584</v>
      </c>
      <c r="F2190" t="s">
        <v>4586</v>
      </c>
      <c r="G2190" t="s">
        <v>2481</v>
      </c>
      <c r="H2190" t="s">
        <v>181</v>
      </c>
      <c r="I2190" t="s">
        <v>135</v>
      </c>
      <c r="J2190" t="s">
        <v>37</v>
      </c>
      <c r="K2190" t="s">
        <v>586</v>
      </c>
      <c r="L2190" t="s">
        <v>39</v>
      </c>
      <c r="M2190">
        <v>2240265</v>
      </c>
      <c r="N2190">
        <v>0</v>
      </c>
      <c r="O2190">
        <v>2240265</v>
      </c>
      <c r="P2190">
        <v>0</v>
      </c>
      <c r="Q2190" t="s">
        <v>2493</v>
      </c>
      <c r="R2190" t="s">
        <v>3088</v>
      </c>
      <c r="S2190" t="s">
        <v>4606</v>
      </c>
      <c r="T2190" t="s">
        <v>588</v>
      </c>
      <c r="U2190" t="s">
        <v>4607</v>
      </c>
      <c r="V2190" t="s">
        <v>4608</v>
      </c>
      <c r="W2190" t="s">
        <v>588</v>
      </c>
      <c r="X2190" t="str">
        <f t="shared" si="34"/>
        <v>Funcionamiento</v>
      </c>
      <c r="Y2190" t="s">
        <v>2481</v>
      </c>
    </row>
    <row r="2191" spans="1:25" x14ac:dyDescent="0.2">
      <c r="A2191" t="s">
        <v>3088</v>
      </c>
      <c r="B2191" t="s">
        <v>3080</v>
      </c>
      <c r="C2191" s="71" t="s">
        <v>4605</v>
      </c>
      <c r="D2191" t="s">
        <v>583</v>
      </c>
      <c r="E2191" t="s">
        <v>584</v>
      </c>
      <c r="F2191" t="s">
        <v>4586</v>
      </c>
      <c r="G2191" t="s">
        <v>2481</v>
      </c>
      <c r="H2191" t="s">
        <v>168</v>
      </c>
      <c r="I2191" t="s">
        <v>122</v>
      </c>
      <c r="J2191" t="s">
        <v>37</v>
      </c>
      <c r="K2191" t="s">
        <v>586</v>
      </c>
      <c r="L2191" t="s">
        <v>39</v>
      </c>
      <c r="M2191">
        <v>244808</v>
      </c>
      <c r="N2191">
        <v>0</v>
      </c>
      <c r="O2191">
        <v>244808</v>
      </c>
      <c r="P2191">
        <v>0</v>
      </c>
      <c r="Q2191" t="s">
        <v>2493</v>
      </c>
      <c r="R2191" t="s">
        <v>3088</v>
      </c>
      <c r="S2191" t="s">
        <v>4606</v>
      </c>
      <c r="T2191" t="s">
        <v>588</v>
      </c>
      <c r="U2191" t="s">
        <v>4607</v>
      </c>
      <c r="V2191" t="s">
        <v>4608</v>
      </c>
      <c r="W2191" t="s">
        <v>588</v>
      </c>
      <c r="X2191" t="str">
        <f t="shared" si="34"/>
        <v>Funcionamiento</v>
      </c>
      <c r="Y2191" t="s">
        <v>2481</v>
      </c>
    </row>
    <row r="2192" spans="1:25" x14ac:dyDescent="0.2">
      <c r="A2192" t="s">
        <v>3088</v>
      </c>
      <c r="B2192" t="s">
        <v>3080</v>
      </c>
      <c r="C2192" s="71" t="s">
        <v>4605</v>
      </c>
      <c r="D2192" t="s">
        <v>583</v>
      </c>
      <c r="E2192" t="s">
        <v>584</v>
      </c>
      <c r="F2192" t="s">
        <v>4586</v>
      </c>
      <c r="G2192" t="s">
        <v>2481</v>
      </c>
      <c r="H2192" t="s">
        <v>192</v>
      </c>
      <c r="I2192" t="s">
        <v>147</v>
      </c>
      <c r="J2192" t="s">
        <v>37</v>
      </c>
      <c r="K2192" t="s">
        <v>586</v>
      </c>
      <c r="L2192" t="s">
        <v>39</v>
      </c>
      <c r="M2192">
        <v>428285</v>
      </c>
      <c r="N2192">
        <v>0</v>
      </c>
      <c r="O2192">
        <v>428285</v>
      </c>
      <c r="P2192">
        <v>0</v>
      </c>
      <c r="Q2192" t="s">
        <v>2493</v>
      </c>
      <c r="R2192" t="s">
        <v>3088</v>
      </c>
      <c r="S2192" t="s">
        <v>4606</v>
      </c>
      <c r="T2192" t="s">
        <v>588</v>
      </c>
      <c r="U2192" t="s">
        <v>4607</v>
      </c>
      <c r="V2192" t="s">
        <v>4608</v>
      </c>
      <c r="W2192" t="s">
        <v>588</v>
      </c>
      <c r="X2192" t="str">
        <f t="shared" si="34"/>
        <v>Funcionamiento</v>
      </c>
      <c r="Y2192" t="s">
        <v>2481</v>
      </c>
    </row>
    <row r="2193" spans="1:25" x14ac:dyDescent="0.2">
      <c r="A2193" t="s">
        <v>3091</v>
      </c>
      <c r="B2193" t="s">
        <v>3080</v>
      </c>
      <c r="C2193" s="71" t="s">
        <v>4609</v>
      </c>
      <c r="D2193" t="s">
        <v>583</v>
      </c>
      <c r="E2193" t="s">
        <v>584</v>
      </c>
      <c r="F2193" t="s">
        <v>4586</v>
      </c>
      <c r="G2193" t="s">
        <v>2481</v>
      </c>
      <c r="H2193" t="s">
        <v>175</v>
      </c>
      <c r="I2193" t="s">
        <v>129</v>
      </c>
      <c r="J2193" t="s">
        <v>37</v>
      </c>
      <c r="K2193" t="s">
        <v>586</v>
      </c>
      <c r="L2193" t="s">
        <v>39</v>
      </c>
      <c r="M2193">
        <v>469600</v>
      </c>
      <c r="N2193">
        <v>0</v>
      </c>
      <c r="O2193">
        <v>469600</v>
      </c>
      <c r="P2193">
        <v>0</v>
      </c>
      <c r="Q2193" t="s">
        <v>2494</v>
      </c>
      <c r="R2193" t="s">
        <v>3091</v>
      </c>
      <c r="S2193" t="s">
        <v>3097</v>
      </c>
      <c r="T2193" t="s">
        <v>588</v>
      </c>
      <c r="U2193" t="s">
        <v>4610</v>
      </c>
      <c r="V2193" t="s">
        <v>4611</v>
      </c>
      <c r="W2193" t="s">
        <v>588</v>
      </c>
      <c r="X2193" t="str">
        <f t="shared" si="34"/>
        <v>Funcionamiento</v>
      </c>
      <c r="Y2193" t="s">
        <v>2481</v>
      </c>
    </row>
    <row r="2194" spans="1:25" x14ac:dyDescent="0.2">
      <c r="A2194" t="s">
        <v>3091</v>
      </c>
      <c r="B2194" t="s">
        <v>3080</v>
      </c>
      <c r="C2194" s="71" t="s">
        <v>4609</v>
      </c>
      <c r="D2194" t="s">
        <v>583</v>
      </c>
      <c r="E2194" t="s">
        <v>584</v>
      </c>
      <c r="F2194" t="s">
        <v>4586</v>
      </c>
      <c r="G2194" t="s">
        <v>2481</v>
      </c>
      <c r="H2194" t="s">
        <v>177</v>
      </c>
      <c r="I2194" t="s">
        <v>131</v>
      </c>
      <c r="J2194" t="s">
        <v>37</v>
      </c>
      <c r="K2194" t="s">
        <v>586</v>
      </c>
      <c r="L2194" t="s">
        <v>39</v>
      </c>
      <c r="M2194">
        <v>1021100</v>
      </c>
      <c r="N2194">
        <v>0</v>
      </c>
      <c r="O2194">
        <v>1021100</v>
      </c>
      <c r="P2194">
        <v>0</v>
      </c>
      <c r="Q2194" t="s">
        <v>2494</v>
      </c>
      <c r="R2194" t="s">
        <v>3091</v>
      </c>
      <c r="S2194" t="s">
        <v>3097</v>
      </c>
      <c r="T2194" t="s">
        <v>588</v>
      </c>
      <c r="U2194" t="s">
        <v>4610</v>
      </c>
      <c r="V2194" t="s">
        <v>4611</v>
      </c>
      <c r="W2194" t="s">
        <v>588</v>
      </c>
      <c r="X2194" t="str">
        <f t="shared" si="34"/>
        <v>Funcionamiento</v>
      </c>
      <c r="Y2194" t="s">
        <v>2481</v>
      </c>
    </row>
    <row r="2195" spans="1:25" x14ac:dyDescent="0.2">
      <c r="A2195" t="s">
        <v>3091</v>
      </c>
      <c r="B2195" t="s">
        <v>3080</v>
      </c>
      <c r="C2195" s="71" t="s">
        <v>4609</v>
      </c>
      <c r="D2195" t="s">
        <v>583</v>
      </c>
      <c r="E2195" t="s">
        <v>584</v>
      </c>
      <c r="F2195" t="s">
        <v>4586</v>
      </c>
      <c r="G2195" t="s">
        <v>2481</v>
      </c>
      <c r="H2195" t="s">
        <v>173</v>
      </c>
      <c r="I2195" t="s">
        <v>127</v>
      </c>
      <c r="J2195" t="s">
        <v>37</v>
      </c>
      <c r="K2195" t="s">
        <v>586</v>
      </c>
      <c r="L2195" t="s">
        <v>39</v>
      </c>
      <c r="M2195">
        <v>4234900</v>
      </c>
      <c r="N2195">
        <v>0</v>
      </c>
      <c r="O2195">
        <v>4234900</v>
      </c>
      <c r="P2195">
        <v>0</v>
      </c>
      <c r="Q2195" t="s">
        <v>2494</v>
      </c>
      <c r="R2195" t="s">
        <v>3091</v>
      </c>
      <c r="S2195" t="s">
        <v>3097</v>
      </c>
      <c r="T2195" t="s">
        <v>588</v>
      </c>
      <c r="U2195" t="s">
        <v>4610</v>
      </c>
      <c r="V2195" t="s">
        <v>4611</v>
      </c>
      <c r="W2195" t="s">
        <v>588</v>
      </c>
      <c r="X2195" t="str">
        <f t="shared" si="34"/>
        <v>Funcionamiento</v>
      </c>
      <c r="Y2195" t="s">
        <v>2481</v>
      </c>
    </row>
    <row r="2196" spans="1:25" x14ac:dyDescent="0.2">
      <c r="A2196" t="s">
        <v>3091</v>
      </c>
      <c r="B2196" t="s">
        <v>3080</v>
      </c>
      <c r="C2196" s="71" t="s">
        <v>4609</v>
      </c>
      <c r="D2196" t="s">
        <v>583</v>
      </c>
      <c r="E2196" t="s">
        <v>584</v>
      </c>
      <c r="F2196" t="s">
        <v>4586</v>
      </c>
      <c r="G2196" t="s">
        <v>2481</v>
      </c>
      <c r="H2196" t="s">
        <v>176</v>
      </c>
      <c r="I2196" t="s">
        <v>130</v>
      </c>
      <c r="J2196" t="s">
        <v>37</v>
      </c>
      <c r="K2196" t="s">
        <v>586</v>
      </c>
      <c r="L2196" t="s">
        <v>39</v>
      </c>
      <c r="M2196">
        <v>1531600</v>
      </c>
      <c r="N2196">
        <v>0</v>
      </c>
      <c r="O2196">
        <v>1531600</v>
      </c>
      <c r="P2196">
        <v>0</v>
      </c>
      <c r="Q2196" t="s">
        <v>2494</v>
      </c>
      <c r="R2196" t="s">
        <v>3091</v>
      </c>
      <c r="S2196" t="s">
        <v>3097</v>
      </c>
      <c r="T2196" t="s">
        <v>588</v>
      </c>
      <c r="U2196" t="s">
        <v>4610</v>
      </c>
      <c r="V2196" t="s">
        <v>4611</v>
      </c>
      <c r="W2196" t="s">
        <v>588</v>
      </c>
      <c r="X2196" t="str">
        <f t="shared" si="34"/>
        <v>Funcionamiento</v>
      </c>
      <c r="Y2196" t="s">
        <v>2481</v>
      </c>
    </row>
    <row r="2197" spans="1:25" x14ac:dyDescent="0.2">
      <c r="A2197" t="s">
        <v>3091</v>
      </c>
      <c r="B2197" t="s">
        <v>3080</v>
      </c>
      <c r="C2197" s="71" t="s">
        <v>4609</v>
      </c>
      <c r="D2197" t="s">
        <v>583</v>
      </c>
      <c r="E2197" t="s">
        <v>584</v>
      </c>
      <c r="F2197" t="s">
        <v>4586</v>
      </c>
      <c r="G2197" t="s">
        <v>2481</v>
      </c>
      <c r="H2197" t="s">
        <v>172</v>
      </c>
      <c r="I2197" t="s">
        <v>126</v>
      </c>
      <c r="J2197" t="s">
        <v>37</v>
      </c>
      <c r="K2197" t="s">
        <v>586</v>
      </c>
      <c r="L2197" t="s">
        <v>39</v>
      </c>
      <c r="M2197">
        <v>5978600</v>
      </c>
      <c r="N2197">
        <v>0</v>
      </c>
      <c r="O2197">
        <v>5978600</v>
      </c>
      <c r="P2197">
        <v>0</v>
      </c>
      <c r="Q2197" t="s">
        <v>2494</v>
      </c>
      <c r="R2197" t="s">
        <v>3091</v>
      </c>
      <c r="S2197" t="s">
        <v>3097</v>
      </c>
      <c r="T2197" t="s">
        <v>588</v>
      </c>
      <c r="U2197" t="s">
        <v>4610</v>
      </c>
      <c r="V2197" t="s">
        <v>4611</v>
      </c>
      <c r="W2197" t="s">
        <v>588</v>
      </c>
      <c r="X2197" t="str">
        <f t="shared" si="34"/>
        <v>Funcionamiento</v>
      </c>
      <c r="Y2197" t="s">
        <v>2481</v>
      </c>
    </row>
    <row r="2198" spans="1:25" x14ac:dyDescent="0.2">
      <c r="A2198" t="s">
        <v>3091</v>
      </c>
      <c r="B2198" t="s">
        <v>3080</v>
      </c>
      <c r="C2198" s="71" t="s">
        <v>4609</v>
      </c>
      <c r="D2198" t="s">
        <v>583</v>
      </c>
      <c r="E2198" t="s">
        <v>584</v>
      </c>
      <c r="F2198" t="s">
        <v>4586</v>
      </c>
      <c r="G2198" t="s">
        <v>2481</v>
      </c>
      <c r="H2198" t="s">
        <v>174</v>
      </c>
      <c r="I2198" t="s">
        <v>128</v>
      </c>
      <c r="J2198" t="s">
        <v>37</v>
      </c>
      <c r="K2198" t="s">
        <v>586</v>
      </c>
      <c r="L2198" t="s">
        <v>39</v>
      </c>
      <c r="M2198">
        <v>2041500</v>
      </c>
      <c r="N2198">
        <v>0</v>
      </c>
      <c r="O2198">
        <v>2041500</v>
      </c>
      <c r="P2198">
        <v>0</v>
      </c>
      <c r="Q2198" t="s">
        <v>2494</v>
      </c>
      <c r="R2198" t="s">
        <v>3091</v>
      </c>
      <c r="S2198" t="s">
        <v>3097</v>
      </c>
      <c r="T2198" t="s">
        <v>588</v>
      </c>
      <c r="U2198" t="s">
        <v>4610</v>
      </c>
      <c r="V2198" t="s">
        <v>4611</v>
      </c>
      <c r="W2198" t="s">
        <v>588</v>
      </c>
      <c r="X2198" t="str">
        <f t="shared" si="34"/>
        <v>Funcionamiento</v>
      </c>
      <c r="Y2198" t="s">
        <v>2481</v>
      </c>
    </row>
    <row r="2199" spans="1:25" x14ac:dyDescent="0.2">
      <c r="A2199" t="s">
        <v>3082</v>
      </c>
      <c r="B2199" t="s">
        <v>3757</v>
      </c>
      <c r="C2199" s="71" t="s">
        <v>4612</v>
      </c>
      <c r="D2199" t="s">
        <v>583</v>
      </c>
      <c r="E2199" t="s">
        <v>584</v>
      </c>
      <c r="F2199" t="s">
        <v>4586</v>
      </c>
      <c r="G2199" t="s">
        <v>2481</v>
      </c>
      <c r="H2199" t="s">
        <v>194</v>
      </c>
      <c r="I2199" t="s">
        <v>149</v>
      </c>
      <c r="J2199" t="s">
        <v>37</v>
      </c>
      <c r="K2199" t="s">
        <v>586</v>
      </c>
      <c r="L2199" t="s">
        <v>39</v>
      </c>
      <c r="M2199">
        <v>7517600</v>
      </c>
      <c r="N2199">
        <v>0</v>
      </c>
      <c r="O2199">
        <v>7517600</v>
      </c>
      <c r="P2199">
        <v>0</v>
      </c>
      <c r="Q2199" t="s">
        <v>2495</v>
      </c>
      <c r="R2199" t="s">
        <v>3082</v>
      </c>
      <c r="S2199" t="s">
        <v>3114</v>
      </c>
      <c r="T2199" t="s">
        <v>3114</v>
      </c>
      <c r="U2199" t="s">
        <v>4613</v>
      </c>
      <c r="V2199" t="s">
        <v>4614</v>
      </c>
      <c r="W2199" t="s">
        <v>588</v>
      </c>
      <c r="X2199" t="str">
        <f t="shared" si="34"/>
        <v>Funcionamiento</v>
      </c>
      <c r="Y2199" t="s">
        <v>2481</v>
      </c>
    </row>
    <row r="2200" spans="1:25" x14ac:dyDescent="0.2">
      <c r="A2200" t="s">
        <v>3102</v>
      </c>
      <c r="B2200" t="s">
        <v>3085</v>
      </c>
      <c r="C2200" s="71" t="s">
        <v>4615</v>
      </c>
      <c r="D2200" t="s">
        <v>583</v>
      </c>
      <c r="E2200" t="s">
        <v>584</v>
      </c>
      <c r="F2200" t="s">
        <v>3087</v>
      </c>
      <c r="G2200" t="s">
        <v>2481</v>
      </c>
      <c r="H2200" t="s">
        <v>197</v>
      </c>
      <c r="I2200" t="s">
        <v>155</v>
      </c>
      <c r="J2200" t="s">
        <v>37</v>
      </c>
      <c r="K2200" t="s">
        <v>586</v>
      </c>
      <c r="L2200" t="s">
        <v>39</v>
      </c>
      <c r="M2200">
        <v>109213920</v>
      </c>
      <c r="N2200">
        <v>-26362616</v>
      </c>
      <c r="O2200">
        <v>82851304</v>
      </c>
      <c r="P2200">
        <v>0</v>
      </c>
      <c r="Q2200" t="s">
        <v>2496</v>
      </c>
      <c r="R2200" t="s">
        <v>3102</v>
      </c>
      <c r="S2200" t="s">
        <v>4616</v>
      </c>
      <c r="T2200" t="s">
        <v>4617</v>
      </c>
      <c r="U2200" t="s">
        <v>11396</v>
      </c>
      <c r="V2200" t="s">
        <v>11397</v>
      </c>
      <c r="W2200" t="s">
        <v>588</v>
      </c>
      <c r="X2200" t="str">
        <f t="shared" si="34"/>
        <v>Inversión</v>
      </c>
      <c r="Y2200" t="s">
        <v>626</v>
      </c>
    </row>
    <row r="2201" spans="1:25" x14ac:dyDescent="0.2">
      <c r="A2201" t="s">
        <v>3097</v>
      </c>
      <c r="B2201" t="s">
        <v>3085</v>
      </c>
      <c r="C2201" s="71" t="s">
        <v>4618</v>
      </c>
      <c r="D2201" t="s">
        <v>583</v>
      </c>
      <c r="E2201" t="s">
        <v>584</v>
      </c>
      <c r="F2201" t="s">
        <v>3087</v>
      </c>
      <c r="G2201" t="s">
        <v>2481</v>
      </c>
      <c r="H2201" t="s">
        <v>197</v>
      </c>
      <c r="I2201" t="s">
        <v>155</v>
      </c>
      <c r="J2201" t="s">
        <v>37</v>
      </c>
      <c r="K2201" t="s">
        <v>586</v>
      </c>
      <c r="L2201" t="s">
        <v>39</v>
      </c>
      <c r="M2201">
        <v>31500000</v>
      </c>
      <c r="N2201">
        <v>1283333</v>
      </c>
      <c r="O2201">
        <v>32783333</v>
      </c>
      <c r="P2201">
        <v>1283333</v>
      </c>
      <c r="Q2201" t="s">
        <v>2497</v>
      </c>
      <c r="R2201" t="s">
        <v>3097</v>
      </c>
      <c r="S2201" t="s">
        <v>3187</v>
      </c>
      <c r="T2201" t="s">
        <v>3165</v>
      </c>
      <c r="U2201" t="s">
        <v>11398</v>
      </c>
      <c r="V2201" t="s">
        <v>11399</v>
      </c>
      <c r="W2201" t="s">
        <v>588</v>
      </c>
      <c r="X2201" t="str">
        <f t="shared" si="34"/>
        <v>Inversión</v>
      </c>
      <c r="Y2201" t="s">
        <v>626</v>
      </c>
    </row>
    <row r="2202" spans="1:25" x14ac:dyDescent="0.2">
      <c r="A2202" t="s">
        <v>3110</v>
      </c>
      <c r="B2202" t="s">
        <v>3085</v>
      </c>
      <c r="C2202" s="71" t="s">
        <v>4619</v>
      </c>
      <c r="D2202" t="s">
        <v>583</v>
      </c>
      <c r="E2202" t="s">
        <v>584</v>
      </c>
      <c r="F2202" t="s">
        <v>3087</v>
      </c>
      <c r="G2202" t="s">
        <v>2481</v>
      </c>
      <c r="H2202" t="s">
        <v>197</v>
      </c>
      <c r="I2202" t="s">
        <v>155</v>
      </c>
      <c r="J2202" t="s">
        <v>37</v>
      </c>
      <c r="K2202" t="s">
        <v>586</v>
      </c>
      <c r="L2202" t="s">
        <v>39</v>
      </c>
      <c r="M2202">
        <v>59460912</v>
      </c>
      <c r="N2202">
        <v>-1486523</v>
      </c>
      <c r="O2202">
        <v>57974389</v>
      </c>
      <c r="P2202">
        <v>1156184</v>
      </c>
      <c r="Q2202" t="s">
        <v>2498</v>
      </c>
      <c r="R2202" t="s">
        <v>3110</v>
      </c>
      <c r="S2202" t="s">
        <v>11400</v>
      </c>
      <c r="T2202" t="s">
        <v>4620</v>
      </c>
      <c r="U2202" t="s">
        <v>11401</v>
      </c>
      <c r="V2202" t="s">
        <v>11402</v>
      </c>
      <c r="W2202" t="s">
        <v>588</v>
      </c>
      <c r="X2202" t="str">
        <f t="shared" si="34"/>
        <v>Inversión</v>
      </c>
      <c r="Y2202" t="s">
        <v>626</v>
      </c>
    </row>
    <row r="2203" spans="1:25" x14ac:dyDescent="0.2">
      <c r="A2203" t="s">
        <v>3114</v>
      </c>
      <c r="B2203" t="s">
        <v>3085</v>
      </c>
      <c r="C2203" s="71" t="s">
        <v>4621</v>
      </c>
      <c r="D2203" t="s">
        <v>583</v>
      </c>
      <c r="E2203" t="s">
        <v>584</v>
      </c>
      <c r="F2203" t="s">
        <v>3087</v>
      </c>
      <c r="G2203" t="s">
        <v>2481</v>
      </c>
      <c r="H2203" t="s">
        <v>197</v>
      </c>
      <c r="I2203" t="s">
        <v>155</v>
      </c>
      <c r="J2203" t="s">
        <v>37</v>
      </c>
      <c r="K2203" t="s">
        <v>709</v>
      </c>
      <c r="L2203" t="s">
        <v>39</v>
      </c>
      <c r="M2203">
        <v>0</v>
      </c>
      <c r="N2203">
        <v>7781019</v>
      </c>
      <c r="O2203">
        <v>7781019</v>
      </c>
      <c r="P2203">
        <v>0</v>
      </c>
      <c r="Q2203" t="s">
        <v>2499</v>
      </c>
      <c r="R2203" t="s">
        <v>3114</v>
      </c>
      <c r="S2203" t="s">
        <v>3147</v>
      </c>
      <c r="T2203" t="s">
        <v>3146</v>
      </c>
      <c r="U2203" t="s">
        <v>11403</v>
      </c>
      <c r="V2203" t="s">
        <v>11404</v>
      </c>
      <c r="W2203" t="s">
        <v>588</v>
      </c>
      <c r="X2203" t="str">
        <f t="shared" si="34"/>
        <v>Inversión</v>
      </c>
      <c r="Y2203" t="s">
        <v>626</v>
      </c>
    </row>
    <row r="2204" spans="1:25" x14ac:dyDescent="0.2">
      <c r="A2204" t="s">
        <v>3114</v>
      </c>
      <c r="B2204" t="s">
        <v>3085</v>
      </c>
      <c r="C2204" s="71" t="s">
        <v>4621</v>
      </c>
      <c r="D2204" t="s">
        <v>583</v>
      </c>
      <c r="E2204" t="s">
        <v>584</v>
      </c>
      <c r="F2204" t="s">
        <v>3087</v>
      </c>
      <c r="G2204" t="s">
        <v>2481</v>
      </c>
      <c r="H2204" t="s">
        <v>197</v>
      </c>
      <c r="I2204" t="s">
        <v>155</v>
      </c>
      <c r="J2204" t="s">
        <v>37</v>
      </c>
      <c r="K2204" t="s">
        <v>586</v>
      </c>
      <c r="L2204" t="s">
        <v>39</v>
      </c>
      <c r="M2204">
        <v>16167228</v>
      </c>
      <c r="N2204">
        <v>0</v>
      </c>
      <c r="O2204">
        <v>16167228</v>
      </c>
      <c r="P2204">
        <v>0</v>
      </c>
      <c r="Q2204" t="s">
        <v>2499</v>
      </c>
      <c r="R2204" t="s">
        <v>3114</v>
      </c>
      <c r="S2204" t="s">
        <v>3147</v>
      </c>
      <c r="T2204" t="s">
        <v>3146</v>
      </c>
      <c r="U2204" t="s">
        <v>11403</v>
      </c>
      <c r="V2204" t="s">
        <v>11404</v>
      </c>
      <c r="W2204" t="s">
        <v>588</v>
      </c>
      <c r="X2204" t="str">
        <f t="shared" si="34"/>
        <v>Inversión</v>
      </c>
      <c r="Y2204" t="s">
        <v>626</v>
      </c>
    </row>
    <row r="2205" spans="1:25" x14ac:dyDescent="0.2">
      <c r="A2205" t="s">
        <v>3103</v>
      </c>
      <c r="B2205" t="s">
        <v>3085</v>
      </c>
      <c r="C2205" s="71" t="s">
        <v>4622</v>
      </c>
      <c r="D2205" t="s">
        <v>583</v>
      </c>
      <c r="E2205" t="s">
        <v>584</v>
      </c>
      <c r="F2205" t="s">
        <v>3087</v>
      </c>
      <c r="G2205" t="s">
        <v>2481</v>
      </c>
      <c r="H2205" t="s">
        <v>197</v>
      </c>
      <c r="I2205" t="s">
        <v>155</v>
      </c>
      <c r="J2205" t="s">
        <v>37</v>
      </c>
      <c r="K2205" t="s">
        <v>709</v>
      </c>
      <c r="L2205" t="s">
        <v>39</v>
      </c>
      <c r="M2205">
        <v>34753065</v>
      </c>
      <c r="N2205">
        <v>0</v>
      </c>
      <c r="O2205">
        <v>34753065</v>
      </c>
      <c r="P2205">
        <v>0</v>
      </c>
      <c r="Q2205" t="s">
        <v>2500</v>
      </c>
      <c r="R2205" t="s">
        <v>3103</v>
      </c>
      <c r="S2205" t="s">
        <v>3103</v>
      </c>
      <c r="T2205" t="s">
        <v>3132</v>
      </c>
      <c r="U2205" t="s">
        <v>11405</v>
      </c>
      <c r="V2205" t="s">
        <v>11406</v>
      </c>
      <c r="W2205" t="s">
        <v>588</v>
      </c>
      <c r="X2205" t="str">
        <f t="shared" si="34"/>
        <v>Inversión</v>
      </c>
      <c r="Y2205" t="s">
        <v>626</v>
      </c>
    </row>
    <row r="2206" spans="1:25" x14ac:dyDescent="0.2">
      <c r="A2206" t="s">
        <v>3122</v>
      </c>
      <c r="B2206" t="s">
        <v>3085</v>
      </c>
      <c r="C2206" s="71" t="s">
        <v>4623</v>
      </c>
      <c r="D2206" t="s">
        <v>583</v>
      </c>
      <c r="E2206" t="s">
        <v>584</v>
      </c>
      <c r="F2206" t="s">
        <v>3087</v>
      </c>
      <c r="G2206" t="s">
        <v>2481</v>
      </c>
      <c r="H2206" t="s">
        <v>197</v>
      </c>
      <c r="I2206" t="s">
        <v>155</v>
      </c>
      <c r="J2206" t="s">
        <v>37</v>
      </c>
      <c r="K2206" t="s">
        <v>709</v>
      </c>
      <c r="L2206" t="s">
        <v>39</v>
      </c>
      <c r="M2206">
        <v>26125000</v>
      </c>
      <c r="N2206">
        <v>0</v>
      </c>
      <c r="O2206">
        <v>26125000</v>
      </c>
      <c r="P2206">
        <v>0</v>
      </c>
      <c r="Q2206" t="s">
        <v>2501</v>
      </c>
      <c r="R2206" t="s">
        <v>3122</v>
      </c>
      <c r="S2206" t="s">
        <v>3181</v>
      </c>
      <c r="T2206" t="s">
        <v>3171</v>
      </c>
      <c r="U2206" t="s">
        <v>11407</v>
      </c>
      <c r="V2206" t="s">
        <v>11408</v>
      </c>
      <c r="W2206" t="s">
        <v>588</v>
      </c>
      <c r="X2206" t="str">
        <f t="shared" si="34"/>
        <v>Inversión</v>
      </c>
      <c r="Y2206" t="s">
        <v>626</v>
      </c>
    </row>
    <row r="2207" spans="1:25" x14ac:dyDescent="0.2">
      <c r="A2207" t="s">
        <v>3135</v>
      </c>
      <c r="B2207" t="s">
        <v>3125</v>
      </c>
      <c r="C2207" s="71" t="s">
        <v>4624</v>
      </c>
      <c r="D2207" t="s">
        <v>583</v>
      </c>
      <c r="E2207" t="s">
        <v>584</v>
      </c>
      <c r="F2207" t="s">
        <v>4586</v>
      </c>
      <c r="G2207" t="s">
        <v>2481</v>
      </c>
      <c r="H2207" t="s">
        <v>171</v>
      </c>
      <c r="I2207" t="s">
        <v>125</v>
      </c>
      <c r="J2207" t="s">
        <v>37</v>
      </c>
      <c r="K2207" t="s">
        <v>586</v>
      </c>
      <c r="L2207" t="s">
        <v>39</v>
      </c>
      <c r="M2207">
        <v>4141347</v>
      </c>
      <c r="N2207">
        <v>0</v>
      </c>
      <c r="O2207">
        <v>4141347</v>
      </c>
      <c r="P2207">
        <v>0</v>
      </c>
      <c r="Q2207" t="s">
        <v>2502</v>
      </c>
      <c r="R2207" t="s">
        <v>3135</v>
      </c>
      <c r="S2207" t="s">
        <v>4436</v>
      </c>
      <c r="T2207" t="s">
        <v>588</v>
      </c>
      <c r="U2207" t="s">
        <v>4625</v>
      </c>
      <c r="V2207" t="s">
        <v>4626</v>
      </c>
      <c r="W2207" t="s">
        <v>588</v>
      </c>
      <c r="X2207" t="str">
        <f t="shared" si="34"/>
        <v>Funcionamiento</v>
      </c>
      <c r="Y2207" t="s">
        <v>2481</v>
      </c>
    </row>
    <row r="2208" spans="1:25" x14ac:dyDescent="0.2">
      <c r="A2208" t="s">
        <v>3135</v>
      </c>
      <c r="B2208" t="s">
        <v>3125</v>
      </c>
      <c r="C2208" s="71" t="s">
        <v>4624</v>
      </c>
      <c r="D2208" t="s">
        <v>583</v>
      </c>
      <c r="E2208" t="s">
        <v>584</v>
      </c>
      <c r="F2208" t="s">
        <v>4586</v>
      </c>
      <c r="G2208" t="s">
        <v>2481</v>
      </c>
      <c r="H2208" t="s">
        <v>166</v>
      </c>
      <c r="I2208" t="s">
        <v>120</v>
      </c>
      <c r="J2208" t="s">
        <v>37</v>
      </c>
      <c r="K2208" t="s">
        <v>586</v>
      </c>
      <c r="L2208" t="s">
        <v>39</v>
      </c>
      <c r="M2208">
        <v>929193</v>
      </c>
      <c r="N2208">
        <v>0</v>
      </c>
      <c r="O2208">
        <v>929193</v>
      </c>
      <c r="P2208">
        <v>0</v>
      </c>
      <c r="Q2208" t="s">
        <v>2502</v>
      </c>
      <c r="R2208" t="s">
        <v>3135</v>
      </c>
      <c r="S2208" t="s">
        <v>4436</v>
      </c>
      <c r="T2208" t="s">
        <v>588</v>
      </c>
      <c r="U2208" t="s">
        <v>4625</v>
      </c>
      <c r="V2208" t="s">
        <v>4626</v>
      </c>
      <c r="W2208" t="s">
        <v>588</v>
      </c>
      <c r="X2208" t="str">
        <f t="shared" si="34"/>
        <v>Funcionamiento</v>
      </c>
      <c r="Y2208" t="s">
        <v>2481</v>
      </c>
    </row>
    <row r="2209" spans="1:25" x14ac:dyDescent="0.2">
      <c r="A2209" t="s">
        <v>3135</v>
      </c>
      <c r="B2209" t="s">
        <v>3125</v>
      </c>
      <c r="C2209" s="71" t="s">
        <v>4624</v>
      </c>
      <c r="D2209" t="s">
        <v>583</v>
      </c>
      <c r="E2209" t="s">
        <v>584</v>
      </c>
      <c r="F2209" t="s">
        <v>4586</v>
      </c>
      <c r="G2209" t="s">
        <v>2481</v>
      </c>
      <c r="H2209" t="s">
        <v>182</v>
      </c>
      <c r="I2209" t="s">
        <v>136</v>
      </c>
      <c r="J2209" t="s">
        <v>37</v>
      </c>
      <c r="K2209" t="s">
        <v>586</v>
      </c>
      <c r="L2209" t="s">
        <v>39</v>
      </c>
      <c r="M2209">
        <v>568243</v>
      </c>
      <c r="N2209">
        <v>0</v>
      </c>
      <c r="O2209">
        <v>568243</v>
      </c>
      <c r="P2209">
        <v>0</v>
      </c>
      <c r="Q2209" t="s">
        <v>2502</v>
      </c>
      <c r="R2209" t="s">
        <v>3135</v>
      </c>
      <c r="S2209" t="s">
        <v>4436</v>
      </c>
      <c r="T2209" t="s">
        <v>588</v>
      </c>
      <c r="U2209" t="s">
        <v>4625</v>
      </c>
      <c r="V2209" t="s">
        <v>4626</v>
      </c>
      <c r="W2209" t="s">
        <v>588</v>
      </c>
      <c r="X2209" t="str">
        <f t="shared" si="34"/>
        <v>Funcionamiento</v>
      </c>
      <c r="Y2209" t="s">
        <v>2481</v>
      </c>
    </row>
    <row r="2210" spans="1:25" x14ac:dyDescent="0.2">
      <c r="A2210" t="s">
        <v>3135</v>
      </c>
      <c r="B2210" t="s">
        <v>3125</v>
      </c>
      <c r="C2210" s="71" t="s">
        <v>4624</v>
      </c>
      <c r="D2210" t="s">
        <v>583</v>
      </c>
      <c r="E2210" t="s">
        <v>584</v>
      </c>
      <c r="F2210" t="s">
        <v>4586</v>
      </c>
      <c r="G2210" t="s">
        <v>2481</v>
      </c>
      <c r="H2210" t="s">
        <v>167</v>
      </c>
      <c r="I2210" t="s">
        <v>3051</v>
      </c>
      <c r="J2210" t="s">
        <v>37</v>
      </c>
      <c r="K2210" t="s">
        <v>586</v>
      </c>
      <c r="L2210" t="s">
        <v>39</v>
      </c>
      <c r="M2210">
        <v>1172536</v>
      </c>
      <c r="N2210">
        <v>0</v>
      </c>
      <c r="O2210">
        <v>1172536</v>
      </c>
      <c r="P2210">
        <v>0</v>
      </c>
      <c r="Q2210" t="s">
        <v>2502</v>
      </c>
      <c r="R2210" t="s">
        <v>3135</v>
      </c>
      <c r="S2210" t="s">
        <v>4436</v>
      </c>
      <c r="T2210" t="s">
        <v>588</v>
      </c>
      <c r="U2210" t="s">
        <v>4625</v>
      </c>
      <c r="V2210" t="s">
        <v>4626</v>
      </c>
      <c r="W2210" t="s">
        <v>588</v>
      </c>
      <c r="X2210" t="str">
        <f t="shared" si="34"/>
        <v>Funcionamiento</v>
      </c>
      <c r="Y2210" t="s">
        <v>2481</v>
      </c>
    </row>
    <row r="2211" spans="1:25" x14ac:dyDescent="0.2">
      <c r="A2211" t="s">
        <v>3135</v>
      </c>
      <c r="B2211" t="s">
        <v>3125</v>
      </c>
      <c r="C2211" s="71" t="s">
        <v>4624</v>
      </c>
      <c r="D2211" t="s">
        <v>583</v>
      </c>
      <c r="E2211" t="s">
        <v>584</v>
      </c>
      <c r="F2211" t="s">
        <v>4586</v>
      </c>
      <c r="G2211" t="s">
        <v>2481</v>
      </c>
      <c r="H2211" t="s">
        <v>181</v>
      </c>
      <c r="I2211" t="s">
        <v>135</v>
      </c>
      <c r="J2211" t="s">
        <v>37</v>
      </c>
      <c r="K2211" t="s">
        <v>586</v>
      </c>
      <c r="L2211" t="s">
        <v>39</v>
      </c>
      <c r="M2211">
        <v>2584371</v>
      </c>
      <c r="N2211">
        <v>0</v>
      </c>
      <c r="O2211">
        <v>2584371</v>
      </c>
      <c r="P2211">
        <v>0</v>
      </c>
      <c r="Q2211" t="s">
        <v>2502</v>
      </c>
      <c r="R2211" t="s">
        <v>3135</v>
      </c>
      <c r="S2211" t="s">
        <v>4436</v>
      </c>
      <c r="T2211" t="s">
        <v>588</v>
      </c>
      <c r="U2211" t="s">
        <v>4625</v>
      </c>
      <c r="V2211" t="s">
        <v>4626</v>
      </c>
      <c r="W2211" t="s">
        <v>588</v>
      </c>
      <c r="X2211" t="str">
        <f t="shared" si="34"/>
        <v>Funcionamiento</v>
      </c>
      <c r="Y2211" t="s">
        <v>2481</v>
      </c>
    </row>
    <row r="2212" spans="1:25" x14ac:dyDescent="0.2">
      <c r="A2212" t="s">
        <v>3135</v>
      </c>
      <c r="B2212" t="s">
        <v>3125</v>
      </c>
      <c r="C2212" s="71" t="s">
        <v>4624</v>
      </c>
      <c r="D2212" t="s">
        <v>583</v>
      </c>
      <c r="E2212" t="s">
        <v>584</v>
      </c>
      <c r="F2212" t="s">
        <v>4586</v>
      </c>
      <c r="G2212" t="s">
        <v>2481</v>
      </c>
      <c r="H2212" t="s">
        <v>164</v>
      </c>
      <c r="I2212" t="s">
        <v>118</v>
      </c>
      <c r="J2212" t="s">
        <v>37</v>
      </c>
      <c r="K2212" t="s">
        <v>586</v>
      </c>
      <c r="L2212" t="s">
        <v>39</v>
      </c>
      <c r="M2212">
        <v>52647622</v>
      </c>
      <c r="N2212">
        <v>0</v>
      </c>
      <c r="O2212">
        <v>52647622</v>
      </c>
      <c r="P2212">
        <v>0</v>
      </c>
      <c r="Q2212" t="s">
        <v>2502</v>
      </c>
      <c r="R2212" t="s">
        <v>3135</v>
      </c>
      <c r="S2212" t="s">
        <v>4436</v>
      </c>
      <c r="T2212" t="s">
        <v>588</v>
      </c>
      <c r="U2212" t="s">
        <v>4625</v>
      </c>
      <c r="V2212" t="s">
        <v>4626</v>
      </c>
      <c r="W2212" t="s">
        <v>588</v>
      </c>
      <c r="X2212" t="str">
        <f t="shared" si="34"/>
        <v>Funcionamiento</v>
      </c>
      <c r="Y2212" t="s">
        <v>2481</v>
      </c>
    </row>
    <row r="2213" spans="1:25" x14ac:dyDescent="0.2">
      <c r="A2213" t="s">
        <v>3135</v>
      </c>
      <c r="B2213" t="s">
        <v>3125</v>
      </c>
      <c r="C2213" s="71" t="s">
        <v>4624</v>
      </c>
      <c r="D2213" t="s">
        <v>583</v>
      </c>
      <c r="E2213" t="s">
        <v>584</v>
      </c>
      <c r="F2213" t="s">
        <v>4586</v>
      </c>
      <c r="G2213" t="s">
        <v>2481</v>
      </c>
      <c r="H2213" t="s">
        <v>169</v>
      </c>
      <c r="I2213" t="s">
        <v>123</v>
      </c>
      <c r="J2213" t="s">
        <v>37</v>
      </c>
      <c r="K2213" t="s">
        <v>586</v>
      </c>
      <c r="L2213" t="s">
        <v>39</v>
      </c>
      <c r="M2213">
        <v>1211214</v>
      </c>
      <c r="N2213">
        <v>0</v>
      </c>
      <c r="O2213">
        <v>1211214</v>
      </c>
      <c r="P2213">
        <v>0</v>
      </c>
      <c r="Q2213" t="s">
        <v>2502</v>
      </c>
      <c r="R2213" t="s">
        <v>3135</v>
      </c>
      <c r="S2213" t="s">
        <v>4436</v>
      </c>
      <c r="T2213" t="s">
        <v>588</v>
      </c>
      <c r="U2213" t="s">
        <v>4625</v>
      </c>
      <c r="V2213" t="s">
        <v>4626</v>
      </c>
      <c r="W2213" t="s">
        <v>588</v>
      </c>
      <c r="X2213" t="str">
        <f t="shared" si="34"/>
        <v>Funcionamiento</v>
      </c>
      <c r="Y2213" t="s">
        <v>2481</v>
      </c>
    </row>
    <row r="2214" spans="1:25" x14ac:dyDescent="0.2">
      <c r="A2214" t="s">
        <v>3135</v>
      </c>
      <c r="B2214" t="s">
        <v>3125</v>
      </c>
      <c r="C2214" s="71" t="s">
        <v>4624</v>
      </c>
      <c r="D2214" t="s">
        <v>583</v>
      </c>
      <c r="E2214" t="s">
        <v>584</v>
      </c>
      <c r="F2214" t="s">
        <v>4586</v>
      </c>
      <c r="G2214" t="s">
        <v>2481</v>
      </c>
      <c r="H2214" t="s">
        <v>168</v>
      </c>
      <c r="I2214" t="s">
        <v>122</v>
      </c>
      <c r="J2214" t="s">
        <v>37</v>
      </c>
      <c r="K2214" t="s">
        <v>586</v>
      </c>
      <c r="L2214" t="s">
        <v>39</v>
      </c>
      <c r="M2214">
        <v>10265</v>
      </c>
      <c r="N2214">
        <v>0</v>
      </c>
      <c r="O2214">
        <v>10265</v>
      </c>
      <c r="P2214">
        <v>0</v>
      </c>
      <c r="Q2214" t="s">
        <v>2502</v>
      </c>
      <c r="R2214" t="s">
        <v>3135</v>
      </c>
      <c r="S2214" t="s">
        <v>4436</v>
      </c>
      <c r="T2214" t="s">
        <v>588</v>
      </c>
      <c r="U2214" t="s">
        <v>4625</v>
      </c>
      <c r="V2214" t="s">
        <v>4626</v>
      </c>
      <c r="W2214" t="s">
        <v>588</v>
      </c>
      <c r="X2214" t="str">
        <f t="shared" si="34"/>
        <v>Funcionamiento</v>
      </c>
      <c r="Y2214" t="s">
        <v>2481</v>
      </c>
    </row>
    <row r="2215" spans="1:25" x14ac:dyDescent="0.2">
      <c r="A2215" t="s">
        <v>3135</v>
      </c>
      <c r="B2215" t="s">
        <v>3125</v>
      </c>
      <c r="C2215" s="71" t="s">
        <v>4624</v>
      </c>
      <c r="D2215" t="s">
        <v>583</v>
      </c>
      <c r="E2215" t="s">
        <v>584</v>
      </c>
      <c r="F2215" t="s">
        <v>4586</v>
      </c>
      <c r="G2215" t="s">
        <v>2481</v>
      </c>
      <c r="H2215" t="s">
        <v>178</v>
      </c>
      <c r="I2215" t="s">
        <v>132</v>
      </c>
      <c r="J2215" t="s">
        <v>37</v>
      </c>
      <c r="K2215" t="s">
        <v>586</v>
      </c>
      <c r="L2215" t="s">
        <v>39</v>
      </c>
      <c r="M2215">
        <v>4050967</v>
      </c>
      <c r="N2215">
        <v>0</v>
      </c>
      <c r="O2215">
        <v>4050967</v>
      </c>
      <c r="P2215">
        <v>0</v>
      </c>
      <c r="Q2215" t="s">
        <v>2502</v>
      </c>
      <c r="R2215" t="s">
        <v>3135</v>
      </c>
      <c r="S2215" t="s">
        <v>4436</v>
      </c>
      <c r="T2215" t="s">
        <v>588</v>
      </c>
      <c r="U2215" t="s">
        <v>4625</v>
      </c>
      <c r="V2215" t="s">
        <v>4626</v>
      </c>
      <c r="W2215" t="s">
        <v>588</v>
      </c>
      <c r="X2215" t="str">
        <f t="shared" si="34"/>
        <v>Funcionamiento</v>
      </c>
      <c r="Y2215" t="s">
        <v>2481</v>
      </c>
    </row>
    <row r="2216" spans="1:25" x14ac:dyDescent="0.2">
      <c r="A2216" t="s">
        <v>3135</v>
      </c>
      <c r="B2216" t="s">
        <v>3125</v>
      </c>
      <c r="C2216" s="71" t="s">
        <v>4624</v>
      </c>
      <c r="D2216" t="s">
        <v>583</v>
      </c>
      <c r="E2216" t="s">
        <v>584</v>
      </c>
      <c r="F2216" t="s">
        <v>4586</v>
      </c>
      <c r="G2216" t="s">
        <v>2481</v>
      </c>
      <c r="H2216" t="s">
        <v>179</v>
      </c>
      <c r="I2216" t="s">
        <v>133</v>
      </c>
      <c r="J2216" t="s">
        <v>37</v>
      </c>
      <c r="K2216" t="s">
        <v>586</v>
      </c>
      <c r="L2216" t="s">
        <v>39</v>
      </c>
      <c r="M2216">
        <v>29172</v>
      </c>
      <c r="N2216">
        <v>0</v>
      </c>
      <c r="O2216">
        <v>29172</v>
      </c>
      <c r="P2216">
        <v>0</v>
      </c>
      <c r="Q2216" t="s">
        <v>2502</v>
      </c>
      <c r="R2216" t="s">
        <v>3135</v>
      </c>
      <c r="S2216" t="s">
        <v>4436</v>
      </c>
      <c r="T2216" t="s">
        <v>588</v>
      </c>
      <c r="U2216" t="s">
        <v>4625</v>
      </c>
      <c r="V2216" t="s">
        <v>4626</v>
      </c>
      <c r="W2216" t="s">
        <v>588</v>
      </c>
      <c r="X2216" t="str">
        <f t="shared" si="34"/>
        <v>Funcionamiento</v>
      </c>
      <c r="Y2216" t="s">
        <v>2481</v>
      </c>
    </row>
    <row r="2217" spans="1:25" x14ac:dyDescent="0.2">
      <c r="A2217" t="s">
        <v>3135</v>
      </c>
      <c r="B2217" t="s">
        <v>3125</v>
      </c>
      <c r="C2217" s="71" t="s">
        <v>4624</v>
      </c>
      <c r="D2217" t="s">
        <v>583</v>
      </c>
      <c r="E2217" t="s">
        <v>584</v>
      </c>
      <c r="F2217" t="s">
        <v>4586</v>
      </c>
      <c r="G2217" t="s">
        <v>2481</v>
      </c>
      <c r="H2217" t="s">
        <v>180</v>
      </c>
      <c r="I2217" t="s">
        <v>134</v>
      </c>
      <c r="J2217" t="s">
        <v>37</v>
      </c>
      <c r="K2217" t="s">
        <v>586</v>
      </c>
      <c r="L2217" t="s">
        <v>39</v>
      </c>
      <c r="M2217">
        <v>323484</v>
      </c>
      <c r="N2217">
        <v>0</v>
      </c>
      <c r="O2217">
        <v>323484</v>
      </c>
      <c r="P2217">
        <v>0</v>
      </c>
      <c r="Q2217" t="s">
        <v>2502</v>
      </c>
      <c r="R2217" t="s">
        <v>3135</v>
      </c>
      <c r="S2217" t="s">
        <v>4436</v>
      </c>
      <c r="T2217" t="s">
        <v>588</v>
      </c>
      <c r="U2217" t="s">
        <v>4625</v>
      </c>
      <c r="V2217" t="s">
        <v>4626</v>
      </c>
      <c r="W2217" t="s">
        <v>588</v>
      </c>
      <c r="X2217" t="str">
        <f t="shared" si="34"/>
        <v>Funcionamiento</v>
      </c>
      <c r="Y2217" t="s">
        <v>2481</v>
      </c>
    </row>
    <row r="2218" spans="1:25" x14ac:dyDescent="0.2">
      <c r="A2218" t="s">
        <v>3119</v>
      </c>
      <c r="B2218" t="s">
        <v>3125</v>
      </c>
      <c r="C2218" s="71" t="s">
        <v>4627</v>
      </c>
      <c r="D2218" t="s">
        <v>583</v>
      </c>
      <c r="E2218" t="s">
        <v>584</v>
      </c>
      <c r="F2218" t="s">
        <v>4586</v>
      </c>
      <c r="G2218" t="s">
        <v>2481</v>
      </c>
      <c r="H2218" t="s">
        <v>172</v>
      </c>
      <c r="I2218" t="s">
        <v>126</v>
      </c>
      <c r="J2218" t="s">
        <v>37</v>
      </c>
      <c r="K2218" t="s">
        <v>586</v>
      </c>
      <c r="L2218" t="s">
        <v>39</v>
      </c>
      <c r="M2218">
        <v>5956100</v>
      </c>
      <c r="N2218">
        <v>0</v>
      </c>
      <c r="O2218">
        <v>5956100</v>
      </c>
      <c r="P2218">
        <v>0</v>
      </c>
      <c r="Q2218" t="s">
        <v>2503</v>
      </c>
      <c r="R2218" t="s">
        <v>3119</v>
      </c>
      <c r="S2218" t="s">
        <v>3177</v>
      </c>
      <c r="T2218" t="s">
        <v>588</v>
      </c>
      <c r="U2218" t="s">
        <v>4628</v>
      </c>
      <c r="V2218" t="s">
        <v>4629</v>
      </c>
      <c r="W2218" t="s">
        <v>588</v>
      </c>
      <c r="X2218" t="str">
        <f t="shared" si="34"/>
        <v>Funcionamiento</v>
      </c>
      <c r="Y2218" t="s">
        <v>2481</v>
      </c>
    </row>
    <row r="2219" spans="1:25" x14ac:dyDescent="0.2">
      <c r="A2219" t="s">
        <v>3119</v>
      </c>
      <c r="B2219" t="s">
        <v>3125</v>
      </c>
      <c r="C2219" s="71" t="s">
        <v>4627</v>
      </c>
      <c r="D2219" t="s">
        <v>583</v>
      </c>
      <c r="E2219" t="s">
        <v>584</v>
      </c>
      <c r="F2219" t="s">
        <v>4586</v>
      </c>
      <c r="G2219" t="s">
        <v>2481</v>
      </c>
      <c r="H2219" t="s">
        <v>175</v>
      </c>
      <c r="I2219" t="s">
        <v>129</v>
      </c>
      <c r="J2219" t="s">
        <v>37</v>
      </c>
      <c r="K2219" t="s">
        <v>586</v>
      </c>
      <c r="L2219" t="s">
        <v>39</v>
      </c>
      <c r="M2219">
        <v>544000</v>
      </c>
      <c r="N2219">
        <v>0</v>
      </c>
      <c r="O2219">
        <v>544000</v>
      </c>
      <c r="P2219">
        <v>0</v>
      </c>
      <c r="Q2219" t="s">
        <v>2503</v>
      </c>
      <c r="R2219" t="s">
        <v>3119</v>
      </c>
      <c r="S2219" t="s">
        <v>3177</v>
      </c>
      <c r="T2219" t="s">
        <v>588</v>
      </c>
      <c r="U2219" t="s">
        <v>4628</v>
      </c>
      <c r="V2219" t="s">
        <v>4629</v>
      </c>
      <c r="W2219" t="s">
        <v>588</v>
      </c>
      <c r="X2219" t="str">
        <f t="shared" si="34"/>
        <v>Funcionamiento</v>
      </c>
      <c r="Y2219" t="s">
        <v>2481</v>
      </c>
    </row>
    <row r="2220" spans="1:25" x14ac:dyDescent="0.2">
      <c r="A2220" t="s">
        <v>3119</v>
      </c>
      <c r="B2220" t="s">
        <v>3125</v>
      </c>
      <c r="C2220" s="71" t="s">
        <v>4627</v>
      </c>
      <c r="D2220" t="s">
        <v>583</v>
      </c>
      <c r="E2220" t="s">
        <v>584</v>
      </c>
      <c r="F2220" t="s">
        <v>4586</v>
      </c>
      <c r="G2220" t="s">
        <v>2481</v>
      </c>
      <c r="H2220" t="s">
        <v>176</v>
      </c>
      <c r="I2220" t="s">
        <v>130</v>
      </c>
      <c r="J2220" t="s">
        <v>37</v>
      </c>
      <c r="K2220" t="s">
        <v>586</v>
      </c>
      <c r="L2220" t="s">
        <v>39</v>
      </c>
      <c r="M2220">
        <v>1647200</v>
      </c>
      <c r="N2220">
        <v>0</v>
      </c>
      <c r="O2220">
        <v>1647200</v>
      </c>
      <c r="P2220">
        <v>0</v>
      </c>
      <c r="Q2220" t="s">
        <v>2503</v>
      </c>
      <c r="R2220" t="s">
        <v>3119</v>
      </c>
      <c r="S2220" t="s">
        <v>3177</v>
      </c>
      <c r="T2220" t="s">
        <v>588</v>
      </c>
      <c r="U2220" t="s">
        <v>4628</v>
      </c>
      <c r="V2220" t="s">
        <v>4629</v>
      </c>
      <c r="W2220" t="s">
        <v>588</v>
      </c>
      <c r="X2220" t="str">
        <f t="shared" si="34"/>
        <v>Funcionamiento</v>
      </c>
      <c r="Y2220" t="s">
        <v>2481</v>
      </c>
    </row>
    <row r="2221" spans="1:25" x14ac:dyDescent="0.2">
      <c r="A2221" t="s">
        <v>3119</v>
      </c>
      <c r="B2221" t="s">
        <v>3125</v>
      </c>
      <c r="C2221" s="71" t="s">
        <v>4627</v>
      </c>
      <c r="D2221" t="s">
        <v>583</v>
      </c>
      <c r="E2221" t="s">
        <v>584</v>
      </c>
      <c r="F2221" t="s">
        <v>4586</v>
      </c>
      <c r="G2221" t="s">
        <v>2481</v>
      </c>
      <c r="H2221" t="s">
        <v>177</v>
      </c>
      <c r="I2221" t="s">
        <v>131</v>
      </c>
      <c r="J2221" t="s">
        <v>37</v>
      </c>
      <c r="K2221" t="s">
        <v>586</v>
      </c>
      <c r="L2221" t="s">
        <v>39</v>
      </c>
      <c r="M2221">
        <v>1098500</v>
      </c>
      <c r="N2221">
        <v>0</v>
      </c>
      <c r="O2221">
        <v>1098500</v>
      </c>
      <c r="P2221">
        <v>0</v>
      </c>
      <c r="Q2221" t="s">
        <v>2503</v>
      </c>
      <c r="R2221" t="s">
        <v>3119</v>
      </c>
      <c r="S2221" t="s">
        <v>3177</v>
      </c>
      <c r="T2221" t="s">
        <v>588</v>
      </c>
      <c r="U2221" t="s">
        <v>4628</v>
      </c>
      <c r="V2221" t="s">
        <v>4629</v>
      </c>
      <c r="W2221" t="s">
        <v>588</v>
      </c>
      <c r="X2221" t="str">
        <f t="shared" si="34"/>
        <v>Funcionamiento</v>
      </c>
      <c r="Y2221" t="s">
        <v>2481</v>
      </c>
    </row>
    <row r="2222" spans="1:25" x14ac:dyDescent="0.2">
      <c r="A2222" t="s">
        <v>3119</v>
      </c>
      <c r="B2222" t="s">
        <v>3125</v>
      </c>
      <c r="C2222" s="71" t="s">
        <v>4627</v>
      </c>
      <c r="D2222" t="s">
        <v>583</v>
      </c>
      <c r="E2222" t="s">
        <v>584</v>
      </c>
      <c r="F2222" t="s">
        <v>4586</v>
      </c>
      <c r="G2222" t="s">
        <v>2481</v>
      </c>
      <c r="H2222" t="s">
        <v>174</v>
      </c>
      <c r="I2222" t="s">
        <v>128</v>
      </c>
      <c r="J2222" t="s">
        <v>37</v>
      </c>
      <c r="K2222" t="s">
        <v>586</v>
      </c>
      <c r="L2222" t="s">
        <v>39</v>
      </c>
      <c r="M2222">
        <v>2195900</v>
      </c>
      <c r="N2222">
        <v>0</v>
      </c>
      <c r="O2222">
        <v>2195900</v>
      </c>
      <c r="P2222">
        <v>0</v>
      </c>
      <c r="Q2222" t="s">
        <v>2503</v>
      </c>
      <c r="R2222" t="s">
        <v>3119</v>
      </c>
      <c r="S2222" t="s">
        <v>3177</v>
      </c>
      <c r="T2222" t="s">
        <v>588</v>
      </c>
      <c r="U2222" t="s">
        <v>4628</v>
      </c>
      <c r="V2222" t="s">
        <v>4629</v>
      </c>
      <c r="W2222" t="s">
        <v>588</v>
      </c>
      <c r="X2222" t="str">
        <f t="shared" si="34"/>
        <v>Funcionamiento</v>
      </c>
      <c r="Y2222" t="s">
        <v>2481</v>
      </c>
    </row>
    <row r="2223" spans="1:25" x14ac:dyDescent="0.2">
      <c r="A2223" t="s">
        <v>3119</v>
      </c>
      <c r="B2223" t="s">
        <v>3125</v>
      </c>
      <c r="C2223" s="71" t="s">
        <v>4627</v>
      </c>
      <c r="D2223" t="s">
        <v>583</v>
      </c>
      <c r="E2223" t="s">
        <v>584</v>
      </c>
      <c r="F2223" t="s">
        <v>4586</v>
      </c>
      <c r="G2223" t="s">
        <v>2481</v>
      </c>
      <c r="H2223" t="s">
        <v>173</v>
      </c>
      <c r="I2223" t="s">
        <v>127</v>
      </c>
      <c r="J2223" t="s">
        <v>37</v>
      </c>
      <c r="K2223" t="s">
        <v>586</v>
      </c>
      <c r="L2223" t="s">
        <v>39</v>
      </c>
      <c r="M2223">
        <v>4219400</v>
      </c>
      <c r="N2223">
        <v>0</v>
      </c>
      <c r="O2223">
        <v>4219400</v>
      </c>
      <c r="P2223">
        <v>0</v>
      </c>
      <c r="Q2223" t="s">
        <v>2503</v>
      </c>
      <c r="R2223" t="s">
        <v>3119</v>
      </c>
      <c r="S2223" t="s">
        <v>3177</v>
      </c>
      <c r="T2223" t="s">
        <v>588</v>
      </c>
      <c r="U2223" t="s">
        <v>4628</v>
      </c>
      <c r="V2223" t="s">
        <v>4629</v>
      </c>
      <c r="W2223" t="s">
        <v>588</v>
      </c>
      <c r="X2223" t="str">
        <f t="shared" si="34"/>
        <v>Funcionamiento</v>
      </c>
      <c r="Y2223" t="s">
        <v>2481</v>
      </c>
    </row>
    <row r="2224" spans="1:25" x14ac:dyDescent="0.2">
      <c r="A2224" t="s">
        <v>3118</v>
      </c>
      <c r="B2224" t="s">
        <v>3142</v>
      </c>
      <c r="C2224" s="71" t="s">
        <v>4630</v>
      </c>
      <c r="D2224" t="s">
        <v>583</v>
      </c>
      <c r="E2224" t="s">
        <v>584</v>
      </c>
      <c r="F2224" t="s">
        <v>3144</v>
      </c>
      <c r="G2224" t="s">
        <v>2481</v>
      </c>
      <c r="H2224" t="s">
        <v>199</v>
      </c>
      <c r="I2224" t="s">
        <v>159</v>
      </c>
      <c r="J2224" t="s">
        <v>48</v>
      </c>
      <c r="K2224" t="s">
        <v>596</v>
      </c>
      <c r="L2224" t="s">
        <v>39</v>
      </c>
      <c r="M2224">
        <v>24269760</v>
      </c>
      <c r="N2224">
        <v>0</v>
      </c>
      <c r="O2224">
        <v>24269760</v>
      </c>
      <c r="P2224">
        <v>0</v>
      </c>
      <c r="Q2224" t="s">
        <v>2504</v>
      </c>
      <c r="R2224" t="s">
        <v>3118</v>
      </c>
      <c r="S2224" t="s">
        <v>3139</v>
      </c>
      <c r="T2224" t="s">
        <v>3291</v>
      </c>
      <c r="U2224" t="s">
        <v>11409</v>
      </c>
      <c r="V2224" t="s">
        <v>11410</v>
      </c>
      <c r="W2224" t="s">
        <v>588</v>
      </c>
      <c r="X2224" t="str">
        <f t="shared" si="34"/>
        <v>Inversión</v>
      </c>
      <c r="Y2224" t="s">
        <v>585</v>
      </c>
    </row>
    <row r="2225" spans="1:25" x14ac:dyDescent="0.2">
      <c r="A2225" t="s">
        <v>3138</v>
      </c>
      <c r="B2225" t="s">
        <v>3148</v>
      </c>
      <c r="C2225" s="71" t="s">
        <v>4631</v>
      </c>
      <c r="D2225" t="s">
        <v>583</v>
      </c>
      <c r="E2225" t="s">
        <v>584</v>
      </c>
      <c r="F2225" t="s">
        <v>4586</v>
      </c>
      <c r="G2225" t="s">
        <v>2481</v>
      </c>
      <c r="H2225" t="s">
        <v>101</v>
      </c>
      <c r="I2225" t="s">
        <v>142</v>
      </c>
      <c r="J2225" t="s">
        <v>37</v>
      </c>
      <c r="K2225" t="s">
        <v>586</v>
      </c>
      <c r="L2225" t="s">
        <v>39</v>
      </c>
      <c r="M2225">
        <v>38569540</v>
      </c>
      <c r="N2225">
        <v>-27669540</v>
      </c>
      <c r="O2225">
        <v>10900000</v>
      </c>
      <c r="P2225">
        <v>500000</v>
      </c>
      <c r="Q2225" t="s">
        <v>2505</v>
      </c>
      <c r="R2225" t="s">
        <v>3138</v>
      </c>
      <c r="S2225" t="s">
        <v>3278</v>
      </c>
      <c r="T2225" t="s">
        <v>4777</v>
      </c>
      <c r="U2225" t="s">
        <v>11411</v>
      </c>
      <c r="V2225" t="s">
        <v>11412</v>
      </c>
      <c r="W2225" t="s">
        <v>588</v>
      </c>
      <c r="X2225" t="str">
        <f t="shared" si="34"/>
        <v>Funcionamiento</v>
      </c>
      <c r="Y2225" t="s">
        <v>2481</v>
      </c>
    </row>
    <row r="2226" spans="1:25" x14ac:dyDescent="0.2">
      <c r="A2226" t="s">
        <v>3145</v>
      </c>
      <c r="B2226" t="s">
        <v>4138</v>
      </c>
      <c r="C2226" s="71" t="s">
        <v>4632</v>
      </c>
      <c r="D2226" t="s">
        <v>583</v>
      </c>
      <c r="E2226" t="s">
        <v>584</v>
      </c>
      <c r="F2226" t="s">
        <v>4586</v>
      </c>
      <c r="G2226" t="s">
        <v>2481</v>
      </c>
      <c r="H2226" t="s">
        <v>172</v>
      </c>
      <c r="I2226" t="s">
        <v>126</v>
      </c>
      <c r="J2226" t="s">
        <v>37</v>
      </c>
      <c r="K2226" t="s">
        <v>586</v>
      </c>
      <c r="L2226" t="s">
        <v>39</v>
      </c>
      <c r="M2226">
        <v>540056</v>
      </c>
      <c r="N2226">
        <v>0</v>
      </c>
      <c r="O2226">
        <v>540056</v>
      </c>
      <c r="P2226">
        <v>0</v>
      </c>
      <c r="Q2226" t="s">
        <v>2506</v>
      </c>
      <c r="R2226" t="s">
        <v>3145</v>
      </c>
      <c r="S2226" t="s">
        <v>3146</v>
      </c>
      <c r="T2226" t="s">
        <v>588</v>
      </c>
      <c r="U2226" t="s">
        <v>4633</v>
      </c>
      <c r="V2226" t="s">
        <v>4634</v>
      </c>
      <c r="W2226" t="s">
        <v>588</v>
      </c>
      <c r="X2226" t="str">
        <f t="shared" si="34"/>
        <v>Funcionamiento</v>
      </c>
      <c r="Y2226" t="s">
        <v>2481</v>
      </c>
    </row>
    <row r="2227" spans="1:25" x14ac:dyDescent="0.2">
      <c r="A2227" t="s">
        <v>3145</v>
      </c>
      <c r="B2227" t="s">
        <v>4138</v>
      </c>
      <c r="C2227" s="71" t="s">
        <v>4632</v>
      </c>
      <c r="D2227" t="s">
        <v>583</v>
      </c>
      <c r="E2227" t="s">
        <v>584</v>
      </c>
      <c r="F2227" t="s">
        <v>4586</v>
      </c>
      <c r="G2227" t="s">
        <v>2481</v>
      </c>
      <c r="H2227" t="s">
        <v>173</v>
      </c>
      <c r="I2227" t="s">
        <v>127</v>
      </c>
      <c r="J2227" t="s">
        <v>37</v>
      </c>
      <c r="K2227" t="s">
        <v>586</v>
      </c>
      <c r="L2227" t="s">
        <v>39</v>
      </c>
      <c r="M2227">
        <v>413644</v>
      </c>
      <c r="N2227">
        <v>0</v>
      </c>
      <c r="O2227">
        <v>413644</v>
      </c>
      <c r="P2227">
        <v>0</v>
      </c>
      <c r="Q2227" t="s">
        <v>2506</v>
      </c>
      <c r="R2227" t="s">
        <v>3145</v>
      </c>
      <c r="S2227" t="s">
        <v>3146</v>
      </c>
      <c r="T2227" t="s">
        <v>588</v>
      </c>
      <c r="U2227" t="s">
        <v>4633</v>
      </c>
      <c r="V2227" t="s">
        <v>4634</v>
      </c>
      <c r="W2227" t="s">
        <v>588</v>
      </c>
      <c r="X2227" t="str">
        <f t="shared" si="34"/>
        <v>Funcionamiento</v>
      </c>
      <c r="Y2227" t="s">
        <v>2481</v>
      </c>
    </row>
    <row r="2228" spans="1:25" x14ac:dyDescent="0.2">
      <c r="A2228" t="s">
        <v>3145</v>
      </c>
      <c r="B2228" t="s">
        <v>4138</v>
      </c>
      <c r="C2228" s="71" t="s">
        <v>4632</v>
      </c>
      <c r="D2228" t="s">
        <v>583</v>
      </c>
      <c r="E2228" t="s">
        <v>584</v>
      </c>
      <c r="F2228" t="s">
        <v>4586</v>
      </c>
      <c r="G2228" t="s">
        <v>2481</v>
      </c>
      <c r="H2228" t="s">
        <v>174</v>
      </c>
      <c r="I2228" t="s">
        <v>128</v>
      </c>
      <c r="J2228" t="s">
        <v>37</v>
      </c>
      <c r="K2228" t="s">
        <v>586</v>
      </c>
      <c r="L2228" t="s">
        <v>39</v>
      </c>
      <c r="M2228">
        <v>192200</v>
      </c>
      <c r="N2228">
        <v>0</v>
      </c>
      <c r="O2228">
        <v>192200</v>
      </c>
      <c r="P2228">
        <v>0</v>
      </c>
      <c r="Q2228" t="s">
        <v>2506</v>
      </c>
      <c r="R2228" t="s">
        <v>3145</v>
      </c>
      <c r="S2228" t="s">
        <v>3146</v>
      </c>
      <c r="T2228" t="s">
        <v>588</v>
      </c>
      <c r="U2228" t="s">
        <v>4633</v>
      </c>
      <c r="V2228" t="s">
        <v>4634</v>
      </c>
      <c r="W2228" t="s">
        <v>588</v>
      </c>
      <c r="X2228" t="str">
        <f t="shared" si="34"/>
        <v>Funcionamiento</v>
      </c>
      <c r="Y2228" t="s">
        <v>2481</v>
      </c>
    </row>
    <row r="2229" spans="1:25" x14ac:dyDescent="0.2">
      <c r="A2229" t="s">
        <v>3145</v>
      </c>
      <c r="B2229" t="s">
        <v>4138</v>
      </c>
      <c r="C2229" s="71" t="s">
        <v>4632</v>
      </c>
      <c r="D2229" t="s">
        <v>583</v>
      </c>
      <c r="E2229" t="s">
        <v>584</v>
      </c>
      <c r="F2229" t="s">
        <v>4586</v>
      </c>
      <c r="G2229" t="s">
        <v>2481</v>
      </c>
      <c r="H2229" t="s">
        <v>175</v>
      </c>
      <c r="I2229" t="s">
        <v>129</v>
      </c>
      <c r="J2229" t="s">
        <v>37</v>
      </c>
      <c r="K2229" t="s">
        <v>586</v>
      </c>
      <c r="L2229" t="s">
        <v>39</v>
      </c>
      <c r="M2229">
        <v>53000</v>
      </c>
      <c r="N2229">
        <v>0</v>
      </c>
      <c r="O2229">
        <v>53000</v>
      </c>
      <c r="P2229">
        <v>0</v>
      </c>
      <c r="Q2229" t="s">
        <v>2506</v>
      </c>
      <c r="R2229" t="s">
        <v>3145</v>
      </c>
      <c r="S2229" t="s">
        <v>3146</v>
      </c>
      <c r="T2229" t="s">
        <v>588</v>
      </c>
      <c r="U2229" t="s">
        <v>4633</v>
      </c>
      <c r="V2229" t="s">
        <v>4634</v>
      </c>
      <c r="W2229" t="s">
        <v>588</v>
      </c>
      <c r="X2229" t="str">
        <f t="shared" si="34"/>
        <v>Funcionamiento</v>
      </c>
      <c r="Y2229" t="s">
        <v>2481</v>
      </c>
    </row>
    <row r="2230" spans="1:25" x14ac:dyDescent="0.2">
      <c r="A2230" t="s">
        <v>3145</v>
      </c>
      <c r="B2230" t="s">
        <v>4138</v>
      </c>
      <c r="C2230" s="71" t="s">
        <v>4632</v>
      </c>
      <c r="D2230" t="s">
        <v>583</v>
      </c>
      <c r="E2230" t="s">
        <v>584</v>
      </c>
      <c r="F2230" t="s">
        <v>4586</v>
      </c>
      <c r="G2230" t="s">
        <v>2481</v>
      </c>
      <c r="H2230" t="s">
        <v>176</v>
      </c>
      <c r="I2230" t="s">
        <v>130</v>
      </c>
      <c r="J2230" t="s">
        <v>37</v>
      </c>
      <c r="K2230" t="s">
        <v>586</v>
      </c>
      <c r="L2230" t="s">
        <v>39</v>
      </c>
      <c r="M2230">
        <v>144000</v>
      </c>
      <c r="N2230">
        <v>0</v>
      </c>
      <c r="O2230">
        <v>144000</v>
      </c>
      <c r="P2230">
        <v>0</v>
      </c>
      <c r="Q2230" t="s">
        <v>2506</v>
      </c>
      <c r="R2230" t="s">
        <v>3145</v>
      </c>
      <c r="S2230" t="s">
        <v>3146</v>
      </c>
      <c r="T2230" t="s">
        <v>588</v>
      </c>
      <c r="U2230" t="s">
        <v>4633</v>
      </c>
      <c r="V2230" t="s">
        <v>4634</v>
      </c>
      <c r="W2230" t="s">
        <v>588</v>
      </c>
      <c r="X2230" t="str">
        <f t="shared" si="34"/>
        <v>Funcionamiento</v>
      </c>
      <c r="Y2230" t="s">
        <v>2481</v>
      </c>
    </row>
    <row r="2231" spans="1:25" x14ac:dyDescent="0.2">
      <c r="A2231" t="s">
        <v>3145</v>
      </c>
      <c r="B2231" t="s">
        <v>4138</v>
      </c>
      <c r="C2231" s="71" t="s">
        <v>4632</v>
      </c>
      <c r="D2231" t="s">
        <v>583</v>
      </c>
      <c r="E2231" t="s">
        <v>584</v>
      </c>
      <c r="F2231" t="s">
        <v>4586</v>
      </c>
      <c r="G2231" t="s">
        <v>2481</v>
      </c>
      <c r="H2231" t="s">
        <v>177</v>
      </c>
      <c r="I2231" t="s">
        <v>131</v>
      </c>
      <c r="J2231" t="s">
        <v>37</v>
      </c>
      <c r="K2231" t="s">
        <v>586</v>
      </c>
      <c r="L2231" t="s">
        <v>39</v>
      </c>
      <c r="M2231">
        <v>97100</v>
      </c>
      <c r="N2231">
        <v>0</v>
      </c>
      <c r="O2231">
        <v>97100</v>
      </c>
      <c r="P2231">
        <v>0</v>
      </c>
      <c r="Q2231" t="s">
        <v>2506</v>
      </c>
      <c r="R2231" t="s">
        <v>3145</v>
      </c>
      <c r="S2231" t="s">
        <v>3146</v>
      </c>
      <c r="T2231" t="s">
        <v>588</v>
      </c>
      <c r="U2231" t="s">
        <v>4633</v>
      </c>
      <c r="V2231" t="s">
        <v>4634</v>
      </c>
      <c r="W2231" t="s">
        <v>588</v>
      </c>
      <c r="X2231" t="str">
        <f t="shared" si="34"/>
        <v>Funcionamiento</v>
      </c>
      <c r="Y2231" t="s">
        <v>2481</v>
      </c>
    </row>
    <row r="2232" spans="1:25" x14ac:dyDescent="0.2">
      <c r="A2232" t="s">
        <v>3132</v>
      </c>
      <c r="B2232" t="s">
        <v>3517</v>
      </c>
      <c r="C2232" s="71" t="s">
        <v>4635</v>
      </c>
      <c r="D2232" t="s">
        <v>583</v>
      </c>
      <c r="E2232" t="s">
        <v>584</v>
      </c>
      <c r="F2232" t="s">
        <v>4586</v>
      </c>
      <c r="G2232" t="s">
        <v>2481</v>
      </c>
      <c r="H2232" t="s">
        <v>164</v>
      </c>
      <c r="I2232" t="s">
        <v>118</v>
      </c>
      <c r="J2232" t="s">
        <v>37</v>
      </c>
      <c r="K2232" t="s">
        <v>586</v>
      </c>
      <c r="L2232" t="s">
        <v>39</v>
      </c>
      <c r="M2232">
        <v>46208689</v>
      </c>
      <c r="N2232">
        <v>0</v>
      </c>
      <c r="O2232">
        <v>46208689</v>
      </c>
      <c r="P2232">
        <v>0</v>
      </c>
      <c r="Q2232" t="s">
        <v>2507</v>
      </c>
      <c r="R2232" t="s">
        <v>3132</v>
      </c>
      <c r="S2232" t="s">
        <v>4636</v>
      </c>
      <c r="T2232" t="s">
        <v>588</v>
      </c>
      <c r="U2232" t="s">
        <v>4637</v>
      </c>
      <c r="V2232" t="s">
        <v>4638</v>
      </c>
      <c r="W2232" t="s">
        <v>588</v>
      </c>
      <c r="X2232" t="str">
        <f t="shared" si="34"/>
        <v>Funcionamiento</v>
      </c>
      <c r="Y2232" t="s">
        <v>2481</v>
      </c>
    </row>
    <row r="2233" spans="1:25" x14ac:dyDescent="0.2">
      <c r="A2233" t="s">
        <v>3132</v>
      </c>
      <c r="B2233" t="s">
        <v>3517</v>
      </c>
      <c r="C2233" s="71" t="s">
        <v>4635</v>
      </c>
      <c r="D2233" t="s">
        <v>583</v>
      </c>
      <c r="E2233" t="s">
        <v>584</v>
      </c>
      <c r="F2233" t="s">
        <v>4586</v>
      </c>
      <c r="G2233" t="s">
        <v>2481</v>
      </c>
      <c r="H2233" t="s">
        <v>166</v>
      </c>
      <c r="I2233" t="s">
        <v>120</v>
      </c>
      <c r="J2233" t="s">
        <v>37</v>
      </c>
      <c r="K2233" t="s">
        <v>586</v>
      </c>
      <c r="L2233" t="s">
        <v>39</v>
      </c>
      <c r="M2233">
        <v>808599</v>
      </c>
      <c r="N2233">
        <v>0</v>
      </c>
      <c r="O2233">
        <v>808599</v>
      </c>
      <c r="P2233">
        <v>0</v>
      </c>
      <c r="Q2233" t="s">
        <v>2507</v>
      </c>
      <c r="R2233" t="s">
        <v>3132</v>
      </c>
      <c r="S2233" t="s">
        <v>4636</v>
      </c>
      <c r="T2233" t="s">
        <v>588</v>
      </c>
      <c r="U2233" t="s">
        <v>4637</v>
      </c>
      <c r="V2233" t="s">
        <v>4638</v>
      </c>
      <c r="W2233" t="s">
        <v>588</v>
      </c>
      <c r="X2233" t="str">
        <f t="shared" si="34"/>
        <v>Funcionamiento</v>
      </c>
      <c r="Y2233" t="s">
        <v>2481</v>
      </c>
    </row>
    <row r="2234" spans="1:25" x14ac:dyDescent="0.2">
      <c r="A2234" t="s">
        <v>3132</v>
      </c>
      <c r="B2234" t="s">
        <v>3517</v>
      </c>
      <c r="C2234" s="71" t="s">
        <v>4635</v>
      </c>
      <c r="D2234" t="s">
        <v>583</v>
      </c>
      <c r="E2234" t="s">
        <v>584</v>
      </c>
      <c r="F2234" t="s">
        <v>4586</v>
      </c>
      <c r="G2234" t="s">
        <v>2481</v>
      </c>
      <c r="H2234" t="s">
        <v>181</v>
      </c>
      <c r="I2234" t="s">
        <v>135</v>
      </c>
      <c r="J2234" t="s">
        <v>37</v>
      </c>
      <c r="K2234" t="s">
        <v>586</v>
      </c>
      <c r="L2234" t="s">
        <v>39</v>
      </c>
      <c r="M2234">
        <v>2354967</v>
      </c>
      <c r="N2234">
        <v>0</v>
      </c>
      <c r="O2234">
        <v>2354967</v>
      </c>
      <c r="P2234">
        <v>0</v>
      </c>
      <c r="Q2234" t="s">
        <v>2507</v>
      </c>
      <c r="R2234" t="s">
        <v>3132</v>
      </c>
      <c r="S2234" t="s">
        <v>4636</v>
      </c>
      <c r="T2234" t="s">
        <v>588</v>
      </c>
      <c r="U2234" t="s">
        <v>4637</v>
      </c>
      <c r="V2234" t="s">
        <v>4638</v>
      </c>
      <c r="W2234" t="s">
        <v>588</v>
      </c>
      <c r="X2234" t="str">
        <f t="shared" si="34"/>
        <v>Funcionamiento</v>
      </c>
      <c r="Y2234" t="s">
        <v>2481</v>
      </c>
    </row>
    <row r="2235" spans="1:25" x14ac:dyDescent="0.2">
      <c r="A2235" t="s">
        <v>3132</v>
      </c>
      <c r="B2235" t="s">
        <v>3517</v>
      </c>
      <c r="C2235" s="71" t="s">
        <v>4635</v>
      </c>
      <c r="D2235" t="s">
        <v>583</v>
      </c>
      <c r="E2235" t="s">
        <v>584</v>
      </c>
      <c r="F2235" t="s">
        <v>4586</v>
      </c>
      <c r="G2235" t="s">
        <v>2481</v>
      </c>
      <c r="H2235" t="s">
        <v>167</v>
      </c>
      <c r="I2235" t="s">
        <v>3051</v>
      </c>
      <c r="J2235" t="s">
        <v>37</v>
      </c>
      <c r="K2235" t="s">
        <v>586</v>
      </c>
      <c r="L2235" t="s">
        <v>39</v>
      </c>
      <c r="M2235">
        <v>949685</v>
      </c>
      <c r="N2235">
        <v>0</v>
      </c>
      <c r="O2235">
        <v>949685</v>
      </c>
      <c r="P2235">
        <v>0</v>
      </c>
      <c r="Q2235" t="s">
        <v>2507</v>
      </c>
      <c r="R2235" t="s">
        <v>3132</v>
      </c>
      <c r="S2235" t="s">
        <v>4636</v>
      </c>
      <c r="T2235" t="s">
        <v>588</v>
      </c>
      <c r="U2235" t="s">
        <v>4637</v>
      </c>
      <c r="V2235" t="s">
        <v>4638</v>
      </c>
      <c r="W2235" t="s">
        <v>588</v>
      </c>
      <c r="X2235" t="str">
        <f t="shared" si="34"/>
        <v>Funcionamiento</v>
      </c>
      <c r="Y2235" t="s">
        <v>2481</v>
      </c>
    </row>
    <row r="2236" spans="1:25" x14ac:dyDescent="0.2">
      <c r="A2236" t="s">
        <v>3132</v>
      </c>
      <c r="B2236" t="s">
        <v>3517</v>
      </c>
      <c r="C2236" s="71" t="s">
        <v>4635</v>
      </c>
      <c r="D2236" t="s">
        <v>583</v>
      </c>
      <c r="E2236" t="s">
        <v>584</v>
      </c>
      <c r="F2236" t="s">
        <v>4586</v>
      </c>
      <c r="G2236" t="s">
        <v>2481</v>
      </c>
      <c r="H2236" t="s">
        <v>182</v>
      </c>
      <c r="I2236" t="s">
        <v>136</v>
      </c>
      <c r="J2236" t="s">
        <v>37</v>
      </c>
      <c r="K2236" t="s">
        <v>586</v>
      </c>
      <c r="L2236" t="s">
        <v>39</v>
      </c>
      <c r="M2236">
        <v>544380</v>
      </c>
      <c r="N2236">
        <v>0</v>
      </c>
      <c r="O2236">
        <v>544380</v>
      </c>
      <c r="P2236">
        <v>0</v>
      </c>
      <c r="Q2236" t="s">
        <v>2507</v>
      </c>
      <c r="R2236" t="s">
        <v>3132</v>
      </c>
      <c r="S2236" t="s">
        <v>4636</v>
      </c>
      <c r="T2236" t="s">
        <v>588</v>
      </c>
      <c r="U2236" t="s">
        <v>4637</v>
      </c>
      <c r="V2236" t="s">
        <v>4638</v>
      </c>
      <c r="W2236" t="s">
        <v>588</v>
      </c>
      <c r="X2236" t="str">
        <f t="shared" si="34"/>
        <v>Funcionamiento</v>
      </c>
      <c r="Y2236" t="s">
        <v>2481</v>
      </c>
    </row>
    <row r="2237" spans="1:25" x14ac:dyDescent="0.2">
      <c r="A2237" t="s">
        <v>3132</v>
      </c>
      <c r="B2237" t="s">
        <v>3517</v>
      </c>
      <c r="C2237" s="71" t="s">
        <v>4635</v>
      </c>
      <c r="D2237" t="s">
        <v>583</v>
      </c>
      <c r="E2237" t="s">
        <v>584</v>
      </c>
      <c r="F2237" t="s">
        <v>4586</v>
      </c>
      <c r="G2237" t="s">
        <v>2481</v>
      </c>
      <c r="H2237" t="s">
        <v>169</v>
      </c>
      <c r="I2237" t="s">
        <v>123</v>
      </c>
      <c r="J2237" t="s">
        <v>37</v>
      </c>
      <c r="K2237" t="s">
        <v>586</v>
      </c>
      <c r="L2237" t="s">
        <v>39</v>
      </c>
      <c r="M2237">
        <v>737727</v>
      </c>
      <c r="N2237">
        <v>0</v>
      </c>
      <c r="O2237">
        <v>737727</v>
      </c>
      <c r="P2237">
        <v>0</v>
      </c>
      <c r="Q2237" t="s">
        <v>2507</v>
      </c>
      <c r="R2237" t="s">
        <v>3132</v>
      </c>
      <c r="S2237" t="s">
        <v>4636</v>
      </c>
      <c r="T2237" t="s">
        <v>588</v>
      </c>
      <c r="U2237" t="s">
        <v>4637</v>
      </c>
      <c r="V2237" t="s">
        <v>4638</v>
      </c>
      <c r="W2237" t="s">
        <v>588</v>
      </c>
      <c r="X2237" t="str">
        <f t="shared" si="34"/>
        <v>Funcionamiento</v>
      </c>
      <c r="Y2237" t="s">
        <v>2481</v>
      </c>
    </row>
    <row r="2238" spans="1:25" x14ac:dyDescent="0.2">
      <c r="A2238" t="s">
        <v>3155</v>
      </c>
      <c r="B2238" t="s">
        <v>3365</v>
      </c>
      <c r="C2238" s="71" t="s">
        <v>4639</v>
      </c>
      <c r="D2238" t="s">
        <v>583</v>
      </c>
      <c r="E2238" t="s">
        <v>584</v>
      </c>
      <c r="F2238" t="s">
        <v>4586</v>
      </c>
      <c r="G2238" t="s">
        <v>2481</v>
      </c>
      <c r="H2238" t="s">
        <v>173</v>
      </c>
      <c r="I2238" t="s">
        <v>127</v>
      </c>
      <c r="J2238" t="s">
        <v>37</v>
      </c>
      <c r="K2238" t="s">
        <v>586</v>
      </c>
      <c r="L2238" t="s">
        <v>39</v>
      </c>
      <c r="M2238">
        <v>4201100</v>
      </c>
      <c r="N2238">
        <v>0</v>
      </c>
      <c r="O2238">
        <v>4201100</v>
      </c>
      <c r="P2238">
        <v>0</v>
      </c>
      <c r="Q2238" t="s">
        <v>2508</v>
      </c>
      <c r="R2238" t="s">
        <v>3155</v>
      </c>
      <c r="S2238" t="s">
        <v>3200</v>
      </c>
      <c r="T2238" t="s">
        <v>588</v>
      </c>
      <c r="U2238" t="s">
        <v>4640</v>
      </c>
      <c r="V2238" t="s">
        <v>4641</v>
      </c>
      <c r="W2238" t="s">
        <v>588</v>
      </c>
      <c r="X2238" t="str">
        <f t="shared" si="34"/>
        <v>Funcionamiento</v>
      </c>
      <c r="Y2238" t="s">
        <v>2481</v>
      </c>
    </row>
    <row r="2239" spans="1:25" x14ac:dyDescent="0.2">
      <c r="A2239" t="s">
        <v>3155</v>
      </c>
      <c r="B2239" t="s">
        <v>3365</v>
      </c>
      <c r="C2239" s="71" t="s">
        <v>4639</v>
      </c>
      <c r="D2239" t="s">
        <v>583</v>
      </c>
      <c r="E2239" t="s">
        <v>584</v>
      </c>
      <c r="F2239" t="s">
        <v>4586</v>
      </c>
      <c r="G2239" t="s">
        <v>2481</v>
      </c>
      <c r="H2239" t="s">
        <v>176</v>
      </c>
      <c r="I2239" t="s">
        <v>130</v>
      </c>
      <c r="J2239" t="s">
        <v>37</v>
      </c>
      <c r="K2239" t="s">
        <v>586</v>
      </c>
      <c r="L2239" t="s">
        <v>39</v>
      </c>
      <c r="M2239">
        <v>1536500</v>
      </c>
      <c r="N2239">
        <v>0</v>
      </c>
      <c r="O2239">
        <v>1536500</v>
      </c>
      <c r="P2239">
        <v>0</v>
      </c>
      <c r="Q2239" t="s">
        <v>2508</v>
      </c>
      <c r="R2239" t="s">
        <v>3155</v>
      </c>
      <c r="S2239" t="s">
        <v>3200</v>
      </c>
      <c r="T2239" t="s">
        <v>588</v>
      </c>
      <c r="U2239" t="s">
        <v>4640</v>
      </c>
      <c r="V2239" t="s">
        <v>4641</v>
      </c>
      <c r="W2239" t="s">
        <v>588</v>
      </c>
      <c r="X2239" t="str">
        <f t="shared" si="34"/>
        <v>Funcionamiento</v>
      </c>
      <c r="Y2239" t="s">
        <v>2481</v>
      </c>
    </row>
    <row r="2240" spans="1:25" x14ac:dyDescent="0.2">
      <c r="A2240" t="s">
        <v>3155</v>
      </c>
      <c r="B2240" t="s">
        <v>3365</v>
      </c>
      <c r="C2240" s="71" t="s">
        <v>4639</v>
      </c>
      <c r="D2240" t="s">
        <v>583</v>
      </c>
      <c r="E2240" t="s">
        <v>584</v>
      </c>
      <c r="F2240" t="s">
        <v>4586</v>
      </c>
      <c r="G2240" t="s">
        <v>2481</v>
      </c>
      <c r="H2240" t="s">
        <v>172</v>
      </c>
      <c r="I2240" t="s">
        <v>126</v>
      </c>
      <c r="J2240" t="s">
        <v>37</v>
      </c>
      <c r="K2240" t="s">
        <v>586</v>
      </c>
      <c r="L2240" t="s">
        <v>39</v>
      </c>
      <c r="M2240">
        <v>1112000</v>
      </c>
      <c r="N2240">
        <v>0</v>
      </c>
      <c r="O2240">
        <v>1112000</v>
      </c>
      <c r="P2240">
        <v>0</v>
      </c>
      <c r="Q2240" t="s">
        <v>2508</v>
      </c>
      <c r="R2240" t="s">
        <v>3155</v>
      </c>
      <c r="S2240" t="s">
        <v>3200</v>
      </c>
      <c r="T2240" t="s">
        <v>588</v>
      </c>
      <c r="U2240" t="s">
        <v>4640</v>
      </c>
      <c r="V2240" t="s">
        <v>4641</v>
      </c>
      <c r="W2240" t="s">
        <v>588</v>
      </c>
      <c r="X2240" t="str">
        <f t="shared" si="34"/>
        <v>Funcionamiento</v>
      </c>
      <c r="Y2240" t="s">
        <v>2481</v>
      </c>
    </row>
    <row r="2241" spans="1:25" x14ac:dyDescent="0.2">
      <c r="A2241" t="s">
        <v>3155</v>
      </c>
      <c r="B2241" t="s">
        <v>3365</v>
      </c>
      <c r="C2241" s="71" t="s">
        <v>4639</v>
      </c>
      <c r="D2241" t="s">
        <v>583</v>
      </c>
      <c r="E2241" t="s">
        <v>584</v>
      </c>
      <c r="F2241" t="s">
        <v>4586</v>
      </c>
      <c r="G2241" t="s">
        <v>2481</v>
      </c>
      <c r="H2241" t="s">
        <v>175</v>
      </c>
      <c r="I2241" t="s">
        <v>129</v>
      </c>
      <c r="J2241" t="s">
        <v>37</v>
      </c>
      <c r="K2241" t="s">
        <v>586</v>
      </c>
      <c r="L2241" t="s">
        <v>39</v>
      </c>
      <c r="M2241">
        <v>545100</v>
      </c>
      <c r="N2241">
        <v>0</v>
      </c>
      <c r="O2241">
        <v>545100</v>
      </c>
      <c r="P2241">
        <v>0</v>
      </c>
      <c r="Q2241" t="s">
        <v>2508</v>
      </c>
      <c r="R2241" t="s">
        <v>3155</v>
      </c>
      <c r="S2241" t="s">
        <v>3200</v>
      </c>
      <c r="T2241" t="s">
        <v>588</v>
      </c>
      <c r="U2241" t="s">
        <v>4640</v>
      </c>
      <c r="V2241" t="s">
        <v>4641</v>
      </c>
      <c r="W2241" t="s">
        <v>588</v>
      </c>
      <c r="X2241" t="str">
        <f t="shared" si="34"/>
        <v>Funcionamiento</v>
      </c>
      <c r="Y2241" t="s">
        <v>2481</v>
      </c>
    </row>
    <row r="2242" spans="1:25" x14ac:dyDescent="0.2">
      <c r="A2242" t="s">
        <v>3155</v>
      </c>
      <c r="B2242" t="s">
        <v>3365</v>
      </c>
      <c r="C2242" s="71" t="s">
        <v>4639</v>
      </c>
      <c r="D2242" t="s">
        <v>583</v>
      </c>
      <c r="E2242" t="s">
        <v>584</v>
      </c>
      <c r="F2242" t="s">
        <v>4586</v>
      </c>
      <c r="G2242" t="s">
        <v>2481</v>
      </c>
      <c r="H2242" t="s">
        <v>177</v>
      </c>
      <c r="I2242" t="s">
        <v>131</v>
      </c>
      <c r="J2242" t="s">
        <v>37</v>
      </c>
      <c r="K2242" t="s">
        <v>586</v>
      </c>
      <c r="L2242" t="s">
        <v>39</v>
      </c>
      <c r="M2242">
        <v>1024600</v>
      </c>
      <c r="N2242">
        <v>0</v>
      </c>
      <c r="O2242">
        <v>1024600</v>
      </c>
      <c r="P2242">
        <v>0</v>
      </c>
      <c r="Q2242" t="s">
        <v>2508</v>
      </c>
      <c r="R2242" t="s">
        <v>3155</v>
      </c>
      <c r="S2242" t="s">
        <v>3200</v>
      </c>
      <c r="T2242" t="s">
        <v>588</v>
      </c>
      <c r="U2242" t="s">
        <v>4640</v>
      </c>
      <c r="V2242" t="s">
        <v>4641</v>
      </c>
      <c r="W2242" t="s">
        <v>588</v>
      </c>
      <c r="X2242" t="str">
        <f t="shared" ref="X2242:X2305" si="35">IF(LEFT(H2242,1)="C","Inversión","Funcionamiento")</f>
        <v>Funcionamiento</v>
      </c>
      <c r="Y2242" t="s">
        <v>2481</v>
      </c>
    </row>
    <row r="2243" spans="1:25" x14ac:dyDescent="0.2">
      <c r="A2243" t="s">
        <v>3155</v>
      </c>
      <c r="B2243" t="s">
        <v>3365</v>
      </c>
      <c r="C2243" s="71" t="s">
        <v>4639</v>
      </c>
      <c r="D2243" t="s">
        <v>583</v>
      </c>
      <c r="E2243" t="s">
        <v>584</v>
      </c>
      <c r="F2243" t="s">
        <v>4586</v>
      </c>
      <c r="G2243" t="s">
        <v>2481</v>
      </c>
      <c r="H2243" t="s">
        <v>174</v>
      </c>
      <c r="I2243" t="s">
        <v>128</v>
      </c>
      <c r="J2243" t="s">
        <v>37</v>
      </c>
      <c r="K2243" t="s">
        <v>586</v>
      </c>
      <c r="L2243" t="s">
        <v>39</v>
      </c>
      <c r="M2243">
        <v>2048100</v>
      </c>
      <c r="N2243">
        <v>0</v>
      </c>
      <c r="O2243">
        <v>2048100</v>
      </c>
      <c r="P2243">
        <v>0</v>
      </c>
      <c r="Q2243" t="s">
        <v>2508</v>
      </c>
      <c r="R2243" t="s">
        <v>3155</v>
      </c>
      <c r="S2243" t="s">
        <v>3200</v>
      </c>
      <c r="T2243" t="s">
        <v>588</v>
      </c>
      <c r="U2243" t="s">
        <v>4640</v>
      </c>
      <c r="V2243" t="s">
        <v>4641</v>
      </c>
      <c r="W2243" t="s">
        <v>588</v>
      </c>
      <c r="X2243" t="str">
        <f t="shared" si="35"/>
        <v>Funcionamiento</v>
      </c>
      <c r="Y2243" t="s">
        <v>2481</v>
      </c>
    </row>
    <row r="2244" spans="1:25" x14ac:dyDescent="0.2">
      <c r="A2244" t="s">
        <v>3147</v>
      </c>
      <c r="B2244" t="s">
        <v>3175</v>
      </c>
      <c r="C2244" s="71" t="s">
        <v>4642</v>
      </c>
      <c r="D2244" t="s">
        <v>583</v>
      </c>
      <c r="E2244" t="s">
        <v>584</v>
      </c>
      <c r="F2244" t="s">
        <v>4586</v>
      </c>
      <c r="G2244" t="s">
        <v>2481</v>
      </c>
      <c r="H2244" t="s">
        <v>167</v>
      </c>
      <c r="I2244" t="s">
        <v>3051</v>
      </c>
      <c r="J2244" t="s">
        <v>37</v>
      </c>
      <c r="K2244" t="s">
        <v>586</v>
      </c>
      <c r="L2244" t="s">
        <v>39</v>
      </c>
      <c r="M2244">
        <v>1028540</v>
      </c>
      <c r="N2244">
        <v>0</v>
      </c>
      <c r="O2244">
        <v>1028540</v>
      </c>
      <c r="P2244">
        <v>0</v>
      </c>
      <c r="Q2244" t="s">
        <v>2509</v>
      </c>
      <c r="R2244" t="s">
        <v>3147</v>
      </c>
      <c r="S2244" t="s">
        <v>3156</v>
      </c>
      <c r="T2244" t="s">
        <v>588</v>
      </c>
      <c r="U2244" t="s">
        <v>4643</v>
      </c>
      <c r="V2244" t="s">
        <v>4644</v>
      </c>
      <c r="W2244" t="s">
        <v>588</v>
      </c>
      <c r="X2244" t="str">
        <f t="shared" si="35"/>
        <v>Funcionamiento</v>
      </c>
      <c r="Y2244" t="s">
        <v>2481</v>
      </c>
    </row>
    <row r="2245" spans="1:25" x14ac:dyDescent="0.2">
      <c r="A2245" t="s">
        <v>3147</v>
      </c>
      <c r="B2245" t="s">
        <v>3175</v>
      </c>
      <c r="C2245" s="71" t="s">
        <v>4642</v>
      </c>
      <c r="D2245" t="s">
        <v>583</v>
      </c>
      <c r="E2245" t="s">
        <v>584</v>
      </c>
      <c r="F2245" t="s">
        <v>4586</v>
      </c>
      <c r="G2245" t="s">
        <v>2481</v>
      </c>
      <c r="H2245" t="s">
        <v>182</v>
      </c>
      <c r="I2245" t="s">
        <v>136</v>
      </c>
      <c r="J2245" t="s">
        <v>37</v>
      </c>
      <c r="K2245" t="s">
        <v>586</v>
      </c>
      <c r="L2245" t="s">
        <v>39</v>
      </c>
      <c r="M2245">
        <v>544380</v>
      </c>
      <c r="N2245">
        <v>0</v>
      </c>
      <c r="O2245">
        <v>544380</v>
      </c>
      <c r="P2245">
        <v>0</v>
      </c>
      <c r="Q2245" t="s">
        <v>2509</v>
      </c>
      <c r="R2245" t="s">
        <v>3147</v>
      </c>
      <c r="S2245" t="s">
        <v>3156</v>
      </c>
      <c r="T2245" t="s">
        <v>588</v>
      </c>
      <c r="U2245" t="s">
        <v>4643</v>
      </c>
      <c r="V2245" t="s">
        <v>4644</v>
      </c>
      <c r="W2245" t="s">
        <v>588</v>
      </c>
      <c r="X2245" t="str">
        <f t="shared" si="35"/>
        <v>Funcionamiento</v>
      </c>
      <c r="Y2245" t="s">
        <v>2481</v>
      </c>
    </row>
    <row r="2246" spans="1:25" x14ac:dyDescent="0.2">
      <c r="A2246" t="s">
        <v>3147</v>
      </c>
      <c r="B2246" t="s">
        <v>3175</v>
      </c>
      <c r="C2246" s="71" t="s">
        <v>4642</v>
      </c>
      <c r="D2246" t="s">
        <v>583</v>
      </c>
      <c r="E2246" t="s">
        <v>584</v>
      </c>
      <c r="F2246" t="s">
        <v>4586</v>
      </c>
      <c r="G2246" t="s">
        <v>2481</v>
      </c>
      <c r="H2246" t="s">
        <v>169</v>
      </c>
      <c r="I2246" t="s">
        <v>123</v>
      </c>
      <c r="J2246" t="s">
        <v>37</v>
      </c>
      <c r="K2246" t="s">
        <v>586</v>
      </c>
      <c r="L2246" t="s">
        <v>39</v>
      </c>
      <c r="M2246">
        <v>1420147</v>
      </c>
      <c r="N2246">
        <v>0</v>
      </c>
      <c r="O2246">
        <v>1420147</v>
      </c>
      <c r="P2246">
        <v>0</v>
      </c>
      <c r="Q2246" t="s">
        <v>2509</v>
      </c>
      <c r="R2246" t="s">
        <v>3147</v>
      </c>
      <c r="S2246" t="s">
        <v>3156</v>
      </c>
      <c r="T2246" t="s">
        <v>588</v>
      </c>
      <c r="U2246" t="s">
        <v>4643</v>
      </c>
      <c r="V2246" t="s">
        <v>4644</v>
      </c>
      <c r="W2246" t="s">
        <v>588</v>
      </c>
      <c r="X2246" t="str">
        <f t="shared" si="35"/>
        <v>Funcionamiento</v>
      </c>
      <c r="Y2246" t="s">
        <v>2481</v>
      </c>
    </row>
    <row r="2247" spans="1:25" x14ac:dyDescent="0.2">
      <c r="A2247" t="s">
        <v>3147</v>
      </c>
      <c r="B2247" t="s">
        <v>3175</v>
      </c>
      <c r="C2247" s="71" t="s">
        <v>4642</v>
      </c>
      <c r="D2247" t="s">
        <v>583</v>
      </c>
      <c r="E2247" t="s">
        <v>584</v>
      </c>
      <c r="F2247" t="s">
        <v>4586</v>
      </c>
      <c r="G2247" t="s">
        <v>2481</v>
      </c>
      <c r="H2247" t="s">
        <v>181</v>
      </c>
      <c r="I2247" t="s">
        <v>135</v>
      </c>
      <c r="J2247" t="s">
        <v>37</v>
      </c>
      <c r="K2247" t="s">
        <v>586</v>
      </c>
      <c r="L2247" t="s">
        <v>39</v>
      </c>
      <c r="M2247">
        <v>2354967</v>
      </c>
      <c r="N2247">
        <v>0</v>
      </c>
      <c r="O2247">
        <v>2354967</v>
      </c>
      <c r="P2247">
        <v>0</v>
      </c>
      <c r="Q2247" t="s">
        <v>2509</v>
      </c>
      <c r="R2247" t="s">
        <v>3147</v>
      </c>
      <c r="S2247" t="s">
        <v>3156</v>
      </c>
      <c r="T2247" t="s">
        <v>588</v>
      </c>
      <c r="U2247" t="s">
        <v>4643</v>
      </c>
      <c r="V2247" t="s">
        <v>4644</v>
      </c>
      <c r="W2247" t="s">
        <v>588</v>
      </c>
      <c r="X2247" t="str">
        <f t="shared" si="35"/>
        <v>Funcionamiento</v>
      </c>
      <c r="Y2247" t="s">
        <v>2481</v>
      </c>
    </row>
    <row r="2248" spans="1:25" x14ac:dyDescent="0.2">
      <c r="A2248" t="s">
        <v>3147</v>
      </c>
      <c r="B2248" t="s">
        <v>3175</v>
      </c>
      <c r="C2248" s="71" t="s">
        <v>4642</v>
      </c>
      <c r="D2248" t="s">
        <v>583</v>
      </c>
      <c r="E2248" t="s">
        <v>584</v>
      </c>
      <c r="F2248" t="s">
        <v>4586</v>
      </c>
      <c r="G2248" t="s">
        <v>2481</v>
      </c>
      <c r="H2248" t="s">
        <v>164</v>
      </c>
      <c r="I2248" t="s">
        <v>118</v>
      </c>
      <c r="J2248" t="s">
        <v>37</v>
      </c>
      <c r="K2248" t="s">
        <v>586</v>
      </c>
      <c r="L2248" t="s">
        <v>39</v>
      </c>
      <c r="M2248">
        <v>48347689</v>
      </c>
      <c r="N2248">
        <v>0</v>
      </c>
      <c r="O2248">
        <v>48347689</v>
      </c>
      <c r="P2248">
        <v>0</v>
      </c>
      <c r="Q2248" t="s">
        <v>2509</v>
      </c>
      <c r="R2248" t="s">
        <v>3147</v>
      </c>
      <c r="S2248" t="s">
        <v>3156</v>
      </c>
      <c r="T2248" t="s">
        <v>588</v>
      </c>
      <c r="U2248" t="s">
        <v>4643</v>
      </c>
      <c r="V2248" t="s">
        <v>4644</v>
      </c>
      <c r="W2248" t="s">
        <v>588</v>
      </c>
      <c r="X2248" t="str">
        <f t="shared" si="35"/>
        <v>Funcionamiento</v>
      </c>
      <c r="Y2248" t="s">
        <v>2481</v>
      </c>
    </row>
    <row r="2249" spans="1:25" x14ac:dyDescent="0.2">
      <c r="A2249" t="s">
        <v>3147</v>
      </c>
      <c r="B2249" t="s">
        <v>3175</v>
      </c>
      <c r="C2249" s="71" t="s">
        <v>4642</v>
      </c>
      <c r="D2249" t="s">
        <v>583</v>
      </c>
      <c r="E2249" t="s">
        <v>584</v>
      </c>
      <c r="F2249" t="s">
        <v>4586</v>
      </c>
      <c r="G2249" t="s">
        <v>2481</v>
      </c>
      <c r="H2249" t="s">
        <v>166</v>
      </c>
      <c r="I2249" t="s">
        <v>120</v>
      </c>
      <c r="J2249" t="s">
        <v>37</v>
      </c>
      <c r="K2249" t="s">
        <v>586</v>
      </c>
      <c r="L2249" t="s">
        <v>39</v>
      </c>
      <c r="M2249">
        <v>859274</v>
      </c>
      <c r="N2249">
        <v>0</v>
      </c>
      <c r="O2249">
        <v>859274</v>
      </c>
      <c r="P2249">
        <v>0</v>
      </c>
      <c r="Q2249" t="s">
        <v>2509</v>
      </c>
      <c r="R2249" t="s">
        <v>3147</v>
      </c>
      <c r="S2249" t="s">
        <v>3156</v>
      </c>
      <c r="T2249" t="s">
        <v>588</v>
      </c>
      <c r="U2249" t="s">
        <v>4643</v>
      </c>
      <c r="V2249" t="s">
        <v>4644</v>
      </c>
      <c r="W2249" t="s">
        <v>588</v>
      </c>
      <c r="X2249" t="str">
        <f t="shared" si="35"/>
        <v>Funcionamiento</v>
      </c>
      <c r="Y2249" t="s">
        <v>2481</v>
      </c>
    </row>
    <row r="2250" spans="1:25" x14ac:dyDescent="0.2">
      <c r="A2250" t="s">
        <v>3181</v>
      </c>
      <c r="B2250" t="s">
        <v>3381</v>
      </c>
      <c r="C2250" s="71" t="s">
        <v>4645</v>
      </c>
      <c r="D2250" t="s">
        <v>583</v>
      </c>
      <c r="E2250" t="s">
        <v>584</v>
      </c>
      <c r="F2250" t="s">
        <v>4586</v>
      </c>
      <c r="G2250" t="s">
        <v>2481</v>
      </c>
      <c r="H2250" t="s">
        <v>176</v>
      </c>
      <c r="I2250" t="s">
        <v>130</v>
      </c>
      <c r="J2250" t="s">
        <v>37</v>
      </c>
      <c r="K2250" t="s">
        <v>586</v>
      </c>
      <c r="L2250" t="s">
        <v>39</v>
      </c>
      <c r="M2250">
        <v>1560800</v>
      </c>
      <c r="N2250">
        <v>0</v>
      </c>
      <c r="O2250">
        <v>1560800</v>
      </c>
      <c r="P2250">
        <v>0</v>
      </c>
      <c r="Q2250" t="s">
        <v>2510</v>
      </c>
      <c r="R2250" t="s">
        <v>3181</v>
      </c>
      <c r="S2250" t="s">
        <v>3160</v>
      </c>
      <c r="T2250" t="s">
        <v>588</v>
      </c>
      <c r="U2250" t="s">
        <v>4646</v>
      </c>
      <c r="V2250" t="s">
        <v>4647</v>
      </c>
      <c r="W2250" t="s">
        <v>588</v>
      </c>
      <c r="X2250" t="str">
        <f t="shared" si="35"/>
        <v>Funcionamiento</v>
      </c>
      <c r="Y2250" t="s">
        <v>2481</v>
      </c>
    </row>
    <row r="2251" spans="1:25" x14ac:dyDescent="0.2">
      <c r="A2251" t="s">
        <v>3181</v>
      </c>
      <c r="B2251" t="s">
        <v>3381</v>
      </c>
      <c r="C2251" s="71" t="s">
        <v>4645</v>
      </c>
      <c r="D2251" t="s">
        <v>583</v>
      </c>
      <c r="E2251" t="s">
        <v>584</v>
      </c>
      <c r="F2251" t="s">
        <v>4586</v>
      </c>
      <c r="G2251" t="s">
        <v>2481</v>
      </c>
      <c r="H2251" t="s">
        <v>172</v>
      </c>
      <c r="I2251" t="s">
        <v>126</v>
      </c>
      <c r="J2251" t="s">
        <v>37</v>
      </c>
      <c r="K2251" t="s">
        <v>586</v>
      </c>
      <c r="L2251" t="s">
        <v>39</v>
      </c>
      <c r="M2251">
        <v>6012500</v>
      </c>
      <c r="N2251">
        <v>0</v>
      </c>
      <c r="O2251">
        <v>6012500</v>
      </c>
      <c r="P2251">
        <v>0</v>
      </c>
      <c r="Q2251" t="s">
        <v>2510</v>
      </c>
      <c r="R2251" t="s">
        <v>3181</v>
      </c>
      <c r="S2251" t="s">
        <v>3160</v>
      </c>
      <c r="T2251" t="s">
        <v>588</v>
      </c>
      <c r="U2251" t="s">
        <v>4646</v>
      </c>
      <c r="V2251" t="s">
        <v>4647</v>
      </c>
      <c r="W2251" t="s">
        <v>588</v>
      </c>
      <c r="X2251" t="str">
        <f t="shared" si="35"/>
        <v>Funcionamiento</v>
      </c>
      <c r="Y2251" t="s">
        <v>2481</v>
      </c>
    </row>
    <row r="2252" spans="1:25" x14ac:dyDescent="0.2">
      <c r="A2252" t="s">
        <v>3181</v>
      </c>
      <c r="B2252" t="s">
        <v>3381</v>
      </c>
      <c r="C2252" s="71" t="s">
        <v>4645</v>
      </c>
      <c r="D2252" t="s">
        <v>583</v>
      </c>
      <c r="E2252" t="s">
        <v>584</v>
      </c>
      <c r="F2252" t="s">
        <v>4586</v>
      </c>
      <c r="G2252" t="s">
        <v>2481</v>
      </c>
      <c r="H2252" t="s">
        <v>173</v>
      </c>
      <c r="I2252" t="s">
        <v>127</v>
      </c>
      <c r="J2252" t="s">
        <v>37</v>
      </c>
      <c r="K2252" t="s">
        <v>586</v>
      </c>
      <c r="L2252" t="s">
        <v>39</v>
      </c>
      <c r="M2252">
        <v>4259200</v>
      </c>
      <c r="N2252">
        <v>0</v>
      </c>
      <c r="O2252">
        <v>4259200</v>
      </c>
      <c r="P2252">
        <v>0</v>
      </c>
      <c r="Q2252" t="s">
        <v>2510</v>
      </c>
      <c r="R2252" t="s">
        <v>3181</v>
      </c>
      <c r="S2252" t="s">
        <v>3160</v>
      </c>
      <c r="T2252" t="s">
        <v>588</v>
      </c>
      <c r="U2252" t="s">
        <v>4646</v>
      </c>
      <c r="V2252" t="s">
        <v>4647</v>
      </c>
      <c r="W2252" t="s">
        <v>588</v>
      </c>
      <c r="X2252" t="str">
        <f t="shared" si="35"/>
        <v>Funcionamiento</v>
      </c>
      <c r="Y2252" t="s">
        <v>2481</v>
      </c>
    </row>
    <row r="2253" spans="1:25" x14ac:dyDescent="0.2">
      <c r="A2253" t="s">
        <v>3181</v>
      </c>
      <c r="B2253" t="s">
        <v>3381</v>
      </c>
      <c r="C2253" s="71" t="s">
        <v>4645</v>
      </c>
      <c r="D2253" t="s">
        <v>583</v>
      </c>
      <c r="E2253" t="s">
        <v>584</v>
      </c>
      <c r="F2253" t="s">
        <v>4586</v>
      </c>
      <c r="G2253" t="s">
        <v>2481</v>
      </c>
      <c r="H2253" t="s">
        <v>174</v>
      </c>
      <c r="I2253" t="s">
        <v>128</v>
      </c>
      <c r="J2253" t="s">
        <v>37</v>
      </c>
      <c r="K2253" t="s">
        <v>586</v>
      </c>
      <c r="L2253" t="s">
        <v>39</v>
      </c>
      <c r="M2253">
        <v>2080600</v>
      </c>
      <c r="N2253">
        <v>0</v>
      </c>
      <c r="O2253">
        <v>2080600</v>
      </c>
      <c r="P2253">
        <v>0</v>
      </c>
      <c r="Q2253" t="s">
        <v>2510</v>
      </c>
      <c r="R2253" t="s">
        <v>3181</v>
      </c>
      <c r="S2253" t="s">
        <v>3160</v>
      </c>
      <c r="T2253" t="s">
        <v>588</v>
      </c>
      <c r="U2253" t="s">
        <v>4646</v>
      </c>
      <c r="V2253" t="s">
        <v>4647</v>
      </c>
      <c r="W2253" t="s">
        <v>588</v>
      </c>
      <c r="X2253" t="str">
        <f t="shared" si="35"/>
        <v>Funcionamiento</v>
      </c>
      <c r="Y2253" t="s">
        <v>2481</v>
      </c>
    </row>
    <row r="2254" spans="1:25" x14ac:dyDescent="0.2">
      <c r="A2254" t="s">
        <v>3181</v>
      </c>
      <c r="B2254" t="s">
        <v>3381</v>
      </c>
      <c r="C2254" s="71" t="s">
        <v>4645</v>
      </c>
      <c r="D2254" t="s">
        <v>583</v>
      </c>
      <c r="E2254" t="s">
        <v>584</v>
      </c>
      <c r="F2254" t="s">
        <v>4586</v>
      </c>
      <c r="G2254" t="s">
        <v>2481</v>
      </c>
      <c r="H2254" t="s">
        <v>175</v>
      </c>
      <c r="I2254" t="s">
        <v>129</v>
      </c>
      <c r="J2254" t="s">
        <v>37</v>
      </c>
      <c r="K2254" t="s">
        <v>586</v>
      </c>
      <c r="L2254" t="s">
        <v>39</v>
      </c>
      <c r="M2254">
        <v>545600</v>
      </c>
      <c r="N2254">
        <v>0</v>
      </c>
      <c r="O2254">
        <v>545600</v>
      </c>
      <c r="P2254">
        <v>0</v>
      </c>
      <c r="Q2254" t="s">
        <v>2510</v>
      </c>
      <c r="R2254" t="s">
        <v>3181</v>
      </c>
      <c r="S2254" t="s">
        <v>3160</v>
      </c>
      <c r="T2254" t="s">
        <v>588</v>
      </c>
      <c r="U2254" t="s">
        <v>4646</v>
      </c>
      <c r="V2254" t="s">
        <v>4647</v>
      </c>
      <c r="W2254" t="s">
        <v>588</v>
      </c>
      <c r="X2254" t="str">
        <f t="shared" si="35"/>
        <v>Funcionamiento</v>
      </c>
      <c r="Y2254" t="s">
        <v>2481</v>
      </c>
    </row>
    <row r="2255" spans="1:25" x14ac:dyDescent="0.2">
      <c r="A2255" t="s">
        <v>3181</v>
      </c>
      <c r="B2255" t="s">
        <v>3381</v>
      </c>
      <c r="C2255" s="71" t="s">
        <v>4645</v>
      </c>
      <c r="D2255" t="s">
        <v>583</v>
      </c>
      <c r="E2255" t="s">
        <v>584</v>
      </c>
      <c r="F2255" t="s">
        <v>4586</v>
      </c>
      <c r="G2255" t="s">
        <v>2481</v>
      </c>
      <c r="H2255" t="s">
        <v>177</v>
      </c>
      <c r="I2255" t="s">
        <v>131</v>
      </c>
      <c r="J2255" t="s">
        <v>37</v>
      </c>
      <c r="K2255" t="s">
        <v>586</v>
      </c>
      <c r="L2255" t="s">
        <v>39</v>
      </c>
      <c r="M2255">
        <v>1040900</v>
      </c>
      <c r="N2255">
        <v>0</v>
      </c>
      <c r="O2255">
        <v>1040900</v>
      </c>
      <c r="P2255">
        <v>0</v>
      </c>
      <c r="Q2255" t="s">
        <v>2510</v>
      </c>
      <c r="R2255" t="s">
        <v>3181</v>
      </c>
      <c r="S2255" t="s">
        <v>3160</v>
      </c>
      <c r="T2255" t="s">
        <v>588</v>
      </c>
      <c r="U2255" t="s">
        <v>4646</v>
      </c>
      <c r="V2255" t="s">
        <v>4647</v>
      </c>
      <c r="W2255" t="s">
        <v>588</v>
      </c>
      <c r="X2255" t="str">
        <f t="shared" si="35"/>
        <v>Funcionamiento</v>
      </c>
      <c r="Y2255" t="s">
        <v>2481</v>
      </c>
    </row>
    <row r="2256" spans="1:25" x14ac:dyDescent="0.2">
      <c r="A2256" t="s">
        <v>3187</v>
      </c>
      <c r="B2256" t="s">
        <v>3182</v>
      </c>
      <c r="C2256" s="71" t="s">
        <v>4648</v>
      </c>
      <c r="D2256" t="s">
        <v>583</v>
      </c>
      <c r="E2256" t="s">
        <v>584</v>
      </c>
      <c r="F2256" t="s">
        <v>4586</v>
      </c>
      <c r="G2256" t="s">
        <v>2481</v>
      </c>
      <c r="H2256" t="s">
        <v>168</v>
      </c>
      <c r="I2256" t="s">
        <v>122</v>
      </c>
      <c r="J2256" t="s">
        <v>37</v>
      </c>
      <c r="K2256" t="s">
        <v>586</v>
      </c>
      <c r="L2256" t="s">
        <v>39</v>
      </c>
      <c r="M2256">
        <v>53805507</v>
      </c>
      <c r="N2256">
        <v>0</v>
      </c>
      <c r="O2256">
        <v>53805507</v>
      </c>
      <c r="P2256">
        <v>0</v>
      </c>
      <c r="Q2256" t="s">
        <v>2511</v>
      </c>
      <c r="R2256" t="s">
        <v>3187</v>
      </c>
      <c r="S2256" t="s">
        <v>3150</v>
      </c>
      <c r="T2256" t="s">
        <v>588</v>
      </c>
      <c r="U2256" t="s">
        <v>4649</v>
      </c>
      <c r="V2256" t="s">
        <v>4650</v>
      </c>
      <c r="W2256" t="s">
        <v>588</v>
      </c>
      <c r="X2256" t="str">
        <f t="shared" si="35"/>
        <v>Funcionamiento</v>
      </c>
      <c r="Y2256" t="s">
        <v>2481</v>
      </c>
    </row>
    <row r="2257" spans="1:25" x14ac:dyDescent="0.2">
      <c r="A2257" t="s">
        <v>3165</v>
      </c>
      <c r="B2257" t="s">
        <v>4651</v>
      </c>
      <c r="C2257" s="71" t="s">
        <v>4652</v>
      </c>
      <c r="D2257" t="s">
        <v>583</v>
      </c>
      <c r="E2257" t="s">
        <v>584</v>
      </c>
      <c r="F2257" t="s">
        <v>4586</v>
      </c>
      <c r="G2257" t="s">
        <v>2481</v>
      </c>
      <c r="H2257" t="s">
        <v>167</v>
      </c>
      <c r="I2257" t="s">
        <v>3051</v>
      </c>
      <c r="J2257" t="s">
        <v>37</v>
      </c>
      <c r="K2257" t="s">
        <v>586</v>
      </c>
      <c r="L2257" t="s">
        <v>39</v>
      </c>
      <c r="M2257">
        <v>1001112</v>
      </c>
      <c r="N2257">
        <v>0</v>
      </c>
      <c r="O2257">
        <v>1001112</v>
      </c>
      <c r="P2257">
        <v>0</v>
      </c>
      <c r="Q2257" t="s">
        <v>2512</v>
      </c>
      <c r="R2257" t="s">
        <v>3165</v>
      </c>
      <c r="S2257" t="s">
        <v>4017</v>
      </c>
      <c r="T2257" t="s">
        <v>588</v>
      </c>
      <c r="U2257" t="s">
        <v>4653</v>
      </c>
      <c r="V2257" t="s">
        <v>4654</v>
      </c>
      <c r="W2257" t="s">
        <v>588</v>
      </c>
      <c r="X2257" t="str">
        <f t="shared" si="35"/>
        <v>Funcionamiento</v>
      </c>
      <c r="Y2257" t="s">
        <v>2481</v>
      </c>
    </row>
    <row r="2258" spans="1:25" x14ac:dyDescent="0.2">
      <c r="A2258" t="s">
        <v>3165</v>
      </c>
      <c r="B2258" t="s">
        <v>4651</v>
      </c>
      <c r="C2258" s="71" t="s">
        <v>4652</v>
      </c>
      <c r="D2258" t="s">
        <v>583</v>
      </c>
      <c r="E2258" t="s">
        <v>584</v>
      </c>
      <c r="F2258" t="s">
        <v>4586</v>
      </c>
      <c r="G2258" t="s">
        <v>2481</v>
      </c>
      <c r="H2258" t="s">
        <v>178</v>
      </c>
      <c r="I2258" t="s">
        <v>132</v>
      </c>
      <c r="J2258" t="s">
        <v>37</v>
      </c>
      <c r="K2258" t="s">
        <v>586</v>
      </c>
      <c r="L2258" t="s">
        <v>39</v>
      </c>
      <c r="M2258">
        <v>2697497</v>
      </c>
      <c r="N2258">
        <v>0</v>
      </c>
      <c r="O2258">
        <v>2697497</v>
      </c>
      <c r="P2258">
        <v>0</v>
      </c>
      <c r="Q2258" t="s">
        <v>2512</v>
      </c>
      <c r="R2258" t="s">
        <v>3165</v>
      </c>
      <c r="S2258" t="s">
        <v>4017</v>
      </c>
      <c r="T2258" t="s">
        <v>588</v>
      </c>
      <c r="U2258" t="s">
        <v>4653</v>
      </c>
      <c r="V2258" t="s">
        <v>4654</v>
      </c>
      <c r="W2258" t="s">
        <v>588</v>
      </c>
      <c r="X2258" t="str">
        <f t="shared" si="35"/>
        <v>Funcionamiento</v>
      </c>
      <c r="Y2258" t="s">
        <v>2481</v>
      </c>
    </row>
    <row r="2259" spans="1:25" x14ac:dyDescent="0.2">
      <c r="A2259" t="s">
        <v>3165</v>
      </c>
      <c r="B2259" t="s">
        <v>4651</v>
      </c>
      <c r="C2259" s="71" t="s">
        <v>4652</v>
      </c>
      <c r="D2259" t="s">
        <v>583</v>
      </c>
      <c r="E2259" t="s">
        <v>584</v>
      </c>
      <c r="F2259" t="s">
        <v>4586</v>
      </c>
      <c r="G2259" t="s">
        <v>2481</v>
      </c>
      <c r="H2259" t="s">
        <v>169</v>
      </c>
      <c r="I2259" t="s">
        <v>123</v>
      </c>
      <c r="J2259" t="s">
        <v>37</v>
      </c>
      <c r="K2259" t="s">
        <v>586</v>
      </c>
      <c r="L2259" t="s">
        <v>39</v>
      </c>
      <c r="M2259">
        <v>2025056</v>
      </c>
      <c r="N2259">
        <v>0</v>
      </c>
      <c r="O2259">
        <v>2025056</v>
      </c>
      <c r="P2259">
        <v>0</v>
      </c>
      <c r="Q2259" t="s">
        <v>2512</v>
      </c>
      <c r="R2259" t="s">
        <v>3165</v>
      </c>
      <c r="S2259" t="s">
        <v>4017</v>
      </c>
      <c r="T2259" t="s">
        <v>588</v>
      </c>
      <c r="U2259" t="s">
        <v>4653</v>
      </c>
      <c r="V2259" t="s">
        <v>4654</v>
      </c>
      <c r="W2259" t="s">
        <v>588</v>
      </c>
      <c r="X2259" t="str">
        <f t="shared" si="35"/>
        <v>Funcionamiento</v>
      </c>
      <c r="Y2259" t="s">
        <v>2481</v>
      </c>
    </row>
    <row r="2260" spans="1:25" x14ac:dyDescent="0.2">
      <c r="A2260" t="s">
        <v>3165</v>
      </c>
      <c r="B2260" t="s">
        <v>4651</v>
      </c>
      <c r="C2260" s="71" t="s">
        <v>4652</v>
      </c>
      <c r="D2260" t="s">
        <v>583</v>
      </c>
      <c r="E2260" t="s">
        <v>584</v>
      </c>
      <c r="F2260" t="s">
        <v>4586</v>
      </c>
      <c r="G2260" t="s">
        <v>2481</v>
      </c>
      <c r="H2260" t="s">
        <v>182</v>
      </c>
      <c r="I2260" t="s">
        <v>136</v>
      </c>
      <c r="J2260" t="s">
        <v>37</v>
      </c>
      <c r="K2260" t="s">
        <v>586</v>
      </c>
      <c r="L2260" t="s">
        <v>39</v>
      </c>
      <c r="M2260">
        <v>544380</v>
      </c>
      <c r="N2260">
        <v>0</v>
      </c>
      <c r="O2260">
        <v>544380</v>
      </c>
      <c r="P2260">
        <v>0</v>
      </c>
      <c r="Q2260" t="s">
        <v>2512</v>
      </c>
      <c r="R2260" t="s">
        <v>3165</v>
      </c>
      <c r="S2260" t="s">
        <v>4017</v>
      </c>
      <c r="T2260" t="s">
        <v>588</v>
      </c>
      <c r="U2260" t="s">
        <v>4653</v>
      </c>
      <c r="V2260" t="s">
        <v>4654</v>
      </c>
      <c r="W2260" t="s">
        <v>588</v>
      </c>
      <c r="X2260" t="str">
        <f t="shared" si="35"/>
        <v>Funcionamiento</v>
      </c>
      <c r="Y2260" t="s">
        <v>2481</v>
      </c>
    </row>
    <row r="2261" spans="1:25" x14ac:dyDescent="0.2">
      <c r="A2261" t="s">
        <v>3165</v>
      </c>
      <c r="B2261" t="s">
        <v>4651</v>
      </c>
      <c r="C2261" s="71" t="s">
        <v>4652</v>
      </c>
      <c r="D2261" t="s">
        <v>583</v>
      </c>
      <c r="E2261" t="s">
        <v>584</v>
      </c>
      <c r="F2261" t="s">
        <v>4586</v>
      </c>
      <c r="G2261" t="s">
        <v>2481</v>
      </c>
      <c r="H2261" t="s">
        <v>164</v>
      </c>
      <c r="I2261" t="s">
        <v>118</v>
      </c>
      <c r="J2261" t="s">
        <v>37</v>
      </c>
      <c r="K2261" t="s">
        <v>586</v>
      </c>
      <c r="L2261" t="s">
        <v>39</v>
      </c>
      <c r="M2261">
        <v>48237875</v>
      </c>
      <c r="N2261">
        <v>0</v>
      </c>
      <c r="O2261">
        <v>48237875</v>
      </c>
      <c r="P2261">
        <v>0</v>
      </c>
      <c r="Q2261" t="s">
        <v>2512</v>
      </c>
      <c r="R2261" t="s">
        <v>3165</v>
      </c>
      <c r="S2261" t="s">
        <v>4017</v>
      </c>
      <c r="T2261" t="s">
        <v>588</v>
      </c>
      <c r="U2261" t="s">
        <v>4653</v>
      </c>
      <c r="V2261" t="s">
        <v>4654</v>
      </c>
      <c r="W2261" t="s">
        <v>588</v>
      </c>
      <c r="X2261" t="str">
        <f t="shared" si="35"/>
        <v>Funcionamiento</v>
      </c>
      <c r="Y2261" t="s">
        <v>2481</v>
      </c>
    </row>
    <row r="2262" spans="1:25" x14ac:dyDescent="0.2">
      <c r="A2262" t="s">
        <v>3165</v>
      </c>
      <c r="B2262" t="s">
        <v>4651</v>
      </c>
      <c r="C2262" s="71" t="s">
        <v>4652</v>
      </c>
      <c r="D2262" t="s">
        <v>583</v>
      </c>
      <c r="E2262" t="s">
        <v>584</v>
      </c>
      <c r="F2262" t="s">
        <v>4586</v>
      </c>
      <c r="G2262" t="s">
        <v>2481</v>
      </c>
      <c r="H2262" t="s">
        <v>166</v>
      </c>
      <c r="I2262" t="s">
        <v>120</v>
      </c>
      <c r="J2262" t="s">
        <v>37</v>
      </c>
      <c r="K2262" t="s">
        <v>586</v>
      </c>
      <c r="L2262" t="s">
        <v>39</v>
      </c>
      <c r="M2262">
        <v>841648</v>
      </c>
      <c r="N2262">
        <v>0</v>
      </c>
      <c r="O2262">
        <v>841648</v>
      </c>
      <c r="P2262">
        <v>0</v>
      </c>
      <c r="Q2262" t="s">
        <v>2512</v>
      </c>
      <c r="R2262" t="s">
        <v>3165</v>
      </c>
      <c r="S2262" t="s">
        <v>4017</v>
      </c>
      <c r="T2262" t="s">
        <v>588</v>
      </c>
      <c r="U2262" t="s">
        <v>4653</v>
      </c>
      <c r="V2262" t="s">
        <v>4654</v>
      </c>
      <c r="W2262" t="s">
        <v>588</v>
      </c>
      <c r="X2262" t="str">
        <f t="shared" si="35"/>
        <v>Funcionamiento</v>
      </c>
      <c r="Y2262" t="s">
        <v>2481</v>
      </c>
    </row>
    <row r="2263" spans="1:25" x14ac:dyDescent="0.2">
      <c r="A2263" t="s">
        <v>3165</v>
      </c>
      <c r="B2263" t="s">
        <v>4651</v>
      </c>
      <c r="C2263" s="71" t="s">
        <v>4652</v>
      </c>
      <c r="D2263" t="s">
        <v>583</v>
      </c>
      <c r="E2263" t="s">
        <v>584</v>
      </c>
      <c r="F2263" t="s">
        <v>4586</v>
      </c>
      <c r="G2263" t="s">
        <v>2481</v>
      </c>
      <c r="H2263" t="s">
        <v>171</v>
      </c>
      <c r="I2263" t="s">
        <v>125</v>
      </c>
      <c r="J2263" t="s">
        <v>37</v>
      </c>
      <c r="K2263" t="s">
        <v>586</v>
      </c>
      <c r="L2263" t="s">
        <v>39</v>
      </c>
      <c r="M2263">
        <v>2758805</v>
      </c>
      <c r="N2263">
        <v>0</v>
      </c>
      <c r="O2263">
        <v>2758805</v>
      </c>
      <c r="P2263">
        <v>0</v>
      </c>
      <c r="Q2263" t="s">
        <v>2512</v>
      </c>
      <c r="R2263" t="s">
        <v>3165</v>
      </c>
      <c r="S2263" t="s">
        <v>4017</v>
      </c>
      <c r="T2263" t="s">
        <v>588</v>
      </c>
      <c r="U2263" t="s">
        <v>4653</v>
      </c>
      <c r="V2263" t="s">
        <v>4654</v>
      </c>
      <c r="W2263" t="s">
        <v>588</v>
      </c>
      <c r="X2263" t="str">
        <f t="shared" si="35"/>
        <v>Funcionamiento</v>
      </c>
      <c r="Y2263" t="s">
        <v>2481</v>
      </c>
    </row>
    <row r="2264" spans="1:25" x14ac:dyDescent="0.2">
      <c r="A2264" t="s">
        <v>3165</v>
      </c>
      <c r="B2264" t="s">
        <v>4651</v>
      </c>
      <c r="C2264" s="71" t="s">
        <v>4652</v>
      </c>
      <c r="D2264" t="s">
        <v>583</v>
      </c>
      <c r="E2264" t="s">
        <v>584</v>
      </c>
      <c r="F2264" t="s">
        <v>4586</v>
      </c>
      <c r="G2264" t="s">
        <v>2481</v>
      </c>
      <c r="H2264" t="s">
        <v>181</v>
      </c>
      <c r="I2264" t="s">
        <v>135</v>
      </c>
      <c r="J2264" t="s">
        <v>37</v>
      </c>
      <c r="K2264" t="s">
        <v>586</v>
      </c>
      <c r="L2264" t="s">
        <v>39</v>
      </c>
      <c r="M2264">
        <v>2354967</v>
      </c>
      <c r="N2264">
        <v>0</v>
      </c>
      <c r="O2264">
        <v>2354967</v>
      </c>
      <c r="P2264">
        <v>0</v>
      </c>
      <c r="Q2264" t="s">
        <v>2512</v>
      </c>
      <c r="R2264" t="s">
        <v>3165</v>
      </c>
      <c r="S2264" t="s">
        <v>4017</v>
      </c>
      <c r="T2264" t="s">
        <v>588</v>
      </c>
      <c r="U2264" t="s">
        <v>4653</v>
      </c>
      <c r="V2264" t="s">
        <v>4654</v>
      </c>
      <c r="W2264" t="s">
        <v>588</v>
      </c>
      <c r="X2264" t="str">
        <f t="shared" si="35"/>
        <v>Funcionamiento</v>
      </c>
      <c r="Y2264" t="s">
        <v>2481</v>
      </c>
    </row>
    <row r="2265" spans="1:25" x14ac:dyDescent="0.2">
      <c r="A2265" t="s">
        <v>3165</v>
      </c>
      <c r="B2265" t="s">
        <v>4651</v>
      </c>
      <c r="C2265" s="71" t="s">
        <v>4652</v>
      </c>
      <c r="D2265" t="s">
        <v>583</v>
      </c>
      <c r="E2265" t="s">
        <v>584</v>
      </c>
      <c r="F2265" t="s">
        <v>4586</v>
      </c>
      <c r="G2265" t="s">
        <v>2481</v>
      </c>
      <c r="H2265" t="s">
        <v>180</v>
      </c>
      <c r="I2265" t="s">
        <v>134</v>
      </c>
      <c r="J2265" t="s">
        <v>37</v>
      </c>
      <c r="K2265" t="s">
        <v>586</v>
      </c>
      <c r="L2265" t="s">
        <v>39</v>
      </c>
      <c r="M2265">
        <v>195292</v>
      </c>
      <c r="N2265">
        <v>0</v>
      </c>
      <c r="O2265">
        <v>195292</v>
      </c>
      <c r="P2265">
        <v>0</v>
      </c>
      <c r="Q2265" t="s">
        <v>2512</v>
      </c>
      <c r="R2265" t="s">
        <v>3165</v>
      </c>
      <c r="S2265" t="s">
        <v>4017</v>
      </c>
      <c r="T2265" t="s">
        <v>588</v>
      </c>
      <c r="U2265" t="s">
        <v>4653</v>
      </c>
      <c r="V2265" t="s">
        <v>4654</v>
      </c>
      <c r="W2265" t="s">
        <v>588</v>
      </c>
      <c r="X2265" t="str">
        <f t="shared" si="35"/>
        <v>Funcionamiento</v>
      </c>
      <c r="Y2265" t="s">
        <v>2481</v>
      </c>
    </row>
    <row r="2266" spans="1:25" x14ac:dyDescent="0.2">
      <c r="A2266" t="s">
        <v>3171</v>
      </c>
      <c r="B2266" t="s">
        <v>4651</v>
      </c>
      <c r="C2266" s="71" t="s">
        <v>4655</v>
      </c>
      <c r="D2266" t="s">
        <v>583</v>
      </c>
      <c r="E2266" t="s">
        <v>584</v>
      </c>
      <c r="F2266" t="s">
        <v>4586</v>
      </c>
      <c r="G2266" t="s">
        <v>2481</v>
      </c>
      <c r="H2266" t="s">
        <v>173</v>
      </c>
      <c r="I2266" t="s">
        <v>127</v>
      </c>
      <c r="J2266" t="s">
        <v>37</v>
      </c>
      <c r="K2266" t="s">
        <v>586</v>
      </c>
      <c r="L2266" t="s">
        <v>39</v>
      </c>
      <c r="M2266">
        <v>4310400</v>
      </c>
      <c r="N2266">
        <v>0</v>
      </c>
      <c r="O2266">
        <v>4310400</v>
      </c>
      <c r="P2266">
        <v>0</v>
      </c>
      <c r="Q2266" t="s">
        <v>2513</v>
      </c>
      <c r="R2266" t="s">
        <v>3171</v>
      </c>
      <c r="S2266" t="s">
        <v>3235</v>
      </c>
      <c r="T2266" t="s">
        <v>588</v>
      </c>
      <c r="U2266" t="s">
        <v>4656</v>
      </c>
      <c r="V2266" t="s">
        <v>4657</v>
      </c>
      <c r="W2266" t="s">
        <v>588</v>
      </c>
      <c r="X2266" t="str">
        <f t="shared" si="35"/>
        <v>Funcionamiento</v>
      </c>
      <c r="Y2266" t="s">
        <v>2481</v>
      </c>
    </row>
    <row r="2267" spans="1:25" x14ac:dyDescent="0.2">
      <c r="A2267" t="s">
        <v>3171</v>
      </c>
      <c r="B2267" t="s">
        <v>4651</v>
      </c>
      <c r="C2267" s="71" t="s">
        <v>4655</v>
      </c>
      <c r="D2267" t="s">
        <v>583</v>
      </c>
      <c r="E2267" t="s">
        <v>584</v>
      </c>
      <c r="F2267" t="s">
        <v>4586</v>
      </c>
      <c r="G2267" t="s">
        <v>2481</v>
      </c>
      <c r="H2267" t="s">
        <v>176</v>
      </c>
      <c r="I2267" t="s">
        <v>130</v>
      </c>
      <c r="J2267" t="s">
        <v>37</v>
      </c>
      <c r="K2267" t="s">
        <v>586</v>
      </c>
      <c r="L2267" t="s">
        <v>39</v>
      </c>
      <c r="M2267">
        <v>3274600</v>
      </c>
      <c r="N2267">
        <v>0</v>
      </c>
      <c r="O2267">
        <v>3274600</v>
      </c>
      <c r="P2267">
        <v>0</v>
      </c>
      <c r="Q2267" t="s">
        <v>2513</v>
      </c>
      <c r="R2267" t="s">
        <v>3171</v>
      </c>
      <c r="S2267" t="s">
        <v>3235</v>
      </c>
      <c r="T2267" t="s">
        <v>588</v>
      </c>
      <c r="U2267" t="s">
        <v>4656</v>
      </c>
      <c r="V2267" t="s">
        <v>4657</v>
      </c>
      <c r="W2267" t="s">
        <v>588</v>
      </c>
      <c r="X2267" t="str">
        <f t="shared" si="35"/>
        <v>Funcionamiento</v>
      </c>
      <c r="Y2267" t="s">
        <v>2481</v>
      </c>
    </row>
    <row r="2268" spans="1:25" x14ac:dyDescent="0.2">
      <c r="A2268" t="s">
        <v>3171</v>
      </c>
      <c r="B2268" t="s">
        <v>4651</v>
      </c>
      <c r="C2268" s="71" t="s">
        <v>4655</v>
      </c>
      <c r="D2268" t="s">
        <v>583</v>
      </c>
      <c r="E2268" t="s">
        <v>584</v>
      </c>
      <c r="F2268" t="s">
        <v>4586</v>
      </c>
      <c r="G2268" t="s">
        <v>2481</v>
      </c>
      <c r="H2268" t="s">
        <v>177</v>
      </c>
      <c r="I2268" t="s">
        <v>131</v>
      </c>
      <c r="J2268" t="s">
        <v>37</v>
      </c>
      <c r="K2268" t="s">
        <v>586</v>
      </c>
      <c r="L2268" t="s">
        <v>39</v>
      </c>
      <c r="M2268">
        <v>2183800</v>
      </c>
      <c r="N2268">
        <v>0</v>
      </c>
      <c r="O2268">
        <v>2183800</v>
      </c>
      <c r="P2268">
        <v>0</v>
      </c>
      <c r="Q2268" t="s">
        <v>2513</v>
      </c>
      <c r="R2268" t="s">
        <v>3171</v>
      </c>
      <c r="S2268" t="s">
        <v>3235</v>
      </c>
      <c r="T2268" t="s">
        <v>588</v>
      </c>
      <c r="U2268" t="s">
        <v>4656</v>
      </c>
      <c r="V2268" t="s">
        <v>4657</v>
      </c>
      <c r="W2268" t="s">
        <v>588</v>
      </c>
      <c r="X2268" t="str">
        <f t="shared" si="35"/>
        <v>Funcionamiento</v>
      </c>
      <c r="Y2268" t="s">
        <v>2481</v>
      </c>
    </row>
    <row r="2269" spans="1:25" x14ac:dyDescent="0.2">
      <c r="A2269" t="s">
        <v>3171</v>
      </c>
      <c r="B2269" t="s">
        <v>4651</v>
      </c>
      <c r="C2269" s="71" t="s">
        <v>4655</v>
      </c>
      <c r="D2269" t="s">
        <v>583</v>
      </c>
      <c r="E2269" t="s">
        <v>584</v>
      </c>
      <c r="F2269" t="s">
        <v>4586</v>
      </c>
      <c r="G2269" t="s">
        <v>2481</v>
      </c>
      <c r="H2269" t="s">
        <v>172</v>
      </c>
      <c r="I2269" t="s">
        <v>126</v>
      </c>
      <c r="J2269" t="s">
        <v>37</v>
      </c>
      <c r="K2269" t="s">
        <v>586</v>
      </c>
      <c r="L2269" t="s">
        <v>39</v>
      </c>
      <c r="M2269">
        <v>6084900</v>
      </c>
      <c r="N2269">
        <v>0</v>
      </c>
      <c r="O2269">
        <v>6084900</v>
      </c>
      <c r="P2269">
        <v>0</v>
      </c>
      <c r="Q2269" t="s">
        <v>2513</v>
      </c>
      <c r="R2269" t="s">
        <v>3171</v>
      </c>
      <c r="S2269" t="s">
        <v>3235</v>
      </c>
      <c r="T2269" t="s">
        <v>588</v>
      </c>
      <c r="U2269" t="s">
        <v>4656</v>
      </c>
      <c r="V2269" t="s">
        <v>4657</v>
      </c>
      <c r="W2269" t="s">
        <v>588</v>
      </c>
      <c r="X2269" t="str">
        <f t="shared" si="35"/>
        <v>Funcionamiento</v>
      </c>
      <c r="Y2269" t="s">
        <v>2481</v>
      </c>
    </row>
    <row r="2270" spans="1:25" x14ac:dyDescent="0.2">
      <c r="A2270" t="s">
        <v>3171</v>
      </c>
      <c r="B2270" t="s">
        <v>4651</v>
      </c>
      <c r="C2270" s="71" t="s">
        <v>4655</v>
      </c>
      <c r="D2270" t="s">
        <v>583</v>
      </c>
      <c r="E2270" t="s">
        <v>584</v>
      </c>
      <c r="F2270" t="s">
        <v>4586</v>
      </c>
      <c r="G2270" t="s">
        <v>2481</v>
      </c>
      <c r="H2270" t="s">
        <v>175</v>
      </c>
      <c r="I2270" t="s">
        <v>129</v>
      </c>
      <c r="J2270" t="s">
        <v>37</v>
      </c>
      <c r="K2270" t="s">
        <v>586</v>
      </c>
      <c r="L2270" t="s">
        <v>39</v>
      </c>
      <c r="M2270">
        <v>553400</v>
      </c>
      <c r="N2270">
        <v>0</v>
      </c>
      <c r="O2270">
        <v>553400</v>
      </c>
      <c r="P2270">
        <v>0</v>
      </c>
      <c r="Q2270" t="s">
        <v>2513</v>
      </c>
      <c r="R2270" t="s">
        <v>3171</v>
      </c>
      <c r="S2270" t="s">
        <v>3235</v>
      </c>
      <c r="T2270" t="s">
        <v>588</v>
      </c>
      <c r="U2270" t="s">
        <v>4656</v>
      </c>
      <c r="V2270" t="s">
        <v>4657</v>
      </c>
      <c r="W2270" t="s">
        <v>588</v>
      </c>
      <c r="X2270" t="str">
        <f t="shared" si="35"/>
        <v>Funcionamiento</v>
      </c>
      <c r="Y2270" t="s">
        <v>2481</v>
      </c>
    </row>
    <row r="2271" spans="1:25" x14ac:dyDescent="0.2">
      <c r="A2271" t="s">
        <v>3171</v>
      </c>
      <c r="B2271" t="s">
        <v>4651</v>
      </c>
      <c r="C2271" s="71" t="s">
        <v>4655</v>
      </c>
      <c r="D2271" t="s">
        <v>583</v>
      </c>
      <c r="E2271" t="s">
        <v>584</v>
      </c>
      <c r="F2271" t="s">
        <v>4586</v>
      </c>
      <c r="G2271" t="s">
        <v>2481</v>
      </c>
      <c r="H2271" t="s">
        <v>174</v>
      </c>
      <c r="I2271" t="s">
        <v>128</v>
      </c>
      <c r="J2271" t="s">
        <v>37</v>
      </c>
      <c r="K2271" t="s">
        <v>586</v>
      </c>
      <c r="L2271" t="s">
        <v>39</v>
      </c>
      <c r="M2271">
        <v>4365800</v>
      </c>
      <c r="N2271">
        <v>0</v>
      </c>
      <c r="O2271">
        <v>4365800</v>
      </c>
      <c r="P2271">
        <v>0</v>
      </c>
      <c r="Q2271" t="s">
        <v>2513</v>
      </c>
      <c r="R2271" t="s">
        <v>3171</v>
      </c>
      <c r="S2271" t="s">
        <v>3235</v>
      </c>
      <c r="T2271" t="s">
        <v>588</v>
      </c>
      <c r="U2271" t="s">
        <v>4656</v>
      </c>
      <c r="V2271" t="s">
        <v>4657</v>
      </c>
      <c r="W2271" t="s">
        <v>588</v>
      </c>
      <c r="X2271" t="str">
        <f t="shared" si="35"/>
        <v>Funcionamiento</v>
      </c>
      <c r="Y2271" t="s">
        <v>2481</v>
      </c>
    </row>
    <row r="2272" spans="1:25" x14ac:dyDescent="0.2">
      <c r="A2272" t="s">
        <v>3177</v>
      </c>
      <c r="B2272" t="s">
        <v>4162</v>
      </c>
      <c r="C2272" s="71" t="s">
        <v>4658</v>
      </c>
      <c r="D2272" t="s">
        <v>583</v>
      </c>
      <c r="E2272" t="s">
        <v>584</v>
      </c>
      <c r="F2272" t="s">
        <v>4586</v>
      </c>
      <c r="G2272" t="s">
        <v>2481</v>
      </c>
      <c r="H2272" t="s">
        <v>54</v>
      </c>
      <c r="I2272" t="s">
        <v>55</v>
      </c>
      <c r="J2272" t="s">
        <v>48</v>
      </c>
      <c r="K2272" t="s">
        <v>596</v>
      </c>
      <c r="L2272" t="s">
        <v>39</v>
      </c>
      <c r="M2272">
        <v>3856954</v>
      </c>
      <c r="N2272">
        <v>0</v>
      </c>
      <c r="O2272">
        <v>3856954</v>
      </c>
      <c r="P2272">
        <v>0</v>
      </c>
      <c r="Q2272" t="s">
        <v>2514</v>
      </c>
      <c r="R2272" t="s">
        <v>3139</v>
      </c>
      <c r="S2272" t="s">
        <v>3167</v>
      </c>
      <c r="T2272" t="s">
        <v>3993</v>
      </c>
      <c r="U2272" t="s">
        <v>4659</v>
      </c>
      <c r="V2272" t="s">
        <v>4660</v>
      </c>
      <c r="W2272" t="s">
        <v>588</v>
      </c>
      <c r="X2272" t="str">
        <f t="shared" si="35"/>
        <v>Funcionamiento</v>
      </c>
      <c r="Y2272" t="s">
        <v>2481</v>
      </c>
    </row>
    <row r="2273" spans="1:25" x14ac:dyDescent="0.2">
      <c r="A2273" t="s">
        <v>3139</v>
      </c>
      <c r="B2273" t="s">
        <v>4661</v>
      </c>
      <c r="C2273" s="71" t="s">
        <v>4662</v>
      </c>
      <c r="D2273" t="s">
        <v>583</v>
      </c>
      <c r="E2273" t="s">
        <v>584</v>
      </c>
      <c r="F2273" t="s">
        <v>3144</v>
      </c>
      <c r="G2273" t="s">
        <v>2481</v>
      </c>
      <c r="H2273" t="s">
        <v>200</v>
      </c>
      <c r="I2273" t="s">
        <v>161</v>
      </c>
      <c r="J2273" t="s">
        <v>37</v>
      </c>
      <c r="K2273" t="s">
        <v>586</v>
      </c>
      <c r="L2273" t="s">
        <v>39</v>
      </c>
      <c r="M2273">
        <v>4300000</v>
      </c>
      <c r="N2273">
        <v>0</v>
      </c>
      <c r="O2273">
        <v>4300000</v>
      </c>
      <c r="P2273">
        <v>0</v>
      </c>
      <c r="Q2273" t="s">
        <v>2515</v>
      </c>
      <c r="R2273" t="s">
        <v>3190</v>
      </c>
      <c r="S2273" t="s">
        <v>3272</v>
      </c>
      <c r="T2273" t="s">
        <v>4663</v>
      </c>
      <c r="U2273" t="s">
        <v>4664</v>
      </c>
      <c r="V2273" t="s">
        <v>4665</v>
      </c>
      <c r="W2273" t="s">
        <v>588</v>
      </c>
      <c r="X2273" t="str">
        <f t="shared" si="35"/>
        <v>Inversión</v>
      </c>
      <c r="Y2273" t="s">
        <v>585</v>
      </c>
    </row>
    <row r="2274" spans="1:25" x14ac:dyDescent="0.2">
      <c r="A2274" t="s">
        <v>3190</v>
      </c>
      <c r="B2274" t="s">
        <v>4661</v>
      </c>
      <c r="C2274" s="71" t="s">
        <v>4666</v>
      </c>
      <c r="D2274" t="s">
        <v>583</v>
      </c>
      <c r="E2274" t="s">
        <v>584</v>
      </c>
      <c r="F2274" t="s">
        <v>3144</v>
      </c>
      <c r="G2274" t="s">
        <v>2481</v>
      </c>
      <c r="H2274" t="s">
        <v>200</v>
      </c>
      <c r="I2274" t="s">
        <v>161</v>
      </c>
      <c r="J2274" t="s">
        <v>37</v>
      </c>
      <c r="K2274" t="s">
        <v>586</v>
      </c>
      <c r="L2274" t="s">
        <v>39</v>
      </c>
      <c r="M2274">
        <v>1700000</v>
      </c>
      <c r="N2274">
        <v>0</v>
      </c>
      <c r="O2274">
        <v>1700000</v>
      </c>
      <c r="P2274">
        <v>110000</v>
      </c>
      <c r="Q2274" t="s">
        <v>2516</v>
      </c>
      <c r="R2274" t="s">
        <v>3194</v>
      </c>
      <c r="S2274" t="s">
        <v>3536</v>
      </c>
      <c r="T2274" t="s">
        <v>588</v>
      </c>
      <c r="U2274" t="s">
        <v>588</v>
      </c>
      <c r="V2274" t="s">
        <v>588</v>
      </c>
      <c r="W2274" t="s">
        <v>588</v>
      </c>
      <c r="X2274" t="str">
        <f t="shared" si="35"/>
        <v>Inversión</v>
      </c>
      <c r="Y2274" t="s">
        <v>585</v>
      </c>
    </row>
    <row r="2275" spans="1:25" x14ac:dyDescent="0.2">
      <c r="A2275" t="s">
        <v>3194</v>
      </c>
      <c r="B2275" t="s">
        <v>3219</v>
      </c>
      <c r="C2275" s="71" t="s">
        <v>4667</v>
      </c>
      <c r="D2275" t="s">
        <v>583</v>
      </c>
      <c r="E2275" t="s">
        <v>584</v>
      </c>
      <c r="F2275" t="s">
        <v>4586</v>
      </c>
      <c r="G2275" t="s">
        <v>2481</v>
      </c>
      <c r="H2275" t="s">
        <v>171</v>
      </c>
      <c r="I2275" t="s">
        <v>125</v>
      </c>
      <c r="J2275" t="s">
        <v>37</v>
      </c>
      <c r="K2275" t="s">
        <v>586</v>
      </c>
      <c r="L2275" t="s">
        <v>39</v>
      </c>
      <c r="M2275">
        <v>6343843</v>
      </c>
      <c r="N2275">
        <v>0</v>
      </c>
      <c r="O2275">
        <v>6343843</v>
      </c>
      <c r="P2275">
        <v>0</v>
      </c>
      <c r="Q2275" t="s">
        <v>2517</v>
      </c>
      <c r="R2275" t="s">
        <v>3200</v>
      </c>
      <c r="S2275" t="s">
        <v>4243</v>
      </c>
      <c r="T2275" t="s">
        <v>588</v>
      </c>
      <c r="U2275" t="s">
        <v>4668</v>
      </c>
      <c r="V2275" t="s">
        <v>4669</v>
      </c>
      <c r="W2275" t="s">
        <v>588</v>
      </c>
      <c r="X2275" t="str">
        <f t="shared" si="35"/>
        <v>Funcionamiento</v>
      </c>
      <c r="Y2275" t="s">
        <v>2481</v>
      </c>
    </row>
    <row r="2276" spans="1:25" x14ac:dyDescent="0.2">
      <c r="A2276" t="s">
        <v>3194</v>
      </c>
      <c r="B2276" t="s">
        <v>3219</v>
      </c>
      <c r="C2276" s="71" t="s">
        <v>4667</v>
      </c>
      <c r="D2276" t="s">
        <v>583</v>
      </c>
      <c r="E2276" t="s">
        <v>584</v>
      </c>
      <c r="F2276" t="s">
        <v>4586</v>
      </c>
      <c r="G2276" t="s">
        <v>2481</v>
      </c>
      <c r="H2276" t="s">
        <v>181</v>
      </c>
      <c r="I2276" t="s">
        <v>135</v>
      </c>
      <c r="J2276" t="s">
        <v>37</v>
      </c>
      <c r="K2276" t="s">
        <v>586</v>
      </c>
      <c r="L2276" t="s">
        <v>39</v>
      </c>
      <c r="M2276">
        <v>2354967</v>
      </c>
      <c r="N2276">
        <v>0</v>
      </c>
      <c r="O2276">
        <v>2354967</v>
      </c>
      <c r="P2276">
        <v>0</v>
      </c>
      <c r="Q2276" t="s">
        <v>2517</v>
      </c>
      <c r="R2276" t="s">
        <v>3200</v>
      </c>
      <c r="S2276" t="s">
        <v>4243</v>
      </c>
      <c r="T2276" t="s">
        <v>588</v>
      </c>
      <c r="U2276" t="s">
        <v>4668</v>
      </c>
      <c r="V2276" t="s">
        <v>4669</v>
      </c>
      <c r="W2276" t="s">
        <v>588</v>
      </c>
      <c r="X2276" t="str">
        <f t="shared" si="35"/>
        <v>Funcionamiento</v>
      </c>
      <c r="Y2276" t="s">
        <v>2481</v>
      </c>
    </row>
    <row r="2277" spans="1:25" x14ac:dyDescent="0.2">
      <c r="A2277" t="s">
        <v>3194</v>
      </c>
      <c r="B2277" t="s">
        <v>3219</v>
      </c>
      <c r="C2277" s="71" t="s">
        <v>4667</v>
      </c>
      <c r="D2277" t="s">
        <v>583</v>
      </c>
      <c r="E2277" t="s">
        <v>584</v>
      </c>
      <c r="F2277" t="s">
        <v>4586</v>
      </c>
      <c r="G2277" t="s">
        <v>2481</v>
      </c>
      <c r="H2277" t="s">
        <v>178</v>
      </c>
      <c r="I2277" t="s">
        <v>132</v>
      </c>
      <c r="J2277" t="s">
        <v>37</v>
      </c>
      <c r="K2277" t="s">
        <v>586</v>
      </c>
      <c r="L2277" t="s">
        <v>39</v>
      </c>
      <c r="M2277">
        <v>6111902</v>
      </c>
      <c r="N2277">
        <v>0</v>
      </c>
      <c r="O2277">
        <v>6111902</v>
      </c>
      <c r="P2277">
        <v>0</v>
      </c>
      <c r="Q2277" t="s">
        <v>2517</v>
      </c>
      <c r="R2277" t="s">
        <v>3200</v>
      </c>
      <c r="S2277" t="s">
        <v>4243</v>
      </c>
      <c r="T2277" t="s">
        <v>588</v>
      </c>
      <c r="U2277" t="s">
        <v>4668</v>
      </c>
      <c r="V2277" t="s">
        <v>4669</v>
      </c>
      <c r="W2277" t="s">
        <v>588</v>
      </c>
      <c r="X2277" t="str">
        <f t="shared" si="35"/>
        <v>Funcionamiento</v>
      </c>
      <c r="Y2277" t="s">
        <v>2481</v>
      </c>
    </row>
    <row r="2278" spans="1:25" x14ac:dyDescent="0.2">
      <c r="A2278" t="s">
        <v>3194</v>
      </c>
      <c r="B2278" t="s">
        <v>3219</v>
      </c>
      <c r="C2278" s="71" t="s">
        <v>4667</v>
      </c>
      <c r="D2278" t="s">
        <v>583</v>
      </c>
      <c r="E2278" t="s">
        <v>584</v>
      </c>
      <c r="F2278" t="s">
        <v>4586</v>
      </c>
      <c r="G2278" t="s">
        <v>2481</v>
      </c>
      <c r="H2278" t="s">
        <v>182</v>
      </c>
      <c r="I2278" t="s">
        <v>136</v>
      </c>
      <c r="J2278" t="s">
        <v>37</v>
      </c>
      <c r="K2278" t="s">
        <v>586</v>
      </c>
      <c r="L2278" t="s">
        <v>39</v>
      </c>
      <c r="M2278">
        <v>544380</v>
      </c>
      <c r="N2278">
        <v>0</v>
      </c>
      <c r="O2278">
        <v>544380</v>
      </c>
      <c r="P2278">
        <v>0</v>
      </c>
      <c r="Q2278" t="s">
        <v>2517</v>
      </c>
      <c r="R2278" t="s">
        <v>3200</v>
      </c>
      <c r="S2278" t="s">
        <v>4243</v>
      </c>
      <c r="T2278" t="s">
        <v>588</v>
      </c>
      <c r="U2278" t="s">
        <v>4668</v>
      </c>
      <c r="V2278" t="s">
        <v>4669</v>
      </c>
      <c r="W2278" t="s">
        <v>588</v>
      </c>
      <c r="X2278" t="str">
        <f t="shared" si="35"/>
        <v>Funcionamiento</v>
      </c>
      <c r="Y2278" t="s">
        <v>2481</v>
      </c>
    </row>
    <row r="2279" spans="1:25" x14ac:dyDescent="0.2">
      <c r="A2279" t="s">
        <v>3194</v>
      </c>
      <c r="B2279" t="s">
        <v>3219</v>
      </c>
      <c r="C2279" s="71" t="s">
        <v>4667</v>
      </c>
      <c r="D2279" t="s">
        <v>583</v>
      </c>
      <c r="E2279" t="s">
        <v>584</v>
      </c>
      <c r="F2279" t="s">
        <v>4586</v>
      </c>
      <c r="G2279" t="s">
        <v>2481</v>
      </c>
      <c r="H2279" t="s">
        <v>164</v>
      </c>
      <c r="I2279" t="s">
        <v>118</v>
      </c>
      <c r="J2279" t="s">
        <v>37</v>
      </c>
      <c r="K2279" t="s">
        <v>586</v>
      </c>
      <c r="L2279" t="s">
        <v>39</v>
      </c>
      <c r="M2279">
        <v>47146213</v>
      </c>
      <c r="N2279">
        <v>0</v>
      </c>
      <c r="O2279">
        <v>47146213</v>
      </c>
      <c r="P2279">
        <v>0</v>
      </c>
      <c r="Q2279" t="s">
        <v>2517</v>
      </c>
      <c r="R2279" t="s">
        <v>3200</v>
      </c>
      <c r="S2279" t="s">
        <v>4243</v>
      </c>
      <c r="T2279" t="s">
        <v>588</v>
      </c>
      <c r="U2279" t="s">
        <v>4668</v>
      </c>
      <c r="V2279" t="s">
        <v>4669</v>
      </c>
      <c r="W2279" t="s">
        <v>588</v>
      </c>
      <c r="X2279" t="str">
        <f t="shared" si="35"/>
        <v>Funcionamiento</v>
      </c>
      <c r="Y2279" t="s">
        <v>2481</v>
      </c>
    </row>
    <row r="2280" spans="1:25" x14ac:dyDescent="0.2">
      <c r="A2280" t="s">
        <v>3194</v>
      </c>
      <c r="B2280" t="s">
        <v>3219</v>
      </c>
      <c r="C2280" s="71" t="s">
        <v>4667</v>
      </c>
      <c r="D2280" t="s">
        <v>583</v>
      </c>
      <c r="E2280" t="s">
        <v>584</v>
      </c>
      <c r="F2280" t="s">
        <v>4586</v>
      </c>
      <c r="G2280" t="s">
        <v>2481</v>
      </c>
      <c r="H2280" t="s">
        <v>166</v>
      </c>
      <c r="I2280" t="s">
        <v>120</v>
      </c>
      <c r="J2280" t="s">
        <v>37</v>
      </c>
      <c r="K2280" t="s">
        <v>586</v>
      </c>
      <c r="L2280" t="s">
        <v>39</v>
      </c>
      <c r="M2280">
        <v>788769</v>
      </c>
      <c r="N2280">
        <v>0</v>
      </c>
      <c r="O2280">
        <v>788769</v>
      </c>
      <c r="P2280">
        <v>0</v>
      </c>
      <c r="Q2280" t="s">
        <v>2517</v>
      </c>
      <c r="R2280" t="s">
        <v>3200</v>
      </c>
      <c r="S2280" t="s">
        <v>4243</v>
      </c>
      <c r="T2280" t="s">
        <v>588</v>
      </c>
      <c r="U2280" t="s">
        <v>4668</v>
      </c>
      <c r="V2280" t="s">
        <v>4669</v>
      </c>
      <c r="W2280" t="s">
        <v>588</v>
      </c>
      <c r="X2280" t="str">
        <f t="shared" si="35"/>
        <v>Funcionamiento</v>
      </c>
      <c r="Y2280" t="s">
        <v>2481</v>
      </c>
    </row>
    <row r="2281" spans="1:25" x14ac:dyDescent="0.2">
      <c r="A2281" t="s">
        <v>3194</v>
      </c>
      <c r="B2281" t="s">
        <v>3219</v>
      </c>
      <c r="C2281" s="71" t="s">
        <v>4667</v>
      </c>
      <c r="D2281" t="s">
        <v>583</v>
      </c>
      <c r="E2281" t="s">
        <v>584</v>
      </c>
      <c r="F2281" t="s">
        <v>4586</v>
      </c>
      <c r="G2281" t="s">
        <v>2481</v>
      </c>
      <c r="H2281" t="s">
        <v>169</v>
      </c>
      <c r="I2281" t="s">
        <v>123</v>
      </c>
      <c r="J2281" t="s">
        <v>37</v>
      </c>
      <c r="K2281" t="s">
        <v>586</v>
      </c>
      <c r="L2281" t="s">
        <v>39</v>
      </c>
      <c r="M2281">
        <v>2503262</v>
      </c>
      <c r="N2281">
        <v>0</v>
      </c>
      <c r="O2281">
        <v>2503262</v>
      </c>
      <c r="P2281">
        <v>0</v>
      </c>
      <c r="Q2281" t="s">
        <v>2517</v>
      </c>
      <c r="R2281" t="s">
        <v>3200</v>
      </c>
      <c r="S2281" t="s">
        <v>4243</v>
      </c>
      <c r="T2281" t="s">
        <v>588</v>
      </c>
      <c r="U2281" t="s">
        <v>4668</v>
      </c>
      <c r="V2281" t="s">
        <v>4669</v>
      </c>
      <c r="W2281" t="s">
        <v>588</v>
      </c>
      <c r="X2281" t="str">
        <f t="shared" si="35"/>
        <v>Funcionamiento</v>
      </c>
      <c r="Y2281" t="s">
        <v>2481</v>
      </c>
    </row>
    <row r="2282" spans="1:25" x14ac:dyDescent="0.2">
      <c r="A2282" t="s">
        <v>3194</v>
      </c>
      <c r="B2282" t="s">
        <v>3219</v>
      </c>
      <c r="C2282" s="71" t="s">
        <v>4667</v>
      </c>
      <c r="D2282" t="s">
        <v>583</v>
      </c>
      <c r="E2282" t="s">
        <v>584</v>
      </c>
      <c r="F2282" t="s">
        <v>4586</v>
      </c>
      <c r="G2282" t="s">
        <v>2481</v>
      </c>
      <c r="H2282" t="s">
        <v>180</v>
      </c>
      <c r="I2282" t="s">
        <v>134</v>
      </c>
      <c r="J2282" t="s">
        <v>37</v>
      </c>
      <c r="K2282" t="s">
        <v>586</v>
      </c>
      <c r="L2282" t="s">
        <v>39</v>
      </c>
      <c r="M2282">
        <v>492608</v>
      </c>
      <c r="N2282">
        <v>0</v>
      </c>
      <c r="O2282">
        <v>492608</v>
      </c>
      <c r="P2282">
        <v>0</v>
      </c>
      <c r="Q2282" t="s">
        <v>2517</v>
      </c>
      <c r="R2282" t="s">
        <v>3200</v>
      </c>
      <c r="S2282" t="s">
        <v>4243</v>
      </c>
      <c r="T2282" t="s">
        <v>588</v>
      </c>
      <c r="U2282" t="s">
        <v>4668</v>
      </c>
      <c r="V2282" t="s">
        <v>4669</v>
      </c>
      <c r="W2282" t="s">
        <v>588</v>
      </c>
      <c r="X2282" t="str">
        <f t="shared" si="35"/>
        <v>Funcionamiento</v>
      </c>
      <c r="Y2282" t="s">
        <v>2481</v>
      </c>
    </row>
    <row r="2283" spans="1:25" x14ac:dyDescent="0.2">
      <c r="A2283" t="s">
        <v>3194</v>
      </c>
      <c r="B2283" t="s">
        <v>3219</v>
      </c>
      <c r="C2283" s="71" t="s">
        <v>4667</v>
      </c>
      <c r="D2283" t="s">
        <v>583</v>
      </c>
      <c r="E2283" t="s">
        <v>584</v>
      </c>
      <c r="F2283" t="s">
        <v>4586</v>
      </c>
      <c r="G2283" t="s">
        <v>2481</v>
      </c>
      <c r="H2283" t="s">
        <v>557</v>
      </c>
      <c r="I2283" t="s">
        <v>3221</v>
      </c>
      <c r="J2283" t="s">
        <v>37</v>
      </c>
      <c r="K2283" t="s">
        <v>586</v>
      </c>
      <c r="L2283" t="s">
        <v>39</v>
      </c>
      <c r="M2283">
        <v>918829</v>
      </c>
      <c r="N2283">
        <v>0</v>
      </c>
      <c r="O2283">
        <v>918829</v>
      </c>
      <c r="P2283">
        <v>0</v>
      </c>
      <c r="Q2283" t="s">
        <v>2517</v>
      </c>
      <c r="R2283" t="s">
        <v>3200</v>
      </c>
      <c r="S2283" t="s">
        <v>4243</v>
      </c>
      <c r="T2283" t="s">
        <v>588</v>
      </c>
      <c r="U2283" t="s">
        <v>4668</v>
      </c>
      <c r="V2283" t="s">
        <v>4669</v>
      </c>
      <c r="W2283" t="s">
        <v>588</v>
      </c>
      <c r="X2283" t="str">
        <f t="shared" si="35"/>
        <v>Funcionamiento</v>
      </c>
      <c r="Y2283" t="s">
        <v>2481</v>
      </c>
    </row>
    <row r="2284" spans="1:25" x14ac:dyDescent="0.2">
      <c r="A2284" t="s">
        <v>3200</v>
      </c>
      <c r="B2284" t="s">
        <v>3219</v>
      </c>
      <c r="C2284" s="71" t="s">
        <v>4670</v>
      </c>
      <c r="D2284" t="s">
        <v>583</v>
      </c>
      <c r="E2284" t="s">
        <v>584</v>
      </c>
      <c r="F2284" t="s">
        <v>4586</v>
      </c>
      <c r="G2284" t="s">
        <v>2481</v>
      </c>
      <c r="H2284" t="s">
        <v>173</v>
      </c>
      <c r="I2284" t="s">
        <v>127</v>
      </c>
      <c r="J2284" t="s">
        <v>37</v>
      </c>
      <c r="K2284" t="s">
        <v>586</v>
      </c>
      <c r="L2284" t="s">
        <v>39</v>
      </c>
      <c r="M2284">
        <v>4351000</v>
      </c>
      <c r="N2284">
        <v>0</v>
      </c>
      <c r="O2284">
        <v>4351000</v>
      </c>
      <c r="P2284">
        <v>0</v>
      </c>
      <c r="Q2284" t="s">
        <v>2518</v>
      </c>
      <c r="R2284" t="s">
        <v>3146</v>
      </c>
      <c r="S2284" t="s">
        <v>3282</v>
      </c>
      <c r="T2284" t="s">
        <v>588</v>
      </c>
      <c r="U2284" t="s">
        <v>4671</v>
      </c>
      <c r="V2284" t="s">
        <v>4672</v>
      </c>
      <c r="W2284" t="s">
        <v>588</v>
      </c>
      <c r="X2284" t="str">
        <f t="shared" si="35"/>
        <v>Funcionamiento</v>
      </c>
      <c r="Y2284" t="s">
        <v>2481</v>
      </c>
    </row>
    <row r="2285" spans="1:25" x14ac:dyDescent="0.2">
      <c r="A2285" t="s">
        <v>3200</v>
      </c>
      <c r="B2285" t="s">
        <v>3219</v>
      </c>
      <c r="C2285" s="71" t="s">
        <v>4670</v>
      </c>
      <c r="D2285" t="s">
        <v>583</v>
      </c>
      <c r="E2285" t="s">
        <v>584</v>
      </c>
      <c r="F2285" t="s">
        <v>4586</v>
      </c>
      <c r="G2285" t="s">
        <v>2481</v>
      </c>
      <c r="H2285" t="s">
        <v>176</v>
      </c>
      <c r="I2285" t="s">
        <v>130</v>
      </c>
      <c r="J2285" t="s">
        <v>37</v>
      </c>
      <c r="K2285" t="s">
        <v>586</v>
      </c>
      <c r="L2285" t="s">
        <v>39</v>
      </c>
      <c r="M2285">
        <v>1778200</v>
      </c>
      <c r="N2285">
        <v>0</v>
      </c>
      <c r="O2285">
        <v>1778200</v>
      </c>
      <c r="P2285">
        <v>0</v>
      </c>
      <c r="Q2285" t="s">
        <v>2518</v>
      </c>
      <c r="R2285" t="s">
        <v>3146</v>
      </c>
      <c r="S2285" t="s">
        <v>3282</v>
      </c>
      <c r="T2285" t="s">
        <v>588</v>
      </c>
      <c r="U2285" t="s">
        <v>4671</v>
      </c>
      <c r="V2285" t="s">
        <v>4672</v>
      </c>
      <c r="W2285" t="s">
        <v>588</v>
      </c>
      <c r="X2285" t="str">
        <f t="shared" si="35"/>
        <v>Funcionamiento</v>
      </c>
      <c r="Y2285" t="s">
        <v>2481</v>
      </c>
    </row>
    <row r="2286" spans="1:25" x14ac:dyDescent="0.2">
      <c r="A2286" t="s">
        <v>3200</v>
      </c>
      <c r="B2286" t="s">
        <v>3219</v>
      </c>
      <c r="C2286" s="71" t="s">
        <v>4670</v>
      </c>
      <c r="D2286" t="s">
        <v>583</v>
      </c>
      <c r="E2286" t="s">
        <v>584</v>
      </c>
      <c r="F2286" t="s">
        <v>4586</v>
      </c>
      <c r="G2286" t="s">
        <v>2481</v>
      </c>
      <c r="H2286" t="s">
        <v>172</v>
      </c>
      <c r="I2286" t="s">
        <v>126</v>
      </c>
      <c r="J2286" t="s">
        <v>37</v>
      </c>
      <c r="K2286" t="s">
        <v>586</v>
      </c>
      <c r="L2286" t="s">
        <v>39</v>
      </c>
      <c r="M2286">
        <v>6142100</v>
      </c>
      <c r="N2286">
        <v>0</v>
      </c>
      <c r="O2286">
        <v>6142100</v>
      </c>
      <c r="P2286">
        <v>0</v>
      </c>
      <c r="Q2286" t="s">
        <v>2518</v>
      </c>
      <c r="R2286" t="s">
        <v>3146</v>
      </c>
      <c r="S2286" t="s">
        <v>3282</v>
      </c>
      <c r="T2286" t="s">
        <v>588</v>
      </c>
      <c r="U2286" t="s">
        <v>4671</v>
      </c>
      <c r="V2286" t="s">
        <v>4672</v>
      </c>
      <c r="W2286" t="s">
        <v>588</v>
      </c>
      <c r="X2286" t="str">
        <f t="shared" si="35"/>
        <v>Funcionamiento</v>
      </c>
      <c r="Y2286" t="s">
        <v>2481</v>
      </c>
    </row>
    <row r="2287" spans="1:25" x14ac:dyDescent="0.2">
      <c r="A2287" t="s">
        <v>3200</v>
      </c>
      <c r="B2287" t="s">
        <v>3219</v>
      </c>
      <c r="C2287" s="71" t="s">
        <v>4670</v>
      </c>
      <c r="D2287" t="s">
        <v>583</v>
      </c>
      <c r="E2287" t="s">
        <v>584</v>
      </c>
      <c r="F2287" t="s">
        <v>4586</v>
      </c>
      <c r="G2287" t="s">
        <v>2481</v>
      </c>
      <c r="H2287" t="s">
        <v>174</v>
      </c>
      <c r="I2287" t="s">
        <v>128</v>
      </c>
      <c r="J2287" t="s">
        <v>37</v>
      </c>
      <c r="K2287" t="s">
        <v>586</v>
      </c>
      <c r="L2287" t="s">
        <v>39</v>
      </c>
      <c r="M2287">
        <v>2370500</v>
      </c>
      <c r="N2287">
        <v>0</v>
      </c>
      <c r="O2287">
        <v>2370500</v>
      </c>
      <c r="P2287">
        <v>0</v>
      </c>
      <c r="Q2287" t="s">
        <v>2518</v>
      </c>
      <c r="R2287" t="s">
        <v>3146</v>
      </c>
      <c r="S2287" t="s">
        <v>3282</v>
      </c>
      <c r="T2287" t="s">
        <v>588</v>
      </c>
      <c r="U2287" t="s">
        <v>4671</v>
      </c>
      <c r="V2287" t="s">
        <v>4672</v>
      </c>
      <c r="W2287" t="s">
        <v>588</v>
      </c>
      <c r="X2287" t="str">
        <f t="shared" si="35"/>
        <v>Funcionamiento</v>
      </c>
      <c r="Y2287" t="s">
        <v>2481</v>
      </c>
    </row>
    <row r="2288" spans="1:25" x14ac:dyDescent="0.2">
      <c r="A2288" t="s">
        <v>3200</v>
      </c>
      <c r="B2288" t="s">
        <v>3219</v>
      </c>
      <c r="C2288" s="71" t="s">
        <v>4670</v>
      </c>
      <c r="D2288" t="s">
        <v>583</v>
      </c>
      <c r="E2288" t="s">
        <v>584</v>
      </c>
      <c r="F2288" t="s">
        <v>4586</v>
      </c>
      <c r="G2288" t="s">
        <v>2481</v>
      </c>
      <c r="H2288" t="s">
        <v>175</v>
      </c>
      <c r="I2288" t="s">
        <v>129</v>
      </c>
      <c r="J2288" t="s">
        <v>37</v>
      </c>
      <c r="K2288" t="s">
        <v>586</v>
      </c>
      <c r="L2288" t="s">
        <v>39</v>
      </c>
      <c r="M2288">
        <v>560600</v>
      </c>
      <c r="N2288">
        <v>0</v>
      </c>
      <c r="O2288">
        <v>560600</v>
      </c>
      <c r="P2288">
        <v>0</v>
      </c>
      <c r="Q2288" t="s">
        <v>2518</v>
      </c>
      <c r="R2288" t="s">
        <v>3146</v>
      </c>
      <c r="S2288" t="s">
        <v>3282</v>
      </c>
      <c r="T2288" t="s">
        <v>588</v>
      </c>
      <c r="U2288" t="s">
        <v>4671</v>
      </c>
      <c r="V2288" t="s">
        <v>4672</v>
      </c>
      <c r="W2288" t="s">
        <v>588</v>
      </c>
      <c r="X2288" t="str">
        <f t="shared" si="35"/>
        <v>Funcionamiento</v>
      </c>
      <c r="Y2288" t="s">
        <v>2481</v>
      </c>
    </row>
    <row r="2289" spans="1:25" x14ac:dyDescent="0.2">
      <c r="A2289" t="s">
        <v>3200</v>
      </c>
      <c r="B2289" t="s">
        <v>3219</v>
      </c>
      <c r="C2289" s="71" t="s">
        <v>4670</v>
      </c>
      <c r="D2289" t="s">
        <v>583</v>
      </c>
      <c r="E2289" t="s">
        <v>584</v>
      </c>
      <c r="F2289" t="s">
        <v>4586</v>
      </c>
      <c r="G2289" t="s">
        <v>2481</v>
      </c>
      <c r="H2289" t="s">
        <v>177</v>
      </c>
      <c r="I2289" t="s">
        <v>131</v>
      </c>
      <c r="J2289" t="s">
        <v>37</v>
      </c>
      <c r="K2289" t="s">
        <v>586</v>
      </c>
      <c r="L2289" t="s">
        <v>39</v>
      </c>
      <c r="M2289">
        <v>1185800</v>
      </c>
      <c r="N2289">
        <v>0</v>
      </c>
      <c r="O2289">
        <v>1185800</v>
      </c>
      <c r="P2289">
        <v>0</v>
      </c>
      <c r="Q2289" t="s">
        <v>2518</v>
      </c>
      <c r="R2289" t="s">
        <v>3146</v>
      </c>
      <c r="S2289" t="s">
        <v>3282</v>
      </c>
      <c r="T2289" t="s">
        <v>588</v>
      </c>
      <c r="U2289" t="s">
        <v>4671</v>
      </c>
      <c r="V2289" t="s">
        <v>4672</v>
      </c>
      <c r="W2289" t="s">
        <v>588</v>
      </c>
      <c r="X2289" t="str">
        <f t="shared" si="35"/>
        <v>Funcionamiento</v>
      </c>
      <c r="Y2289" t="s">
        <v>2481</v>
      </c>
    </row>
    <row r="2290" spans="1:25" x14ac:dyDescent="0.2">
      <c r="A2290" t="s">
        <v>3146</v>
      </c>
      <c r="B2290" t="s">
        <v>3243</v>
      </c>
      <c r="C2290" s="71" t="s">
        <v>4673</v>
      </c>
      <c r="D2290" t="s">
        <v>583</v>
      </c>
      <c r="E2290" t="s">
        <v>584</v>
      </c>
      <c r="F2290" t="s">
        <v>4586</v>
      </c>
      <c r="G2290" t="s">
        <v>2481</v>
      </c>
      <c r="H2290" t="s">
        <v>182</v>
      </c>
      <c r="I2290" t="s">
        <v>136</v>
      </c>
      <c r="J2290" t="s">
        <v>37</v>
      </c>
      <c r="K2290" t="s">
        <v>586</v>
      </c>
      <c r="L2290" t="s">
        <v>39</v>
      </c>
      <c r="M2290">
        <v>544380</v>
      </c>
      <c r="N2290">
        <v>0</v>
      </c>
      <c r="O2290">
        <v>544380</v>
      </c>
      <c r="P2290">
        <v>0</v>
      </c>
      <c r="Q2290" t="s">
        <v>2936</v>
      </c>
      <c r="R2290" t="s">
        <v>3211</v>
      </c>
      <c r="S2290" t="s">
        <v>3632</v>
      </c>
      <c r="T2290" t="s">
        <v>588</v>
      </c>
      <c r="U2290" t="s">
        <v>4674</v>
      </c>
      <c r="V2290" t="s">
        <v>4675</v>
      </c>
      <c r="W2290" t="s">
        <v>588</v>
      </c>
      <c r="X2290" t="str">
        <f t="shared" si="35"/>
        <v>Funcionamiento</v>
      </c>
      <c r="Y2290" t="s">
        <v>2481</v>
      </c>
    </row>
    <row r="2291" spans="1:25" x14ac:dyDescent="0.2">
      <c r="A2291" t="s">
        <v>3146</v>
      </c>
      <c r="B2291" t="s">
        <v>3243</v>
      </c>
      <c r="C2291" s="71" t="s">
        <v>4673</v>
      </c>
      <c r="D2291" t="s">
        <v>583</v>
      </c>
      <c r="E2291" t="s">
        <v>584</v>
      </c>
      <c r="F2291" t="s">
        <v>4586</v>
      </c>
      <c r="G2291" t="s">
        <v>2481</v>
      </c>
      <c r="H2291" t="s">
        <v>164</v>
      </c>
      <c r="I2291" t="s">
        <v>118</v>
      </c>
      <c r="J2291" t="s">
        <v>37</v>
      </c>
      <c r="K2291" t="s">
        <v>586</v>
      </c>
      <c r="L2291" t="s">
        <v>39</v>
      </c>
      <c r="M2291">
        <v>44227086</v>
      </c>
      <c r="N2291">
        <v>0</v>
      </c>
      <c r="O2291">
        <v>44227086</v>
      </c>
      <c r="P2291">
        <v>0</v>
      </c>
      <c r="Q2291" t="s">
        <v>2936</v>
      </c>
      <c r="R2291" t="s">
        <v>3211</v>
      </c>
      <c r="S2291" t="s">
        <v>3632</v>
      </c>
      <c r="T2291" t="s">
        <v>588</v>
      </c>
      <c r="U2291" t="s">
        <v>4674</v>
      </c>
      <c r="V2291" t="s">
        <v>4675</v>
      </c>
      <c r="W2291" t="s">
        <v>588</v>
      </c>
      <c r="X2291" t="str">
        <f t="shared" si="35"/>
        <v>Funcionamiento</v>
      </c>
      <c r="Y2291" t="s">
        <v>2481</v>
      </c>
    </row>
    <row r="2292" spans="1:25" x14ac:dyDescent="0.2">
      <c r="A2292" t="s">
        <v>3146</v>
      </c>
      <c r="B2292" t="s">
        <v>3243</v>
      </c>
      <c r="C2292" s="71" t="s">
        <v>4673</v>
      </c>
      <c r="D2292" t="s">
        <v>583</v>
      </c>
      <c r="E2292" t="s">
        <v>584</v>
      </c>
      <c r="F2292" t="s">
        <v>4586</v>
      </c>
      <c r="G2292" t="s">
        <v>2481</v>
      </c>
      <c r="H2292" t="s">
        <v>169</v>
      </c>
      <c r="I2292" t="s">
        <v>123</v>
      </c>
      <c r="J2292" t="s">
        <v>37</v>
      </c>
      <c r="K2292" t="s">
        <v>586</v>
      </c>
      <c r="L2292" t="s">
        <v>39</v>
      </c>
      <c r="M2292">
        <v>682420</v>
      </c>
      <c r="N2292">
        <v>0</v>
      </c>
      <c r="O2292">
        <v>682420</v>
      </c>
      <c r="P2292">
        <v>0</v>
      </c>
      <c r="Q2292" t="s">
        <v>2936</v>
      </c>
      <c r="R2292" t="s">
        <v>3211</v>
      </c>
      <c r="S2292" t="s">
        <v>3632</v>
      </c>
      <c r="T2292" t="s">
        <v>588</v>
      </c>
      <c r="U2292" t="s">
        <v>4674</v>
      </c>
      <c r="V2292" t="s">
        <v>4675</v>
      </c>
      <c r="W2292" t="s">
        <v>588</v>
      </c>
      <c r="X2292" t="str">
        <f t="shared" si="35"/>
        <v>Funcionamiento</v>
      </c>
      <c r="Y2292" t="s">
        <v>2481</v>
      </c>
    </row>
    <row r="2293" spans="1:25" x14ac:dyDescent="0.2">
      <c r="A2293" t="s">
        <v>3146</v>
      </c>
      <c r="B2293" t="s">
        <v>3243</v>
      </c>
      <c r="C2293" s="71" t="s">
        <v>4673</v>
      </c>
      <c r="D2293" t="s">
        <v>583</v>
      </c>
      <c r="E2293" t="s">
        <v>584</v>
      </c>
      <c r="F2293" t="s">
        <v>4586</v>
      </c>
      <c r="G2293" t="s">
        <v>2481</v>
      </c>
      <c r="H2293" t="s">
        <v>166</v>
      </c>
      <c r="I2293" t="s">
        <v>120</v>
      </c>
      <c r="J2293" t="s">
        <v>37</v>
      </c>
      <c r="K2293" t="s">
        <v>586</v>
      </c>
      <c r="L2293" t="s">
        <v>39</v>
      </c>
      <c r="M2293">
        <v>801989</v>
      </c>
      <c r="N2293">
        <v>0</v>
      </c>
      <c r="O2293">
        <v>801989</v>
      </c>
      <c r="P2293">
        <v>0</v>
      </c>
      <c r="Q2293" t="s">
        <v>2936</v>
      </c>
      <c r="R2293" t="s">
        <v>3211</v>
      </c>
      <c r="S2293" t="s">
        <v>3632</v>
      </c>
      <c r="T2293" t="s">
        <v>588</v>
      </c>
      <c r="U2293" t="s">
        <v>4674</v>
      </c>
      <c r="V2293" t="s">
        <v>4675</v>
      </c>
      <c r="W2293" t="s">
        <v>588</v>
      </c>
      <c r="X2293" t="str">
        <f t="shared" si="35"/>
        <v>Funcionamiento</v>
      </c>
      <c r="Y2293" t="s">
        <v>2481</v>
      </c>
    </row>
    <row r="2294" spans="1:25" x14ac:dyDescent="0.2">
      <c r="A2294" t="s">
        <v>3146</v>
      </c>
      <c r="B2294" t="s">
        <v>3243</v>
      </c>
      <c r="C2294" s="71" t="s">
        <v>4673</v>
      </c>
      <c r="D2294" t="s">
        <v>583</v>
      </c>
      <c r="E2294" t="s">
        <v>584</v>
      </c>
      <c r="F2294" t="s">
        <v>4586</v>
      </c>
      <c r="G2294" t="s">
        <v>2481</v>
      </c>
      <c r="H2294" t="s">
        <v>557</v>
      </c>
      <c r="I2294" t="s">
        <v>3221</v>
      </c>
      <c r="J2294" t="s">
        <v>37</v>
      </c>
      <c r="K2294" t="s">
        <v>586</v>
      </c>
      <c r="L2294" t="s">
        <v>39</v>
      </c>
      <c r="M2294">
        <v>939400</v>
      </c>
      <c r="N2294">
        <v>0</v>
      </c>
      <c r="O2294">
        <v>939400</v>
      </c>
      <c r="P2294">
        <v>0</v>
      </c>
      <c r="Q2294" t="s">
        <v>2936</v>
      </c>
      <c r="R2294" t="s">
        <v>3211</v>
      </c>
      <c r="S2294" t="s">
        <v>3632</v>
      </c>
      <c r="T2294" t="s">
        <v>588</v>
      </c>
      <c r="U2294" t="s">
        <v>4674</v>
      </c>
      <c r="V2294" t="s">
        <v>4675</v>
      </c>
      <c r="W2294" t="s">
        <v>588</v>
      </c>
      <c r="X2294" t="str">
        <f t="shared" si="35"/>
        <v>Funcionamiento</v>
      </c>
      <c r="Y2294" t="s">
        <v>2481</v>
      </c>
    </row>
    <row r="2295" spans="1:25" x14ac:dyDescent="0.2">
      <c r="A2295" t="s">
        <v>3146</v>
      </c>
      <c r="B2295" t="s">
        <v>3243</v>
      </c>
      <c r="C2295" s="71" t="s">
        <v>4673</v>
      </c>
      <c r="D2295" t="s">
        <v>583</v>
      </c>
      <c r="E2295" t="s">
        <v>584</v>
      </c>
      <c r="F2295" t="s">
        <v>4586</v>
      </c>
      <c r="G2295" t="s">
        <v>2481</v>
      </c>
      <c r="H2295" t="s">
        <v>181</v>
      </c>
      <c r="I2295" t="s">
        <v>135</v>
      </c>
      <c r="J2295" t="s">
        <v>37</v>
      </c>
      <c r="K2295" t="s">
        <v>586</v>
      </c>
      <c r="L2295" t="s">
        <v>39</v>
      </c>
      <c r="M2295">
        <v>2354967</v>
      </c>
      <c r="N2295">
        <v>0</v>
      </c>
      <c r="O2295">
        <v>2354967</v>
      </c>
      <c r="P2295">
        <v>0</v>
      </c>
      <c r="Q2295" t="s">
        <v>2936</v>
      </c>
      <c r="R2295" t="s">
        <v>3211</v>
      </c>
      <c r="S2295" t="s">
        <v>3632</v>
      </c>
      <c r="T2295" t="s">
        <v>588</v>
      </c>
      <c r="U2295" t="s">
        <v>4674</v>
      </c>
      <c r="V2295" t="s">
        <v>4675</v>
      </c>
      <c r="W2295" t="s">
        <v>588</v>
      </c>
      <c r="X2295" t="str">
        <f t="shared" si="35"/>
        <v>Funcionamiento</v>
      </c>
      <c r="Y2295" t="s">
        <v>2481</v>
      </c>
    </row>
    <row r="2296" spans="1:25" x14ac:dyDescent="0.2">
      <c r="A2296" t="s">
        <v>3211</v>
      </c>
      <c r="B2296" t="s">
        <v>3243</v>
      </c>
      <c r="C2296" s="71" t="s">
        <v>4676</v>
      </c>
      <c r="D2296" t="s">
        <v>583</v>
      </c>
      <c r="E2296" t="s">
        <v>584</v>
      </c>
      <c r="F2296" t="s">
        <v>4586</v>
      </c>
      <c r="G2296" t="s">
        <v>2481</v>
      </c>
      <c r="H2296" t="s">
        <v>175</v>
      </c>
      <c r="I2296" t="s">
        <v>129</v>
      </c>
      <c r="J2296" t="s">
        <v>37</v>
      </c>
      <c r="K2296" t="s">
        <v>586</v>
      </c>
      <c r="L2296" t="s">
        <v>39</v>
      </c>
      <c r="M2296">
        <v>473800</v>
      </c>
      <c r="N2296">
        <v>0</v>
      </c>
      <c r="O2296">
        <v>473800</v>
      </c>
      <c r="P2296">
        <v>0</v>
      </c>
      <c r="Q2296" t="s">
        <v>2937</v>
      </c>
      <c r="R2296" t="s">
        <v>3215</v>
      </c>
      <c r="S2296" t="s">
        <v>3265</v>
      </c>
      <c r="T2296" t="s">
        <v>588</v>
      </c>
      <c r="U2296" t="s">
        <v>4677</v>
      </c>
      <c r="V2296" t="s">
        <v>4678</v>
      </c>
      <c r="W2296" t="s">
        <v>588</v>
      </c>
      <c r="X2296" t="str">
        <f t="shared" si="35"/>
        <v>Funcionamiento</v>
      </c>
      <c r="Y2296" t="s">
        <v>2481</v>
      </c>
    </row>
    <row r="2297" spans="1:25" x14ac:dyDescent="0.2">
      <c r="A2297" t="s">
        <v>3211</v>
      </c>
      <c r="B2297" t="s">
        <v>3243</v>
      </c>
      <c r="C2297" s="71" t="s">
        <v>4676</v>
      </c>
      <c r="D2297" t="s">
        <v>583</v>
      </c>
      <c r="E2297" t="s">
        <v>584</v>
      </c>
      <c r="F2297" t="s">
        <v>4586</v>
      </c>
      <c r="G2297" t="s">
        <v>2481</v>
      </c>
      <c r="H2297" t="s">
        <v>172</v>
      </c>
      <c r="I2297" t="s">
        <v>126</v>
      </c>
      <c r="J2297" t="s">
        <v>37</v>
      </c>
      <c r="K2297" t="s">
        <v>586</v>
      </c>
      <c r="L2297" t="s">
        <v>39</v>
      </c>
      <c r="M2297">
        <v>5923800</v>
      </c>
      <c r="N2297">
        <v>0</v>
      </c>
      <c r="O2297">
        <v>5923800</v>
      </c>
      <c r="P2297">
        <v>0</v>
      </c>
      <c r="Q2297" t="s">
        <v>2937</v>
      </c>
      <c r="R2297" t="s">
        <v>3215</v>
      </c>
      <c r="S2297" t="s">
        <v>3265</v>
      </c>
      <c r="T2297" t="s">
        <v>588</v>
      </c>
      <c r="U2297" t="s">
        <v>4677</v>
      </c>
      <c r="V2297" t="s">
        <v>4678</v>
      </c>
      <c r="W2297" t="s">
        <v>588</v>
      </c>
      <c r="X2297" t="str">
        <f t="shared" si="35"/>
        <v>Funcionamiento</v>
      </c>
      <c r="Y2297" t="s">
        <v>2481</v>
      </c>
    </row>
    <row r="2298" spans="1:25" x14ac:dyDescent="0.2">
      <c r="A2298" t="s">
        <v>3211</v>
      </c>
      <c r="B2298" t="s">
        <v>3243</v>
      </c>
      <c r="C2298" s="71" t="s">
        <v>4676</v>
      </c>
      <c r="D2298" t="s">
        <v>583</v>
      </c>
      <c r="E2298" t="s">
        <v>584</v>
      </c>
      <c r="F2298" t="s">
        <v>4586</v>
      </c>
      <c r="G2298" t="s">
        <v>2481</v>
      </c>
      <c r="H2298" t="s">
        <v>177</v>
      </c>
      <c r="I2298" t="s">
        <v>131</v>
      </c>
      <c r="J2298" t="s">
        <v>37</v>
      </c>
      <c r="K2298" t="s">
        <v>586</v>
      </c>
      <c r="L2298" t="s">
        <v>39</v>
      </c>
      <c r="M2298">
        <v>1023400</v>
      </c>
      <c r="N2298">
        <v>0</v>
      </c>
      <c r="O2298">
        <v>1023400</v>
      </c>
      <c r="P2298">
        <v>0</v>
      </c>
      <c r="Q2298" t="s">
        <v>2937</v>
      </c>
      <c r="R2298" t="s">
        <v>3215</v>
      </c>
      <c r="S2298" t="s">
        <v>3265</v>
      </c>
      <c r="T2298" t="s">
        <v>588</v>
      </c>
      <c r="U2298" t="s">
        <v>4677</v>
      </c>
      <c r="V2298" t="s">
        <v>4678</v>
      </c>
      <c r="W2298" t="s">
        <v>588</v>
      </c>
      <c r="X2298" t="str">
        <f t="shared" si="35"/>
        <v>Funcionamiento</v>
      </c>
      <c r="Y2298" t="s">
        <v>2481</v>
      </c>
    </row>
    <row r="2299" spans="1:25" x14ac:dyDescent="0.2">
      <c r="A2299" t="s">
        <v>3211</v>
      </c>
      <c r="B2299" t="s">
        <v>3243</v>
      </c>
      <c r="C2299" s="71" t="s">
        <v>4676</v>
      </c>
      <c r="D2299" t="s">
        <v>583</v>
      </c>
      <c r="E2299" t="s">
        <v>584</v>
      </c>
      <c r="F2299" t="s">
        <v>4586</v>
      </c>
      <c r="G2299" t="s">
        <v>2481</v>
      </c>
      <c r="H2299" t="s">
        <v>173</v>
      </c>
      <c r="I2299" t="s">
        <v>127</v>
      </c>
      <c r="J2299" t="s">
        <v>37</v>
      </c>
      <c r="K2299" t="s">
        <v>586</v>
      </c>
      <c r="L2299" t="s">
        <v>39</v>
      </c>
      <c r="M2299">
        <v>4196300</v>
      </c>
      <c r="N2299">
        <v>0</v>
      </c>
      <c r="O2299">
        <v>4196300</v>
      </c>
      <c r="P2299">
        <v>0</v>
      </c>
      <c r="Q2299" t="s">
        <v>2937</v>
      </c>
      <c r="R2299" t="s">
        <v>3215</v>
      </c>
      <c r="S2299" t="s">
        <v>3265</v>
      </c>
      <c r="T2299" t="s">
        <v>588</v>
      </c>
      <c r="U2299" t="s">
        <v>4677</v>
      </c>
      <c r="V2299" t="s">
        <v>4678</v>
      </c>
      <c r="W2299" t="s">
        <v>588</v>
      </c>
      <c r="X2299" t="str">
        <f t="shared" si="35"/>
        <v>Funcionamiento</v>
      </c>
      <c r="Y2299" t="s">
        <v>2481</v>
      </c>
    </row>
    <row r="2300" spans="1:25" x14ac:dyDescent="0.2">
      <c r="A2300" t="s">
        <v>3211</v>
      </c>
      <c r="B2300" t="s">
        <v>3243</v>
      </c>
      <c r="C2300" s="71" t="s">
        <v>4676</v>
      </c>
      <c r="D2300" t="s">
        <v>583</v>
      </c>
      <c r="E2300" t="s">
        <v>584</v>
      </c>
      <c r="F2300" t="s">
        <v>4586</v>
      </c>
      <c r="G2300" t="s">
        <v>2481</v>
      </c>
      <c r="H2300" t="s">
        <v>174</v>
      </c>
      <c r="I2300" t="s">
        <v>128</v>
      </c>
      <c r="J2300" t="s">
        <v>37</v>
      </c>
      <c r="K2300" t="s">
        <v>586</v>
      </c>
      <c r="L2300" t="s">
        <v>39</v>
      </c>
      <c r="M2300">
        <v>2045400</v>
      </c>
      <c r="N2300">
        <v>0</v>
      </c>
      <c r="O2300">
        <v>2045400</v>
      </c>
      <c r="P2300">
        <v>0</v>
      </c>
      <c r="Q2300" t="s">
        <v>2937</v>
      </c>
      <c r="R2300" t="s">
        <v>3215</v>
      </c>
      <c r="S2300" t="s">
        <v>3265</v>
      </c>
      <c r="T2300" t="s">
        <v>588</v>
      </c>
      <c r="U2300" t="s">
        <v>4677</v>
      </c>
      <c r="V2300" t="s">
        <v>4678</v>
      </c>
      <c r="W2300" t="s">
        <v>588</v>
      </c>
      <c r="X2300" t="str">
        <f t="shared" si="35"/>
        <v>Funcionamiento</v>
      </c>
      <c r="Y2300" t="s">
        <v>2481</v>
      </c>
    </row>
    <row r="2301" spans="1:25" x14ac:dyDescent="0.2">
      <c r="A2301" t="s">
        <v>3211</v>
      </c>
      <c r="B2301" t="s">
        <v>3243</v>
      </c>
      <c r="C2301" s="71" t="s">
        <v>4676</v>
      </c>
      <c r="D2301" t="s">
        <v>583</v>
      </c>
      <c r="E2301" t="s">
        <v>584</v>
      </c>
      <c r="F2301" t="s">
        <v>4586</v>
      </c>
      <c r="G2301" t="s">
        <v>2481</v>
      </c>
      <c r="H2301" t="s">
        <v>176</v>
      </c>
      <c r="I2301" t="s">
        <v>130</v>
      </c>
      <c r="J2301" t="s">
        <v>37</v>
      </c>
      <c r="K2301" t="s">
        <v>586</v>
      </c>
      <c r="L2301" t="s">
        <v>39</v>
      </c>
      <c r="M2301">
        <v>1534400</v>
      </c>
      <c r="N2301">
        <v>0</v>
      </c>
      <c r="O2301">
        <v>1534400</v>
      </c>
      <c r="P2301">
        <v>0</v>
      </c>
      <c r="Q2301" t="s">
        <v>2937</v>
      </c>
      <c r="R2301" t="s">
        <v>3215</v>
      </c>
      <c r="S2301" t="s">
        <v>3265</v>
      </c>
      <c r="T2301" t="s">
        <v>588</v>
      </c>
      <c r="U2301" t="s">
        <v>4677</v>
      </c>
      <c r="V2301" t="s">
        <v>4678</v>
      </c>
      <c r="W2301" t="s">
        <v>588</v>
      </c>
      <c r="X2301" t="str">
        <f t="shared" si="35"/>
        <v>Funcionamiento</v>
      </c>
      <c r="Y2301" t="s">
        <v>2481</v>
      </c>
    </row>
    <row r="2302" spans="1:25" x14ac:dyDescent="0.2">
      <c r="A2302" t="s">
        <v>3215</v>
      </c>
      <c r="B2302" t="s">
        <v>3412</v>
      </c>
      <c r="C2302" s="71" t="s">
        <v>4679</v>
      </c>
      <c r="D2302" t="s">
        <v>583</v>
      </c>
      <c r="E2302" t="s">
        <v>584</v>
      </c>
      <c r="F2302" t="s">
        <v>3087</v>
      </c>
      <c r="G2302" t="s">
        <v>2481</v>
      </c>
      <c r="H2302" t="s">
        <v>197</v>
      </c>
      <c r="I2302" t="s">
        <v>155</v>
      </c>
      <c r="J2302" t="s">
        <v>48</v>
      </c>
      <c r="K2302" t="s">
        <v>596</v>
      </c>
      <c r="L2302" t="s">
        <v>39</v>
      </c>
      <c r="M2302">
        <v>2228283</v>
      </c>
      <c r="N2302">
        <v>-283</v>
      </c>
      <c r="O2302">
        <v>2228000</v>
      </c>
      <c r="P2302">
        <v>0</v>
      </c>
      <c r="Q2302" t="s">
        <v>2938</v>
      </c>
      <c r="R2302" t="s">
        <v>3160</v>
      </c>
      <c r="S2302" t="s">
        <v>3073</v>
      </c>
      <c r="T2302" t="s">
        <v>588</v>
      </c>
      <c r="U2302" t="s">
        <v>588</v>
      </c>
      <c r="V2302" t="s">
        <v>588</v>
      </c>
      <c r="W2302" t="s">
        <v>588</v>
      </c>
      <c r="X2302" t="str">
        <f t="shared" si="35"/>
        <v>Inversión</v>
      </c>
      <c r="Y2302" t="s">
        <v>626</v>
      </c>
    </row>
    <row r="2303" spans="1:25" x14ac:dyDescent="0.2">
      <c r="A2303" t="s">
        <v>3160</v>
      </c>
      <c r="B2303" t="s">
        <v>3419</v>
      </c>
      <c r="C2303" s="71" t="s">
        <v>4680</v>
      </c>
      <c r="D2303" t="s">
        <v>583</v>
      </c>
      <c r="E2303" t="s">
        <v>584</v>
      </c>
      <c r="F2303" t="s">
        <v>3087</v>
      </c>
      <c r="G2303" t="s">
        <v>2481</v>
      </c>
      <c r="H2303" t="s">
        <v>197</v>
      </c>
      <c r="I2303" t="s">
        <v>155</v>
      </c>
      <c r="J2303" t="s">
        <v>37</v>
      </c>
      <c r="K2303" t="s">
        <v>709</v>
      </c>
      <c r="L2303" t="s">
        <v>39</v>
      </c>
      <c r="M2303">
        <v>0</v>
      </c>
      <c r="N2303">
        <v>280140</v>
      </c>
      <c r="O2303">
        <v>280140</v>
      </c>
      <c r="P2303">
        <v>0</v>
      </c>
      <c r="Q2303" t="s">
        <v>2939</v>
      </c>
      <c r="R2303" t="s">
        <v>3150</v>
      </c>
      <c r="S2303" t="s">
        <v>3184</v>
      </c>
      <c r="T2303" t="s">
        <v>4320</v>
      </c>
      <c r="U2303" t="s">
        <v>4681</v>
      </c>
      <c r="V2303" t="s">
        <v>4682</v>
      </c>
      <c r="W2303" t="s">
        <v>588</v>
      </c>
      <c r="X2303" t="str">
        <f t="shared" si="35"/>
        <v>Inversión</v>
      </c>
      <c r="Y2303" t="s">
        <v>626</v>
      </c>
    </row>
    <row r="2304" spans="1:25" x14ac:dyDescent="0.2">
      <c r="A2304" t="s">
        <v>3160</v>
      </c>
      <c r="B2304" t="s">
        <v>3419</v>
      </c>
      <c r="C2304" s="71" t="s">
        <v>4680</v>
      </c>
      <c r="D2304" t="s">
        <v>583</v>
      </c>
      <c r="E2304" t="s">
        <v>584</v>
      </c>
      <c r="F2304" t="s">
        <v>3090</v>
      </c>
      <c r="G2304" t="s">
        <v>2481</v>
      </c>
      <c r="H2304" t="s">
        <v>198</v>
      </c>
      <c r="I2304" t="s">
        <v>157</v>
      </c>
      <c r="J2304" t="s">
        <v>37</v>
      </c>
      <c r="K2304" t="s">
        <v>709</v>
      </c>
      <c r="L2304" t="s">
        <v>39</v>
      </c>
      <c r="M2304">
        <v>1962920</v>
      </c>
      <c r="N2304">
        <v>0</v>
      </c>
      <c r="O2304">
        <v>1962920</v>
      </c>
      <c r="P2304">
        <v>0</v>
      </c>
      <c r="Q2304" t="s">
        <v>2939</v>
      </c>
      <c r="R2304" t="s">
        <v>3150</v>
      </c>
      <c r="S2304" t="s">
        <v>3184</v>
      </c>
      <c r="T2304" t="s">
        <v>4320</v>
      </c>
      <c r="U2304" t="s">
        <v>4681</v>
      </c>
      <c r="V2304" t="s">
        <v>4682</v>
      </c>
      <c r="W2304" t="s">
        <v>588</v>
      </c>
      <c r="X2304" t="str">
        <f t="shared" si="35"/>
        <v>Inversión</v>
      </c>
      <c r="Y2304" t="s">
        <v>708</v>
      </c>
    </row>
    <row r="2305" spans="1:25" x14ac:dyDescent="0.2">
      <c r="A2305" t="s">
        <v>3150</v>
      </c>
      <c r="B2305" t="s">
        <v>3263</v>
      </c>
      <c r="C2305" s="71" t="s">
        <v>4683</v>
      </c>
      <c r="D2305" t="s">
        <v>583</v>
      </c>
      <c r="E2305" t="s">
        <v>584</v>
      </c>
      <c r="F2305" t="s">
        <v>4586</v>
      </c>
      <c r="G2305" t="s">
        <v>2481</v>
      </c>
      <c r="H2305" t="s">
        <v>164</v>
      </c>
      <c r="I2305" t="s">
        <v>118</v>
      </c>
      <c r="J2305" t="s">
        <v>37</v>
      </c>
      <c r="K2305" t="s">
        <v>586</v>
      </c>
      <c r="L2305" t="s">
        <v>39</v>
      </c>
      <c r="M2305">
        <v>49024864</v>
      </c>
      <c r="N2305">
        <v>0</v>
      </c>
      <c r="O2305">
        <v>49024864</v>
      </c>
      <c r="P2305">
        <v>0</v>
      </c>
      <c r="Q2305" t="s">
        <v>2940</v>
      </c>
      <c r="R2305" t="s">
        <v>3223</v>
      </c>
      <c r="S2305" t="s">
        <v>4684</v>
      </c>
      <c r="T2305" t="s">
        <v>588</v>
      </c>
      <c r="U2305" t="s">
        <v>4685</v>
      </c>
      <c r="V2305" t="s">
        <v>4686</v>
      </c>
      <c r="W2305" t="s">
        <v>588</v>
      </c>
      <c r="X2305" t="str">
        <f t="shared" si="35"/>
        <v>Funcionamiento</v>
      </c>
      <c r="Y2305" t="s">
        <v>2481</v>
      </c>
    </row>
    <row r="2306" spans="1:25" x14ac:dyDescent="0.2">
      <c r="A2306" t="s">
        <v>3150</v>
      </c>
      <c r="B2306" t="s">
        <v>3263</v>
      </c>
      <c r="C2306" s="71" t="s">
        <v>4683</v>
      </c>
      <c r="D2306" t="s">
        <v>583</v>
      </c>
      <c r="E2306" t="s">
        <v>584</v>
      </c>
      <c r="F2306" t="s">
        <v>4586</v>
      </c>
      <c r="G2306" t="s">
        <v>2481</v>
      </c>
      <c r="H2306" t="s">
        <v>182</v>
      </c>
      <c r="I2306" t="s">
        <v>136</v>
      </c>
      <c r="J2306" t="s">
        <v>37</v>
      </c>
      <c r="K2306" t="s">
        <v>586</v>
      </c>
      <c r="L2306" t="s">
        <v>39</v>
      </c>
      <c r="M2306">
        <v>796773</v>
      </c>
      <c r="N2306">
        <v>0</v>
      </c>
      <c r="O2306">
        <v>796773</v>
      </c>
      <c r="P2306">
        <v>0</v>
      </c>
      <c r="Q2306" t="s">
        <v>2940</v>
      </c>
      <c r="R2306" t="s">
        <v>3223</v>
      </c>
      <c r="S2306" t="s">
        <v>4684</v>
      </c>
      <c r="T2306" t="s">
        <v>588</v>
      </c>
      <c r="U2306" t="s">
        <v>4685</v>
      </c>
      <c r="V2306" t="s">
        <v>4686</v>
      </c>
      <c r="W2306" t="s">
        <v>588</v>
      </c>
      <c r="X2306" t="str">
        <f t="shared" ref="X2306:X2369" si="36">IF(LEFT(H2306,1)="C","Inversión","Funcionamiento")</f>
        <v>Funcionamiento</v>
      </c>
      <c r="Y2306" t="s">
        <v>2481</v>
      </c>
    </row>
    <row r="2307" spans="1:25" x14ac:dyDescent="0.2">
      <c r="A2307" t="s">
        <v>3150</v>
      </c>
      <c r="B2307" t="s">
        <v>3263</v>
      </c>
      <c r="C2307" s="71" t="s">
        <v>4683</v>
      </c>
      <c r="D2307" t="s">
        <v>583</v>
      </c>
      <c r="E2307" t="s">
        <v>584</v>
      </c>
      <c r="F2307" t="s">
        <v>4586</v>
      </c>
      <c r="G2307" t="s">
        <v>2481</v>
      </c>
      <c r="H2307" t="s">
        <v>171</v>
      </c>
      <c r="I2307" t="s">
        <v>125</v>
      </c>
      <c r="J2307" t="s">
        <v>37</v>
      </c>
      <c r="K2307" t="s">
        <v>586</v>
      </c>
      <c r="L2307" t="s">
        <v>39</v>
      </c>
      <c r="M2307">
        <v>2905715</v>
      </c>
      <c r="N2307">
        <v>0</v>
      </c>
      <c r="O2307">
        <v>2905715</v>
      </c>
      <c r="P2307">
        <v>0</v>
      </c>
      <c r="Q2307" t="s">
        <v>2940</v>
      </c>
      <c r="R2307" t="s">
        <v>3223</v>
      </c>
      <c r="S2307" t="s">
        <v>4684</v>
      </c>
      <c r="T2307" t="s">
        <v>588</v>
      </c>
      <c r="U2307" t="s">
        <v>4685</v>
      </c>
      <c r="V2307" t="s">
        <v>4686</v>
      </c>
      <c r="W2307" t="s">
        <v>588</v>
      </c>
      <c r="X2307" t="str">
        <f t="shared" si="36"/>
        <v>Funcionamiento</v>
      </c>
      <c r="Y2307" t="s">
        <v>2481</v>
      </c>
    </row>
    <row r="2308" spans="1:25" x14ac:dyDescent="0.2">
      <c r="A2308" t="s">
        <v>3150</v>
      </c>
      <c r="B2308" t="s">
        <v>3263</v>
      </c>
      <c r="C2308" s="71" t="s">
        <v>4683</v>
      </c>
      <c r="D2308" t="s">
        <v>583</v>
      </c>
      <c r="E2308" t="s">
        <v>584</v>
      </c>
      <c r="F2308" t="s">
        <v>4586</v>
      </c>
      <c r="G2308" t="s">
        <v>2481</v>
      </c>
      <c r="H2308" t="s">
        <v>178</v>
      </c>
      <c r="I2308" t="s">
        <v>132</v>
      </c>
      <c r="J2308" t="s">
        <v>37</v>
      </c>
      <c r="K2308" t="s">
        <v>586</v>
      </c>
      <c r="L2308" t="s">
        <v>39</v>
      </c>
      <c r="M2308">
        <v>2841144</v>
      </c>
      <c r="N2308">
        <v>0</v>
      </c>
      <c r="O2308">
        <v>2841144</v>
      </c>
      <c r="P2308">
        <v>0</v>
      </c>
      <c r="Q2308" t="s">
        <v>2940</v>
      </c>
      <c r="R2308" t="s">
        <v>3223</v>
      </c>
      <c r="S2308" t="s">
        <v>4684</v>
      </c>
      <c r="T2308" t="s">
        <v>588</v>
      </c>
      <c r="U2308" t="s">
        <v>4685</v>
      </c>
      <c r="V2308" t="s">
        <v>4686</v>
      </c>
      <c r="W2308" t="s">
        <v>588</v>
      </c>
      <c r="X2308" t="str">
        <f t="shared" si="36"/>
        <v>Funcionamiento</v>
      </c>
      <c r="Y2308" t="s">
        <v>2481</v>
      </c>
    </row>
    <row r="2309" spans="1:25" x14ac:dyDescent="0.2">
      <c r="A2309" t="s">
        <v>3150</v>
      </c>
      <c r="B2309" t="s">
        <v>3263</v>
      </c>
      <c r="C2309" s="71" t="s">
        <v>4683</v>
      </c>
      <c r="D2309" t="s">
        <v>583</v>
      </c>
      <c r="E2309" t="s">
        <v>584</v>
      </c>
      <c r="F2309" t="s">
        <v>4586</v>
      </c>
      <c r="G2309" t="s">
        <v>2481</v>
      </c>
      <c r="H2309" t="s">
        <v>180</v>
      </c>
      <c r="I2309" t="s">
        <v>134</v>
      </c>
      <c r="J2309" t="s">
        <v>37</v>
      </c>
      <c r="K2309" t="s">
        <v>586</v>
      </c>
      <c r="L2309" t="s">
        <v>39</v>
      </c>
      <c r="M2309">
        <v>213438</v>
      </c>
      <c r="N2309">
        <v>0</v>
      </c>
      <c r="O2309">
        <v>213438</v>
      </c>
      <c r="P2309">
        <v>0</v>
      </c>
      <c r="Q2309" t="s">
        <v>2940</v>
      </c>
      <c r="R2309" t="s">
        <v>3223</v>
      </c>
      <c r="S2309" t="s">
        <v>4684</v>
      </c>
      <c r="T2309" t="s">
        <v>588</v>
      </c>
      <c r="U2309" t="s">
        <v>4685</v>
      </c>
      <c r="V2309" t="s">
        <v>4686</v>
      </c>
      <c r="W2309" t="s">
        <v>588</v>
      </c>
      <c r="X2309" t="str">
        <f t="shared" si="36"/>
        <v>Funcionamiento</v>
      </c>
      <c r="Y2309" t="s">
        <v>2481</v>
      </c>
    </row>
    <row r="2310" spans="1:25" x14ac:dyDescent="0.2">
      <c r="A2310" t="s">
        <v>3150</v>
      </c>
      <c r="B2310" t="s">
        <v>3263</v>
      </c>
      <c r="C2310" s="71" t="s">
        <v>4683</v>
      </c>
      <c r="D2310" t="s">
        <v>583</v>
      </c>
      <c r="E2310" t="s">
        <v>584</v>
      </c>
      <c r="F2310" t="s">
        <v>4586</v>
      </c>
      <c r="G2310" t="s">
        <v>2481</v>
      </c>
      <c r="H2310" t="s">
        <v>166</v>
      </c>
      <c r="I2310" t="s">
        <v>120</v>
      </c>
      <c r="J2310" t="s">
        <v>37</v>
      </c>
      <c r="K2310" t="s">
        <v>586</v>
      </c>
      <c r="L2310" t="s">
        <v>39</v>
      </c>
      <c r="M2310">
        <v>859274</v>
      </c>
      <c r="N2310">
        <v>0</v>
      </c>
      <c r="O2310">
        <v>859274</v>
      </c>
      <c r="P2310">
        <v>0</v>
      </c>
      <c r="Q2310" t="s">
        <v>2940</v>
      </c>
      <c r="R2310" t="s">
        <v>3223</v>
      </c>
      <c r="S2310" t="s">
        <v>4684</v>
      </c>
      <c r="T2310" t="s">
        <v>588</v>
      </c>
      <c r="U2310" t="s">
        <v>4685</v>
      </c>
      <c r="V2310" t="s">
        <v>4686</v>
      </c>
      <c r="W2310" t="s">
        <v>588</v>
      </c>
      <c r="X2310" t="str">
        <f t="shared" si="36"/>
        <v>Funcionamiento</v>
      </c>
      <c r="Y2310" t="s">
        <v>2481</v>
      </c>
    </row>
    <row r="2311" spans="1:25" x14ac:dyDescent="0.2">
      <c r="A2311" t="s">
        <v>3150</v>
      </c>
      <c r="B2311" t="s">
        <v>3263</v>
      </c>
      <c r="C2311" s="71" t="s">
        <v>4683</v>
      </c>
      <c r="D2311" t="s">
        <v>583</v>
      </c>
      <c r="E2311" t="s">
        <v>584</v>
      </c>
      <c r="F2311" t="s">
        <v>4586</v>
      </c>
      <c r="G2311" t="s">
        <v>2481</v>
      </c>
      <c r="H2311" t="s">
        <v>169</v>
      </c>
      <c r="I2311" t="s">
        <v>123</v>
      </c>
      <c r="J2311" t="s">
        <v>37</v>
      </c>
      <c r="K2311" t="s">
        <v>586</v>
      </c>
      <c r="L2311" t="s">
        <v>39</v>
      </c>
      <c r="M2311">
        <v>3355153</v>
      </c>
      <c r="N2311">
        <v>0</v>
      </c>
      <c r="O2311">
        <v>3355153</v>
      </c>
      <c r="P2311">
        <v>0</v>
      </c>
      <c r="Q2311" t="s">
        <v>2940</v>
      </c>
      <c r="R2311" t="s">
        <v>3223</v>
      </c>
      <c r="S2311" t="s">
        <v>4684</v>
      </c>
      <c r="T2311" t="s">
        <v>588</v>
      </c>
      <c r="U2311" t="s">
        <v>4685</v>
      </c>
      <c r="V2311" t="s">
        <v>4686</v>
      </c>
      <c r="W2311" t="s">
        <v>588</v>
      </c>
      <c r="X2311" t="str">
        <f t="shared" si="36"/>
        <v>Funcionamiento</v>
      </c>
      <c r="Y2311" t="s">
        <v>2481</v>
      </c>
    </row>
    <row r="2312" spans="1:25" x14ac:dyDescent="0.2">
      <c r="A2312" t="s">
        <v>3150</v>
      </c>
      <c r="B2312" t="s">
        <v>3263</v>
      </c>
      <c r="C2312" s="71" t="s">
        <v>4683</v>
      </c>
      <c r="D2312" t="s">
        <v>583</v>
      </c>
      <c r="E2312" t="s">
        <v>584</v>
      </c>
      <c r="F2312" t="s">
        <v>4586</v>
      </c>
      <c r="G2312" t="s">
        <v>2481</v>
      </c>
      <c r="H2312" t="s">
        <v>557</v>
      </c>
      <c r="I2312" t="s">
        <v>3221</v>
      </c>
      <c r="J2312" t="s">
        <v>37</v>
      </c>
      <c r="K2312" t="s">
        <v>586</v>
      </c>
      <c r="L2312" t="s">
        <v>39</v>
      </c>
      <c r="M2312">
        <v>1028540</v>
      </c>
      <c r="N2312">
        <v>0</v>
      </c>
      <c r="O2312">
        <v>1028540</v>
      </c>
      <c r="P2312">
        <v>0</v>
      </c>
      <c r="Q2312" t="s">
        <v>2940</v>
      </c>
      <c r="R2312" t="s">
        <v>3223</v>
      </c>
      <c r="S2312" t="s">
        <v>4684</v>
      </c>
      <c r="T2312" t="s">
        <v>588</v>
      </c>
      <c r="U2312" t="s">
        <v>4685</v>
      </c>
      <c r="V2312" t="s">
        <v>4686</v>
      </c>
      <c r="W2312" t="s">
        <v>588</v>
      </c>
      <c r="X2312" t="str">
        <f t="shared" si="36"/>
        <v>Funcionamiento</v>
      </c>
      <c r="Y2312" t="s">
        <v>2481</v>
      </c>
    </row>
    <row r="2313" spans="1:25" x14ac:dyDescent="0.2">
      <c r="A2313" t="s">
        <v>3150</v>
      </c>
      <c r="B2313" t="s">
        <v>3263</v>
      </c>
      <c r="C2313" s="71" t="s">
        <v>4683</v>
      </c>
      <c r="D2313" t="s">
        <v>583</v>
      </c>
      <c r="E2313" t="s">
        <v>584</v>
      </c>
      <c r="F2313" t="s">
        <v>4586</v>
      </c>
      <c r="G2313" t="s">
        <v>2481</v>
      </c>
      <c r="H2313" t="s">
        <v>181</v>
      </c>
      <c r="I2313" t="s">
        <v>135</v>
      </c>
      <c r="J2313" t="s">
        <v>37</v>
      </c>
      <c r="K2313" t="s">
        <v>586</v>
      </c>
      <c r="L2313" t="s">
        <v>39</v>
      </c>
      <c r="M2313">
        <v>2354967</v>
      </c>
      <c r="N2313">
        <v>0</v>
      </c>
      <c r="O2313">
        <v>2354967</v>
      </c>
      <c r="P2313">
        <v>0</v>
      </c>
      <c r="Q2313" t="s">
        <v>2940</v>
      </c>
      <c r="R2313" t="s">
        <v>3223</v>
      </c>
      <c r="S2313" t="s">
        <v>4684</v>
      </c>
      <c r="T2313" t="s">
        <v>588</v>
      </c>
      <c r="U2313" t="s">
        <v>4685</v>
      </c>
      <c r="V2313" t="s">
        <v>4686</v>
      </c>
      <c r="W2313" t="s">
        <v>588</v>
      </c>
      <c r="X2313" t="str">
        <f t="shared" si="36"/>
        <v>Funcionamiento</v>
      </c>
      <c r="Y2313" t="s">
        <v>2481</v>
      </c>
    </row>
    <row r="2314" spans="1:25" x14ac:dyDescent="0.2">
      <c r="A2314" t="s">
        <v>3223</v>
      </c>
      <c r="B2314" t="s">
        <v>3263</v>
      </c>
      <c r="C2314" s="71" t="s">
        <v>4687</v>
      </c>
      <c r="D2314" t="s">
        <v>583</v>
      </c>
      <c r="E2314" t="s">
        <v>584</v>
      </c>
      <c r="F2314" t="s">
        <v>4586</v>
      </c>
      <c r="G2314" t="s">
        <v>2481</v>
      </c>
      <c r="H2314" t="s">
        <v>174</v>
      </c>
      <c r="I2314" t="s">
        <v>128</v>
      </c>
      <c r="J2314" t="s">
        <v>37</v>
      </c>
      <c r="K2314" t="s">
        <v>586</v>
      </c>
      <c r="L2314" t="s">
        <v>39</v>
      </c>
      <c r="M2314">
        <v>2324800</v>
      </c>
      <c r="N2314">
        <v>0</v>
      </c>
      <c r="O2314">
        <v>2324800</v>
      </c>
      <c r="P2314">
        <v>0</v>
      </c>
      <c r="Q2314" t="s">
        <v>2941</v>
      </c>
      <c r="R2314" t="s">
        <v>3229</v>
      </c>
      <c r="S2314" t="s">
        <v>3291</v>
      </c>
      <c r="T2314" t="s">
        <v>588</v>
      </c>
      <c r="U2314" t="s">
        <v>4688</v>
      </c>
      <c r="V2314" t="s">
        <v>4689</v>
      </c>
      <c r="W2314" t="s">
        <v>588</v>
      </c>
      <c r="X2314" t="str">
        <f t="shared" si="36"/>
        <v>Funcionamiento</v>
      </c>
      <c r="Y2314" t="s">
        <v>2481</v>
      </c>
    </row>
    <row r="2315" spans="1:25" x14ac:dyDescent="0.2">
      <c r="A2315" t="s">
        <v>3223</v>
      </c>
      <c r="B2315" t="s">
        <v>3263</v>
      </c>
      <c r="C2315" s="71" t="s">
        <v>4687</v>
      </c>
      <c r="D2315" t="s">
        <v>583</v>
      </c>
      <c r="E2315" t="s">
        <v>584</v>
      </c>
      <c r="F2315" t="s">
        <v>4586</v>
      </c>
      <c r="G2315" t="s">
        <v>2481</v>
      </c>
      <c r="H2315" t="s">
        <v>175</v>
      </c>
      <c r="I2315" t="s">
        <v>129</v>
      </c>
      <c r="J2315" t="s">
        <v>37</v>
      </c>
      <c r="K2315" t="s">
        <v>586</v>
      </c>
      <c r="L2315" t="s">
        <v>39</v>
      </c>
      <c r="M2315">
        <v>576800</v>
      </c>
      <c r="N2315">
        <v>0</v>
      </c>
      <c r="O2315">
        <v>576800</v>
      </c>
      <c r="P2315">
        <v>0</v>
      </c>
      <c r="Q2315" t="s">
        <v>2941</v>
      </c>
      <c r="R2315" t="s">
        <v>3229</v>
      </c>
      <c r="S2315" t="s">
        <v>3291</v>
      </c>
      <c r="T2315" t="s">
        <v>588</v>
      </c>
      <c r="U2315" t="s">
        <v>4688</v>
      </c>
      <c r="V2315" t="s">
        <v>4689</v>
      </c>
      <c r="W2315" t="s">
        <v>588</v>
      </c>
      <c r="X2315" t="str">
        <f t="shared" si="36"/>
        <v>Funcionamiento</v>
      </c>
      <c r="Y2315" t="s">
        <v>2481</v>
      </c>
    </row>
    <row r="2316" spans="1:25" x14ac:dyDescent="0.2">
      <c r="A2316" t="s">
        <v>3223</v>
      </c>
      <c r="B2316" t="s">
        <v>3263</v>
      </c>
      <c r="C2316" s="71" t="s">
        <v>4687</v>
      </c>
      <c r="D2316" t="s">
        <v>583</v>
      </c>
      <c r="E2316" t="s">
        <v>584</v>
      </c>
      <c r="F2316" t="s">
        <v>4586</v>
      </c>
      <c r="G2316" t="s">
        <v>2481</v>
      </c>
      <c r="H2316" t="s">
        <v>177</v>
      </c>
      <c r="I2316" t="s">
        <v>131</v>
      </c>
      <c r="J2316" t="s">
        <v>37</v>
      </c>
      <c r="K2316" t="s">
        <v>586</v>
      </c>
      <c r="L2316" t="s">
        <v>39</v>
      </c>
      <c r="M2316">
        <v>1162900</v>
      </c>
      <c r="N2316">
        <v>0</v>
      </c>
      <c r="O2316">
        <v>1162900</v>
      </c>
      <c r="P2316">
        <v>0</v>
      </c>
      <c r="Q2316" t="s">
        <v>2941</v>
      </c>
      <c r="R2316" t="s">
        <v>3229</v>
      </c>
      <c r="S2316" t="s">
        <v>3291</v>
      </c>
      <c r="T2316" t="s">
        <v>588</v>
      </c>
      <c r="U2316" t="s">
        <v>4688</v>
      </c>
      <c r="V2316" t="s">
        <v>4689</v>
      </c>
      <c r="W2316" t="s">
        <v>588</v>
      </c>
      <c r="X2316" t="str">
        <f t="shared" si="36"/>
        <v>Funcionamiento</v>
      </c>
      <c r="Y2316" t="s">
        <v>2481</v>
      </c>
    </row>
    <row r="2317" spans="1:25" x14ac:dyDescent="0.2">
      <c r="A2317" t="s">
        <v>3223</v>
      </c>
      <c r="B2317" t="s">
        <v>3263</v>
      </c>
      <c r="C2317" s="71" t="s">
        <v>4687</v>
      </c>
      <c r="D2317" t="s">
        <v>583</v>
      </c>
      <c r="E2317" t="s">
        <v>584</v>
      </c>
      <c r="F2317" t="s">
        <v>4586</v>
      </c>
      <c r="G2317" t="s">
        <v>2481</v>
      </c>
      <c r="H2317" t="s">
        <v>173</v>
      </c>
      <c r="I2317" t="s">
        <v>127</v>
      </c>
      <c r="J2317" t="s">
        <v>37</v>
      </c>
      <c r="K2317" t="s">
        <v>586</v>
      </c>
      <c r="L2317" t="s">
        <v>39</v>
      </c>
      <c r="M2317">
        <v>4530700</v>
      </c>
      <c r="N2317">
        <v>0</v>
      </c>
      <c r="O2317">
        <v>4530700</v>
      </c>
      <c r="P2317">
        <v>0</v>
      </c>
      <c r="Q2317" t="s">
        <v>2941</v>
      </c>
      <c r="R2317" t="s">
        <v>3229</v>
      </c>
      <c r="S2317" t="s">
        <v>3291</v>
      </c>
      <c r="T2317" t="s">
        <v>588</v>
      </c>
      <c r="U2317" t="s">
        <v>4688</v>
      </c>
      <c r="V2317" t="s">
        <v>4689</v>
      </c>
      <c r="W2317" t="s">
        <v>588</v>
      </c>
      <c r="X2317" t="str">
        <f t="shared" si="36"/>
        <v>Funcionamiento</v>
      </c>
      <c r="Y2317" t="s">
        <v>2481</v>
      </c>
    </row>
    <row r="2318" spans="1:25" x14ac:dyDescent="0.2">
      <c r="A2318" t="s">
        <v>3223</v>
      </c>
      <c r="B2318" t="s">
        <v>3263</v>
      </c>
      <c r="C2318" s="71" t="s">
        <v>4687</v>
      </c>
      <c r="D2318" t="s">
        <v>583</v>
      </c>
      <c r="E2318" t="s">
        <v>584</v>
      </c>
      <c r="F2318" t="s">
        <v>4586</v>
      </c>
      <c r="G2318" t="s">
        <v>2481</v>
      </c>
      <c r="H2318" t="s">
        <v>172</v>
      </c>
      <c r="I2318" t="s">
        <v>126</v>
      </c>
      <c r="J2318" t="s">
        <v>37</v>
      </c>
      <c r="K2318" t="s">
        <v>586</v>
      </c>
      <c r="L2318" t="s">
        <v>39</v>
      </c>
      <c r="M2318">
        <v>6396000</v>
      </c>
      <c r="N2318">
        <v>0</v>
      </c>
      <c r="O2318">
        <v>6396000</v>
      </c>
      <c r="P2318">
        <v>0</v>
      </c>
      <c r="Q2318" t="s">
        <v>2941</v>
      </c>
      <c r="R2318" t="s">
        <v>3229</v>
      </c>
      <c r="S2318" t="s">
        <v>3291</v>
      </c>
      <c r="T2318" t="s">
        <v>588</v>
      </c>
      <c r="U2318" t="s">
        <v>4688</v>
      </c>
      <c r="V2318" t="s">
        <v>4689</v>
      </c>
      <c r="W2318" t="s">
        <v>588</v>
      </c>
      <c r="X2318" t="str">
        <f t="shared" si="36"/>
        <v>Funcionamiento</v>
      </c>
      <c r="Y2318" t="s">
        <v>2481</v>
      </c>
    </row>
    <row r="2319" spans="1:25" x14ac:dyDescent="0.2">
      <c r="A2319" t="s">
        <v>3223</v>
      </c>
      <c r="B2319" t="s">
        <v>3263</v>
      </c>
      <c r="C2319" s="71" t="s">
        <v>4687</v>
      </c>
      <c r="D2319" t="s">
        <v>583</v>
      </c>
      <c r="E2319" t="s">
        <v>584</v>
      </c>
      <c r="F2319" t="s">
        <v>4586</v>
      </c>
      <c r="G2319" t="s">
        <v>2481</v>
      </c>
      <c r="H2319" t="s">
        <v>176</v>
      </c>
      <c r="I2319" t="s">
        <v>130</v>
      </c>
      <c r="J2319" t="s">
        <v>37</v>
      </c>
      <c r="K2319" t="s">
        <v>586</v>
      </c>
      <c r="L2319" t="s">
        <v>39</v>
      </c>
      <c r="M2319">
        <v>1744100</v>
      </c>
      <c r="N2319">
        <v>0</v>
      </c>
      <c r="O2319">
        <v>1744100</v>
      </c>
      <c r="P2319">
        <v>0</v>
      </c>
      <c r="Q2319" t="s">
        <v>2941</v>
      </c>
      <c r="R2319" t="s">
        <v>3229</v>
      </c>
      <c r="S2319" t="s">
        <v>3291</v>
      </c>
      <c r="T2319" t="s">
        <v>588</v>
      </c>
      <c r="U2319" t="s">
        <v>4688</v>
      </c>
      <c r="V2319" t="s">
        <v>4689</v>
      </c>
      <c r="W2319" t="s">
        <v>588</v>
      </c>
      <c r="X2319" t="str">
        <f t="shared" si="36"/>
        <v>Funcionamiento</v>
      </c>
      <c r="Y2319" t="s">
        <v>2481</v>
      </c>
    </row>
    <row r="2320" spans="1:25" x14ac:dyDescent="0.2">
      <c r="A2320" t="s">
        <v>3229</v>
      </c>
      <c r="B2320" t="s">
        <v>3283</v>
      </c>
      <c r="C2320" s="71" t="s">
        <v>4690</v>
      </c>
      <c r="D2320" t="s">
        <v>583</v>
      </c>
      <c r="E2320" t="s">
        <v>584</v>
      </c>
      <c r="F2320" t="s">
        <v>3087</v>
      </c>
      <c r="G2320" t="s">
        <v>2481</v>
      </c>
      <c r="H2320" t="s">
        <v>197</v>
      </c>
      <c r="I2320" t="s">
        <v>155</v>
      </c>
      <c r="J2320" t="s">
        <v>37</v>
      </c>
      <c r="K2320" t="s">
        <v>586</v>
      </c>
      <c r="L2320" t="s">
        <v>39</v>
      </c>
      <c r="M2320">
        <v>16516920</v>
      </c>
      <c r="N2320">
        <v>3303384</v>
      </c>
      <c r="O2320">
        <v>19820304</v>
      </c>
      <c r="P2320">
        <v>0</v>
      </c>
      <c r="Q2320" t="s">
        <v>2942</v>
      </c>
      <c r="R2320" t="s">
        <v>3235</v>
      </c>
      <c r="S2320" t="s">
        <v>8433</v>
      </c>
      <c r="T2320" t="s">
        <v>9033</v>
      </c>
      <c r="U2320" t="s">
        <v>11413</v>
      </c>
      <c r="V2320" t="s">
        <v>11414</v>
      </c>
      <c r="W2320" t="s">
        <v>588</v>
      </c>
      <c r="X2320" t="str">
        <f t="shared" si="36"/>
        <v>Inversión</v>
      </c>
      <c r="Y2320" t="s">
        <v>626</v>
      </c>
    </row>
    <row r="2321" spans="1:25" x14ac:dyDescent="0.2">
      <c r="A2321" t="s">
        <v>3235</v>
      </c>
      <c r="B2321" t="s">
        <v>3283</v>
      </c>
      <c r="C2321" s="71" t="s">
        <v>4691</v>
      </c>
      <c r="D2321" t="s">
        <v>583</v>
      </c>
      <c r="E2321" t="s">
        <v>602</v>
      </c>
      <c r="F2321" t="s">
        <v>3087</v>
      </c>
      <c r="G2321" t="s">
        <v>2481</v>
      </c>
      <c r="H2321" t="s">
        <v>197</v>
      </c>
      <c r="I2321" t="s">
        <v>155</v>
      </c>
      <c r="J2321" t="s">
        <v>37</v>
      </c>
      <c r="K2321" t="s">
        <v>586</v>
      </c>
      <c r="L2321" t="s">
        <v>39</v>
      </c>
      <c r="M2321">
        <v>3303384</v>
      </c>
      <c r="N2321">
        <v>-3303384</v>
      </c>
      <c r="O2321">
        <v>0</v>
      </c>
      <c r="P2321">
        <v>0</v>
      </c>
      <c r="Q2321" t="s">
        <v>4692</v>
      </c>
      <c r="R2321" t="s">
        <v>3167</v>
      </c>
      <c r="S2321" t="s">
        <v>588</v>
      </c>
      <c r="T2321" t="s">
        <v>588</v>
      </c>
      <c r="U2321" t="s">
        <v>588</v>
      </c>
      <c r="V2321" t="s">
        <v>588</v>
      </c>
      <c r="W2321" t="s">
        <v>588</v>
      </c>
      <c r="X2321" t="str">
        <f t="shared" si="36"/>
        <v>Inversión</v>
      </c>
      <c r="Y2321" t="s">
        <v>626</v>
      </c>
    </row>
    <row r="2322" spans="1:25" x14ac:dyDescent="0.2">
      <c r="A2322" t="s">
        <v>3167</v>
      </c>
      <c r="B2322" t="s">
        <v>3283</v>
      </c>
      <c r="C2322" s="71" t="s">
        <v>4693</v>
      </c>
      <c r="D2322" t="s">
        <v>583</v>
      </c>
      <c r="E2322" t="s">
        <v>584</v>
      </c>
      <c r="F2322" t="s">
        <v>3087</v>
      </c>
      <c r="G2322" t="s">
        <v>2481</v>
      </c>
      <c r="H2322" t="s">
        <v>197</v>
      </c>
      <c r="I2322" t="s">
        <v>155</v>
      </c>
      <c r="J2322" t="s">
        <v>37</v>
      </c>
      <c r="K2322" t="s">
        <v>586</v>
      </c>
      <c r="L2322" t="s">
        <v>39</v>
      </c>
      <c r="M2322">
        <v>6067440</v>
      </c>
      <c r="N2322">
        <v>0</v>
      </c>
      <c r="O2322">
        <v>6067440</v>
      </c>
      <c r="P2322">
        <v>0</v>
      </c>
      <c r="Q2322" t="s">
        <v>2943</v>
      </c>
      <c r="R2322" t="s">
        <v>3245</v>
      </c>
      <c r="S2322" t="s">
        <v>3251</v>
      </c>
      <c r="T2322" t="s">
        <v>5786</v>
      </c>
      <c r="U2322" t="s">
        <v>11415</v>
      </c>
      <c r="V2322" t="s">
        <v>11416</v>
      </c>
      <c r="W2322" t="s">
        <v>588</v>
      </c>
      <c r="X2322" t="str">
        <f t="shared" si="36"/>
        <v>Inversión</v>
      </c>
      <c r="Y2322" t="s">
        <v>626</v>
      </c>
    </row>
    <row r="2323" spans="1:25" x14ac:dyDescent="0.2">
      <c r="A2323" t="s">
        <v>3245</v>
      </c>
      <c r="B2323" t="s">
        <v>4694</v>
      </c>
      <c r="C2323" s="71" t="s">
        <v>4695</v>
      </c>
      <c r="D2323" t="s">
        <v>583</v>
      </c>
      <c r="E2323" t="s">
        <v>602</v>
      </c>
      <c r="F2323" t="s">
        <v>3087</v>
      </c>
      <c r="G2323" t="s">
        <v>2481</v>
      </c>
      <c r="H2323" t="s">
        <v>197</v>
      </c>
      <c r="I2323" t="s">
        <v>155</v>
      </c>
      <c r="J2323" t="s">
        <v>37</v>
      </c>
      <c r="K2323" t="s">
        <v>586</v>
      </c>
      <c r="L2323" t="s">
        <v>39</v>
      </c>
      <c r="M2323">
        <v>4680000</v>
      </c>
      <c r="N2323">
        <v>-4680000</v>
      </c>
      <c r="O2323">
        <v>0</v>
      </c>
      <c r="P2323">
        <v>0</v>
      </c>
      <c r="Q2323" t="s">
        <v>2944</v>
      </c>
      <c r="R2323" t="s">
        <v>3166</v>
      </c>
      <c r="S2323" t="s">
        <v>588</v>
      </c>
      <c r="T2323" t="s">
        <v>588</v>
      </c>
      <c r="U2323" t="s">
        <v>588</v>
      </c>
      <c r="V2323" t="s">
        <v>588</v>
      </c>
      <c r="W2323" t="s">
        <v>588</v>
      </c>
      <c r="X2323" t="str">
        <f t="shared" si="36"/>
        <v>Inversión</v>
      </c>
      <c r="Y2323" t="s">
        <v>626</v>
      </c>
    </row>
    <row r="2324" spans="1:25" x14ac:dyDescent="0.2">
      <c r="A2324" t="s">
        <v>3166</v>
      </c>
      <c r="B2324" t="s">
        <v>4696</v>
      </c>
      <c r="C2324" s="71" t="s">
        <v>4697</v>
      </c>
      <c r="D2324" t="s">
        <v>583</v>
      </c>
      <c r="E2324" t="s">
        <v>584</v>
      </c>
      <c r="F2324" t="s">
        <v>4586</v>
      </c>
      <c r="G2324" t="s">
        <v>2481</v>
      </c>
      <c r="H2324" t="s">
        <v>191</v>
      </c>
      <c r="I2324" t="s">
        <v>146</v>
      </c>
      <c r="J2324" t="s">
        <v>48</v>
      </c>
      <c r="K2324" t="s">
        <v>596</v>
      </c>
      <c r="L2324" t="s">
        <v>39</v>
      </c>
      <c r="M2324">
        <v>407319</v>
      </c>
      <c r="N2324">
        <v>-407319</v>
      </c>
      <c r="O2324">
        <v>0</v>
      </c>
      <c r="P2324">
        <v>0</v>
      </c>
      <c r="Q2324" t="s">
        <v>2945</v>
      </c>
      <c r="R2324" t="s">
        <v>3282</v>
      </c>
      <c r="S2324" t="s">
        <v>3201</v>
      </c>
      <c r="T2324" t="s">
        <v>4698</v>
      </c>
      <c r="U2324" t="s">
        <v>4699</v>
      </c>
      <c r="V2324" t="s">
        <v>4700</v>
      </c>
      <c r="W2324" t="s">
        <v>3034</v>
      </c>
      <c r="X2324" t="str">
        <f t="shared" si="36"/>
        <v>Funcionamiento</v>
      </c>
      <c r="Y2324" t="s">
        <v>2481</v>
      </c>
    </row>
    <row r="2325" spans="1:25" x14ac:dyDescent="0.2">
      <c r="A2325" t="s">
        <v>3166</v>
      </c>
      <c r="B2325" t="s">
        <v>4696</v>
      </c>
      <c r="C2325" s="71" t="s">
        <v>4697</v>
      </c>
      <c r="D2325" t="s">
        <v>583</v>
      </c>
      <c r="E2325" t="s">
        <v>584</v>
      </c>
      <c r="F2325" t="s">
        <v>4586</v>
      </c>
      <c r="G2325" t="s">
        <v>2481</v>
      </c>
      <c r="H2325" t="s">
        <v>185</v>
      </c>
      <c r="I2325" t="s">
        <v>139</v>
      </c>
      <c r="J2325" t="s">
        <v>48</v>
      </c>
      <c r="K2325" t="s">
        <v>596</v>
      </c>
      <c r="L2325" t="s">
        <v>39</v>
      </c>
      <c r="M2325">
        <v>30000</v>
      </c>
      <c r="N2325">
        <v>-30000</v>
      </c>
      <c r="O2325">
        <v>0</v>
      </c>
      <c r="P2325">
        <v>0</v>
      </c>
      <c r="Q2325" t="s">
        <v>2945</v>
      </c>
      <c r="R2325" t="s">
        <v>3282</v>
      </c>
      <c r="S2325" t="s">
        <v>3201</v>
      </c>
      <c r="T2325" t="s">
        <v>4698</v>
      </c>
      <c r="U2325" t="s">
        <v>4699</v>
      </c>
      <c r="V2325" t="s">
        <v>4700</v>
      </c>
      <c r="W2325" t="s">
        <v>3034</v>
      </c>
      <c r="X2325" t="str">
        <f t="shared" si="36"/>
        <v>Funcionamiento</v>
      </c>
      <c r="Y2325" t="s">
        <v>2481</v>
      </c>
    </row>
    <row r="2326" spans="1:25" x14ac:dyDescent="0.2">
      <c r="A2326" t="s">
        <v>3282</v>
      </c>
      <c r="B2326" t="s">
        <v>3295</v>
      </c>
      <c r="C2326" s="71" t="s">
        <v>4701</v>
      </c>
      <c r="D2326" t="s">
        <v>583</v>
      </c>
      <c r="E2326" t="s">
        <v>602</v>
      </c>
      <c r="F2326" t="s">
        <v>3144</v>
      </c>
      <c r="G2326" t="s">
        <v>2481</v>
      </c>
      <c r="H2326" t="s">
        <v>450</v>
      </c>
      <c r="I2326" t="s">
        <v>509</v>
      </c>
      <c r="J2326" t="s">
        <v>37</v>
      </c>
      <c r="K2326" t="s">
        <v>586</v>
      </c>
      <c r="L2326" t="s">
        <v>39</v>
      </c>
      <c r="M2326">
        <v>6484183</v>
      </c>
      <c r="N2326">
        <v>-6484183</v>
      </c>
      <c r="O2326">
        <v>0</v>
      </c>
      <c r="P2326">
        <v>0</v>
      </c>
      <c r="Q2326" t="s">
        <v>2946</v>
      </c>
      <c r="R2326" t="s">
        <v>3262</v>
      </c>
      <c r="S2326" t="s">
        <v>588</v>
      </c>
      <c r="T2326" t="s">
        <v>588</v>
      </c>
      <c r="U2326" t="s">
        <v>588</v>
      </c>
      <c r="V2326" t="s">
        <v>588</v>
      </c>
      <c r="W2326" t="s">
        <v>588</v>
      </c>
      <c r="X2326" t="str">
        <f t="shared" si="36"/>
        <v>Inversión</v>
      </c>
      <c r="Y2326" t="s">
        <v>585</v>
      </c>
    </row>
    <row r="2327" spans="1:25" x14ac:dyDescent="0.2">
      <c r="A2327" t="s">
        <v>3262</v>
      </c>
      <c r="B2327" t="s">
        <v>3295</v>
      </c>
      <c r="C2327" s="71" t="s">
        <v>4702</v>
      </c>
      <c r="D2327" t="s">
        <v>583</v>
      </c>
      <c r="E2327" t="s">
        <v>602</v>
      </c>
      <c r="F2327" t="s">
        <v>3144</v>
      </c>
      <c r="G2327" t="s">
        <v>2481</v>
      </c>
      <c r="H2327" t="s">
        <v>450</v>
      </c>
      <c r="I2327" t="s">
        <v>509</v>
      </c>
      <c r="J2327" t="s">
        <v>37</v>
      </c>
      <c r="K2327" t="s">
        <v>586</v>
      </c>
      <c r="L2327" t="s">
        <v>39</v>
      </c>
      <c r="M2327">
        <v>9623700</v>
      </c>
      <c r="N2327">
        <v>-9623700</v>
      </c>
      <c r="O2327">
        <v>0</v>
      </c>
      <c r="P2327">
        <v>0</v>
      </c>
      <c r="Q2327" t="s">
        <v>2947</v>
      </c>
      <c r="R2327" t="s">
        <v>3178</v>
      </c>
      <c r="S2327" t="s">
        <v>588</v>
      </c>
      <c r="T2327" t="s">
        <v>588</v>
      </c>
      <c r="U2327" t="s">
        <v>588</v>
      </c>
      <c r="V2327" t="s">
        <v>588</v>
      </c>
      <c r="W2327" t="s">
        <v>588</v>
      </c>
      <c r="X2327" t="str">
        <f t="shared" si="36"/>
        <v>Inversión</v>
      </c>
      <c r="Y2327" t="s">
        <v>585</v>
      </c>
    </row>
    <row r="2328" spans="1:25" x14ac:dyDescent="0.2">
      <c r="A2328" t="s">
        <v>3178</v>
      </c>
      <c r="B2328" t="s">
        <v>7884</v>
      </c>
      <c r="C2328" s="71" t="s">
        <v>7934</v>
      </c>
      <c r="D2328" t="s">
        <v>583</v>
      </c>
      <c r="E2328" t="s">
        <v>584</v>
      </c>
      <c r="F2328" t="s">
        <v>3087</v>
      </c>
      <c r="G2328" t="s">
        <v>2481</v>
      </c>
      <c r="H2328" t="s">
        <v>197</v>
      </c>
      <c r="I2328" t="s">
        <v>155</v>
      </c>
      <c r="J2328" t="s">
        <v>37</v>
      </c>
      <c r="K2328" t="s">
        <v>709</v>
      </c>
      <c r="L2328" t="s">
        <v>39</v>
      </c>
      <c r="M2328">
        <v>6484183</v>
      </c>
      <c r="N2328">
        <v>-691647</v>
      </c>
      <c r="O2328">
        <v>5792536</v>
      </c>
      <c r="P2328">
        <v>0</v>
      </c>
      <c r="Q2328" t="s">
        <v>2946</v>
      </c>
      <c r="R2328" t="s">
        <v>3265</v>
      </c>
      <c r="S2328" t="s">
        <v>3665</v>
      </c>
      <c r="T2328" t="s">
        <v>4883</v>
      </c>
      <c r="U2328" t="s">
        <v>11417</v>
      </c>
      <c r="V2328" t="s">
        <v>11418</v>
      </c>
      <c r="W2328" t="s">
        <v>588</v>
      </c>
      <c r="X2328" t="str">
        <f t="shared" si="36"/>
        <v>Inversión</v>
      </c>
      <c r="Y2328" t="s">
        <v>626</v>
      </c>
    </row>
    <row r="2329" spans="1:25" x14ac:dyDescent="0.2">
      <c r="A2329" t="s">
        <v>3265</v>
      </c>
      <c r="B2329" t="s">
        <v>7884</v>
      </c>
      <c r="C2329" s="71" t="s">
        <v>7935</v>
      </c>
      <c r="D2329" t="s">
        <v>583</v>
      </c>
      <c r="E2329" t="s">
        <v>584</v>
      </c>
      <c r="F2329" t="s">
        <v>3087</v>
      </c>
      <c r="G2329" t="s">
        <v>2481</v>
      </c>
      <c r="H2329" t="s">
        <v>197</v>
      </c>
      <c r="I2329" t="s">
        <v>155</v>
      </c>
      <c r="J2329" t="s">
        <v>37</v>
      </c>
      <c r="K2329" t="s">
        <v>709</v>
      </c>
      <c r="L2329" t="s">
        <v>39</v>
      </c>
      <c r="M2329">
        <v>9623700</v>
      </c>
      <c r="N2329">
        <v>-1924740</v>
      </c>
      <c r="O2329">
        <v>7698960</v>
      </c>
      <c r="P2329">
        <v>0</v>
      </c>
      <c r="Q2329" t="s">
        <v>7936</v>
      </c>
      <c r="R2329" t="s">
        <v>3184</v>
      </c>
      <c r="S2329" t="s">
        <v>5239</v>
      </c>
      <c r="T2329" t="s">
        <v>9034</v>
      </c>
      <c r="U2329" t="s">
        <v>11419</v>
      </c>
      <c r="V2329" t="s">
        <v>11420</v>
      </c>
      <c r="W2329" t="s">
        <v>588</v>
      </c>
      <c r="X2329" t="str">
        <f t="shared" si="36"/>
        <v>Inversión</v>
      </c>
      <c r="Y2329" t="s">
        <v>626</v>
      </c>
    </row>
    <row r="2330" spans="1:25" x14ac:dyDescent="0.2">
      <c r="A2330" t="s">
        <v>3184</v>
      </c>
      <c r="B2330" t="s">
        <v>7874</v>
      </c>
      <c r="C2330" s="71" t="s">
        <v>7937</v>
      </c>
      <c r="D2330" t="s">
        <v>583</v>
      </c>
      <c r="E2330" t="s">
        <v>584</v>
      </c>
      <c r="F2330" t="s">
        <v>4586</v>
      </c>
      <c r="G2330" t="s">
        <v>2481</v>
      </c>
      <c r="H2330" t="s">
        <v>180</v>
      </c>
      <c r="I2330" t="s">
        <v>134</v>
      </c>
      <c r="J2330" t="s">
        <v>37</v>
      </c>
      <c r="K2330" t="s">
        <v>586</v>
      </c>
      <c r="L2330" t="s">
        <v>39</v>
      </c>
      <c r="M2330">
        <v>167083</v>
      </c>
      <c r="N2330">
        <v>0</v>
      </c>
      <c r="O2330">
        <v>167083</v>
      </c>
      <c r="P2330">
        <v>0</v>
      </c>
      <c r="Q2330" t="s">
        <v>7938</v>
      </c>
      <c r="R2330" t="s">
        <v>3272</v>
      </c>
      <c r="S2330" t="s">
        <v>3224</v>
      </c>
      <c r="T2330" t="s">
        <v>588</v>
      </c>
      <c r="U2330" t="s">
        <v>8434</v>
      </c>
      <c r="V2330" t="s">
        <v>8435</v>
      </c>
      <c r="W2330" t="s">
        <v>588</v>
      </c>
      <c r="X2330" t="str">
        <f t="shared" si="36"/>
        <v>Funcionamiento</v>
      </c>
      <c r="Y2330" t="s">
        <v>2481</v>
      </c>
    </row>
    <row r="2331" spans="1:25" x14ac:dyDescent="0.2">
      <c r="A2331" t="s">
        <v>3184</v>
      </c>
      <c r="B2331" t="s">
        <v>7874</v>
      </c>
      <c r="C2331" s="71" t="s">
        <v>7937</v>
      </c>
      <c r="D2331" t="s">
        <v>583</v>
      </c>
      <c r="E2331" t="s">
        <v>584</v>
      </c>
      <c r="F2331" t="s">
        <v>4586</v>
      </c>
      <c r="G2331" t="s">
        <v>2481</v>
      </c>
      <c r="H2331" t="s">
        <v>181</v>
      </c>
      <c r="I2331" t="s">
        <v>135</v>
      </c>
      <c r="J2331" t="s">
        <v>37</v>
      </c>
      <c r="K2331" t="s">
        <v>586</v>
      </c>
      <c r="L2331" t="s">
        <v>39</v>
      </c>
      <c r="M2331">
        <v>2354967</v>
      </c>
      <c r="N2331">
        <v>0</v>
      </c>
      <c r="O2331">
        <v>2354967</v>
      </c>
      <c r="P2331">
        <v>0</v>
      </c>
      <c r="Q2331" t="s">
        <v>7938</v>
      </c>
      <c r="R2331" t="s">
        <v>3272</v>
      </c>
      <c r="S2331" t="s">
        <v>3224</v>
      </c>
      <c r="T2331" t="s">
        <v>588</v>
      </c>
      <c r="U2331" t="s">
        <v>8434</v>
      </c>
      <c r="V2331" t="s">
        <v>8435</v>
      </c>
      <c r="W2331" t="s">
        <v>588</v>
      </c>
      <c r="X2331" t="str">
        <f t="shared" si="36"/>
        <v>Funcionamiento</v>
      </c>
      <c r="Y2331" t="s">
        <v>2481</v>
      </c>
    </row>
    <row r="2332" spans="1:25" x14ac:dyDescent="0.2">
      <c r="A2332" t="s">
        <v>3184</v>
      </c>
      <c r="B2332" t="s">
        <v>7874</v>
      </c>
      <c r="C2332" s="71" t="s">
        <v>7937</v>
      </c>
      <c r="D2332" t="s">
        <v>583</v>
      </c>
      <c r="E2332" t="s">
        <v>584</v>
      </c>
      <c r="F2332" t="s">
        <v>4586</v>
      </c>
      <c r="G2332" t="s">
        <v>2481</v>
      </c>
      <c r="H2332" t="s">
        <v>171</v>
      </c>
      <c r="I2332" t="s">
        <v>125</v>
      </c>
      <c r="J2332" t="s">
        <v>37</v>
      </c>
      <c r="K2332" t="s">
        <v>586</v>
      </c>
      <c r="L2332" t="s">
        <v>39</v>
      </c>
      <c r="M2332">
        <v>1399891</v>
      </c>
      <c r="N2332">
        <v>0</v>
      </c>
      <c r="O2332">
        <v>1399891</v>
      </c>
      <c r="P2332">
        <v>0</v>
      </c>
      <c r="Q2332" t="s">
        <v>7938</v>
      </c>
      <c r="R2332" t="s">
        <v>3272</v>
      </c>
      <c r="S2332" t="s">
        <v>3224</v>
      </c>
      <c r="T2332" t="s">
        <v>588</v>
      </c>
      <c r="U2332" t="s">
        <v>8434</v>
      </c>
      <c r="V2332" t="s">
        <v>8435</v>
      </c>
      <c r="W2332" t="s">
        <v>588</v>
      </c>
      <c r="X2332" t="str">
        <f t="shared" si="36"/>
        <v>Funcionamiento</v>
      </c>
      <c r="Y2332" t="s">
        <v>2481</v>
      </c>
    </row>
    <row r="2333" spans="1:25" x14ac:dyDescent="0.2">
      <c r="A2333" t="s">
        <v>3184</v>
      </c>
      <c r="B2333" t="s">
        <v>7874</v>
      </c>
      <c r="C2333" s="71" t="s">
        <v>7937</v>
      </c>
      <c r="D2333" t="s">
        <v>583</v>
      </c>
      <c r="E2333" t="s">
        <v>584</v>
      </c>
      <c r="F2333" t="s">
        <v>4586</v>
      </c>
      <c r="G2333" t="s">
        <v>2481</v>
      </c>
      <c r="H2333" t="s">
        <v>164</v>
      </c>
      <c r="I2333" t="s">
        <v>118</v>
      </c>
      <c r="J2333" t="s">
        <v>37</v>
      </c>
      <c r="K2333" t="s">
        <v>586</v>
      </c>
      <c r="L2333" t="s">
        <v>39</v>
      </c>
      <c r="M2333">
        <v>48837219</v>
      </c>
      <c r="N2333">
        <v>0</v>
      </c>
      <c r="O2333">
        <v>48837219</v>
      </c>
      <c r="P2333">
        <v>0</v>
      </c>
      <c r="Q2333" t="s">
        <v>7938</v>
      </c>
      <c r="R2333" t="s">
        <v>3272</v>
      </c>
      <c r="S2333" t="s">
        <v>3224</v>
      </c>
      <c r="T2333" t="s">
        <v>588</v>
      </c>
      <c r="U2333" t="s">
        <v>8434</v>
      </c>
      <c r="V2333" t="s">
        <v>8435</v>
      </c>
      <c r="W2333" t="s">
        <v>588</v>
      </c>
      <c r="X2333" t="str">
        <f t="shared" si="36"/>
        <v>Funcionamiento</v>
      </c>
      <c r="Y2333" t="s">
        <v>2481</v>
      </c>
    </row>
    <row r="2334" spans="1:25" x14ac:dyDescent="0.2">
      <c r="A2334" t="s">
        <v>3184</v>
      </c>
      <c r="B2334" t="s">
        <v>7874</v>
      </c>
      <c r="C2334" s="71" t="s">
        <v>7937</v>
      </c>
      <c r="D2334" t="s">
        <v>583</v>
      </c>
      <c r="E2334" t="s">
        <v>584</v>
      </c>
      <c r="F2334" t="s">
        <v>4586</v>
      </c>
      <c r="G2334" t="s">
        <v>2481</v>
      </c>
      <c r="H2334" t="s">
        <v>169</v>
      </c>
      <c r="I2334" t="s">
        <v>123</v>
      </c>
      <c r="J2334" t="s">
        <v>37</v>
      </c>
      <c r="K2334" t="s">
        <v>586</v>
      </c>
      <c r="L2334" t="s">
        <v>39</v>
      </c>
      <c r="M2334">
        <v>1747610</v>
      </c>
      <c r="N2334">
        <v>0</v>
      </c>
      <c r="O2334">
        <v>1747610</v>
      </c>
      <c r="P2334">
        <v>0</v>
      </c>
      <c r="Q2334" t="s">
        <v>7938</v>
      </c>
      <c r="R2334" t="s">
        <v>3272</v>
      </c>
      <c r="S2334" t="s">
        <v>3224</v>
      </c>
      <c r="T2334" t="s">
        <v>588</v>
      </c>
      <c r="U2334" t="s">
        <v>8434</v>
      </c>
      <c r="V2334" t="s">
        <v>8435</v>
      </c>
      <c r="W2334" t="s">
        <v>588</v>
      </c>
      <c r="X2334" t="str">
        <f t="shared" si="36"/>
        <v>Funcionamiento</v>
      </c>
      <c r="Y2334" t="s">
        <v>2481</v>
      </c>
    </row>
    <row r="2335" spans="1:25" x14ac:dyDescent="0.2">
      <c r="A2335" t="s">
        <v>3184</v>
      </c>
      <c r="B2335" t="s">
        <v>7874</v>
      </c>
      <c r="C2335" s="71" t="s">
        <v>7937</v>
      </c>
      <c r="D2335" t="s">
        <v>583</v>
      </c>
      <c r="E2335" t="s">
        <v>584</v>
      </c>
      <c r="F2335" t="s">
        <v>4586</v>
      </c>
      <c r="G2335" t="s">
        <v>2481</v>
      </c>
      <c r="H2335" t="s">
        <v>178</v>
      </c>
      <c r="I2335" t="s">
        <v>132</v>
      </c>
      <c r="J2335" t="s">
        <v>37</v>
      </c>
      <c r="K2335" t="s">
        <v>586</v>
      </c>
      <c r="L2335" t="s">
        <v>39</v>
      </c>
      <c r="M2335">
        <v>1959847</v>
      </c>
      <c r="N2335">
        <v>0</v>
      </c>
      <c r="O2335">
        <v>1959847</v>
      </c>
      <c r="P2335">
        <v>0</v>
      </c>
      <c r="Q2335" t="s">
        <v>7938</v>
      </c>
      <c r="R2335" t="s">
        <v>3272</v>
      </c>
      <c r="S2335" t="s">
        <v>3224</v>
      </c>
      <c r="T2335" t="s">
        <v>588</v>
      </c>
      <c r="U2335" t="s">
        <v>8434</v>
      </c>
      <c r="V2335" t="s">
        <v>8435</v>
      </c>
      <c r="W2335" t="s">
        <v>588</v>
      </c>
      <c r="X2335" t="str">
        <f t="shared" si="36"/>
        <v>Funcionamiento</v>
      </c>
      <c r="Y2335" t="s">
        <v>2481</v>
      </c>
    </row>
    <row r="2336" spans="1:25" x14ac:dyDescent="0.2">
      <c r="A2336" t="s">
        <v>3184</v>
      </c>
      <c r="B2336" t="s">
        <v>7874</v>
      </c>
      <c r="C2336" s="71" t="s">
        <v>7937</v>
      </c>
      <c r="D2336" t="s">
        <v>583</v>
      </c>
      <c r="E2336" t="s">
        <v>584</v>
      </c>
      <c r="F2336" t="s">
        <v>4586</v>
      </c>
      <c r="G2336" t="s">
        <v>2481</v>
      </c>
      <c r="H2336" t="s">
        <v>166</v>
      </c>
      <c r="I2336" t="s">
        <v>120</v>
      </c>
      <c r="J2336" t="s">
        <v>37</v>
      </c>
      <c r="K2336" t="s">
        <v>586</v>
      </c>
      <c r="L2336" t="s">
        <v>39</v>
      </c>
      <c r="M2336">
        <v>793176</v>
      </c>
      <c r="N2336">
        <v>0</v>
      </c>
      <c r="O2336">
        <v>793176</v>
      </c>
      <c r="P2336">
        <v>0</v>
      </c>
      <c r="Q2336" t="s">
        <v>7938</v>
      </c>
      <c r="R2336" t="s">
        <v>3272</v>
      </c>
      <c r="S2336" t="s">
        <v>3224</v>
      </c>
      <c r="T2336" t="s">
        <v>588</v>
      </c>
      <c r="U2336" t="s">
        <v>8434</v>
      </c>
      <c r="V2336" t="s">
        <v>8435</v>
      </c>
      <c r="W2336" t="s">
        <v>588</v>
      </c>
      <c r="X2336" t="str">
        <f t="shared" si="36"/>
        <v>Funcionamiento</v>
      </c>
      <c r="Y2336" t="s">
        <v>2481</v>
      </c>
    </row>
    <row r="2337" spans="1:25" x14ac:dyDescent="0.2">
      <c r="A2337" t="s">
        <v>3184</v>
      </c>
      <c r="B2337" t="s">
        <v>7874</v>
      </c>
      <c r="C2337" s="71" t="s">
        <v>7937</v>
      </c>
      <c r="D2337" t="s">
        <v>583</v>
      </c>
      <c r="E2337" t="s">
        <v>584</v>
      </c>
      <c r="F2337" t="s">
        <v>4586</v>
      </c>
      <c r="G2337" t="s">
        <v>2481</v>
      </c>
      <c r="H2337" t="s">
        <v>557</v>
      </c>
      <c r="I2337" t="s">
        <v>3221</v>
      </c>
      <c r="J2337" t="s">
        <v>37</v>
      </c>
      <c r="K2337" t="s">
        <v>586</v>
      </c>
      <c r="L2337" t="s">
        <v>39</v>
      </c>
      <c r="M2337">
        <v>953114</v>
      </c>
      <c r="N2337">
        <v>0</v>
      </c>
      <c r="O2337">
        <v>953114</v>
      </c>
      <c r="P2337">
        <v>0</v>
      </c>
      <c r="Q2337" t="s">
        <v>7938</v>
      </c>
      <c r="R2337" t="s">
        <v>3272</v>
      </c>
      <c r="S2337" t="s">
        <v>3224</v>
      </c>
      <c r="T2337" t="s">
        <v>588</v>
      </c>
      <c r="U2337" t="s">
        <v>8434</v>
      </c>
      <c r="V2337" t="s">
        <v>8435</v>
      </c>
      <c r="W2337" t="s">
        <v>588</v>
      </c>
      <c r="X2337" t="str">
        <f t="shared" si="36"/>
        <v>Funcionamiento</v>
      </c>
      <c r="Y2337" t="s">
        <v>2481</v>
      </c>
    </row>
    <row r="2338" spans="1:25" x14ac:dyDescent="0.2">
      <c r="A2338" t="s">
        <v>3184</v>
      </c>
      <c r="B2338" t="s">
        <v>7874</v>
      </c>
      <c r="C2338" s="71" t="s">
        <v>7937</v>
      </c>
      <c r="D2338" t="s">
        <v>583</v>
      </c>
      <c r="E2338" t="s">
        <v>584</v>
      </c>
      <c r="F2338" t="s">
        <v>4586</v>
      </c>
      <c r="G2338" t="s">
        <v>2481</v>
      </c>
      <c r="H2338" t="s">
        <v>182</v>
      </c>
      <c r="I2338" t="s">
        <v>136</v>
      </c>
      <c r="J2338" t="s">
        <v>37</v>
      </c>
      <c r="K2338" t="s">
        <v>586</v>
      </c>
      <c r="L2338" t="s">
        <v>39</v>
      </c>
      <c r="M2338">
        <v>873589</v>
      </c>
      <c r="N2338">
        <v>0</v>
      </c>
      <c r="O2338">
        <v>873589</v>
      </c>
      <c r="P2338">
        <v>0</v>
      </c>
      <c r="Q2338" t="s">
        <v>7938</v>
      </c>
      <c r="R2338" t="s">
        <v>3272</v>
      </c>
      <c r="S2338" t="s">
        <v>3224</v>
      </c>
      <c r="T2338" t="s">
        <v>588</v>
      </c>
      <c r="U2338" t="s">
        <v>8434</v>
      </c>
      <c r="V2338" t="s">
        <v>8435</v>
      </c>
      <c r="W2338" t="s">
        <v>588</v>
      </c>
      <c r="X2338" t="str">
        <f t="shared" si="36"/>
        <v>Funcionamiento</v>
      </c>
      <c r="Y2338" t="s">
        <v>2481</v>
      </c>
    </row>
    <row r="2339" spans="1:25" x14ac:dyDescent="0.2">
      <c r="A2339" t="s">
        <v>3272</v>
      </c>
      <c r="B2339" t="s">
        <v>7874</v>
      </c>
      <c r="C2339" s="71" t="s">
        <v>7939</v>
      </c>
      <c r="D2339" t="s">
        <v>583</v>
      </c>
      <c r="E2339" t="s">
        <v>584</v>
      </c>
      <c r="F2339" t="s">
        <v>4586</v>
      </c>
      <c r="G2339" t="s">
        <v>2481</v>
      </c>
      <c r="H2339" t="s">
        <v>177</v>
      </c>
      <c r="I2339" t="s">
        <v>131</v>
      </c>
      <c r="J2339" t="s">
        <v>37</v>
      </c>
      <c r="K2339" t="s">
        <v>586</v>
      </c>
      <c r="L2339" t="s">
        <v>39</v>
      </c>
      <c r="M2339">
        <v>1105600</v>
      </c>
      <c r="N2339">
        <v>0</v>
      </c>
      <c r="O2339">
        <v>1105600</v>
      </c>
      <c r="P2339">
        <v>0</v>
      </c>
      <c r="Q2339" t="s">
        <v>7940</v>
      </c>
      <c r="R2339" t="s">
        <v>3278</v>
      </c>
      <c r="S2339" t="s">
        <v>3230</v>
      </c>
      <c r="T2339" t="s">
        <v>588</v>
      </c>
      <c r="U2339" t="s">
        <v>8436</v>
      </c>
      <c r="V2339" t="s">
        <v>8437</v>
      </c>
      <c r="W2339" t="s">
        <v>588</v>
      </c>
      <c r="X2339" t="str">
        <f t="shared" si="36"/>
        <v>Funcionamiento</v>
      </c>
      <c r="Y2339" t="s">
        <v>2481</v>
      </c>
    </row>
    <row r="2340" spans="1:25" x14ac:dyDescent="0.2">
      <c r="A2340" t="s">
        <v>3272</v>
      </c>
      <c r="B2340" t="s">
        <v>7874</v>
      </c>
      <c r="C2340" s="71" t="s">
        <v>7939</v>
      </c>
      <c r="D2340" t="s">
        <v>583</v>
      </c>
      <c r="E2340" t="s">
        <v>584</v>
      </c>
      <c r="F2340" t="s">
        <v>4586</v>
      </c>
      <c r="G2340" t="s">
        <v>2481</v>
      </c>
      <c r="H2340" t="s">
        <v>172</v>
      </c>
      <c r="I2340" t="s">
        <v>126</v>
      </c>
      <c r="J2340" t="s">
        <v>37</v>
      </c>
      <c r="K2340" t="s">
        <v>586</v>
      </c>
      <c r="L2340" t="s">
        <v>39</v>
      </c>
      <c r="M2340">
        <v>6249000</v>
      </c>
      <c r="N2340">
        <v>0</v>
      </c>
      <c r="O2340">
        <v>6249000</v>
      </c>
      <c r="P2340">
        <v>0</v>
      </c>
      <c r="Q2340" t="s">
        <v>7940</v>
      </c>
      <c r="R2340" t="s">
        <v>3278</v>
      </c>
      <c r="S2340" t="s">
        <v>3230</v>
      </c>
      <c r="T2340" t="s">
        <v>588</v>
      </c>
      <c r="U2340" t="s">
        <v>8436</v>
      </c>
      <c r="V2340" t="s">
        <v>8437</v>
      </c>
      <c r="W2340" t="s">
        <v>588</v>
      </c>
      <c r="X2340" t="str">
        <f t="shared" si="36"/>
        <v>Funcionamiento</v>
      </c>
      <c r="Y2340" t="s">
        <v>2481</v>
      </c>
    </row>
    <row r="2341" spans="1:25" x14ac:dyDescent="0.2">
      <c r="A2341" t="s">
        <v>3272</v>
      </c>
      <c r="B2341" t="s">
        <v>7874</v>
      </c>
      <c r="C2341" s="71" t="s">
        <v>7939</v>
      </c>
      <c r="D2341" t="s">
        <v>583</v>
      </c>
      <c r="E2341" t="s">
        <v>584</v>
      </c>
      <c r="F2341" t="s">
        <v>4586</v>
      </c>
      <c r="G2341" t="s">
        <v>2481</v>
      </c>
      <c r="H2341" t="s">
        <v>175</v>
      </c>
      <c r="I2341" t="s">
        <v>129</v>
      </c>
      <c r="J2341" t="s">
        <v>37</v>
      </c>
      <c r="K2341" t="s">
        <v>586</v>
      </c>
      <c r="L2341" t="s">
        <v>39</v>
      </c>
      <c r="M2341">
        <v>564500</v>
      </c>
      <c r="N2341">
        <v>0</v>
      </c>
      <c r="O2341">
        <v>564500</v>
      </c>
      <c r="P2341">
        <v>0</v>
      </c>
      <c r="Q2341" t="s">
        <v>7940</v>
      </c>
      <c r="R2341" t="s">
        <v>3278</v>
      </c>
      <c r="S2341" t="s">
        <v>3230</v>
      </c>
      <c r="T2341" t="s">
        <v>588</v>
      </c>
      <c r="U2341" t="s">
        <v>8436</v>
      </c>
      <c r="V2341" t="s">
        <v>8437</v>
      </c>
      <c r="W2341" t="s">
        <v>588</v>
      </c>
      <c r="X2341" t="str">
        <f t="shared" si="36"/>
        <v>Funcionamiento</v>
      </c>
      <c r="Y2341" t="s">
        <v>2481</v>
      </c>
    </row>
    <row r="2342" spans="1:25" x14ac:dyDescent="0.2">
      <c r="A2342" t="s">
        <v>3272</v>
      </c>
      <c r="B2342" t="s">
        <v>7874</v>
      </c>
      <c r="C2342" s="71" t="s">
        <v>7939</v>
      </c>
      <c r="D2342" t="s">
        <v>583</v>
      </c>
      <c r="E2342" t="s">
        <v>584</v>
      </c>
      <c r="F2342" t="s">
        <v>4586</v>
      </c>
      <c r="G2342" t="s">
        <v>2481</v>
      </c>
      <c r="H2342" t="s">
        <v>176</v>
      </c>
      <c r="I2342" t="s">
        <v>130</v>
      </c>
      <c r="J2342" t="s">
        <v>37</v>
      </c>
      <c r="K2342" t="s">
        <v>586</v>
      </c>
      <c r="L2342" t="s">
        <v>39</v>
      </c>
      <c r="M2342">
        <v>1657900</v>
      </c>
      <c r="N2342">
        <v>0</v>
      </c>
      <c r="O2342">
        <v>1657900</v>
      </c>
      <c r="P2342">
        <v>0</v>
      </c>
      <c r="Q2342" t="s">
        <v>7940</v>
      </c>
      <c r="R2342" t="s">
        <v>3278</v>
      </c>
      <c r="S2342" t="s">
        <v>3230</v>
      </c>
      <c r="T2342" t="s">
        <v>588</v>
      </c>
      <c r="U2342" t="s">
        <v>8436</v>
      </c>
      <c r="V2342" t="s">
        <v>8437</v>
      </c>
      <c r="W2342" t="s">
        <v>588</v>
      </c>
      <c r="X2342" t="str">
        <f t="shared" si="36"/>
        <v>Funcionamiento</v>
      </c>
      <c r="Y2342" t="s">
        <v>2481</v>
      </c>
    </row>
    <row r="2343" spans="1:25" x14ac:dyDescent="0.2">
      <c r="A2343" t="s">
        <v>3272</v>
      </c>
      <c r="B2343" t="s">
        <v>7874</v>
      </c>
      <c r="C2343" s="71" t="s">
        <v>7939</v>
      </c>
      <c r="D2343" t="s">
        <v>583</v>
      </c>
      <c r="E2343" t="s">
        <v>584</v>
      </c>
      <c r="F2343" t="s">
        <v>4586</v>
      </c>
      <c r="G2343" t="s">
        <v>2481</v>
      </c>
      <c r="H2343" t="s">
        <v>173</v>
      </c>
      <c r="I2343" t="s">
        <v>127</v>
      </c>
      <c r="J2343" t="s">
        <v>37</v>
      </c>
      <c r="K2343" t="s">
        <v>586</v>
      </c>
      <c r="L2343" t="s">
        <v>39</v>
      </c>
      <c r="M2343">
        <v>4426700</v>
      </c>
      <c r="N2343">
        <v>0</v>
      </c>
      <c r="O2343">
        <v>4426700</v>
      </c>
      <c r="P2343">
        <v>0</v>
      </c>
      <c r="Q2343" t="s">
        <v>7940</v>
      </c>
      <c r="R2343" t="s">
        <v>3278</v>
      </c>
      <c r="S2343" t="s">
        <v>3230</v>
      </c>
      <c r="T2343" t="s">
        <v>588</v>
      </c>
      <c r="U2343" t="s">
        <v>8436</v>
      </c>
      <c r="V2343" t="s">
        <v>8437</v>
      </c>
      <c r="W2343" t="s">
        <v>588</v>
      </c>
      <c r="X2343" t="str">
        <f t="shared" si="36"/>
        <v>Funcionamiento</v>
      </c>
      <c r="Y2343" t="s">
        <v>2481</v>
      </c>
    </row>
    <row r="2344" spans="1:25" x14ac:dyDescent="0.2">
      <c r="A2344" t="s">
        <v>3272</v>
      </c>
      <c r="B2344" t="s">
        <v>7874</v>
      </c>
      <c r="C2344" s="71" t="s">
        <v>7939</v>
      </c>
      <c r="D2344" t="s">
        <v>583</v>
      </c>
      <c r="E2344" t="s">
        <v>584</v>
      </c>
      <c r="F2344" t="s">
        <v>4586</v>
      </c>
      <c r="G2344" t="s">
        <v>2481</v>
      </c>
      <c r="H2344" t="s">
        <v>174</v>
      </c>
      <c r="I2344" t="s">
        <v>128</v>
      </c>
      <c r="J2344" t="s">
        <v>37</v>
      </c>
      <c r="K2344" t="s">
        <v>586</v>
      </c>
      <c r="L2344" t="s">
        <v>39</v>
      </c>
      <c r="M2344">
        <v>2210100</v>
      </c>
      <c r="N2344">
        <v>0</v>
      </c>
      <c r="O2344">
        <v>2210100</v>
      </c>
      <c r="P2344">
        <v>0</v>
      </c>
      <c r="Q2344" t="s">
        <v>7940</v>
      </c>
      <c r="R2344" t="s">
        <v>3278</v>
      </c>
      <c r="S2344" t="s">
        <v>3230</v>
      </c>
      <c r="T2344" t="s">
        <v>588</v>
      </c>
      <c r="U2344" t="s">
        <v>8436</v>
      </c>
      <c r="V2344" t="s">
        <v>8437</v>
      </c>
      <c r="W2344" t="s">
        <v>588</v>
      </c>
      <c r="X2344" t="str">
        <f t="shared" si="36"/>
        <v>Funcionamiento</v>
      </c>
      <c r="Y2344" t="s">
        <v>2481</v>
      </c>
    </row>
    <row r="2345" spans="1:25" x14ac:dyDescent="0.2">
      <c r="A2345" t="s">
        <v>3278</v>
      </c>
      <c r="B2345" t="s">
        <v>8884</v>
      </c>
      <c r="C2345" s="71" t="s">
        <v>11421</v>
      </c>
      <c r="D2345" t="s">
        <v>583</v>
      </c>
      <c r="E2345" t="s">
        <v>584</v>
      </c>
      <c r="F2345" t="s">
        <v>4586</v>
      </c>
      <c r="G2345" t="s">
        <v>2481</v>
      </c>
      <c r="H2345" t="s">
        <v>169</v>
      </c>
      <c r="I2345" t="s">
        <v>123</v>
      </c>
      <c r="J2345" t="s">
        <v>37</v>
      </c>
      <c r="K2345" t="s">
        <v>586</v>
      </c>
      <c r="L2345" t="s">
        <v>39</v>
      </c>
      <c r="M2345">
        <v>2504737</v>
      </c>
      <c r="N2345">
        <v>0</v>
      </c>
      <c r="O2345">
        <v>2504737</v>
      </c>
      <c r="P2345">
        <v>0</v>
      </c>
      <c r="Q2345" t="s">
        <v>11422</v>
      </c>
      <c r="R2345" t="s">
        <v>3060</v>
      </c>
      <c r="S2345" t="s">
        <v>4979</v>
      </c>
      <c r="T2345" t="s">
        <v>588</v>
      </c>
      <c r="U2345" t="s">
        <v>11423</v>
      </c>
      <c r="V2345" t="s">
        <v>11424</v>
      </c>
      <c r="W2345" t="s">
        <v>588</v>
      </c>
      <c r="X2345" t="str">
        <f t="shared" si="36"/>
        <v>Funcionamiento</v>
      </c>
      <c r="Y2345" t="s">
        <v>2481</v>
      </c>
    </row>
    <row r="2346" spans="1:25" x14ac:dyDescent="0.2">
      <c r="A2346" t="s">
        <v>3278</v>
      </c>
      <c r="B2346" t="s">
        <v>8884</v>
      </c>
      <c r="C2346" s="71" t="s">
        <v>11421</v>
      </c>
      <c r="D2346" t="s">
        <v>583</v>
      </c>
      <c r="E2346" t="s">
        <v>584</v>
      </c>
      <c r="F2346" t="s">
        <v>4586</v>
      </c>
      <c r="G2346" t="s">
        <v>2481</v>
      </c>
      <c r="H2346" t="s">
        <v>180</v>
      </c>
      <c r="I2346" t="s">
        <v>134</v>
      </c>
      <c r="J2346" t="s">
        <v>37</v>
      </c>
      <c r="K2346" t="s">
        <v>586</v>
      </c>
      <c r="L2346" t="s">
        <v>39</v>
      </c>
      <c r="M2346">
        <v>314295</v>
      </c>
      <c r="N2346">
        <v>0</v>
      </c>
      <c r="O2346">
        <v>314295</v>
      </c>
      <c r="P2346">
        <v>0</v>
      </c>
      <c r="Q2346" t="s">
        <v>11422</v>
      </c>
      <c r="R2346" t="s">
        <v>3060</v>
      </c>
      <c r="S2346" t="s">
        <v>4979</v>
      </c>
      <c r="T2346" t="s">
        <v>588</v>
      </c>
      <c r="U2346" t="s">
        <v>11423</v>
      </c>
      <c r="V2346" t="s">
        <v>11424</v>
      </c>
      <c r="W2346" t="s">
        <v>588</v>
      </c>
      <c r="X2346" t="str">
        <f t="shared" si="36"/>
        <v>Funcionamiento</v>
      </c>
      <c r="Y2346" t="s">
        <v>2481</v>
      </c>
    </row>
    <row r="2347" spans="1:25" x14ac:dyDescent="0.2">
      <c r="A2347" t="s">
        <v>3278</v>
      </c>
      <c r="B2347" t="s">
        <v>8884</v>
      </c>
      <c r="C2347" s="71" t="s">
        <v>11421</v>
      </c>
      <c r="D2347" t="s">
        <v>583</v>
      </c>
      <c r="E2347" t="s">
        <v>584</v>
      </c>
      <c r="F2347" t="s">
        <v>4586</v>
      </c>
      <c r="G2347" t="s">
        <v>2481</v>
      </c>
      <c r="H2347" t="s">
        <v>171</v>
      </c>
      <c r="I2347" t="s">
        <v>125</v>
      </c>
      <c r="J2347" t="s">
        <v>37</v>
      </c>
      <c r="K2347" t="s">
        <v>586</v>
      </c>
      <c r="L2347" t="s">
        <v>39</v>
      </c>
      <c r="M2347">
        <v>3791888</v>
      </c>
      <c r="N2347">
        <v>0</v>
      </c>
      <c r="O2347">
        <v>3791888</v>
      </c>
      <c r="P2347">
        <v>0</v>
      </c>
      <c r="Q2347" t="s">
        <v>11422</v>
      </c>
      <c r="R2347" t="s">
        <v>3060</v>
      </c>
      <c r="S2347" t="s">
        <v>4979</v>
      </c>
      <c r="T2347" t="s">
        <v>588</v>
      </c>
      <c r="U2347" t="s">
        <v>11423</v>
      </c>
      <c r="V2347" t="s">
        <v>11424</v>
      </c>
      <c r="W2347" t="s">
        <v>588</v>
      </c>
      <c r="X2347" t="str">
        <f t="shared" si="36"/>
        <v>Funcionamiento</v>
      </c>
      <c r="Y2347" t="s">
        <v>2481</v>
      </c>
    </row>
    <row r="2348" spans="1:25" x14ac:dyDescent="0.2">
      <c r="A2348" t="s">
        <v>3278</v>
      </c>
      <c r="B2348" t="s">
        <v>8884</v>
      </c>
      <c r="C2348" s="71" t="s">
        <v>11421</v>
      </c>
      <c r="D2348" t="s">
        <v>583</v>
      </c>
      <c r="E2348" t="s">
        <v>584</v>
      </c>
      <c r="F2348" t="s">
        <v>4586</v>
      </c>
      <c r="G2348" t="s">
        <v>2481</v>
      </c>
      <c r="H2348" t="s">
        <v>178</v>
      </c>
      <c r="I2348" t="s">
        <v>132</v>
      </c>
      <c r="J2348" t="s">
        <v>37</v>
      </c>
      <c r="K2348" t="s">
        <v>586</v>
      </c>
      <c r="L2348" t="s">
        <v>39</v>
      </c>
      <c r="M2348">
        <v>4474692</v>
      </c>
      <c r="N2348">
        <v>0</v>
      </c>
      <c r="O2348">
        <v>4474692</v>
      </c>
      <c r="P2348">
        <v>0</v>
      </c>
      <c r="Q2348" t="s">
        <v>11422</v>
      </c>
      <c r="R2348" t="s">
        <v>3060</v>
      </c>
      <c r="S2348" t="s">
        <v>4979</v>
      </c>
      <c r="T2348" t="s">
        <v>588</v>
      </c>
      <c r="U2348" t="s">
        <v>11423</v>
      </c>
      <c r="V2348" t="s">
        <v>11424</v>
      </c>
      <c r="W2348" t="s">
        <v>588</v>
      </c>
      <c r="X2348" t="str">
        <f t="shared" si="36"/>
        <v>Funcionamiento</v>
      </c>
      <c r="Y2348" t="s">
        <v>2481</v>
      </c>
    </row>
    <row r="2349" spans="1:25" x14ac:dyDescent="0.2">
      <c r="A2349" t="s">
        <v>3278</v>
      </c>
      <c r="B2349" t="s">
        <v>8884</v>
      </c>
      <c r="C2349" s="71" t="s">
        <v>11421</v>
      </c>
      <c r="D2349" t="s">
        <v>583</v>
      </c>
      <c r="E2349" t="s">
        <v>584</v>
      </c>
      <c r="F2349" t="s">
        <v>4586</v>
      </c>
      <c r="G2349" t="s">
        <v>2481</v>
      </c>
      <c r="H2349" t="s">
        <v>166</v>
      </c>
      <c r="I2349" t="s">
        <v>120</v>
      </c>
      <c r="J2349" t="s">
        <v>37</v>
      </c>
      <c r="K2349" t="s">
        <v>586</v>
      </c>
      <c r="L2349" t="s">
        <v>39</v>
      </c>
      <c r="M2349">
        <v>830632</v>
      </c>
      <c r="N2349">
        <v>0</v>
      </c>
      <c r="O2349">
        <v>830632</v>
      </c>
      <c r="P2349">
        <v>0</v>
      </c>
      <c r="Q2349" t="s">
        <v>11422</v>
      </c>
      <c r="R2349" t="s">
        <v>3060</v>
      </c>
      <c r="S2349" t="s">
        <v>4979</v>
      </c>
      <c r="T2349" t="s">
        <v>588</v>
      </c>
      <c r="U2349" t="s">
        <v>11423</v>
      </c>
      <c r="V2349" t="s">
        <v>11424</v>
      </c>
      <c r="W2349" t="s">
        <v>588</v>
      </c>
      <c r="X2349" t="str">
        <f t="shared" si="36"/>
        <v>Funcionamiento</v>
      </c>
      <c r="Y2349" t="s">
        <v>2481</v>
      </c>
    </row>
    <row r="2350" spans="1:25" x14ac:dyDescent="0.2">
      <c r="A2350" t="s">
        <v>3278</v>
      </c>
      <c r="B2350" t="s">
        <v>8884</v>
      </c>
      <c r="C2350" s="71" t="s">
        <v>11421</v>
      </c>
      <c r="D2350" t="s">
        <v>583</v>
      </c>
      <c r="E2350" t="s">
        <v>584</v>
      </c>
      <c r="F2350" t="s">
        <v>4586</v>
      </c>
      <c r="G2350" t="s">
        <v>2481</v>
      </c>
      <c r="H2350" t="s">
        <v>182</v>
      </c>
      <c r="I2350" t="s">
        <v>136</v>
      </c>
      <c r="J2350" t="s">
        <v>37</v>
      </c>
      <c r="K2350" t="s">
        <v>586</v>
      </c>
      <c r="L2350" t="s">
        <v>39</v>
      </c>
      <c r="M2350">
        <v>873589</v>
      </c>
      <c r="N2350">
        <v>0</v>
      </c>
      <c r="O2350">
        <v>873589</v>
      </c>
      <c r="P2350">
        <v>0</v>
      </c>
      <c r="Q2350" t="s">
        <v>11422</v>
      </c>
      <c r="R2350" t="s">
        <v>3060</v>
      </c>
      <c r="S2350" t="s">
        <v>4979</v>
      </c>
      <c r="T2350" t="s">
        <v>588</v>
      </c>
      <c r="U2350" t="s">
        <v>11423</v>
      </c>
      <c r="V2350" t="s">
        <v>11424</v>
      </c>
      <c r="W2350" t="s">
        <v>588</v>
      </c>
      <c r="X2350" t="str">
        <f t="shared" si="36"/>
        <v>Funcionamiento</v>
      </c>
      <c r="Y2350" t="s">
        <v>2481</v>
      </c>
    </row>
    <row r="2351" spans="1:25" x14ac:dyDescent="0.2">
      <c r="A2351" t="s">
        <v>3278</v>
      </c>
      <c r="B2351" t="s">
        <v>8884</v>
      </c>
      <c r="C2351" s="71" t="s">
        <v>11421</v>
      </c>
      <c r="D2351" t="s">
        <v>583</v>
      </c>
      <c r="E2351" t="s">
        <v>584</v>
      </c>
      <c r="F2351" t="s">
        <v>4586</v>
      </c>
      <c r="G2351" t="s">
        <v>2481</v>
      </c>
      <c r="H2351" t="s">
        <v>164</v>
      </c>
      <c r="I2351" t="s">
        <v>118</v>
      </c>
      <c r="J2351" t="s">
        <v>37</v>
      </c>
      <c r="K2351" t="s">
        <v>586</v>
      </c>
      <c r="L2351" t="s">
        <v>39</v>
      </c>
      <c r="M2351">
        <v>48458742</v>
      </c>
      <c r="N2351">
        <v>0</v>
      </c>
      <c r="O2351">
        <v>48458742</v>
      </c>
      <c r="P2351">
        <v>0</v>
      </c>
      <c r="Q2351" t="s">
        <v>11422</v>
      </c>
      <c r="R2351" t="s">
        <v>3060</v>
      </c>
      <c r="S2351" t="s">
        <v>4979</v>
      </c>
      <c r="T2351" t="s">
        <v>588</v>
      </c>
      <c r="U2351" t="s">
        <v>11423</v>
      </c>
      <c r="V2351" t="s">
        <v>11424</v>
      </c>
      <c r="W2351" t="s">
        <v>588</v>
      </c>
      <c r="X2351" t="str">
        <f t="shared" si="36"/>
        <v>Funcionamiento</v>
      </c>
      <c r="Y2351" t="s">
        <v>2481</v>
      </c>
    </row>
    <row r="2352" spans="1:25" x14ac:dyDescent="0.2">
      <c r="A2352" t="s">
        <v>3278</v>
      </c>
      <c r="B2352" t="s">
        <v>8884</v>
      </c>
      <c r="C2352" s="71" t="s">
        <v>11421</v>
      </c>
      <c r="D2352" t="s">
        <v>583</v>
      </c>
      <c r="E2352" t="s">
        <v>584</v>
      </c>
      <c r="F2352" t="s">
        <v>4586</v>
      </c>
      <c r="G2352" t="s">
        <v>2481</v>
      </c>
      <c r="H2352" t="s">
        <v>170</v>
      </c>
      <c r="I2352" t="s">
        <v>124</v>
      </c>
      <c r="J2352" t="s">
        <v>37</v>
      </c>
      <c r="K2352" t="s">
        <v>586</v>
      </c>
      <c r="L2352" t="s">
        <v>39</v>
      </c>
      <c r="M2352">
        <v>71588111</v>
      </c>
      <c r="N2352">
        <v>0</v>
      </c>
      <c r="O2352">
        <v>71588111</v>
      </c>
      <c r="P2352">
        <v>0</v>
      </c>
      <c r="Q2352" t="s">
        <v>11422</v>
      </c>
      <c r="R2352" t="s">
        <v>3060</v>
      </c>
      <c r="S2352" t="s">
        <v>4979</v>
      </c>
      <c r="T2352" t="s">
        <v>588</v>
      </c>
      <c r="U2352" t="s">
        <v>11423</v>
      </c>
      <c r="V2352" t="s">
        <v>11424</v>
      </c>
      <c r="W2352" t="s">
        <v>588</v>
      </c>
      <c r="X2352" t="str">
        <f t="shared" si="36"/>
        <v>Funcionamiento</v>
      </c>
      <c r="Y2352" t="s">
        <v>2481</v>
      </c>
    </row>
    <row r="2353" spans="1:25" x14ac:dyDescent="0.2">
      <c r="A2353" t="s">
        <v>3278</v>
      </c>
      <c r="B2353" t="s">
        <v>8884</v>
      </c>
      <c r="C2353" s="71" t="s">
        <v>11421</v>
      </c>
      <c r="D2353" t="s">
        <v>583</v>
      </c>
      <c r="E2353" t="s">
        <v>584</v>
      </c>
      <c r="F2353" t="s">
        <v>4586</v>
      </c>
      <c r="G2353" t="s">
        <v>2481</v>
      </c>
      <c r="H2353" t="s">
        <v>557</v>
      </c>
      <c r="I2353" t="s">
        <v>3221</v>
      </c>
      <c r="J2353" t="s">
        <v>37</v>
      </c>
      <c r="K2353" t="s">
        <v>586</v>
      </c>
      <c r="L2353" t="s">
        <v>39</v>
      </c>
      <c r="M2353">
        <v>1001112</v>
      </c>
      <c r="N2353">
        <v>0</v>
      </c>
      <c r="O2353">
        <v>1001112</v>
      </c>
      <c r="P2353">
        <v>0</v>
      </c>
      <c r="Q2353" t="s">
        <v>11422</v>
      </c>
      <c r="R2353" t="s">
        <v>3060</v>
      </c>
      <c r="S2353" t="s">
        <v>4979</v>
      </c>
      <c r="T2353" t="s">
        <v>588</v>
      </c>
      <c r="U2353" t="s">
        <v>11423</v>
      </c>
      <c r="V2353" t="s">
        <v>11424</v>
      </c>
      <c r="W2353" t="s">
        <v>588</v>
      </c>
      <c r="X2353" t="str">
        <f t="shared" si="36"/>
        <v>Funcionamiento</v>
      </c>
      <c r="Y2353" t="s">
        <v>2481</v>
      </c>
    </row>
    <row r="2354" spans="1:25" x14ac:dyDescent="0.2">
      <c r="A2354" t="s">
        <v>3278</v>
      </c>
      <c r="B2354" t="s">
        <v>8884</v>
      </c>
      <c r="C2354" s="71" t="s">
        <v>11421</v>
      </c>
      <c r="D2354" t="s">
        <v>583</v>
      </c>
      <c r="E2354" t="s">
        <v>584</v>
      </c>
      <c r="F2354" t="s">
        <v>4586</v>
      </c>
      <c r="G2354" t="s">
        <v>2481</v>
      </c>
      <c r="H2354" t="s">
        <v>181</v>
      </c>
      <c r="I2354" t="s">
        <v>135</v>
      </c>
      <c r="J2354" t="s">
        <v>37</v>
      </c>
      <c r="K2354" t="s">
        <v>586</v>
      </c>
      <c r="L2354" t="s">
        <v>39</v>
      </c>
      <c r="M2354">
        <v>2354967</v>
      </c>
      <c r="N2354">
        <v>0</v>
      </c>
      <c r="O2354">
        <v>2354967</v>
      </c>
      <c r="P2354">
        <v>0</v>
      </c>
      <c r="Q2354" t="s">
        <v>11422</v>
      </c>
      <c r="R2354" t="s">
        <v>3060</v>
      </c>
      <c r="S2354" t="s">
        <v>4979</v>
      </c>
      <c r="T2354" t="s">
        <v>588</v>
      </c>
      <c r="U2354" t="s">
        <v>11423</v>
      </c>
      <c r="V2354" t="s">
        <v>11424</v>
      </c>
      <c r="W2354" t="s">
        <v>588</v>
      </c>
      <c r="X2354" t="str">
        <f t="shared" si="36"/>
        <v>Funcionamiento</v>
      </c>
      <c r="Y2354" t="s">
        <v>2481</v>
      </c>
    </row>
    <row r="2355" spans="1:25" x14ac:dyDescent="0.2">
      <c r="A2355" t="s">
        <v>3060</v>
      </c>
      <c r="B2355" t="s">
        <v>11202</v>
      </c>
      <c r="C2355" s="71" t="s">
        <v>11425</v>
      </c>
      <c r="D2355" t="s">
        <v>583</v>
      </c>
      <c r="E2355" t="s">
        <v>584</v>
      </c>
      <c r="F2355" t="s">
        <v>4586</v>
      </c>
      <c r="G2355" t="s">
        <v>2481</v>
      </c>
      <c r="H2355" t="s">
        <v>175</v>
      </c>
      <c r="I2355" t="s">
        <v>129</v>
      </c>
      <c r="J2355" t="s">
        <v>37</v>
      </c>
      <c r="K2355" t="s">
        <v>586</v>
      </c>
      <c r="L2355" t="s">
        <v>39</v>
      </c>
      <c r="M2355">
        <v>568700</v>
      </c>
      <c r="N2355">
        <v>0</v>
      </c>
      <c r="O2355">
        <v>568700</v>
      </c>
      <c r="P2355">
        <v>0</v>
      </c>
      <c r="Q2355" t="s">
        <v>11426</v>
      </c>
      <c r="R2355" t="s">
        <v>3285</v>
      </c>
      <c r="S2355" t="s">
        <v>4983</v>
      </c>
      <c r="T2355" t="s">
        <v>588</v>
      </c>
      <c r="U2355" t="s">
        <v>11427</v>
      </c>
      <c r="V2355" t="s">
        <v>11428</v>
      </c>
      <c r="W2355" t="s">
        <v>588</v>
      </c>
      <c r="X2355" t="str">
        <f t="shared" si="36"/>
        <v>Funcionamiento</v>
      </c>
      <c r="Y2355" t="s">
        <v>2481</v>
      </c>
    </row>
    <row r="2356" spans="1:25" x14ac:dyDescent="0.2">
      <c r="A2356" t="s">
        <v>3060</v>
      </c>
      <c r="B2356" t="s">
        <v>11202</v>
      </c>
      <c r="C2356" s="71" t="s">
        <v>11425</v>
      </c>
      <c r="D2356" t="s">
        <v>583</v>
      </c>
      <c r="E2356" t="s">
        <v>584</v>
      </c>
      <c r="F2356" t="s">
        <v>4586</v>
      </c>
      <c r="G2356" t="s">
        <v>2481</v>
      </c>
      <c r="H2356" t="s">
        <v>172</v>
      </c>
      <c r="I2356" t="s">
        <v>126</v>
      </c>
      <c r="J2356" t="s">
        <v>37</v>
      </c>
      <c r="K2356" t="s">
        <v>586</v>
      </c>
      <c r="L2356" t="s">
        <v>39</v>
      </c>
      <c r="M2356">
        <v>6351600</v>
      </c>
      <c r="N2356">
        <v>0</v>
      </c>
      <c r="O2356">
        <v>6351600</v>
      </c>
      <c r="P2356">
        <v>0</v>
      </c>
      <c r="Q2356" t="s">
        <v>11426</v>
      </c>
      <c r="R2356" t="s">
        <v>3285</v>
      </c>
      <c r="S2356" t="s">
        <v>4983</v>
      </c>
      <c r="T2356" t="s">
        <v>588</v>
      </c>
      <c r="U2356" t="s">
        <v>11427</v>
      </c>
      <c r="V2356" t="s">
        <v>11428</v>
      </c>
      <c r="W2356" t="s">
        <v>588</v>
      </c>
      <c r="X2356" t="str">
        <f t="shared" si="36"/>
        <v>Funcionamiento</v>
      </c>
      <c r="Y2356" t="s">
        <v>2481</v>
      </c>
    </row>
    <row r="2357" spans="1:25" x14ac:dyDescent="0.2">
      <c r="A2357" t="s">
        <v>3060</v>
      </c>
      <c r="B2357" t="s">
        <v>11202</v>
      </c>
      <c r="C2357" s="71" t="s">
        <v>11425</v>
      </c>
      <c r="D2357" t="s">
        <v>583</v>
      </c>
      <c r="E2357" t="s">
        <v>584</v>
      </c>
      <c r="F2357" t="s">
        <v>4586</v>
      </c>
      <c r="G2357" t="s">
        <v>2481</v>
      </c>
      <c r="H2357" t="s">
        <v>174</v>
      </c>
      <c r="I2357" t="s">
        <v>128</v>
      </c>
      <c r="J2357" t="s">
        <v>37</v>
      </c>
      <c r="K2357" t="s">
        <v>586</v>
      </c>
      <c r="L2357" t="s">
        <v>39</v>
      </c>
      <c r="M2357">
        <v>2343100</v>
      </c>
      <c r="N2357">
        <v>0</v>
      </c>
      <c r="O2357">
        <v>2343100</v>
      </c>
      <c r="P2357">
        <v>0</v>
      </c>
      <c r="Q2357" t="s">
        <v>11426</v>
      </c>
      <c r="R2357" t="s">
        <v>3285</v>
      </c>
      <c r="S2357" t="s">
        <v>4983</v>
      </c>
      <c r="T2357" t="s">
        <v>588</v>
      </c>
      <c r="U2357" t="s">
        <v>11427</v>
      </c>
      <c r="V2357" t="s">
        <v>11428</v>
      </c>
      <c r="W2357" t="s">
        <v>588</v>
      </c>
      <c r="X2357" t="str">
        <f t="shared" si="36"/>
        <v>Funcionamiento</v>
      </c>
      <c r="Y2357" t="s">
        <v>2481</v>
      </c>
    </row>
    <row r="2358" spans="1:25" x14ac:dyDescent="0.2">
      <c r="A2358" t="s">
        <v>3060</v>
      </c>
      <c r="B2358" t="s">
        <v>11202</v>
      </c>
      <c r="C2358" s="71" t="s">
        <v>11425</v>
      </c>
      <c r="D2358" t="s">
        <v>583</v>
      </c>
      <c r="E2358" t="s">
        <v>584</v>
      </c>
      <c r="F2358" t="s">
        <v>4586</v>
      </c>
      <c r="G2358" t="s">
        <v>2481</v>
      </c>
      <c r="H2358" t="s">
        <v>177</v>
      </c>
      <c r="I2358" t="s">
        <v>131</v>
      </c>
      <c r="J2358" t="s">
        <v>37</v>
      </c>
      <c r="K2358" t="s">
        <v>586</v>
      </c>
      <c r="L2358" t="s">
        <v>39</v>
      </c>
      <c r="M2358">
        <v>1172000</v>
      </c>
      <c r="N2358">
        <v>0</v>
      </c>
      <c r="O2358">
        <v>1172000</v>
      </c>
      <c r="P2358">
        <v>0</v>
      </c>
      <c r="Q2358" t="s">
        <v>11426</v>
      </c>
      <c r="R2358" t="s">
        <v>3285</v>
      </c>
      <c r="S2358" t="s">
        <v>4983</v>
      </c>
      <c r="T2358" t="s">
        <v>588</v>
      </c>
      <c r="U2358" t="s">
        <v>11427</v>
      </c>
      <c r="V2358" t="s">
        <v>11428</v>
      </c>
      <c r="W2358" t="s">
        <v>588</v>
      </c>
      <c r="X2358" t="str">
        <f t="shared" si="36"/>
        <v>Funcionamiento</v>
      </c>
      <c r="Y2358" t="s">
        <v>2481</v>
      </c>
    </row>
    <row r="2359" spans="1:25" x14ac:dyDescent="0.2">
      <c r="A2359" t="s">
        <v>3060</v>
      </c>
      <c r="B2359" t="s">
        <v>11202</v>
      </c>
      <c r="C2359" s="71" t="s">
        <v>11425</v>
      </c>
      <c r="D2359" t="s">
        <v>583</v>
      </c>
      <c r="E2359" t="s">
        <v>584</v>
      </c>
      <c r="F2359" t="s">
        <v>4586</v>
      </c>
      <c r="G2359" t="s">
        <v>2481</v>
      </c>
      <c r="H2359" t="s">
        <v>173</v>
      </c>
      <c r="I2359" t="s">
        <v>127</v>
      </c>
      <c r="J2359" t="s">
        <v>37</v>
      </c>
      <c r="K2359" t="s">
        <v>586</v>
      </c>
      <c r="L2359" t="s">
        <v>39</v>
      </c>
      <c r="M2359">
        <v>4499300</v>
      </c>
      <c r="N2359">
        <v>0</v>
      </c>
      <c r="O2359">
        <v>4499300</v>
      </c>
      <c r="P2359">
        <v>0</v>
      </c>
      <c r="Q2359" t="s">
        <v>11426</v>
      </c>
      <c r="R2359" t="s">
        <v>3285</v>
      </c>
      <c r="S2359" t="s">
        <v>4983</v>
      </c>
      <c r="T2359" t="s">
        <v>588</v>
      </c>
      <c r="U2359" t="s">
        <v>11427</v>
      </c>
      <c r="V2359" t="s">
        <v>11428</v>
      </c>
      <c r="W2359" t="s">
        <v>588</v>
      </c>
      <c r="X2359" t="str">
        <f t="shared" si="36"/>
        <v>Funcionamiento</v>
      </c>
      <c r="Y2359" t="s">
        <v>2481</v>
      </c>
    </row>
    <row r="2360" spans="1:25" x14ac:dyDescent="0.2">
      <c r="A2360" t="s">
        <v>3060</v>
      </c>
      <c r="B2360" t="s">
        <v>11202</v>
      </c>
      <c r="C2360" s="71" t="s">
        <v>11425</v>
      </c>
      <c r="D2360" t="s">
        <v>583</v>
      </c>
      <c r="E2360" t="s">
        <v>584</v>
      </c>
      <c r="F2360" t="s">
        <v>4586</v>
      </c>
      <c r="G2360" t="s">
        <v>2481</v>
      </c>
      <c r="H2360" t="s">
        <v>176</v>
      </c>
      <c r="I2360" t="s">
        <v>130</v>
      </c>
      <c r="J2360" t="s">
        <v>37</v>
      </c>
      <c r="K2360" t="s">
        <v>586</v>
      </c>
      <c r="L2360" t="s">
        <v>39</v>
      </c>
      <c r="M2360">
        <v>1757700</v>
      </c>
      <c r="N2360">
        <v>0</v>
      </c>
      <c r="O2360">
        <v>1757700</v>
      </c>
      <c r="P2360">
        <v>0</v>
      </c>
      <c r="Q2360" t="s">
        <v>11426</v>
      </c>
      <c r="R2360" t="s">
        <v>3285</v>
      </c>
      <c r="S2360" t="s">
        <v>4983</v>
      </c>
      <c r="T2360" t="s">
        <v>588</v>
      </c>
      <c r="U2360" t="s">
        <v>11427</v>
      </c>
      <c r="V2360" t="s">
        <v>11428</v>
      </c>
      <c r="W2360" t="s">
        <v>588</v>
      </c>
      <c r="X2360" t="str">
        <f t="shared" si="36"/>
        <v>Funcionamiento</v>
      </c>
      <c r="Y2360" t="s">
        <v>2481</v>
      </c>
    </row>
    <row r="2361" spans="1:25" x14ac:dyDescent="0.2">
      <c r="A2361" t="s">
        <v>3034</v>
      </c>
      <c r="B2361" t="s">
        <v>4480</v>
      </c>
      <c r="C2361" s="71" t="s">
        <v>4703</v>
      </c>
      <c r="D2361" t="s">
        <v>583</v>
      </c>
      <c r="E2361" t="s">
        <v>584</v>
      </c>
      <c r="F2361" t="s">
        <v>4704</v>
      </c>
      <c r="G2361" t="s">
        <v>2519</v>
      </c>
      <c r="H2361" t="s">
        <v>186</v>
      </c>
      <c r="I2361" t="s">
        <v>140</v>
      </c>
      <c r="J2361" t="s">
        <v>37</v>
      </c>
      <c r="K2361" t="s">
        <v>586</v>
      </c>
      <c r="L2361" t="s">
        <v>39</v>
      </c>
      <c r="M2361">
        <v>43000000</v>
      </c>
      <c r="N2361">
        <v>-43000000</v>
      </c>
      <c r="O2361">
        <v>0</v>
      </c>
      <c r="P2361">
        <v>0</v>
      </c>
      <c r="Q2361" t="s">
        <v>2521</v>
      </c>
      <c r="R2361" t="s">
        <v>3034</v>
      </c>
      <c r="S2361" t="s">
        <v>3052</v>
      </c>
      <c r="T2361" t="s">
        <v>588</v>
      </c>
      <c r="U2361" t="s">
        <v>588</v>
      </c>
      <c r="V2361" t="s">
        <v>588</v>
      </c>
      <c r="W2361" t="s">
        <v>588</v>
      </c>
      <c r="X2361" t="str">
        <f t="shared" si="36"/>
        <v>Funcionamiento</v>
      </c>
      <c r="Y2361" t="s">
        <v>2519</v>
      </c>
    </row>
    <row r="2362" spans="1:25" x14ac:dyDescent="0.2">
      <c r="A2362" t="s">
        <v>3037</v>
      </c>
      <c r="B2362" t="s">
        <v>4480</v>
      </c>
      <c r="C2362" s="71" t="s">
        <v>4705</v>
      </c>
      <c r="D2362" t="s">
        <v>583</v>
      </c>
      <c r="E2362" t="s">
        <v>584</v>
      </c>
      <c r="F2362" t="s">
        <v>4704</v>
      </c>
      <c r="G2362" t="s">
        <v>2519</v>
      </c>
      <c r="H2362" t="s">
        <v>190</v>
      </c>
      <c r="I2362" t="s">
        <v>145</v>
      </c>
      <c r="J2362" t="s">
        <v>37</v>
      </c>
      <c r="K2362" t="s">
        <v>586</v>
      </c>
      <c r="L2362" t="s">
        <v>39</v>
      </c>
      <c r="M2362">
        <v>4200000</v>
      </c>
      <c r="N2362">
        <v>1100000</v>
      </c>
      <c r="O2362">
        <v>5300000</v>
      </c>
      <c r="P2362">
        <v>403944</v>
      </c>
      <c r="Q2362" t="s">
        <v>2520</v>
      </c>
      <c r="R2362" t="s">
        <v>3037</v>
      </c>
      <c r="S2362" t="s">
        <v>11429</v>
      </c>
      <c r="T2362" t="s">
        <v>11430</v>
      </c>
      <c r="U2362" t="s">
        <v>11431</v>
      </c>
      <c r="V2362" t="s">
        <v>11432</v>
      </c>
      <c r="W2362" t="s">
        <v>588</v>
      </c>
      <c r="X2362" t="str">
        <f t="shared" si="36"/>
        <v>Funcionamiento</v>
      </c>
      <c r="Y2362" t="s">
        <v>2519</v>
      </c>
    </row>
    <row r="2363" spans="1:25" x14ac:dyDescent="0.2">
      <c r="A2363" t="s">
        <v>3043</v>
      </c>
      <c r="B2363" t="s">
        <v>4480</v>
      </c>
      <c r="C2363" s="71" t="s">
        <v>4705</v>
      </c>
      <c r="D2363" t="s">
        <v>583</v>
      </c>
      <c r="E2363" t="s">
        <v>584</v>
      </c>
      <c r="F2363" t="s">
        <v>4704</v>
      </c>
      <c r="G2363" t="s">
        <v>2519</v>
      </c>
      <c r="H2363" t="s">
        <v>186</v>
      </c>
      <c r="I2363" t="s">
        <v>140</v>
      </c>
      <c r="J2363" t="s">
        <v>37</v>
      </c>
      <c r="K2363" t="s">
        <v>586</v>
      </c>
      <c r="L2363" t="s">
        <v>39</v>
      </c>
      <c r="M2363">
        <v>2000000</v>
      </c>
      <c r="N2363">
        <v>0</v>
      </c>
      <c r="O2363">
        <v>2000000</v>
      </c>
      <c r="P2363">
        <v>940075</v>
      </c>
      <c r="Q2363" t="s">
        <v>2521</v>
      </c>
      <c r="R2363" t="s">
        <v>3043</v>
      </c>
      <c r="S2363" t="s">
        <v>11433</v>
      </c>
      <c r="T2363" t="s">
        <v>11434</v>
      </c>
      <c r="U2363" t="s">
        <v>11435</v>
      </c>
      <c r="V2363" t="s">
        <v>11436</v>
      </c>
      <c r="W2363" t="s">
        <v>588</v>
      </c>
      <c r="X2363" t="str">
        <f t="shared" si="36"/>
        <v>Funcionamiento</v>
      </c>
      <c r="Y2363" t="s">
        <v>2519</v>
      </c>
    </row>
    <row r="2364" spans="1:25" x14ac:dyDescent="0.2">
      <c r="A2364" t="s">
        <v>3045</v>
      </c>
      <c r="B2364" t="s">
        <v>4480</v>
      </c>
      <c r="C2364" s="71" t="s">
        <v>4706</v>
      </c>
      <c r="D2364" t="s">
        <v>583</v>
      </c>
      <c r="E2364" t="s">
        <v>584</v>
      </c>
      <c r="F2364" t="s">
        <v>4704</v>
      </c>
      <c r="G2364" t="s">
        <v>2519</v>
      </c>
      <c r="H2364" t="s">
        <v>189</v>
      </c>
      <c r="I2364" t="s">
        <v>144</v>
      </c>
      <c r="J2364" t="s">
        <v>37</v>
      </c>
      <c r="K2364" t="s">
        <v>586</v>
      </c>
      <c r="L2364" t="s">
        <v>39</v>
      </c>
      <c r="M2364">
        <v>1900000</v>
      </c>
      <c r="N2364">
        <v>300000</v>
      </c>
      <c r="O2364">
        <v>2200000</v>
      </c>
      <c r="P2364">
        <v>10147</v>
      </c>
      <c r="Q2364" t="s">
        <v>4707</v>
      </c>
      <c r="R2364" t="s">
        <v>3045</v>
      </c>
      <c r="S2364" t="s">
        <v>9035</v>
      </c>
      <c r="T2364" t="s">
        <v>9036</v>
      </c>
      <c r="U2364" t="s">
        <v>9037</v>
      </c>
      <c r="V2364" t="s">
        <v>9038</v>
      </c>
      <c r="W2364" t="s">
        <v>588</v>
      </c>
      <c r="X2364" t="str">
        <f t="shared" si="36"/>
        <v>Funcionamiento</v>
      </c>
      <c r="Y2364" t="s">
        <v>2519</v>
      </c>
    </row>
    <row r="2365" spans="1:25" x14ac:dyDescent="0.2">
      <c r="A2365" t="s">
        <v>3052</v>
      </c>
      <c r="B2365" t="s">
        <v>4480</v>
      </c>
      <c r="C2365" s="71" t="s">
        <v>4708</v>
      </c>
      <c r="D2365" t="s">
        <v>583</v>
      </c>
      <c r="E2365" t="s">
        <v>584</v>
      </c>
      <c r="F2365" t="s">
        <v>4704</v>
      </c>
      <c r="G2365" t="s">
        <v>2519</v>
      </c>
      <c r="H2365" t="s">
        <v>187</v>
      </c>
      <c r="I2365" t="s">
        <v>141</v>
      </c>
      <c r="J2365" t="s">
        <v>37</v>
      </c>
      <c r="K2365" t="s">
        <v>586</v>
      </c>
      <c r="L2365" t="s">
        <v>39</v>
      </c>
      <c r="M2365">
        <v>22975584</v>
      </c>
      <c r="N2365">
        <v>-22975584</v>
      </c>
      <c r="O2365">
        <v>0</v>
      </c>
      <c r="P2365">
        <v>0</v>
      </c>
      <c r="Q2365" t="s">
        <v>2522</v>
      </c>
      <c r="R2365" t="s">
        <v>3052</v>
      </c>
      <c r="S2365" t="s">
        <v>3034</v>
      </c>
      <c r="T2365" t="s">
        <v>588</v>
      </c>
      <c r="U2365" t="s">
        <v>588</v>
      </c>
      <c r="V2365" t="s">
        <v>588</v>
      </c>
      <c r="W2365" t="s">
        <v>588</v>
      </c>
      <c r="X2365" t="str">
        <f t="shared" si="36"/>
        <v>Funcionamiento</v>
      </c>
      <c r="Y2365" t="s">
        <v>2519</v>
      </c>
    </row>
    <row r="2366" spans="1:25" x14ac:dyDescent="0.2">
      <c r="A2366" t="s">
        <v>3055</v>
      </c>
      <c r="B2366" t="s">
        <v>4709</v>
      </c>
      <c r="C2366" s="71" t="s">
        <v>4710</v>
      </c>
      <c r="D2366" t="s">
        <v>583</v>
      </c>
      <c r="E2366" t="s">
        <v>584</v>
      </c>
      <c r="F2366" t="s">
        <v>3144</v>
      </c>
      <c r="G2366" t="s">
        <v>2519</v>
      </c>
      <c r="H2366" t="s">
        <v>201</v>
      </c>
      <c r="I2366" t="s">
        <v>163</v>
      </c>
      <c r="J2366" t="s">
        <v>37</v>
      </c>
      <c r="K2366" t="s">
        <v>586</v>
      </c>
      <c r="L2366" t="s">
        <v>39</v>
      </c>
      <c r="M2366">
        <v>25081900</v>
      </c>
      <c r="N2366">
        <v>0</v>
      </c>
      <c r="O2366">
        <v>25081900</v>
      </c>
      <c r="P2366">
        <v>0</v>
      </c>
      <c r="Q2366" t="s">
        <v>2546</v>
      </c>
      <c r="R2366" t="s">
        <v>3055</v>
      </c>
      <c r="S2366" t="s">
        <v>4711</v>
      </c>
      <c r="T2366" t="s">
        <v>4712</v>
      </c>
      <c r="U2366" t="s">
        <v>4713</v>
      </c>
      <c r="V2366" t="s">
        <v>4714</v>
      </c>
      <c r="W2366" t="s">
        <v>588</v>
      </c>
      <c r="X2366" t="str">
        <f t="shared" si="36"/>
        <v>Inversión</v>
      </c>
      <c r="Y2366" t="s">
        <v>585</v>
      </c>
    </row>
    <row r="2367" spans="1:25" x14ac:dyDescent="0.2">
      <c r="A2367" t="s">
        <v>3059</v>
      </c>
      <c r="B2367" t="s">
        <v>3448</v>
      </c>
      <c r="C2367" s="71" t="s">
        <v>4715</v>
      </c>
      <c r="D2367" t="s">
        <v>583</v>
      </c>
      <c r="E2367" t="s">
        <v>584</v>
      </c>
      <c r="F2367" t="s">
        <v>4704</v>
      </c>
      <c r="G2367" t="s">
        <v>2519</v>
      </c>
      <c r="H2367" t="s">
        <v>186</v>
      </c>
      <c r="I2367" t="s">
        <v>140</v>
      </c>
      <c r="J2367" t="s">
        <v>37</v>
      </c>
      <c r="K2367" t="s">
        <v>586</v>
      </c>
      <c r="L2367" t="s">
        <v>39</v>
      </c>
      <c r="M2367">
        <v>43000000</v>
      </c>
      <c r="N2367">
        <v>0</v>
      </c>
      <c r="O2367">
        <v>43000000</v>
      </c>
      <c r="P2367">
        <v>9235935</v>
      </c>
      <c r="Q2367" t="s">
        <v>4716</v>
      </c>
      <c r="R2367" t="s">
        <v>3059</v>
      </c>
      <c r="S2367" t="s">
        <v>11437</v>
      </c>
      <c r="T2367" t="s">
        <v>11438</v>
      </c>
      <c r="U2367" t="s">
        <v>11439</v>
      </c>
      <c r="V2367" t="s">
        <v>11440</v>
      </c>
      <c r="W2367" t="s">
        <v>588</v>
      </c>
      <c r="X2367" t="str">
        <f t="shared" si="36"/>
        <v>Funcionamiento</v>
      </c>
      <c r="Y2367" t="s">
        <v>2519</v>
      </c>
    </row>
    <row r="2368" spans="1:25" x14ac:dyDescent="0.2">
      <c r="A2368" t="s">
        <v>3068</v>
      </c>
      <c r="B2368" t="s">
        <v>4289</v>
      </c>
      <c r="C2368" s="71" t="s">
        <v>4717</v>
      </c>
      <c r="D2368" t="s">
        <v>583</v>
      </c>
      <c r="E2368" t="s">
        <v>584</v>
      </c>
      <c r="F2368" t="s">
        <v>4704</v>
      </c>
      <c r="G2368" t="s">
        <v>2519</v>
      </c>
      <c r="H2368" t="s">
        <v>101</v>
      </c>
      <c r="I2368" t="s">
        <v>142</v>
      </c>
      <c r="J2368" t="s">
        <v>37</v>
      </c>
      <c r="K2368" t="s">
        <v>586</v>
      </c>
      <c r="L2368" t="s">
        <v>39</v>
      </c>
      <c r="M2368">
        <v>22975584</v>
      </c>
      <c r="N2368">
        <v>0</v>
      </c>
      <c r="O2368">
        <v>22975584</v>
      </c>
      <c r="P2368">
        <v>1914632</v>
      </c>
      <c r="Q2368" t="s">
        <v>2522</v>
      </c>
      <c r="R2368" t="s">
        <v>3068</v>
      </c>
      <c r="S2368" t="s">
        <v>9039</v>
      </c>
      <c r="T2368" t="s">
        <v>9040</v>
      </c>
      <c r="U2368" t="s">
        <v>9041</v>
      </c>
      <c r="V2368" t="s">
        <v>9042</v>
      </c>
      <c r="W2368" t="s">
        <v>588</v>
      </c>
      <c r="X2368" t="str">
        <f t="shared" si="36"/>
        <v>Funcionamiento</v>
      </c>
      <c r="Y2368" t="s">
        <v>2519</v>
      </c>
    </row>
    <row r="2369" spans="1:25" x14ac:dyDescent="0.2">
      <c r="A2369" t="s">
        <v>3065</v>
      </c>
      <c r="B2369" t="s">
        <v>3307</v>
      </c>
      <c r="C2369" s="71" t="s">
        <v>4718</v>
      </c>
      <c r="D2369" t="s">
        <v>583</v>
      </c>
      <c r="E2369" t="s">
        <v>584</v>
      </c>
      <c r="F2369" t="s">
        <v>4704</v>
      </c>
      <c r="G2369" t="s">
        <v>2519</v>
      </c>
      <c r="H2369" t="s">
        <v>164</v>
      </c>
      <c r="I2369" t="s">
        <v>118</v>
      </c>
      <c r="J2369" t="s">
        <v>37</v>
      </c>
      <c r="K2369" t="s">
        <v>586</v>
      </c>
      <c r="L2369" t="s">
        <v>39</v>
      </c>
      <c r="M2369">
        <v>42067292</v>
      </c>
      <c r="N2369">
        <v>0</v>
      </c>
      <c r="O2369">
        <v>42067292</v>
      </c>
      <c r="P2369">
        <v>0</v>
      </c>
      <c r="Q2369" t="s">
        <v>2523</v>
      </c>
      <c r="R2369" t="s">
        <v>3065</v>
      </c>
      <c r="S2369" t="s">
        <v>4719</v>
      </c>
      <c r="T2369" t="s">
        <v>588</v>
      </c>
      <c r="U2369" t="s">
        <v>4720</v>
      </c>
      <c r="V2369" t="s">
        <v>4721</v>
      </c>
      <c r="W2369" t="s">
        <v>588</v>
      </c>
      <c r="X2369" t="str">
        <f t="shared" si="36"/>
        <v>Funcionamiento</v>
      </c>
      <c r="Y2369" t="s">
        <v>2519</v>
      </c>
    </row>
    <row r="2370" spans="1:25" x14ac:dyDescent="0.2">
      <c r="A2370" t="s">
        <v>3065</v>
      </c>
      <c r="B2370" t="s">
        <v>3307</v>
      </c>
      <c r="C2370" s="71" t="s">
        <v>4718</v>
      </c>
      <c r="D2370" t="s">
        <v>583</v>
      </c>
      <c r="E2370" t="s">
        <v>584</v>
      </c>
      <c r="F2370" t="s">
        <v>4704</v>
      </c>
      <c r="G2370" t="s">
        <v>2519</v>
      </c>
      <c r="H2370" t="s">
        <v>171</v>
      </c>
      <c r="I2370" t="s">
        <v>125</v>
      </c>
      <c r="J2370" t="s">
        <v>37</v>
      </c>
      <c r="K2370" t="s">
        <v>586</v>
      </c>
      <c r="L2370" t="s">
        <v>39</v>
      </c>
      <c r="M2370">
        <v>2187071</v>
      </c>
      <c r="N2370">
        <v>0</v>
      </c>
      <c r="O2370">
        <v>2187071</v>
      </c>
      <c r="P2370">
        <v>0</v>
      </c>
      <c r="Q2370" t="s">
        <v>2523</v>
      </c>
      <c r="R2370" t="s">
        <v>3065</v>
      </c>
      <c r="S2370" t="s">
        <v>4719</v>
      </c>
      <c r="T2370" t="s">
        <v>588</v>
      </c>
      <c r="U2370" t="s">
        <v>4720</v>
      </c>
      <c r="V2370" t="s">
        <v>4721</v>
      </c>
      <c r="W2370" t="s">
        <v>588</v>
      </c>
      <c r="X2370" t="str">
        <f t="shared" ref="X2370:X2433" si="37">IF(LEFT(H2370,1)="C","Inversión","Funcionamiento")</f>
        <v>Funcionamiento</v>
      </c>
      <c r="Y2370" t="s">
        <v>2519</v>
      </c>
    </row>
    <row r="2371" spans="1:25" x14ac:dyDescent="0.2">
      <c r="A2371" t="s">
        <v>3065</v>
      </c>
      <c r="B2371" t="s">
        <v>3307</v>
      </c>
      <c r="C2371" s="71" t="s">
        <v>4718</v>
      </c>
      <c r="D2371" t="s">
        <v>583</v>
      </c>
      <c r="E2371" t="s">
        <v>584</v>
      </c>
      <c r="F2371" t="s">
        <v>4704</v>
      </c>
      <c r="G2371" t="s">
        <v>2519</v>
      </c>
      <c r="H2371" t="s">
        <v>178</v>
      </c>
      <c r="I2371" t="s">
        <v>132</v>
      </c>
      <c r="J2371" t="s">
        <v>37</v>
      </c>
      <c r="K2371" t="s">
        <v>586</v>
      </c>
      <c r="L2371" t="s">
        <v>39</v>
      </c>
      <c r="M2371">
        <v>2193549</v>
      </c>
      <c r="N2371">
        <v>0</v>
      </c>
      <c r="O2371">
        <v>2193549</v>
      </c>
      <c r="P2371">
        <v>0</v>
      </c>
      <c r="Q2371" t="s">
        <v>2523</v>
      </c>
      <c r="R2371" t="s">
        <v>3065</v>
      </c>
      <c r="S2371" t="s">
        <v>4719</v>
      </c>
      <c r="T2371" t="s">
        <v>588</v>
      </c>
      <c r="U2371" t="s">
        <v>4720</v>
      </c>
      <c r="V2371" t="s">
        <v>4721</v>
      </c>
      <c r="W2371" t="s">
        <v>588</v>
      </c>
      <c r="X2371" t="str">
        <f t="shared" si="37"/>
        <v>Funcionamiento</v>
      </c>
      <c r="Y2371" t="s">
        <v>2519</v>
      </c>
    </row>
    <row r="2372" spans="1:25" x14ac:dyDescent="0.2">
      <c r="A2372" t="s">
        <v>3065</v>
      </c>
      <c r="B2372" t="s">
        <v>3307</v>
      </c>
      <c r="C2372" s="71" t="s">
        <v>4718</v>
      </c>
      <c r="D2372" t="s">
        <v>583</v>
      </c>
      <c r="E2372" t="s">
        <v>584</v>
      </c>
      <c r="F2372" t="s">
        <v>4704</v>
      </c>
      <c r="G2372" t="s">
        <v>2519</v>
      </c>
      <c r="H2372" t="s">
        <v>181</v>
      </c>
      <c r="I2372" t="s">
        <v>135</v>
      </c>
      <c r="J2372" t="s">
        <v>37</v>
      </c>
      <c r="K2372" t="s">
        <v>586</v>
      </c>
      <c r="L2372" t="s">
        <v>39</v>
      </c>
      <c r="M2372">
        <v>2240265</v>
      </c>
      <c r="N2372">
        <v>0</v>
      </c>
      <c r="O2372">
        <v>2240265</v>
      </c>
      <c r="P2372">
        <v>0</v>
      </c>
      <c r="Q2372" t="s">
        <v>2523</v>
      </c>
      <c r="R2372" t="s">
        <v>3065</v>
      </c>
      <c r="S2372" t="s">
        <v>4719</v>
      </c>
      <c r="T2372" t="s">
        <v>588</v>
      </c>
      <c r="U2372" t="s">
        <v>4720</v>
      </c>
      <c r="V2372" t="s">
        <v>4721</v>
      </c>
      <c r="W2372" t="s">
        <v>588</v>
      </c>
      <c r="X2372" t="str">
        <f t="shared" si="37"/>
        <v>Funcionamiento</v>
      </c>
      <c r="Y2372" t="s">
        <v>2519</v>
      </c>
    </row>
    <row r="2373" spans="1:25" x14ac:dyDescent="0.2">
      <c r="A2373" t="s">
        <v>3065</v>
      </c>
      <c r="B2373" t="s">
        <v>3307</v>
      </c>
      <c r="C2373" s="71" t="s">
        <v>4718</v>
      </c>
      <c r="D2373" t="s">
        <v>583</v>
      </c>
      <c r="E2373" t="s">
        <v>584</v>
      </c>
      <c r="F2373" t="s">
        <v>4704</v>
      </c>
      <c r="G2373" t="s">
        <v>2519</v>
      </c>
      <c r="H2373" t="s">
        <v>169</v>
      </c>
      <c r="I2373" t="s">
        <v>123</v>
      </c>
      <c r="J2373" t="s">
        <v>37</v>
      </c>
      <c r="K2373" t="s">
        <v>586</v>
      </c>
      <c r="L2373" t="s">
        <v>39</v>
      </c>
      <c r="M2373">
        <v>2655322</v>
      </c>
      <c r="N2373">
        <v>0</v>
      </c>
      <c r="O2373">
        <v>2655322</v>
      </c>
      <c r="P2373">
        <v>0</v>
      </c>
      <c r="Q2373" t="s">
        <v>2523</v>
      </c>
      <c r="R2373" t="s">
        <v>3065</v>
      </c>
      <c r="S2373" t="s">
        <v>4719</v>
      </c>
      <c r="T2373" t="s">
        <v>588</v>
      </c>
      <c r="U2373" t="s">
        <v>4720</v>
      </c>
      <c r="V2373" t="s">
        <v>4721</v>
      </c>
      <c r="W2373" t="s">
        <v>588</v>
      </c>
      <c r="X2373" t="str">
        <f t="shared" si="37"/>
        <v>Funcionamiento</v>
      </c>
      <c r="Y2373" t="s">
        <v>2519</v>
      </c>
    </row>
    <row r="2374" spans="1:25" x14ac:dyDescent="0.2">
      <c r="A2374" t="s">
        <v>3065</v>
      </c>
      <c r="B2374" t="s">
        <v>3307</v>
      </c>
      <c r="C2374" s="71" t="s">
        <v>4718</v>
      </c>
      <c r="D2374" t="s">
        <v>583</v>
      </c>
      <c r="E2374" t="s">
        <v>584</v>
      </c>
      <c r="F2374" t="s">
        <v>4704</v>
      </c>
      <c r="G2374" t="s">
        <v>2519</v>
      </c>
      <c r="H2374" t="s">
        <v>180</v>
      </c>
      <c r="I2374" t="s">
        <v>134</v>
      </c>
      <c r="J2374" t="s">
        <v>37</v>
      </c>
      <c r="K2374" t="s">
        <v>586</v>
      </c>
      <c r="L2374" t="s">
        <v>39</v>
      </c>
      <c r="M2374">
        <v>182501</v>
      </c>
      <c r="N2374">
        <v>0</v>
      </c>
      <c r="O2374">
        <v>182501</v>
      </c>
      <c r="P2374">
        <v>0</v>
      </c>
      <c r="Q2374" t="s">
        <v>2523</v>
      </c>
      <c r="R2374" t="s">
        <v>3065</v>
      </c>
      <c r="S2374" t="s">
        <v>4719</v>
      </c>
      <c r="T2374" t="s">
        <v>588</v>
      </c>
      <c r="U2374" t="s">
        <v>4720</v>
      </c>
      <c r="V2374" t="s">
        <v>4721</v>
      </c>
      <c r="W2374" t="s">
        <v>588</v>
      </c>
      <c r="X2374" t="str">
        <f t="shared" si="37"/>
        <v>Funcionamiento</v>
      </c>
      <c r="Y2374" t="s">
        <v>2519</v>
      </c>
    </row>
    <row r="2375" spans="1:25" x14ac:dyDescent="0.2">
      <c r="A2375" t="s">
        <v>3065</v>
      </c>
      <c r="B2375" t="s">
        <v>3307</v>
      </c>
      <c r="C2375" s="71" t="s">
        <v>4718</v>
      </c>
      <c r="D2375" t="s">
        <v>583</v>
      </c>
      <c r="E2375" t="s">
        <v>584</v>
      </c>
      <c r="F2375" t="s">
        <v>4704</v>
      </c>
      <c r="G2375" t="s">
        <v>2519</v>
      </c>
      <c r="H2375" t="s">
        <v>166</v>
      </c>
      <c r="I2375" t="s">
        <v>120</v>
      </c>
      <c r="J2375" t="s">
        <v>37</v>
      </c>
      <c r="K2375" t="s">
        <v>586</v>
      </c>
      <c r="L2375" t="s">
        <v>39</v>
      </c>
      <c r="M2375">
        <v>658121</v>
      </c>
      <c r="N2375">
        <v>0</v>
      </c>
      <c r="O2375">
        <v>658121</v>
      </c>
      <c r="P2375">
        <v>0</v>
      </c>
      <c r="Q2375" t="s">
        <v>2523</v>
      </c>
      <c r="R2375" t="s">
        <v>3065</v>
      </c>
      <c r="S2375" t="s">
        <v>4719</v>
      </c>
      <c r="T2375" t="s">
        <v>588</v>
      </c>
      <c r="U2375" t="s">
        <v>4720</v>
      </c>
      <c r="V2375" t="s">
        <v>4721</v>
      </c>
      <c r="W2375" t="s">
        <v>588</v>
      </c>
      <c r="X2375" t="str">
        <f t="shared" si="37"/>
        <v>Funcionamiento</v>
      </c>
      <c r="Y2375" t="s">
        <v>2519</v>
      </c>
    </row>
    <row r="2376" spans="1:25" x14ac:dyDescent="0.2">
      <c r="A2376" t="s">
        <v>3065</v>
      </c>
      <c r="B2376" t="s">
        <v>3307</v>
      </c>
      <c r="C2376" s="71" t="s">
        <v>4718</v>
      </c>
      <c r="D2376" t="s">
        <v>583</v>
      </c>
      <c r="E2376" t="s">
        <v>584</v>
      </c>
      <c r="F2376" t="s">
        <v>4704</v>
      </c>
      <c r="G2376" t="s">
        <v>2519</v>
      </c>
      <c r="H2376" t="s">
        <v>167</v>
      </c>
      <c r="I2376" t="s">
        <v>3051</v>
      </c>
      <c r="J2376" t="s">
        <v>37</v>
      </c>
      <c r="K2376" t="s">
        <v>586</v>
      </c>
      <c r="L2376" t="s">
        <v>39</v>
      </c>
      <c r="M2376">
        <v>939399</v>
      </c>
      <c r="N2376">
        <v>0</v>
      </c>
      <c r="O2376">
        <v>939399</v>
      </c>
      <c r="P2376">
        <v>0</v>
      </c>
      <c r="Q2376" t="s">
        <v>2523</v>
      </c>
      <c r="R2376" t="s">
        <v>3065</v>
      </c>
      <c r="S2376" t="s">
        <v>4719</v>
      </c>
      <c r="T2376" t="s">
        <v>588</v>
      </c>
      <c r="U2376" t="s">
        <v>4720</v>
      </c>
      <c r="V2376" t="s">
        <v>4721</v>
      </c>
      <c r="W2376" t="s">
        <v>588</v>
      </c>
      <c r="X2376" t="str">
        <f t="shared" si="37"/>
        <v>Funcionamiento</v>
      </c>
      <c r="Y2376" t="s">
        <v>2519</v>
      </c>
    </row>
    <row r="2377" spans="1:25" x14ac:dyDescent="0.2">
      <c r="A2377" t="s">
        <v>3072</v>
      </c>
      <c r="B2377" t="s">
        <v>4195</v>
      </c>
      <c r="C2377" s="71" t="s">
        <v>4722</v>
      </c>
      <c r="D2377" t="s">
        <v>583</v>
      </c>
      <c r="E2377" t="s">
        <v>584</v>
      </c>
      <c r="F2377" t="s">
        <v>4704</v>
      </c>
      <c r="G2377" t="s">
        <v>2519</v>
      </c>
      <c r="H2377" t="s">
        <v>173</v>
      </c>
      <c r="I2377" t="s">
        <v>127</v>
      </c>
      <c r="J2377" t="s">
        <v>37</v>
      </c>
      <c r="K2377" t="s">
        <v>586</v>
      </c>
      <c r="L2377" t="s">
        <v>39</v>
      </c>
      <c r="M2377">
        <v>4706500</v>
      </c>
      <c r="N2377">
        <v>0</v>
      </c>
      <c r="O2377">
        <v>4706500</v>
      </c>
      <c r="P2377">
        <v>0</v>
      </c>
      <c r="Q2377" t="s">
        <v>2524</v>
      </c>
      <c r="R2377" t="s">
        <v>3072</v>
      </c>
      <c r="S2377" t="s">
        <v>3088</v>
      </c>
      <c r="T2377" t="s">
        <v>588</v>
      </c>
      <c r="U2377" t="s">
        <v>4723</v>
      </c>
      <c r="V2377" t="s">
        <v>4724</v>
      </c>
      <c r="W2377" t="s">
        <v>588</v>
      </c>
      <c r="X2377" t="str">
        <f t="shared" si="37"/>
        <v>Funcionamiento</v>
      </c>
      <c r="Y2377" t="s">
        <v>2519</v>
      </c>
    </row>
    <row r="2378" spans="1:25" x14ac:dyDescent="0.2">
      <c r="A2378" t="s">
        <v>3072</v>
      </c>
      <c r="B2378" t="s">
        <v>4195</v>
      </c>
      <c r="C2378" s="71" t="s">
        <v>4722</v>
      </c>
      <c r="D2378" t="s">
        <v>583</v>
      </c>
      <c r="E2378" t="s">
        <v>584</v>
      </c>
      <c r="F2378" t="s">
        <v>4704</v>
      </c>
      <c r="G2378" t="s">
        <v>2519</v>
      </c>
      <c r="H2378" t="s">
        <v>174</v>
      </c>
      <c r="I2378" t="s">
        <v>128</v>
      </c>
      <c r="J2378" t="s">
        <v>37</v>
      </c>
      <c r="K2378" t="s">
        <v>586</v>
      </c>
      <c r="L2378" t="s">
        <v>39</v>
      </c>
      <c r="M2378">
        <v>2323100</v>
      </c>
      <c r="N2378">
        <v>0</v>
      </c>
      <c r="O2378">
        <v>2323100</v>
      </c>
      <c r="P2378">
        <v>0</v>
      </c>
      <c r="Q2378" t="s">
        <v>2524</v>
      </c>
      <c r="R2378" t="s">
        <v>3072</v>
      </c>
      <c r="S2378" t="s">
        <v>3088</v>
      </c>
      <c r="T2378" t="s">
        <v>588</v>
      </c>
      <c r="U2378" t="s">
        <v>4723</v>
      </c>
      <c r="V2378" t="s">
        <v>4724</v>
      </c>
      <c r="W2378" t="s">
        <v>588</v>
      </c>
      <c r="X2378" t="str">
        <f t="shared" si="37"/>
        <v>Funcionamiento</v>
      </c>
      <c r="Y2378" t="s">
        <v>2519</v>
      </c>
    </row>
    <row r="2379" spans="1:25" x14ac:dyDescent="0.2">
      <c r="A2379" t="s">
        <v>3072</v>
      </c>
      <c r="B2379" t="s">
        <v>4195</v>
      </c>
      <c r="C2379" s="71" t="s">
        <v>4722</v>
      </c>
      <c r="D2379" t="s">
        <v>583</v>
      </c>
      <c r="E2379" t="s">
        <v>584</v>
      </c>
      <c r="F2379" t="s">
        <v>4704</v>
      </c>
      <c r="G2379" t="s">
        <v>2519</v>
      </c>
      <c r="H2379" t="s">
        <v>176</v>
      </c>
      <c r="I2379" t="s">
        <v>130</v>
      </c>
      <c r="J2379" t="s">
        <v>37</v>
      </c>
      <c r="K2379" t="s">
        <v>586</v>
      </c>
      <c r="L2379" t="s">
        <v>39</v>
      </c>
      <c r="M2379">
        <v>1743000</v>
      </c>
      <c r="N2379">
        <v>0</v>
      </c>
      <c r="O2379">
        <v>1743000</v>
      </c>
      <c r="P2379">
        <v>0</v>
      </c>
      <c r="Q2379" t="s">
        <v>2524</v>
      </c>
      <c r="R2379" t="s">
        <v>3072</v>
      </c>
      <c r="S2379" t="s">
        <v>3088</v>
      </c>
      <c r="T2379" t="s">
        <v>588</v>
      </c>
      <c r="U2379" t="s">
        <v>4723</v>
      </c>
      <c r="V2379" t="s">
        <v>4724</v>
      </c>
      <c r="W2379" t="s">
        <v>588</v>
      </c>
      <c r="X2379" t="str">
        <f t="shared" si="37"/>
        <v>Funcionamiento</v>
      </c>
      <c r="Y2379" t="s">
        <v>2519</v>
      </c>
    </row>
    <row r="2380" spans="1:25" x14ac:dyDescent="0.2">
      <c r="A2380" t="s">
        <v>3072</v>
      </c>
      <c r="B2380" t="s">
        <v>4195</v>
      </c>
      <c r="C2380" s="71" t="s">
        <v>4722</v>
      </c>
      <c r="D2380" t="s">
        <v>583</v>
      </c>
      <c r="E2380" t="s">
        <v>584</v>
      </c>
      <c r="F2380" t="s">
        <v>4704</v>
      </c>
      <c r="G2380" t="s">
        <v>2519</v>
      </c>
      <c r="H2380" t="s">
        <v>172</v>
      </c>
      <c r="I2380" t="s">
        <v>126</v>
      </c>
      <c r="J2380" t="s">
        <v>37</v>
      </c>
      <c r="K2380" t="s">
        <v>586</v>
      </c>
      <c r="L2380" t="s">
        <v>39</v>
      </c>
      <c r="M2380">
        <v>6643800</v>
      </c>
      <c r="N2380">
        <v>0</v>
      </c>
      <c r="O2380">
        <v>6643800</v>
      </c>
      <c r="P2380">
        <v>0</v>
      </c>
      <c r="Q2380" t="s">
        <v>2524</v>
      </c>
      <c r="R2380" t="s">
        <v>3072</v>
      </c>
      <c r="S2380" t="s">
        <v>3088</v>
      </c>
      <c r="T2380" t="s">
        <v>588</v>
      </c>
      <c r="U2380" t="s">
        <v>4723</v>
      </c>
      <c r="V2380" t="s">
        <v>4724</v>
      </c>
      <c r="W2380" t="s">
        <v>588</v>
      </c>
      <c r="X2380" t="str">
        <f t="shared" si="37"/>
        <v>Funcionamiento</v>
      </c>
      <c r="Y2380" t="s">
        <v>2519</v>
      </c>
    </row>
    <row r="2381" spans="1:25" x14ac:dyDescent="0.2">
      <c r="A2381" t="s">
        <v>3072</v>
      </c>
      <c r="B2381" t="s">
        <v>4195</v>
      </c>
      <c r="C2381" s="71" t="s">
        <v>4722</v>
      </c>
      <c r="D2381" t="s">
        <v>583</v>
      </c>
      <c r="E2381" t="s">
        <v>584</v>
      </c>
      <c r="F2381" t="s">
        <v>4704</v>
      </c>
      <c r="G2381" t="s">
        <v>2519</v>
      </c>
      <c r="H2381" t="s">
        <v>177</v>
      </c>
      <c r="I2381" t="s">
        <v>131</v>
      </c>
      <c r="J2381" t="s">
        <v>37</v>
      </c>
      <c r="K2381" t="s">
        <v>586</v>
      </c>
      <c r="L2381" t="s">
        <v>39</v>
      </c>
      <c r="M2381">
        <v>1162400</v>
      </c>
      <c r="N2381">
        <v>0</v>
      </c>
      <c r="O2381">
        <v>1162400</v>
      </c>
      <c r="P2381">
        <v>0</v>
      </c>
      <c r="Q2381" t="s">
        <v>2524</v>
      </c>
      <c r="R2381" t="s">
        <v>3072</v>
      </c>
      <c r="S2381" t="s">
        <v>3088</v>
      </c>
      <c r="T2381" t="s">
        <v>588</v>
      </c>
      <c r="U2381" t="s">
        <v>4723</v>
      </c>
      <c r="V2381" t="s">
        <v>4724</v>
      </c>
      <c r="W2381" t="s">
        <v>588</v>
      </c>
      <c r="X2381" t="str">
        <f t="shared" si="37"/>
        <v>Funcionamiento</v>
      </c>
      <c r="Y2381" t="s">
        <v>2519</v>
      </c>
    </row>
    <row r="2382" spans="1:25" x14ac:dyDescent="0.2">
      <c r="A2382" t="s">
        <v>3072</v>
      </c>
      <c r="B2382" t="s">
        <v>4195</v>
      </c>
      <c r="C2382" s="71" t="s">
        <v>4722</v>
      </c>
      <c r="D2382" t="s">
        <v>583</v>
      </c>
      <c r="E2382" t="s">
        <v>584</v>
      </c>
      <c r="F2382" t="s">
        <v>4704</v>
      </c>
      <c r="G2382" t="s">
        <v>2519</v>
      </c>
      <c r="H2382" t="s">
        <v>175</v>
      </c>
      <c r="I2382" t="s">
        <v>129</v>
      </c>
      <c r="J2382" t="s">
        <v>37</v>
      </c>
      <c r="K2382" t="s">
        <v>586</v>
      </c>
      <c r="L2382" t="s">
        <v>39</v>
      </c>
      <c r="M2382">
        <v>491400</v>
      </c>
      <c r="N2382">
        <v>0</v>
      </c>
      <c r="O2382">
        <v>491400</v>
      </c>
      <c r="P2382">
        <v>0</v>
      </c>
      <c r="Q2382" t="s">
        <v>2524</v>
      </c>
      <c r="R2382" t="s">
        <v>3072</v>
      </c>
      <c r="S2382" t="s">
        <v>3088</v>
      </c>
      <c r="T2382" t="s">
        <v>588</v>
      </c>
      <c r="U2382" t="s">
        <v>4723</v>
      </c>
      <c r="V2382" t="s">
        <v>4724</v>
      </c>
      <c r="W2382" t="s">
        <v>588</v>
      </c>
      <c r="X2382" t="str">
        <f t="shared" si="37"/>
        <v>Funcionamiento</v>
      </c>
      <c r="Y2382" t="s">
        <v>2519</v>
      </c>
    </row>
    <row r="2383" spans="1:25" x14ac:dyDescent="0.2">
      <c r="A2383" t="s">
        <v>3064</v>
      </c>
      <c r="B2383" t="s">
        <v>4296</v>
      </c>
      <c r="C2383" s="71" t="s">
        <v>4725</v>
      </c>
      <c r="D2383" t="s">
        <v>583</v>
      </c>
      <c r="E2383" t="s">
        <v>584</v>
      </c>
      <c r="F2383" t="s">
        <v>4704</v>
      </c>
      <c r="G2383" t="s">
        <v>2519</v>
      </c>
      <c r="H2383" t="s">
        <v>194</v>
      </c>
      <c r="I2383" t="s">
        <v>149</v>
      </c>
      <c r="J2383" t="s">
        <v>37</v>
      </c>
      <c r="K2383" t="s">
        <v>586</v>
      </c>
      <c r="L2383" t="s">
        <v>39</v>
      </c>
      <c r="M2383">
        <v>7473663</v>
      </c>
      <c r="N2383">
        <v>0</v>
      </c>
      <c r="O2383">
        <v>7473663</v>
      </c>
      <c r="P2383">
        <v>0</v>
      </c>
      <c r="Q2383" t="s">
        <v>2525</v>
      </c>
      <c r="R2383" t="s">
        <v>3064</v>
      </c>
      <c r="S2383" t="s">
        <v>3122</v>
      </c>
      <c r="T2383" t="s">
        <v>3135</v>
      </c>
      <c r="U2383" t="s">
        <v>3212</v>
      </c>
      <c r="V2383" t="s">
        <v>4726</v>
      </c>
      <c r="W2383" t="s">
        <v>588</v>
      </c>
      <c r="X2383" t="str">
        <f t="shared" si="37"/>
        <v>Funcionamiento</v>
      </c>
      <c r="Y2383" t="s">
        <v>2519</v>
      </c>
    </row>
    <row r="2384" spans="1:25" x14ac:dyDescent="0.2">
      <c r="A2384" t="s">
        <v>3071</v>
      </c>
      <c r="B2384" t="s">
        <v>4296</v>
      </c>
      <c r="C2384" s="71" t="s">
        <v>4727</v>
      </c>
      <c r="D2384" t="s">
        <v>583</v>
      </c>
      <c r="E2384" t="s">
        <v>584</v>
      </c>
      <c r="F2384" t="s">
        <v>4704</v>
      </c>
      <c r="G2384" t="s">
        <v>2519</v>
      </c>
      <c r="H2384" t="s">
        <v>195</v>
      </c>
      <c r="I2384" t="s">
        <v>150</v>
      </c>
      <c r="J2384" t="s">
        <v>48</v>
      </c>
      <c r="K2384" t="s">
        <v>596</v>
      </c>
      <c r="L2384" t="s">
        <v>39</v>
      </c>
      <c r="M2384">
        <v>13920000</v>
      </c>
      <c r="N2384">
        <v>785000</v>
      </c>
      <c r="O2384">
        <v>14705000</v>
      </c>
      <c r="P2384">
        <v>0</v>
      </c>
      <c r="Q2384" t="s">
        <v>2526</v>
      </c>
      <c r="R2384" t="s">
        <v>3071</v>
      </c>
      <c r="S2384" t="s">
        <v>4728</v>
      </c>
      <c r="T2384" t="s">
        <v>4729</v>
      </c>
      <c r="U2384" t="s">
        <v>4730</v>
      </c>
      <c r="V2384" t="s">
        <v>4731</v>
      </c>
      <c r="W2384" t="s">
        <v>588</v>
      </c>
      <c r="X2384" t="str">
        <f t="shared" si="37"/>
        <v>Funcionamiento</v>
      </c>
      <c r="Y2384" t="s">
        <v>2519</v>
      </c>
    </row>
    <row r="2385" spans="1:25" x14ac:dyDescent="0.2">
      <c r="A2385" t="s">
        <v>3088</v>
      </c>
      <c r="B2385" t="s">
        <v>3062</v>
      </c>
      <c r="C2385" s="71" t="s">
        <v>4732</v>
      </c>
      <c r="D2385" t="s">
        <v>583</v>
      </c>
      <c r="E2385" t="s">
        <v>584</v>
      </c>
      <c r="F2385" t="s">
        <v>4704</v>
      </c>
      <c r="G2385" t="s">
        <v>2519</v>
      </c>
      <c r="H2385" t="s">
        <v>191</v>
      </c>
      <c r="I2385" t="s">
        <v>146</v>
      </c>
      <c r="J2385" t="s">
        <v>37</v>
      </c>
      <c r="K2385" t="s">
        <v>586</v>
      </c>
      <c r="L2385" t="s">
        <v>39</v>
      </c>
      <c r="M2385">
        <v>258320</v>
      </c>
      <c r="N2385">
        <v>0</v>
      </c>
      <c r="O2385">
        <v>258320</v>
      </c>
      <c r="P2385">
        <v>0</v>
      </c>
      <c r="Q2385" t="s">
        <v>2527</v>
      </c>
      <c r="R2385" t="s">
        <v>3088</v>
      </c>
      <c r="S2385" t="s">
        <v>3114</v>
      </c>
      <c r="T2385" t="s">
        <v>3110</v>
      </c>
      <c r="U2385" t="s">
        <v>3755</v>
      </c>
      <c r="V2385" t="s">
        <v>4733</v>
      </c>
      <c r="W2385" t="s">
        <v>588</v>
      </c>
      <c r="X2385" t="str">
        <f t="shared" si="37"/>
        <v>Funcionamiento</v>
      </c>
      <c r="Y2385" t="s">
        <v>2519</v>
      </c>
    </row>
    <row r="2386" spans="1:25" x14ac:dyDescent="0.2">
      <c r="A2386" t="s">
        <v>3088</v>
      </c>
      <c r="B2386" t="s">
        <v>3062</v>
      </c>
      <c r="C2386" s="71" t="s">
        <v>4732</v>
      </c>
      <c r="D2386" t="s">
        <v>583</v>
      </c>
      <c r="E2386" t="s">
        <v>584</v>
      </c>
      <c r="F2386" t="s">
        <v>4704</v>
      </c>
      <c r="G2386" t="s">
        <v>2519</v>
      </c>
      <c r="H2386" t="s">
        <v>185</v>
      </c>
      <c r="I2386" t="s">
        <v>139</v>
      </c>
      <c r="J2386" t="s">
        <v>37</v>
      </c>
      <c r="K2386" t="s">
        <v>586</v>
      </c>
      <c r="L2386" t="s">
        <v>39</v>
      </c>
      <c r="M2386">
        <v>70000</v>
      </c>
      <c r="N2386">
        <v>0</v>
      </c>
      <c r="O2386">
        <v>70000</v>
      </c>
      <c r="P2386">
        <v>0</v>
      </c>
      <c r="Q2386" t="s">
        <v>2527</v>
      </c>
      <c r="R2386" t="s">
        <v>3088</v>
      </c>
      <c r="S2386" t="s">
        <v>3114</v>
      </c>
      <c r="T2386" t="s">
        <v>3110</v>
      </c>
      <c r="U2386" t="s">
        <v>3755</v>
      </c>
      <c r="V2386" t="s">
        <v>4733</v>
      </c>
      <c r="W2386" t="s">
        <v>588</v>
      </c>
      <c r="X2386" t="str">
        <f t="shared" si="37"/>
        <v>Funcionamiento</v>
      </c>
      <c r="Y2386" t="s">
        <v>2519</v>
      </c>
    </row>
    <row r="2387" spans="1:25" x14ac:dyDescent="0.2">
      <c r="A2387" t="s">
        <v>3091</v>
      </c>
      <c r="B2387" t="s">
        <v>3473</v>
      </c>
      <c r="C2387" s="71" t="s">
        <v>4734</v>
      </c>
      <c r="D2387" t="s">
        <v>583</v>
      </c>
      <c r="E2387" t="s">
        <v>584</v>
      </c>
      <c r="F2387" t="s">
        <v>3087</v>
      </c>
      <c r="G2387" t="s">
        <v>2519</v>
      </c>
      <c r="H2387" t="s">
        <v>197</v>
      </c>
      <c r="I2387" t="s">
        <v>155</v>
      </c>
      <c r="J2387" t="s">
        <v>37</v>
      </c>
      <c r="K2387" t="s">
        <v>709</v>
      </c>
      <c r="L2387" t="s">
        <v>39</v>
      </c>
      <c r="M2387">
        <v>16503057</v>
      </c>
      <c r="N2387">
        <v>951358</v>
      </c>
      <c r="O2387">
        <v>17454415</v>
      </c>
      <c r="P2387">
        <v>0</v>
      </c>
      <c r="Q2387" t="s">
        <v>2528</v>
      </c>
      <c r="R2387" t="s">
        <v>3091</v>
      </c>
      <c r="S2387" t="s">
        <v>11441</v>
      </c>
      <c r="T2387" t="s">
        <v>11442</v>
      </c>
      <c r="U2387" t="s">
        <v>11443</v>
      </c>
      <c r="V2387" t="s">
        <v>11444</v>
      </c>
      <c r="W2387" t="s">
        <v>9043</v>
      </c>
      <c r="X2387" t="str">
        <f t="shared" si="37"/>
        <v>Inversión</v>
      </c>
      <c r="Y2387" t="s">
        <v>626</v>
      </c>
    </row>
    <row r="2388" spans="1:25" x14ac:dyDescent="0.2">
      <c r="A2388" t="s">
        <v>3082</v>
      </c>
      <c r="B2388" t="s">
        <v>3080</v>
      </c>
      <c r="C2388" s="71" t="s">
        <v>4735</v>
      </c>
      <c r="D2388" t="s">
        <v>583</v>
      </c>
      <c r="E2388" t="s">
        <v>584</v>
      </c>
      <c r="F2388" t="s">
        <v>4704</v>
      </c>
      <c r="G2388" t="s">
        <v>2519</v>
      </c>
      <c r="H2388" t="s">
        <v>181</v>
      </c>
      <c r="I2388" t="s">
        <v>135</v>
      </c>
      <c r="J2388" t="s">
        <v>37</v>
      </c>
      <c r="K2388" t="s">
        <v>586</v>
      </c>
      <c r="L2388" t="s">
        <v>39</v>
      </c>
      <c r="M2388">
        <v>2240265</v>
      </c>
      <c r="N2388">
        <v>0</v>
      </c>
      <c r="O2388">
        <v>2240265</v>
      </c>
      <c r="P2388">
        <v>0</v>
      </c>
      <c r="Q2388" t="s">
        <v>2529</v>
      </c>
      <c r="R2388" t="s">
        <v>3082</v>
      </c>
      <c r="S2388" t="s">
        <v>4736</v>
      </c>
      <c r="T2388" t="s">
        <v>588</v>
      </c>
      <c r="U2388" t="s">
        <v>4737</v>
      </c>
      <c r="V2388" t="s">
        <v>4738</v>
      </c>
      <c r="W2388" t="s">
        <v>588</v>
      </c>
      <c r="X2388" t="str">
        <f t="shared" si="37"/>
        <v>Funcionamiento</v>
      </c>
      <c r="Y2388" t="s">
        <v>2519</v>
      </c>
    </row>
    <row r="2389" spans="1:25" x14ac:dyDescent="0.2">
      <c r="A2389" t="s">
        <v>3082</v>
      </c>
      <c r="B2389" t="s">
        <v>3080</v>
      </c>
      <c r="C2389" s="71" t="s">
        <v>4735</v>
      </c>
      <c r="D2389" t="s">
        <v>583</v>
      </c>
      <c r="E2389" t="s">
        <v>584</v>
      </c>
      <c r="F2389" t="s">
        <v>4704</v>
      </c>
      <c r="G2389" t="s">
        <v>2519</v>
      </c>
      <c r="H2389" t="s">
        <v>164</v>
      </c>
      <c r="I2389" t="s">
        <v>118</v>
      </c>
      <c r="J2389" t="s">
        <v>37</v>
      </c>
      <c r="K2389" t="s">
        <v>586</v>
      </c>
      <c r="L2389" t="s">
        <v>39</v>
      </c>
      <c r="M2389">
        <v>50420657</v>
      </c>
      <c r="N2389">
        <v>0</v>
      </c>
      <c r="O2389">
        <v>50420657</v>
      </c>
      <c r="P2389">
        <v>0</v>
      </c>
      <c r="Q2389" t="s">
        <v>2529</v>
      </c>
      <c r="R2389" t="s">
        <v>3082</v>
      </c>
      <c r="S2389" t="s">
        <v>4736</v>
      </c>
      <c r="T2389" t="s">
        <v>588</v>
      </c>
      <c r="U2389" t="s">
        <v>4737</v>
      </c>
      <c r="V2389" t="s">
        <v>4738</v>
      </c>
      <c r="W2389" t="s">
        <v>588</v>
      </c>
      <c r="X2389" t="str">
        <f t="shared" si="37"/>
        <v>Funcionamiento</v>
      </c>
      <c r="Y2389" t="s">
        <v>2519</v>
      </c>
    </row>
    <row r="2390" spans="1:25" x14ac:dyDescent="0.2">
      <c r="A2390" t="s">
        <v>3082</v>
      </c>
      <c r="B2390" t="s">
        <v>3080</v>
      </c>
      <c r="C2390" s="71" t="s">
        <v>4735</v>
      </c>
      <c r="D2390" t="s">
        <v>583</v>
      </c>
      <c r="E2390" t="s">
        <v>584</v>
      </c>
      <c r="F2390" t="s">
        <v>4704</v>
      </c>
      <c r="G2390" t="s">
        <v>2519</v>
      </c>
      <c r="H2390" t="s">
        <v>167</v>
      </c>
      <c r="I2390" t="s">
        <v>3051</v>
      </c>
      <c r="J2390" t="s">
        <v>37</v>
      </c>
      <c r="K2390" t="s">
        <v>586</v>
      </c>
      <c r="L2390" t="s">
        <v>39</v>
      </c>
      <c r="M2390">
        <v>1138250</v>
      </c>
      <c r="N2390">
        <v>0</v>
      </c>
      <c r="O2390">
        <v>1138250</v>
      </c>
      <c r="P2390">
        <v>0</v>
      </c>
      <c r="Q2390" t="s">
        <v>2529</v>
      </c>
      <c r="R2390" t="s">
        <v>3082</v>
      </c>
      <c r="S2390" t="s">
        <v>4736</v>
      </c>
      <c r="T2390" t="s">
        <v>588</v>
      </c>
      <c r="U2390" t="s">
        <v>4737</v>
      </c>
      <c r="V2390" t="s">
        <v>4738</v>
      </c>
      <c r="W2390" t="s">
        <v>588</v>
      </c>
      <c r="X2390" t="str">
        <f t="shared" si="37"/>
        <v>Funcionamiento</v>
      </c>
      <c r="Y2390" t="s">
        <v>2519</v>
      </c>
    </row>
    <row r="2391" spans="1:25" x14ac:dyDescent="0.2">
      <c r="A2391" t="s">
        <v>3082</v>
      </c>
      <c r="B2391" t="s">
        <v>3080</v>
      </c>
      <c r="C2391" s="71" t="s">
        <v>4735</v>
      </c>
      <c r="D2391" t="s">
        <v>583</v>
      </c>
      <c r="E2391" t="s">
        <v>584</v>
      </c>
      <c r="F2391" t="s">
        <v>4704</v>
      </c>
      <c r="G2391" t="s">
        <v>2519</v>
      </c>
      <c r="H2391" t="s">
        <v>178</v>
      </c>
      <c r="I2391" t="s">
        <v>132</v>
      </c>
      <c r="J2391" t="s">
        <v>37</v>
      </c>
      <c r="K2391" t="s">
        <v>586</v>
      </c>
      <c r="L2391" t="s">
        <v>39</v>
      </c>
      <c r="M2391">
        <v>1293535</v>
      </c>
      <c r="N2391">
        <v>0</v>
      </c>
      <c r="O2391">
        <v>1293535</v>
      </c>
      <c r="P2391">
        <v>0</v>
      </c>
      <c r="Q2391" t="s">
        <v>2529</v>
      </c>
      <c r="R2391" t="s">
        <v>3082</v>
      </c>
      <c r="S2391" t="s">
        <v>4736</v>
      </c>
      <c r="T2391" t="s">
        <v>588</v>
      </c>
      <c r="U2391" t="s">
        <v>4737</v>
      </c>
      <c r="V2391" t="s">
        <v>4738</v>
      </c>
      <c r="W2391" t="s">
        <v>588</v>
      </c>
      <c r="X2391" t="str">
        <f t="shared" si="37"/>
        <v>Funcionamiento</v>
      </c>
      <c r="Y2391" t="s">
        <v>2519</v>
      </c>
    </row>
    <row r="2392" spans="1:25" x14ac:dyDescent="0.2">
      <c r="A2392" t="s">
        <v>3082</v>
      </c>
      <c r="B2392" t="s">
        <v>3080</v>
      </c>
      <c r="C2392" s="71" t="s">
        <v>4735</v>
      </c>
      <c r="D2392" t="s">
        <v>583</v>
      </c>
      <c r="E2392" t="s">
        <v>584</v>
      </c>
      <c r="F2392" t="s">
        <v>4704</v>
      </c>
      <c r="G2392" t="s">
        <v>2519</v>
      </c>
      <c r="H2392" t="s">
        <v>169</v>
      </c>
      <c r="I2392" t="s">
        <v>123</v>
      </c>
      <c r="J2392" t="s">
        <v>37</v>
      </c>
      <c r="K2392" t="s">
        <v>586</v>
      </c>
      <c r="L2392" t="s">
        <v>39</v>
      </c>
      <c r="M2392">
        <v>701795</v>
      </c>
      <c r="N2392">
        <v>0</v>
      </c>
      <c r="O2392">
        <v>701795</v>
      </c>
      <c r="P2392">
        <v>0</v>
      </c>
      <c r="Q2392" t="s">
        <v>2529</v>
      </c>
      <c r="R2392" t="s">
        <v>3082</v>
      </c>
      <c r="S2392" t="s">
        <v>4736</v>
      </c>
      <c r="T2392" t="s">
        <v>588</v>
      </c>
      <c r="U2392" t="s">
        <v>4737</v>
      </c>
      <c r="V2392" t="s">
        <v>4738</v>
      </c>
      <c r="W2392" t="s">
        <v>588</v>
      </c>
      <c r="X2392" t="str">
        <f t="shared" si="37"/>
        <v>Funcionamiento</v>
      </c>
      <c r="Y2392" t="s">
        <v>2519</v>
      </c>
    </row>
    <row r="2393" spans="1:25" x14ac:dyDescent="0.2">
      <c r="A2393" t="s">
        <v>3082</v>
      </c>
      <c r="B2393" t="s">
        <v>3080</v>
      </c>
      <c r="C2393" s="71" t="s">
        <v>4735</v>
      </c>
      <c r="D2393" t="s">
        <v>583</v>
      </c>
      <c r="E2393" t="s">
        <v>584</v>
      </c>
      <c r="F2393" t="s">
        <v>4704</v>
      </c>
      <c r="G2393" t="s">
        <v>2519</v>
      </c>
      <c r="H2393" t="s">
        <v>171</v>
      </c>
      <c r="I2393" t="s">
        <v>125</v>
      </c>
      <c r="J2393" t="s">
        <v>37</v>
      </c>
      <c r="K2393" t="s">
        <v>586</v>
      </c>
      <c r="L2393" t="s">
        <v>39</v>
      </c>
      <c r="M2393">
        <v>1531818</v>
      </c>
      <c r="N2393">
        <v>0</v>
      </c>
      <c r="O2393">
        <v>1531818</v>
      </c>
      <c r="P2393">
        <v>0</v>
      </c>
      <c r="Q2393" t="s">
        <v>2529</v>
      </c>
      <c r="R2393" t="s">
        <v>3082</v>
      </c>
      <c r="S2393" t="s">
        <v>4736</v>
      </c>
      <c r="T2393" t="s">
        <v>588</v>
      </c>
      <c r="U2393" t="s">
        <v>4737</v>
      </c>
      <c r="V2393" t="s">
        <v>4738</v>
      </c>
      <c r="W2393" t="s">
        <v>588</v>
      </c>
      <c r="X2393" t="str">
        <f t="shared" si="37"/>
        <v>Funcionamiento</v>
      </c>
      <c r="Y2393" t="s">
        <v>2519</v>
      </c>
    </row>
    <row r="2394" spans="1:25" x14ac:dyDescent="0.2">
      <c r="A2394" t="s">
        <v>3082</v>
      </c>
      <c r="B2394" t="s">
        <v>3080</v>
      </c>
      <c r="C2394" s="71" t="s">
        <v>4735</v>
      </c>
      <c r="D2394" t="s">
        <v>583</v>
      </c>
      <c r="E2394" t="s">
        <v>584</v>
      </c>
      <c r="F2394" t="s">
        <v>4704</v>
      </c>
      <c r="G2394" t="s">
        <v>2519</v>
      </c>
      <c r="H2394" t="s">
        <v>166</v>
      </c>
      <c r="I2394" t="s">
        <v>120</v>
      </c>
      <c r="J2394" t="s">
        <v>37</v>
      </c>
      <c r="K2394" t="s">
        <v>586</v>
      </c>
      <c r="L2394" t="s">
        <v>39</v>
      </c>
      <c r="M2394">
        <v>821606</v>
      </c>
      <c r="N2394">
        <v>0</v>
      </c>
      <c r="O2394">
        <v>821606</v>
      </c>
      <c r="P2394">
        <v>0</v>
      </c>
      <c r="Q2394" t="s">
        <v>2529</v>
      </c>
      <c r="R2394" t="s">
        <v>3082</v>
      </c>
      <c r="S2394" t="s">
        <v>4736</v>
      </c>
      <c r="T2394" t="s">
        <v>588</v>
      </c>
      <c r="U2394" t="s">
        <v>4737</v>
      </c>
      <c r="V2394" t="s">
        <v>4738</v>
      </c>
      <c r="W2394" t="s">
        <v>588</v>
      </c>
      <c r="X2394" t="str">
        <f t="shared" si="37"/>
        <v>Funcionamiento</v>
      </c>
      <c r="Y2394" t="s">
        <v>2519</v>
      </c>
    </row>
    <row r="2395" spans="1:25" x14ac:dyDescent="0.2">
      <c r="A2395" t="s">
        <v>3082</v>
      </c>
      <c r="B2395" t="s">
        <v>3080</v>
      </c>
      <c r="C2395" s="71" t="s">
        <v>4735</v>
      </c>
      <c r="D2395" t="s">
        <v>583</v>
      </c>
      <c r="E2395" t="s">
        <v>584</v>
      </c>
      <c r="F2395" t="s">
        <v>4704</v>
      </c>
      <c r="G2395" t="s">
        <v>2519</v>
      </c>
      <c r="H2395" t="s">
        <v>180</v>
      </c>
      <c r="I2395" t="s">
        <v>134</v>
      </c>
      <c r="J2395" t="s">
        <v>37</v>
      </c>
      <c r="K2395" t="s">
        <v>586</v>
      </c>
      <c r="L2395" t="s">
        <v>39</v>
      </c>
      <c r="M2395">
        <v>116485</v>
      </c>
      <c r="N2395">
        <v>0</v>
      </c>
      <c r="O2395">
        <v>116485</v>
      </c>
      <c r="P2395">
        <v>0</v>
      </c>
      <c r="Q2395" t="s">
        <v>2529</v>
      </c>
      <c r="R2395" t="s">
        <v>3082</v>
      </c>
      <c r="S2395" t="s">
        <v>4736</v>
      </c>
      <c r="T2395" t="s">
        <v>588</v>
      </c>
      <c r="U2395" t="s">
        <v>4737</v>
      </c>
      <c r="V2395" t="s">
        <v>4738</v>
      </c>
      <c r="W2395" t="s">
        <v>588</v>
      </c>
      <c r="X2395" t="str">
        <f t="shared" si="37"/>
        <v>Funcionamiento</v>
      </c>
      <c r="Y2395" t="s">
        <v>2519</v>
      </c>
    </row>
    <row r="2396" spans="1:25" x14ac:dyDescent="0.2">
      <c r="A2396" t="s">
        <v>3102</v>
      </c>
      <c r="B2396" t="s">
        <v>3080</v>
      </c>
      <c r="C2396" s="71" t="s">
        <v>4739</v>
      </c>
      <c r="D2396" t="s">
        <v>583</v>
      </c>
      <c r="E2396" t="s">
        <v>584</v>
      </c>
      <c r="F2396" t="s">
        <v>4704</v>
      </c>
      <c r="G2396" t="s">
        <v>2519</v>
      </c>
      <c r="H2396" t="s">
        <v>174</v>
      </c>
      <c r="I2396" t="s">
        <v>128</v>
      </c>
      <c r="J2396" t="s">
        <v>37</v>
      </c>
      <c r="K2396" t="s">
        <v>586</v>
      </c>
      <c r="L2396" t="s">
        <v>39</v>
      </c>
      <c r="M2396">
        <v>2233500</v>
      </c>
      <c r="N2396">
        <v>0</v>
      </c>
      <c r="O2396">
        <v>2233500</v>
      </c>
      <c r="P2396">
        <v>0</v>
      </c>
      <c r="Q2396" t="s">
        <v>2530</v>
      </c>
      <c r="R2396" t="s">
        <v>3102</v>
      </c>
      <c r="S2396" t="s">
        <v>3150</v>
      </c>
      <c r="T2396" t="s">
        <v>588</v>
      </c>
      <c r="U2396" t="s">
        <v>4740</v>
      </c>
      <c r="V2396" t="s">
        <v>4741</v>
      </c>
      <c r="W2396" t="s">
        <v>588</v>
      </c>
      <c r="X2396" t="str">
        <f t="shared" si="37"/>
        <v>Funcionamiento</v>
      </c>
      <c r="Y2396" t="s">
        <v>2519</v>
      </c>
    </row>
    <row r="2397" spans="1:25" x14ac:dyDescent="0.2">
      <c r="A2397" t="s">
        <v>3102</v>
      </c>
      <c r="B2397" t="s">
        <v>3080</v>
      </c>
      <c r="C2397" s="71" t="s">
        <v>4739</v>
      </c>
      <c r="D2397" t="s">
        <v>583</v>
      </c>
      <c r="E2397" t="s">
        <v>584</v>
      </c>
      <c r="F2397" t="s">
        <v>4704</v>
      </c>
      <c r="G2397" t="s">
        <v>2519</v>
      </c>
      <c r="H2397" t="s">
        <v>176</v>
      </c>
      <c r="I2397" t="s">
        <v>130</v>
      </c>
      <c r="J2397" t="s">
        <v>37</v>
      </c>
      <c r="K2397" t="s">
        <v>586</v>
      </c>
      <c r="L2397" t="s">
        <v>39</v>
      </c>
      <c r="M2397">
        <v>1675600</v>
      </c>
      <c r="N2397">
        <v>0</v>
      </c>
      <c r="O2397">
        <v>1675600</v>
      </c>
      <c r="P2397">
        <v>0</v>
      </c>
      <c r="Q2397" t="s">
        <v>2530</v>
      </c>
      <c r="R2397" t="s">
        <v>3102</v>
      </c>
      <c r="S2397" t="s">
        <v>3150</v>
      </c>
      <c r="T2397" t="s">
        <v>588</v>
      </c>
      <c r="U2397" t="s">
        <v>4740</v>
      </c>
      <c r="V2397" t="s">
        <v>4741</v>
      </c>
      <c r="W2397" t="s">
        <v>588</v>
      </c>
      <c r="X2397" t="str">
        <f t="shared" si="37"/>
        <v>Funcionamiento</v>
      </c>
      <c r="Y2397" t="s">
        <v>2519</v>
      </c>
    </row>
    <row r="2398" spans="1:25" x14ac:dyDescent="0.2">
      <c r="A2398" t="s">
        <v>3102</v>
      </c>
      <c r="B2398" t="s">
        <v>3080</v>
      </c>
      <c r="C2398" s="71" t="s">
        <v>4739</v>
      </c>
      <c r="D2398" t="s">
        <v>583</v>
      </c>
      <c r="E2398" t="s">
        <v>584</v>
      </c>
      <c r="F2398" t="s">
        <v>4704</v>
      </c>
      <c r="G2398" t="s">
        <v>2519</v>
      </c>
      <c r="H2398" t="s">
        <v>173</v>
      </c>
      <c r="I2398" t="s">
        <v>127</v>
      </c>
      <c r="J2398" t="s">
        <v>37</v>
      </c>
      <c r="K2398" t="s">
        <v>586</v>
      </c>
      <c r="L2398" t="s">
        <v>39</v>
      </c>
      <c r="M2398">
        <v>4540100</v>
      </c>
      <c r="N2398">
        <v>0</v>
      </c>
      <c r="O2398">
        <v>4540100</v>
      </c>
      <c r="P2398">
        <v>0</v>
      </c>
      <c r="Q2398" t="s">
        <v>2530</v>
      </c>
      <c r="R2398" t="s">
        <v>3102</v>
      </c>
      <c r="S2398" t="s">
        <v>3150</v>
      </c>
      <c r="T2398" t="s">
        <v>588</v>
      </c>
      <c r="U2398" t="s">
        <v>4740</v>
      </c>
      <c r="V2398" t="s">
        <v>4741</v>
      </c>
      <c r="W2398" t="s">
        <v>588</v>
      </c>
      <c r="X2398" t="str">
        <f t="shared" si="37"/>
        <v>Funcionamiento</v>
      </c>
      <c r="Y2398" t="s">
        <v>2519</v>
      </c>
    </row>
    <row r="2399" spans="1:25" x14ac:dyDescent="0.2">
      <c r="A2399" t="s">
        <v>3102</v>
      </c>
      <c r="B2399" t="s">
        <v>3080</v>
      </c>
      <c r="C2399" s="71" t="s">
        <v>4739</v>
      </c>
      <c r="D2399" t="s">
        <v>583</v>
      </c>
      <c r="E2399" t="s">
        <v>584</v>
      </c>
      <c r="F2399" t="s">
        <v>4704</v>
      </c>
      <c r="G2399" t="s">
        <v>2519</v>
      </c>
      <c r="H2399" t="s">
        <v>175</v>
      </c>
      <c r="I2399" t="s">
        <v>129</v>
      </c>
      <c r="J2399" t="s">
        <v>37</v>
      </c>
      <c r="K2399" t="s">
        <v>586</v>
      </c>
      <c r="L2399" t="s">
        <v>39</v>
      </c>
      <c r="M2399">
        <v>680100</v>
      </c>
      <c r="N2399">
        <v>0</v>
      </c>
      <c r="O2399">
        <v>680100</v>
      </c>
      <c r="P2399">
        <v>0</v>
      </c>
      <c r="Q2399" t="s">
        <v>2530</v>
      </c>
      <c r="R2399" t="s">
        <v>3102</v>
      </c>
      <c r="S2399" t="s">
        <v>3150</v>
      </c>
      <c r="T2399" t="s">
        <v>588</v>
      </c>
      <c r="U2399" t="s">
        <v>4740</v>
      </c>
      <c r="V2399" t="s">
        <v>4741</v>
      </c>
      <c r="W2399" t="s">
        <v>588</v>
      </c>
      <c r="X2399" t="str">
        <f t="shared" si="37"/>
        <v>Funcionamiento</v>
      </c>
      <c r="Y2399" t="s">
        <v>2519</v>
      </c>
    </row>
    <row r="2400" spans="1:25" x14ac:dyDescent="0.2">
      <c r="A2400" t="s">
        <v>3102</v>
      </c>
      <c r="B2400" t="s">
        <v>3080</v>
      </c>
      <c r="C2400" s="71" t="s">
        <v>4739</v>
      </c>
      <c r="D2400" t="s">
        <v>583</v>
      </c>
      <c r="E2400" t="s">
        <v>584</v>
      </c>
      <c r="F2400" t="s">
        <v>4704</v>
      </c>
      <c r="G2400" t="s">
        <v>2519</v>
      </c>
      <c r="H2400" t="s">
        <v>172</v>
      </c>
      <c r="I2400" t="s">
        <v>126</v>
      </c>
      <c r="J2400" t="s">
        <v>37</v>
      </c>
      <c r="K2400" t="s">
        <v>586</v>
      </c>
      <c r="L2400" t="s">
        <v>39</v>
      </c>
      <c r="M2400">
        <v>6409100</v>
      </c>
      <c r="N2400">
        <v>0</v>
      </c>
      <c r="O2400">
        <v>6409100</v>
      </c>
      <c r="P2400">
        <v>0</v>
      </c>
      <c r="Q2400" t="s">
        <v>2530</v>
      </c>
      <c r="R2400" t="s">
        <v>3102</v>
      </c>
      <c r="S2400" t="s">
        <v>3150</v>
      </c>
      <c r="T2400" t="s">
        <v>588</v>
      </c>
      <c r="U2400" t="s">
        <v>4740</v>
      </c>
      <c r="V2400" t="s">
        <v>4741</v>
      </c>
      <c r="W2400" t="s">
        <v>588</v>
      </c>
      <c r="X2400" t="str">
        <f t="shared" si="37"/>
        <v>Funcionamiento</v>
      </c>
      <c r="Y2400" t="s">
        <v>2519</v>
      </c>
    </row>
    <row r="2401" spans="1:25" x14ac:dyDescent="0.2">
      <c r="A2401" t="s">
        <v>3102</v>
      </c>
      <c r="B2401" t="s">
        <v>3080</v>
      </c>
      <c r="C2401" s="71" t="s">
        <v>4739</v>
      </c>
      <c r="D2401" t="s">
        <v>583</v>
      </c>
      <c r="E2401" t="s">
        <v>584</v>
      </c>
      <c r="F2401" t="s">
        <v>4704</v>
      </c>
      <c r="G2401" t="s">
        <v>2519</v>
      </c>
      <c r="H2401" t="s">
        <v>177</v>
      </c>
      <c r="I2401" t="s">
        <v>131</v>
      </c>
      <c r="J2401" t="s">
        <v>37</v>
      </c>
      <c r="K2401" t="s">
        <v>586</v>
      </c>
      <c r="L2401" t="s">
        <v>39</v>
      </c>
      <c r="M2401">
        <v>1117200</v>
      </c>
      <c r="N2401">
        <v>0</v>
      </c>
      <c r="O2401">
        <v>1117200</v>
      </c>
      <c r="P2401">
        <v>0</v>
      </c>
      <c r="Q2401" t="s">
        <v>2530</v>
      </c>
      <c r="R2401" t="s">
        <v>3102</v>
      </c>
      <c r="S2401" t="s">
        <v>3150</v>
      </c>
      <c r="T2401" t="s">
        <v>588</v>
      </c>
      <c r="U2401" t="s">
        <v>4740</v>
      </c>
      <c r="V2401" t="s">
        <v>4741</v>
      </c>
      <c r="W2401" t="s">
        <v>588</v>
      </c>
      <c r="X2401" t="str">
        <f t="shared" si="37"/>
        <v>Funcionamiento</v>
      </c>
      <c r="Y2401" t="s">
        <v>2519</v>
      </c>
    </row>
    <row r="2402" spans="1:25" x14ac:dyDescent="0.2">
      <c r="A2402" t="s">
        <v>3097</v>
      </c>
      <c r="B2402" t="s">
        <v>3998</v>
      </c>
      <c r="C2402" s="71" t="s">
        <v>4742</v>
      </c>
      <c r="D2402" t="s">
        <v>583</v>
      </c>
      <c r="E2402" t="s">
        <v>584</v>
      </c>
      <c r="F2402" t="s">
        <v>3087</v>
      </c>
      <c r="G2402" t="s">
        <v>2519</v>
      </c>
      <c r="H2402" t="s">
        <v>197</v>
      </c>
      <c r="I2402" t="s">
        <v>155</v>
      </c>
      <c r="J2402" t="s">
        <v>37</v>
      </c>
      <c r="K2402" t="s">
        <v>709</v>
      </c>
      <c r="L2402" t="s">
        <v>39</v>
      </c>
      <c r="M2402">
        <v>31807890</v>
      </c>
      <c r="N2402">
        <v>0</v>
      </c>
      <c r="O2402">
        <v>31807890</v>
      </c>
      <c r="P2402">
        <v>0</v>
      </c>
      <c r="Q2402" t="s">
        <v>2531</v>
      </c>
      <c r="R2402" t="s">
        <v>3097</v>
      </c>
      <c r="S2402" t="s">
        <v>3510</v>
      </c>
      <c r="T2402" t="s">
        <v>4743</v>
      </c>
      <c r="U2402" t="s">
        <v>9044</v>
      </c>
      <c r="V2402" t="s">
        <v>9045</v>
      </c>
      <c r="W2402" t="s">
        <v>588</v>
      </c>
      <c r="X2402" t="str">
        <f t="shared" si="37"/>
        <v>Inversión</v>
      </c>
      <c r="Y2402" t="s">
        <v>626</v>
      </c>
    </row>
    <row r="2403" spans="1:25" x14ac:dyDescent="0.2">
      <c r="A2403" t="s">
        <v>3110</v>
      </c>
      <c r="B2403" t="s">
        <v>3998</v>
      </c>
      <c r="C2403" s="71" t="s">
        <v>4744</v>
      </c>
      <c r="D2403" t="s">
        <v>583</v>
      </c>
      <c r="E2403" t="s">
        <v>584</v>
      </c>
      <c r="F2403" t="s">
        <v>3087</v>
      </c>
      <c r="G2403" t="s">
        <v>2519</v>
      </c>
      <c r="H2403" t="s">
        <v>197</v>
      </c>
      <c r="I2403" t="s">
        <v>155</v>
      </c>
      <c r="J2403" t="s">
        <v>37</v>
      </c>
      <c r="K2403" t="s">
        <v>709</v>
      </c>
      <c r="L2403" t="s">
        <v>39</v>
      </c>
      <c r="M2403">
        <v>24750000</v>
      </c>
      <c r="N2403">
        <v>0</v>
      </c>
      <c r="O2403">
        <v>24750000</v>
      </c>
      <c r="P2403">
        <v>0</v>
      </c>
      <c r="Q2403" t="s">
        <v>2532</v>
      </c>
      <c r="R2403" t="s">
        <v>3110</v>
      </c>
      <c r="S2403" t="s">
        <v>3230</v>
      </c>
      <c r="T2403" t="s">
        <v>3497</v>
      </c>
      <c r="U2403" t="s">
        <v>9046</v>
      </c>
      <c r="V2403" t="s">
        <v>9047</v>
      </c>
      <c r="W2403" t="s">
        <v>588</v>
      </c>
      <c r="X2403" t="str">
        <f t="shared" si="37"/>
        <v>Inversión</v>
      </c>
      <c r="Y2403" t="s">
        <v>626</v>
      </c>
    </row>
    <row r="2404" spans="1:25" x14ac:dyDescent="0.2">
      <c r="A2404" t="s">
        <v>3114</v>
      </c>
      <c r="B2404" t="s">
        <v>3998</v>
      </c>
      <c r="C2404" s="71" t="s">
        <v>4744</v>
      </c>
      <c r="D2404" t="s">
        <v>583</v>
      </c>
      <c r="E2404" t="s">
        <v>584</v>
      </c>
      <c r="F2404" t="s">
        <v>3087</v>
      </c>
      <c r="G2404" t="s">
        <v>2519</v>
      </c>
      <c r="H2404" t="s">
        <v>197</v>
      </c>
      <c r="I2404" t="s">
        <v>155</v>
      </c>
      <c r="J2404" t="s">
        <v>37</v>
      </c>
      <c r="K2404" t="s">
        <v>709</v>
      </c>
      <c r="L2404" t="s">
        <v>39</v>
      </c>
      <c r="M2404">
        <v>12883198</v>
      </c>
      <c r="N2404">
        <v>1982030</v>
      </c>
      <c r="O2404">
        <v>14865228</v>
      </c>
      <c r="P2404">
        <v>0</v>
      </c>
      <c r="Q2404" t="s">
        <v>2533</v>
      </c>
      <c r="R2404" t="s">
        <v>3114</v>
      </c>
      <c r="S2404" t="s">
        <v>3640</v>
      </c>
      <c r="T2404" t="s">
        <v>4745</v>
      </c>
      <c r="U2404" t="s">
        <v>9048</v>
      </c>
      <c r="V2404" t="s">
        <v>9049</v>
      </c>
      <c r="W2404" t="s">
        <v>588</v>
      </c>
      <c r="X2404" t="str">
        <f t="shared" si="37"/>
        <v>Inversión</v>
      </c>
      <c r="Y2404" t="s">
        <v>626</v>
      </c>
    </row>
    <row r="2405" spans="1:25" x14ac:dyDescent="0.2">
      <c r="A2405" t="s">
        <v>3114</v>
      </c>
      <c r="B2405" t="s">
        <v>3998</v>
      </c>
      <c r="C2405" s="71" t="s">
        <v>4744</v>
      </c>
      <c r="D2405" t="s">
        <v>583</v>
      </c>
      <c r="E2405" t="s">
        <v>584</v>
      </c>
      <c r="F2405" t="s">
        <v>3087</v>
      </c>
      <c r="G2405" t="s">
        <v>2519</v>
      </c>
      <c r="H2405" t="s">
        <v>197</v>
      </c>
      <c r="I2405" t="s">
        <v>155</v>
      </c>
      <c r="J2405" t="s">
        <v>48</v>
      </c>
      <c r="K2405" t="s">
        <v>596</v>
      </c>
      <c r="L2405" t="s">
        <v>39</v>
      </c>
      <c r="M2405">
        <v>0</v>
      </c>
      <c r="N2405">
        <v>0</v>
      </c>
      <c r="O2405">
        <v>0</v>
      </c>
      <c r="P2405">
        <v>0</v>
      </c>
      <c r="Q2405" t="s">
        <v>2533</v>
      </c>
      <c r="R2405" t="s">
        <v>3114</v>
      </c>
      <c r="S2405" t="s">
        <v>3640</v>
      </c>
      <c r="T2405" t="s">
        <v>4745</v>
      </c>
      <c r="U2405" t="s">
        <v>9048</v>
      </c>
      <c r="V2405" t="s">
        <v>9049</v>
      </c>
      <c r="W2405" t="s">
        <v>588</v>
      </c>
      <c r="X2405" t="str">
        <f t="shared" si="37"/>
        <v>Inversión</v>
      </c>
      <c r="Y2405" t="s">
        <v>626</v>
      </c>
    </row>
    <row r="2406" spans="1:25" x14ac:dyDescent="0.2">
      <c r="A2406" t="s">
        <v>3103</v>
      </c>
      <c r="B2406" t="s">
        <v>3998</v>
      </c>
      <c r="C2406" s="71" t="s">
        <v>4746</v>
      </c>
      <c r="D2406" t="s">
        <v>583</v>
      </c>
      <c r="E2406" t="s">
        <v>584</v>
      </c>
      <c r="F2406" t="s">
        <v>3087</v>
      </c>
      <c r="G2406" t="s">
        <v>2519</v>
      </c>
      <c r="H2406" t="s">
        <v>197</v>
      </c>
      <c r="I2406" t="s">
        <v>155</v>
      </c>
      <c r="J2406" t="s">
        <v>37</v>
      </c>
      <c r="K2406" t="s">
        <v>709</v>
      </c>
      <c r="L2406" t="s">
        <v>39</v>
      </c>
      <c r="M2406">
        <v>1000000</v>
      </c>
      <c r="N2406">
        <v>0</v>
      </c>
      <c r="O2406">
        <v>1000000</v>
      </c>
      <c r="P2406">
        <v>177507</v>
      </c>
      <c r="Q2406" t="s">
        <v>2534</v>
      </c>
      <c r="R2406" t="s">
        <v>3103</v>
      </c>
      <c r="S2406" t="s">
        <v>9050</v>
      </c>
      <c r="T2406" t="s">
        <v>11445</v>
      </c>
      <c r="U2406" t="s">
        <v>11446</v>
      </c>
      <c r="V2406" t="s">
        <v>11447</v>
      </c>
      <c r="W2406" t="s">
        <v>588</v>
      </c>
      <c r="X2406" t="str">
        <f t="shared" si="37"/>
        <v>Inversión</v>
      </c>
      <c r="Y2406" t="s">
        <v>626</v>
      </c>
    </row>
    <row r="2407" spans="1:25" x14ac:dyDescent="0.2">
      <c r="A2407" t="s">
        <v>3122</v>
      </c>
      <c r="B2407" t="s">
        <v>3998</v>
      </c>
      <c r="C2407" s="71" t="s">
        <v>4747</v>
      </c>
      <c r="D2407" t="s">
        <v>583</v>
      </c>
      <c r="E2407" t="s">
        <v>584</v>
      </c>
      <c r="F2407" t="s">
        <v>3087</v>
      </c>
      <c r="G2407" t="s">
        <v>2519</v>
      </c>
      <c r="H2407" t="s">
        <v>197</v>
      </c>
      <c r="I2407" t="s">
        <v>155</v>
      </c>
      <c r="J2407" t="s">
        <v>37</v>
      </c>
      <c r="K2407" t="s">
        <v>709</v>
      </c>
      <c r="L2407" t="s">
        <v>39</v>
      </c>
      <c r="M2407">
        <v>4187780</v>
      </c>
      <c r="N2407">
        <v>-1982030</v>
      </c>
      <c r="O2407">
        <v>2205750</v>
      </c>
      <c r="P2407">
        <v>1731239</v>
      </c>
      <c r="Q2407" t="s">
        <v>2535</v>
      </c>
      <c r="R2407" t="s">
        <v>3122</v>
      </c>
      <c r="S2407" t="s">
        <v>9051</v>
      </c>
      <c r="T2407" t="s">
        <v>11448</v>
      </c>
      <c r="U2407" t="s">
        <v>11449</v>
      </c>
      <c r="V2407" t="s">
        <v>11450</v>
      </c>
      <c r="W2407" t="s">
        <v>588</v>
      </c>
      <c r="X2407" t="str">
        <f t="shared" si="37"/>
        <v>Inversión</v>
      </c>
      <c r="Y2407" t="s">
        <v>626</v>
      </c>
    </row>
    <row r="2408" spans="1:25" x14ac:dyDescent="0.2">
      <c r="A2408" t="s">
        <v>3135</v>
      </c>
      <c r="B2408" t="s">
        <v>3998</v>
      </c>
      <c r="C2408" s="71" t="s">
        <v>4748</v>
      </c>
      <c r="D2408" t="s">
        <v>583</v>
      </c>
      <c r="E2408" t="s">
        <v>584</v>
      </c>
      <c r="F2408" t="s">
        <v>3087</v>
      </c>
      <c r="G2408" t="s">
        <v>2519</v>
      </c>
      <c r="H2408" t="s">
        <v>197</v>
      </c>
      <c r="I2408" t="s">
        <v>155</v>
      </c>
      <c r="J2408" t="s">
        <v>37</v>
      </c>
      <c r="K2408" t="s">
        <v>586</v>
      </c>
      <c r="L2408" t="s">
        <v>39</v>
      </c>
      <c r="M2408">
        <v>16975850</v>
      </c>
      <c r="N2408">
        <v>-2919846</v>
      </c>
      <c r="O2408">
        <v>14056004</v>
      </c>
      <c r="P2408">
        <v>0</v>
      </c>
      <c r="Q2408" t="s">
        <v>2536</v>
      </c>
      <c r="R2408" t="s">
        <v>3135</v>
      </c>
      <c r="S2408" t="s">
        <v>3469</v>
      </c>
      <c r="T2408" t="s">
        <v>3444</v>
      </c>
      <c r="U2408" t="s">
        <v>9052</v>
      </c>
      <c r="V2408" t="s">
        <v>9053</v>
      </c>
      <c r="W2408" t="s">
        <v>588</v>
      </c>
      <c r="X2408" t="str">
        <f t="shared" si="37"/>
        <v>Inversión</v>
      </c>
      <c r="Y2408" t="s">
        <v>626</v>
      </c>
    </row>
    <row r="2409" spans="1:25" x14ac:dyDescent="0.2">
      <c r="A2409" t="s">
        <v>3119</v>
      </c>
      <c r="B2409" t="s">
        <v>3998</v>
      </c>
      <c r="C2409" s="71" t="s">
        <v>4749</v>
      </c>
      <c r="D2409" t="s">
        <v>583</v>
      </c>
      <c r="E2409" t="s">
        <v>584</v>
      </c>
      <c r="F2409" t="s">
        <v>3087</v>
      </c>
      <c r="G2409" t="s">
        <v>2519</v>
      </c>
      <c r="H2409" t="s">
        <v>197</v>
      </c>
      <c r="I2409" t="s">
        <v>155</v>
      </c>
      <c r="J2409" t="s">
        <v>37</v>
      </c>
      <c r="K2409" t="s">
        <v>586</v>
      </c>
      <c r="L2409" t="s">
        <v>39</v>
      </c>
      <c r="M2409">
        <v>16296816</v>
      </c>
      <c r="N2409">
        <v>4074204</v>
      </c>
      <c r="O2409">
        <v>20371020</v>
      </c>
      <c r="P2409">
        <v>0</v>
      </c>
      <c r="Q2409" t="s">
        <v>2537</v>
      </c>
      <c r="R2409" t="s">
        <v>3119</v>
      </c>
      <c r="S2409" t="s">
        <v>4750</v>
      </c>
      <c r="T2409" t="s">
        <v>4751</v>
      </c>
      <c r="U2409" t="s">
        <v>4752</v>
      </c>
      <c r="V2409" t="s">
        <v>4753</v>
      </c>
      <c r="W2409" t="s">
        <v>588</v>
      </c>
      <c r="X2409" t="str">
        <f t="shared" si="37"/>
        <v>Inversión</v>
      </c>
      <c r="Y2409" t="s">
        <v>626</v>
      </c>
    </row>
    <row r="2410" spans="1:25" x14ac:dyDescent="0.2">
      <c r="A2410" t="s">
        <v>3118</v>
      </c>
      <c r="B2410" t="s">
        <v>3998</v>
      </c>
      <c r="C2410" s="71" t="s">
        <v>4749</v>
      </c>
      <c r="D2410" t="s">
        <v>583</v>
      </c>
      <c r="E2410" t="s">
        <v>584</v>
      </c>
      <c r="F2410" t="s">
        <v>3087</v>
      </c>
      <c r="G2410" t="s">
        <v>2519</v>
      </c>
      <c r="H2410" t="s">
        <v>197</v>
      </c>
      <c r="I2410" t="s">
        <v>155</v>
      </c>
      <c r="J2410" t="s">
        <v>37</v>
      </c>
      <c r="K2410" t="s">
        <v>586</v>
      </c>
      <c r="L2410" t="s">
        <v>39</v>
      </c>
      <c r="M2410">
        <v>9910152</v>
      </c>
      <c r="N2410">
        <v>0</v>
      </c>
      <c r="O2410">
        <v>9910152</v>
      </c>
      <c r="P2410">
        <v>0</v>
      </c>
      <c r="Q2410" t="s">
        <v>2538</v>
      </c>
      <c r="R2410" t="s">
        <v>3118</v>
      </c>
      <c r="S2410" t="s">
        <v>4754</v>
      </c>
      <c r="T2410" t="s">
        <v>4755</v>
      </c>
      <c r="U2410" t="s">
        <v>4756</v>
      </c>
      <c r="V2410" t="s">
        <v>4757</v>
      </c>
      <c r="W2410" t="s">
        <v>588</v>
      </c>
      <c r="X2410" t="str">
        <f t="shared" si="37"/>
        <v>Inversión</v>
      </c>
      <c r="Y2410" t="s">
        <v>626</v>
      </c>
    </row>
    <row r="2411" spans="1:25" x14ac:dyDescent="0.2">
      <c r="A2411" t="s">
        <v>3138</v>
      </c>
      <c r="B2411" t="s">
        <v>3998</v>
      </c>
      <c r="C2411" s="71" t="s">
        <v>4758</v>
      </c>
      <c r="D2411" t="s">
        <v>583</v>
      </c>
      <c r="E2411" t="s">
        <v>584</v>
      </c>
      <c r="F2411" t="s">
        <v>3087</v>
      </c>
      <c r="G2411" t="s">
        <v>2519</v>
      </c>
      <c r="H2411" t="s">
        <v>197</v>
      </c>
      <c r="I2411" t="s">
        <v>155</v>
      </c>
      <c r="J2411" t="s">
        <v>37</v>
      </c>
      <c r="K2411" t="s">
        <v>586</v>
      </c>
      <c r="L2411" t="s">
        <v>39</v>
      </c>
      <c r="M2411">
        <v>54615949</v>
      </c>
      <c r="N2411">
        <v>-1</v>
      </c>
      <c r="O2411">
        <v>54615948</v>
      </c>
      <c r="P2411">
        <v>0</v>
      </c>
      <c r="Q2411" t="s">
        <v>2539</v>
      </c>
      <c r="R2411" t="s">
        <v>3138</v>
      </c>
      <c r="S2411" t="s">
        <v>4759</v>
      </c>
      <c r="T2411" t="s">
        <v>4760</v>
      </c>
      <c r="U2411" t="s">
        <v>11451</v>
      </c>
      <c r="V2411" t="s">
        <v>11452</v>
      </c>
      <c r="W2411" t="s">
        <v>588</v>
      </c>
      <c r="X2411" t="str">
        <f t="shared" si="37"/>
        <v>Inversión</v>
      </c>
      <c r="Y2411" t="s">
        <v>626</v>
      </c>
    </row>
    <row r="2412" spans="1:25" x14ac:dyDescent="0.2">
      <c r="A2412" t="s">
        <v>3145</v>
      </c>
      <c r="B2412" t="s">
        <v>3998</v>
      </c>
      <c r="C2412" s="71" t="s">
        <v>4761</v>
      </c>
      <c r="D2412" t="s">
        <v>583</v>
      </c>
      <c r="E2412" t="s">
        <v>584</v>
      </c>
      <c r="F2412" t="s">
        <v>3087</v>
      </c>
      <c r="G2412" t="s">
        <v>2519</v>
      </c>
      <c r="H2412" t="s">
        <v>197</v>
      </c>
      <c r="I2412" t="s">
        <v>155</v>
      </c>
      <c r="J2412" t="s">
        <v>37</v>
      </c>
      <c r="K2412" t="s">
        <v>586</v>
      </c>
      <c r="L2412" t="s">
        <v>39</v>
      </c>
      <c r="M2412">
        <v>107595936</v>
      </c>
      <c r="N2412">
        <v>0</v>
      </c>
      <c r="O2412">
        <v>107595936</v>
      </c>
      <c r="P2412">
        <v>0</v>
      </c>
      <c r="Q2412" t="s">
        <v>2540</v>
      </c>
      <c r="R2412" t="s">
        <v>3145</v>
      </c>
      <c r="S2412" t="s">
        <v>4762</v>
      </c>
      <c r="T2412" t="s">
        <v>4763</v>
      </c>
      <c r="U2412" t="s">
        <v>9054</v>
      </c>
      <c r="V2412" t="s">
        <v>9055</v>
      </c>
      <c r="W2412" t="s">
        <v>588</v>
      </c>
      <c r="X2412" t="str">
        <f t="shared" si="37"/>
        <v>Inversión</v>
      </c>
      <c r="Y2412" t="s">
        <v>626</v>
      </c>
    </row>
    <row r="2413" spans="1:25" x14ac:dyDescent="0.2">
      <c r="A2413" t="s">
        <v>3132</v>
      </c>
      <c r="B2413" t="s">
        <v>3998</v>
      </c>
      <c r="C2413" s="71" t="s">
        <v>4764</v>
      </c>
      <c r="D2413" t="s">
        <v>583</v>
      </c>
      <c r="E2413" t="s">
        <v>584</v>
      </c>
      <c r="F2413" t="s">
        <v>3087</v>
      </c>
      <c r="G2413" t="s">
        <v>2519</v>
      </c>
      <c r="H2413" t="s">
        <v>197</v>
      </c>
      <c r="I2413" t="s">
        <v>155</v>
      </c>
      <c r="J2413" t="s">
        <v>37</v>
      </c>
      <c r="K2413" t="s">
        <v>586</v>
      </c>
      <c r="L2413" t="s">
        <v>39</v>
      </c>
      <c r="M2413">
        <v>21354575</v>
      </c>
      <c r="N2413">
        <v>-2420762</v>
      </c>
      <c r="O2413">
        <v>18933813</v>
      </c>
      <c r="P2413">
        <v>0</v>
      </c>
      <c r="Q2413" t="s">
        <v>2541</v>
      </c>
      <c r="R2413" t="s">
        <v>3132</v>
      </c>
      <c r="S2413" t="s">
        <v>3414</v>
      </c>
      <c r="T2413" t="s">
        <v>3573</v>
      </c>
      <c r="U2413" t="s">
        <v>9056</v>
      </c>
      <c r="V2413" t="s">
        <v>9057</v>
      </c>
      <c r="W2413" t="s">
        <v>588</v>
      </c>
      <c r="X2413" t="str">
        <f t="shared" si="37"/>
        <v>Inversión</v>
      </c>
      <c r="Y2413" t="s">
        <v>626</v>
      </c>
    </row>
    <row r="2414" spans="1:25" x14ac:dyDescent="0.2">
      <c r="A2414" t="s">
        <v>3155</v>
      </c>
      <c r="B2414" t="s">
        <v>3998</v>
      </c>
      <c r="C2414" s="71" t="s">
        <v>4764</v>
      </c>
      <c r="D2414" t="s">
        <v>583</v>
      </c>
      <c r="E2414" t="s">
        <v>584</v>
      </c>
      <c r="F2414" t="s">
        <v>3087</v>
      </c>
      <c r="G2414" t="s">
        <v>2519</v>
      </c>
      <c r="H2414" t="s">
        <v>197</v>
      </c>
      <c r="I2414" t="s">
        <v>155</v>
      </c>
      <c r="J2414" t="s">
        <v>37</v>
      </c>
      <c r="K2414" t="s">
        <v>586</v>
      </c>
      <c r="L2414" t="s">
        <v>39</v>
      </c>
      <c r="M2414">
        <v>21354575</v>
      </c>
      <c r="N2414">
        <v>0</v>
      </c>
      <c r="O2414">
        <v>21354575</v>
      </c>
      <c r="P2414">
        <v>0</v>
      </c>
      <c r="Q2414" t="s">
        <v>2542</v>
      </c>
      <c r="R2414" t="s">
        <v>3155</v>
      </c>
      <c r="S2414" t="s">
        <v>3240</v>
      </c>
      <c r="T2414" t="s">
        <v>4765</v>
      </c>
      <c r="U2414" t="s">
        <v>8438</v>
      </c>
      <c r="V2414" t="s">
        <v>8439</v>
      </c>
      <c r="W2414" t="s">
        <v>588</v>
      </c>
      <c r="X2414" t="str">
        <f t="shared" si="37"/>
        <v>Inversión</v>
      </c>
      <c r="Y2414" t="s">
        <v>626</v>
      </c>
    </row>
    <row r="2415" spans="1:25" x14ac:dyDescent="0.2">
      <c r="A2415" t="s">
        <v>3147</v>
      </c>
      <c r="B2415" t="s">
        <v>3352</v>
      </c>
      <c r="C2415" s="71" t="s">
        <v>4766</v>
      </c>
      <c r="D2415" t="s">
        <v>583</v>
      </c>
      <c r="E2415" t="s">
        <v>602</v>
      </c>
      <c r="F2415" t="s">
        <v>4704</v>
      </c>
      <c r="G2415" t="s">
        <v>2519</v>
      </c>
      <c r="H2415" t="s">
        <v>185</v>
      </c>
      <c r="I2415" t="s">
        <v>139</v>
      </c>
      <c r="J2415" t="s">
        <v>48</v>
      </c>
      <c r="K2415" t="s">
        <v>596</v>
      </c>
      <c r="L2415" t="s">
        <v>39</v>
      </c>
      <c r="M2415">
        <v>60000</v>
      </c>
      <c r="N2415">
        <v>-60000</v>
      </c>
      <c r="O2415">
        <v>0</v>
      </c>
      <c r="P2415">
        <v>0</v>
      </c>
      <c r="Q2415" t="s">
        <v>4767</v>
      </c>
      <c r="R2415" t="s">
        <v>3147</v>
      </c>
      <c r="S2415" t="s">
        <v>588</v>
      </c>
      <c r="T2415" t="s">
        <v>588</v>
      </c>
      <c r="U2415" t="s">
        <v>588</v>
      </c>
      <c r="V2415" t="s">
        <v>588</v>
      </c>
      <c r="W2415" t="s">
        <v>588</v>
      </c>
      <c r="X2415" t="str">
        <f t="shared" si="37"/>
        <v>Funcionamiento</v>
      </c>
      <c r="Y2415" t="s">
        <v>2519</v>
      </c>
    </row>
    <row r="2416" spans="1:25" x14ac:dyDescent="0.2">
      <c r="A2416" t="s">
        <v>3181</v>
      </c>
      <c r="B2416" t="s">
        <v>3508</v>
      </c>
      <c r="C2416" s="71" t="s">
        <v>4768</v>
      </c>
      <c r="D2416" t="s">
        <v>583</v>
      </c>
      <c r="E2416" t="s">
        <v>584</v>
      </c>
      <c r="F2416" t="s">
        <v>4704</v>
      </c>
      <c r="G2416" t="s">
        <v>2519</v>
      </c>
      <c r="H2416" t="s">
        <v>167</v>
      </c>
      <c r="I2416" t="s">
        <v>3051</v>
      </c>
      <c r="J2416" t="s">
        <v>37</v>
      </c>
      <c r="K2416" t="s">
        <v>586</v>
      </c>
      <c r="L2416" t="s">
        <v>39</v>
      </c>
      <c r="M2416">
        <v>1234248</v>
      </c>
      <c r="N2416">
        <v>0</v>
      </c>
      <c r="O2416">
        <v>1234248</v>
      </c>
      <c r="P2416">
        <v>0</v>
      </c>
      <c r="Q2416" t="s">
        <v>2543</v>
      </c>
      <c r="R2416" t="s">
        <v>3181</v>
      </c>
      <c r="S2416" t="s">
        <v>4769</v>
      </c>
      <c r="T2416" t="s">
        <v>588</v>
      </c>
      <c r="U2416" t="s">
        <v>4770</v>
      </c>
      <c r="V2416" t="s">
        <v>4771</v>
      </c>
      <c r="W2416" t="s">
        <v>588</v>
      </c>
      <c r="X2416" t="str">
        <f t="shared" si="37"/>
        <v>Funcionamiento</v>
      </c>
      <c r="Y2416" t="s">
        <v>2519</v>
      </c>
    </row>
    <row r="2417" spans="1:25" x14ac:dyDescent="0.2">
      <c r="A2417" t="s">
        <v>3181</v>
      </c>
      <c r="B2417" t="s">
        <v>3508</v>
      </c>
      <c r="C2417" s="71" t="s">
        <v>4768</v>
      </c>
      <c r="D2417" t="s">
        <v>583</v>
      </c>
      <c r="E2417" t="s">
        <v>584</v>
      </c>
      <c r="F2417" t="s">
        <v>4704</v>
      </c>
      <c r="G2417" t="s">
        <v>2519</v>
      </c>
      <c r="H2417" t="s">
        <v>180</v>
      </c>
      <c r="I2417" t="s">
        <v>134</v>
      </c>
      <c r="J2417" t="s">
        <v>37</v>
      </c>
      <c r="K2417" t="s">
        <v>586</v>
      </c>
      <c r="L2417" t="s">
        <v>39</v>
      </c>
      <c r="M2417">
        <v>506764</v>
      </c>
      <c r="N2417">
        <v>0</v>
      </c>
      <c r="O2417">
        <v>506764</v>
      </c>
      <c r="P2417">
        <v>0</v>
      </c>
      <c r="Q2417" t="s">
        <v>2543</v>
      </c>
      <c r="R2417" t="s">
        <v>3181</v>
      </c>
      <c r="S2417" t="s">
        <v>4769</v>
      </c>
      <c r="T2417" t="s">
        <v>588</v>
      </c>
      <c r="U2417" t="s">
        <v>4770</v>
      </c>
      <c r="V2417" t="s">
        <v>4771</v>
      </c>
      <c r="W2417" t="s">
        <v>588</v>
      </c>
      <c r="X2417" t="str">
        <f t="shared" si="37"/>
        <v>Funcionamiento</v>
      </c>
      <c r="Y2417" t="s">
        <v>2519</v>
      </c>
    </row>
    <row r="2418" spans="1:25" x14ac:dyDescent="0.2">
      <c r="A2418" t="s">
        <v>3181</v>
      </c>
      <c r="B2418" t="s">
        <v>3508</v>
      </c>
      <c r="C2418" s="71" t="s">
        <v>4768</v>
      </c>
      <c r="D2418" t="s">
        <v>583</v>
      </c>
      <c r="E2418" t="s">
        <v>584</v>
      </c>
      <c r="F2418" t="s">
        <v>4704</v>
      </c>
      <c r="G2418" t="s">
        <v>2519</v>
      </c>
      <c r="H2418" t="s">
        <v>164</v>
      </c>
      <c r="I2418" t="s">
        <v>118</v>
      </c>
      <c r="J2418" t="s">
        <v>37</v>
      </c>
      <c r="K2418" t="s">
        <v>586</v>
      </c>
      <c r="L2418" t="s">
        <v>39</v>
      </c>
      <c r="M2418">
        <v>57903726</v>
      </c>
      <c r="N2418">
        <v>0</v>
      </c>
      <c r="O2418">
        <v>57903726</v>
      </c>
      <c r="P2418">
        <v>0</v>
      </c>
      <c r="Q2418" t="s">
        <v>2543</v>
      </c>
      <c r="R2418" t="s">
        <v>3181</v>
      </c>
      <c r="S2418" t="s">
        <v>4769</v>
      </c>
      <c r="T2418" t="s">
        <v>588</v>
      </c>
      <c r="U2418" t="s">
        <v>4770</v>
      </c>
      <c r="V2418" t="s">
        <v>4771</v>
      </c>
      <c r="W2418" t="s">
        <v>588</v>
      </c>
      <c r="X2418" t="str">
        <f t="shared" si="37"/>
        <v>Funcionamiento</v>
      </c>
      <c r="Y2418" t="s">
        <v>2519</v>
      </c>
    </row>
    <row r="2419" spans="1:25" x14ac:dyDescent="0.2">
      <c r="A2419" t="s">
        <v>3181</v>
      </c>
      <c r="B2419" t="s">
        <v>3508</v>
      </c>
      <c r="C2419" s="71" t="s">
        <v>4768</v>
      </c>
      <c r="D2419" t="s">
        <v>583</v>
      </c>
      <c r="E2419" t="s">
        <v>584</v>
      </c>
      <c r="F2419" t="s">
        <v>4704</v>
      </c>
      <c r="G2419" t="s">
        <v>2519</v>
      </c>
      <c r="H2419" t="s">
        <v>169</v>
      </c>
      <c r="I2419" t="s">
        <v>123</v>
      </c>
      <c r="J2419" t="s">
        <v>37</v>
      </c>
      <c r="K2419" t="s">
        <v>586</v>
      </c>
      <c r="L2419" t="s">
        <v>39</v>
      </c>
      <c r="M2419">
        <v>1762288</v>
      </c>
      <c r="N2419">
        <v>0</v>
      </c>
      <c r="O2419">
        <v>1762288</v>
      </c>
      <c r="P2419">
        <v>0</v>
      </c>
      <c r="Q2419" t="s">
        <v>2543</v>
      </c>
      <c r="R2419" t="s">
        <v>3181</v>
      </c>
      <c r="S2419" t="s">
        <v>4769</v>
      </c>
      <c r="T2419" t="s">
        <v>588</v>
      </c>
      <c r="U2419" t="s">
        <v>4770</v>
      </c>
      <c r="V2419" t="s">
        <v>4771</v>
      </c>
      <c r="W2419" t="s">
        <v>588</v>
      </c>
      <c r="X2419" t="str">
        <f t="shared" si="37"/>
        <v>Funcionamiento</v>
      </c>
      <c r="Y2419" t="s">
        <v>2519</v>
      </c>
    </row>
    <row r="2420" spans="1:25" x14ac:dyDescent="0.2">
      <c r="A2420" t="s">
        <v>3181</v>
      </c>
      <c r="B2420" t="s">
        <v>3508</v>
      </c>
      <c r="C2420" s="71" t="s">
        <v>4768</v>
      </c>
      <c r="D2420" t="s">
        <v>583</v>
      </c>
      <c r="E2420" t="s">
        <v>584</v>
      </c>
      <c r="F2420" t="s">
        <v>4704</v>
      </c>
      <c r="G2420" t="s">
        <v>2519</v>
      </c>
      <c r="H2420" t="s">
        <v>181</v>
      </c>
      <c r="I2420" t="s">
        <v>135</v>
      </c>
      <c r="J2420" t="s">
        <v>37</v>
      </c>
      <c r="K2420" t="s">
        <v>586</v>
      </c>
      <c r="L2420" t="s">
        <v>39</v>
      </c>
      <c r="M2420">
        <v>2584371</v>
      </c>
      <c r="N2420">
        <v>0</v>
      </c>
      <c r="O2420">
        <v>2584371</v>
      </c>
      <c r="P2420">
        <v>0</v>
      </c>
      <c r="Q2420" t="s">
        <v>2543</v>
      </c>
      <c r="R2420" t="s">
        <v>3181</v>
      </c>
      <c r="S2420" t="s">
        <v>4769</v>
      </c>
      <c r="T2420" t="s">
        <v>588</v>
      </c>
      <c r="U2420" t="s">
        <v>4770</v>
      </c>
      <c r="V2420" t="s">
        <v>4771</v>
      </c>
      <c r="W2420" t="s">
        <v>588</v>
      </c>
      <c r="X2420" t="str">
        <f t="shared" si="37"/>
        <v>Funcionamiento</v>
      </c>
      <c r="Y2420" t="s">
        <v>2519</v>
      </c>
    </row>
    <row r="2421" spans="1:25" x14ac:dyDescent="0.2">
      <c r="A2421" t="s">
        <v>3181</v>
      </c>
      <c r="B2421" t="s">
        <v>3508</v>
      </c>
      <c r="C2421" s="71" t="s">
        <v>4768</v>
      </c>
      <c r="D2421" t="s">
        <v>583</v>
      </c>
      <c r="E2421" t="s">
        <v>584</v>
      </c>
      <c r="F2421" t="s">
        <v>4704</v>
      </c>
      <c r="G2421" t="s">
        <v>2519</v>
      </c>
      <c r="H2421" t="s">
        <v>166</v>
      </c>
      <c r="I2421" t="s">
        <v>120</v>
      </c>
      <c r="J2421" t="s">
        <v>37</v>
      </c>
      <c r="K2421" t="s">
        <v>586</v>
      </c>
      <c r="L2421" t="s">
        <v>39</v>
      </c>
      <c r="M2421">
        <v>959288</v>
      </c>
      <c r="N2421">
        <v>0</v>
      </c>
      <c r="O2421">
        <v>959288</v>
      </c>
      <c r="P2421">
        <v>0</v>
      </c>
      <c r="Q2421" t="s">
        <v>2543</v>
      </c>
      <c r="R2421" t="s">
        <v>3181</v>
      </c>
      <c r="S2421" t="s">
        <v>4769</v>
      </c>
      <c r="T2421" t="s">
        <v>588</v>
      </c>
      <c r="U2421" t="s">
        <v>4770</v>
      </c>
      <c r="V2421" t="s">
        <v>4771</v>
      </c>
      <c r="W2421" t="s">
        <v>588</v>
      </c>
      <c r="X2421" t="str">
        <f t="shared" si="37"/>
        <v>Funcionamiento</v>
      </c>
      <c r="Y2421" t="s">
        <v>2519</v>
      </c>
    </row>
    <row r="2422" spans="1:25" x14ac:dyDescent="0.2">
      <c r="A2422" t="s">
        <v>3181</v>
      </c>
      <c r="B2422" t="s">
        <v>3508</v>
      </c>
      <c r="C2422" s="71" t="s">
        <v>4768</v>
      </c>
      <c r="D2422" t="s">
        <v>583</v>
      </c>
      <c r="E2422" t="s">
        <v>584</v>
      </c>
      <c r="F2422" t="s">
        <v>4704</v>
      </c>
      <c r="G2422" t="s">
        <v>2519</v>
      </c>
      <c r="H2422" t="s">
        <v>171</v>
      </c>
      <c r="I2422" t="s">
        <v>125</v>
      </c>
      <c r="J2422" t="s">
        <v>37</v>
      </c>
      <c r="K2422" t="s">
        <v>586</v>
      </c>
      <c r="L2422" t="s">
        <v>39</v>
      </c>
      <c r="M2422">
        <v>6420246</v>
      </c>
      <c r="N2422">
        <v>0</v>
      </c>
      <c r="O2422">
        <v>6420246</v>
      </c>
      <c r="P2422">
        <v>0</v>
      </c>
      <c r="Q2422" t="s">
        <v>2543</v>
      </c>
      <c r="R2422" t="s">
        <v>3181</v>
      </c>
      <c r="S2422" t="s">
        <v>4769</v>
      </c>
      <c r="T2422" t="s">
        <v>588</v>
      </c>
      <c r="U2422" t="s">
        <v>4770</v>
      </c>
      <c r="V2422" t="s">
        <v>4771</v>
      </c>
      <c r="W2422" t="s">
        <v>588</v>
      </c>
      <c r="X2422" t="str">
        <f t="shared" si="37"/>
        <v>Funcionamiento</v>
      </c>
      <c r="Y2422" t="s">
        <v>2519</v>
      </c>
    </row>
    <row r="2423" spans="1:25" x14ac:dyDescent="0.2">
      <c r="A2423" t="s">
        <v>3181</v>
      </c>
      <c r="B2423" t="s">
        <v>3508</v>
      </c>
      <c r="C2423" s="71" t="s">
        <v>4768</v>
      </c>
      <c r="D2423" t="s">
        <v>583</v>
      </c>
      <c r="E2423" t="s">
        <v>584</v>
      </c>
      <c r="F2423" t="s">
        <v>4704</v>
      </c>
      <c r="G2423" t="s">
        <v>2519</v>
      </c>
      <c r="H2423" t="s">
        <v>178</v>
      </c>
      <c r="I2423" t="s">
        <v>132</v>
      </c>
      <c r="J2423" t="s">
        <v>37</v>
      </c>
      <c r="K2423" t="s">
        <v>586</v>
      </c>
      <c r="L2423" t="s">
        <v>39</v>
      </c>
      <c r="M2423">
        <v>6283055</v>
      </c>
      <c r="N2423">
        <v>0</v>
      </c>
      <c r="O2423">
        <v>6283055</v>
      </c>
      <c r="P2423">
        <v>0</v>
      </c>
      <c r="Q2423" t="s">
        <v>2543</v>
      </c>
      <c r="R2423" t="s">
        <v>3181</v>
      </c>
      <c r="S2423" t="s">
        <v>4769</v>
      </c>
      <c r="T2423" t="s">
        <v>588</v>
      </c>
      <c r="U2423" t="s">
        <v>4770</v>
      </c>
      <c r="V2423" t="s">
        <v>4771</v>
      </c>
      <c r="W2423" t="s">
        <v>588</v>
      </c>
      <c r="X2423" t="str">
        <f t="shared" si="37"/>
        <v>Funcionamiento</v>
      </c>
      <c r="Y2423" t="s">
        <v>2519</v>
      </c>
    </row>
    <row r="2424" spans="1:25" x14ac:dyDescent="0.2">
      <c r="A2424" t="s">
        <v>3187</v>
      </c>
      <c r="B2424" t="s">
        <v>3508</v>
      </c>
      <c r="C2424" s="71" t="s">
        <v>4772</v>
      </c>
      <c r="D2424" t="s">
        <v>583</v>
      </c>
      <c r="E2424" t="s">
        <v>584</v>
      </c>
      <c r="F2424" t="s">
        <v>4704</v>
      </c>
      <c r="G2424" t="s">
        <v>2519</v>
      </c>
      <c r="H2424" t="s">
        <v>174</v>
      </c>
      <c r="I2424" t="s">
        <v>128</v>
      </c>
      <c r="J2424" t="s">
        <v>37</v>
      </c>
      <c r="K2424" t="s">
        <v>586</v>
      </c>
      <c r="L2424" t="s">
        <v>39</v>
      </c>
      <c r="M2424">
        <v>2557600</v>
      </c>
      <c r="N2424">
        <v>0</v>
      </c>
      <c r="O2424">
        <v>2557600</v>
      </c>
      <c r="P2424">
        <v>0</v>
      </c>
      <c r="Q2424" t="s">
        <v>2544</v>
      </c>
      <c r="R2424" t="s">
        <v>3187</v>
      </c>
      <c r="S2424" t="s">
        <v>3239</v>
      </c>
      <c r="T2424" t="s">
        <v>588</v>
      </c>
      <c r="U2424" t="s">
        <v>4773</v>
      </c>
      <c r="V2424" t="s">
        <v>4774</v>
      </c>
      <c r="W2424" t="s">
        <v>588</v>
      </c>
      <c r="X2424" t="str">
        <f t="shared" si="37"/>
        <v>Funcionamiento</v>
      </c>
      <c r="Y2424" t="s">
        <v>2519</v>
      </c>
    </row>
    <row r="2425" spans="1:25" x14ac:dyDescent="0.2">
      <c r="A2425" t="s">
        <v>3187</v>
      </c>
      <c r="B2425" t="s">
        <v>3508</v>
      </c>
      <c r="C2425" s="71" t="s">
        <v>4772</v>
      </c>
      <c r="D2425" t="s">
        <v>583</v>
      </c>
      <c r="E2425" t="s">
        <v>584</v>
      </c>
      <c r="F2425" t="s">
        <v>4704</v>
      </c>
      <c r="G2425" t="s">
        <v>2519</v>
      </c>
      <c r="H2425" t="s">
        <v>177</v>
      </c>
      <c r="I2425" t="s">
        <v>131</v>
      </c>
      <c r="J2425" t="s">
        <v>37</v>
      </c>
      <c r="K2425" t="s">
        <v>586</v>
      </c>
      <c r="L2425" t="s">
        <v>39</v>
      </c>
      <c r="M2425">
        <v>1279300</v>
      </c>
      <c r="N2425">
        <v>0</v>
      </c>
      <c r="O2425">
        <v>1279300</v>
      </c>
      <c r="P2425">
        <v>0</v>
      </c>
      <c r="Q2425" t="s">
        <v>2544</v>
      </c>
      <c r="R2425" t="s">
        <v>3187</v>
      </c>
      <c r="S2425" t="s">
        <v>3239</v>
      </c>
      <c r="T2425" t="s">
        <v>588</v>
      </c>
      <c r="U2425" t="s">
        <v>4773</v>
      </c>
      <c r="V2425" t="s">
        <v>4774</v>
      </c>
      <c r="W2425" t="s">
        <v>588</v>
      </c>
      <c r="X2425" t="str">
        <f t="shared" si="37"/>
        <v>Funcionamiento</v>
      </c>
      <c r="Y2425" t="s">
        <v>2519</v>
      </c>
    </row>
    <row r="2426" spans="1:25" x14ac:dyDescent="0.2">
      <c r="A2426" t="s">
        <v>3187</v>
      </c>
      <c r="B2426" t="s">
        <v>3508</v>
      </c>
      <c r="C2426" s="71" t="s">
        <v>4772</v>
      </c>
      <c r="D2426" t="s">
        <v>583</v>
      </c>
      <c r="E2426" t="s">
        <v>584</v>
      </c>
      <c r="F2426" t="s">
        <v>4704</v>
      </c>
      <c r="G2426" t="s">
        <v>2519</v>
      </c>
      <c r="H2426" t="s">
        <v>173</v>
      </c>
      <c r="I2426" t="s">
        <v>127</v>
      </c>
      <c r="J2426" t="s">
        <v>37</v>
      </c>
      <c r="K2426" t="s">
        <v>586</v>
      </c>
      <c r="L2426" t="s">
        <v>39</v>
      </c>
      <c r="M2426">
        <v>4840500</v>
      </c>
      <c r="N2426">
        <v>0</v>
      </c>
      <c r="O2426">
        <v>4840500</v>
      </c>
      <c r="P2426">
        <v>0</v>
      </c>
      <c r="Q2426" t="s">
        <v>2544</v>
      </c>
      <c r="R2426" t="s">
        <v>3187</v>
      </c>
      <c r="S2426" t="s">
        <v>3239</v>
      </c>
      <c r="T2426" t="s">
        <v>588</v>
      </c>
      <c r="U2426" t="s">
        <v>4773</v>
      </c>
      <c r="V2426" t="s">
        <v>4774</v>
      </c>
      <c r="W2426" t="s">
        <v>588</v>
      </c>
      <c r="X2426" t="str">
        <f t="shared" si="37"/>
        <v>Funcionamiento</v>
      </c>
      <c r="Y2426" t="s">
        <v>2519</v>
      </c>
    </row>
    <row r="2427" spans="1:25" x14ac:dyDescent="0.2">
      <c r="A2427" t="s">
        <v>3187</v>
      </c>
      <c r="B2427" t="s">
        <v>3508</v>
      </c>
      <c r="C2427" s="71" t="s">
        <v>4772</v>
      </c>
      <c r="D2427" t="s">
        <v>583</v>
      </c>
      <c r="E2427" t="s">
        <v>584</v>
      </c>
      <c r="F2427" t="s">
        <v>4704</v>
      </c>
      <c r="G2427" t="s">
        <v>2519</v>
      </c>
      <c r="H2427" t="s">
        <v>175</v>
      </c>
      <c r="I2427" t="s">
        <v>129</v>
      </c>
      <c r="J2427" t="s">
        <v>37</v>
      </c>
      <c r="K2427" t="s">
        <v>586</v>
      </c>
      <c r="L2427" t="s">
        <v>39</v>
      </c>
      <c r="M2427">
        <v>697600</v>
      </c>
      <c r="N2427">
        <v>0</v>
      </c>
      <c r="O2427">
        <v>697600</v>
      </c>
      <c r="P2427">
        <v>0</v>
      </c>
      <c r="Q2427" t="s">
        <v>2544</v>
      </c>
      <c r="R2427" t="s">
        <v>3187</v>
      </c>
      <c r="S2427" t="s">
        <v>3239</v>
      </c>
      <c r="T2427" t="s">
        <v>588</v>
      </c>
      <c r="U2427" t="s">
        <v>4773</v>
      </c>
      <c r="V2427" t="s">
        <v>4774</v>
      </c>
      <c r="W2427" t="s">
        <v>588</v>
      </c>
      <c r="X2427" t="str">
        <f t="shared" si="37"/>
        <v>Funcionamiento</v>
      </c>
      <c r="Y2427" t="s">
        <v>2519</v>
      </c>
    </row>
    <row r="2428" spans="1:25" x14ac:dyDescent="0.2">
      <c r="A2428" t="s">
        <v>3187</v>
      </c>
      <c r="B2428" t="s">
        <v>3508</v>
      </c>
      <c r="C2428" s="71" t="s">
        <v>4772</v>
      </c>
      <c r="D2428" t="s">
        <v>583</v>
      </c>
      <c r="E2428" t="s">
        <v>584</v>
      </c>
      <c r="F2428" t="s">
        <v>4704</v>
      </c>
      <c r="G2428" t="s">
        <v>2519</v>
      </c>
      <c r="H2428" t="s">
        <v>176</v>
      </c>
      <c r="I2428" t="s">
        <v>130</v>
      </c>
      <c r="J2428" t="s">
        <v>37</v>
      </c>
      <c r="K2428" t="s">
        <v>586</v>
      </c>
      <c r="L2428" t="s">
        <v>39</v>
      </c>
      <c r="M2428">
        <v>1918700</v>
      </c>
      <c r="N2428">
        <v>0</v>
      </c>
      <c r="O2428">
        <v>1918700</v>
      </c>
      <c r="P2428">
        <v>0</v>
      </c>
      <c r="Q2428" t="s">
        <v>2544</v>
      </c>
      <c r="R2428" t="s">
        <v>3187</v>
      </c>
      <c r="S2428" t="s">
        <v>3239</v>
      </c>
      <c r="T2428" t="s">
        <v>588</v>
      </c>
      <c r="U2428" t="s">
        <v>4773</v>
      </c>
      <c r="V2428" t="s">
        <v>4774</v>
      </c>
      <c r="W2428" t="s">
        <v>588</v>
      </c>
      <c r="X2428" t="str">
        <f t="shared" si="37"/>
        <v>Funcionamiento</v>
      </c>
      <c r="Y2428" t="s">
        <v>2519</v>
      </c>
    </row>
    <row r="2429" spans="1:25" x14ac:dyDescent="0.2">
      <c r="A2429" t="s">
        <v>3187</v>
      </c>
      <c r="B2429" t="s">
        <v>3508</v>
      </c>
      <c r="C2429" s="71" t="s">
        <v>4772</v>
      </c>
      <c r="D2429" t="s">
        <v>583</v>
      </c>
      <c r="E2429" t="s">
        <v>584</v>
      </c>
      <c r="F2429" t="s">
        <v>4704</v>
      </c>
      <c r="G2429" t="s">
        <v>2519</v>
      </c>
      <c r="H2429" t="s">
        <v>172</v>
      </c>
      <c r="I2429" t="s">
        <v>126</v>
      </c>
      <c r="J2429" t="s">
        <v>37</v>
      </c>
      <c r="K2429" t="s">
        <v>586</v>
      </c>
      <c r="L2429" t="s">
        <v>39</v>
      </c>
      <c r="M2429">
        <v>6833000</v>
      </c>
      <c r="N2429">
        <v>0</v>
      </c>
      <c r="O2429">
        <v>6833000</v>
      </c>
      <c r="P2429">
        <v>0</v>
      </c>
      <c r="Q2429" t="s">
        <v>2544</v>
      </c>
      <c r="R2429" t="s">
        <v>3187</v>
      </c>
      <c r="S2429" t="s">
        <v>3239</v>
      </c>
      <c r="T2429" t="s">
        <v>588</v>
      </c>
      <c r="U2429" t="s">
        <v>4773</v>
      </c>
      <c r="V2429" t="s">
        <v>4774</v>
      </c>
      <c r="W2429" t="s">
        <v>588</v>
      </c>
      <c r="X2429" t="str">
        <f t="shared" si="37"/>
        <v>Funcionamiento</v>
      </c>
      <c r="Y2429" t="s">
        <v>2519</v>
      </c>
    </row>
    <row r="2430" spans="1:25" x14ac:dyDescent="0.2">
      <c r="A2430" t="s">
        <v>3165</v>
      </c>
      <c r="B2430" t="s">
        <v>3142</v>
      </c>
      <c r="C2430" s="71" t="s">
        <v>4775</v>
      </c>
      <c r="D2430" t="s">
        <v>583</v>
      </c>
      <c r="E2430" t="s">
        <v>584</v>
      </c>
      <c r="F2430" t="s">
        <v>3144</v>
      </c>
      <c r="G2430" t="s">
        <v>2519</v>
      </c>
      <c r="H2430" t="s">
        <v>199</v>
      </c>
      <c r="I2430" t="s">
        <v>159</v>
      </c>
      <c r="J2430" t="s">
        <v>48</v>
      </c>
      <c r="K2430" t="s">
        <v>596</v>
      </c>
      <c r="L2430" t="s">
        <v>39</v>
      </c>
      <c r="M2430">
        <v>24269760</v>
      </c>
      <c r="N2430">
        <v>-3033720</v>
      </c>
      <c r="O2430">
        <v>21236040</v>
      </c>
      <c r="P2430">
        <v>0</v>
      </c>
      <c r="Q2430" t="s">
        <v>4776</v>
      </c>
      <c r="R2430" t="s">
        <v>3165</v>
      </c>
      <c r="S2430" t="s">
        <v>4209</v>
      </c>
      <c r="T2430" t="s">
        <v>4777</v>
      </c>
      <c r="U2430" t="s">
        <v>11453</v>
      </c>
      <c r="V2430" t="s">
        <v>11454</v>
      </c>
      <c r="W2430" t="s">
        <v>588</v>
      </c>
      <c r="X2430" t="str">
        <f t="shared" si="37"/>
        <v>Inversión</v>
      </c>
      <c r="Y2430" t="s">
        <v>585</v>
      </c>
    </row>
    <row r="2431" spans="1:25" x14ac:dyDescent="0.2">
      <c r="A2431" t="s">
        <v>3171</v>
      </c>
      <c r="B2431" t="s">
        <v>4778</v>
      </c>
      <c r="C2431" s="71" t="s">
        <v>4779</v>
      </c>
      <c r="D2431" t="s">
        <v>583</v>
      </c>
      <c r="E2431" t="s">
        <v>584</v>
      </c>
      <c r="F2431" t="s">
        <v>3090</v>
      </c>
      <c r="G2431" t="s">
        <v>2519</v>
      </c>
      <c r="H2431" t="s">
        <v>198</v>
      </c>
      <c r="I2431" t="s">
        <v>157</v>
      </c>
      <c r="J2431" t="s">
        <v>48</v>
      </c>
      <c r="K2431" t="s">
        <v>596</v>
      </c>
      <c r="L2431" t="s">
        <v>39</v>
      </c>
      <c r="M2431">
        <v>31807890</v>
      </c>
      <c r="N2431">
        <v>-3534210</v>
      </c>
      <c r="O2431">
        <v>28273680</v>
      </c>
      <c r="P2431">
        <v>0</v>
      </c>
      <c r="Q2431" t="s">
        <v>2545</v>
      </c>
      <c r="R2431" t="s">
        <v>3171</v>
      </c>
      <c r="S2431" t="s">
        <v>3292</v>
      </c>
      <c r="T2431" t="s">
        <v>4780</v>
      </c>
      <c r="U2431" t="s">
        <v>11455</v>
      </c>
      <c r="V2431" t="s">
        <v>11456</v>
      </c>
      <c r="W2431" t="s">
        <v>588</v>
      </c>
      <c r="X2431" t="str">
        <f t="shared" si="37"/>
        <v>Inversión</v>
      </c>
      <c r="Y2431" t="s">
        <v>708</v>
      </c>
    </row>
    <row r="2432" spans="1:25" x14ac:dyDescent="0.2">
      <c r="A2432" t="s">
        <v>3177</v>
      </c>
      <c r="B2432" t="s">
        <v>4778</v>
      </c>
      <c r="C2432" s="71" t="s">
        <v>4781</v>
      </c>
      <c r="D2432" t="s">
        <v>583</v>
      </c>
      <c r="E2432" t="s">
        <v>584</v>
      </c>
      <c r="F2432" t="s">
        <v>3144</v>
      </c>
      <c r="G2432" t="s">
        <v>2519</v>
      </c>
      <c r="H2432" t="s">
        <v>201</v>
      </c>
      <c r="I2432" t="s">
        <v>163</v>
      </c>
      <c r="J2432" t="s">
        <v>37</v>
      </c>
      <c r="K2432" t="s">
        <v>586</v>
      </c>
      <c r="L2432" t="s">
        <v>39</v>
      </c>
      <c r="M2432">
        <v>25081900</v>
      </c>
      <c r="N2432">
        <v>10740950</v>
      </c>
      <c r="O2432">
        <v>35822850</v>
      </c>
      <c r="P2432">
        <v>0</v>
      </c>
      <c r="Q2432" t="s">
        <v>2546</v>
      </c>
      <c r="R2432" t="s">
        <v>3177</v>
      </c>
      <c r="S2432" t="s">
        <v>3416</v>
      </c>
      <c r="T2432" t="s">
        <v>4782</v>
      </c>
      <c r="U2432" t="s">
        <v>4783</v>
      </c>
      <c r="V2432" t="s">
        <v>4784</v>
      </c>
      <c r="W2432" t="s">
        <v>588</v>
      </c>
      <c r="X2432" t="str">
        <f t="shared" si="37"/>
        <v>Inversión</v>
      </c>
      <c r="Y2432" t="s">
        <v>585</v>
      </c>
    </row>
    <row r="2433" spans="1:25" x14ac:dyDescent="0.2">
      <c r="A2433" t="s">
        <v>3139</v>
      </c>
      <c r="B2433" t="s">
        <v>3365</v>
      </c>
      <c r="C2433" s="71" t="s">
        <v>4785</v>
      </c>
      <c r="D2433" t="s">
        <v>583</v>
      </c>
      <c r="E2433" t="s">
        <v>584</v>
      </c>
      <c r="F2433" t="s">
        <v>4704</v>
      </c>
      <c r="G2433" t="s">
        <v>2519</v>
      </c>
      <c r="H2433" t="s">
        <v>164</v>
      </c>
      <c r="I2433" t="s">
        <v>118</v>
      </c>
      <c r="J2433" t="s">
        <v>37</v>
      </c>
      <c r="K2433" t="s">
        <v>586</v>
      </c>
      <c r="L2433" t="s">
        <v>39</v>
      </c>
      <c r="M2433">
        <v>50260218</v>
      </c>
      <c r="N2433">
        <v>0</v>
      </c>
      <c r="O2433">
        <v>50260218</v>
      </c>
      <c r="P2433">
        <v>0</v>
      </c>
      <c r="Q2433" t="s">
        <v>2547</v>
      </c>
      <c r="R2433" t="s">
        <v>3139</v>
      </c>
      <c r="S2433" t="s">
        <v>4786</v>
      </c>
      <c r="T2433" t="s">
        <v>588</v>
      </c>
      <c r="U2433" t="s">
        <v>4787</v>
      </c>
      <c r="V2433" t="s">
        <v>4788</v>
      </c>
      <c r="W2433" t="s">
        <v>588</v>
      </c>
      <c r="X2433" t="str">
        <f t="shared" si="37"/>
        <v>Funcionamiento</v>
      </c>
      <c r="Y2433" t="s">
        <v>2519</v>
      </c>
    </row>
    <row r="2434" spans="1:25" x14ac:dyDescent="0.2">
      <c r="A2434" t="s">
        <v>3139</v>
      </c>
      <c r="B2434" t="s">
        <v>3365</v>
      </c>
      <c r="C2434" s="71" t="s">
        <v>4785</v>
      </c>
      <c r="D2434" t="s">
        <v>583</v>
      </c>
      <c r="E2434" t="s">
        <v>584</v>
      </c>
      <c r="F2434" t="s">
        <v>4704</v>
      </c>
      <c r="G2434" t="s">
        <v>2519</v>
      </c>
      <c r="H2434" t="s">
        <v>166</v>
      </c>
      <c r="I2434" t="s">
        <v>120</v>
      </c>
      <c r="J2434" t="s">
        <v>37</v>
      </c>
      <c r="K2434" t="s">
        <v>586</v>
      </c>
      <c r="L2434" t="s">
        <v>39</v>
      </c>
      <c r="M2434">
        <v>885713</v>
      </c>
      <c r="N2434">
        <v>0</v>
      </c>
      <c r="O2434">
        <v>885713</v>
      </c>
      <c r="P2434">
        <v>0</v>
      </c>
      <c r="Q2434" t="s">
        <v>2547</v>
      </c>
      <c r="R2434" t="s">
        <v>3139</v>
      </c>
      <c r="S2434" t="s">
        <v>4786</v>
      </c>
      <c r="T2434" t="s">
        <v>588</v>
      </c>
      <c r="U2434" t="s">
        <v>4787</v>
      </c>
      <c r="V2434" t="s">
        <v>4788</v>
      </c>
      <c r="W2434" t="s">
        <v>588</v>
      </c>
      <c r="X2434" t="str">
        <f t="shared" ref="X2434:X2497" si="38">IF(LEFT(H2434,1)="C","Inversión","Funcionamiento")</f>
        <v>Funcionamiento</v>
      </c>
      <c r="Y2434" t="s">
        <v>2519</v>
      </c>
    </row>
    <row r="2435" spans="1:25" x14ac:dyDescent="0.2">
      <c r="A2435" t="s">
        <v>3139</v>
      </c>
      <c r="B2435" t="s">
        <v>3365</v>
      </c>
      <c r="C2435" s="71" t="s">
        <v>4785</v>
      </c>
      <c r="D2435" t="s">
        <v>583</v>
      </c>
      <c r="E2435" t="s">
        <v>584</v>
      </c>
      <c r="F2435" t="s">
        <v>4704</v>
      </c>
      <c r="G2435" t="s">
        <v>2519</v>
      </c>
      <c r="H2435" t="s">
        <v>169</v>
      </c>
      <c r="I2435" t="s">
        <v>123</v>
      </c>
      <c r="J2435" t="s">
        <v>37</v>
      </c>
      <c r="K2435" t="s">
        <v>586</v>
      </c>
      <c r="L2435" t="s">
        <v>39</v>
      </c>
      <c r="M2435">
        <v>1550596</v>
      </c>
      <c r="N2435">
        <v>0</v>
      </c>
      <c r="O2435">
        <v>1550596</v>
      </c>
      <c r="P2435">
        <v>0</v>
      </c>
      <c r="Q2435" t="s">
        <v>2547</v>
      </c>
      <c r="R2435" t="s">
        <v>3139</v>
      </c>
      <c r="S2435" t="s">
        <v>4786</v>
      </c>
      <c r="T2435" t="s">
        <v>588</v>
      </c>
      <c r="U2435" t="s">
        <v>4787</v>
      </c>
      <c r="V2435" t="s">
        <v>4788</v>
      </c>
      <c r="W2435" t="s">
        <v>588</v>
      </c>
      <c r="X2435" t="str">
        <f t="shared" si="38"/>
        <v>Funcionamiento</v>
      </c>
      <c r="Y2435" t="s">
        <v>2519</v>
      </c>
    </row>
    <row r="2436" spans="1:25" x14ac:dyDescent="0.2">
      <c r="A2436" t="s">
        <v>3139</v>
      </c>
      <c r="B2436" t="s">
        <v>3365</v>
      </c>
      <c r="C2436" s="71" t="s">
        <v>4785</v>
      </c>
      <c r="D2436" t="s">
        <v>583</v>
      </c>
      <c r="E2436" t="s">
        <v>584</v>
      </c>
      <c r="F2436" t="s">
        <v>4704</v>
      </c>
      <c r="G2436" t="s">
        <v>2519</v>
      </c>
      <c r="H2436" t="s">
        <v>180</v>
      </c>
      <c r="I2436" t="s">
        <v>134</v>
      </c>
      <c r="J2436" t="s">
        <v>37</v>
      </c>
      <c r="K2436" t="s">
        <v>586</v>
      </c>
      <c r="L2436" t="s">
        <v>39</v>
      </c>
      <c r="M2436">
        <v>234215</v>
      </c>
      <c r="N2436">
        <v>0</v>
      </c>
      <c r="O2436">
        <v>234215</v>
      </c>
      <c r="P2436">
        <v>0</v>
      </c>
      <c r="Q2436" t="s">
        <v>2547</v>
      </c>
      <c r="R2436" t="s">
        <v>3139</v>
      </c>
      <c r="S2436" t="s">
        <v>4786</v>
      </c>
      <c r="T2436" t="s">
        <v>588</v>
      </c>
      <c r="U2436" t="s">
        <v>4787</v>
      </c>
      <c r="V2436" t="s">
        <v>4788</v>
      </c>
      <c r="W2436" t="s">
        <v>588</v>
      </c>
      <c r="X2436" t="str">
        <f t="shared" si="38"/>
        <v>Funcionamiento</v>
      </c>
      <c r="Y2436" t="s">
        <v>2519</v>
      </c>
    </row>
    <row r="2437" spans="1:25" x14ac:dyDescent="0.2">
      <c r="A2437" t="s">
        <v>3139</v>
      </c>
      <c r="B2437" t="s">
        <v>3365</v>
      </c>
      <c r="C2437" s="71" t="s">
        <v>4785</v>
      </c>
      <c r="D2437" t="s">
        <v>583</v>
      </c>
      <c r="E2437" t="s">
        <v>584</v>
      </c>
      <c r="F2437" t="s">
        <v>4704</v>
      </c>
      <c r="G2437" t="s">
        <v>2519</v>
      </c>
      <c r="H2437" t="s">
        <v>171</v>
      </c>
      <c r="I2437" t="s">
        <v>125</v>
      </c>
      <c r="J2437" t="s">
        <v>37</v>
      </c>
      <c r="K2437" t="s">
        <v>586</v>
      </c>
      <c r="L2437" t="s">
        <v>39</v>
      </c>
      <c r="M2437">
        <v>2053688</v>
      </c>
      <c r="N2437">
        <v>0</v>
      </c>
      <c r="O2437">
        <v>2053688</v>
      </c>
      <c r="P2437">
        <v>0</v>
      </c>
      <c r="Q2437" t="s">
        <v>2547</v>
      </c>
      <c r="R2437" t="s">
        <v>3139</v>
      </c>
      <c r="S2437" t="s">
        <v>4786</v>
      </c>
      <c r="T2437" t="s">
        <v>588</v>
      </c>
      <c r="U2437" t="s">
        <v>4787</v>
      </c>
      <c r="V2437" t="s">
        <v>4788</v>
      </c>
      <c r="W2437" t="s">
        <v>588</v>
      </c>
      <c r="X2437" t="str">
        <f t="shared" si="38"/>
        <v>Funcionamiento</v>
      </c>
      <c r="Y2437" t="s">
        <v>2519</v>
      </c>
    </row>
    <row r="2438" spans="1:25" x14ac:dyDescent="0.2">
      <c r="A2438" t="s">
        <v>3139</v>
      </c>
      <c r="B2438" t="s">
        <v>3365</v>
      </c>
      <c r="C2438" s="71" t="s">
        <v>4785</v>
      </c>
      <c r="D2438" t="s">
        <v>583</v>
      </c>
      <c r="E2438" t="s">
        <v>584</v>
      </c>
      <c r="F2438" t="s">
        <v>4704</v>
      </c>
      <c r="G2438" t="s">
        <v>2519</v>
      </c>
      <c r="H2438" t="s">
        <v>167</v>
      </c>
      <c r="I2438" t="s">
        <v>3051</v>
      </c>
      <c r="J2438" t="s">
        <v>37</v>
      </c>
      <c r="K2438" t="s">
        <v>586</v>
      </c>
      <c r="L2438" t="s">
        <v>39</v>
      </c>
      <c r="M2438">
        <v>1172536</v>
      </c>
      <c r="N2438">
        <v>0</v>
      </c>
      <c r="O2438">
        <v>1172536</v>
      </c>
      <c r="P2438">
        <v>0</v>
      </c>
      <c r="Q2438" t="s">
        <v>2547</v>
      </c>
      <c r="R2438" t="s">
        <v>3139</v>
      </c>
      <c r="S2438" t="s">
        <v>4786</v>
      </c>
      <c r="T2438" t="s">
        <v>588</v>
      </c>
      <c r="U2438" t="s">
        <v>4787</v>
      </c>
      <c r="V2438" t="s">
        <v>4788</v>
      </c>
      <c r="W2438" t="s">
        <v>588</v>
      </c>
      <c r="X2438" t="str">
        <f t="shared" si="38"/>
        <v>Funcionamiento</v>
      </c>
      <c r="Y2438" t="s">
        <v>2519</v>
      </c>
    </row>
    <row r="2439" spans="1:25" x14ac:dyDescent="0.2">
      <c r="A2439" t="s">
        <v>3139</v>
      </c>
      <c r="B2439" t="s">
        <v>3365</v>
      </c>
      <c r="C2439" s="71" t="s">
        <v>4785</v>
      </c>
      <c r="D2439" t="s">
        <v>583</v>
      </c>
      <c r="E2439" t="s">
        <v>584</v>
      </c>
      <c r="F2439" t="s">
        <v>4704</v>
      </c>
      <c r="G2439" t="s">
        <v>2519</v>
      </c>
      <c r="H2439" t="s">
        <v>178</v>
      </c>
      <c r="I2439" t="s">
        <v>132</v>
      </c>
      <c r="J2439" t="s">
        <v>37</v>
      </c>
      <c r="K2439" t="s">
        <v>586</v>
      </c>
      <c r="L2439" t="s">
        <v>39</v>
      </c>
      <c r="M2439">
        <v>2785589</v>
      </c>
      <c r="N2439">
        <v>0</v>
      </c>
      <c r="O2439">
        <v>2785589</v>
      </c>
      <c r="P2439">
        <v>0</v>
      </c>
      <c r="Q2439" t="s">
        <v>2547</v>
      </c>
      <c r="R2439" t="s">
        <v>3139</v>
      </c>
      <c r="S2439" t="s">
        <v>4786</v>
      </c>
      <c r="T2439" t="s">
        <v>588</v>
      </c>
      <c r="U2439" t="s">
        <v>4787</v>
      </c>
      <c r="V2439" t="s">
        <v>4788</v>
      </c>
      <c r="W2439" t="s">
        <v>588</v>
      </c>
      <c r="X2439" t="str">
        <f t="shared" si="38"/>
        <v>Funcionamiento</v>
      </c>
      <c r="Y2439" t="s">
        <v>2519</v>
      </c>
    </row>
    <row r="2440" spans="1:25" x14ac:dyDescent="0.2">
      <c r="A2440" t="s">
        <v>3139</v>
      </c>
      <c r="B2440" t="s">
        <v>3365</v>
      </c>
      <c r="C2440" s="71" t="s">
        <v>4785</v>
      </c>
      <c r="D2440" t="s">
        <v>583</v>
      </c>
      <c r="E2440" t="s">
        <v>584</v>
      </c>
      <c r="F2440" t="s">
        <v>4704</v>
      </c>
      <c r="G2440" t="s">
        <v>2519</v>
      </c>
      <c r="H2440" t="s">
        <v>181</v>
      </c>
      <c r="I2440" t="s">
        <v>135</v>
      </c>
      <c r="J2440" t="s">
        <v>37</v>
      </c>
      <c r="K2440" t="s">
        <v>586</v>
      </c>
      <c r="L2440" t="s">
        <v>39</v>
      </c>
      <c r="M2440">
        <v>2354967</v>
      </c>
      <c r="N2440">
        <v>0</v>
      </c>
      <c r="O2440">
        <v>2354967</v>
      </c>
      <c r="P2440">
        <v>0</v>
      </c>
      <c r="Q2440" t="s">
        <v>2547</v>
      </c>
      <c r="R2440" t="s">
        <v>3139</v>
      </c>
      <c r="S2440" t="s">
        <v>4786</v>
      </c>
      <c r="T2440" t="s">
        <v>588</v>
      </c>
      <c r="U2440" t="s">
        <v>4787</v>
      </c>
      <c r="V2440" t="s">
        <v>4788</v>
      </c>
      <c r="W2440" t="s">
        <v>588</v>
      </c>
      <c r="X2440" t="str">
        <f t="shared" si="38"/>
        <v>Funcionamiento</v>
      </c>
      <c r="Y2440" t="s">
        <v>2519</v>
      </c>
    </row>
    <row r="2441" spans="1:25" x14ac:dyDescent="0.2">
      <c r="A2441" t="s">
        <v>3190</v>
      </c>
      <c r="B2441" t="s">
        <v>3369</v>
      </c>
      <c r="C2441" s="71" t="s">
        <v>4789</v>
      </c>
      <c r="D2441" t="s">
        <v>583</v>
      </c>
      <c r="E2441" t="s">
        <v>584</v>
      </c>
      <c r="F2441" t="s">
        <v>4704</v>
      </c>
      <c r="G2441" t="s">
        <v>2519</v>
      </c>
      <c r="H2441" t="s">
        <v>174</v>
      </c>
      <c r="I2441" t="s">
        <v>128</v>
      </c>
      <c r="J2441" t="s">
        <v>37</v>
      </c>
      <c r="K2441" t="s">
        <v>586</v>
      </c>
      <c r="L2441" t="s">
        <v>39</v>
      </c>
      <c r="M2441">
        <v>2398100</v>
      </c>
      <c r="N2441">
        <v>0</v>
      </c>
      <c r="O2441">
        <v>2398100</v>
      </c>
      <c r="P2441">
        <v>0</v>
      </c>
      <c r="Q2441" t="s">
        <v>2548</v>
      </c>
      <c r="R2441" t="s">
        <v>3190</v>
      </c>
      <c r="S2441" t="s">
        <v>4790</v>
      </c>
      <c r="T2441" t="s">
        <v>588</v>
      </c>
      <c r="U2441" t="s">
        <v>4791</v>
      </c>
      <c r="V2441" t="s">
        <v>4792</v>
      </c>
      <c r="W2441" t="s">
        <v>588</v>
      </c>
      <c r="X2441" t="str">
        <f t="shared" si="38"/>
        <v>Funcionamiento</v>
      </c>
      <c r="Y2441" t="s">
        <v>2519</v>
      </c>
    </row>
    <row r="2442" spans="1:25" x14ac:dyDescent="0.2">
      <c r="A2442" t="s">
        <v>3190</v>
      </c>
      <c r="B2442" t="s">
        <v>3369</v>
      </c>
      <c r="C2442" s="71" t="s">
        <v>4789</v>
      </c>
      <c r="D2442" t="s">
        <v>583</v>
      </c>
      <c r="E2442" t="s">
        <v>584</v>
      </c>
      <c r="F2442" t="s">
        <v>4704</v>
      </c>
      <c r="G2442" t="s">
        <v>2519</v>
      </c>
      <c r="H2442" t="s">
        <v>177</v>
      </c>
      <c r="I2442" t="s">
        <v>131</v>
      </c>
      <c r="J2442" t="s">
        <v>37</v>
      </c>
      <c r="K2442" t="s">
        <v>586</v>
      </c>
      <c r="L2442" t="s">
        <v>39</v>
      </c>
      <c r="M2442">
        <v>1199600</v>
      </c>
      <c r="N2442">
        <v>0</v>
      </c>
      <c r="O2442">
        <v>1199600</v>
      </c>
      <c r="P2442">
        <v>0</v>
      </c>
      <c r="Q2442" t="s">
        <v>2548</v>
      </c>
      <c r="R2442" t="s">
        <v>3190</v>
      </c>
      <c r="S2442" t="s">
        <v>4790</v>
      </c>
      <c r="T2442" t="s">
        <v>588</v>
      </c>
      <c r="U2442" t="s">
        <v>4791</v>
      </c>
      <c r="V2442" t="s">
        <v>4792</v>
      </c>
      <c r="W2442" t="s">
        <v>588</v>
      </c>
      <c r="X2442" t="str">
        <f t="shared" si="38"/>
        <v>Funcionamiento</v>
      </c>
      <c r="Y2442" t="s">
        <v>2519</v>
      </c>
    </row>
    <row r="2443" spans="1:25" x14ac:dyDescent="0.2">
      <c r="A2443" t="s">
        <v>3190</v>
      </c>
      <c r="B2443" t="s">
        <v>3369</v>
      </c>
      <c r="C2443" s="71" t="s">
        <v>4789</v>
      </c>
      <c r="D2443" t="s">
        <v>583</v>
      </c>
      <c r="E2443" t="s">
        <v>584</v>
      </c>
      <c r="F2443" t="s">
        <v>4704</v>
      </c>
      <c r="G2443" t="s">
        <v>2519</v>
      </c>
      <c r="H2443" t="s">
        <v>175</v>
      </c>
      <c r="I2443" t="s">
        <v>129</v>
      </c>
      <c r="J2443" t="s">
        <v>37</v>
      </c>
      <c r="K2443" t="s">
        <v>586</v>
      </c>
      <c r="L2443" t="s">
        <v>39</v>
      </c>
      <c r="M2443">
        <v>690900</v>
      </c>
      <c r="N2443">
        <v>0</v>
      </c>
      <c r="O2443">
        <v>690900</v>
      </c>
      <c r="P2443">
        <v>0</v>
      </c>
      <c r="Q2443" t="s">
        <v>2548</v>
      </c>
      <c r="R2443" t="s">
        <v>3190</v>
      </c>
      <c r="S2443" t="s">
        <v>4790</v>
      </c>
      <c r="T2443" t="s">
        <v>588</v>
      </c>
      <c r="U2443" t="s">
        <v>4791</v>
      </c>
      <c r="V2443" t="s">
        <v>4792</v>
      </c>
      <c r="W2443" t="s">
        <v>588</v>
      </c>
      <c r="X2443" t="str">
        <f t="shared" si="38"/>
        <v>Funcionamiento</v>
      </c>
      <c r="Y2443" t="s">
        <v>2519</v>
      </c>
    </row>
    <row r="2444" spans="1:25" x14ac:dyDescent="0.2">
      <c r="A2444" t="s">
        <v>3190</v>
      </c>
      <c r="B2444" t="s">
        <v>3369</v>
      </c>
      <c r="C2444" s="71" t="s">
        <v>4789</v>
      </c>
      <c r="D2444" t="s">
        <v>583</v>
      </c>
      <c r="E2444" t="s">
        <v>584</v>
      </c>
      <c r="F2444" t="s">
        <v>4704</v>
      </c>
      <c r="G2444" t="s">
        <v>2519</v>
      </c>
      <c r="H2444" t="s">
        <v>176</v>
      </c>
      <c r="I2444" t="s">
        <v>130</v>
      </c>
      <c r="J2444" t="s">
        <v>37</v>
      </c>
      <c r="K2444" t="s">
        <v>586</v>
      </c>
      <c r="L2444" t="s">
        <v>39</v>
      </c>
      <c r="M2444">
        <v>1799000</v>
      </c>
      <c r="N2444">
        <v>0</v>
      </c>
      <c r="O2444">
        <v>1799000</v>
      </c>
      <c r="P2444">
        <v>0</v>
      </c>
      <c r="Q2444" t="s">
        <v>2548</v>
      </c>
      <c r="R2444" t="s">
        <v>3190</v>
      </c>
      <c r="S2444" t="s">
        <v>4790</v>
      </c>
      <c r="T2444" t="s">
        <v>588</v>
      </c>
      <c r="U2444" t="s">
        <v>4791</v>
      </c>
      <c r="V2444" t="s">
        <v>4792</v>
      </c>
      <c r="W2444" t="s">
        <v>588</v>
      </c>
      <c r="X2444" t="str">
        <f t="shared" si="38"/>
        <v>Funcionamiento</v>
      </c>
      <c r="Y2444" t="s">
        <v>2519</v>
      </c>
    </row>
    <row r="2445" spans="1:25" x14ac:dyDescent="0.2">
      <c r="A2445" t="s">
        <v>3190</v>
      </c>
      <c r="B2445" t="s">
        <v>3369</v>
      </c>
      <c r="C2445" s="71" t="s">
        <v>4789</v>
      </c>
      <c r="D2445" t="s">
        <v>583</v>
      </c>
      <c r="E2445" t="s">
        <v>584</v>
      </c>
      <c r="F2445" t="s">
        <v>4704</v>
      </c>
      <c r="G2445" t="s">
        <v>2519</v>
      </c>
      <c r="H2445" t="s">
        <v>172</v>
      </c>
      <c r="I2445" t="s">
        <v>126</v>
      </c>
      <c r="J2445" t="s">
        <v>37</v>
      </c>
      <c r="K2445" t="s">
        <v>586</v>
      </c>
      <c r="L2445" t="s">
        <v>39</v>
      </c>
      <c r="M2445">
        <v>1280700</v>
      </c>
      <c r="N2445">
        <v>0</v>
      </c>
      <c r="O2445">
        <v>1280700</v>
      </c>
      <c r="P2445">
        <v>0</v>
      </c>
      <c r="Q2445" t="s">
        <v>2548</v>
      </c>
      <c r="R2445" t="s">
        <v>3190</v>
      </c>
      <c r="S2445" t="s">
        <v>4790</v>
      </c>
      <c r="T2445" t="s">
        <v>588</v>
      </c>
      <c r="U2445" t="s">
        <v>4791</v>
      </c>
      <c r="V2445" t="s">
        <v>4792</v>
      </c>
      <c r="W2445" t="s">
        <v>588</v>
      </c>
      <c r="X2445" t="str">
        <f t="shared" si="38"/>
        <v>Funcionamiento</v>
      </c>
      <c r="Y2445" t="s">
        <v>2519</v>
      </c>
    </row>
    <row r="2446" spans="1:25" x14ac:dyDescent="0.2">
      <c r="A2446" t="s">
        <v>3190</v>
      </c>
      <c r="B2446" t="s">
        <v>3369</v>
      </c>
      <c r="C2446" s="71" t="s">
        <v>4789</v>
      </c>
      <c r="D2446" t="s">
        <v>583</v>
      </c>
      <c r="E2446" t="s">
        <v>584</v>
      </c>
      <c r="F2446" t="s">
        <v>4704</v>
      </c>
      <c r="G2446" t="s">
        <v>2519</v>
      </c>
      <c r="H2446" t="s">
        <v>173</v>
      </c>
      <c r="I2446" t="s">
        <v>127</v>
      </c>
      <c r="J2446" t="s">
        <v>37</v>
      </c>
      <c r="K2446" t="s">
        <v>586</v>
      </c>
      <c r="L2446" t="s">
        <v>39</v>
      </c>
      <c r="M2446">
        <v>4836900</v>
      </c>
      <c r="N2446">
        <v>0</v>
      </c>
      <c r="O2446">
        <v>4836900</v>
      </c>
      <c r="P2446">
        <v>0</v>
      </c>
      <c r="Q2446" t="s">
        <v>2548</v>
      </c>
      <c r="R2446" t="s">
        <v>3190</v>
      </c>
      <c r="S2446" t="s">
        <v>4790</v>
      </c>
      <c r="T2446" t="s">
        <v>588</v>
      </c>
      <c r="U2446" t="s">
        <v>4791</v>
      </c>
      <c r="V2446" t="s">
        <v>4792</v>
      </c>
      <c r="W2446" t="s">
        <v>588</v>
      </c>
      <c r="X2446" t="str">
        <f t="shared" si="38"/>
        <v>Funcionamiento</v>
      </c>
      <c r="Y2446" t="s">
        <v>2519</v>
      </c>
    </row>
    <row r="2447" spans="1:25" x14ac:dyDescent="0.2">
      <c r="A2447" t="s">
        <v>3194</v>
      </c>
      <c r="B2447" t="s">
        <v>4238</v>
      </c>
      <c r="C2447" s="71" t="s">
        <v>4793</v>
      </c>
      <c r="D2447" t="s">
        <v>583</v>
      </c>
      <c r="E2447" t="s">
        <v>584</v>
      </c>
      <c r="F2447" t="s">
        <v>4704</v>
      </c>
      <c r="G2447" t="s">
        <v>2519</v>
      </c>
      <c r="H2447" t="s">
        <v>178</v>
      </c>
      <c r="I2447" t="s">
        <v>132</v>
      </c>
      <c r="J2447" t="s">
        <v>37</v>
      </c>
      <c r="K2447" t="s">
        <v>586</v>
      </c>
      <c r="L2447" t="s">
        <v>39</v>
      </c>
      <c r="M2447">
        <v>4721829</v>
      </c>
      <c r="N2447">
        <v>0</v>
      </c>
      <c r="O2447">
        <v>4721829</v>
      </c>
      <c r="P2447">
        <v>0</v>
      </c>
      <c r="Q2447" t="s">
        <v>2549</v>
      </c>
      <c r="R2447" t="s">
        <v>3194</v>
      </c>
      <c r="S2447" t="s">
        <v>4794</v>
      </c>
      <c r="T2447" t="s">
        <v>588</v>
      </c>
      <c r="U2447" t="s">
        <v>4795</v>
      </c>
      <c r="V2447" t="s">
        <v>4796</v>
      </c>
      <c r="W2447" t="s">
        <v>588</v>
      </c>
      <c r="X2447" t="str">
        <f t="shared" si="38"/>
        <v>Funcionamiento</v>
      </c>
      <c r="Y2447" t="s">
        <v>2519</v>
      </c>
    </row>
    <row r="2448" spans="1:25" x14ac:dyDescent="0.2">
      <c r="A2448" t="s">
        <v>3194</v>
      </c>
      <c r="B2448" t="s">
        <v>4238</v>
      </c>
      <c r="C2448" s="71" t="s">
        <v>4793</v>
      </c>
      <c r="D2448" t="s">
        <v>583</v>
      </c>
      <c r="E2448" t="s">
        <v>584</v>
      </c>
      <c r="F2448" t="s">
        <v>4704</v>
      </c>
      <c r="G2448" t="s">
        <v>2519</v>
      </c>
      <c r="H2448" t="s">
        <v>164</v>
      </c>
      <c r="I2448" t="s">
        <v>118</v>
      </c>
      <c r="J2448" t="s">
        <v>37</v>
      </c>
      <c r="K2448" t="s">
        <v>586</v>
      </c>
      <c r="L2448" t="s">
        <v>39</v>
      </c>
      <c r="M2448">
        <v>51950320</v>
      </c>
      <c r="N2448">
        <v>0</v>
      </c>
      <c r="O2448">
        <v>51950320</v>
      </c>
      <c r="P2448">
        <v>0</v>
      </c>
      <c r="Q2448" t="s">
        <v>2549</v>
      </c>
      <c r="R2448" t="s">
        <v>3194</v>
      </c>
      <c r="S2448" t="s">
        <v>4794</v>
      </c>
      <c r="T2448" t="s">
        <v>588</v>
      </c>
      <c r="U2448" t="s">
        <v>4795</v>
      </c>
      <c r="V2448" t="s">
        <v>4796</v>
      </c>
      <c r="W2448" t="s">
        <v>588</v>
      </c>
      <c r="X2448" t="str">
        <f t="shared" si="38"/>
        <v>Funcionamiento</v>
      </c>
      <c r="Y2448" t="s">
        <v>2519</v>
      </c>
    </row>
    <row r="2449" spans="1:25" x14ac:dyDescent="0.2">
      <c r="A2449" t="s">
        <v>3194</v>
      </c>
      <c r="B2449" t="s">
        <v>4238</v>
      </c>
      <c r="C2449" s="71" t="s">
        <v>4793</v>
      </c>
      <c r="D2449" t="s">
        <v>583</v>
      </c>
      <c r="E2449" t="s">
        <v>584</v>
      </c>
      <c r="F2449" t="s">
        <v>4704</v>
      </c>
      <c r="G2449" t="s">
        <v>2519</v>
      </c>
      <c r="H2449" t="s">
        <v>181</v>
      </c>
      <c r="I2449" t="s">
        <v>135</v>
      </c>
      <c r="J2449" t="s">
        <v>37</v>
      </c>
      <c r="K2449" t="s">
        <v>586</v>
      </c>
      <c r="L2449" t="s">
        <v>39</v>
      </c>
      <c r="M2449">
        <v>2354967</v>
      </c>
      <c r="N2449">
        <v>0</v>
      </c>
      <c r="O2449">
        <v>2354967</v>
      </c>
      <c r="P2449">
        <v>0</v>
      </c>
      <c r="Q2449" t="s">
        <v>2549</v>
      </c>
      <c r="R2449" t="s">
        <v>3194</v>
      </c>
      <c r="S2449" t="s">
        <v>4794</v>
      </c>
      <c r="T2449" t="s">
        <v>588</v>
      </c>
      <c r="U2449" t="s">
        <v>4795</v>
      </c>
      <c r="V2449" t="s">
        <v>4796</v>
      </c>
      <c r="W2449" t="s">
        <v>588</v>
      </c>
      <c r="X2449" t="str">
        <f t="shared" si="38"/>
        <v>Funcionamiento</v>
      </c>
      <c r="Y2449" t="s">
        <v>2519</v>
      </c>
    </row>
    <row r="2450" spans="1:25" x14ac:dyDescent="0.2">
      <c r="A2450" t="s">
        <v>3194</v>
      </c>
      <c r="B2450" t="s">
        <v>4238</v>
      </c>
      <c r="C2450" s="71" t="s">
        <v>4793</v>
      </c>
      <c r="D2450" t="s">
        <v>583</v>
      </c>
      <c r="E2450" t="s">
        <v>584</v>
      </c>
      <c r="F2450" t="s">
        <v>4704</v>
      </c>
      <c r="G2450" t="s">
        <v>2519</v>
      </c>
      <c r="H2450" t="s">
        <v>167</v>
      </c>
      <c r="I2450" t="s">
        <v>3051</v>
      </c>
      <c r="J2450" t="s">
        <v>37</v>
      </c>
      <c r="K2450" t="s">
        <v>586</v>
      </c>
      <c r="L2450" t="s">
        <v>39</v>
      </c>
      <c r="M2450">
        <v>1203392</v>
      </c>
      <c r="N2450">
        <v>0</v>
      </c>
      <c r="O2450">
        <v>1203392</v>
      </c>
      <c r="P2450">
        <v>0</v>
      </c>
      <c r="Q2450" t="s">
        <v>2549</v>
      </c>
      <c r="R2450" t="s">
        <v>3194</v>
      </c>
      <c r="S2450" t="s">
        <v>4794</v>
      </c>
      <c r="T2450" t="s">
        <v>588</v>
      </c>
      <c r="U2450" t="s">
        <v>4795</v>
      </c>
      <c r="V2450" t="s">
        <v>4796</v>
      </c>
      <c r="W2450" t="s">
        <v>588</v>
      </c>
      <c r="X2450" t="str">
        <f t="shared" si="38"/>
        <v>Funcionamiento</v>
      </c>
      <c r="Y2450" t="s">
        <v>2519</v>
      </c>
    </row>
    <row r="2451" spans="1:25" x14ac:dyDescent="0.2">
      <c r="A2451" t="s">
        <v>3194</v>
      </c>
      <c r="B2451" t="s">
        <v>4238</v>
      </c>
      <c r="C2451" s="71" t="s">
        <v>4793</v>
      </c>
      <c r="D2451" t="s">
        <v>583</v>
      </c>
      <c r="E2451" t="s">
        <v>584</v>
      </c>
      <c r="F2451" t="s">
        <v>4704</v>
      </c>
      <c r="G2451" t="s">
        <v>2519</v>
      </c>
      <c r="H2451" t="s">
        <v>171</v>
      </c>
      <c r="I2451" t="s">
        <v>125</v>
      </c>
      <c r="J2451" t="s">
        <v>37</v>
      </c>
      <c r="K2451" t="s">
        <v>586</v>
      </c>
      <c r="L2451" t="s">
        <v>39</v>
      </c>
      <c r="M2451">
        <v>3597188</v>
      </c>
      <c r="N2451">
        <v>0</v>
      </c>
      <c r="O2451">
        <v>3597188</v>
      </c>
      <c r="P2451">
        <v>0</v>
      </c>
      <c r="Q2451" t="s">
        <v>2549</v>
      </c>
      <c r="R2451" t="s">
        <v>3194</v>
      </c>
      <c r="S2451" t="s">
        <v>4794</v>
      </c>
      <c r="T2451" t="s">
        <v>588</v>
      </c>
      <c r="U2451" t="s">
        <v>4795</v>
      </c>
      <c r="V2451" t="s">
        <v>4796</v>
      </c>
      <c r="W2451" t="s">
        <v>588</v>
      </c>
      <c r="X2451" t="str">
        <f t="shared" si="38"/>
        <v>Funcionamiento</v>
      </c>
      <c r="Y2451" t="s">
        <v>2519</v>
      </c>
    </row>
    <row r="2452" spans="1:25" x14ac:dyDescent="0.2">
      <c r="A2452" t="s">
        <v>3194</v>
      </c>
      <c r="B2452" t="s">
        <v>4238</v>
      </c>
      <c r="C2452" s="71" t="s">
        <v>4793</v>
      </c>
      <c r="D2452" t="s">
        <v>583</v>
      </c>
      <c r="E2452" t="s">
        <v>584</v>
      </c>
      <c r="F2452" t="s">
        <v>4704</v>
      </c>
      <c r="G2452" t="s">
        <v>2519</v>
      </c>
      <c r="H2452" t="s">
        <v>166</v>
      </c>
      <c r="I2452" t="s">
        <v>120</v>
      </c>
      <c r="J2452" t="s">
        <v>37</v>
      </c>
      <c r="K2452" t="s">
        <v>586</v>
      </c>
      <c r="L2452" t="s">
        <v>39</v>
      </c>
      <c r="M2452">
        <v>905543</v>
      </c>
      <c r="N2452">
        <v>0</v>
      </c>
      <c r="O2452">
        <v>905543</v>
      </c>
      <c r="P2452">
        <v>0</v>
      </c>
      <c r="Q2452" t="s">
        <v>2549</v>
      </c>
      <c r="R2452" t="s">
        <v>3194</v>
      </c>
      <c r="S2452" t="s">
        <v>4794</v>
      </c>
      <c r="T2452" t="s">
        <v>588</v>
      </c>
      <c r="U2452" t="s">
        <v>4795</v>
      </c>
      <c r="V2452" t="s">
        <v>4796</v>
      </c>
      <c r="W2452" t="s">
        <v>588</v>
      </c>
      <c r="X2452" t="str">
        <f t="shared" si="38"/>
        <v>Funcionamiento</v>
      </c>
      <c r="Y2452" t="s">
        <v>2519</v>
      </c>
    </row>
    <row r="2453" spans="1:25" x14ac:dyDescent="0.2">
      <c r="A2453" t="s">
        <v>3194</v>
      </c>
      <c r="B2453" t="s">
        <v>4238</v>
      </c>
      <c r="C2453" s="71" t="s">
        <v>4793</v>
      </c>
      <c r="D2453" t="s">
        <v>583</v>
      </c>
      <c r="E2453" t="s">
        <v>584</v>
      </c>
      <c r="F2453" t="s">
        <v>4704</v>
      </c>
      <c r="G2453" t="s">
        <v>2519</v>
      </c>
      <c r="H2453" t="s">
        <v>169</v>
      </c>
      <c r="I2453" t="s">
        <v>123</v>
      </c>
      <c r="J2453" t="s">
        <v>37</v>
      </c>
      <c r="K2453" t="s">
        <v>586</v>
      </c>
      <c r="L2453" t="s">
        <v>39</v>
      </c>
      <c r="M2453">
        <v>3118121</v>
      </c>
      <c r="N2453">
        <v>0</v>
      </c>
      <c r="O2453">
        <v>3118121</v>
      </c>
      <c r="P2453">
        <v>0</v>
      </c>
      <c r="Q2453" t="s">
        <v>2549</v>
      </c>
      <c r="R2453" t="s">
        <v>3194</v>
      </c>
      <c r="S2453" t="s">
        <v>4794</v>
      </c>
      <c r="T2453" t="s">
        <v>588</v>
      </c>
      <c r="U2453" t="s">
        <v>4795</v>
      </c>
      <c r="V2453" t="s">
        <v>4796</v>
      </c>
      <c r="W2453" t="s">
        <v>588</v>
      </c>
      <c r="X2453" t="str">
        <f t="shared" si="38"/>
        <v>Funcionamiento</v>
      </c>
      <c r="Y2453" t="s">
        <v>2519</v>
      </c>
    </row>
    <row r="2454" spans="1:25" x14ac:dyDescent="0.2">
      <c r="A2454" t="s">
        <v>3194</v>
      </c>
      <c r="B2454" t="s">
        <v>4238</v>
      </c>
      <c r="C2454" s="71" t="s">
        <v>4793</v>
      </c>
      <c r="D2454" t="s">
        <v>583</v>
      </c>
      <c r="E2454" t="s">
        <v>584</v>
      </c>
      <c r="F2454" t="s">
        <v>4704</v>
      </c>
      <c r="G2454" t="s">
        <v>2519</v>
      </c>
      <c r="H2454" t="s">
        <v>180</v>
      </c>
      <c r="I2454" t="s">
        <v>134</v>
      </c>
      <c r="J2454" t="s">
        <v>37</v>
      </c>
      <c r="K2454" t="s">
        <v>586</v>
      </c>
      <c r="L2454" t="s">
        <v>39</v>
      </c>
      <c r="M2454">
        <v>355999</v>
      </c>
      <c r="N2454">
        <v>0</v>
      </c>
      <c r="O2454">
        <v>355999</v>
      </c>
      <c r="P2454">
        <v>0</v>
      </c>
      <c r="Q2454" t="s">
        <v>2549</v>
      </c>
      <c r="R2454" t="s">
        <v>3194</v>
      </c>
      <c r="S2454" t="s">
        <v>4794</v>
      </c>
      <c r="T2454" t="s">
        <v>588</v>
      </c>
      <c r="U2454" t="s">
        <v>4795</v>
      </c>
      <c r="V2454" t="s">
        <v>4796</v>
      </c>
      <c r="W2454" t="s">
        <v>588</v>
      </c>
      <c r="X2454" t="str">
        <f t="shared" si="38"/>
        <v>Funcionamiento</v>
      </c>
      <c r="Y2454" t="s">
        <v>2519</v>
      </c>
    </row>
    <row r="2455" spans="1:25" x14ac:dyDescent="0.2">
      <c r="A2455" t="s">
        <v>3200</v>
      </c>
      <c r="B2455" t="s">
        <v>4238</v>
      </c>
      <c r="C2455" s="71" t="s">
        <v>4797</v>
      </c>
      <c r="D2455" t="s">
        <v>583</v>
      </c>
      <c r="E2455" t="s">
        <v>584</v>
      </c>
      <c r="F2455" t="s">
        <v>4704</v>
      </c>
      <c r="G2455" t="s">
        <v>2519</v>
      </c>
      <c r="H2455" t="s">
        <v>175</v>
      </c>
      <c r="I2455" t="s">
        <v>129</v>
      </c>
      <c r="J2455" t="s">
        <v>37</v>
      </c>
      <c r="K2455" t="s">
        <v>586</v>
      </c>
      <c r="L2455" t="s">
        <v>39</v>
      </c>
      <c r="M2455">
        <v>710900</v>
      </c>
      <c r="N2455">
        <v>0</v>
      </c>
      <c r="O2455">
        <v>710900</v>
      </c>
      <c r="P2455">
        <v>0</v>
      </c>
      <c r="Q2455" t="s">
        <v>2550</v>
      </c>
      <c r="R2455" t="s">
        <v>3200</v>
      </c>
      <c r="S2455" t="s">
        <v>4798</v>
      </c>
      <c r="T2455" t="s">
        <v>588</v>
      </c>
      <c r="U2455" t="s">
        <v>4799</v>
      </c>
      <c r="V2455" t="s">
        <v>4800</v>
      </c>
      <c r="W2455" t="s">
        <v>588</v>
      </c>
      <c r="X2455" t="str">
        <f t="shared" si="38"/>
        <v>Funcionamiento</v>
      </c>
      <c r="Y2455" t="s">
        <v>2519</v>
      </c>
    </row>
    <row r="2456" spans="1:25" x14ac:dyDescent="0.2">
      <c r="A2456" t="s">
        <v>3200</v>
      </c>
      <c r="B2456" t="s">
        <v>4238</v>
      </c>
      <c r="C2456" s="71" t="s">
        <v>4797</v>
      </c>
      <c r="D2456" t="s">
        <v>583</v>
      </c>
      <c r="E2456" t="s">
        <v>584</v>
      </c>
      <c r="F2456" t="s">
        <v>4704</v>
      </c>
      <c r="G2456" t="s">
        <v>2519</v>
      </c>
      <c r="H2456" t="s">
        <v>172</v>
      </c>
      <c r="I2456" t="s">
        <v>126</v>
      </c>
      <c r="J2456" t="s">
        <v>37</v>
      </c>
      <c r="K2456" t="s">
        <v>586</v>
      </c>
      <c r="L2456" t="s">
        <v>39</v>
      </c>
      <c r="M2456">
        <v>7084200</v>
      </c>
      <c r="N2456">
        <v>0</v>
      </c>
      <c r="O2456">
        <v>7084200</v>
      </c>
      <c r="P2456">
        <v>0</v>
      </c>
      <c r="Q2456" t="s">
        <v>2550</v>
      </c>
      <c r="R2456" t="s">
        <v>3200</v>
      </c>
      <c r="S2456" t="s">
        <v>4798</v>
      </c>
      <c r="T2456" t="s">
        <v>588</v>
      </c>
      <c r="U2456" t="s">
        <v>4799</v>
      </c>
      <c r="V2456" t="s">
        <v>4800</v>
      </c>
      <c r="W2456" t="s">
        <v>588</v>
      </c>
      <c r="X2456" t="str">
        <f t="shared" si="38"/>
        <v>Funcionamiento</v>
      </c>
      <c r="Y2456" t="s">
        <v>2519</v>
      </c>
    </row>
    <row r="2457" spans="1:25" x14ac:dyDescent="0.2">
      <c r="A2457" t="s">
        <v>3200</v>
      </c>
      <c r="B2457" t="s">
        <v>4238</v>
      </c>
      <c r="C2457" s="71" t="s">
        <v>4797</v>
      </c>
      <c r="D2457" t="s">
        <v>583</v>
      </c>
      <c r="E2457" t="s">
        <v>584</v>
      </c>
      <c r="F2457" t="s">
        <v>4704</v>
      </c>
      <c r="G2457" t="s">
        <v>2519</v>
      </c>
      <c r="H2457" t="s">
        <v>174</v>
      </c>
      <c r="I2457" t="s">
        <v>128</v>
      </c>
      <c r="J2457" t="s">
        <v>37</v>
      </c>
      <c r="K2457" t="s">
        <v>586</v>
      </c>
      <c r="L2457" t="s">
        <v>39</v>
      </c>
      <c r="M2457">
        <v>2654600</v>
      </c>
      <c r="N2457">
        <v>0</v>
      </c>
      <c r="O2457">
        <v>2654600</v>
      </c>
      <c r="P2457">
        <v>0</v>
      </c>
      <c r="Q2457" t="s">
        <v>2550</v>
      </c>
      <c r="R2457" t="s">
        <v>3200</v>
      </c>
      <c r="S2457" t="s">
        <v>4798</v>
      </c>
      <c r="T2457" t="s">
        <v>588</v>
      </c>
      <c r="U2457" t="s">
        <v>4799</v>
      </c>
      <c r="V2457" t="s">
        <v>4800</v>
      </c>
      <c r="W2457" t="s">
        <v>588</v>
      </c>
      <c r="X2457" t="str">
        <f t="shared" si="38"/>
        <v>Funcionamiento</v>
      </c>
      <c r="Y2457" t="s">
        <v>2519</v>
      </c>
    </row>
    <row r="2458" spans="1:25" x14ac:dyDescent="0.2">
      <c r="A2458" t="s">
        <v>3200</v>
      </c>
      <c r="B2458" t="s">
        <v>4238</v>
      </c>
      <c r="C2458" s="71" t="s">
        <v>4797</v>
      </c>
      <c r="D2458" t="s">
        <v>583</v>
      </c>
      <c r="E2458" t="s">
        <v>584</v>
      </c>
      <c r="F2458" t="s">
        <v>4704</v>
      </c>
      <c r="G2458" t="s">
        <v>2519</v>
      </c>
      <c r="H2458" t="s">
        <v>173</v>
      </c>
      <c r="I2458" t="s">
        <v>127</v>
      </c>
      <c r="J2458" t="s">
        <v>37</v>
      </c>
      <c r="K2458" t="s">
        <v>586</v>
      </c>
      <c r="L2458" t="s">
        <v>39</v>
      </c>
      <c r="M2458">
        <v>5018400</v>
      </c>
      <c r="N2458">
        <v>0</v>
      </c>
      <c r="O2458">
        <v>5018400</v>
      </c>
      <c r="P2458">
        <v>0</v>
      </c>
      <c r="Q2458" t="s">
        <v>2550</v>
      </c>
      <c r="R2458" t="s">
        <v>3200</v>
      </c>
      <c r="S2458" t="s">
        <v>4798</v>
      </c>
      <c r="T2458" t="s">
        <v>588</v>
      </c>
      <c r="U2458" t="s">
        <v>4799</v>
      </c>
      <c r="V2458" t="s">
        <v>4800</v>
      </c>
      <c r="W2458" t="s">
        <v>588</v>
      </c>
      <c r="X2458" t="str">
        <f t="shared" si="38"/>
        <v>Funcionamiento</v>
      </c>
      <c r="Y2458" t="s">
        <v>2519</v>
      </c>
    </row>
    <row r="2459" spans="1:25" x14ac:dyDescent="0.2">
      <c r="A2459" t="s">
        <v>3200</v>
      </c>
      <c r="B2459" t="s">
        <v>4238</v>
      </c>
      <c r="C2459" s="71" t="s">
        <v>4797</v>
      </c>
      <c r="D2459" t="s">
        <v>583</v>
      </c>
      <c r="E2459" t="s">
        <v>584</v>
      </c>
      <c r="F2459" t="s">
        <v>4704</v>
      </c>
      <c r="G2459" t="s">
        <v>2519</v>
      </c>
      <c r="H2459" t="s">
        <v>176</v>
      </c>
      <c r="I2459" t="s">
        <v>130</v>
      </c>
      <c r="J2459" t="s">
        <v>37</v>
      </c>
      <c r="K2459" t="s">
        <v>586</v>
      </c>
      <c r="L2459" t="s">
        <v>39</v>
      </c>
      <c r="M2459">
        <v>1991400</v>
      </c>
      <c r="N2459">
        <v>0</v>
      </c>
      <c r="O2459">
        <v>1991400</v>
      </c>
      <c r="P2459">
        <v>0</v>
      </c>
      <c r="Q2459" t="s">
        <v>2550</v>
      </c>
      <c r="R2459" t="s">
        <v>3200</v>
      </c>
      <c r="S2459" t="s">
        <v>4798</v>
      </c>
      <c r="T2459" t="s">
        <v>588</v>
      </c>
      <c r="U2459" t="s">
        <v>4799</v>
      </c>
      <c r="V2459" t="s">
        <v>4800</v>
      </c>
      <c r="W2459" t="s">
        <v>588</v>
      </c>
      <c r="X2459" t="str">
        <f t="shared" si="38"/>
        <v>Funcionamiento</v>
      </c>
      <c r="Y2459" t="s">
        <v>2519</v>
      </c>
    </row>
    <row r="2460" spans="1:25" x14ac:dyDescent="0.2">
      <c r="A2460" t="s">
        <v>3200</v>
      </c>
      <c r="B2460" t="s">
        <v>4238</v>
      </c>
      <c r="C2460" s="71" t="s">
        <v>4797</v>
      </c>
      <c r="D2460" t="s">
        <v>583</v>
      </c>
      <c r="E2460" t="s">
        <v>584</v>
      </c>
      <c r="F2460" t="s">
        <v>4704</v>
      </c>
      <c r="G2460" t="s">
        <v>2519</v>
      </c>
      <c r="H2460" t="s">
        <v>177</v>
      </c>
      <c r="I2460" t="s">
        <v>131</v>
      </c>
      <c r="J2460" t="s">
        <v>37</v>
      </c>
      <c r="K2460" t="s">
        <v>586</v>
      </c>
      <c r="L2460" t="s">
        <v>39</v>
      </c>
      <c r="M2460">
        <v>1328100</v>
      </c>
      <c r="N2460">
        <v>0</v>
      </c>
      <c r="O2460">
        <v>1328100</v>
      </c>
      <c r="P2460">
        <v>0</v>
      </c>
      <c r="Q2460" t="s">
        <v>2550</v>
      </c>
      <c r="R2460" t="s">
        <v>3200</v>
      </c>
      <c r="S2460" t="s">
        <v>4798</v>
      </c>
      <c r="T2460" t="s">
        <v>588</v>
      </c>
      <c r="U2460" t="s">
        <v>4799</v>
      </c>
      <c r="V2460" t="s">
        <v>4800</v>
      </c>
      <c r="W2460" t="s">
        <v>588</v>
      </c>
      <c r="X2460" t="str">
        <f t="shared" si="38"/>
        <v>Funcionamiento</v>
      </c>
      <c r="Y2460" t="s">
        <v>2519</v>
      </c>
    </row>
    <row r="2461" spans="1:25" x14ac:dyDescent="0.2">
      <c r="A2461" t="s">
        <v>3146</v>
      </c>
      <c r="B2461" t="s">
        <v>4238</v>
      </c>
      <c r="C2461" s="71" t="s">
        <v>4801</v>
      </c>
      <c r="D2461" t="s">
        <v>583</v>
      </c>
      <c r="E2461" t="s">
        <v>584</v>
      </c>
      <c r="F2461" t="s">
        <v>4704</v>
      </c>
      <c r="G2461" t="s">
        <v>2519</v>
      </c>
      <c r="H2461" t="s">
        <v>172</v>
      </c>
      <c r="I2461" t="s">
        <v>126</v>
      </c>
      <c r="J2461" t="s">
        <v>37</v>
      </c>
      <c r="K2461" t="s">
        <v>586</v>
      </c>
      <c r="L2461" t="s">
        <v>39</v>
      </c>
      <c r="M2461">
        <v>1159200</v>
      </c>
      <c r="N2461">
        <v>0</v>
      </c>
      <c r="O2461">
        <v>1159200</v>
      </c>
      <c r="P2461">
        <v>0</v>
      </c>
      <c r="Q2461" t="s">
        <v>2551</v>
      </c>
      <c r="R2461" t="s">
        <v>3146</v>
      </c>
      <c r="S2461" t="s">
        <v>4802</v>
      </c>
      <c r="T2461" t="s">
        <v>588</v>
      </c>
      <c r="U2461" t="s">
        <v>4803</v>
      </c>
      <c r="V2461" t="s">
        <v>4804</v>
      </c>
      <c r="W2461" t="s">
        <v>588</v>
      </c>
      <c r="X2461" t="str">
        <f t="shared" si="38"/>
        <v>Funcionamiento</v>
      </c>
      <c r="Y2461" t="s">
        <v>2519</v>
      </c>
    </row>
    <row r="2462" spans="1:25" x14ac:dyDescent="0.2">
      <c r="A2462" t="s">
        <v>3146</v>
      </c>
      <c r="B2462" t="s">
        <v>4238</v>
      </c>
      <c r="C2462" s="71" t="s">
        <v>4801</v>
      </c>
      <c r="D2462" t="s">
        <v>583</v>
      </c>
      <c r="E2462" t="s">
        <v>584</v>
      </c>
      <c r="F2462" t="s">
        <v>4704</v>
      </c>
      <c r="G2462" t="s">
        <v>2519</v>
      </c>
      <c r="H2462" t="s">
        <v>175</v>
      </c>
      <c r="I2462" t="s">
        <v>129</v>
      </c>
      <c r="J2462" t="s">
        <v>37</v>
      </c>
      <c r="K2462" t="s">
        <v>586</v>
      </c>
      <c r="L2462" t="s">
        <v>39</v>
      </c>
      <c r="M2462">
        <v>59700</v>
      </c>
      <c r="N2462">
        <v>0</v>
      </c>
      <c r="O2462">
        <v>59700</v>
      </c>
      <c r="P2462">
        <v>0</v>
      </c>
      <c r="Q2462" t="s">
        <v>2551</v>
      </c>
      <c r="R2462" t="s">
        <v>3146</v>
      </c>
      <c r="S2462" t="s">
        <v>4802</v>
      </c>
      <c r="T2462" t="s">
        <v>588</v>
      </c>
      <c r="U2462" t="s">
        <v>4803</v>
      </c>
      <c r="V2462" t="s">
        <v>4804</v>
      </c>
      <c r="W2462" t="s">
        <v>588</v>
      </c>
      <c r="X2462" t="str">
        <f t="shared" si="38"/>
        <v>Funcionamiento</v>
      </c>
      <c r="Y2462" t="s">
        <v>2519</v>
      </c>
    </row>
    <row r="2463" spans="1:25" x14ac:dyDescent="0.2">
      <c r="A2463" t="s">
        <v>3146</v>
      </c>
      <c r="B2463" t="s">
        <v>4238</v>
      </c>
      <c r="C2463" s="71" t="s">
        <v>4801</v>
      </c>
      <c r="D2463" t="s">
        <v>583</v>
      </c>
      <c r="E2463" t="s">
        <v>584</v>
      </c>
      <c r="F2463" t="s">
        <v>4704</v>
      </c>
      <c r="G2463" t="s">
        <v>2519</v>
      </c>
      <c r="H2463" t="s">
        <v>177</v>
      </c>
      <c r="I2463" t="s">
        <v>131</v>
      </c>
      <c r="J2463" t="s">
        <v>37</v>
      </c>
      <c r="K2463" t="s">
        <v>586</v>
      </c>
      <c r="L2463" t="s">
        <v>39</v>
      </c>
      <c r="M2463">
        <v>116500</v>
      </c>
      <c r="N2463">
        <v>0</v>
      </c>
      <c r="O2463">
        <v>116500</v>
      </c>
      <c r="P2463">
        <v>0</v>
      </c>
      <c r="Q2463" t="s">
        <v>2551</v>
      </c>
      <c r="R2463" t="s">
        <v>3146</v>
      </c>
      <c r="S2463" t="s">
        <v>4802</v>
      </c>
      <c r="T2463" t="s">
        <v>588</v>
      </c>
      <c r="U2463" t="s">
        <v>4803</v>
      </c>
      <c r="V2463" t="s">
        <v>4804</v>
      </c>
      <c r="W2463" t="s">
        <v>588</v>
      </c>
      <c r="X2463" t="str">
        <f t="shared" si="38"/>
        <v>Funcionamiento</v>
      </c>
      <c r="Y2463" t="s">
        <v>2519</v>
      </c>
    </row>
    <row r="2464" spans="1:25" x14ac:dyDescent="0.2">
      <c r="A2464" t="s">
        <v>3146</v>
      </c>
      <c r="B2464" t="s">
        <v>4238</v>
      </c>
      <c r="C2464" s="71" t="s">
        <v>4801</v>
      </c>
      <c r="D2464" t="s">
        <v>583</v>
      </c>
      <c r="E2464" t="s">
        <v>584</v>
      </c>
      <c r="F2464" t="s">
        <v>4704</v>
      </c>
      <c r="G2464" t="s">
        <v>2519</v>
      </c>
      <c r="H2464" t="s">
        <v>174</v>
      </c>
      <c r="I2464" t="s">
        <v>128</v>
      </c>
      <c r="J2464" t="s">
        <v>37</v>
      </c>
      <c r="K2464" t="s">
        <v>586</v>
      </c>
      <c r="L2464" t="s">
        <v>39</v>
      </c>
      <c r="M2464">
        <v>232800</v>
      </c>
      <c r="N2464">
        <v>0</v>
      </c>
      <c r="O2464">
        <v>232800</v>
      </c>
      <c r="P2464">
        <v>0</v>
      </c>
      <c r="Q2464" t="s">
        <v>2551</v>
      </c>
      <c r="R2464" t="s">
        <v>3146</v>
      </c>
      <c r="S2464" t="s">
        <v>4802</v>
      </c>
      <c r="T2464" t="s">
        <v>588</v>
      </c>
      <c r="U2464" t="s">
        <v>4803</v>
      </c>
      <c r="V2464" t="s">
        <v>4804</v>
      </c>
      <c r="W2464" t="s">
        <v>588</v>
      </c>
      <c r="X2464" t="str">
        <f t="shared" si="38"/>
        <v>Funcionamiento</v>
      </c>
      <c r="Y2464" t="s">
        <v>2519</v>
      </c>
    </row>
    <row r="2465" spans="1:25" x14ac:dyDescent="0.2">
      <c r="A2465" t="s">
        <v>3146</v>
      </c>
      <c r="B2465" t="s">
        <v>4238</v>
      </c>
      <c r="C2465" s="71" t="s">
        <v>4801</v>
      </c>
      <c r="D2465" t="s">
        <v>583</v>
      </c>
      <c r="E2465" t="s">
        <v>584</v>
      </c>
      <c r="F2465" t="s">
        <v>4704</v>
      </c>
      <c r="G2465" t="s">
        <v>2519</v>
      </c>
      <c r="H2465" t="s">
        <v>176</v>
      </c>
      <c r="I2465" t="s">
        <v>130</v>
      </c>
      <c r="J2465" t="s">
        <v>37</v>
      </c>
      <c r="K2465" t="s">
        <v>586</v>
      </c>
      <c r="L2465" t="s">
        <v>39</v>
      </c>
      <c r="M2465">
        <v>174300</v>
      </c>
      <c r="N2465">
        <v>0</v>
      </c>
      <c r="O2465">
        <v>174300</v>
      </c>
      <c r="P2465">
        <v>0</v>
      </c>
      <c r="Q2465" t="s">
        <v>2551</v>
      </c>
      <c r="R2465" t="s">
        <v>3146</v>
      </c>
      <c r="S2465" t="s">
        <v>4802</v>
      </c>
      <c r="T2465" t="s">
        <v>588</v>
      </c>
      <c r="U2465" t="s">
        <v>4803</v>
      </c>
      <c r="V2465" t="s">
        <v>4804</v>
      </c>
      <c r="W2465" t="s">
        <v>588</v>
      </c>
      <c r="X2465" t="str">
        <f t="shared" si="38"/>
        <v>Funcionamiento</v>
      </c>
      <c r="Y2465" t="s">
        <v>2519</v>
      </c>
    </row>
    <row r="2466" spans="1:25" x14ac:dyDescent="0.2">
      <c r="A2466" t="s">
        <v>3146</v>
      </c>
      <c r="B2466" t="s">
        <v>4238</v>
      </c>
      <c r="C2466" s="71" t="s">
        <v>4801</v>
      </c>
      <c r="D2466" t="s">
        <v>583</v>
      </c>
      <c r="E2466" t="s">
        <v>584</v>
      </c>
      <c r="F2466" t="s">
        <v>4704</v>
      </c>
      <c r="G2466" t="s">
        <v>2519</v>
      </c>
      <c r="H2466" t="s">
        <v>173</v>
      </c>
      <c r="I2466" t="s">
        <v>127</v>
      </c>
      <c r="J2466" t="s">
        <v>37</v>
      </c>
      <c r="K2466" t="s">
        <v>586</v>
      </c>
      <c r="L2466" t="s">
        <v>39</v>
      </c>
      <c r="M2466">
        <v>746000</v>
      </c>
      <c r="N2466">
        <v>0</v>
      </c>
      <c r="O2466">
        <v>746000</v>
      </c>
      <c r="P2466">
        <v>0</v>
      </c>
      <c r="Q2466" t="s">
        <v>2551</v>
      </c>
      <c r="R2466" t="s">
        <v>3146</v>
      </c>
      <c r="S2466" t="s">
        <v>4802</v>
      </c>
      <c r="T2466" t="s">
        <v>588</v>
      </c>
      <c r="U2466" t="s">
        <v>4803</v>
      </c>
      <c r="V2466" t="s">
        <v>4804</v>
      </c>
      <c r="W2466" t="s">
        <v>588</v>
      </c>
      <c r="X2466" t="str">
        <f t="shared" si="38"/>
        <v>Funcionamiento</v>
      </c>
      <c r="Y2466" t="s">
        <v>2519</v>
      </c>
    </row>
    <row r="2467" spans="1:25" x14ac:dyDescent="0.2">
      <c r="A2467" t="s">
        <v>3211</v>
      </c>
      <c r="B2467" t="s">
        <v>3539</v>
      </c>
      <c r="C2467" s="71" t="s">
        <v>4805</v>
      </c>
      <c r="D2467" t="s">
        <v>583</v>
      </c>
      <c r="E2467" t="s">
        <v>584</v>
      </c>
      <c r="F2467" t="s">
        <v>4704</v>
      </c>
      <c r="G2467" t="s">
        <v>2519</v>
      </c>
      <c r="H2467" t="s">
        <v>168</v>
      </c>
      <c r="I2467" t="s">
        <v>122</v>
      </c>
      <c r="J2467" t="s">
        <v>37</v>
      </c>
      <c r="K2467" t="s">
        <v>586</v>
      </c>
      <c r="L2467" t="s">
        <v>39</v>
      </c>
      <c r="M2467">
        <v>59482785</v>
      </c>
      <c r="N2467">
        <v>0</v>
      </c>
      <c r="O2467">
        <v>59482785</v>
      </c>
      <c r="P2467">
        <v>0</v>
      </c>
      <c r="Q2467" t="s">
        <v>2552</v>
      </c>
      <c r="R2467" t="s">
        <v>3211</v>
      </c>
      <c r="S2467" t="s">
        <v>4743</v>
      </c>
      <c r="T2467" t="s">
        <v>588</v>
      </c>
      <c r="U2467" t="s">
        <v>4806</v>
      </c>
      <c r="V2467" t="s">
        <v>4807</v>
      </c>
      <c r="W2467" t="s">
        <v>588</v>
      </c>
      <c r="X2467" t="str">
        <f t="shared" si="38"/>
        <v>Funcionamiento</v>
      </c>
      <c r="Y2467" t="s">
        <v>2519</v>
      </c>
    </row>
    <row r="2468" spans="1:25" x14ac:dyDescent="0.2">
      <c r="A2468" t="s">
        <v>3215</v>
      </c>
      <c r="B2468" t="s">
        <v>3539</v>
      </c>
      <c r="C2468" s="71" t="s">
        <v>4808</v>
      </c>
      <c r="D2468" t="s">
        <v>583</v>
      </c>
      <c r="E2468" t="s">
        <v>584</v>
      </c>
      <c r="F2468" t="s">
        <v>3090</v>
      </c>
      <c r="G2468" t="s">
        <v>2519</v>
      </c>
      <c r="H2468" t="s">
        <v>198</v>
      </c>
      <c r="I2468" t="s">
        <v>157</v>
      </c>
      <c r="J2468" t="s">
        <v>48</v>
      </c>
      <c r="K2468" t="s">
        <v>596</v>
      </c>
      <c r="L2468" t="s">
        <v>39</v>
      </c>
      <c r="M2468">
        <v>3000000</v>
      </c>
      <c r="N2468">
        <v>0</v>
      </c>
      <c r="O2468">
        <v>3000000</v>
      </c>
      <c r="P2468">
        <v>1621315.5</v>
      </c>
      <c r="Q2468" t="s">
        <v>2553</v>
      </c>
      <c r="R2468" t="s">
        <v>3215</v>
      </c>
      <c r="S2468" t="s">
        <v>11457</v>
      </c>
      <c r="T2468" t="s">
        <v>11458</v>
      </c>
      <c r="U2468" t="s">
        <v>11459</v>
      </c>
      <c r="V2468" t="s">
        <v>11460</v>
      </c>
      <c r="W2468" t="s">
        <v>588</v>
      </c>
      <c r="X2468" t="str">
        <f t="shared" si="38"/>
        <v>Inversión</v>
      </c>
      <c r="Y2468" t="s">
        <v>708</v>
      </c>
    </row>
    <row r="2469" spans="1:25" x14ac:dyDescent="0.2">
      <c r="A2469" t="s">
        <v>3215</v>
      </c>
      <c r="B2469" t="s">
        <v>3539</v>
      </c>
      <c r="C2469" s="71" t="s">
        <v>4808</v>
      </c>
      <c r="D2469" t="s">
        <v>583</v>
      </c>
      <c r="E2469" t="s">
        <v>584</v>
      </c>
      <c r="F2469" t="s">
        <v>3090</v>
      </c>
      <c r="G2469" t="s">
        <v>2519</v>
      </c>
      <c r="H2469" t="s">
        <v>198</v>
      </c>
      <c r="I2469" t="s">
        <v>157</v>
      </c>
      <c r="J2469" t="s">
        <v>37</v>
      </c>
      <c r="K2469" t="s">
        <v>709</v>
      </c>
      <c r="L2469" t="s">
        <v>39</v>
      </c>
      <c r="M2469">
        <v>0</v>
      </c>
      <c r="N2469">
        <v>940246</v>
      </c>
      <c r="O2469">
        <v>940246</v>
      </c>
      <c r="P2469">
        <v>130003</v>
      </c>
      <c r="Q2469" t="s">
        <v>2553</v>
      </c>
      <c r="R2469" t="s">
        <v>3215</v>
      </c>
      <c r="S2469" t="s">
        <v>11457</v>
      </c>
      <c r="T2469" t="s">
        <v>11458</v>
      </c>
      <c r="U2469" t="s">
        <v>11459</v>
      </c>
      <c r="V2469" t="s">
        <v>11460</v>
      </c>
      <c r="W2469" t="s">
        <v>588</v>
      </c>
      <c r="X2469" t="str">
        <f t="shared" si="38"/>
        <v>Inversión</v>
      </c>
      <c r="Y2469" t="s">
        <v>708</v>
      </c>
    </row>
    <row r="2470" spans="1:25" x14ac:dyDescent="0.2">
      <c r="A2470" t="s">
        <v>3160</v>
      </c>
      <c r="B2470" t="s">
        <v>4651</v>
      </c>
      <c r="C2470" s="71" t="s">
        <v>4809</v>
      </c>
      <c r="D2470" t="s">
        <v>583</v>
      </c>
      <c r="E2470" t="s">
        <v>584</v>
      </c>
      <c r="F2470" t="s">
        <v>3087</v>
      </c>
      <c r="G2470" t="s">
        <v>2519</v>
      </c>
      <c r="H2470" t="s">
        <v>197</v>
      </c>
      <c r="I2470" t="s">
        <v>155</v>
      </c>
      <c r="J2470" t="s">
        <v>37</v>
      </c>
      <c r="K2470" t="s">
        <v>709</v>
      </c>
      <c r="L2470" t="s">
        <v>39</v>
      </c>
      <c r="M2470">
        <v>12222612</v>
      </c>
      <c r="N2470">
        <v>814841</v>
      </c>
      <c r="O2470">
        <v>13037453</v>
      </c>
      <c r="P2470">
        <v>814841</v>
      </c>
      <c r="Q2470" t="s">
        <v>2554</v>
      </c>
      <c r="R2470" t="s">
        <v>3160</v>
      </c>
      <c r="S2470" t="s">
        <v>4810</v>
      </c>
      <c r="T2470" t="s">
        <v>4811</v>
      </c>
      <c r="U2470" t="s">
        <v>11461</v>
      </c>
      <c r="V2470" t="s">
        <v>9058</v>
      </c>
      <c r="W2470" t="s">
        <v>588</v>
      </c>
      <c r="X2470" t="str">
        <f t="shared" si="38"/>
        <v>Inversión</v>
      </c>
      <c r="Y2470" t="s">
        <v>626</v>
      </c>
    </row>
    <row r="2471" spans="1:25" x14ac:dyDescent="0.2">
      <c r="A2471" t="s">
        <v>3150</v>
      </c>
      <c r="B2471" t="s">
        <v>3198</v>
      </c>
      <c r="C2471" s="71" t="s">
        <v>4812</v>
      </c>
      <c r="D2471" t="s">
        <v>583</v>
      </c>
      <c r="E2471" t="s">
        <v>584</v>
      </c>
      <c r="F2471" t="s">
        <v>3087</v>
      </c>
      <c r="G2471" t="s">
        <v>2519</v>
      </c>
      <c r="H2471" t="s">
        <v>197</v>
      </c>
      <c r="I2471" t="s">
        <v>155</v>
      </c>
      <c r="J2471" t="s">
        <v>37</v>
      </c>
      <c r="K2471" t="s">
        <v>709</v>
      </c>
      <c r="L2471" t="s">
        <v>39</v>
      </c>
      <c r="M2471">
        <v>21000000</v>
      </c>
      <c r="N2471">
        <v>700000</v>
      </c>
      <c r="O2471">
        <v>21700000</v>
      </c>
      <c r="P2471">
        <v>700000</v>
      </c>
      <c r="Q2471" t="s">
        <v>2555</v>
      </c>
      <c r="R2471" t="s">
        <v>3223</v>
      </c>
      <c r="S2471" t="s">
        <v>4813</v>
      </c>
      <c r="T2471" t="s">
        <v>4814</v>
      </c>
      <c r="U2471" t="s">
        <v>9059</v>
      </c>
      <c r="V2471" t="s">
        <v>9060</v>
      </c>
      <c r="W2471" t="s">
        <v>588</v>
      </c>
      <c r="X2471" t="str">
        <f t="shared" si="38"/>
        <v>Inversión</v>
      </c>
      <c r="Y2471" t="s">
        <v>626</v>
      </c>
    </row>
    <row r="2472" spans="1:25" x14ac:dyDescent="0.2">
      <c r="A2472" t="s">
        <v>3223</v>
      </c>
      <c r="B2472" t="s">
        <v>3198</v>
      </c>
      <c r="C2472" s="71" t="s">
        <v>4815</v>
      </c>
      <c r="D2472" t="s">
        <v>583</v>
      </c>
      <c r="E2472" t="s">
        <v>584</v>
      </c>
      <c r="F2472" t="s">
        <v>3087</v>
      </c>
      <c r="G2472" t="s">
        <v>2519</v>
      </c>
      <c r="H2472" t="s">
        <v>197</v>
      </c>
      <c r="I2472" t="s">
        <v>155</v>
      </c>
      <c r="J2472" t="s">
        <v>37</v>
      </c>
      <c r="K2472" t="s">
        <v>709</v>
      </c>
      <c r="L2472" t="s">
        <v>39</v>
      </c>
      <c r="M2472">
        <v>17500000</v>
      </c>
      <c r="N2472">
        <v>1633333</v>
      </c>
      <c r="O2472">
        <v>19133333</v>
      </c>
      <c r="P2472">
        <v>1633333</v>
      </c>
      <c r="Q2472" t="s">
        <v>2556</v>
      </c>
      <c r="R2472" t="s">
        <v>3229</v>
      </c>
      <c r="S2472" t="s">
        <v>4816</v>
      </c>
      <c r="T2472" t="s">
        <v>4817</v>
      </c>
      <c r="U2472" t="s">
        <v>9061</v>
      </c>
      <c r="V2472" t="s">
        <v>9062</v>
      </c>
      <c r="W2472" t="s">
        <v>588</v>
      </c>
      <c r="X2472" t="str">
        <f t="shared" si="38"/>
        <v>Inversión</v>
      </c>
      <c r="Y2472" t="s">
        <v>626</v>
      </c>
    </row>
    <row r="2473" spans="1:25" x14ac:dyDescent="0.2">
      <c r="A2473" t="s">
        <v>3229</v>
      </c>
      <c r="B2473" t="s">
        <v>3198</v>
      </c>
      <c r="C2473" s="71" t="s">
        <v>4818</v>
      </c>
      <c r="D2473" t="s">
        <v>583</v>
      </c>
      <c r="E2473" t="s">
        <v>584</v>
      </c>
      <c r="F2473" t="s">
        <v>3087</v>
      </c>
      <c r="G2473" t="s">
        <v>2519</v>
      </c>
      <c r="H2473" t="s">
        <v>197</v>
      </c>
      <c r="I2473" t="s">
        <v>155</v>
      </c>
      <c r="J2473" t="s">
        <v>37</v>
      </c>
      <c r="K2473" t="s">
        <v>709</v>
      </c>
      <c r="L2473" t="s">
        <v>39</v>
      </c>
      <c r="M2473">
        <v>75843000</v>
      </c>
      <c r="N2473">
        <v>-3947208</v>
      </c>
      <c r="O2473">
        <v>71895792</v>
      </c>
      <c r="P2473">
        <v>97752</v>
      </c>
      <c r="Q2473" t="s">
        <v>2557</v>
      </c>
      <c r="R2473" t="s">
        <v>3235</v>
      </c>
      <c r="S2473" t="s">
        <v>4819</v>
      </c>
      <c r="T2473" t="s">
        <v>4820</v>
      </c>
      <c r="U2473" t="s">
        <v>11462</v>
      </c>
      <c r="V2473" t="s">
        <v>11463</v>
      </c>
      <c r="W2473" t="s">
        <v>588</v>
      </c>
      <c r="X2473" t="str">
        <f t="shared" si="38"/>
        <v>Inversión</v>
      </c>
      <c r="Y2473" t="s">
        <v>626</v>
      </c>
    </row>
    <row r="2474" spans="1:25" x14ac:dyDescent="0.2">
      <c r="A2474" t="s">
        <v>3235</v>
      </c>
      <c r="B2474" t="s">
        <v>3198</v>
      </c>
      <c r="C2474" s="71" t="s">
        <v>4821</v>
      </c>
      <c r="D2474" t="s">
        <v>583</v>
      </c>
      <c r="E2474" t="s">
        <v>584</v>
      </c>
      <c r="F2474" t="s">
        <v>3087</v>
      </c>
      <c r="G2474" t="s">
        <v>2519</v>
      </c>
      <c r="H2474" t="s">
        <v>197</v>
      </c>
      <c r="I2474" t="s">
        <v>155</v>
      </c>
      <c r="J2474" t="s">
        <v>48</v>
      </c>
      <c r="K2474" t="s">
        <v>596</v>
      </c>
      <c r="L2474" t="s">
        <v>39</v>
      </c>
      <c r="M2474">
        <v>0</v>
      </c>
      <c r="N2474">
        <v>0</v>
      </c>
      <c r="O2474">
        <v>0</v>
      </c>
      <c r="P2474">
        <v>0</v>
      </c>
      <c r="Q2474" t="s">
        <v>2558</v>
      </c>
      <c r="R2474" t="s">
        <v>3167</v>
      </c>
      <c r="S2474" t="s">
        <v>4507</v>
      </c>
      <c r="T2474" t="s">
        <v>4822</v>
      </c>
      <c r="U2474" t="s">
        <v>11464</v>
      </c>
      <c r="V2474" t="s">
        <v>9063</v>
      </c>
      <c r="W2474" t="s">
        <v>588</v>
      </c>
      <c r="X2474" t="str">
        <f t="shared" si="38"/>
        <v>Inversión</v>
      </c>
      <c r="Y2474" t="s">
        <v>626</v>
      </c>
    </row>
    <row r="2475" spans="1:25" x14ac:dyDescent="0.2">
      <c r="A2475" t="s">
        <v>3235</v>
      </c>
      <c r="B2475" t="s">
        <v>3198</v>
      </c>
      <c r="C2475" s="71" t="s">
        <v>4821</v>
      </c>
      <c r="D2475" t="s">
        <v>583</v>
      </c>
      <c r="E2475" t="s">
        <v>584</v>
      </c>
      <c r="F2475" t="s">
        <v>3087</v>
      </c>
      <c r="G2475" t="s">
        <v>2519</v>
      </c>
      <c r="H2475" t="s">
        <v>197</v>
      </c>
      <c r="I2475" t="s">
        <v>155</v>
      </c>
      <c r="J2475" t="s">
        <v>37</v>
      </c>
      <c r="K2475" t="s">
        <v>709</v>
      </c>
      <c r="L2475" t="s">
        <v>39</v>
      </c>
      <c r="M2475">
        <v>15562038</v>
      </c>
      <c r="N2475">
        <v>518735</v>
      </c>
      <c r="O2475">
        <v>16080773</v>
      </c>
      <c r="P2475">
        <v>518735</v>
      </c>
      <c r="Q2475" t="s">
        <v>2558</v>
      </c>
      <c r="R2475" t="s">
        <v>3167</v>
      </c>
      <c r="S2475" t="s">
        <v>4507</v>
      </c>
      <c r="T2475" t="s">
        <v>4822</v>
      </c>
      <c r="U2475" t="s">
        <v>11464</v>
      </c>
      <c r="V2475" t="s">
        <v>9063</v>
      </c>
      <c r="W2475" t="s">
        <v>588</v>
      </c>
      <c r="X2475" t="str">
        <f t="shared" si="38"/>
        <v>Inversión</v>
      </c>
      <c r="Y2475" t="s">
        <v>626</v>
      </c>
    </row>
    <row r="2476" spans="1:25" x14ac:dyDescent="0.2">
      <c r="A2476" t="s">
        <v>3167</v>
      </c>
      <c r="B2476" t="s">
        <v>3198</v>
      </c>
      <c r="C2476" s="71" t="s">
        <v>4823</v>
      </c>
      <c r="D2476" t="s">
        <v>583</v>
      </c>
      <c r="E2476" t="s">
        <v>584</v>
      </c>
      <c r="F2476" t="s">
        <v>3087</v>
      </c>
      <c r="G2476" t="s">
        <v>2519</v>
      </c>
      <c r="H2476" t="s">
        <v>197</v>
      </c>
      <c r="I2476" t="s">
        <v>155</v>
      </c>
      <c r="J2476" t="s">
        <v>37</v>
      </c>
      <c r="K2476" t="s">
        <v>709</v>
      </c>
      <c r="L2476" t="s">
        <v>39</v>
      </c>
      <c r="M2476">
        <v>31124076</v>
      </c>
      <c r="N2476">
        <v>951014</v>
      </c>
      <c r="O2476">
        <v>32075090</v>
      </c>
      <c r="P2476">
        <v>951014</v>
      </c>
      <c r="Q2476" t="s">
        <v>2559</v>
      </c>
      <c r="R2476" t="s">
        <v>3245</v>
      </c>
      <c r="S2476" t="s">
        <v>4824</v>
      </c>
      <c r="T2476" t="s">
        <v>4825</v>
      </c>
      <c r="U2476" t="s">
        <v>9064</v>
      </c>
      <c r="V2476" t="s">
        <v>9065</v>
      </c>
      <c r="W2476" t="s">
        <v>588</v>
      </c>
      <c r="X2476" t="str">
        <f t="shared" si="38"/>
        <v>Inversión</v>
      </c>
      <c r="Y2476" t="s">
        <v>626</v>
      </c>
    </row>
    <row r="2477" spans="1:25" x14ac:dyDescent="0.2">
      <c r="A2477" t="s">
        <v>3245</v>
      </c>
      <c r="B2477" t="s">
        <v>3198</v>
      </c>
      <c r="C2477" s="71" t="s">
        <v>4826</v>
      </c>
      <c r="D2477" t="s">
        <v>583</v>
      </c>
      <c r="E2477" t="s">
        <v>584</v>
      </c>
      <c r="F2477" t="s">
        <v>3087</v>
      </c>
      <c r="G2477" t="s">
        <v>2519</v>
      </c>
      <c r="H2477" t="s">
        <v>197</v>
      </c>
      <c r="I2477" t="s">
        <v>155</v>
      </c>
      <c r="J2477" t="s">
        <v>37</v>
      </c>
      <c r="K2477" t="s">
        <v>709</v>
      </c>
      <c r="L2477" t="s">
        <v>39</v>
      </c>
      <c r="M2477">
        <v>9910152</v>
      </c>
      <c r="N2477">
        <v>275282</v>
      </c>
      <c r="O2477">
        <v>10185434</v>
      </c>
      <c r="P2477">
        <v>275282</v>
      </c>
      <c r="Q2477" t="s">
        <v>2560</v>
      </c>
      <c r="R2477" t="s">
        <v>3166</v>
      </c>
      <c r="S2477" t="s">
        <v>4827</v>
      </c>
      <c r="T2477" t="s">
        <v>4828</v>
      </c>
      <c r="U2477" t="s">
        <v>9066</v>
      </c>
      <c r="V2477" t="s">
        <v>9067</v>
      </c>
      <c r="W2477" t="s">
        <v>588</v>
      </c>
      <c r="X2477" t="str">
        <f t="shared" si="38"/>
        <v>Inversión</v>
      </c>
      <c r="Y2477" t="s">
        <v>626</v>
      </c>
    </row>
    <row r="2478" spans="1:25" x14ac:dyDescent="0.2">
      <c r="A2478" t="s">
        <v>3245</v>
      </c>
      <c r="B2478" t="s">
        <v>3198</v>
      </c>
      <c r="C2478" s="71" t="s">
        <v>4826</v>
      </c>
      <c r="D2478" t="s">
        <v>583</v>
      </c>
      <c r="E2478" t="s">
        <v>584</v>
      </c>
      <c r="F2478" t="s">
        <v>3087</v>
      </c>
      <c r="G2478" t="s">
        <v>2519</v>
      </c>
      <c r="H2478" t="s">
        <v>197</v>
      </c>
      <c r="I2478" t="s">
        <v>155</v>
      </c>
      <c r="J2478" t="s">
        <v>48</v>
      </c>
      <c r="K2478" t="s">
        <v>596</v>
      </c>
      <c r="L2478" t="s">
        <v>39</v>
      </c>
      <c r="M2478">
        <v>0</v>
      </c>
      <c r="N2478">
        <v>0</v>
      </c>
      <c r="O2478">
        <v>0</v>
      </c>
      <c r="P2478">
        <v>0</v>
      </c>
      <c r="Q2478" t="s">
        <v>2560</v>
      </c>
      <c r="R2478" t="s">
        <v>3166</v>
      </c>
      <c r="S2478" t="s">
        <v>4827</v>
      </c>
      <c r="T2478" t="s">
        <v>4828</v>
      </c>
      <c r="U2478" t="s">
        <v>9066</v>
      </c>
      <c r="V2478" t="s">
        <v>9067</v>
      </c>
      <c r="W2478" t="s">
        <v>588</v>
      </c>
      <c r="X2478" t="str">
        <f t="shared" si="38"/>
        <v>Inversión</v>
      </c>
      <c r="Y2478" t="s">
        <v>626</v>
      </c>
    </row>
    <row r="2479" spans="1:25" x14ac:dyDescent="0.2">
      <c r="A2479" t="s">
        <v>3166</v>
      </c>
      <c r="B2479" t="s">
        <v>3198</v>
      </c>
      <c r="C2479" s="71" t="s">
        <v>4829</v>
      </c>
      <c r="D2479" t="s">
        <v>583</v>
      </c>
      <c r="E2479" t="s">
        <v>584</v>
      </c>
      <c r="F2479" t="s">
        <v>4704</v>
      </c>
      <c r="G2479" t="s">
        <v>2519</v>
      </c>
      <c r="H2479" t="s">
        <v>164</v>
      </c>
      <c r="I2479" t="s">
        <v>118</v>
      </c>
      <c r="J2479" t="s">
        <v>37</v>
      </c>
      <c r="K2479" t="s">
        <v>586</v>
      </c>
      <c r="L2479" t="s">
        <v>39</v>
      </c>
      <c r="M2479">
        <v>50056010</v>
      </c>
      <c r="N2479">
        <v>0</v>
      </c>
      <c r="O2479">
        <v>50056010</v>
      </c>
      <c r="P2479">
        <v>0</v>
      </c>
      <c r="Q2479" t="s">
        <v>2255</v>
      </c>
      <c r="R2479" t="s">
        <v>3282</v>
      </c>
      <c r="S2479" t="s">
        <v>4830</v>
      </c>
      <c r="T2479" t="s">
        <v>588</v>
      </c>
      <c r="U2479" t="s">
        <v>4831</v>
      </c>
      <c r="V2479" t="s">
        <v>4832</v>
      </c>
      <c r="W2479" t="s">
        <v>588</v>
      </c>
      <c r="X2479" t="str">
        <f t="shared" si="38"/>
        <v>Funcionamiento</v>
      </c>
      <c r="Y2479" t="s">
        <v>2519</v>
      </c>
    </row>
    <row r="2480" spans="1:25" x14ac:dyDescent="0.2">
      <c r="A2480" t="s">
        <v>3166</v>
      </c>
      <c r="B2480" t="s">
        <v>3198</v>
      </c>
      <c r="C2480" s="71" t="s">
        <v>4829</v>
      </c>
      <c r="D2480" t="s">
        <v>583</v>
      </c>
      <c r="E2480" t="s">
        <v>584</v>
      </c>
      <c r="F2480" t="s">
        <v>4704</v>
      </c>
      <c r="G2480" t="s">
        <v>2519</v>
      </c>
      <c r="H2480" t="s">
        <v>179</v>
      </c>
      <c r="I2480" t="s">
        <v>133</v>
      </c>
      <c r="J2480" t="s">
        <v>37</v>
      </c>
      <c r="K2480" t="s">
        <v>586</v>
      </c>
      <c r="L2480" t="s">
        <v>39</v>
      </c>
      <c r="M2480">
        <v>2003354</v>
      </c>
      <c r="N2480">
        <v>0</v>
      </c>
      <c r="O2480">
        <v>2003354</v>
      </c>
      <c r="P2480">
        <v>0</v>
      </c>
      <c r="Q2480" t="s">
        <v>2255</v>
      </c>
      <c r="R2480" t="s">
        <v>3282</v>
      </c>
      <c r="S2480" t="s">
        <v>4830</v>
      </c>
      <c r="T2480" t="s">
        <v>588</v>
      </c>
      <c r="U2480" t="s">
        <v>4831</v>
      </c>
      <c r="V2480" t="s">
        <v>4832</v>
      </c>
      <c r="W2480" t="s">
        <v>588</v>
      </c>
      <c r="X2480" t="str">
        <f t="shared" si="38"/>
        <v>Funcionamiento</v>
      </c>
      <c r="Y2480" t="s">
        <v>2519</v>
      </c>
    </row>
    <row r="2481" spans="1:25" x14ac:dyDescent="0.2">
      <c r="A2481" t="s">
        <v>3166</v>
      </c>
      <c r="B2481" t="s">
        <v>3198</v>
      </c>
      <c r="C2481" s="71" t="s">
        <v>4829</v>
      </c>
      <c r="D2481" t="s">
        <v>583</v>
      </c>
      <c r="E2481" t="s">
        <v>584</v>
      </c>
      <c r="F2481" t="s">
        <v>4704</v>
      </c>
      <c r="G2481" t="s">
        <v>2519</v>
      </c>
      <c r="H2481" t="s">
        <v>181</v>
      </c>
      <c r="I2481" t="s">
        <v>135</v>
      </c>
      <c r="J2481" t="s">
        <v>37</v>
      </c>
      <c r="K2481" t="s">
        <v>586</v>
      </c>
      <c r="L2481" t="s">
        <v>39</v>
      </c>
      <c r="M2481">
        <v>2354967</v>
      </c>
      <c r="N2481">
        <v>0</v>
      </c>
      <c r="O2481">
        <v>2354967</v>
      </c>
      <c r="P2481">
        <v>0</v>
      </c>
      <c r="Q2481" t="s">
        <v>2255</v>
      </c>
      <c r="R2481" t="s">
        <v>3282</v>
      </c>
      <c r="S2481" t="s">
        <v>4830</v>
      </c>
      <c r="T2481" t="s">
        <v>588</v>
      </c>
      <c r="U2481" t="s">
        <v>4831</v>
      </c>
      <c r="V2481" t="s">
        <v>4832</v>
      </c>
      <c r="W2481" t="s">
        <v>588</v>
      </c>
      <c r="X2481" t="str">
        <f t="shared" si="38"/>
        <v>Funcionamiento</v>
      </c>
      <c r="Y2481" t="s">
        <v>2519</v>
      </c>
    </row>
    <row r="2482" spans="1:25" x14ac:dyDescent="0.2">
      <c r="A2482" t="s">
        <v>3166</v>
      </c>
      <c r="B2482" t="s">
        <v>3198</v>
      </c>
      <c r="C2482" s="71" t="s">
        <v>4829</v>
      </c>
      <c r="D2482" t="s">
        <v>583</v>
      </c>
      <c r="E2482" t="s">
        <v>584</v>
      </c>
      <c r="F2482" t="s">
        <v>4704</v>
      </c>
      <c r="G2482" t="s">
        <v>2519</v>
      </c>
      <c r="H2482" t="s">
        <v>167</v>
      </c>
      <c r="I2482" t="s">
        <v>3051</v>
      </c>
      <c r="J2482" t="s">
        <v>37</v>
      </c>
      <c r="K2482" t="s">
        <v>586</v>
      </c>
      <c r="L2482" t="s">
        <v>39</v>
      </c>
      <c r="M2482">
        <v>1127966</v>
      </c>
      <c r="N2482">
        <v>0</v>
      </c>
      <c r="O2482">
        <v>1127966</v>
      </c>
      <c r="P2482">
        <v>0</v>
      </c>
      <c r="Q2482" t="s">
        <v>2255</v>
      </c>
      <c r="R2482" t="s">
        <v>3282</v>
      </c>
      <c r="S2482" t="s">
        <v>4830</v>
      </c>
      <c r="T2482" t="s">
        <v>588</v>
      </c>
      <c r="U2482" t="s">
        <v>4831</v>
      </c>
      <c r="V2482" t="s">
        <v>4832</v>
      </c>
      <c r="W2482" t="s">
        <v>588</v>
      </c>
      <c r="X2482" t="str">
        <f t="shared" si="38"/>
        <v>Funcionamiento</v>
      </c>
      <c r="Y2482" t="s">
        <v>2519</v>
      </c>
    </row>
    <row r="2483" spans="1:25" x14ac:dyDescent="0.2">
      <c r="A2483" t="s">
        <v>3166</v>
      </c>
      <c r="B2483" t="s">
        <v>3198</v>
      </c>
      <c r="C2483" s="71" t="s">
        <v>4829</v>
      </c>
      <c r="D2483" t="s">
        <v>583</v>
      </c>
      <c r="E2483" t="s">
        <v>584</v>
      </c>
      <c r="F2483" t="s">
        <v>4704</v>
      </c>
      <c r="G2483" t="s">
        <v>2519</v>
      </c>
      <c r="H2483" t="s">
        <v>166</v>
      </c>
      <c r="I2483" t="s">
        <v>120</v>
      </c>
      <c r="J2483" t="s">
        <v>37</v>
      </c>
      <c r="K2483" t="s">
        <v>586</v>
      </c>
      <c r="L2483" t="s">
        <v>39</v>
      </c>
      <c r="M2483">
        <v>857071</v>
      </c>
      <c r="N2483">
        <v>0</v>
      </c>
      <c r="O2483">
        <v>857071</v>
      </c>
      <c r="P2483">
        <v>0</v>
      </c>
      <c r="Q2483" t="s">
        <v>2255</v>
      </c>
      <c r="R2483" t="s">
        <v>3282</v>
      </c>
      <c r="S2483" t="s">
        <v>4830</v>
      </c>
      <c r="T2483" t="s">
        <v>588</v>
      </c>
      <c r="U2483" t="s">
        <v>4831</v>
      </c>
      <c r="V2483" t="s">
        <v>4832</v>
      </c>
      <c r="W2483" t="s">
        <v>588</v>
      </c>
      <c r="X2483" t="str">
        <f t="shared" si="38"/>
        <v>Funcionamiento</v>
      </c>
      <c r="Y2483" t="s">
        <v>2519</v>
      </c>
    </row>
    <row r="2484" spans="1:25" x14ac:dyDescent="0.2">
      <c r="A2484" t="s">
        <v>3166</v>
      </c>
      <c r="B2484" t="s">
        <v>3198</v>
      </c>
      <c r="C2484" s="71" t="s">
        <v>4829</v>
      </c>
      <c r="D2484" t="s">
        <v>583</v>
      </c>
      <c r="E2484" t="s">
        <v>584</v>
      </c>
      <c r="F2484" t="s">
        <v>4704</v>
      </c>
      <c r="G2484" t="s">
        <v>2519</v>
      </c>
      <c r="H2484" t="s">
        <v>180</v>
      </c>
      <c r="I2484" t="s">
        <v>134</v>
      </c>
      <c r="J2484" t="s">
        <v>37</v>
      </c>
      <c r="K2484" t="s">
        <v>586</v>
      </c>
      <c r="L2484" t="s">
        <v>39</v>
      </c>
      <c r="M2484">
        <v>157058</v>
      </c>
      <c r="N2484">
        <v>0</v>
      </c>
      <c r="O2484">
        <v>157058</v>
      </c>
      <c r="P2484">
        <v>0</v>
      </c>
      <c r="Q2484" t="s">
        <v>2255</v>
      </c>
      <c r="R2484" t="s">
        <v>3282</v>
      </c>
      <c r="S2484" t="s">
        <v>4830</v>
      </c>
      <c r="T2484" t="s">
        <v>588</v>
      </c>
      <c r="U2484" t="s">
        <v>4831</v>
      </c>
      <c r="V2484" t="s">
        <v>4832</v>
      </c>
      <c r="W2484" t="s">
        <v>588</v>
      </c>
      <c r="X2484" t="str">
        <f t="shared" si="38"/>
        <v>Funcionamiento</v>
      </c>
      <c r="Y2484" t="s">
        <v>2519</v>
      </c>
    </row>
    <row r="2485" spans="1:25" x14ac:dyDescent="0.2">
      <c r="A2485" t="s">
        <v>3166</v>
      </c>
      <c r="B2485" t="s">
        <v>3198</v>
      </c>
      <c r="C2485" s="71" t="s">
        <v>4829</v>
      </c>
      <c r="D2485" t="s">
        <v>583</v>
      </c>
      <c r="E2485" t="s">
        <v>584</v>
      </c>
      <c r="F2485" t="s">
        <v>4704</v>
      </c>
      <c r="G2485" t="s">
        <v>2519</v>
      </c>
      <c r="H2485" t="s">
        <v>171</v>
      </c>
      <c r="I2485" t="s">
        <v>125</v>
      </c>
      <c r="J2485" t="s">
        <v>37</v>
      </c>
      <c r="K2485" t="s">
        <v>586</v>
      </c>
      <c r="L2485" t="s">
        <v>39</v>
      </c>
      <c r="M2485">
        <v>1351683</v>
      </c>
      <c r="N2485">
        <v>0</v>
      </c>
      <c r="O2485">
        <v>1351683</v>
      </c>
      <c r="P2485">
        <v>0</v>
      </c>
      <c r="Q2485" t="s">
        <v>2255</v>
      </c>
      <c r="R2485" t="s">
        <v>3282</v>
      </c>
      <c r="S2485" t="s">
        <v>4830</v>
      </c>
      <c r="T2485" t="s">
        <v>588</v>
      </c>
      <c r="U2485" t="s">
        <v>4831</v>
      </c>
      <c r="V2485" t="s">
        <v>4832</v>
      </c>
      <c r="W2485" t="s">
        <v>588</v>
      </c>
      <c r="X2485" t="str">
        <f t="shared" si="38"/>
        <v>Funcionamiento</v>
      </c>
      <c r="Y2485" t="s">
        <v>2519</v>
      </c>
    </row>
    <row r="2486" spans="1:25" x14ac:dyDescent="0.2">
      <c r="A2486" t="s">
        <v>3166</v>
      </c>
      <c r="B2486" t="s">
        <v>3198</v>
      </c>
      <c r="C2486" s="71" t="s">
        <v>4829</v>
      </c>
      <c r="D2486" t="s">
        <v>583</v>
      </c>
      <c r="E2486" t="s">
        <v>584</v>
      </c>
      <c r="F2486" t="s">
        <v>4704</v>
      </c>
      <c r="G2486" t="s">
        <v>2519</v>
      </c>
      <c r="H2486" t="s">
        <v>178</v>
      </c>
      <c r="I2486" t="s">
        <v>132</v>
      </c>
      <c r="J2486" t="s">
        <v>37</v>
      </c>
      <c r="K2486" t="s">
        <v>586</v>
      </c>
      <c r="L2486" t="s">
        <v>39</v>
      </c>
      <c r="M2486">
        <v>69289</v>
      </c>
      <c r="N2486">
        <v>0</v>
      </c>
      <c r="O2486">
        <v>69289</v>
      </c>
      <c r="P2486">
        <v>0</v>
      </c>
      <c r="Q2486" t="s">
        <v>2255</v>
      </c>
      <c r="R2486" t="s">
        <v>3282</v>
      </c>
      <c r="S2486" t="s">
        <v>4830</v>
      </c>
      <c r="T2486" t="s">
        <v>588</v>
      </c>
      <c r="U2486" t="s">
        <v>4831</v>
      </c>
      <c r="V2486" t="s">
        <v>4832</v>
      </c>
      <c r="W2486" t="s">
        <v>588</v>
      </c>
      <c r="X2486" t="str">
        <f t="shared" si="38"/>
        <v>Funcionamiento</v>
      </c>
      <c r="Y2486" t="s">
        <v>2519</v>
      </c>
    </row>
    <row r="2487" spans="1:25" x14ac:dyDescent="0.2">
      <c r="A2487" t="s">
        <v>3166</v>
      </c>
      <c r="B2487" t="s">
        <v>3198</v>
      </c>
      <c r="C2487" s="71" t="s">
        <v>4829</v>
      </c>
      <c r="D2487" t="s">
        <v>583</v>
      </c>
      <c r="E2487" t="s">
        <v>584</v>
      </c>
      <c r="F2487" t="s">
        <v>4704</v>
      </c>
      <c r="G2487" t="s">
        <v>2519</v>
      </c>
      <c r="H2487" t="s">
        <v>169</v>
      </c>
      <c r="I2487" t="s">
        <v>123</v>
      </c>
      <c r="J2487" t="s">
        <v>37</v>
      </c>
      <c r="K2487" t="s">
        <v>586</v>
      </c>
      <c r="L2487" t="s">
        <v>39</v>
      </c>
      <c r="M2487">
        <v>2299032</v>
      </c>
      <c r="N2487">
        <v>0</v>
      </c>
      <c r="O2487">
        <v>2299032</v>
      </c>
      <c r="P2487">
        <v>0</v>
      </c>
      <c r="Q2487" t="s">
        <v>2255</v>
      </c>
      <c r="R2487" t="s">
        <v>3282</v>
      </c>
      <c r="S2487" t="s">
        <v>4830</v>
      </c>
      <c r="T2487" t="s">
        <v>588</v>
      </c>
      <c r="U2487" t="s">
        <v>4831</v>
      </c>
      <c r="V2487" t="s">
        <v>4832</v>
      </c>
      <c r="W2487" t="s">
        <v>588</v>
      </c>
      <c r="X2487" t="str">
        <f t="shared" si="38"/>
        <v>Funcionamiento</v>
      </c>
      <c r="Y2487" t="s">
        <v>2519</v>
      </c>
    </row>
    <row r="2488" spans="1:25" x14ac:dyDescent="0.2">
      <c r="A2488" t="s">
        <v>3282</v>
      </c>
      <c r="B2488" t="s">
        <v>4162</v>
      </c>
      <c r="C2488" s="71" t="s">
        <v>4833</v>
      </c>
      <c r="D2488" t="s">
        <v>583</v>
      </c>
      <c r="E2488" t="s">
        <v>584</v>
      </c>
      <c r="F2488" t="s">
        <v>4704</v>
      </c>
      <c r="G2488" t="s">
        <v>2519</v>
      </c>
      <c r="H2488" t="s">
        <v>172</v>
      </c>
      <c r="I2488" t="s">
        <v>126</v>
      </c>
      <c r="J2488" t="s">
        <v>37</v>
      </c>
      <c r="K2488" t="s">
        <v>586</v>
      </c>
      <c r="L2488" t="s">
        <v>39</v>
      </c>
      <c r="M2488">
        <v>7011500</v>
      </c>
      <c r="N2488">
        <v>0</v>
      </c>
      <c r="O2488">
        <v>7011500</v>
      </c>
      <c r="P2488">
        <v>0</v>
      </c>
      <c r="Q2488" t="s">
        <v>2561</v>
      </c>
      <c r="R2488" t="s">
        <v>3262</v>
      </c>
      <c r="S2488" t="s">
        <v>3564</v>
      </c>
      <c r="T2488" t="s">
        <v>588</v>
      </c>
      <c r="U2488" t="s">
        <v>4834</v>
      </c>
      <c r="V2488" t="s">
        <v>4835</v>
      </c>
      <c r="W2488" t="s">
        <v>588</v>
      </c>
      <c r="X2488" t="str">
        <f t="shared" si="38"/>
        <v>Funcionamiento</v>
      </c>
      <c r="Y2488" t="s">
        <v>2519</v>
      </c>
    </row>
    <row r="2489" spans="1:25" x14ac:dyDescent="0.2">
      <c r="A2489" t="s">
        <v>3282</v>
      </c>
      <c r="B2489" t="s">
        <v>4162</v>
      </c>
      <c r="C2489" s="71" t="s">
        <v>4833</v>
      </c>
      <c r="D2489" t="s">
        <v>583</v>
      </c>
      <c r="E2489" t="s">
        <v>584</v>
      </c>
      <c r="F2489" t="s">
        <v>4704</v>
      </c>
      <c r="G2489" t="s">
        <v>2519</v>
      </c>
      <c r="H2489" t="s">
        <v>175</v>
      </c>
      <c r="I2489" t="s">
        <v>129</v>
      </c>
      <c r="J2489" t="s">
        <v>37</v>
      </c>
      <c r="K2489" t="s">
        <v>586</v>
      </c>
      <c r="L2489" t="s">
        <v>39</v>
      </c>
      <c r="M2489">
        <v>678500</v>
      </c>
      <c r="N2489">
        <v>0</v>
      </c>
      <c r="O2489">
        <v>678500</v>
      </c>
      <c r="P2489">
        <v>0</v>
      </c>
      <c r="Q2489" t="s">
        <v>2561</v>
      </c>
      <c r="R2489" t="s">
        <v>3262</v>
      </c>
      <c r="S2489" t="s">
        <v>3564</v>
      </c>
      <c r="T2489" t="s">
        <v>588</v>
      </c>
      <c r="U2489" t="s">
        <v>4834</v>
      </c>
      <c r="V2489" t="s">
        <v>4835</v>
      </c>
      <c r="W2489" t="s">
        <v>588</v>
      </c>
      <c r="X2489" t="str">
        <f t="shared" si="38"/>
        <v>Funcionamiento</v>
      </c>
      <c r="Y2489" t="s">
        <v>2519</v>
      </c>
    </row>
    <row r="2490" spans="1:25" x14ac:dyDescent="0.2">
      <c r="A2490" t="s">
        <v>3282</v>
      </c>
      <c r="B2490" t="s">
        <v>4162</v>
      </c>
      <c r="C2490" s="71" t="s">
        <v>4833</v>
      </c>
      <c r="D2490" t="s">
        <v>583</v>
      </c>
      <c r="E2490" t="s">
        <v>584</v>
      </c>
      <c r="F2490" t="s">
        <v>4704</v>
      </c>
      <c r="G2490" t="s">
        <v>2519</v>
      </c>
      <c r="H2490" t="s">
        <v>174</v>
      </c>
      <c r="I2490" t="s">
        <v>128</v>
      </c>
      <c r="J2490" t="s">
        <v>37</v>
      </c>
      <c r="K2490" t="s">
        <v>586</v>
      </c>
      <c r="L2490" t="s">
        <v>39</v>
      </c>
      <c r="M2490">
        <v>4983300</v>
      </c>
      <c r="N2490">
        <v>0</v>
      </c>
      <c r="O2490">
        <v>4983300</v>
      </c>
      <c r="P2490">
        <v>0</v>
      </c>
      <c r="Q2490" t="s">
        <v>2561</v>
      </c>
      <c r="R2490" t="s">
        <v>3262</v>
      </c>
      <c r="S2490" t="s">
        <v>3564</v>
      </c>
      <c r="T2490" t="s">
        <v>588</v>
      </c>
      <c r="U2490" t="s">
        <v>4834</v>
      </c>
      <c r="V2490" t="s">
        <v>4835</v>
      </c>
      <c r="W2490" t="s">
        <v>588</v>
      </c>
      <c r="X2490" t="str">
        <f t="shared" si="38"/>
        <v>Funcionamiento</v>
      </c>
      <c r="Y2490" t="s">
        <v>2519</v>
      </c>
    </row>
    <row r="2491" spans="1:25" x14ac:dyDescent="0.2">
      <c r="A2491" t="s">
        <v>3282</v>
      </c>
      <c r="B2491" t="s">
        <v>4162</v>
      </c>
      <c r="C2491" s="71" t="s">
        <v>4833</v>
      </c>
      <c r="D2491" t="s">
        <v>583</v>
      </c>
      <c r="E2491" t="s">
        <v>584</v>
      </c>
      <c r="F2491" t="s">
        <v>4704</v>
      </c>
      <c r="G2491" t="s">
        <v>2519</v>
      </c>
      <c r="H2491" t="s">
        <v>176</v>
      </c>
      <c r="I2491" t="s">
        <v>130</v>
      </c>
      <c r="J2491" t="s">
        <v>37</v>
      </c>
      <c r="K2491" t="s">
        <v>586</v>
      </c>
      <c r="L2491" t="s">
        <v>39</v>
      </c>
      <c r="M2491">
        <v>3738300</v>
      </c>
      <c r="N2491">
        <v>0</v>
      </c>
      <c r="O2491">
        <v>3738300</v>
      </c>
      <c r="P2491">
        <v>0</v>
      </c>
      <c r="Q2491" t="s">
        <v>2561</v>
      </c>
      <c r="R2491" t="s">
        <v>3262</v>
      </c>
      <c r="S2491" t="s">
        <v>3564</v>
      </c>
      <c r="T2491" t="s">
        <v>588</v>
      </c>
      <c r="U2491" t="s">
        <v>4834</v>
      </c>
      <c r="V2491" t="s">
        <v>4835</v>
      </c>
      <c r="W2491" t="s">
        <v>588</v>
      </c>
      <c r="X2491" t="str">
        <f t="shared" si="38"/>
        <v>Funcionamiento</v>
      </c>
      <c r="Y2491" t="s">
        <v>2519</v>
      </c>
    </row>
    <row r="2492" spans="1:25" x14ac:dyDescent="0.2">
      <c r="A2492" t="s">
        <v>3282</v>
      </c>
      <c r="B2492" t="s">
        <v>4162</v>
      </c>
      <c r="C2492" s="71" t="s">
        <v>4833</v>
      </c>
      <c r="D2492" t="s">
        <v>583</v>
      </c>
      <c r="E2492" t="s">
        <v>584</v>
      </c>
      <c r="F2492" t="s">
        <v>4704</v>
      </c>
      <c r="G2492" t="s">
        <v>2519</v>
      </c>
      <c r="H2492" t="s">
        <v>177</v>
      </c>
      <c r="I2492" t="s">
        <v>131</v>
      </c>
      <c r="J2492" t="s">
        <v>37</v>
      </c>
      <c r="K2492" t="s">
        <v>586</v>
      </c>
      <c r="L2492" t="s">
        <v>39</v>
      </c>
      <c r="M2492">
        <v>2492400</v>
      </c>
      <c r="N2492">
        <v>0</v>
      </c>
      <c r="O2492">
        <v>2492400</v>
      </c>
      <c r="P2492">
        <v>0</v>
      </c>
      <c r="Q2492" t="s">
        <v>2561</v>
      </c>
      <c r="R2492" t="s">
        <v>3262</v>
      </c>
      <c r="S2492" t="s">
        <v>3564</v>
      </c>
      <c r="T2492" t="s">
        <v>588</v>
      </c>
      <c r="U2492" t="s">
        <v>4834</v>
      </c>
      <c r="V2492" t="s">
        <v>4835</v>
      </c>
      <c r="W2492" t="s">
        <v>588</v>
      </c>
      <c r="X2492" t="str">
        <f t="shared" si="38"/>
        <v>Funcionamiento</v>
      </c>
      <c r="Y2492" t="s">
        <v>2519</v>
      </c>
    </row>
    <row r="2493" spans="1:25" x14ac:dyDescent="0.2">
      <c r="A2493" t="s">
        <v>3282</v>
      </c>
      <c r="B2493" t="s">
        <v>4162</v>
      </c>
      <c r="C2493" s="71" t="s">
        <v>4833</v>
      </c>
      <c r="D2493" t="s">
        <v>583</v>
      </c>
      <c r="E2493" t="s">
        <v>584</v>
      </c>
      <c r="F2493" t="s">
        <v>4704</v>
      </c>
      <c r="G2493" t="s">
        <v>2519</v>
      </c>
      <c r="H2493" t="s">
        <v>173</v>
      </c>
      <c r="I2493" t="s">
        <v>127</v>
      </c>
      <c r="J2493" t="s">
        <v>37</v>
      </c>
      <c r="K2493" t="s">
        <v>586</v>
      </c>
      <c r="L2493" t="s">
        <v>39</v>
      </c>
      <c r="M2493">
        <v>4967000</v>
      </c>
      <c r="N2493">
        <v>0</v>
      </c>
      <c r="O2493">
        <v>4967000</v>
      </c>
      <c r="P2493">
        <v>0</v>
      </c>
      <c r="Q2493" t="s">
        <v>2561</v>
      </c>
      <c r="R2493" t="s">
        <v>3262</v>
      </c>
      <c r="S2493" t="s">
        <v>3564</v>
      </c>
      <c r="T2493" t="s">
        <v>588</v>
      </c>
      <c r="U2493" t="s">
        <v>4834</v>
      </c>
      <c r="V2493" t="s">
        <v>4835</v>
      </c>
      <c r="W2493" t="s">
        <v>588</v>
      </c>
      <c r="X2493" t="str">
        <f t="shared" si="38"/>
        <v>Funcionamiento</v>
      </c>
      <c r="Y2493" t="s">
        <v>2519</v>
      </c>
    </row>
    <row r="2494" spans="1:25" x14ac:dyDescent="0.2">
      <c r="A2494" t="s">
        <v>3262</v>
      </c>
      <c r="B2494" t="s">
        <v>3227</v>
      </c>
      <c r="C2494" s="71" t="s">
        <v>4836</v>
      </c>
      <c r="D2494" t="s">
        <v>583</v>
      </c>
      <c r="E2494" t="s">
        <v>584</v>
      </c>
      <c r="F2494" t="s">
        <v>3087</v>
      </c>
      <c r="G2494" t="s">
        <v>2519</v>
      </c>
      <c r="H2494" t="s">
        <v>197</v>
      </c>
      <c r="I2494" t="s">
        <v>155</v>
      </c>
      <c r="J2494" t="s">
        <v>37</v>
      </c>
      <c r="K2494" t="s">
        <v>709</v>
      </c>
      <c r="L2494" t="s">
        <v>39</v>
      </c>
      <c r="M2494">
        <v>400451040</v>
      </c>
      <c r="N2494">
        <v>43584444</v>
      </c>
      <c r="O2494">
        <v>444035484</v>
      </c>
      <c r="P2494">
        <v>10820592</v>
      </c>
      <c r="Q2494" t="s">
        <v>2562</v>
      </c>
      <c r="R2494" t="s">
        <v>3265</v>
      </c>
      <c r="S2494" t="s">
        <v>4837</v>
      </c>
      <c r="T2494" t="s">
        <v>4838</v>
      </c>
      <c r="U2494" t="s">
        <v>11465</v>
      </c>
      <c r="V2494" t="s">
        <v>11466</v>
      </c>
      <c r="W2494" t="s">
        <v>588</v>
      </c>
      <c r="X2494" t="str">
        <f t="shared" si="38"/>
        <v>Inversión</v>
      </c>
      <c r="Y2494" t="s">
        <v>626</v>
      </c>
    </row>
    <row r="2495" spans="1:25" x14ac:dyDescent="0.2">
      <c r="A2495" t="s">
        <v>3178</v>
      </c>
      <c r="B2495" t="s">
        <v>3227</v>
      </c>
      <c r="C2495" s="71" t="s">
        <v>4839</v>
      </c>
      <c r="D2495" t="s">
        <v>583</v>
      </c>
      <c r="E2495" t="s">
        <v>584</v>
      </c>
      <c r="F2495" t="s">
        <v>3087</v>
      </c>
      <c r="G2495" t="s">
        <v>2519</v>
      </c>
      <c r="H2495" t="s">
        <v>197</v>
      </c>
      <c r="I2495" t="s">
        <v>155</v>
      </c>
      <c r="J2495" t="s">
        <v>37</v>
      </c>
      <c r="K2495" t="s">
        <v>709</v>
      </c>
      <c r="L2495" t="s">
        <v>39</v>
      </c>
      <c r="M2495">
        <v>27950450</v>
      </c>
      <c r="N2495">
        <v>745345</v>
      </c>
      <c r="O2495">
        <v>28695795</v>
      </c>
      <c r="P2495">
        <v>745345</v>
      </c>
      <c r="Q2495" t="s">
        <v>2563</v>
      </c>
      <c r="R2495" t="s">
        <v>3184</v>
      </c>
      <c r="S2495" t="s">
        <v>4840</v>
      </c>
      <c r="T2495" t="s">
        <v>4841</v>
      </c>
      <c r="U2495" t="s">
        <v>9068</v>
      </c>
      <c r="V2495" t="s">
        <v>9069</v>
      </c>
      <c r="W2495" t="s">
        <v>588</v>
      </c>
      <c r="X2495" t="str">
        <f t="shared" si="38"/>
        <v>Inversión</v>
      </c>
      <c r="Y2495" t="s">
        <v>626</v>
      </c>
    </row>
    <row r="2496" spans="1:25" x14ac:dyDescent="0.2">
      <c r="A2496" t="s">
        <v>3265</v>
      </c>
      <c r="B2496" t="s">
        <v>3227</v>
      </c>
      <c r="C2496" s="71" t="s">
        <v>4842</v>
      </c>
      <c r="D2496" t="s">
        <v>583</v>
      </c>
      <c r="E2496" t="s">
        <v>584</v>
      </c>
      <c r="F2496" t="s">
        <v>3087</v>
      </c>
      <c r="G2496" t="s">
        <v>2519</v>
      </c>
      <c r="H2496" t="s">
        <v>197</v>
      </c>
      <c r="I2496" t="s">
        <v>155</v>
      </c>
      <c r="J2496" t="s">
        <v>37</v>
      </c>
      <c r="K2496" t="s">
        <v>709</v>
      </c>
      <c r="L2496" t="s">
        <v>39</v>
      </c>
      <c r="M2496">
        <v>14000000</v>
      </c>
      <c r="N2496">
        <v>18900000</v>
      </c>
      <c r="O2496">
        <v>32900000</v>
      </c>
      <c r="P2496">
        <v>4900000</v>
      </c>
      <c r="Q2496" t="s">
        <v>2564</v>
      </c>
      <c r="R2496" t="s">
        <v>3272</v>
      </c>
      <c r="S2496" t="s">
        <v>4843</v>
      </c>
      <c r="T2496" t="s">
        <v>4844</v>
      </c>
      <c r="U2496" t="s">
        <v>11467</v>
      </c>
      <c r="V2496" t="s">
        <v>9070</v>
      </c>
      <c r="W2496" t="s">
        <v>588</v>
      </c>
      <c r="X2496" t="str">
        <f t="shared" si="38"/>
        <v>Inversión</v>
      </c>
      <c r="Y2496" t="s">
        <v>626</v>
      </c>
    </row>
    <row r="2497" spans="1:25" x14ac:dyDescent="0.2">
      <c r="A2497" t="s">
        <v>3184</v>
      </c>
      <c r="B2497" t="s">
        <v>3227</v>
      </c>
      <c r="C2497" s="71" t="s">
        <v>4845</v>
      </c>
      <c r="D2497" t="s">
        <v>583</v>
      </c>
      <c r="E2497" t="s">
        <v>584</v>
      </c>
      <c r="F2497" t="s">
        <v>3087</v>
      </c>
      <c r="G2497" t="s">
        <v>2519</v>
      </c>
      <c r="H2497" t="s">
        <v>197</v>
      </c>
      <c r="I2497" t="s">
        <v>155</v>
      </c>
      <c r="J2497" t="s">
        <v>37</v>
      </c>
      <c r="K2497" t="s">
        <v>709</v>
      </c>
      <c r="L2497" t="s">
        <v>39</v>
      </c>
      <c r="M2497">
        <v>7000000</v>
      </c>
      <c r="N2497">
        <v>8400000</v>
      </c>
      <c r="O2497">
        <v>15400000</v>
      </c>
      <c r="P2497">
        <v>0</v>
      </c>
      <c r="Q2497" t="s">
        <v>4846</v>
      </c>
      <c r="R2497" t="s">
        <v>3278</v>
      </c>
      <c r="S2497" t="s">
        <v>4847</v>
      </c>
      <c r="T2497" t="s">
        <v>4848</v>
      </c>
      <c r="U2497" t="s">
        <v>11468</v>
      </c>
      <c r="V2497" t="s">
        <v>9071</v>
      </c>
      <c r="W2497" t="s">
        <v>588</v>
      </c>
      <c r="X2497" t="str">
        <f t="shared" si="38"/>
        <v>Inversión</v>
      </c>
      <c r="Y2497" t="s">
        <v>626</v>
      </c>
    </row>
    <row r="2498" spans="1:25" x14ac:dyDescent="0.2">
      <c r="A2498" t="s">
        <v>3272</v>
      </c>
      <c r="B2498" t="s">
        <v>3227</v>
      </c>
      <c r="C2498" s="71" t="s">
        <v>4849</v>
      </c>
      <c r="D2498" t="s">
        <v>583</v>
      </c>
      <c r="E2498" t="s">
        <v>584</v>
      </c>
      <c r="F2498" t="s">
        <v>3087</v>
      </c>
      <c r="G2498" t="s">
        <v>2519</v>
      </c>
      <c r="H2498" t="s">
        <v>197</v>
      </c>
      <c r="I2498" t="s">
        <v>155</v>
      </c>
      <c r="J2498" t="s">
        <v>37</v>
      </c>
      <c r="K2498" t="s">
        <v>709</v>
      </c>
      <c r="L2498" t="s">
        <v>39</v>
      </c>
      <c r="M2498">
        <v>87500000</v>
      </c>
      <c r="N2498">
        <v>-16450000</v>
      </c>
      <c r="O2498">
        <v>71050000</v>
      </c>
      <c r="P2498">
        <v>1050000</v>
      </c>
      <c r="Q2498" t="s">
        <v>2565</v>
      </c>
      <c r="R2498" t="s">
        <v>3060</v>
      </c>
      <c r="S2498" t="s">
        <v>4850</v>
      </c>
      <c r="T2498" t="s">
        <v>4851</v>
      </c>
      <c r="U2498" t="s">
        <v>9072</v>
      </c>
      <c r="V2498" t="s">
        <v>9073</v>
      </c>
      <c r="W2498" t="s">
        <v>588</v>
      </c>
      <c r="X2498" t="str">
        <f t="shared" ref="X2498:X2561" si="39">IF(LEFT(H2498,1)="C","Inversión","Funcionamiento")</f>
        <v>Inversión</v>
      </c>
      <c r="Y2498" t="s">
        <v>626</v>
      </c>
    </row>
    <row r="2499" spans="1:25" x14ac:dyDescent="0.2">
      <c r="A2499" t="s">
        <v>3278</v>
      </c>
      <c r="B2499" t="s">
        <v>3227</v>
      </c>
      <c r="C2499" s="71" t="s">
        <v>4852</v>
      </c>
      <c r="D2499" t="s">
        <v>583</v>
      </c>
      <c r="E2499" t="s">
        <v>644</v>
      </c>
      <c r="F2499" t="s">
        <v>3087</v>
      </c>
      <c r="G2499" t="s">
        <v>2519</v>
      </c>
      <c r="H2499" t="s">
        <v>197</v>
      </c>
      <c r="I2499" t="s">
        <v>155</v>
      </c>
      <c r="J2499" t="s">
        <v>37</v>
      </c>
      <c r="K2499" t="s">
        <v>709</v>
      </c>
      <c r="L2499" t="s">
        <v>39</v>
      </c>
      <c r="M2499">
        <v>12134880</v>
      </c>
      <c r="N2499">
        <v>-12134880</v>
      </c>
      <c r="O2499">
        <v>0</v>
      </c>
      <c r="P2499">
        <v>0</v>
      </c>
      <c r="Q2499" t="s">
        <v>2566</v>
      </c>
      <c r="R2499" t="s">
        <v>3285</v>
      </c>
      <c r="S2499" t="s">
        <v>588</v>
      </c>
      <c r="T2499" t="s">
        <v>588</v>
      </c>
      <c r="U2499" t="s">
        <v>588</v>
      </c>
      <c r="V2499" t="s">
        <v>588</v>
      </c>
      <c r="W2499" t="s">
        <v>588</v>
      </c>
      <c r="X2499" t="str">
        <f t="shared" si="39"/>
        <v>Inversión</v>
      </c>
      <c r="Y2499" t="s">
        <v>626</v>
      </c>
    </row>
    <row r="2500" spans="1:25" x14ac:dyDescent="0.2">
      <c r="A2500" t="s">
        <v>3060</v>
      </c>
      <c r="B2500" t="s">
        <v>3227</v>
      </c>
      <c r="C2500" s="71" t="s">
        <v>4853</v>
      </c>
      <c r="D2500" t="s">
        <v>583</v>
      </c>
      <c r="E2500" t="s">
        <v>584</v>
      </c>
      <c r="F2500" t="s">
        <v>3087</v>
      </c>
      <c r="G2500" t="s">
        <v>2519</v>
      </c>
      <c r="H2500" t="s">
        <v>197</v>
      </c>
      <c r="I2500" t="s">
        <v>155</v>
      </c>
      <c r="J2500" t="s">
        <v>37</v>
      </c>
      <c r="K2500" t="s">
        <v>709</v>
      </c>
      <c r="L2500" t="s">
        <v>39</v>
      </c>
      <c r="M2500">
        <v>38311784</v>
      </c>
      <c r="N2500">
        <v>0</v>
      </c>
      <c r="O2500">
        <v>38311784</v>
      </c>
      <c r="P2500">
        <v>0</v>
      </c>
      <c r="Q2500" t="s">
        <v>2567</v>
      </c>
      <c r="R2500" t="s">
        <v>3291</v>
      </c>
      <c r="S2500" t="s">
        <v>3809</v>
      </c>
      <c r="T2500" t="s">
        <v>4854</v>
      </c>
      <c r="U2500" t="s">
        <v>9074</v>
      </c>
      <c r="V2500" t="s">
        <v>9075</v>
      </c>
      <c r="W2500" t="s">
        <v>588</v>
      </c>
      <c r="X2500" t="str">
        <f t="shared" si="39"/>
        <v>Inversión</v>
      </c>
      <c r="Y2500" t="s">
        <v>626</v>
      </c>
    </row>
    <row r="2501" spans="1:25" x14ac:dyDescent="0.2">
      <c r="A2501" t="s">
        <v>3285</v>
      </c>
      <c r="B2501" t="s">
        <v>3227</v>
      </c>
      <c r="C2501" s="71" t="s">
        <v>4855</v>
      </c>
      <c r="D2501" t="s">
        <v>583</v>
      </c>
      <c r="E2501" t="s">
        <v>584</v>
      </c>
      <c r="F2501" t="s">
        <v>3087</v>
      </c>
      <c r="G2501" t="s">
        <v>2519</v>
      </c>
      <c r="H2501" t="s">
        <v>197</v>
      </c>
      <c r="I2501" t="s">
        <v>155</v>
      </c>
      <c r="J2501" t="s">
        <v>37</v>
      </c>
      <c r="K2501" t="s">
        <v>709</v>
      </c>
      <c r="L2501" t="s">
        <v>39</v>
      </c>
      <c r="M2501">
        <v>10374692</v>
      </c>
      <c r="N2501">
        <v>2939496</v>
      </c>
      <c r="O2501">
        <v>13314188</v>
      </c>
      <c r="P2501">
        <v>0</v>
      </c>
      <c r="Q2501" t="s">
        <v>2568</v>
      </c>
      <c r="R2501" t="s">
        <v>3201</v>
      </c>
      <c r="S2501" t="s">
        <v>3642</v>
      </c>
      <c r="T2501" t="s">
        <v>4856</v>
      </c>
      <c r="U2501" t="s">
        <v>9076</v>
      </c>
      <c r="V2501" t="s">
        <v>9077</v>
      </c>
      <c r="W2501" t="s">
        <v>588</v>
      </c>
      <c r="X2501" t="str">
        <f t="shared" si="39"/>
        <v>Inversión</v>
      </c>
      <c r="Y2501" t="s">
        <v>626</v>
      </c>
    </row>
    <row r="2502" spans="1:25" x14ac:dyDescent="0.2">
      <c r="A2502" t="s">
        <v>3285</v>
      </c>
      <c r="B2502" t="s">
        <v>3227</v>
      </c>
      <c r="C2502" s="71" t="s">
        <v>4855</v>
      </c>
      <c r="D2502" t="s">
        <v>583</v>
      </c>
      <c r="E2502" t="s">
        <v>584</v>
      </c>
      <c r="F2502" t="s">
        <v>3087</v>
      </c>
      <c r="G2502" t="s">
        <v>2519</v>
      </c>
      <c r="H2502" t="s">
        <v>197</v>
      </c>
      <c r="I2502" t="s">
        <v>155</v>
      </c>
      <c r="J2502" t="s">
        <v>48</v>
      </c>
      <c r="K2502" t="s">
        <v>596</v>
      </c>
      <c r="L2502" t="s">
        <v>39</v>
      </c>
      <c r="M2502">
        <v>0</v>
      </c>
      <c r="N2502">
        <v>0</v>
      </c>
      <c r="O2502">
        <v>0</v>
      </c>
      <c r="P2502">
        <v>0</v>
      </c>
      <c r="Q2502" t="s">
        <v>2568</v>
      </c>
      <c r="R2502" t="s">
        <v>3201</v>
      </c>
      <c r="S2502" t="s">
        <v>3642</v>
      </c>
      <c r="T2502" t="s">
        <v>4856</v>
      </c>
      <c r="U2502" t="s">
        <v>9076</v>
      </c>
      <c r="V2502" t="s">
        <v>9077</v>
      </c>
      <c r="W2502" t="s">
        <v>588</v>
      </c>
      <c r="X2502" t="str">
        <f t="shared" si="39"/>
        <v>Inversión</v>
      </c>
      <c r="Y2502" t="s">
        <v>626</v>
      </c>
    </row>
    <row r="2503" spans="1:25" x14ac:dyDescent="0.2">
      <c r="A2503" t="s">
        <v>3291</v>
      </c>
      <c r="B2503" t="s">
        <v>3227</v>
      </c>
      <c r="C2503" s="71" t="s">
        <v>4857</v>
      </c>
      <c r="D2503" t="s">
        <v>583</v>
      </c>
      <c r="E2503" t="s">
        <v>584</v>
      </c>
      <c r="F2503" t="s">
        <v>3087</v>
      </c>
      <c r="G2503" t="s">
        <v>2519</v>
      </c>
      <c r="H2503" t="s">
        <v>197</v>
      </c>
      <c r="I2503" t="s">
        <v>155</v>
      </c>
      <c r="J2503" t="s">
        <v>37</v>
      </c>
      <c r="K2503" t="s">
        <v>709</v>
      </c>
      <c r="L2503" t="s">
        <v>39</v>
      </c>
      <c r="M2503">
        <v>38905095</v>
      </c>
      <c r="N2503">
        <v>-1037469</v>
      </c>
      <c r="O2503">
        <v>37867626</v>
      </c>
      <c r="P2503">
        <v>0</v>
      </c>
      <c r="Q2503" t="s">
        <v>2569</v>
      </c>
      <c r="R2503" t="s">
        <v>3066</v>
      </c>
      <c r="S2503" t="s">
        <v>4858</v>
      </c>
      <c r="T2503" t="s">
        <v>4859</v>
      </c>
      <c r="U2503" t="s">
        <v>9078</v>
      </c>
      <c r="V2503" t="s">
        <v>11469</v>
      </c>
      <c r="W2503" t="s">
        <v>588</v>
      </c>
      <c r="X2503" t="str">
        <f t="shared" si="39"/>
        <v>Inversión</v>
      </c>
      <c r="Y2503" t="s">
        <v>626</v>
      </c>
    </row>
    <row r="2504" spans="1:25" x14ac:dyDescent="0.2">
      <c r="A2504" t="s">
        <v>3201</v>
      </c>
      <c r="B2504" t="s">
        <v>3227</v>
      </c>
      <c r="C2504" s="71" t="s">
        <v>4860</v>
      </c>
      <c r="D2504" t="s">
        <v>583</v>
      </c>
      <c r="E2504" t="s">
        <v>584</v>
      </c>
      <c r="F2504" t="s">
        <v>3087</v>
      </c>
      <c r="G2504" t="s">
        <v>2519</v>
      </c>
      <c r="H2504" t="s">
        <v>197</v>
      </c>
      <c r="I2504" t="s">
        <v>155</v>
      </c>
      <c r="J2504" t="s">
        <v>37</v>
      </c>
      <c r="K2504" t="s">
        <v>709</v>
      </c>
      <c r="L2504" t="s">
        <v>39</v>
      </c>
      <c r="M2504">
        <v>39640608</v>
      </c>
      <c r="N2504">
        <v>-3193272</v>
      </c>
      <c r="O2504">
        <v>36447336</v>
      </c>
      <c r="P2504">
        <v>3303384</v>
      </c>
      <c r="Q2504" t="s">
        <v>4861</v>
      </c>
      <c r="R2504" t="s">
        <v>3073</v>
      </c>
      <c r="S2504" t="s">
        <v>8440</v>
      </c>
      <c r="T2504" t="s">
        <v>9079</v>
      </c>
      <c r="U2504" t="s">
        <v>11470</v>
      </c>
      <c r="V2504" t="s">
        <v>9080</v>
      </c>
      <c r="W2504" t="s">
        <v>588</v>
      </c>
      <c r="X2504" t="str">
        <f t="shared" si="39"/>
        <v>Inversión</v>
      </c>
      <c r="Y2504" t="s">
        <v>626</v>
      </c>
    </row>
    <row r="2505" spans="1:25" x14ac:dyDescent="0.2">
      <c r="A2505" t="s">
        <v>3066</v>
      </c>
      <c r="B2505" t="s">
        <v>3227</v>
      </c>
      <c r="C2505" s="71" t="s">
        <v>4862</v>
      </c>
      <c r="D2505" t="s">
        <v>583</v>
      </c>
      <c r="E2505" t="s">
        <v>602</v>
      </c>
      <c r="F2505" t="s">
        <v>3087</v>
      </c>
      <c r="G2505" t="s">
        <v>2519</v>
      </c>
      <c r="H2505" t="s">
        <v>197</v>
      </c>
      <c r="I2505" t="s">
        <v>155</v>
      </c>
      <c r="J2505" t="s">
        <v>37</v>
      </c>
      <c r="K2505" t="s">
        <v>709</v>
      </c>
      <c r="L2505" t="s">
        <v>39</v>
      </c>
      <c r="M2505">
        <v>66067680</v>
      </c>
      <c r="N2505">
        <v>-66067680</v>
      </c>
      <c r="O2505">
        <v>0</v>
      </c>
      <c r="P2505">
        <v>0</v>
      </c>
      <c r="Q2505" t="s">
        <v>2570</v>
      </c>
      <c r="R2505" t="s">
        <v>3299</v>
      </c>
      <c r="S2505" t="s">
        <v>588</v>
      </c>
      <c r="T2505" t="s">
        <v>588</v>
      </c>
      <c r="U2505" t="s">
        <v>588</v>
      </c>
      <c r="V2505" t="s">
        <v>588</v>
      </c>
      <c r="W2505" t="s">
        <v>588</v>
      </c>
      <c r="X2505" t="str">
        <f t="shared" si="39"/>
        <v>Inversión</v>
      </c>
      <c r="Y2505" t="s">
        <v>626</v>
      </c>
    </row>
    <row r="2506" spans="1:25" x14ac:dyDescent="0.2">
      <c r="A2506" t="s">
        <v>3073</v>
      </c>
      <c r="B2506" t="s">
        <v>3227</v>
      </c>
      <c r="C2506" s="71" t="s">
        <v>4863</v>
      </c>
      <c r="D2506" t="s">
        <v>583</v>
      </c>
      <c r="E2506" t="s">
        <v>584</v>
      </c>
      <c r="F2506" t="s">
        <v>3087</v>
      </c>
      <c r="G2506" t="s">
        <v>2519</v>
      </c>
      <c r="H2506" t="s">
        <v>197</v>
      </c>
      <c r="I2506" t="s">
        <v>155</v>
      </c>
      <c r="J2506" t="s">
        <v>37</v>
      </c>
      <c r="K2506" t="s">
        <v>709</v>
      </c>
      <c r="L2506" t="s">
        <v>39</v>
      </c>
      <c r="M2506">
        <v>50927550</v>
      </c>
      <c r="N2506">
        <v>-8555828</v>
      </c>
      <c r="O2506">
        <v>42371722</v>
      </c>
      <c r="P2506">
        <v>950648</v>
      </c>
      <c r="Q2506" t="s">
        <v>2571</v>
      </c>
      <c r="R2506" t="s">
        <v>3640</v>
      </c>
      <c r="S2506" t="s">
        <v>4864</v>
      </c>
      <c r="T2506" t="s">
        <v>9081</v>
      </c>
      <c r="U2506" t="s">
        <v>11471</v>
      </c>
      <c r="V2506" t="s">
        <v>9082</v>
      </c>
      <c r="W2506" t="s">
        <v>588</v>
      </c>
      <c r="X2506" t="str">
        <f t="shared" si="39"/>
        <v>Inversión</v>
      </c>
      <c r="Y2506" t="s">
        <v>626</v>
      </c>
    </row>
    <row r="2507" spans="1:25" x14ac:dyDescent="0.2">
      <c r="A2507" t="s">
        <v>3299</v>
      </c>
      <c r="B2507" t="s">
        <v>3227</v>
      </c>
      <c r="C2507" s="71" t="s">
        <v>4865</v>
      </c>
      <c r="D2507" t="s">
        <v>583</v>
      </c>
      <c r="E2507" t="s">
        <v>584</v>
      </c>
      <c r="F2507" t="s">
        <v>3087</v>
      </c>
      <c r="G2507" t="s">
        <v>2519</v>
      </c>
      <c r="H2507" t="s">
        <v>197</v>
      </c>
      <c r="I2507" t="s">
        <v>155</v>
      </c>
      <c r="J2507" t="s">
        <v>37</v>
      </c>
      <c r="K2507" t="s">
        <v>709</v>
      </c>
      <c r="L2507" t="s">
        <v>39</v>
      </c>
      <c r="M2507">
        <v>10185510</v>
      </c>
      <c r="N2507">
        <v>-1280566</v>
      </c>
      <c r="O2507">
        <v>8904944</v>
      </c>
      <c r="P2507">
        <v>0</v>
      </c>
      <c r="Q2507" t="s">
        <v>2572</v>
      </c>
      <c r="R2507" t="s">
        <v>3216</v>
      </c>
      <c r="S2507" t="s">
        <v>4866</v>
      </c>
      <c r="T2507" t="s">
        <v>4867</v>
      </c>
      <c r="U2507" t="s">
        <v>11472</v>
      </c>
      <c r="V2507" t="s">
        <v>9083</v>
      </c>
      <c r="W2507" t="s">
        <v>588</v>
      </c>
      <c r="X2507" t="str">
        <f t="shared" si="39"/>
        <v>Inversión</v>
      </c>
      <c r="Y2507" t="s">
        <v>626</v>
      </c>
    </row>
    <row r="2508" spans="1:25" x14ac:dyDescent="0.2">
      <c r="A2508" t="s">
        <v>3640</v>
      </c>
      <c r="B2508" t="s">
        <v>3227</v>
      </c>
      <c r="C2508" s="71" t="s">
        <v>4869</v>
      </c>
      <c r="D2508" t="s">
        <v>583</v>
      </c>
      <c r="E2508" t="s">
        <v>584</v>
      </c>
      <c r="F2508" t="s">
        <v>3087</v>
      </c>
      <c r="G2508" t="s">
        <v>2519</v>
      </c>
      <c r="H2508" t="s">
        <v>197</v>
      </c>
      <c r="I2508" t="s">
        <v>155</v>
      </c>
      <c r="J2508" t="s">
        <v>37</v>
      </c>
      <c r="K2508" t="s">
        <v>709</v>
      </c>
      <c r="L2508" t="s">
        <v>39</v>
      </c>
      <c r="M2508">
        <v>51873460</v>
      </c>
      <c r="N2508">
        <v>-30259519</v>
      </c>
      <c r="O2508">
        <v>21613941</v>
      </c>
      <c r="P2508">
        <v>0</v>
      </c>
      <c r="Q2508" t="s">
        <v>4870</v>
      </c>
      <c r="R2508" t="s">
        <v>3206</v>
      </c>
      <c r="S2508" t="s">
        <v>9084</v>
      </c>
      <c r="T2508" t="s">
        <v>4871</v>
      </c>
      <c r="U2508" t="s">
        <v>11473</v>
      </c>
      <c r="V2508" t="s">
        <v>9085</v>
      </c>
      <c r="W2508" t="s">
        <v>588</v>
      </c>
      <c r="X2508" t="str">
        <f t="shared" si="39"/>
        <v>Inversión</v>
      </c>
      <c r="Y2508" t="s">
        <v>626</v>
      </c>
    </row>
    <row r="2509" spans="1:25" x14ac:dyDescent="0.2">
      <c r="A2509" t="s">
        <v>3216</v>
      </c>
      <c r="B2509" t="s">
        <v>3227</v>
      </c>
      <c r="C2509" s="71" t="s">
        <v>4872</v>
      </c>
      <c r="D2509" t="s">
        <v>583</v>
      </c>
      <c r="E2509" t="s">
        <v>584</v>
      </c>
      <c r="F2509" t="s">
        <v>3087</v>
      </c>
      <c r="G2509" t="s">
        <v>2519</v>
      </c>
      <c r="H2509" t="s">
        <v>197</v>
      </c>
      <c r="I2509" t="s">
        <v>155</v>
      </c>
      <c r="J2509" t="s">
        <v>37</v>
      </c>
      <c r="K2509" t="s">
        <v>709</v>
      </c>
      <c r="L2509" t="s">
        <v>39</v>
      </c>
      <c r="M2509">
        <v>6000000</v>
      </c>
      <c r="N2509">
        <v>-3</v>
      </c>
      <c r="O2509">
        <v>5999997</v>
      </c>
      <c r="P2509">
        <v>0</v>
      </c>
      <c r="Q2509" t="s">
        <v>2573</v>
      </c>
      <c r="R2509" t="s">
        <v>3882</v>
      </c>
      <c r="S2509" t="s">
        <v>4856</v>
      </c>
      <c r="T2509" t="s">
        <v>6874</v>
      </c>
      <c r="U2509" t="s">
        <v>9086</v>
      </c>
      <c r="V2509" t="s">
        <v>9087</v>
      </c>
      <c r="W2509" t="s">
        <v>588</v>
      </c>
      <c r="X2509" t="str">
        <f t="shared" si="39"/>
        <v>Inversión</v>
      </c>
      <c r="Y2509" t="s">
        <v>626</v>
      </c>
    </row>
    <row r="2510" spans="1:25" x14ac:dyDescent="0.2">
      <c r="A2510" t="s">
        <v>3206</v>
      </c>
      <c r="B2510" t="s">
        <v>3402</v>
      </c>
      <c r="C2510" s="71" t="s">
        <v>4873</v>
      </c>
      <c r="D2510" t="s">
        <v>583</v>
      </c>
      <c r="E2510" t="s">
        <v>584</v>
      </c>
      <c r="F2510" t="s">
        <v>3087</v>
      </c>
      <c r="G2510" t="s">
        <v>2519</v>
      </c>
      <c r="H2510" t="s">
        <v>197</v>
      </c>
      <c r="I2510" t="s">
        <v>155</v>
      </c>
      <c r="J2510" t="s">
        <v>37</v>
      </c>
      <c r="K2510" t="s">
        <v>709</v>
      </c>
      <c r="L2510" t="s">
        <v>39</v>
      </c>
      <c r="M2510">
        <v>165586291</v>
      </c>
      <c r="N2510">
        <v>133217550</v>
      </c>
      <c r="O2510">
        <v>298803841</v>
      </c>
      <c r="P2510">
        <v>23755722</v>
      </c>
      <c r="Q2510" t="s">
        <v>2574</v>
      </c>
      <c r="R2510" t="s">
        <v>3504</v>
      </c>
      <c r="S2510" t="s">
        <v>11474</v>
      </c>
      <c r="T2510" t="s">
        <v>11475</v>
      </c>
      <c r="U2510" t="s">
        <v>11476</v>
      </c>
      <c r="V2510" t="s">
        <v>11477</v>
      </c>
      <c r="W2510" t="s">
        <v>11478</v>
      </c>
      <c r="X2510" t="str">
        <f t="shared" si="39"/>
        <v>Inversión</v>
      </c>
      <c r="Y2510" t="s">
        <v>626</v>
      </c>
    </row>
    <row r="2511" spans="1:25" x14ac:dyDescent="0.2">
      <c r="A2511" t="s">
        <v>3882</v>
      </c>
      <c r="B2511" t="s">
        <v>3402</v>
      </c>
      <c r="C2511" s="71" t="s">
        <v>4874</v>
      </c>
      <c r="D2511" t="s">
        <v>583</v>
      </c>
      <c r="E2511" t="s">
        <v>584</v>
      </c>
      <c r="F2511" t="s">
        <v>4704</v>
      </c>
      <c r="G2511" t="s">
        <v>2519</v>
      </c>
      <c r="H2511" t="s">
        <v>164</v>
      </c>
      <c r="I2511" t="s">
        <v>118</v>
      </c>
      <c r="J2511" t="s">
        <v>37</v>
      </c>
      <c r="K2511" t="s">
        <v>586</v>
      </c>
      <c r="L2511" t="s">
        <v>39</v>
      </c>
      <c r="M2511">
        <v>53887298</v>
      </c>
      <c r="N2511">
        <v>0</v>
      </c>
      <c r="O2511">
        <v>53887298</v>
      </c>
      <c r="P2511">
        <v>0</v>
      </c>
      <c r="Q2511" t="s">
        <v>2575</v>
      </c>
      <c r="R2511" t="s">
        <v>3230</v>
      </c>
      <c r="S2511" t="s">
        <v>4875</v>
      </c>
      <c r="T2511" t="s">
        <v>588</v>
      </c>
      <c r="U2511" t="s">
        <v>4876</v>
      </c>
      <c r="V2511" t="s">
        <v>4877</v>
      </c>
      <c r="W2511" t="s">
        <v>588</v>
      </c>
      <c r="X2511" t="str">
        <f t="shared" si="39"/>
        <v>Funcionamiento</v>
      </c>
      <c r="Y2511" t="s">
        <v>2519</v>
      </c>
    </row>
    <row r="2512" spans="1:25" x14ac:dyDescent="0.2">
      <c r="A2512" t="s">
        <v>3882</v>
      </c>
      <c r="B2512" t="s">
        <v>3402</v>
      </c>
      <c r="C2512" s="71" t="s">
        <v>4874</v>
      </c>
      <c r="D2512" t="s">
        <v>583</v>
      </c>
      <c r="E2512" t="s">
        <v>584</v>
      </c>
      <c r="F2512" t="s">
        <v>4704</v>
      </c>
      <c r="G2512" t="s">
        <v>2519</v>
      </c>
      <c r="H2512" t="s">
        <v>181</v>
      </c>
      <c r="I2512" t="s">
        <v>135</v>
      </c>
      <c r="J2512" t="s">
        <v>37</v>
      </c>
      <c r="K2512" t="s">
        <v>586</v>
      </c>
      <c r="L2512" t="s">
        <v>39</v>
      </c>
      <c r="M2512">
        <v>2354967</v>
      </c>
      <c r="N2512">
        <v>0</v>
      </c>
      <c r="O2512">
        <v>2354967</v>
      </c>
      <c r="P2512">
        <v>0</v>
      </c>
      <c r="Q2512" t="s">
        <v>2575</v>
      </c>
      <c r="R2512" t="s">
        <v>3230</v>
      </c>
      <c r="S2512" t="s">
        <v>4875</v>
      </c>
      <c r="T2512" t="s">
        <v>588</v>
      </c>
      <c r="U2512" t="s">
        <v>4876</v>
      </c>
      <c r="V2512" t="s">
        <v>4877</v>
      </c>
      <c r="W2512" t="s">
        <v>588</v>
      </c>
      <c r="X2512" t="str">
        <f t="shared" si="39"/>
        <v>Funcionamiento</v>
      </c>
      <c r="Y2512" t="s">
        <v>2519</v>
      </c>
    </row>
    <row r="2513" spans="1:25" x14ac:dyDescent="0.2">
      <c r="A2513" t="s">
        <v>3882</v>
      </c>
      <c r="B2513" t="s">
        <v>3402</v>
      </c>
      <c r="C2513" s="71" t="s">
        <v>4874</v>
      </c>
      <c r="D2513" t="s">
        <v>583</v>
      </c>
      <c r="E2513" t="s">
        <v>584</v>
      </c>
      <c r="F2513" t="s">
        <v>4704</v>
      </c>
      <c r="G2513" t="s">
        <v>2519</v>
      </c>
      <c r="H2513" t="s">
        <v>557</v>
      </c>
      <c r="I2513" t="s">
        <v>3221</v>
      </c>
      <c r="J2513" t="s">
        <v>37</v>
      </c>
      <c r="K2513" t="s">
        <v>586</v>
      </c>
      <c r="L2513" t="s">
        <v>39</v>
      </c>
      <c r="M2513">
        <v>1206820</v>
      </c>
      <c r="N2513">
        <v>0</v>
      </c>
      <c r="O2513">
        <v>1206820</v>
      </c>
      <c r="P2513">
        <v>0</v>
      </c>
      <c r="Q2513" t="s">
        <v>2575</v>
      </c>
      <c r="R2513" t="s">
        <v>3230</v>
      </c>
      <c r="S2513" t="s">
        <v>4875</v>
      </c>
      <c r="T2513" t="s">
        <v>588</v>
      </c>
      <c r="U2513" t="s">
        <v>4876</v>
      </c>
      <c r="V2513" t="s">
        <v>4877</v>
      </c>
      <c r="W2513" t="s">
        <v>588</v>
      </c>
      <c r="X2513" t="str">
        <f t="shared" si="39"/>
        <v>Funcionamiento</v>
      </c>
      <c r="Y2513" t="s">
        <v>2519</v>
      </c>
    </row>
    <row r="2514" spans="1:25" x14ac:dyDescent="0.2">
      <c r="A2514" t="s">
        <v>3882</v>
      </c>
      <c r="B2514" t="s">
        <v>3402</v>
      </c>
      <c r="C2514" s="71" t="s">
        <v>4874</v>
      </c>
      <c r="D2514" t="s">
        <v>583</v>
      </c>
      <c r="E2514" t="s">
        <v>584</v>
      </c>
      <c r="F2514" t="s">
        <v>4704</v>
      </c>
      <c r="G2514" t="s">
        <v>2519</v>
      </c>
      <c r="H2514" t="s">
        <v>166</v>
      </c>
      <c r="I2514" t="s">
        <v>120</v>
      </c>
      <c r="J2514" t="s">
        <v>37</v>
      </c>
      <c r="K2514" t="s">
        <v>586</v>
      </c>
      <c r="L2514" t="s">
        <v>39</v>
      </c>
      <c r="M2514">
        <v>907746</v>
      </c>
      <c r="N2514">
        <v>0</v>
      </c>
      <c r="O2514">
        <v>907746</v>
      </c>
      <c r="P2514">
        <v>0</v>
      </c>
      <c r="Q2514" t="s">
        <v>2575</v>
      </c>
      <c r="R2514" t="s">
        <v>3230</v>
      </c>
      <c r="S2514" t="s">
        <v>4875</v>
      </c>
      <c r="T2514" t="s">
        <v>588</v>
      </c>
      <c r="U2514" t="s">
        <v>4876</v>
      </c>
      <c r="V2514" t="s">
        <v>4877</v>
      </c>
      <c r="W2514" t="s">
        <v>588</v>
      </c>
      <c r="X2514" t="str">
        <f t="shared" si="39"/>
        <v>Funcionamiento</v>
      </c>
      <c r="Y2514" t="s">
        <v>2519</v>
      </c>
    </row>
    <row r="2515" spans="1:25" x14ac:dyDescent="0.2">
      <c r="A2515" t="s">
        <v>3882</v>
      </c>
      <c r="B2515" t="s">
        <v>3402</v>
      </c>
      <c r="C2515" s="71" t="s">
        <v>4874</v>
      </c>
      <c r="D2515" t="s">
        <v>583</v>
      </c>
      <c r="E2515" t="s">
        <v>584</v>
      </c>
      <c r="F2515" t="s">
        <v>4704</v>
      </c>
      <c r="G2515" t="s">
        <v>2519</v>
      </c>
      <c r="H2515" t="s">
        <v>178</v>
      </c>
      <c r="I2515" t="s">
        <v>132</v>
      </c>
      <c r="J2515" t="s">
        <v>37</v>
      </c>
      <c r="K2515" t="s">
        <v>586</v>
      </c>
      <c r="L2515" t="s">
        <v>39</v>
      </c>
      <c r="M2515">
        <v>1338478</v>
      </c>
      <c r="N2515">
        <v>0</v>
      </c>
      <c r="O2515">
        <v>1338478</v>
      </c>
      <c r="P2515">
        <v>0</v>
      </c>
      <c r="Q2515" t="s">
        <v>2575</v>
      </c>
      <c r="R2515" t="s">
        <v>3230</v>
      </c>
      <c r="S2515" t="s">
        <v>4875</v>
      </c>
      <c r="T2515" t="s">
        <v>588</v>
      </c>
      <c r="U2515" t="s">
        <v>4876</v>
      </c>
      <c r="V2515" t="s">
        <v>4877</v>
      </c>
      <c r="W2515" t="s">
        <v>588</v>
      </c>
      <c r="X2515" t="str">
        <f t="shared" si="39"/>
        <v>Funcionamiento</v>
      </c>
      <c r="Y2515" t="s">
        <v>2519</v>
      </c>
    </row>
    <row r="2516" spans="1:25" x14ac:dyDescent="0.2">
      <c r="A2516" t="s">
        <v>3882</v>
      </c>
      <c r="B2516" t="s">
        <v>3402</v>
      </c>
      <c r="C2516" s="71" t="s">
        <v>4874</v>
      </c>
      <c r="D2516" t="s">
        <v>583</v>
      </c>
      <c r="E2516" t="s">
        <v>584</v>
      </c>
      <c r="F2516" t="s">
        <v>4704</v>
      </c>
      <c r="G2516" t="s">
        <v>2519</v>
      </c>
      <c r="H2516" t="s">
        <v>169</v>
      </c>
      <c r="I2516" t="s">
        <v>123</v>
      </c>
      <c r="J2516" t="s">
        <v>37</v>
      </c>
      <c r="K2516" t="s">
        <v>586</v>
      </c>
      <c r="L2516" t="s">
        <v>39</v>
      </c>
      <c r="M2516">
        <v>1699304</v>
      </c>
      <c r="N2516">
        <v>0</v>
      </c>
      <c r="O2516">
        <v>1699304</v>
      </c>
      <c r="P2516">
        <v>0</v>
      </c>
      <c r="Q2516" t="s">
        <v>2575</v>
      </c>
      <c r="R2516" t="s">
        <v>3230</v>
      </c>
      <c r="S2516" t="s">
        <v>4875</v>
      </c>
      <c r="T2516" t="s">
        <v>588</v>
      </c>
      <c r="U2516" t="s">
        <v>4876</v>
      </c>
      <c r="V2516" t="s">
        <v>4877</v>
      </c>
      <c r="W2516" t="s">
        <v>588</v>
      </c>
      <c r="X2516" t="str">
        <f t="shared" si="39"/>
        <v>Funcionamiento</v>
      </c>
      <c r="Y2516" t="s">
        <v>2519</v>
      </c>
    </row>
    <row r="2517" spans="1:25" x14ac:dyDescent="0.2">
      <c r="A2517" t="s">
        <v>3882</v>
      </c>
      <c r="B2517" t="s">
        <v>3402</v>
      </c>
      <c r="C2517" s="71" t="s">
        <v>4874</v>
      </c>
      <c r="D2517" t="s">
        <v>583</v>
      </c>
      <c r="E2517" t="s">
        <v>584</v>
      </c>
      <c r="F2517" t="s">
        <v>4704</v>
      </c>
      <c r="G2517" t="s">
        <v>2519</v>
      </c>
      <c r="H2517" t="s">
        <v>171</v>
      </c>
      <c r="I2517" t="s">
        <v>125</v>
      </c>
      <c r="J2517" t="s">
        <v>37</v>
      </c>
      <c r="K2517" t="s">
        <v>586</v>
      </c>
      <c r="L2517" t="s">
        <v>39</v>
      </c>
      <c r="M2517">
        <v>1306907</v>
      </c>
      <c r="N2517">
        <v>0</v>
      </c>
      <c r="O2517">
        <v>1306907</v>
      </c>
      <c r="P2517">
        <v>0</v>
      </c>
      <c r="Q2517" t="s">
        <v>2575</v>
      </c>
      <c r="R2517" t="s">
        <v>3230</v>
      </c>
      <c r="S2517" t="s">
        <v>4875</v>
      </c>
      <c r="T2517" t="s">
        <v>588</v>
      </c>
      <c r="U2517" t="s">
        <v>4876</v>
      </c>
      <c r="V2517" t="s">
        <v>4877</v>
      </c>
      <c r="W2517" t="s">
        <v>588</v>
      </c>
      <c r="X2517" t="str">
        <f t="shared" si="39"/>
        <v>Funcionamiento</v>
      </c>
      <c r="Y2517" t="s">
        <v>2519</v>
      </c>
    </row>
    <row r="2518" spans="1:25" x14ac:dyDescent="0.2">
      <c r="A2518" t="s">
        <v>3882</v>
      </c>
      <c r="B2518" t="s">
        <v>3402</v>
      </c>
      <c r="C2518" s="71" t="s">
        <v>4874</v>
      </c>
      <c r="D2518" t="s">
        <v>583</v>
      </c>
      <c r="E2518" t="s">
        <v>584</v>
      </c>
      <c r="F2518" t="s">
        <v>4704</v>
      </c>
      <c r="G2518" t="s">
        <v>2519</v>
      </c>
      <c r="H2518" t="s">
        <v>180</v>
      </c>
      <c r="I2518" t="s">
        <v>134</v>
      </c>
      <c r="J2518" t="s">
        <v>37</v>
      </c>
      <c r="K2518" t="s">
        <v>586</v>
      </c>
      <c r="L2518" t="s">
        <v>39</v>
      </c>
      <c r="M2518">
        <v>90989</v>
      </c>
      <c r="N2518">
        <v>0</v>
      </c>
      <c r="O2518">
        <v>90989</v>
      </c>
      <c r="P2518">
        <v>0</v>
      </c>
      <c r="Q2518" t="s">
        <v>2575</v>
      </c>
      <c r="R2518" t="s">
        <v>3230</v>
      </c>
      <c r="S2518" t="s">
        <v>4875</v>
      </c>
      <c r="T2518" t="s">
        <v>588</v>
      </c>
      <c r="U2518" t="s">
        <v>4876</v>
      </c>
      <c r="V2518" t="s">
        <v>4877</v>
      </c>
      <c r="W2518" t="s">
        <v>588</v>
      </c>
      <c r="X2518" t="str">
        <f t="shared" si="39"/>
        <v>Funcionamiento</v>
      </c>
      <c r="Y2518" t="s">
        <v>2519</v>
      </c>
    </row>
    <row r="2519" spans="1:25" x14ac:dyDescent="0.2">
      <c r="A2519" t="s">
        <v>3504</v>
      </c>
      <c r="B2519" t="s">
        <v>4261</v>
      </c>
      <c r="C2519" s="71" t="s">
        <v>4878</v>
      </c>
      <c r="D2519" t="s">
        <v>583</v>
      </c>
      <c r="E2519" t="s">
        <v>584</v>
      </c>
      <c r="F2519" t="s">
        <v>4704</v>
      </c>
      <c r="G2519" t="s">
        <v>2519</v>
      </c>
      <c r="H2519" t="s">
        <v>172</v>
      </c>
      <c r="I2519" t="s">
        <v>126</v>
      </c>
      <c r="J2519" t="s">
        <v>37</v>
      </c>
      <c r="K2519" t="s">
        <v>586</v>
      </c>
      <c r="L2519" t="s">
        <v>39</v>
      </c>
      <c r="M2519">
        <v>6774100</v>
      </c>
      <c r="N2519">
        <v>0</v>
      </c>
      <c r="O2519">
        <v>6774100</v>
      </c>
      <c r="P2519">
        <v>0</v>
      </c>
      <c r="Q2519" t="s">
        <v>2576</v>
      </c>
      <c r="R2519" t="s">
        <v>3750</v>
      </c>
      <c r="S2519" t="s">
        <v>4879</v>
      </c>
      <c r="T2519" t="s">
        <v>588</v>
      </c>
      <c r="U2519" t="s">
        <v>4880</v>
      </c>
      <c r="V2519" t="s">
        <v>4881</v>
      </c>
      <c r="W2519" t="s">
        <v>588</v>
      </c>
      <c r="X2519" t="str">
        <f t="shared" si="39"/>
        <v>Funcionamiento</v>
      </c>
      <c r="Y2519" t="s">
        <v>2519</v>
      </c>
    </row>
    <row r="2520" spans="1:25" x14ac:dyDescent="0.2">
      <c r="A2520" t="s">
        <v>3504</v>
      </c>
      <c r="B2520" t="s">
        <v>4261</v>
      </c>
      <c r="C2520" s="71" t="s">
        <v>4878</v>
      </c>
      <c r="D2520" t="s">
        <v>583</v>
      </c>
      <c r="E2520" t="s">
        <v>584</v>
      </c>
      <c r="F2520" t="s">
        <v>4704</v>
      </c>
      <c r="G2520" t="s">
        <v>2519</v>
      </c>
      <c r="H2520" t="s">
        <v>174</v>
      </c>
      <c r="I2520" t="s">
        <v>128</v>
      </c>
      <c r="J2520" t="s">
        <v>37</v>
      </c>
      <c r="K2520" t="s">
        <v>586</v>
      </c>
      <c r="L2520" t="s">
        <v>39</v>
      </c>
      <c r="M2520">
        <v>2375900</v>
      </c>
      <c r="N2520">
        <v>0</v>
      </c>
      <c r="O2520">
        <v>2375900</v>
      </c>
      <c r="P2520">
        <v>0</v>
      </c>
      <c r="Q2520" t="s">
        <v>2576</v>
      </c>
      <c r="R2520" t="s">
        <v>3750</v>
      </c>
      <c r="S2520" t="s">
        <v>4879</v>
      </c>
      <c r="T2520" t="s">
        <v>588</v>
      </c>
      <c r="U2520" t="s">
        <v>4880</v>
      </c>
      <c r="V2520" t="s">
        <v>4881</v>
      </c>
      <c r="W2520" t="s">
        <v>588</v>
      </c>
      <c r="X2520" t="str">
        <f t="shared" si="39"/>
        <v>Funcionamiento</v>
      </c>
      <c r="Y2520" t="s">
        <v>2519</v>
      </c>
    </row>
    <row r="2521" spans="1:25" x14ac:dyDescent="0.2">
      <c r="A2521" t="s">
        <v>3504</v>
      </c>
      <c r="B2521" t="s">
        <v>4261</v>
      </c>
      <c r="C2521" s="71" t="s">
        <v>4878</v>
      </c>
      <c r="D2521" t="s">
        <v>583</v>
      </c>
      <c r="E2521" t="s">
        <v>584</v>
      </c>
      <c r="F2521" t="s">
        <v>4704</v>
      </c>
      <c r="G2521" t="s">
        <v>2519</v>
      </c>
      <c r="H2521" t="s">
        <v>175</v>
      </c>
      <c r="I2521" t="s">
        <v>129</v>
      </c>
      <c r="J2521" t="s">
        <v>37</v>
      </c>
      <c r="K2521" t="s">
        <v>586</v>
      </c>
      <c r="L2521" t="s">
        <v>39</v>
      </c>
      <c r="M2521">
        <v>765900</v>
      </c>
      <c r="N2521">
        <v>0</v>
      </c>
      <c r="O2521">
        <v>765900</v>
      </c>
      <c r="P2521">
        <v>0</v>
      </c>
      <c r="Q2521" t="s">
        <v>2576</v>
      </c>
      <c r="R2521" t="s">
        <v>3750</v>
      </c>
      <c r="S2521" t="s">
        <v>4879</v>
      </c>
      <c r="T2521" t="s">
        <v>588</v>
      </c>
      <c r="U2521" t="s">
        <v>4880</v>
      </c>
      <c r="V2521" t="s">
        <v>4881</v>
      </c>
      <c r="W2521" t="s">
        <v>588</v>
      </c>
      <c r="X2521" t="str">
        <f t="shared" si="39"/>
        <v>Funcionamiento</v>
      </c>
      <c r="Y2521" t="s">
        <v>2519</v>
      </c>
    </row>
    <row r="2522" spans="1:25" x14ac:dyDescent="0.2">
      <c r="A2522" t="s">
        <v>3504</v>
      </c>
      <c r="B2522" t="s">
        <v>4261</v>
      </c>
      <c r="C2522" s="71" t="s">
        <v>4878</v>
      </c>
      <c r="D2522" t="s">
        <v>583</v>
      </c>
      <c r="E2522" t="s">
        <v>584</v>
      </c>
      <c r="F2522" t="s">
        <v>4704</v>
      </c>
      <c r="G2522" t="s">
        <v>2519</v>
      </c>
      <c r="H2522" t="s">
        <v>173</v>
      </c>
      <c r="I2522" t="s">
        <v>127</v>
      </c>
      <c r="J2522" t="s">
        <v>37</v>
      </c>
      <c r="K2522" t="s">
        <v>586</v>
      </c>
      <c r="L2522" t="s">
        <v>39</v>
      </c>
      <c r="M2522">
        <v>4798800</v>
      </c>
      <c r="N2522">
        <v>0</v>
      </c>
      <c r="O2522">
        <v>4798800</v>
      </c>
      <c r="P2522">
        <v>0</v>
      </c>
      <c r="Q2522" t="s">
        <v>2576</v>
      </c>
      <c r="R2522" t="s">
        <v>3750</v>
      </c>
      <c r="S2522" t="s">
        <v>4879</v>
      </c>
      <c r="T2522" t="s">
        <v>588</v>
      </c>
      <c r="U2522" t="s">
        <v>4880</v>
      </c>
      <c r="V2522" t="s">
        <v>4881</v>
      </c>
      <c r="W2522" t="s">
        <v>588</v>
      </c>
      <c r="X2522" t="str">
        <f t="shared" si="39"/>
        <v>Funcionamiento</v>
      </c>
      <c r="Y2522" t="s">
        <v>2519</v>
      </c>
    </row>
    <row r="2523" spans="1:25" x14ac:dyDescent="0.2">
      <c r="A2523" t="s">
        <v>3504</v>
      </c>
      <c r="B2523" t="s">
        <v>4261</v>
      </c>
      <c r="C2523" s="71" t="s">
        <v>4878</v>
      </c>
      <c r="D2523" t="s">
        <v>583</v>
      </c>
      <c r="E2523" t="s">
        <v>584</v>
      </c>
      <c r="F2523" t="s">
        <v>4704</v>
      </c>
      <c r="G2523" t="s">
        <v>2519</v>
      </c>
      <c r="H2523" t="s">
        <v>176</v>
      </c>
      <c r="I2523" t="s">
        <v>130</v>
      </c>
      <c r="J2523" t="s">
        <v>37</v>
      </c>
      <c r="K2523" t="s">
        <v>586</v>
      </c>
      <c r="L2523" t="s">
        <v>39</v>
      </c>
      <c r="M2523">
        <v>1782300</v>
      </c>
      <c r="N2523">
        <v>0</v>
      </c>
      <c r="O2523">
        <v>1782300</v>
      </c>
      <c r="P2523">
        <v>0</v>
      </c>
      <c r="Q2523" t="s">
        <v>2576</v>
      </c>
      <c r="R2523" t="s">
        <v>3750</v>
      </c>
      <c r="S2523" t="s">
        <v>4879</v>
      </c>
      <c r="T2523" t="s">
        <v>588</v>
      </c>
      <c r="U2523" t="s">
        <v>4880</v>
      </c>
      <c r="V2523" t="s">
        <v>4881</v>
      </c>
      <c r="W2523" t="s">
        <v>588</v>
      </c>
      <c r="X2523" t="str">
        <f t="shared" si="39"/>
        <v>Funcionamiento</v>
      </c>
      <c r="Y2523" t="s">
        <v>2519</v>
      </c>
    </row>
    <row r="2524" spans="1:25" x14ac:dyDescent="0.2">
      <c r="A2524" t="s">
        <v>3504</v>
      </c>
      <c r="B2524" t="s">
        <v>4261</v>
      </c>
      <c r="C2524" s="71" t="s">
        <v>4878</v>
      </c>
      <c r="D2524" t="s">
        <v>583</v>
      </c>
      <c r="E2524" t="s">
        <v>584</v>
      </c>
      <c r="F2524" t="s">
        <v>4704</v>
      </c>
      <c r="G2524" t="s">
        <v>2519</v>
      </c>
      <c r="H2524" t="s">
        <v>177</v>
      </c>
      <c r="I2524" t="s">
        <v>131</v>
      </c>
      <c r="J2524" t="s">
        <v>37</v>
      </c>
      <c r="K2524" t="s">
        <v>586</v>
      </c>
      <c r="L2524" t="s">
        <v>39</v>
      </c>
      <c r="M2524">
        <v>1188400</v>
      </c>
      <c r="N2524">
        <v>0</v>
      </c>
      <c r="O2524">
        <v>1188400</v>
      </c>
      <c r="P2524">
        <v>0</v>
      </c>
      <c r="Q2524" t="s">
        <v>2576</v>
      </c>
      <c r="R2524" t="s">
        <v>3750</v>
      </c>
      <c r="S2524" t="s">
        <v>4879</v>
      </c>
      <c r="T2524" t="s">
        <v>588</v>
      </c>
      <c r="U2524" t="s">
        <v>4880</v>
      </c>
      <c r="V2524" t="s">
        <v>4881</v>
      </c>
      <c r="W2524" t="s">
        <v>588</v>
      </c>
      <c r="X2524" t="str">
        <f t="shared" si="39"/>
        <v>Funcionamiento</v>
      </c>
      <c r="Y2524" t="s">
        <v>2519</v>
      </c>
    </row>
    <row r="2525" spans="1:25" x14ac:dyDescent="0.2">
      <c r="A2525" t="s">
        <v>3230</v>
      </c>
      <c r="B2525" t="s">
        <v>3932</v>
      </c>
      <c r="C2525" s="71" t="s">
        <v>4882</v>
      </c>
      <c r="D2525" t="s">
        <v>583</v>
      </c>
      <c r="E2525" t="s">
        <v>584</v>
      </c>
      <c r="F2525" t="s">
        <v>3144</v>
      </c>
      <c r="G2525" t="s">
        <v>2519</v>
      </c>
      <c r="H2525" t="s">
        <v>201</v>
      </c>
      <c r="I2525" t="s">
        <v>163</v>
      </c>
      <c r="J2525" t="s">
        <v>37</v>
      </c>
      <c r="K2525" t="s">
        <v>586</v>
      </c>
      <c r="L2525" t="s">
        <v>39</v>
      </c>
      <c r="M2525">
        <v>8940950</v>
      </c>
      <c r="N2525">
        <v>0</v>
      </c>
      <c r="O2525">
        <v>8940950</v>
      </c>
      <c r="P2525">
        <v>0</v>
      </c>
      <c r="Q2525" t="s">
        <v>2838</v>
      </c>
      <c r="R2525" t="s">
        <v>3755</v>
      </c>
      <c r="S2525" t="s">
        <v>4883</v>
      </c>
      <c r="T2525" t="s">
        <v>4884</v>
      </c>
      <c r="U2525" t="s">
        <v>4885</v>
      </c>
      <c r="V2525" t="s">
        <v>4886</v>
      </c>
      <c r="W2525" t="s">
        <v>588</v>
      </c>
      <c r="X2525" t="str">
        <f t="shared" si="39"/>
        <v>Inversión</v>
      </c>
      <c r="Y2525" t="s">
        <v>585</v>
      </c>
    </row>
    <row r="2526" spans="1:25" x14ac:dyDescent="0.2">
      <c r="A2526" t="s">
        <v>3750</v>
      </c>
      <c r="B2526" t="s">
        <v>3412</v>
      </c>
      <c r="C2526" s="71" t="s">
        <v>4887</v>
      </c>
      <c r="D2526" t="s">
        <v>583</v>
      </c>
      <c r="E2526" t="s">
        <v>584</v>
      </c>
      <c r="F2526" t="s">
        <v>4704</v>
      </c>
      <c r="G2526" t="s">
        <v>2519</v>
      </c>
      <c r="H2526" t="s">
        <v>176</v>
      </c>
      <c r="I2526" t="s">
        <v>130</v>
      </c>
      <c r="J2526" t="s">
        <v>37</v>
      </c>
      <c r="K2526" t="s">
        <v>586</v>
      </c>
      <c r="L2526" t="s">
        <v>39</v>
      </c>
      <c r="M2526">
        <v>1840000</v>
      </c>
      <c r="N2526">
        <v>0</v>
      </c>
      <c r="O2526">
        <v>1840000</v>
      </c>
      <c r="P2526">
        <v>0</v>
      </c>
      <c r="Q2526" t="s">
        <v>2948</v>
      </c>
      <c r="R2526" t="s">
        <v>3212</v>
      </c>
      <c r="S2526" t="s">
        <v>4888</v>
      </c>
      <c r="T2526" t="s">
        <v>588</v>
      </c>
      <c r="U2526" t="s">
        <v>4889</v>
      </c>
      <c r="V2526" t="s">
        <v>4890</v>
      </c>
      <c r="W2526" t="s">
        <v>588</v>
      </c>
      <c r="X2526" t="str">
        <f t="shared" si="39"/>
        <v>Funcionamiento</v>
      </c>
      <c r="Y2526" t="s">
        <v>2519</v>
      </c>
    </row>
    <row r="2527" spans="1:25" x14ac:dyDescent="0.2">
      <c r="A2527" t="s">
        <v>3750</v>
      </c>
      <c r="B2527" t="s">
        <v>3412</v>
      </c>
      <c r="C2527" s="71" t="s">
        <v>4887</v>
      </c>
      <c r="D2527" t="s">
        <v>583</v>
      </c>
      <c r="E2527" t="s">
        <v>584</v>
      </c>
      <c r="F2527" t="s">
        <v>4704</v>
      </c>
      <c r="G2527" t="s">
        <v>2519</v>
      </c>
      <c r="H2527" t="s">
        <v>177</v>
      </c>
      <c r="I2527" t="s">
        <v>131</v>
      </c>
      <c r="J2527" t="s">
        <v>37</v>
      </c>
      <c r="K2527" t="s">
        <v>586</v>
      </c>
      <c r="L2527" t="s">
        <v>39</v>
      </c>
      <c r="M2527">
        <v>1227000</v>
      </c>
      <c r="N2527">
        <v>0</v>
      </c>
      <c r="O2527">
        <v>1227000</v>
      </c>
      <c r="P2527">
        <v>0</v>
      </c>
      <c r="Q2527" t="s">
        <v>2948</v>
      </c>
      <c r="R2527" t="s">
        <v>3212</v>
      </c>
      <c r="S2527" t="s">
        <v>4888</v>
      </c>
      <c r="T2527" t="s">
        <v>588</v>
      </c>
      <c r="U2527" t="s">
        <v>4889</v>
      </c>
      <c r="V2527" t="s">
        <v>4890</v>
      </c>
      <c r="W2527" t="s">
        <v>588</v>
      </c>
      <c r="X2527" t="str">
        <f t="shared" si="39"/>
        <v>Funcionamiento</v>
      </c>
      <c r="Y2527" t="s">
        <v>2519</v>
      </c>
    </row>
    <row r="2528" spans="1:25" x14ac:dyDescent="0.2">
      <c r="A2528" t="s">
        <v>3750</v>
      </c>
      <c r="B2528" t="s">
        <v>3412</v>
      </c>
      <c r="C2528" s="71" t="s">
        <v>4887</v>
      </c>
      <c r="D2528" t="s">
        <v>583</v>
      </c>
      <c r="E2528" t="s">
        <v>584</v>
      </c>
      <c r="F2528" t="s">
        <v>4704</v>
      </c>
      <c r="G2528" t="s">
        <v>2519</v>
      </c>
      <c r="H2528" t="s">
        <v>173</v>
      </c>
      <c r="I2528" t="s">
        <v>127</v>
      </c>
      <c r="J2528" t="s">
        <v>37</v>
      </c>
      <c r="K2528" t="s">
        <v>586</v>
      </c>
      <c r="L2528" t="s">
        <v>39</v>
      </c>
      <c r="M2528">
        <v>4808300</v>
      </c>
      <c r="N2528">
        <v>0</v>
      </c>
      <c r="O2528">
        <v>4808300</v>
      </c>
      <c r="P2528">
        <v>0</v>
      </c>
      <c r="Q2528" t="s">
        <v>2948</v>
      </c>
      <c r="R2528" t="s">
        <v>3212</v>
      </c>
      <c r="S2528" t="s">
        <v>4888</v>
      </c>
      <c r="T2528" t="s">
        <v>588</v>
      </c>
      <c r="U2528" t="s">
        <v>4889</v>
      </c>
      <c r="V2528" t="s">
        <v>4890</v>
      </c>
      <c r="W2528" t="s">
        <v>588</v>
      </c>
      <c r="X2528" t="str">
        <f t="shared" si="39"/>
        <v>Funcionamiento</v>
      </c>
      <c r="Y2528" t="s">
        <v>2519</v>
      </c>
    </row>
    <row r="2529" spans="1:25" x14ac:dyDescent="0.2">
      <c r="A2529" t="s">
        <v>3750</v>
      </c>
      <c r="B2529" t="s">
        <v>3412</v>
      </c>
      <c r="C2529" s="71" t="s">
        <v>4887</v>
      </c>
      <c r="D2529" t="s">
        <v>583</v>
      </c>
      <c r="E2529" t="s">
        <v>584</v>
      </c>
      <c r="F2529" t="s">
        <v>4704</v>
      </c>
      <c r="G2529" t="s">
        <v>2519</v>
      </c>
      <c r="H2529" t="s">
        <v>174</v>
      </c>
      <c r="I2529" t="s">
        <v>128</v>
      </c>
      <c r="J2529" t="s">
        <v>37</v>
      </c>
      <c r="K2529" t="s">
        <v>586</v>
      </c>
      <c r="L2529" t="s">
        <v>39</v>
      </c>
      <c r="M2529">
        <v>2452900</v>
      </c>
      <c r="N2529">
        <v>0</v>
      </c>
      <c r="O2529">
        <v>2452900</v>
      </c>
      <c r="P2529">
        <v>0</v>
      </c>
      <c r="Q2529" t="s">
        <v>2948</v>
      </c>
      <c r="R2529" t="s">
        <v>3212</v>
      </c>
      <c r="S2529" t="s">
        <v>4888</v>
      </c>
      <c r="T2529" t="s">
        <v>588</v>
      </c>
      <c r="U2529" t="s">
        <v>4889</v>
      </c>
      <c r="V2529" t="s">
        <v>4890</v>
      </c>
      <c r="W2529" t="s">
        <v>588</v>
      </c>
      <c r="X2529" t="str">
        <f t="shared" si="39"/>
        <v>Funcionamiento</v>
      </c>
      <c r="Y2529" t="s">
        <v>2519</v>
      </c>
    </row>
    <row r="2530" spans="1:25" x14ac:dyDescent="0.2">
      <c r="A2530" t="s">
        <v>3750</v>
      </c>
      <c r="B2530" t="s">
        <v>3412</v>
      </c>
      <c r="C2530" s="71" t="s">
        <v>4887</v>
      </c>
      <c r="D2530" t="s">
        <v>583</v>
      </c>
      <c r="E2530" t="s">
        <v>584</v>
      </c>
      <c r="F2530" t="s">
        <v>4704</v>
      </c>
      <c r="G2530" t="s">
        <v>2519</v>
      </c>
      <c r="H2530" t="s">
        <v>172</v>
      </c>
      <c r="I2530" t="s">
        <v>126</v>
      </c>
      <c r="J2530" t="s">
        <v>37</v>
      </c>
      <c r="K2530" t="s">
        <v>586</v>
      </c>
      <c r="L2530" t="s">
        <v>39</v>
      </c>
      <c r="M2530">
        <v>6787800</v>
      </c>
      <c r="N2530">
        <v>0</v>
      </c>
      <c r="O2530">
        <v>6787800</v>
      </c>
      <c r="P2530">
        <v>0</v>
      </c>
      <c r="Q2530" t="s">
        <v>2948</v>
      </c>
      <c r="R2530" t="s">
        <v>3212</v>
      </c>
      <c r="S2530" t="s">
        <v>4888</v>
      </c>
      <c r="T2530" t="s">
        <v>588</v>
      </c>
      <c r="U2530" t="s">
        <v>4889</v>
      </c>
      <c r="V2530" t="s">
        <v>4890</v>
      </c>
      <c r="W2530" t="s">
        <v>588</v>
      </c>
      <c r="X2530" t="str">
        <f t="shared" si="39"/>
        <v>Funcionamiento</v>
      </c>
      <c r="Y2530" t="s">
        <v>2519</v>
      </c>
    </row>
    <row r="2531" spans="1:25" x14ac:dyDescent="0.2">
      <c r="A2531" t="s">
        <v>3750</v>
      </c>
      <c r="B2531" t="s">
        <v>3412</v>
      </c>
      <c r="C2531" s="71" t="s">
        <v>4887</v>
      </c>
      <c r="D2531" t="s">
        <v>583</v>
      </c>
      <c r="E2531" t="s">
        <v>584</v>
      </c>
      <c r="F2531" t="s">
        <v>4704</v>
      </c>
      <c r="G2531" t="s">
        <v>2519</v>
      </c>
      <c r="H2531" t="s">
        <v>175</v>
      </c>
      <c r="I2531" t="s">
        <v>129</v>
      </c>
      <c r="J2531" t="s">
        <v>37</v>
      </c>
      <c r="K2531" t="s">
        <v>586</v>
      </c>
      <c r="L2531" t="s">
        <v>39</v>
      </c>
      <c r="M2531">
        <v>741100</v>
      </c>
      <c r="N2531">
        <v>0</v>
      </c>
      <c r="O2531">
        <v>741100</v>
      </c>
      <c r="P2531">
        <v>0</v>
      </c>
      <c r="Q2531" t="s">
        <v>2948</v>
      </c>
      <c r="R2531" t="s">
        <v>3212</v>
      </c>
      <c r="S2531" t="s">
        <v>4888</v>
      </c>
      <c r="T2531" t="s">
        <v>588</v>
      </c>
      <c r="U2531" t="s">
        <v>4889</v>
      </c>
      <c r="V2531" t="s">
        <v>4890</v>
      </c>
      <c r="W2531" t="s">
        <v>588</v>
      </c>
      <c r="X2531" t="str">
        <f t="shared" si="39"/>
        <v>Funcionamiento</v>
      </c>
      <c r="Y2531" t="s">
        <v>2519</v>
      </c>
    </row>
    <row r="2532" spans="1:25" x14ac:dyDescent="0.2">
      <c r="A2532" t="s">
        <v>3755</v>
      </c>
      <c r="B2532" t="s">
        <v>3412</v>
      </c>
      <c r="C2532" s="71" t="s">
        <v>4891</v>
      </c>
      <c r="D2532" t="s">
        <v>583</v>
      </c>
      <c r="E2532" t="s">
        <v>584</v>
      </c>
      <c r="F2532" t="s">
        <v>4704</v>
      </c>
      <c r="G2532" t="s">
        <v>2519</v>
      </c>
      <c r="H2532" t="s">
        <v>557</v>
      </c>
      <c r="I2532" t="s">
        <v>3221</v>
      </c>
      <c r="J2532" t="s">
        <v>37</v>
      </c>
      <c r="K2532" t="s">
        <v>586</v>
      </c>
      <c r="L2532" t="s">
        <v>39</v>
      </c>
      <c r="M2532">
        <v>1155393</v>
      </c>
      <c r="N2532">
        <v>0</v>
      </c>
      <c r="O2532">
        <v>1155393</v>
      </c>
      <c r="P2532">
        <v>0</v>
      </c>
      <c r="Q2532" t="s">
        <v>2949</v>
      </c>
      <c r="R2532" t="s">
        <v>3665</v>
      </c>
      <c r="S2532" t="s">
        <v>4892</v>
      </c>
      <c r="T2532" t="s">
        <v>588</v>
      </c>
      <c r="U2532" t="s">
        <v>4893</v>
      </c>
      <c r="V2532" t="s">
        <v>4894</v>
      </c>
      <c r="W2532" t="s">
        <v>588</v>
      </c>
      <c r="X2532" t="str">
        <f t="shared" si="39"/>
        <v>Funcionamiento</v>
      </c>
      <c r="Y2532" t="s">
        <v>2519</v>
      </c>
    </row>
    <row r="2533" spans="1:25" x14ac:dyDescent="0.2">
      <c r="A2533" t="s">
        <v>3755</v>
      </c>
      <c r="B2533" t="s">
        <v>3412</v>
      </c>
      <c r="C2533" s="71" t="s">
        <v>4891</v>
      </c>
      <c r="D2533" t="s">
        <v>583</v>
      </c>
      <c r="E2533" t="s">
        <v>584</v>
      </c>
      <c r="F2533" t="s">
        <v>4704</v>
      </c>
      <c r="G2533" t="s">
        <v>2519</v>
      </c>
      <c r="H2533" t="s">
        <v>164</v>
      </c>
      <c r="I2533" t="s">
        <v>118</v>
      </c>
      <c r="J2533" t="s">
        <v>37</v>
      </c>
      <c r="K2533" t="s">
        <v>586</v>
      </c>
      <c r="L2533" t="s">
        <v>39</v>
      </c>
      <c r="M2533">
        <v>53206037</v>
      </c>
      <c r="N2533">
        <v>0</v>
      </c>
      <c r="O2533">
        <v>53206037</v>
      </c>
      <c r="P2533">
        <v>0</v>
      </c>
      <c r="Q2533" t="s">
        <v>2949</v>
      </c>
      <c r="R2533" t="s">
        <v>3665</v>
      </c>
      <c r="S2533" t="s">
        <v>4892</v>
      </c>
      <c r="T2533" t="s">
        <v>588</v>
      </c>
      <c r="U2533" t="s">
        <v>4893</v>
      </c>
      <c r="V2533" t="s">
        <v>4894</v>
      </c>
      <c r="W2533" t="s">
        <v>588</v>
      </c>
      <c r="X2533" t="str">
        <f t="shared" si="39"/>
        <v>Funcionamiento</v>
      </c>
      <c r="Y2533" t="s">
        <v>2519</v>
      </c>
    </row>
    <row r="2534" spans="1:25" x14ac:dyDescent="0.2">
      <c r="A2534" t="s">
        <v>3755</v>
      </c>
      <c r="B2534" t="s">
        <v>3412</v>
      </c>
      <c r="C2534" s="71" t="s">
        <v>4891</v>
      </c>
      <c r="D2534" t="s">
        <v>583</v>
      </c>
      <c r="E2534" t="s">
        <v>584</v>
      </c>
      <c r="F2534" t="s">
        <v>4704</v>
      </c>
      <c r="G2534" t="s">
        <v>2519</v>
      </c>
      <c r="H2534" t="s">
        <v>171</v>
      </c>
      <c r="I2534" t="s">
        <v>125</v>
      </c>
      <c r="J2534" t="s">
        <v>37</v>
      </c>
      <c r="K2534" t="s">
        <v>586</v>
      </c>
      <c r="L2534" t="s">
        <v>39</v>
      </c>
      <c r="M2534">
        <v>2690879</v>
      </c>
      <c r="N2534">
        <v>0</v>
      </c>
      <c r="O2534">
        <v>2690879</v>
      </c>
      <c r="P2534">
        <v>0</v>
      </c>
      <c r="Q2534" t="s">
        <v>2949</v>
      </c>
      <c r="R2534" t="s">
        <v>3665</v>
      </c>
      <c r="S2534" t="s">
        <v>4892</v>
      </c>
      <c r="T2534" t="s">
        <v>588</v>
      </c>
      <c r="U2534" t="s">
        <v>4893</v>
      </c>
      <c r="V2534" t="s">
        <v>4894</v>
      </c>
      <c r="W2534" t="s">
        <v>588</v>
      </c>
      <c r="X2534" t="str">
        <f t="shared" si="39"/>
        <v>Funcionamiento</v>
      </c>
      <c r="Y2534" t="s">
        <v>2519</v>
      </c>
    </row>
    <row r="2535" spans="1:25" x14ac:dyDescent="0.2">
      <c r="A2535" t="s">
        <v>3755</v>
      </c>
      <c r="B2535" t="s">
        <v>3412</v>
      </c>
      <c r="C2535" s="71" t="s">
        <v>4891</v>
      </c>
      <c r="D2535" t="s">
        <v>583</v>
      </c>
      <c r="E2535" t="s">
        <v>584</v>
      </c>
      <c r="F2535" t="s">
        <v>4704</v>
      </c>
      <c r="G2535" t="s">
        <v>2519</v>
      </c>
      <c r="H2535" t="s">
        <v>181</v>
      </c>
      <c r="I2535" t="s">
        <v>135</v>
      </c>
      <c r="J2535" t="s">
        <v>37</v>
      </c>
      <c r="K2535" t="s">
        <v>586</v>
      </c>
      <c r="L2535" t="s">
        <v>39</v>
      </c>
      <c r="M2535">
        <v>2354967</v>
      </c>
      <c r="N2535">
        <v>0</v>
      </c>
      <c r="O2535">
        <v>2354967</v>
      </c>
      <c r="P2535">
        <v>0</v>
      </c>
      <c r="Q2535" t="s">
        <v>2949</v>
      </c>
      <c r="R2535" t="s">
        <v>3665</v>
      </c>
      <c r="S2535" t="s">
        <v>4892</v>
      </c>
      <c r="T2535" t="s">
        <v>588</v>
      </c>
      <c r="U2535" t="s">
        <v>4893</v>
      </c>
      <c r="V2535" t="s">
        <v>4894</v>
      </c>
      <c r="W2535" t="s">
        <v>588</v>
      </c>
      <c r="X2535" t="str">
        <f t="shared" si="39"/>
        <v>Funcionamiento</v>
      </c>
      <c r="Y2535" t="s">
        <v>2519</v>
      </c>
    </row>
    <row r="2536" spans="1:25" x14ac:dyDescent="0.2">
      <c r="A2536" t="s">
        <v>3755</v>
      </c>
      <c r="B2536" t="s">
        <v>3412</v>
      </c>
      <c r="C2536" s="71" t="s">
        <v>4891</v>
      </c>
      <c r="D2536" t="s">
        <v>583</v>
      </c>
      <c r="E2536" t="s">
        <v>584</v>
      </c>
      <c r="F2536" t="s">
        <v>4704</v>
      </c>
      <c r="G2536" t="s">
        <v>2519</v>
      </c>
      <c r="H2536" t="s">
        <v>169</v>
      </c>
      <c r="I2536" t="s">
        <v>123</v>
      </c>
      <c r="J2536" t="s">
        <v>37</v>
      </c>
      <c r="K2536" t="s">
        <v>586</v>
      </c>
      <c r="L2536" t="s">
        <v>39</v>
      </c>
      <c r="M2536">
        <v>2314003</v>
      </c>
      <c r="N2536">
        <v>0</v>
      </c>
      <c r="O2536">
        <v>2314003</v>
      </c>
      <c r="P2536">
        <v>0</v>
      </c>
      <c r="Q2536" t="s">
        <v>2949</v>
      </c>
      <c r="R2536" t="s">
        <v>3665</v>
      </c>
      <c r="S2536" t="s">
        <v>4892</v>
      </c>
      <c r="T2536" t="s">
        <v>588</v>
      </c>
      <c r="U2536" t="s">
        <v>4893</v>
      </c>
      <c r="V2536" t="s">
        <v>4894</v>
      </c>
      <c r="W2536" t="s">
        <v>588</v>
      </c>
      <c r="X2536" t="str">
        <f t="shared" si="39"/>
        <v>Funcionamiento</v>
      </c>
      <c r="Y2536" t="s">
        <v>2519</v>
      </c>
    </row>
    <row r="2537" spans="1:25" x14ac:dyDescent="0.2">
      <c r="A2537" t="s">
        <v>3755</v>
      </c>
      <c r="B2537" t="s">
        <v>3412</v>
      </c>
      <c r="C2537" s="71" t="s">
        <v>4891</v>
      </c>
      <c r="D2537" t="s">
        <v>583</v>
      </c>
      <c r="E2537" t="s">
        <v>584</v>
      </c>
      <c r="F2537" t="s">
        <v>4704</v>
      </c>
      <c r="G2537" t="s">
        <v>2519</v>
      </c>
      <c r="H2537" t="s">
        <v>178</v>
      </c>
      <c r="I2537" t="s">
        <v>132</v>
      </c>
      <c r="J2537" t="s">
        <v>37</v>
      </c>
      <c r="K2537" t="s">
        <v>586</v>
      </c>
      <c r="L2537" t="s">
        <v>39</v>
      </c>
      <c r="M2537">
        <v>2272298</v>
      </c>
      <c r="N2537">
        <v>0</v>
      </c>
      <c r="O2537">
        <v>2272298</v>
      </c>
      <c r="P2537">
        <v>0</v>
      </c>
      <c r="Q2537" t="s">
        <v>2949</v>
      </c>
      <c r="R2537" t="s">
        <v>3665</v>
      </c>
      <c r="S2537" t="s">
        <v>4892</v>
      </c>
      <c r="T2537" t="s">
        <v>588</v>
      </c>
      <c r="U2537" t="s">
        <v>4893</v>
      </c>
      <c r="V2537" t="s">
        <v>4894</v>
      </c>
      <c r="W2537" t="s">
        <v>588</v>
      </c>
      <c r="X2537" t="str">
        <f t="shared" si="39"/>
        <v>Funcionamiento</v>
      </c>
      <c r="Y2537" t="s">
        <v>2519</v>
      </c>
    </row>
    <row r="2538" spans="1:25" x14ac:dyDescent="0.2">
      <c r="A2538" t="s">
        <v>3755</v>
      </c>
      <c r="B2538" t="s">
        <v>3412</v>
      </c>
      <c r="C2538" s="71" t="s">
        <v>4891</v>
      </c>
      <c r="D2538" t="s">
        <v>583</v>
      </c>
      <c r="E2538" t="s">
        <v>584</v>
      </c>
      <c r="F2538" t="s">
        <v>4704</v>
      </c>
      <c r="G2538" t="s">
        <v>2519</v>
      </c>
      <c r="H2538" t="s">
        <v>180</v>
      </c>
      <c r="I2538" t="s">
        <v>134</v>
      </c>
      <c r="J2538" t="s">
        <v>37</v>
      </c>
      <c r="K2538" t="s">
        <v>586</v>
      </c>
      <c r="L2538" t="s">
        <v>39</v>
      </c>
      <c r="M2538">
        <v>214112</v>
      </c>
      <c r="N2538">
        <v>0</v>
      </c>
      <c r="O2538">
        <v>214112</v>
      </c>
      <c r="P2538">
        <v>0</v>
      </c>
      <c r="Q2538" t="s">
        <v>2949</v>
      </c>
      <c r="R2538" t="s">
        <v>3665</v>
      </c>
      <c r="S2538" t="s">
        <v>4892</v>
      </c>
      <c r="T2538" t="s">
        <v>588</v>
      </c>
      <c r="U2538" t="s">
        <v>4893</v>
      </c>
      <c r="V2538" t="s">
        <v>4894</v>
      </c>
      <c r="W2538" t="s">
        <v>588</v>
      </c>
      <c r="X2538" t="str">
        <f t="shared" si="39"/>
        <v>Funcionamiento</v>
      </c>
      <c r="Y2538" t="s">
        <v>2519</v>
      </c>
    </row>
    <row r="2539" spans="1:25" x14ac:dyDescent="0.2">
      <c r="A2539" t="s">
        <v>3755</v>
      </c>
      <c r="B2539" t="s">
        <v>3412</v>
      </c>
      <c r="C2539" s="71" t="s">
        <v>4891</v>
      </c>
      <c r="D2539" t="s">
        <v>583</v>
      </c>
      <c r="E2539" t="s">
        <v>584</v>
      </c>
      <c r="F2539" t="s">
        <v>4704</v>
      </c>
      <c r="G2539" t="s">
        <v>2519</v>
      </c>
      <c r="H2539" t="s">
        <v>166</v>
      </c>
      <c r="I2539" t="s">
        <v>120</v>
      </c>
      <c r="J2539" t="s">
        <v>37</v>
      </c>
      <c r="K2539" t="s">
        <v>586</v>
      </c>
      <c r="L2539" t="s">
        <v>39</v>
      </c>
      <c r="M2539">
        <v>874697</v>
      </c>
      <c r="N2539">
        <v>0</v>
      </c>
      <c r="O2539">
        <v>874697</v>
      </c>
      <c r="P2539">
        <v>0</v>
      </c>
      <c r="Q2539" t="s">
        <v>2949</v>
      </c>
      <c r="R2539" t="s">
        <v>3665</v>
      </c>
      <c r="S2539" t="s">
        <v>4892</v>
      </c>
      <c r="T2539" t="s">
        <v>588</v>
      </c>
      <c r="U2539" t="s">
        <v>4893</v>
      </c>
      <c r="V2539" t="s">
        <v>4894</v>
      </c>
      <c r="W2539" t="s">
        <v>588</v>
      </c>
      <c r="X2539" t="str">
        <f t="shared" si="39"/>
        <v>Funcionamiento</v>
      </c>
      <c r="Y2539" t="s">
        <v>2519</v>
      </c>
    </row>
    <row r="2540" spans="1:25" x14ac:dyDescent="0.2">
      <c r="A2540" t="s">
        <v>3665</v>
      </c>
      <c r="B2540" t="s">
        <v>4895</v>
      </c>
      <c r="C2540" s="71" t="s">
        <v>4896</v>
      </c>
      <c r="D2540" t="s">
        <v>583</v>
      </c>
      <c r="E2540" t="s">
        <v>584</v>
      </c>
      <c r="F2540" t="s">
        <v>3087</v>
      </c>
      <c r="G2540" t="s">
        <v>2519</v>
      </c>
      <c r="H2540" t="s">
        <v>197</v>
      </c>
      <c r="I2540" t="s">
        <v>155</v>
      </c>
      <c r="J2540" t="s">
        <v>37</v>
      </c>
      <c r="K2540" t="s">
        <v>709</v>
      </c>
      <c r="L2540" t="s">
        <v>39</v>
      </c>
      <c r="M2540">
        <v>2796136</v>
      </c>
      <c r="N2540">
        <v>-80000</v>
      </c>
      <c r="O2540">
        <v>2716136</v>
      </c>
      <c r="P2540">
        <v>0</v>
      </c>
      <c r="Q2540" t="s">
        <v>2950</v>
      </c>
      <c r="R2540" t="s">
        <v>3239</v>
      </c>
      <c r="S2540" t="s">
        <v>4897</v>
      </c>
      <c r="T2540" t="s">
        <v>4898</v>
      </c>
      <c r="U2540" t="s">
        <v>9088</v>
      </c>
      <c r="V2540" t="s">
        <v>9089</v>
      </c>
      <c r="W2540" t="s">
        <v>588</v>
      </c>
      <c r="X2540" t="str">
        <f t="shared" si="39"/>
        <v>Inversión</v>
      </c>
      <c r="Y2540" t="s">
        <v>626</v>
      </c>
    </row>
    <row r="2541" spans="1:25" x14ac:dyDescent="0.2">
      <c r="A2541" t="s">
        <v>3212</v>
      </c>
      <c r="B2541" t="s">
        <v>4899</v>
      </c>
      <c r="C2541" s="71" t="s">
        <v>4900</v>
      </c>
      <c r="D2541" t="s">
        <v>583</v>
      </c>
      <c r="E2541" t="s">
        <v>584</v>
      </c>
      <c r="F2541" t="s">
        <v>3087</v>
      </c>
      <c r="G2541" t="s">
        <v>2519</v>
      </c>
      <c r="H2541" t="s">
        <v>197</v>
      </c>
      <c r="I2541" t="s">
        <v>155</v>
      </c>
      <c r="J2541" t="s">
        <v>37</v>
      </c>
      <c r="K2541" t="s">
        <v>709</v>
      </c>
      <c r="L2541" t="s">
        <v>39</v>
      </c>
      <c r="M2541">
        <v>24445224</v>
      </c>
      <c r="N2541">
        <v>-3191460</v>
      </c>
      <c r="O2541">
        <v>21253764</v>
      </c>
      <c r="P2541">
        <v>0</v>
      </c>
      <c r="Q2541" t="s">
        <v>2951</v>
      </c>
      <c r="R2541" t="s">
        <v>3510</v>
      </c>
      <c r="S2541" t="s">
        <v>9090</v>
      </c>
      <c r="T2541" t="s">
        <v>9091</v>
      </c>
      <c r="U2541" t="s">
        <v>9092</v>
      </c>
      <c r="V2541" t="s">
        <v>9093</v>
      </c>
      <c r="W2541" t="s">
        <v>588</v>
      </c>
      <c r="X2541" t="str">
        <f t="shared" si="39"/>
        <v>Inversión</v>
      </c>
      <c r="Y2541" t="s">
        <v>626</v>
      </c>
    </row>
    <row r="2542" spans="1:25" x14ac:dyDescent="0.2">
      <c r="A2542" t="s">
        <v>3239</v>
      </c>
      <c r="B2542" t="s">
        <v>4899</v>
      </c>
      <c r="C2542" s="71" t="s">
        <v>4903</v>
      </c>
      <c r="D2542" t="s">
        <v>583</v>
      </c>
      <c r="E2542" t="s">
        <v>584</v>
      </c>
      <c r="F2542" t="s">
        <v>3087</v>
      </c>
      <c r="G2542" t="s">
        <v>2519</v>
      </c>
      <c r="H2542" t="s">
        <v>197</v>
      </c>
      <c r="I2542" t="s">
        <v>155</v>
      </c>
      <c r="J2542" t="s">
        <v>37</v>
      </c>
      <c r="K2542" t="s">
        <v>709</v>
      </c>
      <c r="L2542" t="s">
        <v>39</v>
      </c>
      <c r="M2542">
        <v>9077856</v>
      </c>
      <c r="N2542">
        <v>-1037470</v>
      </c>
      <c r="O2542">
        <v>8040386</v>
      </c>
      <c r="P2542">
        <v>0</v>
      </c>
      <c r="Q2542" t="s">
        <v>2952</v>
      </c>
      <c r="R2542" t="s">
        <v>3398</v>
      </c>
      <c r="S2542" t="s">
        <v>4904</v>
      </c>
      <c r="T2542" t="s">
        <v>7415</v>
      </c>
      <c r="U2542" t="s">
        <v>11479</v>
      </c>
      <c r="V2542" t="s">
        <v>11480</v>
      </c>
      <c r="W2542" t="s">
        <v>588</v>
      </c>
      <c r="X2542" t="str">
        <f t="shared" si="39"/>
        <v>Inversión</v>
      </c>
      <c r="Y2542" t="s">
        <v>626</v>
      </c>
    </row>
    <row r="2543" spans="1:25" x14ac:dyDescent="0.2">
      <c r="A2543" t="s">
        <v>3510</v>
      </c>
      <c r="B2543" t="s">
        <v>4899</v>
      </c>
      <c r="C2543" s="71" t="s">
        <v>4905</v>
      </c>
      <c r="D2543" t="s">
        <v>583</v>
      </c>
      <c r="E2543" t="s">
        <v>644</v>
      </c>
      <c r="F2543" t="s">
        <v>3087</v>
      </c>
      <c r="G2543" t="s">
        <v>2519</v>
      </c>
      <c r="H2543" t="s">
        <v>197</v>
      </c>
      <c r="I2543" t="s">
        <v>155</v>
      </c>
      <c r="J2543" t="s">
        <v>37</v>
      </c>
      <c r="K2543" t="s">
        <v>709</v>
      </c>
      <c r="L2543" t="s">
        <v>39</v>
      </c>
      <c r="M2543">
        <v>9077856</v>
      </c>
      <c r="N2543">
        <v>-9077856</v>
      </c>
      <c r="O2543">
        <v>0</v>
      </c>
      <c r="P2543">
        <v>0</v>
      </c>
      <c r="Q2543" t="s">
        <v>2953</v>
      </c>
      <c r="R2543" t="s">
        <v>3251</v>
      </c>
      <c r="S2543" t="s">
        <v>588</v>
      </c>
      <c r="T2543" t="s">
        <v>588</v>
      </c>
      <c r="U2543" t="s">
        <v>588</v>
      </c>
      <c r="V2543" t="s">
        <v>588</v>
      </c>
      <c r="W2543" t="s">
        <v>588</v>
      </c>
      <c r="X2543" t="str">
        <f t="shared" si="39"/>
        <v>Inversión</v>
      </c>
      <c r="Y2543" t="s">
        <v>626</v>
      </c>
    </row>
    <row r="2544" spans="1:25" x14ac:dyDescent="0.2">
      <c r="A2544" t="s">
        <v>3398</v>
      </c>
      <c r="B2544" t="s">
        <v>4065</v>
      </c>
      <c r="C2544" s="71" t="s">
        <v>4906</v>
      </c>
      <c r="D2544" t="s">
        <v>583</v>
      </c>
      <c r="E2544" t="s">
        <v>584</v>
      </c>
      <c r="F2544" t="s">
        <v>3087</v>
      </c>
      <c r="G2544" t="s">
        <v>2519</v>
      </c>
      <c r="H2544" t="s">
        <v>197</v>
      </c>
      <c r="I2544" t="s">
        <v>155</v>
      </c>
      <c r="J2544" t="s">
        <v>37</v>
      </c>
      <c r="K2544" t="s">
        <v>709</v>
      </c>
      <c r="L2544" t="s">
        <v>39</v>
      </c>
      <c r="M2544">
        <v>9077856</v>
      </c>
      <c r="N2544">
        <v>-1037470</v>
      </c>
      <c r="O2544">
        <v>8040386</v>
      </c>
      <c r="P2544">
        <v>0</v>
      </c>
      <c r="Q2544" t="s">
        <v>2954</v>
      </c>
      <c r="R2544" t="s">
        <v>3514</v>
      </c>
      <c r="S2544" t="s">
        <v>3511</v>
      </c>
      <c r="T2544" t="s">
        <v>7033</v>
      </c>
      <c r="U2544" t="s">
        <v>7426</v>
      </c>
      <c r="V2544" t="s">
        <v>9094</v>
      </c>
      <c r="W2544" t="s">
        <v>588</v>
      </c>
      <c r="X2544" t="str">
        <f t="shared" si="39"/>
        <v>Inversión</v>
      </c>
      <c r="Y2544" t="s">
        <v>626</v>
      </c>
    </row>
    <row r="2545" spans="1:25" x14ac:dyDescent="0.2">
      <c r="A2545" t="s">
        <v>3251</v>
      </c>
      <c r="B2545" t="s">
        <v>3276</v>
      </c>
      <c r="C2545" s="71" t="s">
        <v>4907</v>
      </c>
      <c r="D2545" t="s">
        <v>583</v>
      </c>
      <c r="E2545" t="s">
        <v>584</v>
      </c>
      <c r="F2545" t="s">
        <v>4704</v>
      </c>
      <c r="G2545" t="s">
        <v>2519</v>
      </c>
      <c r="H2545" t="s">
        <v>169</v>
      </c>
      <c r="I2545" t="s">
        <v>123</v>
      </c>
      <c r="J2545" t="s">
        <v>37</v>
      </c>
      <c r="K2545" t="s">
        <v>586</v>
      </c>
      <c r="L2545" t="s">
        <v>39</v>
      </c>
      <c r="M2545">
        <v>2340172</v>
      </c>
      <c r="N2545">
        <v>0</v>
      </c>
      <c r="O2545">
        <v>2340172</v>
      </c>
      <c r="P2545">
        <v>0</v>
      </c>
      <c r="Q2545" t="s">
        <v>2955</v>
      </c>
      <c r="R2545" t="s">
        <v>4582</v>
      </c>
      <c r="S2545" t="s">
        <v>4908</v>
      </c>
      <c r="T2545" t="s">
        <v>588</v>
      </c>
      <c r="U2545" t="s">
        <v>4909</v>
      </c>
      <c r="V2545" t="s">
        <v>4910</v>
      </c>
      <c r="W2545" t="s">
        <v>588</v>
      </c>
      <c r="X2545" t="str">
        <f t="shared" si="39"/>
        <v>Funcionamiento</v>
      </c>
      <c r="Y2545" t="s">
        <v>2519</v>
      </c>
    </row>
    <row r="2546" spans="1:25" x14ac:dyDescent="0.2">
      <c r="A2546" t="s">
        <v>3251</v>
      </c>
      <c r="B2546" t="s">
        <v>3276</v>
      </c>
      <c r="C2546" s="71" t="s">
        <v>4907</v>
      </c>
      <c r="D2546" t="s">
        <v>583</v>
      </c>
      <c r="E2546" t="s">
        <v>584</v>
      </c>
      <c r="F2546" t="s">
        <v>4704</v>
      </c>
      <c r="G2546" t="s">
        <v>2519</v>
      </c>
      <c r="H2546" t="s">
        <v>166</v>
      </c>
      <c r="I2546" t="s">
        <v>120</v>
      </c>
      <c r="J2546" t="s">
        <v>37</v>
      </c>
      <c r="K2546" t="s">
        <v>586</v>
      </c>
      <c r="L2546" t="s">
        <v>39</v>
      </c>
      <c r="M2546">
        <v>925372</v>
      </c>
      <c r="N2546">
        <v>0</v>
      </c>
      <c r="O2546">
        <v>925372</v>
      </c>
      <c r="P2546">
        <v>0</v>
      </c>
      <c r="Q2546" t="s">
        <v>2955</v>
      </c>
      <c r="R2546" t="s">
        <v>4582</v>
      </c>
      <c r="S2546" t="s">
        <v>4908</v>
      </c>
      <c r="T2546" t="s">
        <v>588</v>
      </c>
      <c r="U2546" t="s">
        <v>4909</v>
      </c>
      <c r="V2546" t="s">
        <v>4910</v>
      </c>
      <c r="W2546" t="s">
        <v>588</v>
      </c>
      <c r="X2546" t="str">
        <f t="shared" si="39"/>
        <v>Funcionamiento</v>
      </c>
      <c r="Y2546" t="s">
        <v>2519</v>
      </c>
    </row>
    <row r="2547" spans="1:25" x14ac:dyDescent="0.2">
      <c r="A2547" t="s">
        <v>3251</v>
      </c>
      <c r="B2547" t="s">
        <v>3276</v>
      </c>
      <c r="C2547" s="71" t="s">
        <v>4907</v>
      </c>
      <c r="D2547" t="s">
        <v>583</v>
      </c>
      <c r="E2547" t="s">
        <v>584</v>
      </c>
      <c r="F2547" t="s">
        <v>4704</v>
      </c>
      <c r="G2547" t="s">
        <v>2519</v>
      </c>
      <c r="H2547" t="s">
        <v>164</v>
      </c>
      <c r="I2547" t="s">
        <v>118</v>
      </c>
      <c r="J2547" t="s">
        <v>37</v>
      </c>
      <c r="K2547" t="s">
        <v>586</v>
      </c>
      <c r="L2547" t="s">
        <v>39</v>
      </c>
      <c r="M2547">
        <v>53403536</v>
      </c>
      <c r="N2547">
        <v>0</v>
      </c>
      <c r="O2547">
        <v>53403536</v>
      </c>
      <c r="P2547">
        <v>0</v>
      </c>
      <c r="Q2547" t="s">
        <v>2955</v>
      </c>
      <c r="R2547" t="s">
        <v>4582</v>
      </c>
      <c r="S2547" t="s">
        <v>4908</v>
      </c>
      <c r="T2547" t="s">
        <v>588</v>
      </c>
      <c r="U2547" t="s">
        <v>4909</v>
      </c>
      <c r="V2547" t="s">
        <v>4910</v>
      </c>
      <c r="W2547" t="s">
        <v>588</v>
      </c>
      <c r="X2547" t="str">
        <f t="shared" si="39"/>
        <v>Funcionamiento</v>
      </c>
      <c r="Y2547" t="s">
        <v>2519</v>
      </c>
    </row>
    <row r="2548" spans="1:25" x14ac:dyDescent="0.2">
      <c r="A2548" t="s">
        <v>3251</v>
      </c>
      <c r="B2548" t="s">
        <v>3276</v>
      </c>
      <c r="C2548" s="71" t="s">
        <v>4907</v>
      </c>
      <c r="D2548" t="s">
        <v>583</v>
      </c>
      <c r="E2548" t="s">
        <v>584</v>
      </c>
      <c r="F2548" t="s">
        <v>4704</v>
      </c>
      <c r="G2548" t="s">
        <v>2519</v>
      </c>
      <c r="H2548" t="s">
        <v>557</v>
      </c>
      <c r="I2548" t="s">
        <v>3221</v>
      </c>
      <c r="J2548" t="s">
        <v>37</v>
      </c>
      <c r="K2548" t="s">
        <v>586</v>
      </c>
      <c r="L2548" t="s">
        <v>39</v>
      </c>
      <c r="M2548">
        <v>1234248</v>
      </c>
      <c r="N2548">
        <v>0</v>
      </c>
      <c r="O2548">
        <v>1234248</v>
      </c>
      <c r="P2548">
        <v>0</v>
      </c>
      <c r="Q2548" t="s">
        <v>2955</v>
      </c>
      <c r="R2548" t="s">
        <v>4582</v>
      </c>
      <c r="S2548" t="s">
        <v>4908</v>
      </c>
      <c r="T2548" t="s">
        <v>588</v>
      </c>
      <c r="U2548" t="s">
        <v>4909</v>
      </c>
      <c r="V2548" t="s">
        <v>4910</v>
      </c>
      <c r="W2548" t="s">
        <v>588</v>
      </c>
      <c r="X2548" t="str">
        <f t="shared" si="39"/>
        <v>Funcionamiento</v>
      </c>
      <c r="Y2548" t="s">
        <v>2519</v>
      </c>
    </row>
    <row r="2549" spans="1:25" x14ac:dyDescent="0.2">
      <c r="A2549" t="s">
        <v>3251</v>
      </c>
      <c r="B2549" t="s">
        <v>3276</v>
      </c>
      <c r="C2549" s="71" t="s">
        <v>4907</v>
      </c>
      <c r="D2549" t="s">
        <v>583</v>
      </c>
      <c r="E2549" t="s">
        <v>584</v>
      </c>
      <c r="F2549" t="s">
        <v>4704</v>
      </c>
      <c r="G2549" t="s">
        <v>2519</v>
      </c>
      <c r="H2549" t="s">
        <v>181</v>
      </c>
      <c r="I2549" t="s">
        <v>135</v>
      </c>
      <c r="J2549" t="s">
        <v>37</v>
      </c>
      <c r="K2549" t="s">
        <v>586</v>
      </c>
      <c r="L2549" t="s">
        <v>39</v>
      </c>
      <c r="M2549">
        <v>2354967</v>
      </c>
      <c r="N2549">
        <v>0</v>
      </c>
      <c r="O2549">
        <v>2354967</v>
      </c>
      <c r="P2549">
        <v>0</v>
      </c>
      <c r="Q2549" t="s">
        <v>2955</v>
      </c>
      <c r="R2549" t="s">
        <v>4582</v>
      </c>
      <c r="S2549" t="s">
        <v>4908</v>
      </c>
      <c r="T2549" t="s">
        <v>588</v>
      </c>
      <c r="U2549" t="s">
        <v>4909</v>
      </c>
      <c r="V2549" t="s">
        <v>4910</v>
      </c>
      <c r="W2549" t="s">
        <v>588</v>
      </c>
      <c r="X2549" t="str">
        <f t="shared" si="39"/>
        <v>Funcionamiento</v>
      </c>
      <c r="Y2549" t="s">
        <v>2519</v>
      </c>
    </row>
    <row r="2550" spans="1:25" x14ac:dyDescent="0.2">
      <c r="A2550" t="s">
        <v>3514</v>
      </c>
      <c r="B2550" t="s">
        <v>3276</v>
      </c>
      <c r="C2550" s="71" t="s">
        <v>4911</v>
      </c>
      <c r="D2550" t="s">
        <v>583</v>
      </c>
      <c r="E2550" t="s">
        <v>584</v>
      </c>
      <c r="F2550" t="s">
        <v>4704</v>
      </c>
      <c r="G2550" t="s">
        <v>2519</v>
      </c>
      <c r="H2550" t="s">
        <v>174</v>
      </c>
      <c r="I2550" t="s">
        <v>128</v>
      </c>
      <c r="J2550" t="s">
        <v>37</v>
      </c>
      <c r="K2550" t="s">
        <v>586</v>
      </c>
      <c r="L2550" t="s">
        <v>39</v>
      </c>
      <c r="M2550">
        <v>3970500</v>
      </c>
      <c r="N2550">
        <v>0</v>
      </c>
      <c r="O2550">
        <v>3970500</v>
      </c>
      <c r="P2550">
        <v>0</v>
      </c>
      <c r="Q2550" t="s">
        <v>2956</v>
      </c>
      <c r="R2550" t="s">
        <v>4745</v>
      </c>
      <c r="S2550" t="s">
        <v>3817</v>
      </c>
      <c r="T2550" t="s">
        <v>588</v>
      </c>
      <c r="U2550" t="s">
        <v>4912</v>
      </c>
      <c r="V2550" t="s">
        <v>4913</v>
      </c>
      <c r="W2550" t="s">
        <v>588</v>
      </c>
      <c r="X2550" t="str">
        <f t="shared" si="39"/>
        <v>Funcionamiento</v>
      </c>
      <c r="Y2550" t="s">
        <v>2519</v>
      </c>
    </row>
    <row r="2551" spans="1:25" x14ac:dyDescent="0.2">
      <c r="A2551" t="s">
        <v>3514</v>
      </c>
      <c r="B2551" t="s">
        <v>3276</v>
      </c>
      <c r="C2551" s="71" t="s">
        <v>4911</v>
      </c>
      <c r="D2551" t="s">
        <v>583</v>
      </c>
      <c r="E2551" t="s">
        <v>584</v>
      </c>
      <c r="F2551" t="s">
        <v>4704</v>
      </c>
      <c r="G2551" t="s">
        <v>2519</v>
      </c>
      <c r="H2551" t="s">
        <v>173</v>
      </c>
      <c r="I2551" t="s">
        <v>127</v>
      </c>
      <c r="J2551" t="s">
        <v>37</v>
      </c>
      <c r="K2551" t="s">
        <v>586</v>
      </c>
      <c r="L2551" t="s">
        <v>39</v>
      </c>
      <c r="M2551">
        <v>4911400</v>
      </c>
      <c r="N2551">
        <v>0</v>
      </c>
      <c r="O2551">
        <v>4911400</v>
      </c>
      <c r="P2551">
        <v>0</v>
      </c>
      <c r="Q2551" t="s">
        <v>2956</v>
      </c>
      <c r="R2551" t="s">
        <v>4745</v>
      </c>
      <c r="S2551" t="s">
        <v>3817</v>
      </c>
      <c r="T2551" t="s">
        <v>588</v>
      </c>
      <c r="U2551" t="s">
        <v>4912</v>
      </c>
      <c r="V2551" t="s">
        <v>4913</v>
      </c>
      <c r="W2551" t="s">
        <v>588</v>
      </c>
      <c r="X2551" t="str">
        <f t="shared" si="39"/>
        <v>Funcionamiento</v>
      </c>
      <c r="Y2551" t="s">
        <v>2519</v>
      </c>
    </row>
    <row r="2552" spans="1:25" x14ac:dyDescent="0.2">
      <c r="A2552" t="s">
        <v>3514</v>
      </c>
      <c r="B2552" t="s">
        <v>3276</v>
      </c>
      <c r="C2552" s="71" t="s">
        <v>4911</v>
      </c>
      <c r="D2552" t="s">
        <v>583</v>
      </c>
      <c r="E2552" t="s">
        <v>584</v>
      </c>
      <c r="F2552" t="s">
        <v>4704</v>
      </c>
      <c r="G2552" t="s">
        <v>2519</v>
      </c>
      <c r="H2552" t="s">
        <v>175</v>
      </c>
      <c r="I2552" t="s">
        <v>129</v>
      </c>
      <c r="J2552" t="s">
        <v>37</v>
      </c>
      <c r="K2552" t="s">
        <v>586</v>
      </c>
      <c r="L2552" t="s">
        <v>39</v>
      </c>
      <c r="M2552">
        <v>685700</v>
      </c>
      <c r="N2552">
        <v>0</v>
      </c>
      <c r="O2552">
        <v>685700</v>
      </c>
      <c r="P2552">
        <v>0</v>
      </c>
      <c r="Q2552" t="s">
        <v>2956</v>
      </c>
      <c r="R2552" t="s">
        <v>4745</v>
      </c>
      <c r="S2552" t="s">
        <v>3817</v>
      </c>
      <c r="T2552" t="s">
        <v>588</v>
      </c>
      <c r="U2552" t="s">
        <v>4912</v>
      </c>
      <c r="V2552" t="s">
        <v>4913</v>
      </c>
      <c r="W2552" t="s">
        <v>588</v>
      </c>
      <c r="X2552" t="str">
        <f t="shared" si="39"/>
        <v>Funcionamiento</v>
      </c>
      <c r="Y2552" t="s">
        <v>2519</v>
      </c>
    </row>
    <row r="2553" spans="1:25" x14ac:dyDescent="0.2">
      <c r="A2553" t="s">
        <v>3514</v>
      </c>
      <c r="B2553" t="s">
        <v>3276</v>
      </c>
      <c r="C2553" s="71" t="s">
        <v>4911</v>
      </c>
      <c r="D2553" t="s">
        <v>583</v>
      </c>
      <c r="E2553" t="s">
        <v>584</v>
      </c>
      <c r="F2553" t="s">
        <v>4704</v>
      </c>
      <c r="G2553" t="s">
        <v>2519</v>
      </c>
      <c r="H2553" t="s">
        <v>177</v>
      </c>
      <c r="I2553" t="s">
        <v>131</v>
      </c>
      <c r="J2553" t="s">
        <v>37</v>
      </c>
      <c r="K2553" t="s">
        <v>586</v>
      </c>
      <c r="L2553" t="s">
        <v>39</v>
      </c>
      <c r="M2553">
        <v>1985600</v>
      </c>
      <c r="N2553">
        <v>0</v>
      </c>
      <c r="O2553">
        <v>1985600</v>
      </c>
      <c r="P2553">
        <v>0</v>
      </c>
      <c r="Q2553" t="s">
        <v>2956</v>
      </c>
      <c r="R2553" t="s">
        <v>4745</v>
      </c>
      <c r="S2553" t="s">
        <v>3817</v>
      </c>
      <c r="T2553" t="s">
        <v>588</v>
      </c>
      <c r="U2553" t="s">
        <v>4912</v>
      </c>
      <c r="V2553" t="s">
        <v>4913</v>
      </c>
      <c r="W2553" t="s">
        <v>588</v>
      </c>
      <c r="X2553" t="str">
        <f t="shared" si="39"/>
        <v>Funcionamiento</v>
      </c>
      <c r="Y2553" t="s">
        <v>2519</v>
      </c>
    </row>
    <row r="2554" spans="1:25" x14ac:dyDescent="0.2">
      <c r="A2554" t="s">
        <v>3514</v>
      </c>
      <c r="B2554" t="s">
        <v>3276</v>
      </c>
      <c r="C2554" s="71" t="s">
        <v>4911</v>
      </c>
      <c r="D2554" t="s">
        <v>583</v>
      </c>
      <c r="E2554" t="s">
        <v>584</v>
      </c>
      <c r="F2554" t="s">
        <v>4704</v>
      </c>
      <c r="G2554" t="s">
        <v>2519</v>
      </c>
      <c r="H2554" t="s">
        <v>172</v>
      </c>
      <c r="I2554" t="s">
        <v>126</v>
      </c>
      <c r="J2554" t="s">
        <v>37</v>
      </c>
      <c r="K2554" t="s">
        <v>586</v>
      </c>
      <c r="L2554" t="s">
        <v>39</v>
      </c>
      <c r="M2554">
        <v>6933100</v>
      </c>
      <c r="N2554">
        <v>0</v>
      </c>
      <c r="O2554">
        <v>6933100</v>
      </c>
      <c r="P2554">
        <v>0</v>
      </c>
      <c r="Q2554" t="s">
        <v>2956</v>
      </c>
      <c r="R2554" t="s">
        <v>4745</v>
      </c>
      <c r="S2554" t="s">
        <v>3817</v>
      </c>
      <c r="T2554" t="s">
        <v>588</v>
      </c>
      <c r="U2554" t="s">
        <v>4912</v>
      </c>
      <c r="V2554" t="s">
        <v>4913</v>
      </c>
      <c r="W2554" t="s">
        <v>588</v>
      </c>
      <c r="X2554" t="str">
        <f t="shared" si="39"/>
        <v>Funcionamiento</v>
      </c>
      <c r="Y2554" t="s">
        <v>2519</v>
      </c>
    </row>
    <row r="2555" spans="1:25" x14ac:dyDescent="0.2">
      <c r="A2555" t="s">
        <v>3514</v>
      </c>
      <c r="B2555" t="s">
        <v>3276</v>
      </c>
      <c r="C2555" s="71" t="s">
        <v>4911</v>
      </c>
      <c r="D2555" t="s">
        <v>583</v>
      </c>
      <c r="E2555" t="s">
        <v>584</v>
      </c>
      <c r="F2555" t="s">
        <v>4704</v>
      </c>
      <c r="G2555" t="s">
        <v>2519</v>
      </c>
      <c r="H2555" t="s">
        <v>176</v>
      </c>
      <c r="I2555" t="s">
        <v>130</v>
      </c>
      <c r="J2555" t="s">
        <v>37</v>
      </c>
      <c r="K2555" t="s">
        <v>586</v>
      </c>
      <c r="L2555" t="s">
        <v>39</v>
      </c>
      <c r="M2555">
        <v>2978400</v>
      </c>
      <c r="N2555">
        <v>0</v>
      </c>
      <c r="O2555">
        <v>2978400</v>
      </c>
      <c r="P2555">
        <v>0</v>
      </c>
      <c r="Q2555" t="s">
        <v>2956</v>
      </c>
      <c r="R2555" t="s">
        <v>4745</v>
      </c>
      <c r="S2555" t="s">
        <v>3817</v>
      </c>
      <c r="T2555" t="s">
        <v>588</v>
      </c>
      <c r="U2555" t="s">
        <v>4912</v>
      </c>
      <c r="V2555" t="s">
        <v>4913</v>
      </c>
      <c r="W2555" t="s">
        <v>588</v>
      </c>
      <c r="X2555" t="str">
        <f t="shared" si="39"/>
        <v>Funcionamiento</v>
      </c>
      <c r="Y2555" t="s">
        <v>2519</v>
      </c>
    </row>
    <row r="2556" spans="1:25" x14ac:dyDescent="0.2">
      <c r="A2556" t="s">
        <v>4582</v>
      </c>
      <c r="B2556" t="s">
        <v>3967</v>
      </c>
      <c r="C2556" s="71" t="s">
        <v>4914</v>
      </c>
      <c r="D2556" t="s">
        <v>583</v>
      </c>
      <c r="E2556" t="s">
        <v>584</v>
      </c>
      <c r="F2556" t="s">
        <v>4704</v>
      </c>
      <c r="G2556" t="s">
        <v>2519</v>
      </c>
      <c r="H2556" t="s">
        <v>191</v>
      </c>
      <c r="I2556" t="s">
        <v>146</v>
      </c>
      <c r="J2556" t="s">
        <v>48</v>
      </c>
      <c r="K2556" t="s">
        <v>596</v>
      </c>
      <c r="L2556" t="s">
        <v>39</v>
      </c>
      <c r="M2556">
        <v>271546</v>
      </c>
      <c r="N2556">
        <v>0</v>
      </c>
      <c r="O2556">
        <v>271546</v>
      </c>
      <c r="P2556">
        <v>0</v>
      </c>
      <c r="Q2556" t="s">
        <v>2957</v>
      </c>
      <c r="R2556" t="s">
        <v>3497</v>
      </c>
      <c r="S2556" t="s">
        <v>4915</v>
      </c>
      <c r="T2556" t="s">
        <v>6873</v>
      </c>
      <c r="U2556" t="s">
        <v>8441</v>
      </c>
      <c r="V2556" t="s">
        <v>8442</v>
      </c>
      <c r="W2556" t="s">
        <v>588</v>
      </c>
      <c r="X2556" t="str">
        <f t="shared" si="39"/>
        <v>Funcionamiento</v>
      </c>
      <c r="Y2556" t="s">
        <v>2519</v>
      </c>
    </row>
    <row r="2557" spans="1:25" x14ac:dyDescent="0.2">
      <c r="A2557" t="s">
        <v>4582</v>
      </c>
      <c r="B2557" t="s">
        <v>3967</v>
      </c>
      <c r="C2557" s="71" t="s">
        <v>4914</v>
      </c>
      <c r="D2557" t="s">
        <v>583</v>
      </c>
      <c r="E2557" t="s">
        <v>584</v>
      </c>
      <c r="F2557" t="s">
        <v>4704</v>
      </c>
      <c r="G2557" t="s">
        <v>2519</v>
      </c>
      <c r="H2557" t="s">
        <v>185</v>
      </c>
      <c r="I2557" t="s">
        <v>139</v>
      </c>
      <c r="J2557" t="s">
        <v>48</v>
      </c>
      <c r="K2557" t="s">
        <v>596</v>
      </c>
      <c r="L2557" t="s">
        <v>39</v>
      </c>
      <c r="M2557">
        <v>90000</v>
      </c>
      <c r="N2557">
        <v>-5000</v>
      </c>
      <c r="O2557">
        <v>85000</v>
      </c>
      <c r="P2557">
        <v>0</v>
      </c>
      <c r="Q2557" t="s">
        <v>2957</v>
      </c>
      <c r="R2557" t="s">
        <v>3497</v>
      </c>
      <c r="S2557" t="s">
        <v>4915</v>
      </c>
      <c r="T2557" t="s">
        <v>6873</v>
      </c>
      <c r="U2557" t="s">
        <v>8441</v>
      </c>
      <c r="V2557" t="s">
        <v>8442</v>
      </c>
      <c r="W2557" t="s">
        <v>588</v>
      </c>
      <c r="X2557" t="str">
        <f t="shared" si="39"/>
        <v>Funcionamiento</v>
      </c>
      <c r="Y2557" t="s">
        <v>2519</v>
      </c>
    </row>
    <row r="2558" spans="1:25" x14ac:dyDescent="0.2">
      <c r="A2558" t="s">
        <v>4745</v>
      </c>
      <c r="B2558" t="s">
        <v>4916</v>
      </c>
      <c r="C2558" s="71" t="s">
        <v>4917</v>
      </c>
      <c r="D2558" t="s">
        <v>583</v>
      </c>
      <c r="E2558" t="s">
        <v>584</v>
      </c>
      <c r="F2558" t="s">
        <v>3087</v>
      </c>
      <c r="G2558" t="s">
        <v>2519</v>
      </c>
      <c r="H2558" t="s">
        <v>197</v>
      </c>
      <c r="I2558" t="s">
        <v>155</v>
      </c>
      <c r="J2558" t="s">
        <v>48</v>
      </c>
      <c r="K2558" t="s">
        <v>596</v>
      </c>
      <c r="L2558" t="s">
        <v>39</v>
      </c>
      <c r="M2558">
        <v>21857453</v>
      </c>
      <c r="N2558">
        <v>0</v>
      </c>
      <c r="O2558">
        <v>21857453</v>
      </c>
      <c r="P2558">
        <v>4614453</v>
      </c>
      <c r="Q2558" t="s">
        <v>2958</v>
      </c>
      <c r="R2558" t="s">
        <v>3256</v>
      </c>
      <c r="S2558" t="s">
        <v>6443</v>
      </c>
      <c r="T2558" t="s">
        <v>588</v>
      </c>
      <c r="U2558" t="s">
        <v>588</v>
      </c>
      <c r="V2558" t="s">
        <v>588</v>
      </c>
      <c r="W2558" t="s">
        <v>588</v>
      </c>
      <c r="X2558" t="str">
        <f t="shared" si="39"/>
        <v>Inversión</v>
      </c>
      <c r="Y2558" t="s">
        <v>626</v>
      </c>
    </row>
    <row r="2559" spans="1:25" x14ac:dyDescent="0.2">
      <c r="A2559" t="s">
        <v>3497</v>
      </c>
      <c r="B2559" t="s">
        <v>7941</v>
      </c>
      <c r="C2559" s="71" t="s">
        <v>7942</v>
      </c>
      <c r="D2559" t="s">
        <v>583</v>
      </c>
      <c r="E2559" t="s">
        <v>584</v>
      </c>
      <c r="F2559" t="s">
        <v>3087</v>
      </c>
      <c r="G2559" t="s">
        <v>2519</v>
      </c>
      <c r="H2559" t="s">
        <v>197</v>
      </c>
      <c r="I2559" t="s">
        <v>155</v>
      </c>
      <c r="J2559" t="s">
        <v>48</v>
      </c>
      <c r="K2559" t="s">
        <v>596</v>
      </c>
      <c r="L2559" t="s">
        <v>39</v>
      </c>
      <c r="M2559">
        <v>24341595</v>
      </c>
      <c r="N2559">
        <v>0</v>
      </c>
      <c r="O2559">
        <v>24341595</v>
      </c>
      <c r="P2559">
        <v>12495880</v>
      </c>
      <c r="Q2559" t="s">
        <v>7943</v>
      </c>
      <c r="R2559" t="s">
        <v>4983</v>
      </c>
      <c r="S2559" t="s">
        <v>11481</v>
      </c>
      <c r="T2559" t="s">
        <v>11482</v>
      </c>
      <c r="U2559" t="s">
        <v>11483</v>
      </c>
      <c r="V2559" t="s">
        <v>11484</v>
      </c>
      <c r="W2559" t="s">
        <v>588</v>
      </c>
      <c r="X2559" t="str">
        <f t="shared" si="39"/>
        <v>Inversión</v>
      </c>
      <c r="Y2559" t="s">
        <v>626</v>
      </c>
    </row>
    <row r="2560" spans="1:25" x14ac:dyDescent="0.2">
      <c r="A2560" t="s">
        <v>3256</v>
      </c>
      <c r="B2560" t="s">
        <v>7941</v>
      </c>
      <c r="C2560" s="71" t="s">
        <v>7944</v>
      </c>
      <c r="D2560" t="s">
        <v>583</v>
      </c>
      <c r="E2560" t="s">
        <v>584</v>
      </c>
      <c r="F2560" t="s">
        <v>3087</v>
      </c>
      <c r="G2560" t="s">
        <v>2519</v>
      </c>
      <c r="H2560" t="s">
        <v>197</v>
      </c>
      <c r="I2560" t="s">
        <v>155</v>
      </c>
      <c r="J2560" t="s">
        <v>37</v>
      </c>
      <c r="K2560" t="s">
        <v>709</v>
      </c>
      <c r="L2560" t="s">
        <v>39</v>
      </c>
      <c r="M2560">
        <v>9333333</v>
      </c>
      <c r="N2560">
        <v>-466666</v>
      </c>
      <c r="O2560">
        <v>8866667</v>
      </c>
      <c r="P2560">
        <v>0</v>
      </c>
      <c r="Q2560" t="s">
        <v>7945</v>
      </c>
      <c r="R2560" t="s">
        <v>3536</v>
      </c>
      <c r="S2560" t="s">
        <v>6164</v>
      </c>
      <c r="T2560" t="s">
        <v>7057</v>
      </c>
      <c r="U2560" t="s">
        <v>9095</v>
      </c>
      <c r="V2560" t="s">
        <v>9096</v>
      </c>
      <c r="W2560" t="s">
        <v>588</v>
      </c>
      <c r="X2560" t="str">
        <f t="shared" si="39"/>
        <v>Inversión</v>
      </c>
      <c r="Y2560" t="s">
        <v>626</v>
      </c>
    </row>
    <row r="2561" spans="1:25" x14ac:dyDescent="0.2">
      <c r="A2561" t="s">
        <v>4983</v>
      </c>
      <c r="B2561" t="s">
        <v>7941</v>
      </c>
      <c r="C2561" s="71" t="s">
        <v>7946</v>
      </c>
      <c r="D2561" t="s">
        <v>583</v>
      </c>
      <c r="E2561" t="s">
        <v>584</v>
      </c>
      <c r="F2561" t="s">
        <v>3087</v>
      </c>
      <c r="G2561" t="s">
        <v>2519</v>
      </c>
      <c r="H2561" t="s">
        <v>197</v>
      </c>
      <c r="I2561" t="s">
        <v>155</v>
      </c>
      <c r="J2561" t="s">
        <v>37</v>
      </c>
      <c r="K2561" t="s">
        <v>709</v>
      </c>
      <c r="L2561" t="s">
        <v>39</v>
      </c>
      <c r="M2561">
        <v>6916461</v>
      </c>
      <c r="N2561">
        <v>-345823</v>
      </c>
      <c r="O2561">
        <v>6570638</v>
      </c>
      <c r="P2561">
        <v>0</v>
      </c>
      <c r="Q2561" t="s">
        <v>7947</v>
      </c>
      <c r="R2561" t="s">
        <v>3409</v>
      </c>
      <c r="S2561" t="s">
        <v>3848</v>
      </c>
      <c r="T2561" t="s">
        <v>5537</v>
      </c>
      <c r="U2561" t="s">
        <v>9097</v>
      </c>
      <c r="V2561" t="s">
        <v>9098</v>
      </c>
      <c r="W2561" t="s">
        <v>588</v>
      </c>
      <c r="X2561" t="str">
        <f t="shared" si="39"/>
        <v>Inversión</v>
      </c>
      <c r="Y2561" t="s">
        <v>626</v>
      </c>
    </row>
    <row r="2562" spans="1:25" x14ac:dyDescent="0.2">
      <c r="A2562" t="s">
        <v>3536</v>
      </c>
      <c r="B2562" t="s">
        <v>7930</v>
      </c>
      <c r="C2562" s="71" t="s">
        <v>7948</v>
      </c>
      <c r="D2562" t="s">
        <v>583</v>
      </c>
      <c r="E2562" t="s">
        <v>602</v>
      </c>
      <c r="F2562" t="s">
        <v>3087</v>
      </c>
      <c r="G2562" t="s">
        <v>2519</v>
      </c>
      <c r="H2562" t="s">
        <v>197</v>
      </c>
      <c r="I2562" t="s">
        <v>155</v>
      </c>
      <c r="J2562" t="s">
        <v>37</v>
      </c>
      <c r="K2562" t="s">
        <v>709</v>
      </c>
      <c r="L2562" t="s">
        <v>39</v>
      </c>
      <c r="M2562">
        <v>13752864</v>
      </c>
      <c r="N2562">
        <v>-13752864</v>
      </c>
      <c r="O2562">
        <v>0</v>
      </c>
      <c r="P2562">
        <v>0</v>
      </c>
      <c r="Q2562" t="s">
        <v>7949</v>
      </c>
      <c r="R2562" t="s">
        <v>3273</v>
      </c>
      <c r="S2562" t="s">
        <v>588</v>
      </c>
      <c r="T2562" t="s">
        <v>588</v>
      </c>
      <c r="U2562" t="s">
        <v>588</v>
      </c>
      <c r="V2562" t="s">
        <v>588</v>
      </c>
      <c r="W2562" t="s">
        <v>588</v>
      </c>
      <c r="X2562" t="str">
        <f t="shared" ref="X2562:X2625" si="40">IF(LEFT(H2562,1)="C","Inversión","Funcionamiento")</f>
        <v>Inversión</v>
      </c>
      <c r="Y2562" t="s">
        <v>626</v>
      </c>
    </row>
    <row r="2563" spans="1:25" x14ac:dyDescent="0.2">
      <c r="A2563" t="s">
        <v>3409</v>
      </c>
      <c r="B2563" t="s">
        <v>7930</v>
      </c>
      <c r="C2563" s="71" t="s">
        <v>7950</v>
      </c>
      <c r="D2563" t="s">
        <v>583</v>
      </c>
      <c r="E2563" t="s">
        <v>584</v>
      </c>
      <c r="F2563" t="s">
        <v>3087</v>
      </c>
      <c r="G2563" t="s">
        <v>2519</v>
      </c>
      <c r="H2563" t="s">
        <v>197</v>
      </c>
      <c r="I2563" t="s">
        <v>155</v>
      </c>
      <c r="J2563" t="s">
        <v>48</v>
      </c>
      <c r="K2563" t="s">
        <v>596</v>
      </c>
      <c r="L2563" t="s">
        <v>39</v>
      </c>
      <c r="M2563">
        <v>16908692</v>
      </c>
      <c r="N2563">
        <v>-2254492</v>
      </c>
      <c r="O2563">
        <v>14654200</v>
      </c>
      <c r="P2563">
        <v>0</v>
      </c>
      <c r="Q2563" t="s">
        <v>7951</v>
      </c>
      <c r="R2563" t="s">
        <v>4491</v>
      </c>
      <c r="S2563" t="s">
        <v>6451</v>
      </c>
      <c r="T2563" t="s">
        <v>8567</v>
      </c>
      <c r="U2563" t="s">
        <v>588</v>
      </c>
      <c r="V2563" t="s">
        <v>588</v>
      </c>
      <c r="W2563" t="s">
        <v>588</v>
      </c>
      <c r="X2563" t="str">
        <f t="shared" si="40"/>
        <v>Inversión</v>
      </c>
      <c r="Y2563" t="s">
        <v>626</v>
      </c>
    </row>
    <row r="2564" spans="1:25" x14ac:dyDescent="0.2">
      <c r="A2564" t="s">
        <v>3273</v>
      </c>
      <c r="B2564" t="s">
        <v>7930</v>
      </c>
      <c r="C2564" s="71" t="s">
        <v>7952</v>
      </c>
      <c r="D2564" t="s">
        <v>583</v>
      </c>
      <c r="E2564" t="s">
        <v>584</v>
      </c>
      <c r="F2564" t="s">
        <v>3087</v>
      </c>
      <c r="G2564" t="s">
        <v>2519</v>
      </c>
      <c r="H2564" t="s">
        <v>197</v>
      </c>
      <c r="I2564" t="s">
        <v>155</v>
      </c>
      <c r="J2564" t="s">
        <v>48</v>
      </c>
      <c r="K2564" t="s">
        <v>596</v>
      </c>
      <c r="L2564" t="s">
        <v>39</v>
      </c>
      <c r="M2564">
        <v>15278265</v>
      </c>
      <c r="N2564">
        <v>0</v>
      </c>
      <c r="O2564">
        <v>15278265</v>
      </c>
      <c r="P2564">
        <v>2376620</v>
      </c>
      <c r="Q2564" t="s">
        <v>7953</v>
      </c>
      <c r="R2564" t="s">
        <v>3544</v>
      </c>
      <c r="S2564" t="s">
        <v>9099</v>
      </c>
      <c r="T2564" t="s">
        <v>11485</v>
      </c>
      <c r="U2564" t="s">
        <v>11486</v>
      </c>
      <c r="V2564" t="s">
        <v>11487</v>
      </c>
      <c r="W2564" t="s">
        <v>588</v>
      </c>
      <c r="X2564" t="str">
        <f t="shared" si="40"/>
        <v>Inversión</v>
      </c>
      <c r="Y2564" t="s">
        <v>626</v>
      </c>
    </row>
    <row r="2565" spans="1:25" x14ac:dyDescent="0.2">
      <c r="A2565" t="s">
        <v>3279</v>
      </c>
      <c r="B2565" t="s">
        <v>7930</v>
      </c>
      <c r="C2565" s="71" t="s">
        <v>7954</v>
      </c>
      <c r="D2565" t="s">
        <v>583</v>
      </c>
      <c r="E2565" t="s">
        <v>584</v>
      </c>
      <c r="F2565" t="s">
        <v>3087</v>
      </c>
      <c r="G2565" t="s">
        <v>2519</v>
      </c>
      <c r="H2565" t="s">
        <v>197</v>
      </c>
      <c r="I2565" t="s">
        <v>155</v>
      </c>
      <c r="J2565" t="s">
        <v>48</v>
      </c>
      <c r="K2565" t="s">
        <v>596</v>
      </c>
      <c r="L2565" t="s">
        <v>39</v>
      </c>
      <c r="M2565">
        <v>6484183</v>
      </c>
      <c r="N2565">
        <v>0</v>
      </c>
      <c r="O2565">
        <v>6484183</v>
      </c>
      <c r="P2565">
        <v>345824</v>
      </c>
      <c r="Q2565" t="s">
        <v>7955</v>
      </c>
      <c r="R2565" t="s">
        <v>3617</v>
      </c>
      <c r="S2565" t="s">
        <v>6085</v>
      </c>
      <c r="T2565" t="s">
        <v>5923</v>
      </c>
      <c r="U2565" t="s">
        <v>11488</v>
      </c>
      <c r="V2565" t="s">
        <v>11489</v>
      </c>
      <c r="W2565" t="s">
        <v>588</v>
      </c>
      <c r="X2565" t="str">
        <f t="shared" si="40"/>
        <v>Inversión</v>
      </c>
      <c r="Y2565" t="s">
        <v>626</v>
      </c>
    </row>
    <row r="2566" spans="1:25" x14ac:dyDescent="0.2">
      <c r="A2566" t="s">
        <v>4790</v>
      </c>
      <c r="B2566" t="s">
        <v>7930</v>
      </c>
      <c r="C2566" s="71" t="s">
        <v>7956</v>
      </c>
      <c r="D2566" t="s">
        <v>583</v>
      </c>
      <c r="E2566" t="s">
        <v>584</v>
      </c>
      <c r="F2566" t="s">
        <v>3087</v>
      </c>
      <c r="G2566" t="s">
        <v>2519</v>
      </c>
      <c r="H2566" t="s">
        <v>197</v>
      </c>
      <c r="I2566" t="s">
        <v>155</v>
      </c>
      <c r="J2566" t="s">
        <v>48</v>
      </c>
      <c r="K2566" t="s">
        <v>596</v>
      </c>
      <c r="L2566" t="s">
        <v>39</v>
      </c>
      <c r="M2566">
        <v>15158600</v>
      </c>
      <c r="N2566">
        <v>0</v>
      </c>
      <c r="O2566">
        <v>15158600</v>
      </c>
      <c r="P2566">
        <v>798992</v>
      </c>
      <c r="Q2566" t="s">
        <v>7957</v>
      </c>
      <c r="R2566" t="s">
        <v>3207</v>
      </c>
      <c r="S2566" t="s">
        <v>8443</v>
      </c>
      <c r="T2566" t="s">
        <v>588</v>
      </c>
      <c r="U2566" t="s">
        <v>588</v>
      </c>
      <c r="V2566" t="s">
        <v>588</v>
      </c>
      <c r="W2566" t="s">
        <v>588</v>
      </c>
      <c r="X2566" t="str">
        <f t="shared" si="40"/>
        <v>Inversión</v>
      </c>
      <c r="Y2566" t="s">
        <v>626</v>
      </c>
    </row>
    <row r="2567" spans="1:25" x14ac:dyDescent="0.2">
      <c r="A2567" t="s">
        <v>3240</v>
      </c>
      <c r="B2567" t="s">
        <v>7930</v>
      </c>
      <c r="C2567" s="71" t="s">
        <v>7958</v>
      </c>
      <c r="D2567" t="s">
        <v>583</v>
      </c>
      <c r="E2567" t="s">
        <v>584</v>
      </c>
      <c r="F2567" t="s">
        <v>3087</v>
      </c>
      <c r="G2567" t="s">
        <v>2519</v>
      </c>
      <c r="H2567" t="s">
        <v>197</v>
      </c>
      <c r="I2567" t="s">
        <v>155</v>
      </c>
      <c r="J2567" t="s">
        <v>48</v>
      </c>
      <c r="K2567" t="s">
        <v>596</v>
      </c>
      <c r="L2567" t="s">
        <v>39</v>
      </c>
      <c r="M2567">
        <v>6067440</v>
      </c>
      <c r="N2567">
        <v>0</v>
      </c>
      <c r="O2567">
        <v>6067440</v>
      </c>
      <c r="P2567">
        <v>0</v>
      </c>
      <c r="Q2567" t="s">
        <v>7959</v>
      </c>
      <c r="R2567" t="s">
        <v>3300</v>
      </c>
      <c r="S2567" t="s">
        <v>6009</v>
      </c>
      <c r="T2567" t="s">
        <v>5545</v>
      </c>
      <c r="U2567" t="s">
        <v>588</v>
      </c>
      <c r="V2567" t="s">
        <v>588</v>
      </c>
      <c r="W2567" t="s">
        <v>588</v>
      </c>
      <c r="X2567" t="str">
        <f t="shared" si="40"/>
        <v>Inversión</v>
      </c>
      <c r="Y2567" t="s">
        <v>626</v>
      </c>
    </row>
    <row r="2568" spans="1:25" x14ac:dyDescent="0.2">
      <c r="A2568" t="s">
        <v>3292</v>
      </c>
      <c r="B2568" t="s">
        <v>7930</v>
      </c>
      <c r="C2568" s="71" t="s">
        <v>7960</v>
      </c>
      <c r="D2568" t="s">
        <v>583</v>
      </c>
      <c r="E2568" t="s">
        <v>584</v>
      </c>
      <c r="F2568" t="s">
        <v>3087</v>
      </c>
      <c r="G2568" t="s">
        <v>2519</v>
      </c>
      <c r="H2568" t="s">
        <v>197</v>
      </c>
      <c r="I2568" t="s">
        <v>155</v>
      </c>
      <c r="J2568" t="s">
        <v>48</v>
      </c>
      <c r="K2568" t="s">
        <v>596</v>
      </c>
      <c r="L2568" t="s">
        <v>39</v>
      </c>
      <c r="M2568">
        <v>12222612</v>
      </c>
      <c r="N2568">
        <v>-3259364</v>
      </c>
      <c r="O2568">
        <v>8963248</v>
      </c>
      <c r="P2568">
        <v>0</v>
      </c>
      <c r="Q2568" t="s">
        <v>7961</v>
      </c>
      <c r="R2568" t="s">
        <v>3527</v>
      </c>
      <c r="S2568" t="s">
        <v>9100</v>
      </c>
      <c r="T2568" t="s">
        <v>7703</v>
      </c>
      <c r="U2568" t="s">
        <v>11490</v>
      </c>
      <c r="V2568" t="s">
        <v>11491</v>
      </c>
      <c r="W2568" t="s">
        <v>588</v>
      </c>
      <c r="X2568" t="str">
        <f t="shared" si="40"/>
        <v>Inversión</v>
      </c>
      <c r="Y2568" t="s">
        <v>626</v>
      </c>
    </row>
    <row r="2569" spans="1:25" x14ac:dyDescent="0.2">
      <c r="A2569" t="s">
        <v>3527</v>
      </c>
      <c r="B2569" t="s">
        <v>7930</v>
      </c>
      <c r="C2569" s="71" t="s">
        <v>7962</v>
      </c>
      <c r="D2569" t="s">
        <v>583</v>
      </c>
      <c r="E2569" t="s">
        <v>584</v>
      </c>
      <c r="F2569" t="s">
        <v>3087</v>
      </c>
      <c r="G2569" t="s">
        <v>2519</v>
      </c>
      <c r="H2569" t="s">
        <v>197</v>
      </c>
      <c r="I2569" t="s">
        <v>155</v>
      </c>
      <c r="J2569" t="s">
        <v>48</v>
      </c>
      <c r="K2569" t="s">
        <v>596</v>
      </c>
      <c r="L2569" t="s">
        <v>39</v>
      </c>
      <c r="M2569">
        <v>49550760</v>
      </c>
      <c r="N2569">
        <v>-13001186</v>
      </c>
      <c r="O2569">
        <v>36549574</v>
      </c>
      <c r="P2569">
        <v>157293</v>
      </c>
      <c r="Q2569" t="s">
        <v>7963</v>
      </c>
      <c r="R2569" t="s">
        <v>3292</v>
      </c>
      <c r="S2569" t="s">
        <v>9101</v>
      </c>
      <c r="T2569" t="s">
        <v>11492</v>
      </c>
      <c r="U2569" t="s">
        <v>11493</v>
      </c>
      <c r="V2569" t="s">
        <v>11494</v>
      </c>
      <c r="W2569" t="s">
        <v>588</v>
      </c>
      <c r="X2569" t="str">
        <f t="shared" si="40"/>
        <v>Inversión</v>
      </c>
      <c r="Y2569" t="s">
        <v>626</v>
      </c>
    </row>
    <row r="2570" spans="1:25" x14ac:dyDescent="0.2">
      <c r="A2570" t="s">
        <v>4491</v>
      </c>
      <c r="B2570" t="s">
        <v>7930</v>
      </c>
      <c r="C2570" s="71" t="s">
        <v>7964</v>
      </c>
      <c r="D2570" t="s">
        <v>583</v>
      </c>
      <c r="E2570" t="s">
        <v>584</v>
      </c>
      <c r="F2570" t="s">
        <v>3087</v>
      </c>
      <c r="G2570" t="s">
        <v>2519</v>
      </c>
      <c r="H2570" t="s">
        <v>197</v>
      </c>
      <c r="I2570" t="s">
        <v>155</v>
      </c>
      <c r="J2570" t="s">
        <v>48</v>
      </c>
      <c r="K2570" t="s">
        <v>596</v>
      </c>
      <c r="L2570" t="s">
        <v>39</v>
      </c>
      <c r="M2570">
        <v>15562038</v>
      </c>
      <c r="N2570">
        <v>-3804054</v>
      </c>
      <c r="O2570">
        <v>11757984</v>
      </c>
      <c r="P2570">
        <v>0</v>
      </c>
      <c r="Q2570" t="s">
        <v>7965</v>
      </c>
      <c r="R2570" t="s">
        <v>3240</v>
      </c>
      <c r="S2570" t="s">
        <v>8444</v>
      </c>
      <c r="T2570" t="s">
        <v>11495</v>
      </c>
      <c r="U2570" t="s">
        <v>11496</v>
      </c>
      <c r="V2570" t="s">
        <v>11497</v>
      </c>
      <c r="W2570" t="s">
        <v>588</v>
      </c>
      <c r="X2570" t="str">
        <f t="shared" si="40"/>
        <v>Inversión</v>
      </c>
      <c r="Y2570" t="s">
        <v>626</v>
      </c>
    </row>
    <row r="2571" spans="1:25" x14ac:dyDescent="0.2">
      <c r="A2571" t="s">
        <v>3300</v>
      </c>
      <c r="B2571" t="s">
        <v>7930</v>
      </c>
      <c r="C2571" s="71" t="s">
        <v>7966</v>
      </c>
      <c r="D2571" t="s">
        <v>583</v>
      </c>
      <c r="E2571" t="s">
        <v>584</v>
      </c>
      <c r="F2571" t="s">
        <v>3087</v>
      </c>
      <c r="G2571" t="s">
        <v>2519</v>
      </c>
      <c r="H2571" t="s">
        <v>197</v>
      </c>
      <c r="I2571" t="s">
        <v>155</v>
      </c>
      <c r="J2571" t="s">
        <v>48</v>
      </c>
      <c r="K2571" t="s">
        <v>596</v>
      </c>
      <c r="L2571" t="s">
        <v>39</v>
      </c>
      <c r="M2571">
        <v>81910440</v>
      </c>
      <c r="N2571">
        <v>-9172133</v>
      </c>
      <c r="O2571">
        <v>72738307</v>
      </c>
      <c r="P2571">
        <v>10445923</v>
      </c>
      <c r="Q2571" t="s">
        <v>7967</v>
      </c>
      <c r="R2571" t="s">
        <v>4790</v>
      </c>
      <c r="S2571" t="s">
        <v>11498</v>
      </c>
      <c r="T2571" t="s">
        <v>11499</v>
      </c>
      <c r="U2571" t="s">
        <v>11500</v>
      </c>
      <c r="V2571" t="s">
        <v>11501</v>
      </c>
      <c r="W2571" t="s">
        <v>588</v>
      </c>
      <c r="X2571" t="str">
        <f t="shared" si="40"/>
        <v>Inversión</v>
      </c>
      <c r="Y2571" t="s">
        <v>626</v>
      </c>
    </row>
    <row r="2572" spans="1:25" x14ac:dyDescent="0.2">
      <c r="A2572" t="s">
        <v>3207</v>
      </c>
      <c r="B2572" t="s">
        <v>7930</v>
      </c>
      <c r="C2572" s="71" t="s">
        <v>7966</v>
      </c>
      <c r="D2572" t="s">
        <v>583</v>
      </c>
      <c r="E2572" t="s">
        <v>584</v>
      </c>
      <c r="F2572" t="s">
        <v>3087</v>
      </c>
      <c r="G2572" t="s">
        <v>2519</v>
      </c>
      <c r="H2572" t="s">
        <v>197</v>
      </c>
      <c r="I2572" t="s">
        <v>155</v>
      </c>
      <c r="J2572" t="s">
        <v>48</v>
      </c>
      <c r="K2572" t="s">
        <v>596</v>
      </c>
      <c r="L2572" t="s">
        <v>39</v>
      </c>
      <c r="M2572">
        <v>21205260</v>
      </c>
      <c r="N2572">
        <v>-4712280</v>
      </c>
      <c r="O2572">
        <v>16492980</v>
      </c>
      <c r="P2572">
        <v>0</v>
      </c>
      <c r="Q2572" t="s">
        <v>7968</v>
      </c>
      <c r="R2572" t="s">
        <v>3279</v>
      </c>
      <c r="S2572" t="s">
        <v>8445</v>
      </c>
      <c r="T2572" t="s">
        <v>6651</v>
      </c>
      <c r="U2572" t="s">
        <v>588</v>
      </c>
      <c r="V2572" t="s">
        <v>588</v>
      </c>
      <c r="W2572" t="s">
        <v>588</v>
      </c>
      <c r="X2572" t="str">
        <f t="shared" si="40"/>
        <v>Inversión</v>
      </c>
      <c r="Y2572" t="s">
        <v>626</v>
      </c>
    </row>
    <row r="2573" spans="1:25" x14ac:dyDescent="0.2">
      <c r="A2573" t="s">
        <v>3617</v>
      </c>
      <c r="B2573" t="s">
        <v>7930</v>
      </c>
      <c r="C2573" s="71" t="s">
        <v>7969</v>
      </c>
      <c r="D2573" t="s">
        <v>583</v>
      </c>
      <c r="E2573" t="s">
        <v>584</v>
      </c>
      <c r="F2573" t="s">
        <v>3087</v>
      </c>
      <c r="G2573" t="s">
        <v>2519</v>
      </c>
      <c r="H2573" t="s">
        <v>197</v>
      </c>
      <c r="I2573" t="s">
        <v>155</v>
      </c>
      <c r="J2573" t="s">
        <v>37</v>
      </c>
      <c r="K2573" t="s">
        <v>586</v>
      </c>
      <c r="L2573" t="s">
        <v>39</v>
      </c>
      <c r="M2573">
        <v>5780922</v>
      </c>
      <c r="N2573">
        <v>0</v>
      </c>
      <c r="O2573">
        <v>5780922</v>
      </c>
      <c r="P2573">
        <v>1816861</v>
      </c>
      <c r="Q2573" t="s">
        <v>7970</v>
      </c>
      <c r="R2573" t="s">
        <v>3993</v>
      </c>
      <c r="S2573" t="s">
        <v>6119</v>
      </c>
      <c r="T2573" t="s">
        <v>7727</v>
      </c>
      <c r="U2573" t="s">
        <v>11502</v>
      </c>
      <c r="V2573" t="s">
        <v>11503</v>
      </c>
      <c r="W2573" t="s">
        <v>588</v>
      </c>
      <c r="X2573" t="str">
        <f t="shared" si="40"/>
        <v>Inversión</v>
      </c>
      <c r="Y2573" t="s">
        <v>626</v>
      </c>
    </row>
    <row r="2574" spans="1:25" x14ac:dyDescent="0.2">
      <c r="A2574" t="s">
        <v>3544</v>
      </c>
      <c r="B2574" t="s">
        <v>7884</v>
      </c>
      <c r="C2574" s="71" t="s">
        <v>7971</v>
      </c>
      <c r="D2574" t="s">
        <v>583</v>
      </c>
      <c r="E2574" t="s">
        <v>584</v>
      </c>
      <c r="F2574" t="s">
        <v>3087</v>
      </c>
      <c r="G2574" t="s">
        <v>2519</v>
      </c>
      <c r="H2574" t="s">
        <v>197</v>
      </c>
      <c r="I2574" t="s">
        <v>155</v>
      </c>
      <c r="J2574" t="s">
        <v>48</v>
      </c>
      <c r="K2574" t="s">
        <v>596</v>
      </c>
      <c r="L2574" t="s">
        <v>39</v>
      </c>
      <c r="M2574">
        <v>15284612</v>
      </c>
      <c r="N2574">
        <v>0</v>
      </c>
      <c r="O2574">
        <v>15284612</v>
      </c>
      <c r="P2574">
        <v>3373867</v>
      </c>
      <c r="Q2574" t="s">
        <v>7972</v>
      </c>
      <c r="R2574" t="s">
        <v>4613</v>
      </c>
      <c r="S2574" t="s">
        <v>11504</v>
      </c>
      <c r="T2574" t="s">
        <v>11505</v>
      </c>
      <c r="U2574" t="s">
        <v>11506</v>
      </c>
      <c r="V2574" t="s">
        <v>11507</v>
      </c>
      <c r="W2574" t="s">
        <v>3055</v>
      </c>
      <c r="X2574" t="str">
        <f t="shared" si="40"/>
        <v>Inversión</v>
      </c>
      <c r="Y2574" t="s">
        <v>626</v>
      </c>
    </row>
    <row r="2575" spans="1:25" x14ac:dyDescent="0.2">
      <c r="A2575" t="s">
        <v>3993</v>
      </c>
      <c r="B2575" t="s">
        <v>8322</v>
      </c>
      <c r="C2575" s="71" t="s">
        <v>8446</v>
      </c>
      <c r="D2575" t="s">
        <v>583</v>
      </c>
      <c r="E2575" t="s">
        <v>584</v>
      </c>
      <c r="F2575" t="s">
        <v>4704</v>
      </c>
      <c r="G2575" t="s">
        <v>2519</v>
      </c>
      <c r="H2575" t="s">
        <v>171</v>
      </c>
      <c r="I2575" t="s">
        <v>125</v>
      </c>
      <c r="J2575" t="s">
        <v>37</v>
      </c>
      <c r="K2575" t="s">
        <v>586</v>
      </c>
      <c r="L2575" t="s">
        <v>39</v>
      </c>
      <c r="M2575">
        <v>5628389</v>
      </c>
      <c r="N2575">
        <v>0</v>
      </c>
      <c r="O2575">
        <v>5628389</v>
      </c>
      <c r="P2575">
        <v>0</v>
      </c>
      <c r="Q2575" t="s">
        <v>8447</v>
      </c>
      <c r="R2575" t="s">
        <v>3350</v>
      </c>
      <c r="S2575" t="s">
        <v>8448</v>
      </c>
      <c r="T2575" t="s">
        <v>588</v>
      </c>
      <c r="U2575" t="s">
        <v>8449</v>
      </c>
      <c r="V2575" t="s">
        <v>8450</v>
      </c>
      <c r="W2575" t="s">
        <v>588</v>
      </c>
      <c r="X2575" t="str">
        <f t="shared" si="40"/>
        <v>Funcionamiento</v>
      </c>
      <c r="Y2575" t="s">
        <v>2519</v>
      </c>
    </row>
    <row r="2576" spans="1:25" x14ac:dyDescent="0.2">
      <c r="A2576" t="s">
        <v>3993</v>
      </c>
      <c r="B2576" t="s">
        <v>8322</v>
      </c>
      <c r="C2576" s="71" t="s">
        <v>8446</v>
      </c>
      <c r="D2576" t="s">
        <v>583</v>
      </c>
      <c r="E2576" t="s">
        <v>584</v>
      </c>
      <c r="F2576" t="s">
        <v>4704</v>
      </c>
      <c r="G2576" t="s">
        <v>2519</v>
      </c>
      <c r="H2576" t="s">
        <v>166</v>
      </c>
      <c r="I2576" t="s">
        <v>120</v>
      </c>
      <c r="J2576" t="s">
        <v>37</v>
      </c>
      <c r="K2576" t="s">
        <v>586</v>
      </c>
      <c r="L2576" t="s">
        <v>39</v>
      </c>
      <c r="M2576">
        <v>925372</v>
      </c>
      <c r="N2576">
        <v>0</v>
      </c>
      <c r="O2576">
        <v>925372</v>
      </c>
      <c r="P2576">
        <v>0</v>
      </c>
      <c r="Q2576" t="s">
        <v>8447</v>
      </c>
      <c r="R2576" t="s">
        <v>3350</v>
      </c>
      <c r="S2576" t="s">
        <v>8448</v>
      </c>
      <c r="T2576" t="s">
        <v>588</v>
      </c>
      <c r="U2576" t="s">
        <v>8449</v>
      </c>
      <c r="V2576" t="s">
        <v>8450</v>
      </c>
      <c r="W2576" t="s">
        <v>588</v>
      </c>
      <c r="X2576" t="str">
        <f t="shared" si="40"/>
        <v>Funcionamiento</v>
      </c>
      <c r="Y2576" t="s">
        <v>2519</v>
      </c>
    </row>
    <row r="2577" spans="1:25" x14ac:dyDescent="0.2">
      <c r="A2577" t="s">
        <v>3993</v>
      </c>
      <c r="B2577" t="s">
        <v>8322</v>
      </c>
      <c r="C2577" s="71" t="s">
        <v>8446</v>
      </c>
      <c r="D2577" t="s">
        <v>583</v>
      </c>
      <c r="E2577" t="s">
        <v>584</v>
      </c>
      <c r="F2577" t="s">
        <v>4704</v>
      </c>
      <c r="G2577" t="s">
        <v>2519</v>
      </c>
      <c r="H2577" t="s">
        <v>169</v>
      </c>
      <c r="I2577" t="s">
        <v>123</v>
      </c>
      <c r="J2577" t="s">
        <v>37</v>
      </c>
      <c r="K2577" t="s">
        <v>586</v>
      </c>
      <c r="L2577" t="s">
        <v>39</v>
      </c>
      <c r="M2577">
        <v>531184</v>
      </c>
      <c r="N2577">
        <v>0</v>
      </c>
      <c r="O2577">
        <v>531184</v>
      </c>
      <c r="P2577">
        <v>0</v>
      </c>
      <c r="Q2577" t="s">
        <v>8447</v>
      </c>
      <c r="R2577" t="s">
        <v>3350</v>
      </c>
      <c r="S2577" t="s">
        <v>8448</v>
      </c>
      <c r="T2577" t="s">
        <v>588</v>
      </c>
      <c r="U2577" t="s">
        <v>8449</v>
      </c>
      <c r="V2577" t="s">
        <v>8450</v>
      </c>
      <c r="W2577" t="s">
        <v>588</v>
      </c>
      <c r="X2577" t="str">
        <f t="shared" si="40"/>
        <v>Funcionamiento</v>
      </c>
      <c r="Y2577" t="s">
        <v>2519</v>
      </c>
    </row>
    <row r="2578" spans="1:25" x14ac:dyDescent="0.2">
      <c r="A2578" t="s">
        <v>3993</v>
      </c>
      <c r="B2578" t="s">
        <v>8322</v>
      </c>
      <c r="C2578" s="71" t="s">
        <v>8446</v>
      </c>
      <c r="D2578" t="s">
        <v>583</v>
      </c>
      <c r="E2578" t="s">
        <v>584</v>
      </c>
      <c r="F2578" t="s">
        <v>4704</v>
      </c>
      <c r="G2578" t="s">
        <v>2519</v>
      </c>
      <c r="H2578" t="s">
        <v>557</v>
      </c>
      <c r="I2578" t="s">
        <v>3221</v>
      </c>
      <c r="J2578" t="s">
        <v>37</v>
      </c>
      <c r="K2578" t="s">
        <v>586</v>
      </c>
      <c r="L2578" t="s">
        <v>39</v>
      </c>
      <c r="M2578">
        <v>1234248</v>
      </c>
      <c r="N2578">
        <v>0</v>
      </c>
      <c r="O2578">
        <v>1234248</v>
      </c>
      <c r="P2578">
        <v>0</v>
      </c>
      <c r="Q2578" t="s">
        <v>8447</v>
      </c>
      <c r="R2578" t="s">
        <v>3350</v>
      </c>
      <c r="S2578" t="s">
        <v>8448</v>
      </c>
      <c r="T2578" t="s">
        <v>588</v>
      </c>
      <c r="U2578" t="s">
        <v>8449</v>
      </c>
      <c r="V2578" t="s">
        <v>8450</v>
      </c>
      <c r="W2578" t="s">
        <v>588</v>
      </c>
      <c r="X2578" t="str">
        <f t="shared" si="40"/>
        <v>Funcionamiento</v>
      </c>
      <c r="Y2578" t="s">
        <v>2519</v>
      </c>
    </row>
    <row r="2579" spans="1:25" x14ac:dyDescent="0.2">
      <c r="A2579" t="s">
        <v>3993</v>
      </c>
      <c r="B2579" t="s">
        <v>8322</v>
      </c>
      <c r="C2579" s="71" t="s">
        <v>8446</v>
      </c>
      <c r="D2579" t="s">
        <v>583</v>
      </c>
      <c r="E2579" t="s">
        <v>584</v>
      </c>
      <c r="F2579" t="s">
        <v>4704</v>
      </c>
      <c r="G2579" t="s">
        <v>2519</v>
      </c>
      <c r="H2579" t="s">
        <v>170</v>
      </c>
      <c r="I2579" t="s">
        <v>124</v>
      </c>
      <c r="J2579" t="s">
        <v>37</v>
      </c>
      <c r="K2579" t="s">
        <v>586</v>
      </c>
      <c r="L2579" t="s">
        <v>39</v>
      </c>
      <c r="M2579">
        <v>1738776</v>
      </c>
      <c r="N2579">
        <v>0</v>
      </c>
      <c r="O2579">
        <v>1738776</v>
      </c>
      <c r="P2579">
        <v>0</v>
      </c>
      <c r="Q2579" t="s">
        <v>8447</v>
      </c>
      <c r="R2579" t="s">
        <v>3350</v>
      </c>
      <c r="S2579" t="s">
        <v>8448</v>
      </c>
      <c r="T2579" t="s">
        <v>588</v>
      </c>
      <c r="U2579" t="s">
        <v>8449</v>
      </c>
      <c r="V2579" t="s">
        <v>8450</v>
      </c>
      <c r="W2579" t="s">
        <v>588</v>
      </c>
      <c r="X2579" t="str">
        <f t="shared" si="40"/>
        <v>Funcionamiento</v>
      </c>
      <c r="Y2579" t="s">
        <v>2519</v>
      </c>
    </row>
    <row r="2580" spans="1:25" x14ac:dyDescent="0.2">
      <c r="A2580" t="s">
        <v>3993</v>
      </c>
      <c r="B2580" t="s">
        <v>8322</v>
      </c>
      <c r="C2580" s="71" t="s">
        <v>8446</v>
      </c>
      <c r="D2580" t="s">
        <v>583</v>
      </c>
      <c r="E2580" t="s">
        <v>584</v>
      </c>
      <c r="F2580" t="s">
        <v>4704</v>
      </c>
      <c r="G2580" t="s">
        <v>2519</v>
      </c>
      <c r="H2580" t="s">
        <v>180</v>
      </c>
      <c r="I2580" t="s">
        <v>134</v>
      </c>
      <c r="J2580" t="s">
        <v>37</v>
      </c>
      <c r="K2580" t="s">
        <v>586</v>
      </c>
      <c r="L2580" t="s">
        <v>39</v>
      </c>
      <c r="M2580">
        <v>434879</v>
      </c>
      <c r="N2580">
        <v>0</v>
      </c>
      <c r="O2580">
        <v>434879</v>
      </c>
      <c r="P2580">
        <v>0</v>
      </c>
      <c r="Q2580" t="s">
        <v>8447</v>
      </c>
      <c r="R2580" t="s">
        <v>3350</v>
      </c>
      <c r="S2580" t="s">
        <v>8448</v>
      </c>
      <c r="T2580" t="s">
        <v>588</v>
      </c>
      <c r="U2580" t="s">
        <v>8449</v>
      </c>
      <c r="V2580" t="s">
        <v>8450</v>
      </c>
      <c r="W2580" t="s">
        <v>588</v>
      </c>
      <c r="X2580" t="str">
        <f t="shared" si="40"/>
        <v>Funcionamiento</v>
      </c>
      <c r="Y2580" t="s">
        <v>2519</v>
      </c>
    </row>
    <row r="2581" spans="1:25" x14ac:dyDescent="0.2">
      <c r="A2581" t="s">
        <v>3993</v>
      </c>
      <c r="B2581" t="s">
        <v>8322</v>
      </c>
      <c r="C2581" s="71" t="s">
        <v>8446</v>
      </c>
      <c r="D2581" t="s">
        <v>583</v>
      </c>
      <c r="E2581" t="s">
        <v>584</v>
      </c>
      <c r="F2581" t="s">
        <v>4704</v>
      </c>
      <c r="G2581" t="s">
        <v>2519</v>
      </c>
      <c r="H2581" t="s">
        <v>179</v>
      </c>
      <c r="I2581" t="s">
        <v>133</v>
      </c>
      <c r="J2581" t="s">
        <v>37</v>
      </c>
      <c r="K2581" t="s">
        <v>586</v>
      </c>
      <c r="L2581" t="s">
        <v>39</v>
      </c>
      <c r="M2581">
        <v>5674474</v>
      </c>
      <c r="N2581">
        <v>0</v>
      </c>
      <c r="O2581">
        <v>5674474</v>
      </c>
      <c r="P2581">
        <v>0</v>
      </c>
      <c r="Q2581" t="s">
        <v>8447</v>
      </c>
      <c r="R2581" t="s">
        <v>3350</v>
      </c>
      <c r="S2581" t="s">
        <v>8448</v>
      </c>
      <c r="T2581" t="s">
        <v>588</v>
      </c>
      <c r="U2581" t="s">
        <v>8449</v>
      </c>
      <c r="V2581" t="s">
        <v>8450</v>
      </c>
      <c r="W2581" t="s">
        <v>588</v>
      </c>
      <c r="X2581" t="str">
        <f t="shared" si="40"/>
        <v>Funcionamiento</v>
      </c>
      <c r="Y2581" t="s">
        <v>2519</v>
      </c>
    </row>
    <row r="2582" spans="1:25" x14ac:dyDescent="0.2">
      <c r="A2582" t="s">
        <v>3993</v>
      </c>
      <c r="B2582" t="s">
        <v>8322</v>
      </c>
      <c r="C2582" s="71" t="s">
        <v>8446</v>
      </c>
      <c r="D2582" t="s">
        <v>583</v>
      </c>
      <c r="E2582" t="s">
        <v>584</v>
      </c>
      <c r="F2582" t="s">
        <v>4704</v>
      </c>
      <c r="G2582" t="s">
        <v>2519</v>
      </c>
      <c r="H2582" t="s">
        <v>181</v>
      </c>
      <c r="I2582" t="s">
        <v>135</v>
      </c>
      <c r="J2582" t="s">
        <v>37</v>
      </c>
      <c r="K2582" t="s">
        <v>586</v>
      </c>
      <c r="L2582" t="s">
        <v>39</v>
      </c>
      <c r="M2582">
        <v>2354967</v>
      </c>
      <c r="N2582">
        <v>0</v>
      </c>
      <c r="O2582">
        <v>2354967</v>
      </c>
      <c r="P2582">
        <v>0</v>
      </c>
      <c r="Q2582" t="s">
        <v>8447</v>
      </c>
      <c r="R2582" t="s">
        <v>3350</v>
      </c>
      <c r="S2582" t="s">
        <v>8448</v>
      </c>
      <c r="T2582" t="s">
        <v>588</v>
      </c>
      <c r="U2582" t="s">
        <v>8449</v>
      </c>
      <c r="V2582" t="s">
        <v>8450</v>
      </c>
      <c r="W2582" t="s">
        <v>588</v>
      </c>
      <c r="X2582" t="str">
        <f t="shared" si="40"/>
        <v>Funcionamiento</v>
      </c>
      <c r="Y2582" t="s">
        <v>2519</v>
      </c>
    </row>
    <row r="2583" spans="1:25" x14ac:dyDescent="0.2">
      <c r="A2583" t="s">
        <v>3993</v>
      </c>
      <c r="B2583" t="s">
        <v>8322</v>
      </c>
      <c r="C2583" s="71" t="s">
        <v>8446</v>
      </c>
      <c r="D2583" t="s">
        <v>583</v>
      </c>
      <c r="E2583" t="s">
        <v>584</v>
      </c>
      <c r="F2583" t="s">
        <v>4704</v>
      </c>
      <c r="G2583" t="s">
        <v>2519</v>
      </c>
      <c r="H2583" t="s">
        <v>164</v>
      </c>
      <c r="I2583" t="s">
        <v>118</v>
      </c>
      <c r="J2583" t="s">
        <v>37</v>
      </c>
      <c r="K2583" t="s">
        <v>586</v>
      </c>
      <c r="L2583" t="s">
        <v>39</v>
      </c>
      <c r="M2583">
        <v>53960394</v>
      </c>
      <c r="N2583">
        <v>0</v>
      </c>
      <c r="O2583">
        <v>53960394</v>
      </c>
      <c r="P2583">
        <v>0</v>
      </c>
      <c r="Q2583" t="s">
        <v>8447</v>
      </c>
      <c r="R2583" t="s">
        <v>3350</v>
      </c>
      <c r="S2583" t="s">
        <v>8448</v>
      </c>
      <c r="T2583" t="s">
        <v>588</v>
      </c>
      <c r="U2583" t="s">
        <v>8449</v>
      </c>
      <c r="V2583" t="s">
        <v>8450</v>
      </c>
      <c r="W2583" t="s">
        <v>588</v>
      </c>
      <c r="X2583" t="str">
        <f t="shared" si="40"/>
        <v>Funcionamiento</v>
      </c>
      <c r="Y2583" t="s">
        <v>2519</v>
      </c>
    </row>
    <row r="2584" spans="1:25" x14ac:dyDescent="0.2">
      <c r="A2584" t="s">
        <v>4613</v>
      </c>
      <c r="B2584" t="s">
        <v>8322</v>
      </c>
      <c r="C2584" s="71" t="s">
        <v>8451</v>
      </c>
      <c r="D2584" t="s">
        <v>583</v>
      </c>
      <c r="E2584" t="s">
        <v>584</v>
      </c>
      <c r="F2584" t="s">
        <v>4704</v>
      </c>
      <c r="G2584" t="s">
        <v>2519</v>
      </c>
      <c r="H2584" t="s">
        <v>173</v>
      </c>
      <c r="I2584" t="s">
        <v>127</v>
      </c>
      <c r="J2584" t="s">
        <v>37</v>
      </c>
      <c r="K2584" t="s">
        <v>586</v>
      </c>
      <c r="L2584" t="s">
        <v>39</v>
      </c>
      <c r="M2584">
        <v>4632000</v>
      </c>
      <c r="N2584">
        <v>0</v>
      </c>
      <c r="O2584">
        <v>4632000</v>
      </c>
      <c r="P2584">
        <v>0</v>
      </c>
      <c r="Q2584" t="s">
        <v>8452</v>
      </c>
      <c r="R2584" t="s">
        <v>4318</v>
      </c>
      <c r="S2584" t="s">
        <v>6322</v>
      </c>
      <c r="T2584" t="s">
        <v>588</v>
      </c>
      <c r="U2584" t="s">
        <v>9102</v>
      </c>
      <c r="V2584" t="s">
        <v>9103</v>
      </c>
      <c r="W2584" t="s">
        <v>588</v>
      </c>
      <c r="X2584" t="str">
        <f t="shared" si="40"/>
        <v>Funcionamiento</v>
      </c>
      <c r="Y2584" t="s">
        <v>2519</v>
      </c>
    </row>
    <row r="2585" spans="1:25" x14ac:dyDescent="0.2">
      <c r="A2585" t="s">
        <v>4613</v>
      </c>
      <c r="B2585" t="s">
        <v>8322</v>
      </c>
      <c r="C2585" s="71" t="s">
        <v>8451</v>
      </c>
      <c r="D2585" t="s">
        <v>583</v>
      </c>
      <c r="E2585" t="s">
        <v>584</v>
      </c>
      <c r="F2585" t="s">
        <v>4704</v>
      </c>
      <c r="G2585" t="s">
        <v>2519</v>
      </c>
      <c r="H2585" t="s">
        <v>174</v>
      </c>
      <c r="I2585" t="s">
        <v>128</v>
      </c>
      <c r="J2585" t="s">
        <v>37</v>
      </c>
      <c r="K2585" t="s">
        <v>586</v>
      </c>
      <c r="L2585" t="s">
        <v>39</v>
      </c>
      <c r="M2585">
        <v>2789100</v>
      </c>
      <c r="N2585">
        <v>0</v>
      </c>
      <c r="O2585">
        <v>2789100</v>
      </c>
      <c r="P2585">
        <v>0</v>
      </c>
      <c r="Q2585" t="s">
        <v>8452</v>
      </c>
      <c r="R2585" t="s">
        <v>4318</v>
      </c>
      <c r="S2585" t="s">
        <v>6322</v>
      </c>
      <c r="T2585" t="s">
        <v>588</v>
      </c>
      <c r="U2585" t="s">
        <v>9102</v>
      </c>
      <c r="V2585" t="s">
        <v>9103</v>
      </c>
      <c r="W2585" t="s">
        <v>588</v>
      </c>
      <c r="X2585" t="str">
        <f t="shared" si="40"/>
        <v>Funcionamiento</v>
      </c>
      <c r="Y2585" t="s">
        <v>2519</v>
      </c>
    </row>
    <row r="2586" spans="1:25" x14ac:dyDescent="0.2">
      <c r="A2586" t="s">
        <v>4613</v>
      </c>
      <c r="B2586" t="s">
        <v>8322</v>
      </c>
      <c r="C2586" s="71" t="s">
        <v>8451</v>
      </c>
      <c r="D2586" t="s">
        <v>583</v>
      </c>
      <c r="E2586" t="s">
        <v>584</v>
      </c>
      <c r="F2586" t="s">
        <v>4704</v>
      </c>
      <c r="G2586" t="s">
        <v>2519</v>
      </c>
      <c r="H2586" t="s">
        <v>176</v>
      </c>
      <c r="I2586" t="s">
        <v>130</v>
      </c>
      <c r="J2586" t="s">
        <v>37</v>
      </c>
      <c r="K2586" t="s">
        <v>586</v>
      </c>
      <c r="L2586" t="s">
        <v>39</v>
      </c>
      <c r="M2586">
        <v>2092200</v>
      </c>
      <c r="N2586">
        <v>0</v>
      </c>
      <c r="O2586">
        <v>2092200</v>
      </c>
      <c r="P2586">
        <v>0</v>
      </c>
      <c r="Q2586" t="s">
        <v>8452</v>
      </c>
      <c r="R2586" t="s">
        <v>4318</v>
      </c>
      <c r="S2586" t="s">
        <v>6322</v>
      </c>
      <c r="T2586" t="s">
        <v>588</v>
      </c>
      <c r="U2586" t="s">
        <v>9102</v>
      </c>
      <c r="V2586" t="s">
        <v>9103</v>
      </c>
      <c r="W2586" t="s">
        <v>588</v>
      </c>
      <c r="X2586" t="str">
        <f t="shared" si="40"/>
        <v>Funcionamiento</v>
      </c>
      <c r="Y2586" t="s">
        <v>2519</v>
      </c>
    </row>
    <row r="2587" spans="1:25" x14ac:dyDescent="0.2">
      <c r="A2587" t="s">
        <v>4613</v>
      </c>
      <c r="B2587" t="s">
        <v>8322</v>
      </c>
      <c r="C2587" s="71" t="s">
        <v>8451</v>
      </c>
      <c r="D2587" t="s">
        <v>583</v>
      </c>
      <c r="E2587" t="s">
        <v>584</v>
      </c>
      <c r="F2587" t="s">
        <v>4704</v>
      </c>
      <c r="G2587" t="s">
        <v>2519</v>
      </c>
      <c r="H2587" t="s">
        <v>177</v>
      </c>
      <c r="I2587" t="s">
        <v>131</v>
      </c>
      <c r="J2587" t="s">
        <v>37</v>
      </c>
      <c r="K2587" t="s">
        <v>586</v>
      </c>
      <c r="L2587" t="s">
        <v>39</v>
      </c>
      <c r="M2587">
        <v>1394900</v>
      </c>
      <c r="N2587">
        <v>0</v>
      </c>
      <c r="O2587">
        <v>1394900</v>
      </c>
      <c r="P2587">
        <v>0</v>
      </c>
      <c r="Q2587" t="s">
        <v>8452</v>
      </c>
      <c r="R2587" t="s">
        <v>4318</v>
      </c>
      <c r="S2587" t="s">
        <v>6322</v>
      </c>
      <c r="T2587" t="s">
        <v>588</v>
      </c>
      <c r="U2587" t="s">
        <v>9102</v>
      </c>
      <c r="V2587" t="s">
        <v>9103</v>
      </c>
      <c r="W2587" t="s">
        <v>588</v>
      </c>
      <c r="X2587" t="str">
        <f t="shared" si="40"/>
        <v>Funcionamiento</v>
      </c>
      <c r="Y2587" t="s">
        <v>2519</v>
      </c>
    </row>
    <row r="2588" spans="1:25" x14ac:dyDescent="0.2">
      <c r="A2588" t="s">
        <v>4613</v>
      </c>
      <c r="B2588" t="s">
        <v>8322</v>
      </c>
      <c r="C2588" s="71" t="s">
        <v>8451</v>
      </c>
      <c r="D2588" t="s">
        <v>583</v>
      </c>
      <c r="E2588" t="s">
        <v>584</v>
      </c>
      <c r="F2588" t="s">
        <v>4704</v>
      </c>
      <c r="G2588" t="s">
        <v>2519</v>
      </c>
      <c r="H2588" t="s">
        <v>172</v>
      </c>
      <c r="I2588" t="s">
        <v>126</v>
      </c>
      <c r="J2588" t="s">
        <v>37</v>
      </c>
      <c r="K2588" t="s">
        <v>586</v>
      </c>
      <c r="L2588" t="s">
        <v>39</v>
      </c>
      <c r="M2588">
        <v>6538800</v>
      </c>
      <c r="N2588">
        <v>0</v>
      </c>
      <c r="O2588">
        <v>6538800</v>
      </c>
      <c r="P2588">
        <v>0</v>
      </c>
      <c r="Q2588" t="s">
        <v>8452</v>
      </c>
      <c r="R2588" t="s">
        <v>4318</v>
      </c>
      <c r="S2588" t="s">
        <v>6322</v>
      </c>
      <c r="T2588" t="s">
        <v>588</v>
      </c>
      <c r="U2588" t="s">
        <v>9102</v>
      </c>
      <c r="V2588" t="s">
        <v>9103</v>
      </c>
      <c r="W2588" t="s">
        <v>588</v>
      </c>
      <c r="X2588" t="str">
        <f t="shared" si="40"/>
        <v>Funcionamiento</v>
      </c>
      <c r="Y2588" t="s">
        <v>2519</v>
      </c>
    </row>
    <row r="2589" spans="1:25" x14ac:dyDescent="0.2">
      <c r="A2589" t="s">
        <v>4613</v>
      </c>
      <c r="B2589" t="s">
        <v>8322</v>
      </c>
      <c r="C2589" s="71" t="s">
        <v>8451</v>
      </c>
      <c r="D2589" t="s">
        <v>583</v>
      </c>
      <c r="E2589" t="s">
        <v>584</v>
      </c>
      <c r="F2589" t="s">
        <v>4704</v>
      </c>
      <c r="G2589" t="s">
        <v>2519</v>
      </c>
      <c r="H2589" t="s">
        <v>175</v>
      </c>
      <c r="I2589" t="s">
        <v>129</v>
      </c>
      <c r="J2589" t="s">
        <v>37</v>
      </c>
      <c r="K2589" t="s">
        <v>586</v>
      </c>
      <c r="L2589" t="s">
        <v>39</v>
      </c>
      <c r="M2589">
        <v>711500</v>
      </c>
      <c r="N2589">
        <v>0</v>
      </c>
      <c r="O2589">
        <v>711500</v>
      </c>
      <c r="P2589">
        <v>0</v>
      </c>
      <c r="Q2589" t="s">
        <v>8452</v>
      </c>
      <c r="R2589" t="s">
        <v>4318</v>
      </c>
      <c r="S2589" t="s">
        <v>6322</v>
      </c>
      <c r="T2589" t="s">
        <v>588</v>
      </c>
      <c r="U2589" t="s">
        <v>9102</v>
      </c>
      <c r="V2589" t="s">
        <v>9103</v>
      </c>
      <c r="W2589" t="s">
        <v>588</v>
      </c>
      <c r="X2589" t="str">
        <f t="shared" si="40"/>
        <v>Funcionamiento</v>
      </c>
      <c r="Y2589" t="s">
        <v>2519</v>
      </c>
    </row>
    <row r="2590" spans="1:25" x14ac:dyDescent="0.2">
      <c r="A2590" t="s">
        <v>3350</v>
      </c>
      <c r="B2590" t="s">
        <v>9104</v>
      </c>
      <c r="C2590" s="71" t="s">
        <v>9105</v>
      </c>
      <c r="D2590" t="s">
        <v>583</v>
      </c>
      <c r="E2590" t="s">
        <v>584</v>
      </c>
      <c r="F2590" t="s">
        <v>3087</v>
      </c>
      <c r="G2590" t="s">
        <v>2519</v>
      </c>
      <c r="H2590" t="s">
        <v>197</v>
      </c>
      <c r="I2590" t="s">
        <v>155</v>
      </c>
      <c r="J2590" t="s">
        <v>37</v>
      </c>
      <c r="K2590" t="s">
        <v>709</v>
      </c>
      <c r="L2590" t="s">
        <v>39</v>
      </c>
      <c r="M2590">
        <v>1648515</v>
      </c>
      <c r="N2590">
        <v>659406</v>
      </c>
      <c r="O2590">
        <v>2307921</v>
      </c>
      <c r="P2590">
        <v>0</v>
      </c>
      <c r="Q2590" t="s">
        <v>9106</v>
      </c>
      <c r="R2590" t="s">
        <v>3701</v>
      </c>
      <c r="S2590" t="s">
        <v>6744</v>
      </c>
      <c r="T2590" t="s">
        <v>7003</v>
      </c>
      <c r="U2590" t="s">
        <v>9107</v>
      </c>
      <c r="V2590" t="s">
        <v>9108</v>
      </c>
      <c r="W2590" t="s">
        <v>588</v>
      </c>
      <c r="X2590" t="str">
        <f t="shared" si="40"/>
        <v>Inversión</v>
      </c>
      <c r="Y2590" t="s">
        <v>626</v>
      </c>
    </row>
    <row r="2591" spans="1:25" x14ac:dyDescent="0.2">
      <c r="A2591" t="s">
        <v>4318</v>
      </c>
      <c r="B2591" t="s">
        <v>9109</v>
      </c>
      <c r="C2591" s="71" t="s">
        <v>9110</v>
      </c>
      <c r="D2591" t="s">
        <v>583</v>
      </c>
      <c r="E2591" t="s">
        <v>584</v>
      </c>
      <c r="F2591" t="s">
        <v>3087</v>
      </c>
      <c r="G2591" t="s">
        <v>2519</v>
      </c>
      <c r="H2591" t="s">
        <v>197</v>
      </c>
      <c r="I2591" t="s">
        <v>155</v>
      </c>
      <c r="J2591" t="s">
        <v>37</v>
      </c>
      <c r="K2591" t="s">
        <v>709</v>
      </c>
      <c r="L2591" t="s">
        <v>39</v>
      </c>
      <c r="M2591">
        <v>12968364</v>
      </c>
      <c r="N2591">
        <v>-605190</v>
      </c>
      <c r="O2591">
        <v>12363174</v>
      </c>
      <c r="P2591">
        <v>0</v>
      </c>
      <c r="Q2591" t="s">
        <v>9111</v>
      </c>
      <c r="R2591" t="s">
        <v>3257</v>
      </c>
      <c r="S2591" t="s">
        <v>9112</v>
      </c>
      <c r="T2591" t="s">
        <v>588</v>
      </c>
      <c r="U2591" t="s">
        <v>588</v>
      </c>
      <c r="V2591" t="s">
        <v>588</v>
      </c>
      <c r="W2591" t="s">
        <v>588</v>
      </c>
      <c r="X2591" t="str">
        <f t="shared" si="40"/>
        <v>Inversión</v>
      </c>
      <c r="Y2591" t="s">
        <v>626</v>
      </c>
    </row>
    <row r="2592" spans="1:25" x14ac:dyDescent="0.2">
      <c r="A2592" t="s">
        <v>3701</v>
      </c>
      <c r="B2592" t="s">
        <v>9109</v>
      </c>
      <c r="C2592" s="71" t="s">
        <v>9113</v>
      </c>
      <c r="D2592" t="s">
        <v>583</v>
      </c>
      <c r="E2592" t="s">
        <v>584</v>
      </c>
      <c r="F2592" t="s">
        <v>3087</v>
      </c>
      <c r="G2592" t="s">
        <v>2519</v>
      </c>
      <c r="H2592" t="s">
        <v>197</v>
      </c>
      <c r="I2592" t="s">
        <v>155</v>
      </c>
      <c r="J2592" t="s">
        <v>48</v>
      </c>
      <c r="K2592" t="s">
        <v>596</v>
      </c>
      <c r="L2592" t="s">
        <v>39</v>
      </c>
      <c r="M2592">
        <v>10000000</v>
      </c>
      <c r="N2592">
        <v>0</v>
      </c>
      <c r="O2592">
        <v>10000000</v>
      </c>
      <c r="P2592">
        <v>0</v>
      </c>
      <c r="Q2592" t="s">
        <v>9114</v>
      </c>
      <c r="R2592" t="s">
        <v>3438</v>
      </c>
      <c r="S2592" t="s">
        <v>6415</v>
      </c>
      <c r="T2592" t="s">
        <v>7465</v>
      </c>
      <c r="U2592" t="s">
        <v>9115</v>
      </c>
      <c r="V2592" t="s">
        <v>9116</v>
      </c>
      <c r="W2592" t="s">
        <v>588</v>
      </c>
      <c r="X2592" t="str">
        <f t="shared" si="40"/>
        <v>Inversión</v>
      </c>
      <c r="Y2592" t="s">
        <v>626</v>
      </c>
    </row>
    <row r="2593" spans="1:25" x14ac:dyDescent="0.2">
      <c r="A2593" t="s">
        <v>3257</v>
      </c>
      <c r="B2593" t="s">
        <v>8807</v>
      </c>
      <c r="C2593" s="71" t="s">
        <v>9117</v>
      </c>
      <c r="D2593" t="s">
        <v>583</v>
      </c>
      <c r="E2593" t="s">
        <v>584</v>
      </c>
      <c r="F2593" t="s">
        <v>3087</v>
      </c>
      <c r="G2593" t="s">
        <v>2519</v>
      </c>
      <c r="H2593" t="s">
        <v>197</v>
      </c>
      <c r="I2593" t="s">
        <v>155</v>
      </c>
      <c r="J2593" t="s">
        <v>48</v>
      </c>
      <c r="K2593" t="s">
        <v>596</v>
      </c>
      <c r="L2593" t="s">
        <v>39</v>
      </c>
      <c r="M2593">
        <v>59865408</v>
      </c>
      <c r="N2593">
        <v>0</v>
      </c>
      <c r="O2593">
        <v>59865408</v>
      </c>
      <c r="P2593">
        <v>33674292</v>
      </c>
      <c r="Q2593" t="s">
        <v>9118</v>
      </c>
      <c r="R2593" t="s">
        <v>3443</v>
      </c>
      <c r="S2593" t="s">
        <v>11508</v>
      </c>
      <c r="T2593" t="s">
        <v>588</v>
      </c>
      <c r="U2593" t="s">
        <v>588</v>
      </c>
      <c r="V2593" t="s">
        <v>588</v>
      </c>
      <c r="W2593" t="s">
        <v>588</v>
      </c>
      <c r="X2593" t="str">
        <f t="shared" si="40"/>
        <v>Inversión</v>
      </c>
      <c r="Y2593" t="s">
        <v>626</v>
      </c>
    </row>
    <row r="2594" spans="1:25" x14ac:dyDescent="0.2">
      <c r="A2594" t="s">
        <v>3438</v>
      </c>
      <c r="B2594" t="s">
        <v>8807</v>
      </c>
      <c r="C2594" s="71" t="s">
        <v>9119</v>
      </c>
      <c r="D2594" t="s">
        <v>583</v>
      </c>
      <c r="E2594" t="s">
        <v>584</v>
      </c>
      <c r="F2594" t="s">
        <v>3087</v>
      </c>
      <c r="G2594" t="s">
        <v>2519</v>
      </c>
      <c r="H2594" t="s">
        <v>197</v>
      </c>
      <c r="I2594" t="s">
        <v>155</v>
      </c>
      <c r="J2594" t="s">
        <v>48</v>
      </c>
      <c r="K2594" t="s">
        <v>596</v>
      </c>
      <c r="L2594" t="s">
        <v>39</v>
      </c>
      <c r="M2594">
        <v>17850000</v>
      </c>
      <c r="N2594">
        <v>0</v>
      </c>
      <c r="O2594">
        <v>17850000</v>
      </c>
      <c r="P2594">
        <v>9450000</v>
      </c>
      <c r="Q2594" t="s">
        <v>9120</v>
      </c>
      <c r="R2594" t="s">
        <v>3414</v>
      </c>
      <c r="S2594" t="s">
        <v>11509</v>
      </c>
      <c r="T2594" t="s">
        <v>588</v>
      </c>
      <c r="U2594" t="s">
        <v>588</v>
      </c>
      <c r="V2594" t="s">
        <v>588</v>
      </c>
      <c r="W2594" t="s">
        <v>588</v>
      </c>
      <c r="X2594" t="str">
        <f t="shared" si="40"/>
        <v>Inversión</v>
      </c>
      <c r="Y2594" t="s">
        <v>626</v>
      </c>
    </row>
    <row r="2595" spans="1:25" x14ac:dyDescent="0.2">
      <c r="A2595" t="s">
        <v>3443</v>
      </c>
      <c r="B2595" t="s">
        <v>8807</v>
      </c>
      <c r="C2595" s="71" t="s">
        <v>9121</v>
      </c>
      <c r="D2595" t="s">
        <v>583</v>
      </c>
      <c r="E2595" t="s">
        <v>602</v>
      </c>
      <c r="F2595" t="s">
        <v>3087</v>
      </c>
      <c r="G2595" t="s">
        <v>2519</v>
      </c>
      <c r="H2595" t="s">
        <v>197</v>
      </c>
      <c r="I2595" t="s">
        <v>155</v>
      </c>
      <c r="J2595" t="s">
        <v>48</v>
      </c>
      <c r="K2595" t="s">
        <v>596</v>
      </c>
      <c r="L2595" t="s">
        <v>39</v>
      </c>
      <c r="M2595">
        <v>4409245</v>
      </c>
      <c r="N2595">
        <v>0</v>
      </c>
      <c r="O2595">
        <v>4409245</v>
      </c>
      <c r="P2595">
        <v>4409245</v>
      </c>
      <c r="Q2595" t="s">
        <v>9122</v>
      </c>
      <c r="R2595" t="s">
        <v>4802</v>
      </c>
      <c r="S2595" t="s">
        <v>588</v>
      </c>
      <c r="T2595" t="s">
        <v>588</v>
      </c>
      <c r="U2595" t="s">
        <v>588</v>
      </c>
      <c r="V2595" t="s">
        <v>588</v>
      </c>
      <c r="W2595" t="s">
        <v>588</v>
      </c>
      <c r="X2595" t="str">
        <f t="shared" si="40"/>
        <v>Inversión</v>
      </c>
      <c r="Y2595" t="s">
        <v>626</v>
      </c>
    </row>
    <row r="2596" spans="1:25" x14ac:dyDescent="0.2">
      <c r="A2596" t="s">
        <v>3414</v>
      </c>
      <c r="B2596" t="s">
        <v>8807</v>
      </c>
      <c r="C2596" s="71" t="s">
        <v>9123</v>
      </c>
      <c r="D2596" t="s">
        <v>583</v>
      </c>
      <c r="E2596" t="s">
        <v>584</v>
      </c>
      <c r="F2596" t="s">
        <v>3087</v>
      </c>
      <c r="G2596" t="s">
        <v>2519</v>
      </c>
      <c r="H2596" t="s">
        <v>197</v>
      </c>
      <c r="I2596" t="s">
        <v>155</v>
      </c>
      <c r="J2596" t="s">
        <v>48</v>
      </c>
      <c r="K2596" t="s">
        <v>596</v>
      </c>
      <c r="L2596" t="s">
        <v>39</v>
      </c>
      <c r="M2596">
        <v>11671529</v>
      </c>
      <c r="N2596">
        <v>0</v>
      </c>
      <c r="O2596">
        <v>11671529</v>
      </c>
      <c r="P2596">
        <v>4409245</v>
      </c>
      <c r="Q2596" t="s">
        <v>9124</v>
      </c>
      <c r="R2596" t="s">
        <v>4798</v>
      </c>
      <c r="S2596" t="s">
        <v>9125</v>
      </c>
      <c r="T2596" t="s">
        <v>588</v>
      </c>
      <c r="U2596" t="s">
        <v>588</v>
      </c>
      <c r="V2596" t="s">
        <v>588</v>
      </c>
      <c r="W2596" t="s">
        <v>588</v>
      </c>
      <c r="X2596" t="str">
        <f t="shared" si="40"/>
        <v>Inversión</v>
      </c>
      <c r="Y2596" t="s">
        <v>626</v>
      </c>
    </row>
    <row r="2597" spans="1:25" x14ac:dyDescent="0.2">
      <c r="A2597" t="s">
        <v>4802</v>
      </c>
      <c r="B2597" t="s">
        <v>8807</v>
      </c>
      <c r="C2597" s="71" t="s">
        <v>9126</v>
      </c>
      <c r="D2597" t="s">
        <v>583</v>
      </c>
      <c r="E2597" t="s">
        <v>584</v>
      </c>
      <c r="F2597" t="s">
        <v>3087</v>
      </c>
      <c r="G2597" t="s">
        <v>2519</v>
      </c>
      <c r="H2597" t="s">
        <v>197</v>
      </c>
      <c r="I2597" t="s">
        <v>155</v>
      </c>
      <c r="J2597" t="s">
        <v>48</v>
      </c>
      <c r="K2597" t="s">
        <v>596</v>
      </c>
      <c r="L2597" t="s">
        <v>39</v>
      </c>
      <c r="M2597">
        <v>9910152</v>
      </c>
      <c r="N2597">
        <v>0</v>
      </c>
      <c r="O2597">
        <v>9910152</v>
      </c>
      <c r="P2597">
        <v>7597783</v>
      </c>
      <c r="Q2597" t="s">
        <v>9127</v>
      </c>
      <c r="R2597" t="s">
        <v>4209</v>
      </c>
      <c r="S2597" t="s">
        <v>6452</v>
      </c>
      <c r="T2597" t="s">
        <v>588</v>
      </c>
      <c r="U2597" t="s">
        <v>588</v>
      </c>
      <c r="V2597" t="s">
        <v>588</v>
      </c>
      <c r="W2597" t="s">
        <v>588</v>
      </c>
      <c r="X2597" t="str">
        <f t="shared" si="40"/>
        <v>Inversión</v>
      </c>
      <c r="Y2597" t="s">
        <v>626</v>
      </c>
    </row>
    <row r="2598" spans="1:25" x14ac:dyDescent="0.2">
      <c r="A2598" t="s">
        <v>4798</v>
      </c>
      <c r="B2598" t="s">
        <v>8807</v>
      </c>
      <c r="C2598" s="71" t="s">
        <v>9128</v>
      </c>
      <c r="D2598" t="s">
        <v>583</v>
      </c>
      <c r="E2598" t="s">
        <v>602</v>
      </c>
      <c r="F2598" t="s">
        <v>3087</v>
      </c>
      <c r="G2598" t="s">
        <v>2519</v>
      </c>
      <c r="H2598" t="s">
        <v>197</v>
      </c>
      <c r="I2598" t="s">
        <v>155</v>
      </c>
      <c r="J2598" t="s">
        <v>48</v>
      </c>
      <c r="K2598" t="s">
        <v>596</v>
      </c>
      <c r="L2598" t="s">
        <v>39</v>
      </c>
      <c r="M2598">
        <v>2037102</v>
      </c>
      <c r="N2598">
        <v>0</v>
      </c>
      <c r="O2598">
        <v>2037102</v>
      </c>
      <c r="P2598">
        <v>2037102</v>
      </c>
      <c r="Q2598" t="s">
        <v>9129</v>
      </c>
      <c r="R2598" t="s">
        <v>3469</v>
      </c>
      <c r="S2598" t="s">
        <v>588</v>
      </c>
      <c r="T2598" t="s">
        <v>588</v>
      </c>
      <c r="U2598" t="s">
        <v>588</v>
      </c>
      <c r="V2598" t="s">
        <v>588</v>
      </c>
      <c r="W2598" t="s">
        <v>588</v>
      </c>
      <c r="X2598" t="str">
        <f t="shared" si="40"/>
        <v>Inversión</v>
      </c>
      <c r="Y2598" t="s">
        <v>626</v>
      </c>
    </row>
    <row r="2599" spans="1:25" x14ac:dyDescent="0.2">
      <c r="A2599" t="s">
        <v>4209</v>
      </c>
      <c r="B2599" t="s">
        <v>8807</v>
      </c>
      <c r="C2599" s="71" t="s">
        <v>9130</v>
      </c>
      <c r="D2599" t="s">
        <v>583</v>
      </c>
      <c r="E2599" t="s">
        <v>602</v>
      </c>
      <c r="F2599" t="s">
        <v>3087</v>
      </c>
      <c r="G2599" t="s">
        <v>2519</v>
      </c>
      <c r="H2599" t="s">
        <v>197</v>
      </c>
      <c r="I2599" t="s">
        <v>155</v>
      </c>
      <c r="J2599" t="s">
        <v>48</v>
      </c>
      <c r="K2599" t="s">
        <v>596</v>
      </c>
      <c r="L2599" t="s">
        <v>39</v>
      </c>
      <c r="M2599">
        <v>28744777</v>
      </c>
      <c r="N2599">
        <v>0</v>
      </c>
      <c r="O2599">
        <v>28744777</v>
      </c>
      <c r="P2599">
        <v>28744777</v>
      </c>
      <c r="Q2599" t="s">
        <v>9131</v>
      </c>
      <c r="R2599" t="s">
        <v>4743</v>
      </c>
      <c r="S2599" t="s">
        <v>588</v>
      </c>
      <c r="T2599" t="s">
        <v>588</v>
      </c>
      <c r="U2599" t="s">
        <v>588</v>
      </c>
      <c r="V2599" t="s">
        <v>588</v>
      </c>
      <c r="W2599" t="s">
        <v>588</v>
      </c>
      <c r="X2599" t="str">
        <f t="shared" si="40"/>
        <v>Inversión</v>
      </c>
      <c r="Y2599" t="s">
        <v>626</v>
      </c>
    </row>
    <row r="2600" spans="1:25" x14ac:dyDescent="0.2">
      <c r="A2600" t="s">
        <v>3469</v>
      </c>
      <c r="B2600" t="s">
        <v>8807</v>
      </c>
      <c r="C2600" s="71" t="s">
        <v>9132</v>
      </c>
      <c r="D2600" t="s">
        <v>583</v>
      </c>
      <c r="E2600" t="s">
        <v>584</v>
      </c>
      <c r="F2600" t="s">
        <v>3087</v>
      </c>
      <c r="G2600" t="s">
        <v>2519</v>
      </c>
      <c r="H2600" t="s">
        <v>197</v>
      </c>
      <c r="I2600" t="s">
        <v>155</v>
      </c>
      <c r="J2600" t="s">
        <v>48</v>
      </c>
      <c r="K2600" t="s">
        <v>596</v>
      </c>
      <c r="L2600" t="s">
        <v>39</v>
      </c>
      <c r="M2600">
        <v>5157324</v>
      </c>
      <c r="N2600">
        <v>0</v>
      </c>
      <c r="O2600">
        <v>5157324</v>
      </c>
      <c r="P2600">
        <v>910116</v>
      </c>
      <c r="Q2600" t="s">
        <v>9133</v>
      </c>
      <c r="R2600" t="s">
        <v>3098</v>
      </c>
      <c r="S2600" t="s">
        <v>6650</v>
      </c>
      <c r="T2600" t="s">
        <v>588</v>
      </c>
      <c r="U2600" t="s">
        <v>588</v>
      </c>
      <c r="V2600" t="s">
        <v>588</v>
      </c>
      <c r="W2600" t="s">
        <v>588</v>
      </c>
      <c r="X2600" t="str">
        <f t="shared" si="40"/>
        <v>Inversión</v>
      </c>
      <c r="Y2600" t="s">
        <v>626</v>
      </c>
    </row>
    <row r="2601" spans="1:25" x14ac:dyDescent="0.2">
      <c r="A2601" t="s">
        <v>4743</v>
      </c>
      <c r="B2601" t="s">
        <v>8807</v>
      </c>
      <c r="C2601" s="71" t="s">
        <v>9134</v>
      </c>
      <c r="D2601" t="s">
        <v>583</v>
      </c>
      <c r="E2601" t="s">
        <v>584</v>
      </c>
      <c r="F2601" t="s">
        <v>3087</v>
      </c>
      <c r="G2601" t="s">
        <v>2519</v>
      </c>
      <c r="H2601" t="s">
        <v>197</v>
      </c>
      <c r="I2601" t="s">
        <v>155</v>
      </c>
      <c r="J2601" t="s">
        <v>48</v>
      </c>
      <c r="K2601" t="s">
        <v>596</v>
      </c>
      <c r="L2601" t="s">
        <v>39</v>
      </c>
      <c r="M2601">
        <v>16427032</v>
      </c>
      <c r="N2601">
        <v>0</v>
      </c>
      <c r="O2601">
        <v>16427032</v>
      </c>
      <c r="P2601">
        <v>2898888</v>
      </c>
      <c r="Q2601" t="s">
        <v>9135</v>
      </c>
      <c r="R2601" t="s">
        <v>5469</v>
      </c>
      <c r="S2601" t="s">
        <v>9136</v>
      </c>
      <c r="T2601" t="s">
        <v>588</v>
      </c>
      <c r="U2601" t="s">
        <v>588</v>
      </c>
      <c r="V2601" t="s">
        <v>588</v>
      </c>
      <c r="W2601" t="s">
        <v>588</v>
      </c>
      <c r="X2601" t="str">
        <f t="shared" si="40"/>
        <v>Inversión</v>
      </c>
      <c r="Y2601" t="s">
        <v>626</v>
      </c>
    </row>
    <row r="2602" spans="1:25" x14ac:dyDescent="0.2">
      <c r="A2602" t="s">
        <v>3098</v>
      </c>
      <c r="B2602" t="s">
        <v>8807</v>
      </c>
      <c r="C2602" s="71" t="s">
        <v>9137</v>
      </c>
      <c r="D2602" t="s">
        <v>583</v>
      </c>
      <c r="E2602" t="s">
        <v>584</v>
      </c>
      <c r="F2602" t="s">
        <v>3087</v>
      </c>
      <c r="G2602" t="s">
        <v>2519</v>
      </c>
      <c r="H2602" t="s">
        <v>197</v>
      </c>
      <c r="I2602" t="s">
        <v>155</v>
      </c>
      <c r="J2602" t="s">
        <v>48</v>
      </c>
      <c r="K2602" t="s">
        <v>596</v>
      </c>
      <c r="L2602" t="s">
        <v>39</v>
      </c>
      <c r="M2602">
        <v>9503153</v>
      </c>
      <c r="N2602">
        <v>0</v>
      </c>
      <c r="O2602">
        <v>9503153</v>
      </c>
      <c r="P2602">
        <v>1677027</v>
      </c>
      <c r="Q2602" t="s">
        <v>9138</v>
      </c>
      <c r="R2602" t="s">
        <v>5659</v>
      </c>
      <c r="S2602" t="s">
        <v>6553</v>
      </c>
      <c r="T2602" t="s">
        <v>588</v>
      </c>
      <c r="U2602" t="s">
        <v>588</v>
      </c>
      <c r="V2602" t="s">
        <v>588</v>
      </c>
      <c r="W2602" t="s">
        <v>588</v>
      </c>
      <c r="X2602" t="str">
        <f t="shared" si="40"/>
        <v>Inversión</v>
      </c>
      <c r="Y2602" t="s">
        <v>626</v>
      </c>
    </row>
    <row r="2603" spans="1:25" x14ac:dyDescent="0.2">
      <c r="A2603" t="s">
        <v>5469</v>
      </c>
      <c r="B2603" t="s">
        <v>8807</v>
      </c>
      <c r="C2603" s="71" t="s">
        <v>9139</v>
      </c>
      <c r="D2603" t="s">
        <v>583</v>
      </c>
      <c r="E2603" t="s">
        <v>584</v>
      </c>
      <c r="F2603" t="s">
        <v>3087</v>
      </c>
      <c r="G2603" t="s">
        <v>2519</v>
      </c>
      <c r="H2603" t="s">
        <v>197</v>
      </c>
      <c r="I2603" t="s">
        <v>155</v>
      </c>
      <c r="J2603" t="s">
        <v>48</v>
      </c>
      <c r="K2603" t="s">
        <v>596</v>
      </c>
      <c r="L2603" t="s">
        <v>39</v>
      </c>
      <c r="M2603">
        <v>15278265</v>
      </c>
      <c r="N2603">
        <v>0</v>
      </c>
      <c r="O2603">
        <v>15278265</v>
      </c>
      <c r="P2603">
        <v>1018551</v>
      </c>
      <c r="Q2603" t="s">
        <v>9140</v>
      </c>
      <c r="R2603" t="s">
        <v>4360</v>
      </c>
      <c r="S2603" t="s">
        <v>11510</v>
      </c>
      <c r="T2603" t="s">
        <v>5737</v>
      </c>
      <c r="U2603" t="s">
        <v>11511</v>
      </c>
      <c r="V2603" t="s">
        <v>11512</v>
      </c>
      <c r="W2603" t="s">
        <v>588</v>
      </c>
      <c r="X2603" t="str">
        <f t="shared" si="40"/>
        <v>Inversión</v>
      </c>
      <c r="Y2603" t="s">
        <v>626</v>
      </c>
    </row>
    <row r="2604" spans="1:25" x14ac:dyDescent="0.2">
      <c r="A2604" t="s">
        <v>5659</v>
      </c>
      <c r="B2604" t="s">
        <v>8807</v>
      </c>
      <c r="C2604" s="71" t="s">
        <v>9141</v>
      </c>
      <c r="D2604" t="s">
        <v>583</v>
      </c>
      <c r="E2604" t="s">
        <v>584</v>
      </c>
      <c r="F2604" t="s">
        <v>3087</v>
      </c>
      <c r="G2604" t="s">
        <v>2519</v>
      </c>
      <c r="H2604" t="s">
        <v>197</v>
      </c>
      <c r="I2604" t="s">
        <v>155</v>
      </c>
      <c r="J2604" t="s">
        <v>48</v>
      </c>
      <c r="K2604" t="s">
        <v>596</v>
      </c>
      <c r="L2604" t="s">
        <v>39</v>
      </c>
      <c r="M2604">
        <v>7781020</v>
      </c>
      <c r="N2604">
        <v>0</v>
      </c>
      <c r="O2604">
        <v>7781020</v>
      </c>
      <c r="P2604">
        <v>518736</v>
      </c>
      <c r="Q2604" t="s">
        <v>9142</v>
      </c>
      <c r="R2604" t="s">
        <v>3123</v>
      </c>
      <c r="S2604" t="s">
        <v>9143</v>
      </c>
      <c r="T2604" t="s">
        <v>588</v>
      </c>
      <c r="U2604" t="s">
        <v>588</v>
      </c>
      <c r="V2604" t="s">
        <v>588</v>
      </c>
      <c r="W2604" t="s">
        <v>588</v>
      </c>
      <c r="X2604" t="str">
        <f t="shared" si="40"/>
        <v>Inversión</v>
      </c>
      <c r="Y2604" t="s">
        <v>626</v>
      </c>
    </row>
    <row r="2605" spans="1:25" x14ac:dyDescent="0.2">
      <c r="A2605" t="s">
        <v>4360</v>
      </c>
      <c r="B2605" t="s">
        <v>8807</v>
      </c>
      <c r="C2605" s="71" t="s">
        <v>9144</v>
      </c>
      <c r="D2605" t="s">
        <v>583</v>
      </c>
      <c r="E2605" t="s">
        <v>602</v>
      </c>
      <c r="F2605" t="s">
        <v>3087</v>
      </c>
      <c r="G2605" t="s">
        <v>2519</v>
      </c>
      <c r="H2605" t="s">
        <v>197</v>
      </c>
      <c r="I2605" t="s">
        <v>155</v>
      </c>
      <c r="J2605" t="s">
        <v>48</v>
      </c>
      <c r="K2605" t="s">
        <v>596</v>
      </c>
      <c r="L2605" t="s">
        <v>39</v>
      </c>
      <c r="M2605">
        <v>9101160</v>
      </c>
      <c r="N2605">
        <v>-4247208</v>
      </c>
      <c r="O2605">
        <v>4853952</v>
      </c>
      <c r="P2605">
        <v>4853952</v>
      </c>
      <c r="Q2605" t="s">
        <v>9145</v>
      </c>
      <c r="R2605" t="s">
        <v>3104</v>
      </c>
      <c r="S2605" t="s">
        <v>588</v>
      </c>
      <c r="T2605" t="s">
        <v>588</v>
      </c>
      <c r="U2605" t="s">
        <v>588</v>
      </c>
      <c r="V2605" t="s">
        <v>588</v>
      </c>
      <c r="W2605" t="s">
        <v>588</v>
      </c>
      <c r="X2605" t="str">
        <f t="shared" si="40"/>
        <v>Inversión</v>
      </c>
      <c r="Y2605" t="s">
        <v>626</v>
      </c>
    </row>
    <row r="2606" spans="1:25" x14ac:dyDescent="0.2">
      <c r="A2606" t="s">
        <v>3123</v>
      </c>
      <c r="B2606" t="s">
        <v>8793</v>
      </c>
      <c r="C2606" s="71" t="s">
        <v>9146</v>
      </c>
      <c r="D2606" t="s">
        <v>583</v>
      </c>
      <c r="E2606" t="s">
        <v>584</v>
      </c>
      <c r="F2606" t="s">
        <v>3087</v>
      </c>
      <c r="G2606" t="s">
        <v>2519</v>
      </c>
      <c r="H2606" t="s">
        <v>197</v>
      </c>
      <c r="I2606" t="s">
        <v>155</v>
      </c>
      <c r="J2606" t="s">
        <v>37</v>
      </c>
      <c r="K2606" t="s">
        <v>709</v>
      </c>
      <c r="L2606" t="s">
        <v>39</v>
      </c>
      <c r="M2606">
        <v>10500000</v>
      </c>
      <c r="N2606">
        <v>-233334</v>
      </c>
      <c r="O2606">
        <v>10266666</v>
      </c>
      <c r="P2606">
        <v>0</v>
      </c>
      <c r="Q2606" t="s">
        <v>9147</v>
      </c>
      <c r="R2606" t="s">
        <v>4810</v>
      </c>
      <c r="S2606" t="s">
        <v>9148</v>
      </c>
      <c r="T2606" t="s">
        <v>11513</v>
      </c>
      <c r="U2606" t="s">
        <v>11514</v>
      </c>
      <c r="V2606" t="s">
        <v>588</v>
      </c>
      <c r="W2606" t="s">
        <v>588</v>
      </c>
      <c r="X2606" t="str">
        <f t="shared" si="40"/>
        <v>Inversión</v>
      </c>
      <c r="Y2606" t="s">
        <v>626</v>
      </c>
    </row>
    <row r="2607" spans="1:25" x14ac:dyDescent="0.2">
      <c r="A2607" t="s">
        <v>3104</v>
      </c>
      <c r="B2607" t="s">
        <v>8793</v>
      </c>
      <c r="C2607" s="71" t="s">
        <v>9149</v>
      </c>
      <c r="D2607" t="s">
        <v>583</v>
      </c>
      <c r="E2607" t="s">
        <v>584</v>
      </c>
      <c r="F2607" t="s">
        <v>3087</v>
      </c>
      <c r="G2607" t="s">
        <v>2519</v>
      </c>
      <c r="H2607" t="s">
        <v>197</v>
      </c>
      <c r="I2607" t="s">
        <v>155</v>
      </c>
      <c r="J2607" t="s">
        <v>37</v>
      </c>
      <c r="K2607" t="s">
        <v>709</v>
      </c>
      <c r="L2607" t="s">
        <v>39</v>
      </c>
      <c r="M2607">
        <v>5250000</v>
      </c>
      <c r="N2607">
        <v>-5116002</v>
      </c>
      <c r="O2607">
        <v>133998</v>
      </c>
      <c r="P2607">
        <v>133998</v>
      </c>
      <c r="Q2607" t="s">
        <v>9150</v>
      </c>
      <c r="R2607" t="s">
        <v>3777</v>
      </c>
      <c r="S2607" t="s">
        <v>9151</v>
      </c>
      <c r="T2607" t="s">
        <v>588</v>
      </c>
      <c r="U2607" t="s">
        <v>588</v>
      </c>
      <c r="V2607" t="s">
        <v>588</v>
      </c>
      <c r="W2607" t="s">
        <v>588</v>
      </c>
      <c r="X2607" t="str">
        <f t="shared" si="40"/>
        <v>Inversión</v>
      </c>
      <c r="Y2607" t="s">
        <v>626</v>
      </c>
    </row>
    <row r="2608" spans="1:25" x14ac:dyDescent="0.2">
      <c r="A2608" t="s">
        <v>3104</v>
      </c>
      <c r="B2608" t="s">
        <v>8793</v>
      </c>
      <c r="C2608" s="71" t="s">
        <v>9149</v>
      </c>
      <c r="D2608" t="s">
        <v>583</v>
      </c>
      <c r="E2608" t="s">
        <v>584</v>
      </c>
      <c r="F2608" t="s">
        <v>3087</v>
      </c>
      <c r="G2608" t="s">
        <v>2519</v>
      </c>
      <c r="H2608" t="s">
        <v>197</v>
      </c>
      <c r="I2608" t="s">
        <v>155</v>
      </c>
      <c r="J2608" t="s">
        <v>48</v>
      </c>
      <c r="K2608" t="s">
        <v>596</v>
      </c>
      <c r="L2608" t="s">
        <v>39</v>
      </c>
      <c r="M2608">
        <v>0</v>
      </c>
      <c r="N2608">
        <v>4247208</v>
      </c>
      <c r="O2608">
        <v>4247208</v>
      </c>
      <c r="P2608">
        <v>0</v>
      </c>
      <c r="Q2608" t="s">
        <v>9150</v>
      </c>
      <c r="R2608" t="s">
        <v>3777</v>
      </c>
      <c r="S2608" t="s">
        <v>9151</v>
      </c>
      <c r="T2608" t="s">
        <v>588</v>
      </c>
      <c r="U2608" t="s">
        <v>588</v>
      </c>
      <c r="V2608" t="s">
        <v>588</v>
      </c>
      <c r="W2608" t="s">
        <v>588</v>
      </c>
      <c r="X2608" t="str">
        <f t="shared" si="40"/>
        <v>Inversión</v>
      </c>
      <c r="Y2608" t="s">
        <v>626</v>
      </c>
    </row>
    <row r="2609" spans="1:25" x14ac:dyDescent="0.2">
      <c r="A2609" t="s">
        <v>4810</v>
      </c>
      <c r="B2609" t="s">
        <v>8793</v>
      </c>
      <c r="C2609" s="71" t="s">
        <v>9152</v>
      </c>
      <c r="D2609" t="s">
        <v>583</v>
      </c>
      <c r="E2609" t="s">
        <v>584</v>
      </c>
      <c r="F2609" t="s">
        <v>3087</v>
      </c>
      <c r="G2609" t="s">
        <v>2519</v>
      </c>
      <c r="H2609" t="s">
        <v>197</v>
      </c>
      <c r="I2609" t="s">
        <v>155</v>
      </c>
      <c r="J2609" t="s">
        <v>37</v>
      </c>
      <c r="K2609" t="s">
        <v>709</v>
      </c>
      <c r="L2609" t="s">
        <v>39</v>
      </c>
      <c r="M2609">
        <v>9101160</v>
      </c>
      <c r="N2609">
        <v>-303372</v>
      </c>
      <c r="O2609">
        <v>8797788</v>
      </c>
      <c r="P2609">
        <v>0</v>
      </c>
      <c r="Q2609" t="s">
        <v>9153</v>
      </c>
      <c r="R2609" t="s">
        <v>5341</v>
      </c>
      <c r="S2609" t="s">
        <v>9154</v>
      </c>
      <c r="T2609" t="s">
        <v>11515</v>
      </c>
      <c r="U2609" t="s">
        <v>11516</v>
      </c>
      <c r="V2609" t="s">
        <v>588</v>
      </c>
      <c r="W2609" t="s">
        <v>588</v>
      </c>
      <c r="X2609" t="str">
        <f t="shared" si="40"/>
        <v>Inversión</v>
      </c>
      <c r="Y2609" t="s">
        <v>626</v>
      </c>
    </row>
    <row r="2610" spans="1:25" x14ac:dyDescent="0.2">
      <c r="A2610" t="s">
        <v>3777</v>
      </c>
      <c r="B2610" t="s">
        <v>8793</v>
      </c>
      <c r="C2610" s="71" t="s">
        <v>9155</v>
      </c>
      <c r="D2610" t="s">
        <v>583</v>
      </c>
      <c r="E2610" t="s">
        <v>584</v>
      </c>
      <c r="F2610" t="s">
        <v>3087</v>
      </c>
      <c r="G2610" t="s">
        <v>2519</v>
      </c>
      <c r="H2610" t="s">
        <v>197</v>
      </c>
      <c r="I2610" t="s">
        <v>155</v>
      </c>
      <c r="J2610" t="s">
        <v>37</v>
      </c>
      <c r="K2610" t="s">
        <v>709</v>
      </c>
      <c r="L2610" t="s">
        <v>39</v>
      </c>
      <c r="M2610">
        <v>41307239</v>
      </c>
      <c r="N2610">
        <v>0</v>
      </c>
      <c r="O2610">
        <v>41307239</v>
      </c>
      <c r="P2610">
        <v>13897429</v>
      </c>
      <c r="Q2610" t="s">
        <v>9156</v>
      </c>
      <c r="R2610" t="s">
        <v>5654</v>
      </c>
      <c r="S2610" t="s">
        <v>9157</v>
      </c>
      <c r="T2610" t="s">
        <v>9158</v>
      </c>
      <c r="U2610" t="s">
        <v>9159</v>
      </c>
      <c r="V2610" t="s">
        <v>9160</v>
      </c>
      <c r="W2610" t="s">
        <v>588</v>
      </c>
      <c r="X2610" t="str">
        <f t="shared" si="40"/>
        <v>Inversión</v>
      </c>
      <c r="Y2610" t="s">
        <v>626</v>
      </c>
    </row>
    <row r="2611" spans="1:25" x14ac:dyDescent="0.2">
      <c r="A2611" t="s">
        <v>5341</v>
      </c>
      <c r="B2611" t="s">
        <v>8793</v>
      </c>
      <c r="C2611" s="71" t="s">
        <v>9161</v>
      </c>
      <c r="D2611" t="s">
        <v>583</v>
      </c>
      <c r="E2611" t="s">
        <v>602</v>
      </c>
      <c r="F2611" t="s">
        <v>3087</v>
      </c>
      <c r="G2611" t="s">
        <v>2519</v>
      </c>
      <c r="H2611" t="s">
        <v>197</v>
      </c>
      <c r="I2611" t="s">
        <v>155</v>
      </c>
      <c r="J2611" t="s">
        <v>37</v>
      </c>
      <c r="K2611" t="s">
        <v>709</v>
      </c>
      <c r="L2611" t="s">
        <v>39</v>
      </c>
      <c r="M2611">
        <v>9101160</v>
      </c>
      <c r="N2611">
        <v>0</v>
      </c>
      <c r="O2611">
        <v>9101160</v>
      </c>
      <c r="P2611">
        <v>9101160</v>
      </c>
      <c r="Q2611" t="s">
        <v>9162</v>
      </c>
      <c r="R2611" t="s">
        <v>3564</v>
      </c>
      <c r="S2611" t="s">
        <v>588</v>
      </c>
      <c r="T2611" t="s">
        <v>588</v>
      </c>
      <c r="U2611" t="s">
        <v>588</v>
      </c>
      <c r="V2611" t="s">
        <v>588</v>
      </c>
      <c r="W2611" t="s">
        <v>588</v>
      </c>
      <c r="X2611" t="str">
        <f t="shared" si="40"/>
        <v>Inversión</v>
      </c>
      <c r="Y2611" t="s">
        <v>626</v>
      </c>
    </row>
    <row r="2612" spans="1:25" x14ac:dyDescent="0.2">
      <c r="A2612" t="s">
        <v>5654</v>
      </c>
      <c r="B2612" t="s">
        <v>8793</v>
      </c>
      <c r="C2612" s="71" t="s">
        <v>9163</v>
      </c>
      <c r="D2612" t="s">
        <v>583</v>
      </c>
      <c r="E2612" t="s">
        <v>602</v>
      </c>
      <c r="F2612" t="s">
        <v>3087</v>
      </c>
      <c r="G2612" t="s">
        <v>2519</v>
      </c>
      <c r="H2612" t="s">
        <v>197</v>
      </c>
      <c r="I2612" t="s">
        <v>155</v>
      </c>
      <c r="J2612" t="s">
        <v>37</v>
      </c>
      <c r="K2612" t="s">
        <v>709</v>
      </c>
      <c r="L2612" t="s">
        <v>39</v>
      </c>
      <c r="M2612">
        <v>8385135</v>
      </c>
      <c r="N2612">
        <v>0</v>
      </c>
      <c r="O2612">
        <v>8385135</v>
      </c>
      <c r="P2612">
        <v>8385135</v>
      </c>
      <c r="Q2612" t="s">
        <v>9164</v>
      </c>
      <c r="R2612" t="s">
        <v>4338</v>
      </c>
      <c r="S2612" t="s">
        <v>588</v>
      </c>
      <c r="T2612" t="s">
        <v>588</v>
      </c>
      <c r="U2612" t="s">
        <v>588</v>
      </c>
      <c r="V2612" t="s">
        <v>588</v>
      </c>
      <c r="W2612" t="s">
        <v>588</v>
      </c>
      <c r="X2612" t="str">
        <f t="shared" si="40"/>
        <v>Inversión</v>
      </c>
      <c r="Y2612" t="s">
        <v>626</v>
      </c>
    </row>
    <row r="2613" spans="1:25" x14ac:dyDescent="0.2">
      <c r="A2613" t="s">
        <v>3564</v>
      </c>
      <c r="B2613" t="s">
        <v>8793</v>
      </c>
      <c r="C2613" s="71" t="s">
        <v>9165</v>
      </c>
      <c r="D2613" t="s">
        <v>583</v>
      </c>
      <c r="E2613" t="s">
        <v>602</v>
      </c>
      <c r="F2613" t="s">
        <v>3087</v>
      </c>
      <c r="G2613" t="s">
        <v>2519</v>
      </c>
      <c r="H2613" t="s">
        <v>197</v>
      </c>
      <c r="I2613" t="s">
        <v>155</v>
      </c>
      <c r="J2613" t="s">
        <v>37</v>
      </c>
      <c r="K2613" t="s">
        <v>709</v>
      </c>
      <c r="L2613" t="s">
        <v>39</v>
      </c>
      <c r="M2613">
        <v>5301315</v>
      </c>
      <c r="N2613">
        <v>0</v>
      </c>
      <c r="O2613">
        <v>5301315</v>
      </c>
      <c r="P2613">
        <v>5301315</v>
      </c>
      <c r="Q2613" t="s">
        <v>9166</v>
      </c>
      <c r="R2613" t="s">
        <v>4057</v>
      </c>
      <c r="S2613" t="s">
        <v>588</v>
      </c>
      <c r="T2613" t="s">
        <v>588</v>
      </c>
      <c r="U2613" t="s">
        <v>588</v>
      </c>
      <c r="V2613" t="s">
        <v>588</v>
      </c>
      <c r="W2613" t="s">
        <v>588</v>
      </c>
      <c r="X2613" t="str">
        <f t="shared" si="40"/>
        <v>Inversión</v>
      </c>
      <c r="Y2613" t="s">
        <v>626</v>
      </c>
    </row>
    <row r="2614" spans="1:25" x14ac:dyDescent="0.2">
      <c r="A2614" t="s">
        <v>4338</v>
      </c>
      <c r="B2614" t="s">
        <v>11202</v>
      </c>
      <c r="C2614" s="71" t="s">
        <v>11517</v>
      </c>
      <c r="D2614" t="s">
        <v>583</v>
      </c>
      <c r="E2614" t="s">
        <v>584</v>
      </c>
      <c r="F2614" t="s">
        <v>4704</v>
      </c>
      <c r="G2614" t="s">
        <v>2519</v>
      </c>
      <c r="H2614" t="s">
        <v>178</v>
      </c>
      <c r="I2614" t="s">
        <v>132</v>
      </c>
      <c r="J2614" t="s">
        <v>37</v>
      </c>
      <c r="K2614" t="s">
        <v>586</v>
      </c>
      <c r="L2614" t="s">
        <v>39</v>
      </c>
      <c r="M2614">
        <v>4398554</v>
      </c>
      <c r="N2614">
        <v>0</v>
      </c>
      <c r="O2614">
        <v>4398554</v>
      </c>
      <c r="P2614">
        <v>0</v>
      </c>
      <c r="Q2614" t="s">
        <v>11422</v>
      </c>
      <c r="R2614" t="s">
        <v>4813</v>
      </c>
      <c r="S2614" t="s">
        <v>11518</v>
      </c>
      <c r="T2614" t="s">
        <v>588</v>
      </c>
      <c r="U2614" t="s">
        <v>11519</v>
      </c>
      <c r="V2614" t="s">
        <v>11520</v>
      </c>
      <c r="W2614" t="s">
        <v>588</v>
      </c>
      <c r="X2614" t="str">
        <f t="shared" si="40"/>
        <v>Funcionamiento</v>
      </c>
      <c r="Y2614" t="s">
        <v>2519</v>
      </c>
    </row>
    <row r="2615" spans="1:25" x14ac:dyDescent="0.2">
      <c r="A2615" t="s">
        <v>4338</v>
      </c>
      <c r="B2615" t="s">
        <v>11202</v>
      </c>
      <c r="C2615" s="71" t="s">
        <v>11517</v>
      </c>
      <c r="D2615" t="s">
        <v>583</v>
      </c>
      <c r="E2615" t="s">
        <v>584</v>
      </c>
      <c r="F2615" t="s">
        <v>4704</v>
      </c>
      <c r="G2615" t="s">
        <v>2519</v>
      </c>
      <c r="H2615" t="s">
        <v>170</v>
      </c>
      <c r="I2615" t="s">
        <v>124</v>
      </c>
      <c r="J2615" t="s">
        <v>37</v>
      </c>
      <c r="K2615" t="s">
        <v>586</v>
      </c>
      <c r="L2615" t="s">
        <v>39</v>
      </c>
      <c r="M2615">
        <v>75521485</v>
      </c>
      <c r="N2615">
        <v>0</v>
      </c>
      <c r="O2615">
        <v>75521485</v>
      </c>
      <c r="P2615">
        <v>0</v>
      </c>
      <c r="Q2615" t="s">
        <v>11422</v>
      </c>
      <c r="R2615" t="s">
        <v>4813</v>
      </c>
      <c r="S2615" t="s">
        <v>11518</v>
      </c>
      <c r="T2615" t="s">
        <v>588</v>
      </c>
      <c r="U2615" t="s">
        <v>11519</v>
      </c>
      <c r="V2615" t="s">
        <v>11520</v>
      </c>
      <c r="W2615" t="s">
        <v>588</v>
      </c>
      <c r="X2615" t="str">
        <f t="shared" si="40"/>
        <v>Funcionamiento</v>
      </c>
      <c r="Y2615" t="s">
        <v>2519</v>
      </c>
    </row>
    <row r="2616" spans="1:25" x14ac:dyDescent="0.2">
      <c r="A2616" t="s">
        <v>4338</v>
      </c>
      <c r="B2616" t="s">
        <v>11202</v>
      </c>
      <c r="C2616" s="71" t="s">
        <v>11517</v>
      </c>
      <c r="D2616" t="s">
        <v>583</v>
      </c>
      <c r="E2616" t="s">
        <v>584</v>
      </c>
      <c r="F2616" t="s">
        <v>4704</v>
      </c>
      <c r="G2616" t="s">
        <v>2519</v>
      </c>
      <c r="H2616" t="s">
        <v>171</v>
      </c>
      <c r="I2616" t="s">
        <v>125</v>
      </c>
      <c r="J2616" t="s">
        <v>37</v>
      </c>
      <c r="K2616" t="s">
        <v>586</v>
      </c>
      <c r="L2616" t="s">
        <v>39</v>
      </c>
      <c r="M2616">
        <v>4298850</v>
      </c>
      <c r="N2616">
        <v>0</v>
      </c>
      <c r="O2616">
        <v>4298850</v>
      </c>
      <c r="P2616">
        <v>0</v>
      </c>
      <c r="Q2616" t="s">
        <v>11422</v>
      </c>
      <c r="R2616" t="s">
        <v>4813</v>
      </c>
      <c r="S2616" t="s">
        <v>11518</v>
      </c>
      <c r="T2616" t="s">
        <v>588</v>
      </c>
      <c r="U2616" t="s">
        <v>11519</v>
      </c>
      <c r="V2616" t="s">
        <v>11520</v>
      </c>
      <c r="W2616" t="s">
        <v>588</v>
      </c>
      <c r="X2616" t="str">
        <f t="shared" si="40"/>
        <v>Funcionamiento</v>
      </c>
      <c r="Y2616" t="s">
        <v>2519</v>
      </c>
    </row>
    <row r="2617" spans="1:25" x14ac:dyDescent="0.2">
      <c r="A2617" t="s">
        <v>4338</v>
      </c>
      <c r="B2617" t="s">
        <v>11202</v>
      </c>
      <c r="C2617" s="71" t="s">
        <v>11517</v>
      </c>
      <c r="D2617" t="s">
        <v>583</v>
      </c>
      <c r="E2617" t="s">
        <v>584</v>
      </c>
      <c r="F2617" t="s">
        <v>4704</v>
      </c>
      <c r="G2617" t="s">
        <v>2519</v>
      </c>
      <c r="H2617" t="s">
        <v>166</v>
      </c>
      <c r="I2617" t="s">
        <v>120</v>
      </c>
      <c r="J2617" t="s">
        <v>37</v>
      </c>
      <c r="K2617" t="s">
        <v>586</v>
      </c>
      <c r="L2617" t="s">
        <v>39</v>
      </c>
      <c r="M2617">
        <v>925372</v>
      </c>
      <c r="N2617">
        <v>0</v>
      </c>
      <c r="O2617">
        <v>925372</v>
      </c>
      <c r="P2617">
        <v>0</v>
      </c>
      <c r="Q2617" t="s">
        <v>11422</v>
      </c>
      <c r="R2617" t="s">
        <v>4813</v>
      </c>
      <c r="S2617" t="s">
        <v>11518</v>
      </c>
      <c r="T2617" t="s">
        <v>588</v>
      </c>
      <c r="U2617" t="s">
        <v>11519</v>
      </c>
      <c r="V2617" t="s">
        <v>11520</v>
      </c>
      <c r="W2617" t="s">
        <v>588</v>
      </c>
      <c r="X2617" t="str">
        <f t="shared" si="40"/>
        <v>Funcionamiento</v>
      </c>
      <c r="Y2617" t="s">
        <v>2519</v>
      </c>
    </row>
    <row r="2618" spans="1:25" x14ac:dyDescent="0.2">
      <c r="A2618" t="s">
        <v>4338</v>
      </c>
      <c r="B2618" t="s">
        <v>11202</v>
      </c>
      <c r="C2618" s="71" t="s">
        <v>11517</v>
      </c>
      <c r="D2618" t="s">
        <v>583</v>
      </c>
      <c r="E2618" t="s">
        <v>584</v>
      </c>
      <c r="F2618" t="s">
        <v>4704</v>
      </c>
      <c r="G2618" t="s">
        <v>2519</v>
      </c>
      <c r="H2618" t="s">
        <v>180</v>
      </c>
      <c r="I2618" t="s">
        <v>134</v>
      </c>
      <c r="J2618" t="s">
        <v>37</v>
      </c>
      <c r="K2618" t="s">
        <v>586</v>
      </c>
      <c r="L2618" t="s">
        <v>39</v>
      </c>
      <c r="M2618">
        <v>311802</v>
      </c>
      <c r="N2618">
        <v>0</v>
      </c>
      <c r="O2618">
        <v>311802</v>
      </c>
      <c r="P2618">
        <v>0</v>
      </c>
      <c r="Q2618" t="s">
        <v>11422</v>
      </c>
      <c r="R2618" t="s">
        <v>4813</v>
      </c>
      <c r="S2618" t="s">
        <v>11518</v>
      </c>
      <c r="T2618" t="s">
        <v>588</v>
      </c>
      <c r="U2618" t="s">
        <v>11519</v>
      </c>
      <c r="V2618" t="s">
        <v>11520</v>
      </c>
      <c r="W2618" t="s">
        <v>588</v>
      </c>
      <c r="X2618" t="str">
        <f t="shared" si="40"/>
        <v>Funcionamiento</v>
      </c>
      <c r="Y2618" t="s">
        <v>2519</v>
      </c>
    </row>
    <row r="2619" spans="1:25" x14ac:dyDescent="0.2">
      <c r="A2619" t="s">
        <v>4338</v>
      </c>
      <c r="B2619" t="s">
        <v>11202</v>
      </c>
      <c r="C2619" s="71" t="s">
        <v>11517</v>
      </c>
      <c r="D2619" t="s">
        <v>583</v>
      </c>
      <c r="E2619" t="s">
        <v>584</v>
      </c>
      <c r="F2619" t="s">
        <v>4704</v>
      </c>
      <c r="G2619" t="s">
        <v>2519</v>
      </c>
      <c r="H2619" t="s">
        <v>169</v>
      </c>
      <c r="I2619" t="s">
        <v>123</v>
      </c>
      <c r="J2619" t="s">
        <v>37</v>
      </c>
      <c r="K2619" t="s">
        <v>586</v>
      </c>
      <c r="L2619" t="s">
        <v>39</v>
      </c>
      <c r="M2619">
        <v>1733656</v>
      </c>
      <c r="N2619">
        <v>0</v>
      </c>
      <c r="O2619">
        <v>1733656</v>
      </c>
      <c r="P2619">
        <v>0</v>
      </c>
      <c r="Q2619" t="s">
        <v>11422</v>
      </c>
      <c r="R2619" t="s">
        <v>4813</v>
      </c>
      <c r="S2619" t="s">
        <v>11518</v>
      </c>
      <c r="T2619" t="s">
        <v>588</v>
      </c>
      <c r="U2619" t="s">
        <v>11519</v>
      </c>
      <c r="V2619" t="s">
        <v>11520</v>
      </c>
      <c r="W2619" t="s">
        <v>588</v>
      </c>
      <c r="X2619" t="str">
        <f t="shared" si="40"/>
        <v>Funcionamiento</v>
      </c>
      <c r="Y2619" t="s">
        <v>2519</v>
      </c>
    </row>
    <row r="2620" spans="1:25" x14ac:dyDescent="0.2">
      <c r="A2620" t="s">
        <v>4338</v>
      </c>
      <c r="B2620" t="s">
        <v>11202</v>
      </c>
      <c r="C2620" s="71" t="s">
        <v>11517</v>
      </c>
      <c r="D2620" t="s">
        <v>583</v>
      </c>
      <c r="E2620" t="s">
        <v>584</v>
      </c>
      <c r="F2620" t="s">
        <v>4704</v>
      </c>
      <c r="G2620" t="s">
        <v>2519</v>
      </c>
      <c r="H2620" t="s">
        <v>557</v>
      </c>
      <c r="I2620" t="s">
        <v>3221</v>
      </c>
      <c r="J2620" t="s">
        <v>37</v>
      </c>
      <c r="K2620" t="s">
        <v>586</v>
      </c>
      <c r="L2620" t="s">
        <v>39</v>
      </c>
      <c r="M2620">
        <v>1234248</v>
      </c>
      <c r="N2620">
        <v>0</v>
      </c>
      <c r="O2620">
        <v>1234248</v>
      </c>
      <c r="P2620">
        <v>0</v>
      </c>
      <c r="Q2620" t="s">
        <v>11422</v>
      </c>
      <c r="R2620" t="s">
        <v>4813</v>
      </c>
      <c r="S2620" t="s">
        <v>11518</v>
      </c>
      <c r="T2620" t="s">
        <v>588</v>
      </c>
      <c r="U2620" t="s">
        <v>11519</v>
      </c>
      <c r="V2620" t="s">
        <v>11520</v>
      </c>
      <c r="W2620" t="s">
        <v>588</v>
      </c>
      <c r="X2620" t="str">
        <f t="shared" si="40"/>
        <v>Funcionamiento</v>
      </c>
      <c r="Y2620" t="s">
        <v>2519</v>
      </c>
    </row>
    <row r="2621" spans="1:25" x14ac:dyDescent="0.2">
      <c r="A2621" t="s">
        <v>4338</v>
      </c>
      <c r="B2621" t="s">
        <v>11202</v>
      </c>
      <c r="C2621" s="71" t="s">
        <v>11517</v>
      </c>
      <c r="D2621" t="s">
        <v>583</v>
      </c>
      <c r="E2621" t="s">
        <v>584</v>
      </c>
      <c r="F2621" t="s">
        <v>4704</v>
      </c>
      <c r="G2621" t="s">
        <v>2519</v>
      </c>
      <c r="H2621" t="s">
        <v>164</v>
      </c>
      <c r="I2621" t="s">
        <v>118</v>
      </c>
      <c r="J2621" t="s">
        <v>37</v>
      </c>
      <c r="K2621" t="s">
        <v>586</v>
      </c>
      <c r="L2621" t="s">
        <v>39</v>
      </c>
      <c r="M2621">
        <v>53292063</v>
      </c>
      <c r="N2621">
        <v>0</v>
      </c>
      <c r="O2621">
        <v>53292063</v>
      </c>
      <c r="P2621">
        <v>0</v>
      </c>
      <c r="Q2621" t="s">
        <v>11422</v>
      </c>
      <c r="R2621" t="s">
        <v>4813</v>
      </c>
      <c r="S2621" t="s">
        <v>11518</v>
      </c>
      <c r="T2621" t="s">
        <v>588</v>
      </c>
      <c r="U2621" t="s">
        <v>11519</v>
      </c>
      <c r="V2621" t="s">
        <v>11520</v>
      </c>
      <c r="W2621" t="s">
        <v>588</v>
      </c>
      <c r="X2621" t="str">
        <f t="shared" si="40"/>
        <v>Funcionamiento</v>
      </c>
      <c r="Y2621" t="s">
        <v>2519</v>
      </c>
    </row>
    <row r="2622" spans="1:25" x14ac:dyDescent="0.2">
      <c r="A2622" t="s">
        <v>4338</v>
      </c>
      <c r="B2622" t="s">
        <v>11202</v>
      </c>
      <c r="C2622" s="71" t="s">
        <v>11517</v>
      </c>
      <c r="D2622" t="s">
        <v>583</v>
      </c>
      <c r="E2622" t="s">
        <v>584</v>
      </c>
      <c r="F2622" t="s">
        <v>4704</v>
      </c>
      <c r="G2622" t="s">
        <v>2519</v>
      </c>
      <c r="H2622" t="s">
        <v>181</v>
      </c>
      <c r="I2622" t="s">
        <v>135</v>
      </c>
      <c r="J2622" t="s">
        <v>37</v>
      </c>
      <c r="K2622" t="s">
        <v>586</v>
      </c>
      <c r="L2622" t="s">
        <v>39</v>
      </c>
      <c r="M2622">
        <v>2354967</v>
      </c>
      <c r="N2622">
        <v>0</v>
      </c>
      <c r="O2622">
        <v>2354967</v>
      </c>
      <c r="P2622">
        <v>0</v>
      </c>
      <c r="Q2622" t="s">
        <v>11422</v>
      </c>
      <c r="R2622" t="s">
        <v>4813</v>
      </c>
      <c r="S2622" t="s">
        <v>11518</v>
      </c>
      <c r="T2622" t="s">
        <v>588</v>
      </c>
      <c r="U2622" t="s">
        <v>11519</v>
      </c>
      <c r="V2622" t="s">
        <v>11520</v>
      </c>
      <c r="W2622" t="s">
        <v>588</v>
      </c>
      <c r="X2622" t="str">
        <f t="shared" si="40"/>
        <v>Funcionamiento</v>
      </c>
      <c r="Y2622" t="s">
        <v>2519</v>
      </c>
    </row>
    <row r="2623" spans="1:25" x14ac:dyDescent="0.2">
      <c r="A2623" t="s">
        <v>4057</v>
      </c>
      <c r="B2623" t="s">
        <v>11202</v>
      </c>
      <c r="C2623" s="71" t="s">
        <v>11521</v>
      </c>
      <c r="D2623" t="s">
        <v>583</v>
      </c>
      <c r="E2623" t="s">
        <v>584</v>
      </c>
      <c r="F2623" t="s">
        <v>4704</v>
      </c>
      <c r="G2623" t="s">
        <v>2519</v>
      </c>
      <c r="H2623" t="s">
        <v>172</v>
      </c>
      <c r="I2623" t="s">
        <v>126</v>
      </c>
      <c r="J2623" t="s">
        <v>37</v>
      </c>
      <c r="K2623" t="s">
        <v>586</v>
      </c>
      <c r="L2623" t="s">
        <v>39</v>
      </c>
      <c r="M2623">
        <v>6603000</v>
      </c>
      <c r="N2623">
        <v>0</v>
      </c>
      <c r="O2623">
        <v>6603000</v>
      </c>
      <c r="P2623">
        <v>0</v>
      </c>
      <c r="Q2623" t="s">
        <v>10203</v>
      </c>
      <c r="R2623" t="s">
        <v>4507</v>
      </c>
      <c r="S2623" t="s">
        <v>6735</v>
      </c>
      <c r="T2623" t="s">
        <v>588</v>
      </c>
      <c r="U2623" t="s">
        <v>11522</v>
      </c>
      <c r="V2623" t="s">
        <v>11523</v>
      </c>
      <c r="W2623" t="s">
        <v>588</v>
      </c>
      <c r="X2623" t="str">
        <f t="shared" si="40"/>
        <v>Funcionamiento</v>
      </c>
      <c r="Y2623" t="s">
        <v>2519</v>
      </c>
    </row>
    <row r="2624" spans="1:25" x14ac:dyDescent="0.2">
      <c r="A2624" t="s">
        <v>4057</v>
      </c>
      <c r="B2624" t="s">
        <v>11202</v>
      </c>
      <c r="C2624" s="71" t="s">
        <v>11521</v>
      </c>
      <c r="D2624" t="s">
        <v>583</v>
      </c>
      <c r="E2624" t="s">
        <v>584</v>
      </c>
      <c r="F2624" t="s">
        <v>4704</v>
      </c>
      <c r="G2624" t="s">
        <v>2519</v>
      </c>
      <c r="H2624" t="s">
        <v>173</v>
      </c>
      <c r="I2624" t="s">
        <v>127</v>
      </c>
      <c r="J2624" t="s">
        <v>37</v>
      </c>
      <c r="K2624" t="s">
        <v>586</v>
      </c>
      <c r="L2624" t="s">
        <v>39</v>
      </c>
      <c r="M2624">
        <v>4677500</v>
      </c>
      <c r="N2624">
        <v>0</v>
      </c>
      <c r="O2624">
        <v>4677500</v>
      </c>
      <c r="P2624">
        <v>0</v>
      </c>
      <c r="Q2624" t="s">
        <v>10203</v>
      </c>
      <c r="R2624" t="s">
        <v>4507</v>
      </c>
      <c r="S2624" t="s">
        <v>6735</v>
      </c>
      <c r="T2624" t="s">
        <v>588</v>
      </c>
      <c r="U2624" t="s">
        <v>11522</v>
      </c>
      <c r="V2624" t="s">
        <v>11523</v>
      </c>
      <c r="W2624" t="s">
        <v>588</v>
      </c>
      <c r="X2624" t="str">
        <f t="shared" si="40"/>
        <v>Funcionamiento</v>
      </c>
      <c r="Y2624" t="s">
        <v>2519</v>
      </c>
    </row>
    <row r="2625" spans="1:25" x14ac:dyDescent="0.2">
      <c r="A2625" t="s">
        <v>4057</v>
      </c>
      <c r="B2625" t="s">
        <v>11202</v>
      </c>
      <c r="C2625" s="71" t="s">
        <v>11521</v>
      </c>
      <c r="D2625" t="s">
        <v>583</v>
      </c>
      <c r="E2625" t="s">
        <v>584</v>
      </c>
      <c r="F2625" t="s">
        <v>4704</v>
      </c>
      <c r="G2625" t="s">
        <v>2519</v>
      </c>
      <c r="H2625" t="s">
        <v>175</v>
      </c>
      <c r="I2625" t="s">
        <v>129</v>
      </c>
      <c r="J2625" t="s">
        <v>37</v>
      </c>
      <c r="K2625" t="s">
        <v>586</v>
      </c>
      <c r="L2625" t="s">
        <v>39</v>
      </c>
      <c r="M2625">
        <v>708000</v>
      </c>
      <c r="N2625">
        <v>0</v>
      </c>
      <c r="O2625">
        <v>708000</v>
      </c>
      <c r="P2625">
        <v>0</v>
      </c>
      <c r="Q2625" t="s">
        <v>10203</v>
      </c>
      <c r="R2625" t="s">
        <v>4507</v>
      </c>
      <c r="S2625" t="s">
        <v>6735</v>
      </c>
      <c r="T2625" t="s">
        <v>588</v>
      </c>
      <c r="U2625" t="s">
        <v>11522</v>
      </c>
      <c r="V2625" t="s">
        <v>11523</v>
      </c>
      <c r="W2625" t="s">
        <v>588</v>
      </c>
      <c r="X2625" t="str">
        <f t="shared" si="40"/>
        <v>Funcionamiento</v>
      </c>
      <c r="Y2625" t="s">
        <v>2519</v>
      </c>
    </row>
    <row r="2626" spans="1:25" x14ac:dyDescent="0.2">
      <c r="A2626" t="s">
        <v>4057</v>
      </c>
      <c r="B2626" t="s">
        <v>11202</v>
      </c>
      <c r="C2626" s="71" t="s">
        <v>11521</v>
      </c>
      <c r="D2626" t="s">
        <v>583</v>
      </c>
      <c r="E2626" t="s">
        <v>584</v>
      </c>
      <c r="F2626" t="s">
        <v>4704</v>
      </c>
      <c r="G2626" t="s">
        <v>2519</v>
      </c>
      <c r="H2626" t="s">
        <v>174</v>
      </c>
      <c r="I2626" t="s">
        <v>128</v>
      </c>
      <c r="J2626" t="s">
        <v>37</v>
      </c>
      <c r="K2626" t="s">
        <v>586</v>
      </c>
      <c r="L2626" t="s">
        <v>39</v>
      </c>
      <c r="M2626">
        <v>4621900</v>
      </c>
      <c r="N2626">
        <v>0</v>
      </c>
      <c r="O2626">
        <v>4621900</v>
      </c>
      <c r="P2626">
        <v>0</v>
      </c>
      <c r="Q2626" t="s">
        <v>10203</v>
      </c>
      <c r="R2626" t="s">
        <v>4507</v>
      </c>
      <c r="S2626" t="s">
        <v>6735</v>
      </c>
      <c r="T2626" t="s">
        <v>588</v>
      </c>
      <c r="U2626" t="s">
        <v>11522</v>
      </c>
      <c r="V2626" t="s">
        <v>11523</v>
      </c>
      <c r="W2626" t="s">
        <v>588</v>
      </c>
      <c r="X2626" t="str">
        <f t="shared" ref="X2626:X2689" si="41">IF(LEFT(H2626,1)="C","Inversión","Funcionamiento")</f>
        <v>Funcionamiento</v>
      </c>
      <c r="Y2626" t="s">
        <v>2519</v>
      </c>
    </row>
    <row r="2627" spans="1:25" x14ac:dyDescent="0.2">
      <c r="A2627" t="s">
        <v>4057</v>
      </c>
      <c r="B2627" t="s">
        <v>11202</v>
      </c>
      <c r="C2627" s="71" t="s">
        <v>11521</v>
      </c>
      <c r="D2627" t="s">
        <v>583</v>
      </c>
      <c r="E2627" t="s">
        <v>584</v>
      </c>
      <c r="F2627" t="s">
        <v>4704</v>
      </c>
      <c r="G2627" t="s">
        <v>2519</v>
      </c>
      <c r="H2627" t="s">
        <v>176</v>
      </c>
      <c r="I2627" t="s">
        <v>130</v>
      </c>
      <c r="J2627" t="s">
        <v>37</v>
      </c>
      <c r="K2627" t="s">
        <v>586</v>
      </c>
      <c r="L2627" t="s">
        <v>39</v>
      </c>
      <c r="M2627">
        <v>3466700</v>
      </c>
      <c r="N2627">
        <v>0</v>
      </c>
      <c r="O2627">
        <v>3466700</v>
      </c>
      <c r="P2627">
        <v>0</v>
      </c>
      <c r="Q2627" t="s">
        <v>10203</v>
      </c>
      <c r="R2627" t="s">
        <v>4507</v>
      </c>
      <c r="S2627" t="s">
        <v>6735</v>
      </c>
      <c r="T2627" t="s">
        <v>588</v>
      </c>
      <c r="U2627" t="s">
        <v>11522</v>
      </c>
      <c r="V2627" t="s">
        <v>11523</v>
      </c>
      <c r="W2627" t="s">
        <v>588</v>
      </c>
      <c r="X2627" t="str">
        <f t="shared" si="41"/>
        <v>Funcionamiento</v>
      </c>
      <c r="Y2627" t="s">
        <v>2519</v>
      </c>
    </row>
    <row r="2628" spans="1:25" x14ac:dyDescent="0.2">
      <c r="A2628" t="s">
        <v>4057</v>
      </c>
      <c r="B2628" t="s">
        <v>11202</v>
      </c>
      <c r="C2628" s="71" t="s">
        <v>11521</v>
      </c>
      <c r="D2628" t="s">
        <v>583</v>
      </c>
      <c r="E2628" t="s">
        <v>584</v>
      </c>
      <c r="F2628" t="s">
        <v>4704</v>
      </c>
      <c r="G2628" t="s">
        <v>2519</v>
      </c>
      <c r="H2628" t="s">
        <v>177</v>
      </c>
      <c r="I2628" t="s">
        <v>131</v>
      </c>
      <c r="J2628" t="s">
        <v>37</v>
      </c>
      <c r="K2628" t="s">
        <v>586</v>
      </c>
      <c r="L2628" t="s">
        <v>39</v>
      </c>
      <c r="M2628">
        <v>2311400</v>
      </c>
      <c r="N2628">
        <v>0</v>
      </c>
      <c r="O2628">
        <v>2311400</v>
      </c>
      <c r="P2628">
        <v>0</v>
      </c>
      <c r="Q2628" t="s">
        <v>10203</v>
      </c>
      <c r="R2628" t="s">
        <v>4507</v>
      </c>
      <c r="S2628" t="s">
        <v>6735</v>
      </c>
      <c r="T2628" t="s">
        <v>588</v>
      </c>
      <c r="U2628" t="s">
        <v>11522</v>
      </c>
      <c r="V2628" t="s">
        <v>11523</v>
      </c>
      <c r="W2628" t="s">
        <v>588</v>
      </c>
      <c r="X2628" t="str">
        <f t="shared" si="41"/>
        <v>Funcionamiento</v>
      </c>
      <c r="Y2628" t="s">
        <v>2519</v>
      </c>
    </row>
    <row r="2629" spans="1:25" x14ac:dyDescent="0.2">
      <c r="A2629" t="s">
        <v>3034</v>
      </c>
      <c r="B2629" t="s">
        <v>3473</v>
      </c>
      <c r="C2629" s="71" t="s">
        <v>3897</v>
      </c>
      <c r="D2629" t="s">
        <v>583</v>
      </c>
      <c r="E2629" t="s">
        <v>584</v>
      </c>
      <c r="F2629" t="s">
        <v>3898</v>
      </c>
      <c r="G2629" t="s">
        <v>2186</v>
      </c>
      <c r="H2629" t="s">
        <v>424</v>
      </c>
      <c r="I2629" t="s">
        <v>760</v>
      </c>
      <c r="J2629" t="s">
        <v>37</v>
      </c>
      <c r="K2629" t="s">
        <v>761</v>
      </c>
      <c r="L2629" t="s">
        <v>39</v>
      </c>
      <c r="M2629">
        <v>146533333</v>
      </c>
      <c r="N2629">
        <v>-21466666</v>
      </c>
      <c r="O2629">
        <v>125066667</v>
      </c>
      <c r="P2629">
        <v>0</v>
      </c>
      <c r="Q2629" t="s">
        <v>3899</v>
      </c>
      <c r="R2629" t="s">
        <v>3045</v>
      </c>
      <c r="S2629" t="s">
        <v>3043</v>
      </c>
      <c r="T2629" t="s">
        <v>3052</v>
      </c>
      <c r="U2629" t="s">
        <v>3900</v>
      </c>
      <c r="V2629" t="s">
        <v>3901</v>
      </c>
      <c r="W2629" t="s">
        <v>588</v>
      </c>
      <c r="X2629" t="str">
        <f t="shared" si="41"/>
        <v>Inversión</v>
      </c>
      <c r="Y2629" t="s">
        <v>2186</v>
      </c>
    </row>
    <row r="2630" spans="1:25" x14ac:dyDescent="0.2">
      <c r="A2630" t="s">
        <v>3037</v>
      </c>
      <c r="B2630" t="s">
        <v>3473</v>
      </c>
      <c r="C2630" s="71" t="s">
        <v>3902</v>
      </c>
      <c r="D2630" t="s">
        <v>583</v>
      </c>
      <c r="E2630" t="s">
        <v>584</v>
      </c>
      <c r="F2630" t="s">
        <v>3898</v>
      </c>
      <c r="G2630" t="s">
        <v>2186</v>
      </c>
      <c r="H2630" t="s">
        <v>424</v>
      </c>
      <c r="I2630" t="s">
        <v>760</v>
      </c>
      <c r="J2630" t="s">
        <v>37</v>
      </c>
      <c r="K2630" t="s">
        <v>761</v>
      </c>
      <c r="L2630" t="s">
        <v>39</v>
      </c>
      <c r="M2630">
        <v>157000000</v>
      </c>
      <c r="N2630">
        <v>-20000000</v>
      </c>
      <c r="O2630">
        <v>137000000</v>
      </c>
      <c r="P2630">
        <v>0</v>
      </c>
      <c r="Q2630" t="s">
        <v>763</v>
      </c>
      <c r="R2630" t="s">
        <v>3052</v>
      </c>
      <c r="S2630" t="s">
        <v>3037</v>
      </c>
      <c r="T2630" t="s">
        <v>3034</v>
      </c>
      <c r="U2630" t="s">
        <v>9167</v>
      </c>
      <c r="V2630" t="s">
        <v>9168</v>
      </c>
      <c r="W2630" t="s">
        <v>588</v>
      </c>
      <c r="X2630" t="str">
        <f t="shared" si="41"/>
        <v>Inversión</v>
      </c>
      <c r="Y2630" t="s">
        <v>2186</v>
      </c>
    </row>
    <row r="2631" spans="1:25" x14ac:dyDescent="0.2">
      <c r="A2631" t="s">
        <v>3043</v>
      </c>
      <c r="B2631" t="s">
        <v>3473</v>
      </c>
      <c r="C2631" s="71" t="s">
        <v>3903</v>
      </c>
      <c r="D2631" t="s">
        <v>583</v>
      </c>
      <c r="E2631" t="s">
        <v>584</v>
      </c>
      <c r="F2631" t="s">
        <v>3898</v>
      </c>
      <c r="G2631" t="s">
        <v>2186</v>
      </c>
      <c r="H2631" t="s">
        <v>424</v>
      </c>
      <c r="I2631" t="s">
        <v>760</v>
      </c>
      <c r="J2631" t="s">
        <v>37</v>
      </c>
      <c r="K2631" t="s">
        <v>761</v>
      </c>
      <c r="L2631" t="s">
        <v>39</v>
      </c>
      <c r="M2631">
        <v>146533333</v>
      </c>
      <c r="N2631">
        <v>-15400000</v>
      </c>
      <c r="O2631">
        <v>131133333</v>
      </c>
      <c r="P2631">
        <v>0</v>
      </c>
      <c r="Q2631" t="s">
        <v>765</v>
      </c>
      <c r="R2631" t="s">
        <v>3055</v>
      </c>
      <c r="S2631" t="s">
        <v>3034</v>
      </c>
      <c r="T2631" t="s">
        <v>3037</v>
      </c>
      <c r="U2631" t="s">
        <v>9169</v>
      </c>
      <c r="V2631" t="s">
        <v>9170</v>
      </c>
      <c r="W2631" t="s">
        <v>588</v>
      </c>
      <c r="X2631" t="str">
        <f t="shared" si="41"/>
        <v>Inversión</v>
      </c>
      <c r="Y2631" t="s">
        <v>2186</v>
      </c>
    </row>
    <row r="2632" spans="1:25" x14ac:dyDescent="0.2">
      <c r="A2632" t="s">
        <v>3045</v>
      </c>
      <c r="B2632" t="s">
        <v>3473</v>
      </c>
      <c r="C2632" s="71" t="s">
        <v>3904</v>
      </c>
      <c r="D2632" t="s">
        <v>583</v>
      </c>
      <c r="E2632" t="s">
        <v>584</v>
      </c>
      <c r="F2632" t="s">
        <v>3898</v>
      </c>
      <c r="G2632" t="s">
        <v>2186</v>
      </c>
      <c r="H2632" t="s">
        <v>424</v>
      </c>
      <c r="I2632" t="s">
        <v>760</v>
      </c>
      <c r="J2632" t="s">
        <v>37</v>
      </c>
      <c r="K2632" t="s">
        <v>761</v>
      </c>
      <c r="L2632" t="s">
        <v>39</v>
      </c>
      <c r="M2632">
        <v>167466667</v>
      </c>
      <c r="N2632">
        <v>-42133334</v>
      </c>
      <c r="O2632">
        <v>125333333</v>
      </c>
      <c r="P2632">
        <v>17600000</v>
      </c>
      <c r="Q2632" t="s">
        <v>764</v>
      </c>
      <c r="R2632" t="s">
        <v>3059</v>
      </c>
      <c r="S2632" t="s">
        <v>3905</v>
      </c>
      <c r="T2632" t="s">
        <v>11524</v>
      </c>
      <c r="U2632" t="s">
        <v>11525</v>
      </c>
      <c r="V2632" t="s">
        <v>11526</v>
      </c>
      <c r="W2632" t="s">
        <v>588</v>
      </c>
      <c r="X2632" t="str">
        <f t="shared" si="41"/>
        <v>Inversión</v>
      </c>
      <c r="Y2632" t="s">
        <v>2186</v>
      </c>
    </row>
    <row r="2633" spans="1:25" x14ac:dyDescent="0.2">
      <c r="A2633" t="s">
        <v>3052</v>
      </c>
      <c r="B2633" t="s">
        <v>3906</v>
      </c>
      <c r="C2633" s="71" t="s">
        <v>3907</v>
      </c>
      <c r="D2633" t="s">
        <v>583</v>
      </c>
      <c r="E2633" t="s">
        <v>584</v>
      </c>
      <c r="F2633" t="s">
        <v>3898</v>
      </c>
      <c r="G2633" t="s">
        <v>2186</v>
      </c>
      <c r="H2633" t="s">
        <v>424</v>
      </c>
      <c r="I2633" t="s">
        <v>760</v>
      </c>
      <c r="J2633" t="s">
        <v>37</v>
      </c>
      <c r="K2633" t="s">
        <v>761</v>
      </c>
      <c r="L2633" t="s">
        <v>39</v>
      </c>
      <c r="M2633">
        <v>65973294</v>
      </c>
      <c r="N2633">
        <v>-9040785</v>
      </c>
      <c r="O2633">
        <v>56932509</v>
      </c>
      <c r="P2633">
        <v>0</v>
      </c>
      <c r="Q2633" t="s">
        <v>2187</v>
      </c>
      <c r="R2633" t="s">
        <v>3068</v>
      </c>
      <c r="S2633" t="s">
        <v>3055</v>
      </c>
      <c r="T2633" t="s">
        <v>3065</v>
      </c>
      <c r="U2633" t="s">
        <v>9171</v>
      </c>
      <c r="V2633" t="s">
        <v>9172</v>
      </c>
      <c r="W2633" t="s">
        <v>588</v>
      </c>
      <c r="X2633" t="str">
        <f t="shared" si="41"/>
        <v>Inversión</v>
      </c>
      <c r="Y2633" t="s">
        <v>2186</v>
      </c>
    </row>
    <row r="2634" spans="1:25" x14ac:dyDescent="0.2">
      <c r="A2634" t="s">
        <v>3055</v>
      </c>
      <c r="B2634" t="s">
        <v>3906</v>
      </c>
      <c r="C2634" s="71" t="s">
        <v>3908</v>
      </c>
      <c r="D2634" t="s">
        <v>583</v>
      </c>
      <c r="E2634" t="s">
        <v>584</v>
      </c>
      <c r="F2634" t="s">
        <v>3898</v>
      </c>
      <c r="G2634" t="s">
        <v>2186</v>
      </c>
      <c r="H2634" t="s">
        <v>424</v>
      </c>
      <c r="I2634" t="s">
        <v>760</v>
      </c>
      <c r="J2634" t="s">
        <v>37</v>
      </c>
      <c r="K2634" t="s">
        <v>761</v>
      </c>
      <c r="L2634" t="s">
        <v>39</v>
      </c>
      <c r="M2634">
        <v>65973294</v>
      </c>
      <c r="N2634">
        <v>-9040785</v>
      </c>
      <c r="O2634">
        <v>56932509</v>
      </c>
      <c r="P2634">
        <v>0</v>
      </c>
      <c r="Q2634" t="s">
        <v>2188</v>
      </c>
      <c r="R2634" t="s">
        <v>3065</v>
      </c>
      <c r="S2634" t="s">
        <v>3052</v>
      </c>
      <c r="T2634" t="s">
        <v>3059</v>
      </c>
      <c r="U2634" t="s">
        <v>9173</v>
      </c>
      <c r="V2634" t="s">
        <v>9174</v>
      </c>
      <c r="W2634" t="s">
        <v>588</v>
      </c>
      <c r="X2634" t="str">
        <f t="shared" si="41"/>
        <v>Inversión</v>
      </c>
      <c r="Y2634" t="s">
        <v>2186</v>
      </c>
    </row>
    <row r="2635" spans="1:25" x14ac:dyDescent="0.2">
      <c r="A2635" t="s">
        <v>3059</v>
      </c>
      <c r="B2635" t="s">
        <v>3832</v>
      </c>
      <c r="C2635" s="71" t="s">
        <v>3909</v>
      </c>
      <c r="D2635" t="s">
        <v>583</v>
      </c>
      <c r="E2635" t="s">
        <v>584</v>
      </c>
      <c r="F2635" t="s">
        <v>3898</v>
      </c>
      <c r="G2635" t="s">
        <v>2186</v>
      </c>
      <c r="H2635" t="s">
        <v>422</v>
      </c>
      <c r="I2635" t="s">
        <v>2189</v>
      </c>
      <c r="J2635" t="s">
        <v>37</v>
      </c>
      <c r="K2635" t="s">
        <v>761</v>
      </c>
      <c r="L2635" t="s">
        <v>39</v>
      </c>
      <c r="M2635">
        <v>67045622</v>
      </c>
      <c r="N2635">
        <v>0</v>
      </c>
      <c r="O2635">
        <v>67045622</v>
      </c>
      <c r="P2635">
        <v>35119135</v>
      </c>
      <c r="Q2635" t="s">
        <v>2190</v>
      </c>
      <c r="R2635" t="s">
        <v>3064</v>
      </c>
      <c r="S2635" t="s">
        <v>3114</v>
      </c>
      <c r="T2635" t="s">
        <v>3262</v>
      </c>
      <c r="U2635" t="s">
        <v>3262</v>
      </c>
      <c r="V2635" t="s">
        <v>588</v>
      </c>
      <c r="W2635" t="s">
        <v>588</v>
      </c>
      <c r="X2635" t="str">
        <f t="shared" si="41"/>
        <v>Inversión</v>
      </c>
      <c r="Y2635" t="s">
        <v>2186</v>
      </c>
    </row>
    <row r="2636" spans="1:25" x14ac:dyDescent="0.2">
      <c r="A2636" t="s">
        <v>3068</v>
      </c>
      <c r="B2636" t="s">
        <v>3910</v>
      </c>
      <c r="C2636" s="71" t="s">
        <v>3911</v>
      </c>
      <c r="D2636" t="s">
        <v>583</v>
      </c>
      <c r="E2636" t="s">
        <v>584</v>
      </c>
      <c r="F2636" t="s">
        <v>3898</v>
      </c>
      <c r="G2636" t="s">
        <v>2186</v>
      </c>
      <c r="H2636" t="s">
        <v>406</v>
      </c>
      <c r="I2636" t="s">
        <v>2191</v>
      </c>
      <c r="J2636" t="s">
        <v>37</v>
      </c>
      <c r="K2636" t="s">
        <v>761</v>
      </c>
      <c r="L2636" t="s">
        <v>39</v>
      </c>
      <c r="M2636">
        <v>64743730</v>
      </c>
      <c r="N2636">
        <v>0</v>
      </c>
      <c r="O2636">
        <v>64743730</v>
      </c>
      <c r="P2636">
        <v>9495747</v>
      </c>
      <c r="Q2636" t="s">
        <v>2192</v>
      </c>
      <c r="R2636" t="s">
        <v>3071</v>
      </c>
      <c r="S2636" t="s">
        <v>3068</v>
      </c>
      <c r="T2636" t="s">
        <v>3165</v>
      </c>
      <c r="U2636" t="s">
        <v>9175</v>
      </c>
      <c r="V2636" t="s">
        <v>9176</v>
      </c>
      <c r="W2636" t="s">
        <v>588</v>
      </c>
      <c r="X2636" t="str">
        <f t="shared" si="41"/>
        <v>Inversión</v>
      </c>
      <c r="Y2636" t="s">
        <v>2186</v>
      </c>
    </row>
    <row r="2637" spans="1:25" x14ac:dyDescent="0.2">
      <c r="A2637" t="s">
        <v>3065</v>
      </c>
      <c r="B2637" t="s">
        <v>3227</v>
      </c>
      <c r="C2637" s="71" t="s">
        <v>3912</v>
      </c>
      <c r="D2637" t="s">
        <v>583</v>
      </c>
      <c r="E2637" t="s">
        <v>584</v>
      </c>
      <c r="F2637" t="s">
        <v>3898</v>
      </c>
      <c r="G2637" t="s">
        <v>2186</v>
      </c>
      <c r="H2637" t="s">
        <v>409</v>
      </c>
      <c r="I2637" t="s">
        <v>2193</v>
      </c>
      <c r="J2637" t="s">
        <v>37</v>
      </c>
      <c r="K2637" t="s">
        <v>761</v>
      </c>
      <c r="L2637" t="s">
        <v>39</v>
      </c>
      <c r="M2637">
        <v>67045622</v>
      </c>
      <c r="N2637">
        <v>0</v>
      </c>
      <c r="O2637">
        <v>67045622</v>
      </c>
      <c r="P2637">
        <v>30968692</v>
      </c>
      <c r="Q2637" t="s">
        <v>2194</v>
      </c>
      <c r="R2637" t="s">
        <v>3091</v>
      </c>
      <c r="S2637" t="s">
        <v>3065</v>
      </c>
      <c r="T2637" t="s">
        <v>3190</v>
      </c>
      <c r="U2637" t="s">
        <v>9177</v>
      </c>
      <c r="V2637" t="s">
        <v>588</v>
      </c>
      <c r="W2637" t="s">
        <v>588</v>
      </c>
      <c r="X2637" t="str">
        <f t="shared" si="41"/>
        <v>Inversión</v>
      </c>
      <c r="Y2637" t="s">
        <v>2186</v>
      </c>
    </row>
    <row r="2638" spans="1:25" x14ac:dyDescent="0.2">
      <c r="A2638" t="s">
        <v>3072</v>
      </c>
      <c r="B2638" t="s">
        <v>3227</v>
      </c>
      <c r="C2638" s="71" t="s">
        <v>3913</v>
      </c>
      <c r="D2638" t="s">
        <v>583</v>
      </c>
      <c r="E2638" t="s">
        <v>584</v>
      </c>
      <c r="F2638" t="s">
        <v>3898</v>
      </c>
      <c r="G2638" t="s">
        <v>2186</v>
      </c>
      <c r="H2638" t="s">
        <v>422</v>
      </c>
      <c r="I2638" t="s">
        <v>2189</v>
      </c>
      <c r="J2638" t="s">
        <v>37</v>
      </c>
      <c r="K2638" t="s">
        <v>761</v>
      </c>
      <c r="L2638" t="s">
        <v>39</v>
      </c>
      <c r="M2638">
        <v>67045622</v>
      </c>
      <c r="N2638">
        <v>0</v>
      </c>
      <c r="O2638">
        <v>67045622</v>
      </c>
      <c r="P2638">
        <v>46293406</v>
      </c>
      <c r="Q2638" t="s">
        <v>3914</v>
      </c>
      <c r="R2638" t="s">
        <v>3082</v>
      </c>
      <c r="S2638" t="s">
        <v>3165</v>
      </c>
      <c r="T2638" t="s">
        <v>588</v>
      </c>
      <c r="U2638" t="s">
        <v>588</v>
      </c>
      <c r="V2638" t="s">
        <v>588</v>
      </c>
      <c r="W2638" t="s">
        <v>588</v>
      </c>
      <c r="X2638" t="str">
        <f t="shared" si="41"/>
        <v>Inversión</v>
      </c>
      <c r="Y2638" t="s">
        <v>2186</v>
      </c>
    </row>
    <row r="2639" spans="1:25" x14ac:dyDescent="0.2">
      <c r="A2639" t="s">
        <v>3064</v>
      </c>
      <c r="B2639" t="s">
        <v>3845</v>
      </c>
      <c r="C2639" s="71" t="s">
        <v>3915</v>
      </c>
      <c r="D2639" t="s">
        <v>583</v>
      </c>
      <c r="E2639" t="s">
        <v>602</v>
      </c>
      <c r="F2639" t="s">
        <v>3898</v>
      </c>
      <c r="G2639" t="s">
        <v>2186</v>
      </c>
      <c r="H2639" t="s">
        <v>420</v>
      </c>
      <c r="I2639" t="s">
        <v>2782</v>
      </c>
      <c r="J2639" t="s">
        <v>37</v>
      </c>
      <c r="K2639" t="s">
        <v>761</v>
      </c>
      <c r="L2639" t="s">
        <v>39</v>
      </c>
      <c r="M2639">
        <v>49000000</v>
      </c>
      <c r="N2639">
        <v>0</v>
      </c>
      <c r="O2639">
        <v>49000000</v>
      </c>
      <c r="P2639">
        <v>49000000</v>
      </c>
      <c r="Q2639" t="s">
        <v>3916</v>
      </c>
      <c r="R2639" t="s">
        <v>3171</v>
      </c>
      <c r="S2639" t="s">
        <v>588</v>
      </c>
      <c r="T2639" t="s">
        <v>588</v>
      </c>
      <c r="U2639" t="s">
        <v>588</v>
      </c>
      <c r="V2639" t="s">
        <v>588</v>
      </c>
      <c r="W2639" t="s">
        <v>588</v>
      </c>
      <c r="X2639" t="str">
        <f t="shared" si="41"/>
        <v>Inversión</v>
      </c>
      <c r="Y2639" t="s">
        <v>2186</v>
      </c>
    </row>
    <row r="2640" spans="1:25" x14ac:dyDescent="0.2">
      <c r="A2640" t="s">
        <v>3071</v>
      </c>
      <c r="B2640" t="s">
        <v>3845</v>
      </c>
      <c r="C2640" s="71" t="s">
        <v>3917</v>
      </c>
      <c r="D2640" t="s">
        <v>583</v>
      </c>
      <c r="E2640" t="s">
        <v>584</v>
      </c>
      <c r="F2640" t="s">
        <v>3898</v>
      </c>
      <c r="G2640" t="s">
        <v>2186</v>
      </c>
      <c r="H2640" t="s">
        <v>420</v>
      </c>
      <c r="I2640" t="s">
        <v>2782</v>
      </c>
      <c r="J2640" t="s">
        <v>37</v>
      </c>
      <c r="K2640" t="s">
        <v>761</v>
      </c>
      <c r="L2640" t="s">
        <v>39</v>
      </c>
      <c r="M2640">
        <v>129000000</v>
      </c>
      <c r="N2640">
        <v>0</v>
      </c>
      <c r="O2640">
        <v>129000000</v>
      </c>
      <c r="P2640">
        <v>105206667</v>
      </c>
      <c r="Q2640" t="s">
        <v>3918</v>
      </c>
      <c r="R2640" t="s">
        <v>3177</v>
      </c>
      <c r="S2640" t="s">
        <v>11527</v>
      </c>
      <c r="T2640" t="s">
        <v>588</v>
      </c>
      <c r="U2640" t="s">
        <v>588</v>
      </c>
      <c r="V2640" t="s">
        <v>588</v>
      </c>
      <c r="W2640" t="s">
        <v>588</v>
      </c>
      <c r="X2640" t="str">
        <f t="shared" si="41"/>
        <v>Inversión</v>
      </c>
      <c r="Y2640" t="s">
        <v>2186</v>
      </c>
    </row>
    <row r="2641" spans="1:25" x14ac:dyDescent="0.2">
      <c r="A2641" t="s">
        <v>3088</v>
      </c>
      <c r="B2641" t="s">
        <v>3845</v>
      </c>
      <c r="C2641" s="71" t="s">
        <v>3919</v>
      </c>
      <c r="D2641" t="s">
        <v>583</v>
      </c>
      <c r="E2641" t="s">
        <v>602</v>
      </c>
      <c r="F2641" t="s">
        <v>3898</v>
      </c>
      <c r="G2641" t="s">
        <v>2186</v>
      </c>
      <c r="H2641" t="s">
        <v>420</v>
      </c>
      <c r="I2641" t="s">
        <v>2782</v>
      </c>
      <c r="J2641" t="s">
        <v>37</v>
      </c>
      <c r="K2641" t="s">
        <v>761</v>
      </c>
      <c r="L2641" t="s">
        <v>39</v>
      </c>
      <c r="M2641">
        <v>60000000</v>
      </c>
      <c r="N2641">
        <v>0</v>
      </c>
      <c r="O2641">
        <v>60000000</v>
      </c>
      <c r="P2641">
        <v>60000000</v>
      </c>
      <c r="Q2641" t="s">
        <v>3920</v>
      </c>
      <c r="R2641" t="s">
        <v>3139</v>
      </c>
      <c r="S2641" t="s">
        <v>588</v>
      </c>
      <c r="T2641" t="s">
        <v>588</v>
      </c>
      <c r="U2641" t="s">
        <v>588</v>
      </c>
      <c r="V2641" t="s">
        <v>588</v>
      </c>
      <c r="W2641" t="s">
        <v>588</v>
      </c>
      <c r="X2641" t="str">
        <f t="shared" si="41"/>
        <v>Inversión</v>
      </c>
      <c r="Y2641" t="s">
        <v>2186</v>
      </c>
    </row>
    <row r="2642" spans="1:25" x14ac:dyDescent="0.2">
      <c r="A2642" t="s">
        <v>3091</v>
      </c>
      <c r="B2642" t="s">
        <v>3845</v>
      </c>
      <c r="C2642" s="71" t="s">
        <v>3921</v>
      </c>
      <c r="D2642" t="s">
        <v>583</v>
      </c>
      <c r="E2642" t="s">
        <v>584</v>
      </c>
      <c r="F2642" t="s">
        <v>3898</v>
      </c>
      <c r="G2642" t="s">
        <v>2186</v>
      </c>
      <c r="H2642" t="s">
        <v>420</v>
      </c>
      <c r="I2642" t="s">
        <v>2782</v>
      </c>
      <c r="J2642" t="s">
        <v>37</v>
      </c>
      <c r="K2642" t="s">
        <v>761</v>
      </c>
      <c r="L2642" t="s">
        <v>39</v>
      </c>
      <c r="M2642">
        <v>67500000</v>
      </c>
      <c r="N2642">
        <v>0</v>
      </c>
      <c r="O2642">
        <v>67500000</v>
      </c>
      <c r="P2642">
        <v>30450000</v>
      </c>
      <c r="Q2642" t="s">
        <v>3922</v>
      </c>
      <c r="R2642" t="s">
        <v>3190</v>
      </c>
      <c r="S2642" t="s">
        <v>9178</v>
      </c>
      <c r="T2642" t="s">
        <v>9179</v>
      </c>
      <c r="U2642" t="s">
        <v>11528</v>
      </c>
      <c r="V2642" t="s">
        <v>11529</v>
      </c>
      <c r="W2642" t="s">
        <v>588</v>
      </c>
      <c r="X2642" t="str">
        <f t="shared" si="41"/>
        <v>Inversión</v>
      </c>
      <c r="Y2642" t="s">
        <v>2186</v>
      </c>
    </row>
    <row r="2643" spans="1:25" x14ac:dyDescent="0.2">
      <c r="A2643" t="s">
        <v>3082</v>
      </c>
      <c r="B2643" t="s">
        <v>3845</v>
      </c>
      <c r="C2643" s="71" t="s">
        <v>3923</v>
      </c>
      <c r="D2643" t="s">
        <v>583</v>
      </c>
      <c r="E2643" t="s">
        <v>584</v>
      </c>
      <c r="F2643" t="s">
        <v>3898</v>
      </c>
      <c r="G2643" t="s">
        <v>2186</v>
      </c>
      <c r="H2643" t="s">
        <v>420</v>
      </c>
      <c r="I2643" t="s">
        <v>2782</v>
      </c>
      <c r="J2643" t="s">
        <v>37</v>
      </c>
      <c r="K2643" t="s">
        <v>761</v>
      </c>
      <c r="L2643" t="s">
        <v>39</v>
      </c>
      <c r="M2643">
        <v>54000000</v>
      </c>
      <c r="N2643">
        <v>0</v>
      </c>
      <c r="O2643">
        <v>54000000</v>
      </c>
      <c r="P2643">
        <v>41160000</v>
      </c>
      <c r="Q2643" t="s">
        <v>3924</v>
      </c>
      <c r="R2643" t="s">
        <v>3194</v>
      </c>
      <c r="S2643" t="s">
        <v>11530</v>
      </c>
      <c r="T2643" t="s">
        <v>3160</v>
      </c>
      <c r="U2643" t="s">
        <v>3166</v>
      </c>
      <c r="V2643" t="s">
        <v>11531</v>
      </c>
      <c r="W2643" t="s">
        <v>588</v>
      </c>
      <c r="X2643" t="str">
        <f t="shared" si="41"/>
        <v>Inversión</v>
      </c>
      <c r="Y2643" t="s">
        <v>2186</v>
      </c>
    </row>
    <row r="2644" spans="1:25" x14ac:dyDescent="0.2">
      <c r="A2644" t="s">
        <v>3102</v>
      </c>
      <c r="B2644" t="s">
        <v>3845</v>
      </c>
      <c r="C2644" s="71" t="s">
        <v>3925</v>
      </c>
      <c r="D2644" t="s">
        <v>583</v>
      </c>
      <c r="E2644" t="s">
        <v>584</v>
      </c>
      <c r="F2644" t="s">
        <v>3898</v>
      </c>
      <c r="G2644" t="s">
        <v>2186</v>
      </c>
      <c r="H2644" t="s">
        <v>420</v>
      </c>
      <c r="I2644" t="s">
        <v>2782</v>
      </c>
      <c r="J2644" t="s">
        <v>37</v>
      </c>
      <c r="K2644" t="s">
        <v>761</v>
      </c>
      <c r="L2644" t="s">
        <v>39</v>
      </c>
      <c r="M2644">
        <v>28000000</v>
      </c>
      <c r="N2644">
        <v>0</v>
      </c>
      <c r="O2644">
        <v>28000000</v>
      </c>
      <c r="P2644">
        <v>16800000</v>
      </c>
      <c r="Q2644" t="s">
        <v>2783</v>
      </c>
      <c r="R2644" t="s">
        <v>3200</v>
      </c>
      <c r="S2644" t="s">
        <v>3194</v>
      </c>
      <c r="T2644" t="s">
        <v>588</v>
      </c>
      <c r="U2644" t="s">
        <v>588</v>
      </c>
      <c r="V2644" t="s">
        <v>588</v>
      </c>
      <c r="W2644" t="s">
        <v>588</v>
      </c>
      <c r="X2644" t="str">
        <f t="shared" si="41"/>
        <v>Inversión</v>
      </c>
      <c r="Y2644" t="s">
        <v>2186</v>
      </c>
    </row>
    <row r="2645" spans="1:25" x14ac:dyDescent="0.2">
      <c r="A2645" t="s">
        <v>3097</v>
      </c>
      <c r="B2645" t="s">
        <v>3845</v>
      </c>
      <c r="C2645" s="71" t="s">
        <v>3926</v>
      </c>
      <c r="D2645" t="s">
        <v>583</v>
      </c>
      <c r="E2645" t="s">
        <v>584</v>
      </c>
      <c r="F2645" t="s">
        <v>3898</v>
      </c>
      <c r="G2645" t="s">
        <v>2186</v>
      </c>
      <c r="H2645" t="s">
        <v>420</v>
      </c>
      <c r="I2645" t="s">
        <v>2782</v>
      </c>
      <c r="J2645" t="s">
        <v>37</v>
      </c>
      <c r="K2645" t="s">
        <v>761</v>
      </c>
      <c r="L2645" t="s">
        <v>39</v>
      </c>
      <c r="M2645">
        <v>80000000</v>
      </c>
      <c r="N2645">
        <v>0</v>
      </c>
      <c r="O2645">
        <v>80000000</v>
      </c>
      <c r="P2645">
        <v>43600002</v>
      </c>
      <c r="Q2645" t="s">
        <v>2784</v>
      </c>
      <c r="R2645" t="s">
        <v>3146</v>
      </c>
      <c r="S2645" t="s">
        <v>8453</v>
      </c>
      <c r="T2645" t="s">
        <v>9180</v>
      </c>
      <c r="U2645" t="s">
        <v>9181</v>
      </c>
      <c r="V2645" t="s">
        <v>9182</v>
      </c>
      <c r="W2645" t="s">
        <v>588</v>
      </c>
      <c r="X2645" t="str">
        <f t="shared" si="41"/>
        <v>Inversión</v>
      </c>
      <c r="Y2645" t="s">
        <v>2186</v>
      </c>
    </row>
    <row r="2646" spans="1:25" x14ac:dyDescent="0.2">
      <c r="A2646" t="s">
        <v>3110</v>
      </c>
      <c r="B2646" t="s">
        <v>3845</v>
      </c>
      <c r="C2646" s="71" t="s">
        <v>3927</v>
      </c>
      <c r="D2646" t="s">
        <v>583</v>
      </c>
      <c r="E2646" t="s">
        <v>584</v>
      </c>
      <c r="F2646" t="s">
        <v>3898</v>
      </c>
      <c r="G2646" t="s">
        <v>2186</v>
      </c>
      <c r="H2646" t="s">
        <v>420</v>
      </c>
      <c r="I2646" t="s">
        <v>2782</v>
      </c>
      <c r="J2646" t="s">
        <v>37</v>
      </c>
      <c r="K2646" t="s">
        <v>761</v>
      </c>
      <c r="L2646" t="s">
        <v>39</v>
      </c>
      <c r="M2646">
        <v>40000000</v>
      </c>
      <c r="N2646">
        <v>0</v>
      </c>
      <c r="O2646">
        <v>40000000</v>
      </c>
      <c r="P2646">
        <v>23733333</v>
      </c>
      <c r="Q2646" t="s">
        <v>2785</v>
      </c>
      <c r="R2646" t="s">
        <v>3211</v>
      </c>
      <c r="S2646" t="s">
        <v>9183</v>
      </c>
      <c r="T2646" t="s">
        <v>3282</v>
      </c>
      <c r="U2646" t="s">
        <v>3150</v>
      </c>
      <c r="V2646" t="s">
        <v>9184</v>
      </c>
      <c r="W2646" t="s">
        <v>588</v>
      </c>
      <c r="X2646" t="str">
        <f t="shared" si="41"/>
        <v>Inversión</v>
      </c>
      <c r="Y2646" t="s">
        <v>2186</v>
      </c>
    </row>
    <row r="2647" spans="1:25" x14ac:dyDescent="0.2">
      <c r="A2647" t="s">
        <v>3114</v>
      </c>
      <c r="B2647" t="s">
        <v>3845</v>
      </c>
      <c r="C2647" s="71" t="s">
        <v>3928</v>
      </c>
      <c r="D2647" t="s">
        <v>583</v>
      </c>
      <c r="E2647" t="s">
        <v>584</v>
      </c>
      <c r="F2647" t="s">
        <v>3898</v>
      </c>
      <c r="G2647" t="s">
        <v>2186</v>
      </c>
      <c r="H2647" t="s">
        <v>420</v>
      </c>
      <c r="I2647" t="s">
        <v>2782</v>
      </c>
      <c r="J2647" t="s">
        <v>37</v>
      </c>
      <c r="K2647" t="s">
        <v>761</v>
      </c>
      <c r="L2647" t="s">
        <v>39</v>
      </c>
      <c r="M2647">
        <v>20000000</v>
      </c>
      <c r="N2647">
        <v>0</v>
      </c>
      <c r="O2647">
        <v>20000000</v>
      </c>
      <c r="P2647">
        <v>11333333</v>
      </c>
      <c r="Q2647" t="s">
        <v>2786</v>
      </c>
      <c r="R2647" t="s">
        <v>3215</v>
      </c>
      <c r="S2647" t="s">
        <v>3190</v>
      </c>
      <c r="T2647" t="s">
        <v>588</v>
      </c>
      <c r="U2647" t="s">
        <v>588</v>
      </c>
      <c r="V2647" t="s">
        <v>588</v>
      </c>
      <c r="W2647" t="s">
        <v>588</v>
      </c>
      <c r="X2647" t="str">
        <f t="shared" si="41"/>
        <v>Inversión</v>
      </c>
      <c r="Y2647" t="s">
        <v>2186</v>
      </c>
    </row>
    <row r="2648" spans="1:25" x14ac:dyDescent="0.2">
      <c r="A2648" t="s">
        <v>3103</v>
      </c>
      <c r="B2648" t="s">
        <v>3845</v>
      </c>
      <c r="C2648" s="71" t="s">
        <v>3929</v>
      </c>
      <c r="D2648" t="s">
        <v>583</v>
      </c>
      <c r="E2648" t="s">
        <v>584</v>
      </c>
      <c r="F2648" t="s">
        <v>3898</v>
      </c>
      <c r="G2648" t="s">
        <v>2186</v>
      </c>
      <c r="H2648" t="s">
        <v>420</v>
      </c>
      <c r="I2648" t="s">
        <v>2782</v>
      </c>
      <c r="J2648" t="s">
        <v>37</v>
      </c>
      <c r="K2648" t="s">
        <v>761</v>
      </c>
      <c r="L2648" t="s">
        <v>39</v>
      </c>
      <c r="M2648">
        <v>13000000</v>
      </c>
      <c r="N2648">
        <v>0</v>
      </c>
      <c r="O2648">
        <v>13000000</v>
      </c>
      <c r="P2648">
        <v>6500000</v>
      </c>
      <c r="Q2648" t="s">
        <v>2787</v>
      </c>
      <c r="R2648" t="s">
        <v>3160</v>
      </c>
      <c r="S2648" t="s">
        <v>3119</v>
      </c>
      <c r="T2648" t="s">
        <v>3229</v>
      </c>
      <c r="U2648" t="s">
        <v>3211</v>
      </c>
      <c r="V2648" t="s">
        <v>9185</v>
      </c>
      <c r="W2648" t="s">
        <v>588</v>
      </c>
      <c r="X2648" t="str">
        <f t="shared" si="41"/>
        <v>Inversión</v>
      </c>
      <c r="Y2648" t="s">
        <v>2186</v>
      </c>
    </row>
    <row r="2649" spans="1:25" x14ac:dyDescent="0.2">
      <c r="A2649" t="s">
        <v>3122</v>
      </c>
      <c r="B2649" t="s">
        <v>3845</v>
      </c>
      <c r="C2649" s="71" t="s">
        <v>3930</v>
      </c>
      <c r="D2649" t="s">
        <v>583</v>
      </c>
      <c r="E2649" t="s">
        <v>584</v>
      </c>
      <c r="F2649" t="s">
        <v>3898</v>
      </c>
      <c r="G2649" t="s">
        <v>2186</v>
      </c>
      <c r="H2649" t="s">
        <v>420</v>
      </c>
      <c r="I2649" t="s">
        <v>2782</v>
      </c>
      <c r="J2649" t="s">
        <v>37</v>
      </c>
      <c r="K2649" t="s">
        <v>761</v>
      </c>
      <c r="L2649" t="s">
        <v>39</v>
      </c>
      <c r="M2649">
        <v>13000000</v>
      </c>
      <c r="N2649">
        <v>0</v>
      </c>
      <c r="O2649">
        <v>13000000</v>
      </c>
      <c r="P2649">
        <v>7800000</v>
      </c>
      <c r="Q2649" t="s">
        <v>2788</v>
      </c>
      <c r="R2649" t="s">
        <v>3150</v>
      </c>
      <c r="S2649" t="s">
        <v>3223</v>
      </c>
      <c r="T2649" t="s">
        <v>588</v>
      </c>
      <c r="U2649" t="s">
        <v>588</v>
      </c>
      <c r="V2649" t="s">
        <v>588</v>
      </c>
      <c r="W2649" t="s">
        <v>588</v>
      </c>
      <c r="X2649" t="str">
        <f t="shared" si="41"/>
        <v>Inversión</v>
      </c>
      <c r="Y2649" t="s">
        <v>2186</v>
      </c>
    </row>
    <row r="2650" spans="1:25" x14ac:dyDescent="0.2">
      <c r="A2650" t="s">
        <v>3135</v>
      </c>
      <c r="B2650" t="s">
        <v>3845</v>
      </c>
      <c r="C2650" s="71" t="s">
        <v>3931</v>
      </c>
      <c r="D2650" t="s">
        <v>583</v>
      </c>
      <c r="E2650" t="s">
        <v>584</v>
      </c>
      <c r="F2650" t="s">
        <v>3898</v>
      </c>
      <c r="G2650" t="s">
        <v>2186</v>
      </c>
      <c r="H2650" t="s">
        <v>420</v>
      </c>
      <c r="I2650" t="s">
        <v>2782</v>
      </c>
      <c r="J2650" t="s">
        <v>37</v>
      </c>
      <c r="K2650" t="s">
        <v>761</v>
      </c>
      <c r="L2650" t="s">
        <v>39</v>
      </c>
      <c r="M2650">
        <v>13000000</v>
      </c>
      <c r="N2650">
        <v>0</v>
      </c>
      <c r="O2650">
        <v>13000000</v>
      </c>
      <c r="P2650">
        <v>9446667</v>
      </c>
      <c r="Q2650" t="s">
        <v>2789</v>
      </c>
      <c r="R2650" t="s">
        <v>3223</v>
      </c>
      <c r="S2650" t="s">
        <v>3167</v>
      </c>
      <c r="T2650" t="s">
        <v>588</v>
      </c>
      <c r="U2650" t="s">
        <v>588</v>
      </c>
      <c r="V2650" t="s">
        <v>588</v>
      </c>
      <c r="W2650" t="s">
        <v>588</v>
      </c>
      <c r="X2650" t="str">
        <f t="shared" si="41"/>
        <v>Inversión</v>
      </c>
      <c r="Y2650" t="s">
        <v>2186</v>
      </c>
    </row>
    <row r="2651" spans="1:25" x14ac:dyDescent="0.2">
      <c r="A2651" t="s">
        <v>3119</v>
      </c>
      <c r="B2651" t="s">
        <v>3932</v>
      </c>
      <c r="C2651" s="71" t="s">
        <v>3933</v>
      </c>
      <c r="D2651" t="s">
        <v>583</v>
      </c>
      <c r="E2651" t="s">
        <v>584</v>
      </c>
      <c r="F2651" t="s">
        <v>3898</v>
      </c>
      <c r="G2651" t="s">
        <v>2186</v>
      </c>
      <c r="H2651" t="s">
        <v>409</v>
      </c>
      <c r="I2651" t="s">
        <v>2193</v>
      </c>
      <c r="J2651" t="s">
        <v>37</v>
      </c>
      <c r="K2651" t="s">
        <v>761</v>
      </c>
      <c r="L2651" t="s">
        <v>39</v>
      </c>
      <c r="M2651">
        <v>50726075</v>
      </c>
      <c r="N2651">
        <v>0</v>
      </c>
      <c r="O2651">
        <v>50726075</v>
      </c>
      <c r="P2651">
        <v>34662818</v>
      </c>
      <c r="Q2651" t="s">
        <v>2833</v>
      </c>
      <c r="R2651" t="s">
        <v>3102</v>
      </c>
      <c r="S2651" t="s">
        <v>3211</v>
      </c>
      <c r="T2651" t="s">
        <v>588</v>
      </c>
      <c r="U2651" t="s">
        <v>588</v>
      </c>
      <c r="V2651" t="s">
        <v>588</v>
      </c>
      <c r="W2651" t="s">
        <v>588</v>
      </c>
      <c r="X2651" t="str">
        <f t="shared" si="41"/>
        <v>Inversión</v>
      </c>
      <c r="Y2651" t="s">
        <v>2186</v>
      </c>
    </row>
    <row r="2652" spans="1:25" x14ac:dyDescent="0.2">
      <c r="A2652" t="s">
        <v>3118</v>
      </c>
      <c r="B2652" t="s">
        <v>3932</v>
      </c>
      <c r="C2652" s="71" t="s">
        <v>3934</v>
      </c>
      <c r="D2652" t="s">
        <v>583</v>
      </c>
      <c r="E2652" t="s">
        <v>584</v>
      </c>
      <c r="F2652" t="s">
        <v>3898</v>
      </c>
      <c r="G2652" t="s">
        <v>2186</v>
      </c>
      <c r="H2652" t="s">
        <v>409</v>
      </c>
      <c r="I2652" t="s">
        <v>2193</v>
      </c>
      <c r="J2652" t="s">
        <v>37</v>
      </c>
      <c r="K2652" t="s">
        <v>761</v>
      </c>
      <c r="L2652" t="s">
        <v>39</v>
      </c>
      <c r="M2652">
        <v>219910980</v>
      </c>
      <c r="N2652">
        <v>0</v>
      </c>
      <c r="O2652">
        <v>219910980</v>
      </c>
      <c r="P2652">
        <v>168598418</v>
      </c>
      <c r="Q2652" t="s">
        <v>2834</v>
      </c>
      <c r="R2652" t="s">
        <v>3097</v>
      </c>
      <c r="S2652" t="s">
        <v>11532</v>
      </c>
      <c r="T2652" t="s">
        <v>3184</v>
      </c>
      <c r="U2652" t="s">
        <v>3235</v>
      </c>
      <c r="V2652" t="s">
        <v>588</v>
      </c>
      <c r="W2652" t="s">
        <v>588</v>
      </c>
      <c r="X2652" t="str">
        <f t="shared" si="41"/>
        <v>Inversión</v>
      </c>
      <c r="Y2652" t="s">
        <v>2186</v>
      </c>
    </row>
    <row r="2653" spans="1:25" x14ac:dyDescent="0.2">
      <c r="A2653" t="s">
        <v>3138</v>
      </c>
      <c r="B2653" t="s">
        <v>3932</v>
      </c>
      <c r="C2653" s="71" t="s">
        <v>3935</v>
      </c>
      <c r="D2653" t="s">
        <v>583</v>
      </c>
      <c r="E2653" t="s">
        <v>602</v>
      </c>
      <c r="F2653" t="s">
        <v>3898</v>
      </c>
      <c r="G2653" t="s">
        <v>2186</v>
      </c>
      <c r="H2653" t="s">
        <v>409</v>
      </c>
      <c r="I2653" t="s">
        <v>2193</v>
      </c>
      <c r="J2653" t="s">
        <v>37</v>
      </c>
      <c r="K2653" t="s">
        <v>761</v>
      </c>
      <c r="L2653" t="s">
        <v>39</v>
      </c>
      <c r="M2653">
        <v>43982196</v>
      </c>
      <c r="N2653">
        <v>0</v>
      </c>
      <c r="O2653">
        <v>43982196</v>
      </c>
      <c r="P2653">
        <v>43982196</v>
      </c>
      <c r="Q2653" t="s">
        <v>2835</v>
      </c>
      <c r="R2653" t="s">
        <v>3110</v>
      </c>
      <c r="S2653" t="s">
        <v>588</v>
      </c>
      <c r="T2653" t="s">
        <v>588</v>
      </c>
      <c r="U2653" t="s">
        <v>588</v>
      </c>
      <c r="V2653" t="s">
        <v>588</v>
      </c>
      <c r="W2653" t="s">
        <v>588</v>
      </c>
      <c r="X2653" t="str">
        <f t="shared" si="41"/>
        <v>Inversión</v>
      </c>
      <c r="Y2653" t="s">
        <v>2186</v>
      </c>
    </row>
    <row r="2654" spans="1:25" x14ac:dyDescent="0.2">
      <c r="A2654" t="s">
        <v>3145</v>
      </c>
      <c r="B2654" t="s">
        <v>3932</v>
      </c>
      <c r="C2654" s="71" t="s">
        <v>3936</v>
      </c>
      <c r="D2654" t="s">
        <v>583</v>
      </c>
      <c r="E2654" t="s">
        <v>584</v>
      </c>
      <c r="F2654" t="s">
        <v>3898</v>
      </c>
      <c r="G2654" t="s">
        <v>2186</v>
      </c>
      <c r="H2654" t="s">
        <v>420</v>
      </c>
      <c r="I2654" t="s">
        <v>2782</v>
      </c>
      <c r="J2654" t="s">
        <v>37</v>
      </c>
      <c r="K2654" t="s">
        <v>761</v>
      </c>
      <c r="L2654" t="s">
        <v>39</v>
      </c>
      <c r="M2654">
        <v>194663700</v>
      </c>
      <c r="N2654">
        <v>0</v>
      </c>
      <c r="O2654">
        <v>194663700</v>
      </c>
      <c r="P2654">
        <v>73539620</v>
      </c>
      <c r="Q2654" t="s">
        <v>2836</v>
      </c>
      <c r="R2654" t="s">
        <v>3103</v>
      </c>
      <c r="S2654" t="s">
        <v>3937</v>
      </c>
      <c r="T2654" t="s">
        <v>3378</v>
      </c>
      <c r="U2654" t="s">
        <v>7866</v>
      </c>
      <c r="V2654" t="s">
        <v>11533</v>
      </c>
      <c r="W2654" t="s">
        <v>588</v>
      </c>
      <c r="X2654" t="str">
        <f t="shared" si="41"/>
        <v>Inversión</v>
      </c>
      <c r="Y2654" t="s">
        <v>2186</v>
      </c>
    </row>
    <row r="2655" spans="1:25" x14ac:dyDescent="0.2">
      <c r="A2655" t="s">
        <v>3132</v>
      </c>
      <c r="B2655" t="s">
        <v>3412</v>
      </c>
      <c r="C2655" s="71" t="s">
        <v>3938</v>
      </c>
      <c r="D2655" t="s">
        <v>583</v>
      </c>
      <c r="E2655" t="s">
        <v>584</v>
      </c>
      <c r="F2655" t="s">
        <v>3898</v>
      </c>
      <c r="G2655" t="s">
        <v>2186</v>
      </c>
      <c r="H2655" t="s">
        <v>422</v>
      </c>
      <c r="I2655" t="s">
        <v>2189</v>
      </c>
      <c r="J2655" t="s">
        <v>37</v>
      </c>
      <c r="K2655" t="s">
        <v>761</v>
      </c>
      <c r="L2655" t="s">
        <v>39</v>
      </c>
      <c r="M2655">
        <v>57467676</v>
      </c>
      <c r="N2655">
        <v>0</v>
      </c>
      <c r="O2655">
        <v>57467676</v>
      </c>
      <c r="P2655">
        <v>25541189</v>
      </c>
      <c r="Q2655" t="s">
        <v>2889</v>
      </c>
      <c r="R2655" t="s">
        <v>3235</v>
      </c>
      <c r="S2655" t="s">
        <v>3097</v>
      </c>
      <c r="T2655" t="s">
        <v>3265</v>
      </c>
      <c r="U2655" t="s">
        <v>11534</v>
      </c>
      <c r="V2655" t="s">
        <v>588</v>
      </c>
      <c r="W2655" t="s">
        <v>588</v>
      </c>
      <c r="X2655" t="str">
        <f t="shared" si="41"/>
        <v>Inversión</v>
      </c>
      <c r="Y2655" t="s">
        <v>2186</v>
      </c>
    </row>
    <row r="2656" spans="1:25" x14ac:dyDescent="0.2">
      <c r="A2656" t="s">
        <v>3155</v>
      </c>
      <c r="B2656" t="s">
        <v>3704</v>
      </c>
      <c r="C2656" s="71" t="s">
        <v>3939</v>
      </c>
      <c r="D2656" t="s">
        <v>583</v>
      </c>
      <c r="E2656" t="s">
        <v>602</v>
      </c>
      <c r="F2656" t="s">
        <v>3898</v>
      </c>
      <c r="G2656" t="s">
        <v>2186</v>
      </c>
      <c r="H2656" t="s">
        <v>418</v>
      </c>
      <c r="I2656" t="s">
        <v>2890</v>
      </c>
      <c r="J2656" t="s">
        <v>37</v>
      </c>
      <c r="K2656" t="s">
        <v>761</v>
      </c>
      <c r="L2656" t="s">
        <v>39</v>
      </c>
      <c r="M2656">
        <v>501659333</v>
      </c>
      <c r="N2656">
        <v>0</v>
      </c>
      <c r="O2656">
        <v>501659333</v>
      </c>
      <c r="P2656">
        <v>501659333</v>
      </c>
      <c r="Q2656" t="s">
        <v>2891</v>
      </c>
      <c r="R2656" t="s">
        <v>3282</v>
      </c>
      <c r="S2656" t="s">
        <v>588</v>
      </c>
      <c r="T2656" t="s">
        <v>588</v>
      </c>
      <c r="U2656" t="s">
        <v>588</v>
      </c>
      <c r="V2656" t="s">
        <v>588</v>
      </c>
      <c r="W2656" t="s">
        <v>588</v>
      </c>
      <c r="X2656" t="str">
        <f t="shared" si="41"/>
        <v>Inversión</v>
      </c>
      <c r="Y2656" t="s">
        <v>2186</v>
      </c>
    </row>
    <row r="2657" spans="1:25" x14ac:dyDescent="0.2">
      <c r="A2657" t="s">
        <v>3147</v>
      </c>
      <c r="B2657" t="s">
        <v>3704</v>
      </c>
      <c r="C2657" s="71" t="s">
        <v>3940</v>
      </c>
      <c r="D2657" t="s">
        <v>583</v>
      </c>
      <c r="E2657" t="s">
        <v>602</v>
      </c>
      <c r="F2657" t="s">
        <v>3898</v>
      </c>
      <c r="G2657" t="s">
        <v>2186</v>
      </c>
      <c r="H2657" t="s">
        <v>420</v>
      </c>
      <c r="I2657" t="s">
        <v>2782</v>
      </c>
      <c r="J2657" t="s">
        <v>37</v>
      </c>
      <c r="K2657" t="s">
        <v>761</v>
      </c>
      <c r="L2657" t="s">
        <v>39</v>
      </c>
      <c r="M2657">
        <v>747981929</v>
      </c>
      <c r="N2657">
        <v>0</v>
      </c>
      <c r="O2657">
        <v>747981929</v>
      </c>
      <c r="P2657">
        <v>747981929</v>
      </c>
      <c r="Q2657" t="s">
        <v>2892</v>
      </c>
      <c r="R2657" t="s">
        <v>3166</v>
      </c>
      <c r="S2657" t="s">
        <v>588</v>
      </c>
      <c r="T2657" t="s">
        <v>588</v>
      </c>
      <c r="U2657" t="s">
        <v>588</v>
      </c>
      <c r="V2657" t="s">
        <v>588</v>
      </c>
      <c r="W2657" t="s">
        <v>588</v>
      </c>
      <c r="X2657" t="str">
        <f t="shared" si="41"/>
        <v>Inversión</v>
      </c>
      <c r="Y2657" t="s">
        <v>2186</v>
      </c>
    </row>
    <row r="2658" spans="1:25" x14ac:dyDescent="0.2">
      <c r="A2658" t="s">
        <v>3181</v>
      </c>
      <c r="B2658" t="s">
        <v>3941</v>
      </c>
      <c r="C2658" s="71" t="s">
        <v>3942</v>
      </c>
      <c r="D2658" t="s">
        <v>583</v>
      </c>
      <c r="E2658" t="s">
        <v>602</v>
      </c>
      <c r="F2658" t="s">
        <v>3898</v>
      </c>
      <c r="G2658" t="s">
        <v>2186</v>
      </c>
      <c r="H2658" t="s">
        <v>409</v>
      </c>
      <c r="I2658" t="s">
        <v>2193</v>
      </c>
      <c r="J2658" t="s">
        <v>37</v>
      </c>
      <c r="K2658" t="s">
        <v>761</v>
      </c>
      <c r="L2658" t="s">
        <v>39</v>
      </c>
      <c r="M2658">
        <v>150000000</v>
      </c>
      <c r="N2658">
        <v>0</v>
      </c>
      <c r="O2658">
        <v>150000000</v>
      </c>
      <c r="P2658">
        <v>150000000</v>
      </c>
      <c r="Q2658" t="s">
        <v>3943</v>
      </c>
      <c r="R2658" t="s">
        <v>3262</v>
      </c>
      <c r="S2658" t="s">
        <v>588</v>
      </c>
      <c r="T2658" t="s">
        <v>588</v>
      </c>
      <c r="U2658" t="s">
        <v>588</v>
      </c>
      <c r="V2658" t="s">
        <v>588</v>
      </c>
      <c r="W2658" t="s">
        <v>588</v>
      </c>
      <c r="X2658" t="str">
        <f t="shared" si="41"/>
        <v>Inversión</v>
      </c>
      <c r="Y2658" t="s">
        <v>2186</v>
      </c>
    </row>
    <row r="2659" spans="1:25" x14ac:dyDescent="0.2">
      <c r="A2659" t="s">
        <v>3187</v>
      </c>
      <c r="B2659" t="s">
        <v>3941</v>
      </c>
      <c r="C2659" s="71" t="s">
        <v>3944</v>
      </c>
      <c r="D2659" t="s">
        <v>583</v>
      </c>
      <c r="E2659" t="s">
        <v>602</v>
      </c>
      <c r="F2659" t="s">
        <v>3898</v>
      </c>
      <c r="G2659" t="s">
        <v>2186</v>
      </c>
      <c r="H2659" t="s">
        <v>412</v>
      </c>
      <c r="I2659" t="s">
        <v>2893</v>
      </c>
      <c r="J2659" t="s">
        <v>37</v>
      </c>
      <c r="K2659" t="s">
        <v>761</v>
      </c>
      <c r="L2659" t="s">
        <v>39</v>
      </c>
      <c r="M2659">
        <v>225000000</v>
      </c>
      <c r="N2659">
        <v>0</v>
      </c>
      <c r="O2659">
        <v>225000000</v>
      </c>
      <c r="P2659">
        <v>225000000</v>
      </c>
      <c r="Q2659" t="s">
        <v>2894</v>
      </c>
      <c r="R2659" t="s">
        <v>3178</v>
      </c>
      <c r="S2659" t="s">
        <v>588</v>
      </c>
      <c r="T2659" t="s">
        <v>588</v>
      </c>
      <c r="U2659" t="s">
        <v>588</v>
      </c>
      <c r="V2659" t="s">
        <v>588</v>
      </c>
      <c r="W2659" t="s">
        <v>588</v>
      </c>
      <c r="X2659" t="str">
        <f t="shared" si="41"/>
        <v>Inversión</v>
      </c>
      <c r="Y2659" t="s">
        <v>2186</v>
      </c>
    </row>
    <row r="2660" spans="1:25" x14ac:dyDescent="0.2">
      <c r="A2660" t="s">
        <v>3165</v>
      </c>
      <c r="B2660" t="s">
        <v>3941</v>
      </c>
      <c r="C2660" s="71" t="s">
        <v>3945</v>
      </c>
      <c r="D2660" t="s">
        <v>583</v>
      </c>
      <c r="E2660" t="s">
        <v>602</v>
      </c>
      <c r="F2660" t="s">
        <v>3898</v>
      </c>
      <c r="G2660" t="s">
        <v>2186</v>
      </c>
      <c r="H2660" t="s">
        <v>420</v>
      </c>
      <c r="I2660" t="s">
        <v>2782</v>
      </c>
      <c r="J2660" t="s">
        <v>37</v>
      </c>
      <c r="K2660" t="s">
        <v>761</v>
      </c>
      <c r="L2660" t="s">
        <v>39</v>
      </c>
      <c r="M2660">
        <v>1153950000</v>
      </c>
      <c r="N2660">
        <v>0</v>
      </c>
      <c r="O2660">
        <v>1153950000</v>
      </c>
      <c r="P2660">
        <v>1153950000</v>
      </c>
      <c r="Q2660" t="s">
        <v>2895</v>
      </c>
      <c r="R2660" t="s">
        <v>3265</v>
      </c>
      <c r="S2660" t="s">
        <v>588</v>
      </c>
      <c r="T2660" t="s">
        <v>588</v>
      </c>
      <c r="U2660" t="s">
        <v>588</v>
      </c>
      <c r="V2660" t="s">
        <v>588</v>
      </c>
      <c r="W2660" t="s">
        <v>588</v>
      </c>
      <c r="X2660" t="str">
        <f t="shared" si="41"/>
        <v>Inversión</v>
      </c>
      <c r="Y2660" t="s">
        <v>2186</v>
      </c>
    </row>
    <row r="2661" spans="1:25" x14ac:dyDescent="0.2">
      <c r="A2661" t="s">
        <v>3171</v>
      </c>
      <c r="B2661" t="s">
        <v>3254</v>
      </c>
      <c r="C2661" s="71" t="s">
        <v>3946</v>
      </c>
      <c r="D2661" t="s">
        <v>583</v>
      </c>
      <c r="E2661" t="s">
        <v>584</v>
      </c>
      <c r="F2661" t="s">
        <v>3898</v>
      </c>
      <c r="G2661" t="s">
        <v>2186</v>
      </c>
      <c r="H2661" t="s">
        <v>416</v>
      </c>
      <c r="I2661" t="s">
        <v>2896</v>
      </c>
      <c r="J2661" t="s">
        <v>37</v>
      </c>
      <c r="K2661" t="s">
        <v>761</v>
      </c>
      <c r="L2661" t="s">
        <v>39</v>
      </c>
      <c r="M2661">
        <v>33522811</v>
      </c>
      <c r="N2661">
        <v>0</v>
      </c>
      <c r="O2661">
        <v>33522811</v>
      </c>
      <c r="P2661">
        <v>12770595</v>
      </c>
      <c r="Q2661" t="s">
        <v>3947</v>
      </c>
      <c r="R2661" t="s">
        <v>3216</v>
      </c>
      <c r="S2661" t="s">
        <v>3187</v>
      </c>
      <c r="T2661" t="s">
        <v>588</v>
      </c>
      <c r="U2661" t="s">
        <v>588</v>
      </c>
      <c r="V2661" t="s">
        <v>588</v>
      </c>
      <c r="W2661" t="s">
        <v>588</v>
      </c>
      <c r="X2661" t="str">
        <f t="shared" si="41"/>
        <v>Inversión</v>
      </c>
      <c r="Y2661" t="s">
        <v>2186</v>
      </c>
    </row>
    <row r="2662" spans="1:25" x14ac:dyDescent="0.2">
      <c r="A2662" t="s">
        <v>3177</v>
      </c>
      <c r="B2662" t="s">
        <v>3254</v>
      </c>
      <c r="C2662" s="71" t="s">
        <v>3948</v>
      </c>
      <c r="D2662" t="s">
        <v>583</v>
      </c>
      <c r="E2662" t="s">
        <v>584</v>
      </c>
      <c r="F2662" t="s">
        <v>3898</v>
      </c>
      <c r="G2662" t="s">
        <v>2186</v>
      </c>
      <c r="H2662" t="s">
        <v>416</v>
      </c>
      <c r="I2662" t="s">
        <v>2896</v>
      </c>
      <c r="J2662" t="s">
        <v>37</v>
      </c>
      <c r="K2662" t="s">
        <v>761</v>
      </c>
      <c r="L2662" t="s">
        <v>39</v>
      </c>
      <c r="M2662">
        <v>33522811</v>
      </c>
      <c r="N2662">
        <v>0</v>
      </c>
      <c r="O2662">
        <v>33522811</v>
      </c>
      <c r="P2662">
        <v>13089860</v>
      </c>
      <c r="Q2662" t="s">
        <v>3947</v>
      </c>
      <c r="R2662" t="s">
        <v>3640</v>
      </c>
      <c r="S2662" t="s">
        <v>3171</v>
      </c>
      <c r="T2662" t="s">
        <v>588</v>
      </c>
      <c r="U2662" t="s">
        <v>588</v>
      </c>
      <c r="V2662" t="s">
        <v>588</v>
      </c>
      <c r="W2662" t="s">
        <v>588</v>
      </c>
      <c r="X2662" t="str">
        <f t="shared" si="41"/>
        <v>Inversión</v>
      </c>
      <c r="Y2662" t="s">
        <v>2186</v>
      </c>
    </row>
    <row r="2663" spans="1:25" x14ac:dyDescent="0.2">
      <c r="A2663" t="s">
        <v>3139</v>
      </c>
      <c r="B2663" t="s">
        <v>3254</v>
      </c>
      <c r="C2663" s="71" t="s">
        <v>3949</v>
      </c>
      <c r="D2663" t="s">
        <v>583</v>
      </c>
      <c r="E2663" t="s">
        <v>584</v>
      </c>
      <c r="F2663" t="s">
        <v>3898</v>
      </c>
      <c r="G2663" t="s">
        <v>2186</v>
      </c>
      <c r="H2663" t="s">
        <v>416</v>
      </c>
      <c r="I2663" t="s">
        <v>2896</v>
      </c>
      <c r="J2663" t="s">
        <v>37</v>
      </c>
      <c r="K2663" t="s">
        <v>761</v>
      </c>
      <c r="L2663" t="s">
        <v>39</v>
      </c>
      <c r="M2663">
        <v>33522811</v>
      </c>
      <c r="N2663">
        <v>0</v>
      </c>
      <c r="O2663">
        <v>33522811</v>
      </c>
      <c r="P2663">
        <v>16921038</v>
      </c>
      <c r="Q2663" t="s">
        <v>3947</v>
      </c>
      <c r="R2663" t="s">
        <v>3299</v>
      </c>
      <c r="S2663" t="s">
        <v>3160</v>
      </c>
      <c r="T2663" t="s">
        <v>588</v>
      </c>
      <c r="U2663" t="s">
        <v>588</v>
      </c>
      <c r="V2663" t="s">
        <v>588</v>
      </c>
      <c r="W2663" t="s">
        <v>588</v>
      </c>
      <c r="X2663" t="str">
        <f t="shared" si="41"/>
        <v>Inversión</v>
      </c>
      <c r="Y2663" t="s">
        <v>2186</v>
      </c>
    </row>
    <row r="2664" spans="1:25" x14ac:dyDescent="0.2">
      <c r="A2664" t="s">
        <v>3190</v>
      </c>
      <c r="B2664" t="s">
        <v>3254</v>
      </c>
      <c r="C2664" s="71" t="s">
        <v>3950</v>
      </c>
      <c r="D2664" t="s">
        <v>583</v>
      </c>
      <c r="E2664" t="s">
        <v>602</v>
      </c>
      <c r="F2664" t="s">
        <v>3898</v>
      </c>
      <c r="G2664" t="s">
        <v>2186</v>
      </c>
      <c r="H2664" t="s">
        <v>416</v>
      </c>
      <c r="I2664" t="s">
        <v>2896</v>
      </c>
      <c r="J2664" t="s">
        <v>37</v>
      </c>
      <c r="K2664" t="s">
        <v>761</v>
      </c>
      <c r="L2664" t="s">
        <v>39</v>
      </c>
      <c r="M2664">
        <v>41388011</v>
      </c>
      <c r="N2664">
        <v>0</v>
      </c>
      <c r="O2664">
        <v>41388011</v>
      </c>
      <c r="P2664">
        <v>41388011</v>
      </c>
      <c r="Q2664" t="s">
        <v>3951</v>
      </c>
      <c r="R2664" t="s">
        <v>3073</v>
      </c>
      <c r="S2664" t="s">
        <v>588</v>
      </c>
      <c r="T2664" t="s">
        <v>588</v>
      </c>
      <c r="U2664" t="s">
        <v>588</v>
      </c>
      <c r="V2664" t="s">
        <v>588</v>
      </c>
      <c r="W2664" t="s">
        <v>588</v>
      </c>
      <c r="X2664" t="str">
        <f t="shared" si="41"/>
        <v>Inversión</v>
      </c>
      <c r="Y2664" t="s">
        <v>2186</v>
      </c>
    </row>
    <row r="2665" spans="1:25" x14ac:dyDescent="0.2">
      <c r="A2665" t="s">
        <v>3194</v>
      </c>
      <c r="B2665" t="s">
        <v>3254</v>
      </c>
      <c r="C2665" s="71" t="s">
        <v>3952</v>
      </c>
      <c r="D2665" t="s">
        <v>583</v>
      </c>
      <c r="E2665" t="s">
        <v>584</v>
      </c>
      <c r="F2665" t="s">
        <v>3898</v>
      </c>
      <c r="G2665" t="s">
        <v>2186</v>
      </c>
      <c r="H2665" t="s">
        <v>414</v>
      </c>
      <c r="I2665" t="s">
        <v>2897</v>
      </c>
      <c r="J2665" t="s">
        <v>37</v>
      </c>
      <c r="K2665" t="s">
        <v>761</v>
      </c>
      <c r="L2665" t="s">
        <v>39</v>
      </c>
      <c r="M2665">
        <v>29590211</v>
      </c>
      <c r="N2665">
        <v>0</v>
      </c>
      <c r="O2665">
        <v>29590211</v>
      </c>
      <c r="P2665">
        <v>11272464</v>
      </c>
      <c r="Q2665" t="s">
        <v>3953</v>
      </c>
      <c r="R2665" t="s">
        <v>3066</v>
      </c>
      <c r="S2665" t="s">
        <v>9186</v>
      </c>
      <c r="T2665" t="s">
        <v>588</v>
      </c>
      <c r="U2665" t="s">
        <v>588</v>
      </c>
      <c r="V2665" t="s">
        <v>588</v>
      </c>
      <c r="W2665" t="s">
        <v>588</v>
      </c>
      <c r="X2665" t="str">
        <f t="shared" si="41"/>
        <v>Inversión</v>
      </c>
      <c r="Y2665" t="s">
        <v>2186</v>
      </c>
    </row>
    <row r="2666" spans="1:25" x14ac:dyDescent="0.2">
      <c r="A2666" t="s">
        <v>3200</v>
      </c>
      <c r="B2666" t="s">
        <v>3254</v>
      </c>
      <c r="C2666" s="71" t="s">
        <v>3954</v>
      </c>
      <c r="D2666" t="s">
        <v>583</v>
      </c>
      <c r="E2666" t="s">
        <v>584</v>
      </c>
      <c r="F2666" t="s">
        <v>3898</v>
      </c>
      <c r="G2666" t="s">
        <v>2186</v>
      </c>
      <c r="H2666" t="s">
        <v>414</v>
      </c>
      <c r="I2666" t="s">
        <v>2897</v>
      </c>
      <c r="J2666" t="s">
        <v>37</v>
      </c>
      <c r="K2666" t="s">
        <v>761</v>
      </c>
      <c r="L2666" t="s">
        <v>39</v>
      </c>
      <c r="M2666">
        <v>29590211</v>
      </c>
      <c r="N2666">
        <v>0</v>
      </c>
      <c r="O2666">
        <v>29590211</v>
      </c>
      <c r="P2666">
        <v>9863404</v>
      </c>
      <c r="Q2666" t="s">
        <v>3953</v>
      </c>
      <c r="R2666" t="s">
        <v>3201</v>
      </c>
      <c r="S2666" t="s">
        <v>3177</v>
      </c>
      <c r="T2666" t="s">
        <v>588</v>
      </c>
      <c r="U2666" t="s">
        <v>588</v>
      </c>
      <c r="V2666" t="s">
        <v>588</v>
      </c>
      <c r="W2666" t="s">
        <v>588</v>
      </c>
      <c r="X2666" t="str">
        <f t="shared" si="41"/>
        <v>Inversión</v>
      </c>
      <c r="Y2666" t="s">
        <v>2186</v>
      </c>
    </row>
    <row r="2667" spans="1:25" x14ac:dyDescent="0.2">
      <c r="A2667" t="s">
        <v>3146</v>
      </c>
      <c r="B2667" t="s">
        <v>3254</v>
      </c>
      <c r="C2667" s="71" t="s">
        <v>3955</v>
      </c>
      <c r="D2667" t="s">
        <v>583</v>
      </c>
      <c r="E2667" t="s">
        <v>584</v>
      </c>
      <c r="F2667" t="s">
        <v>3898</v>
      </c>
      <c r="G2667" t="s">
        <v>2186</v>
      </c>
      <c r="H2667" t="s">
        <v>414</v>
      </c>
      <c r="I2667" t="s">
        <v>2897</v>
      </c>
      <c r="J2667" t="s">
        <v>37</v>
      </c>
      <c r="K2667" t="s">
        <v>761</v>
      </c>
      <c r="L2667" t="s">
        <v>39</v>
      </c>
      <c r="M2667">
        <v>33522811</v>
      </c>
      <c r="N2667">
        <v>0</v>
      </c>
      <c r="O2667">
        <v>33522811</v>
      </c>
      <c r="P2667">
        <v>11174271</v>
      </c>
      <c r="Q2667" t="s">
        <v>3956</v>
      </c>
      <c r="R2667" t="s">
        <v>3291</v>
      </c>
      <c r="S2667" t="s">
        <v>3155</v>
      </c>
      <c r="T2667" t="s">
        <v>3060</v>
      </c>
      <c r="U2667" t="s">
        <v>588</v>
      </c>
      <c r="V2667" t="s">
        <v>588</v>
      </c>
      <c r="W2667" t="s">
        <v>588</v>
      </c>
      <c r="X2667" t="str">
        <f t="shared" si="41"/>
        <v>Inversión</v>
      </c>
      <c r="Y2667" t="s">
        <v>2186</v>
      </c>
    </row>
    <row r="2668" spans="1:25" x14ac:dyDescent="0.2">
      <c r="A2668" t="s">
        <v>3211</v>
      </c>
      <c r="B2668" t="s">
        <v>3254</v>
      </c>
      <c r="C2668" s="71" t="s">
        <v>3957</v>
      </c>
      <c r="D2668" t="s">
        <v>583</v>
      </c>
      <c r="E2668" t="s">
        <v>584</v>
      </c>
      <c r="F2668" t="s">
        <v>3898</v>
      </c>
      <c r="G2668" t="s">
        <v>2186</v>
      </c>
      <c r="H2668" t="s">
        <v>416</v>
      </c>
      <c r="I2668" t="s">
        <v>2896</v>
      </c>
      <c r="J2668" t="s">
        <v>37</v>
      </c>
      <c r="K2668" t="s">
        <v>761</v>
      </c>
      <c r="L2668" t="s">
        <v>39</v>
      </c>
      <c r="M2668">
        <v>33522811</v>
      </c>
      <c r="N2668">
        <v>0</v>
      </c>
      <c r="O2668">
        <v>33522811</v>
      </c>
      <c r="P2668">
        <v>17559945</v>
      </c>
      <c r="Q2668" t="s">
        <v>3958</v>
      </c>
      <c r="R2668" t="s">
        <v>3285</v>
      </c>
      <c r="S2668" t="s">
        <v>3150</v>
      </c>
      <c r="T2668" t="s">
        <v>588</v>
      </c>
      <c r="U2668" t="s">
        <v>588</v>
      </c>
      <c r="V2668" t="s">
        <v>588</v>
      </c>
      <c r="W2668" t="s">
        <v>588</v>
      </c>
      <c r="X2668" t="str">
        <f t="shared" si="41"/>
        <v>Inversión</v>
      </c>
      <c r="Y2668" t="s">
        <v>2186</v>
      </c>
    </row>
    <row r="2669" spans="1:25" x14ac:dyDescent="0.2">
      <c r="A2669" t="s">
        <v>3215</v>
      </c>
      <c r="B2669" t="s">
        <v>3254</v>
      </c>
      <c r="C2669" s="71" t="s">
        <v>3959</v>
      </c>
      <c r="D2669" t="s">
        <v>583</v>
      </c>
      <c r="E2669" t="s">
        <v>584</v>
      </c>
      <c r="F2669" t="s">
        <v>3898</v>
      </c>
      <c r="G2669" t="s">
        <v>2186</v>
      </c>
      <c r="H2669" t="s">
        <v>416</v>
      </c>
      <c r="I2669" t="s">
        <v>2896</v>
      </c>
      <c r="J2669" t="s">
        <v>37</v>
      </c>
      <c r="K2669" t="s">
        <v>761</v>
      </c>
      <c r="L2669" t="s">
        <v>39</v>
      </c>
      <c r="M2669">
        <v>33522811</v>
      </c>
      <c r="N2669">
        <v>0</v>
      </c>
      <c r="O2669">
        <v>33522811</v>
      </c>
      <c r="P2669">
        <v>11174270</v>
      </c>
      <c r="Q2669" t="s">
        <v>3960</v>
      </c>
      <c r="R2669" t="s">
        <v>3060</v>
      </c>
      <c r="S2669" t="s">
        <v>3145</v>
      </c>
      <c r="T2669" t="s">
        <v>588</v>
      </c>
      <c r="U2669" t="s">
        <v>588</v>
      </c>
      <c r="V2669" t="s">
        <v>588</v>
      </c>
      <c r="W2669" t="s">
        <v>588</v>
      </c>
      <c r="X2669" t="str">
        <f t="shared" si="41"/>
        <v>Inversión</v>
      </c>
      <c r="Y2669" t="s">
        <v>2186</v>
      </c>
    </row>
    <row r="2670" spans="1:25" x14ac:dyDescent="0.2">
      <c r="A2670" t="s">
        <v>3160</v>
      </c>
      <c r="B2670" t="s">
        <v>3254</v>
      </c>
      <c r="C2670" s="71" t="s">
        <v>3961</v>
      </c>
      <c r="D2670" t="s">
        <v>583</v>
      </c>
      <c r="E2670" t="s">
        <v>584</v>
      </c>
      <c r="F2670" t="s">
        <v>3898</v>
      </c>
      <c r="G2670" t="s">
        <v>2186</v>
      </c>
      <c r="H2670" t="s">
        <v>416</v>
      </c>
      <c r="I2670" t="s">
        <v>2896</v>
      </c>
      <c r="J2670" t="s">
        <v>37</v>
      </c>
      <c r="K2670" t="s">
        <v>761</v>
      </c>
      <c r="L2670" t="s">
        <v>39</v>
      </c>
      <c r="M2670">
        <v>41388011</v>
      </c>
      <c r="N2670">
        <v>0</v>
      </c>
      <c r="O2670">
        <v>41388011</v>
      </c>
      <c r="P2670">
        <v>13796004</v>
      </c>
      <c r="Q2670" t="s">
        <v>3962</v>
      </c>
      <c r="R2670" t="s">
        <v>3184</v>
      </c>
      <c r="S2670" t="s">
        <v>3132</v>
      </c>
      <c r="T2670" t="s">
        <v>588</v>
      </c>
      <c r="U2670" t="s">
        <v>588</v>
      </c>
      <c r="V2670" t="s">
        <v>588</v>
      </c>
      <c r="W2670" t="s">
        <v>588</v>
      </c>
      <c r="X2670" t="str">
        <f t="shared" si="41"/>
        <v>Inversión</v>
      </c>
      <c r="Y2670" t="s">
        <v>2186</v>
      </c>
    </row>
    <row r="2671" spans="1:25" x14ac:dyDescent="0.2">
      <c r="A2671" t="s">
        <v>3150</v>
      </c>
      <c r="B2671" t="s">
        <v>3254</v>
      </c>
      <c r="C2671" s="71" t="s">
        <v>3963</v>
      </c>
      <c r="D2671" t="s">
        <v>583</v>
      </c>
      <c r="E2671" t="s">
        <v>584</v>
      </c>
      <c r="F2671" t="s">
        <v>3898</v>
      </c>
      <c r="G2671" t="s">
        <v>2186</v>
      </c>
      <c r="H2671" t="s">
        <v>416</v>
      </c>
      <c r="I2671" t="s">
        <v>2896</v>
      </c>
      <c r="J2671" t="s">
        <v>37</v>
      </c>
      <c r="K2671" t="s">
        <v>761</v>
      </c>
      <c r="L2671" t="s">
        <v>39</v>
      </c>
      <c r="M2671">
        <v>33522811</v>
      </c>
      <c r="N2671">
        <v>0</v>
      </c>
      <c r="O2671">
        <v>33522811</v>
      </c>
      <c r="P2671">
        <v>11174270</v>
      </c>
      <c r="Q2671" t="s">
        <v>3964</v>
      </c>
      <c r="R2671" t="s">
        <v>3272</v>
      </c>
      <c r="S2671" t="s">
        <v>3118</v>
      </c>
      <c r="T2671" t="s">
        <v>3278</v>
      </c>
      <c r="U2671" t="s">
        <v>588</v>
      </c>
      <c r="V2671" t="s">
        <v>588</v>
      </c>
      <c r="W2671" t="s">
        <v>588</v>
      </c>
      <c r="X2671" t="str">
        <f t="shared" si="41"/>
        <v>Inversión</v>
      </c>
      <c r="Y2671" t="s">
        <v>2186</v>
      </c>
    </row>
    <row r="2672" spans="1:25" x14ac:dyDescent="0.2">
      <c r="A2672" t="s">
        <v>3223</v>
      </c>
      <c r="B2672" t="s">
        <v>3965</v>
      </c>
      <c r="C2672" s="71" t="s">
        <v>3966</v>
      </c>
      <c r="D2672" t="s">
        <v>583</v>
      </c>
      <c r="E2672" t="s">
        <v>602</v>
      </c>
      <c r="F2672" t="s">
        <v>3898</v>
      </c>
      <c r="G2672" t="s">
        <v>2186</v>
      </c>
      <c r="H2672" t="s">
        <v>418</v>
      </c>
      <c r="I2672" t="s">
        <v>2890</v>
      </c>
      <c r="J2672" t="s">
        <v>37</v>
      </c>
      <c r="K2672" t="s">
        <v>761</v>
      </c>
      <c r="L2672" t="s">
        <v>39</v>
      </c>
      <c r="M2672">
        <v>536637780</v>
      </c>
      <c r="N2672">
        <v>0</v>
      </c>
      <c r="O2672">
        <v>536637780</v>
      </c>
      <c r="P2672">
        <v>536637780</v>
      </c>
      <c r="Q2672" t="s">
        <v>2898</v>
      </c>
      <c r="R2672" t="s">
        <v>3206</v>
      </c>
      <c r="S2672" t="s">
        <v>588</v>
      </c>
      <c r="T2672" t="s">
        <v>588</v>
      </c>
      <c r="U2672" t="s">
        <v>588</v>
      </c>
      <c r="V2672" t="s">
        <v>588</v>
      </c>
      <c r="W2672" t="s">
        <v>588</v>
      </c>
      <c r="X2672" t="str">
        <f t="shared" si="41"/>
        <v>Inversión</v>
      </c>
      <c r="Y2672" t="s">
        <v>2186</v>
      </c>
    </row>
    <row r="2673" spans="1:25" x14ac:dyDescent="0.2">
      <c r="A2673" t="s">
        <v>3229</v>
      </c>
      <c r="B2673" t="s">
        <v>3967</v>
      </c>
      <c r="C2673" s="71" t="s">
        <v>3968</v>
      </c>
      <c r="D2673" t="s">
        <v>583</v>
      </c>
      <c r="E2673" t="s">
        <v>584</v>
      </c>
      <c r="F2673" t="s">
        <v>3898</v>
      </c>
      <c r="G2673" t="s">
        <v>2186</v>
      </c>
      <c r="H2673" t="s">
        <v>412</v>
      </c>
      <c r="I2673" t="s">
        <v>2893</v>
      </c>
      <c r="J2673" t="s">
        <v>37</v>
      </c>
      <c r="K2673" t="s">
        <v>761</v>
      </c>
      <c r="L2673" t="s">
        <v>39</v>
      </c>
      <c r="M2673">
        <v>2600000000</v>
      </c>
      <c r="N2673">
        <v>0</v>
      </c>
      <c r="O2673">
        <v>2600000000</v>
      </c>
      <c r="P2673">
        <v>0</v>
      </c>
      <c r="Q2673" t="s">
        <v>3969</v>
      </c>
      <c r="R2673" t="s">
        <v>3504</v>
      </c>
      <c r="S2673" t="s">
        <v>3215</v>
      </c>
      <c r="T2673" t="s">
        <v>588</v>
      </c>
      <c r="U2673" t="s">
        <v>588</v>
      </c>
      <c r="V2673" t="s">
        <v>588</v>
      </c>
      <c r="W2673" t="s">
        <v>588</v>
      </c>
      <c r="X2673" t="str">
        <f t="shared" si="41"/>
        <v>Inversión</v>
      </c>
      <c r="Y2673" t="s">
        <v>2186</v>
      </c>
    </row>
    <row r="2674" spans="1:25" x14ac:dyDescent="0.2">
      <c r="A2674" t="s">
        <v>3235</v>
      </c>
      <c r="B2674" t="s">
        <v>8874</v>
      </c>
      <c r="C2674" s="71" t="s">
        <v>9187</v>
      </c>
      <c r="D2674" t="s">
        <v>583</v>
      </c>
      <c r="E2674" t="s">
        <v>602</v>
      </c>
      <c r="F2674" t="s">
        <v>3898</v>
      </c>
      <c r="G2674" t="s">
        <v>2186</v>
      </c>
      <c r="H2674" t="s">
        <v>420</v>
      </c>
      <c r="I2674" t="s">
        <v>2782</v>
      </c>
      <c r="J2674" t="s">
        <v>37</v>
      </c>
      <c r="K2674" t="s">
        <v>761</v>
      </c>
      <c r="L2674" t="s">
        <v>39</v>
      </c>
      <c r="M2674">
        <v>230000000</v>
      </c>
      <c r="N2674">
        <v>0</v>
      </c>
      <c r="O2674">
        <v>230000000</v>
      </c>
      <c r="P2674">
        <v>230000000</v>
      </c>
      <c r="Q2674" t="s">
        <v>9188</v>
      </c>
      <c r="R2674" t="s">
        <v>3230</v>
      </c>
      <c r="S2674" t="s">
        <v>588</v>
      </c>
      <c r="T2674" t="s">
        <v>588</v>
      </c>
      <c r="U2674" t="s">
        <v>588</v>
      </c>
      <c r="V2674" t="s">
        <v>588</v>
      </c>
      <c r="W2674" t="s">
        <v>588</v>
      </c>
      <c r="X2674" t="str">
        <f t="shared" si="41"/>
        <v>Inversión</v>
      </c>
      <c r="Y2674" t="s">
        <v>2186</v>
      </c>
    </row>
    <row r="2675" spans="1:25" x14ac:dyDescent="0.2">
      <c r="A2675" t="s">
        <v>3167</v>
      </c>
      <c r="B2675" t="s">
        <v>8874</v>
      </c>
      <c r="C2675" s="71" t="s">
        <v>9189</v>
      </c>
      <c r="D2675" t="s">
        <v>583</v>
      </c>
      <c r="E2675" t="s">
        <v>602</v>
      </c>
      <c r="F2675" t="s">
        <v>3898</v>
      </c>
      <c r="G2675" t="s">
        <v>2186</v>
      </c>
      <c r="H2675" t="s">
        <v>420</v>
      </c>
      <c r="I2675" t="s">
        <v>2782</v>
      </c>
      <c r="J2675" t="s">
        <v>37</v>
      </c>
      <c r="K2675" t="s">
        <v>761</v>
      </c>
      <c r="L2675" t="s">
        <v>39</v>
      </c>
      <c r="M2675">
        <v>43000000</v>
      </c>
      <c r="N2675">
        <v>0</v>
      </c>
      <c r="O2675">
        <v>43000000</v>
      </c>
      <c r="P2675">
        <v>43000000</v>
      </c>
      <c r="Q2675" t="s">
        <v>9190</v>
      </c>
      <c r="R2675" t="s">
        <v>3750</v>
      </c>
      <c r="S2675" t="s">
        <v>588</v>
      </c>
      <c r="T2675" t="s">
        <v>588</v>
      </c>
      <c r="U2675" t="s">
        <v>588</v>
      </c>
      <c r="V2675" t="s">
        <v>588</v>
      </c>
      <c r="W2675" t="s">
        <v>588</v>
      </c>
      <c r="X2675" t="str">
        <f t="shared" si="41"/>
        <v>Inversión</v>
      </c>
      <c r="Y2675" t="s">
        <v>2186</v>
      </c>
    </row>
    <row r="2676" spans="1:25" x14ac:dyDescent="0.2">
      <c r="A2676" t="s">
        <v>3245</v>
      </c>
      <c r="B2676" t="s">
        <v>8874</v>
      </c>
      <c r="C2676" s="71" t="s">
        <v>9191</v>
      </c>
      <c r="D2676" t="s">
        <v>583</v>
      </c>
      <c r="E2676" t="s">
        <v>602</v>
      </c>
      <c r="F2676" t="s">
        <v>3898</v>
      </c>
      <c r="G2676" t="s">
        <v>2186</v>
      </c>
      <c r="H2676" t="s">
        <v>412</v>
      </c>
      <c r="I2676" t="s">
        <v>2893</v>
      </c>
      <c r="J2676" t="s">
        <v>37</v>
      </c>
      <c r="K2676" t="s">
        <v>761</v>
      </c>
      <c r="L2676" t="s">
        <v>39</v>
      </c>
      <c r="M2676">
        <v>3000000000</v>
      </c>
      <c r="N2676">
        <v>0</v>
      </c>
      <c r="O2676">
        <v>3000000000</v>
      </c>
      <c r="P2676">
        <v>3000000000</v>
      </c>
      <c r="Q2676" t="s">
        <v>9192</v>
      </c>
      <c r="R2676" t="s">
        <v>3755</v>
      </c>
      <c r="S2676" t="s">
        <v>588</v>
      </c>
      <c r="T2676" t="s">
        <v>588</v>
      </c>
      <c r="U2676" t="s">
        <v>588</v>
      </c>
      <c r="V2676" t="s">
        <v>588</v>
      </c>
      <c r="W2676" t="s">
        <v>588</v>
      </c>
      <c r="X2676" t="str">
        <f t="shared" si="41"/>
        <v>Inversión</v>
      </c>
      <c r="Y2676" t="s">
        <v>2186</v>
      </c>
    </row>
    <row r="2677" spans="1:25" x14ac:dyDescent="0.2">
      <c r="A2677" t="s">
        <v>3034</v>
      </c>
      <c r="B2677" t="s">
        <v>3720</v>
      </c>
      <c r="C2677" s="71" t="s">
        <v>4918</v>
      </c>
      <c r="D2677" t="s">
        <v>583</v>
      </c>
      <c r="E2677" t="s">
        <v>584</v>
      </c>
      <c r="F2677" t="s">
        <v>4919</v>
      </c>
      <c r="G2677" t="s">
        <v>2577</v>
      </c>
      <c r="H2677" t="s">
        <v>186</v>
      </c>
      <c r="I2677" t="s">
        <v>140</v>
      </c>
      <c r="J2677" t="s">
        <v>37</v>
      </c>
      <c r="K2677" t="s">
        <v>586</v>
      </c>
      <c r="L2677" t="s">
        <v>39</v>
      </c>
      <c r="M2677">
        <v>25500000</v>
      </c>
      <c r="N2677">
        <v>6131620</v>
      </c>
      <c r="O2677">
        <v>31631620</v>
      </c>
      <c r="P2677">
        <v>3508850</v>
      </c>
      <c r="Q2677" t="s">
        <v>2578</v>
      </c>
      <c r="R2677" t="s">
        <v>3034</v>
      </c>
      <c r="S2677" t="s">
        <v>11535</v>
      </c>
      <c r="T2677" t="s">
        <v>11536</v>
      </c>
      <c r="U2677" t="s">
        <v>11537</v>
      </c>
      <c r="V2677" t="s">
        <v>11538</v>
      </c>
      <c r="W2677" t="s">
        <v>588</v>
      </c>
      <c r="X2677" t="str">
        <f t="shared" si="41"/>
        <v>Funcionamiento</v>
      </c>
      <c r="Y2677" t="s">
        <v>2577</v>
      </c>
    </row>
    <row r="2678" spans="1:25" x14ac:dyDescent="0.2">
      <c r="A2678" t="s">
        <v>3037</v>
      </c>
      <c r="B2678" t="s">
        <v>3720</v>
      </c>
      <c r="C2678" s="71" t="s">
        <v>4920</v>
      </c>
      <c r="D2678" t="s">
        <v>583</v>
      </c>
      <c r="E2678" t="s">
        <v>584</v>
      </c>
      <c r="F2678" t="s">
        <v>4919</v>
      </c>
      <c r="G2678" t="s">
        <v>2577</v>
      </c>
      <c r="H2678" t="s">
        <v>190</v>
      </c>
      <c r="I2678" t="s">
        <v>145</v>
      </c>
      <c r="J2678" t="s">
        <v>37</v>
      </c>
      <c r="K2678" t="s">
        <v>586</v>
      </c>
      <c r="L2678" t="s">
        <v>39</v>
      </c>
      <c r="M2678">
        <v>0</v>
      </c>
      <c r="N2678">
        <v>2500000</v>
      </c>
      <c r="O2678">
        <v>2500000</v>
      </c>
      <c r="P2678">
        <v>824270</v>
      </c>
      <c r="Q2678" t="s">
        <v>2579</v>
      </c>
      <c r="R2678" t="s">
        <v>3037</v>
      </c>
      <c r="S2678" t="s">
        <v>9193</v>
      </c>
      <c r="T2678" t="s">
        <v>11539</v>
      </c>
      <c r="U2678" t="s">
        <v>11540</v>
      </c>
      <c r="V2678" t="s">
        <v>11541</v>
      </c>
      <c r="W2678" t="s">
        <v>588</v>
      </c>
      <c r="X2678" t="str">
        <f t="shared" si="41"/>
        <v>Funcionamiento</v>
      </c>
      <c r="Y2678" t="s">
        <v>2577</v>
      </c>
    </row>
    <row r="2679" spans="1:25" x14ac:dyDescent="0.2">
      <c r="A2679" t="s">
        <v>3037</v>
      </c>
      <c r="B2679" t="s">
        <v>3720</v>
      </c>
      <c r="C2679" s="71" t="s">
        <v>4920</v>
      </c>
      <c r="D2679" t="s">
        <v>583</v>
      </c>
      <c r="E2679" t="s">
        <v>584</v>
      </c>
      <c r="F2679" t="s">
        <v>4919</v>
      </c>
      <c r="G2679" t="s">
        <v>2577</v>
      </c>
      <c r="H2679" t="s">
        <v>186</v>
      </c>
      <c r="I2679" t="s">
        <v>140</v>
      </c>
      <c r="J2679" t="s">
        <v>37</v>
      </c>
      <c r="K2679" t="s">
        <v>586</v>
      </c>
      <c r="L2679" t="s">
        <v>39</v>
      </c>
      <c r="M2679">
        <v>2500000</v>
      </c>
      <c r="N2679">
        <v>0</v>
      </c>
      <c r="O2679">
        <v>2500000</v>
      </c>
      <c r="P2679">
        <v>163559</v>
      </c>
      <c r="Q2679" t="s">
        <v>2579</v>
      </c>
      <c r="R2679" t="s">
        <v>3037</v>
      </c>
      <c r="S2679" t="s">
        <v>9193</v>
      </c>
      <c r="T2679" t="s">
        <v>11539</v>
      </c>
      <c r="U2679" t="s">
        <v>11540</v>
      </c>
      <c r="V2679" t="s">
        <v>11541</v>
      </c>
      <c r="W2679" t="s">
        <v>588</v>
      </c>
      <c r="X2679" t="str">
        <f t="shared" si="41"/>
        <v>Funcionamiento</v>
      </c>
      <c r="Y2679" t="s">
        <v>2577</v>
      </c>
    </row>
    <row r="2680" spans="1:25" x14ac:dyDescent="0.2">
      <c r="A2680" t="s">
        <v>3043</v>
      </c>
      <c r="B2680" t="s">
        <v>3720</v>
      </c>
      <c r="C2680" s="71" t="s">
        <v>4921</v>
      </c>
      <c r="D2680" t="s">
        <v>583</v>
      </c>
      <c r="E2680" t="s">
        <v>644</v>
      </c>
      <c r="F2680" t="s">
        <v>4919</v>
      </c>
      <c r="G2680" t="s">
        <v>2577</v>
      </c>
      <c r="H2680" t="s">
        <v>187</v>
      </c>
      <c r="I2680" t="s">
        <v>141</v>
      </c>
      <c r="J2680" t="s">
        <v>37</v>
      </c>
      <c r="K2680" t="s">
        <v>586</v>
      </c>
      <c r="L2680" t="s">
        <v>39</v>
      </c>
      <c r="M2680">
        <v>28716096</v>
      </c>
      <c r="N2680">
        <v>-28716096</v>
      </c>
      <c r="O2680">
        <v>0</v>
      </c>
      <c r="P2680">
        <v>0</v>
      </c>
      <c r="Q2680" t="s">
        <v>2580</v>
      </c>
      <c r="R2680" t="s">
        <v>3043</v>
      </c>
      <c r="S2680" t="s">
        <v>3034</v>
      </c>
      <c r="T2680" t="s">
        <v>588</v>
      </c>
      <c r="U2680" t="s">
        <v>588</v>
      </c>
      <c r="V2680" t="s">
        <v>588</v>
      </c>
      <c r="W2680" t="s">
        <v>588</v>
      </c>
      <c r="X2680" t="str">
        <f t="shared" si="41"/>
        <v>Funcionamiento</v>
      </c>
      <c r="Y2680" t="s">
        <v>2577</v>
      </c>
    </row>
    <row r="2681" spans="1:25" x14ac:dyDescent="0.2">
      <c r="A2681" t="s">
        <v>3045</v>
      </c>
      <c r="B2681" t="s">
        <v>3720</v>
      </c>
      <c r="C2681" s="71" t="s">
        <v>4922</v>
      </c>
      <c r="D2681" t="s">
        <v>583</v>
      </c>
      <c r="E2681" t="s">
        <v>584</v>
      </c>
      <c r="F2681" t="s">
        <v>4919</v>
      </c>
      <c r="G2681" t="s">
        <v>2577</v>
      </c>
      <c r="H2681" t="s">
        <v>189</v>
      </c>
      <c r="I2681" t="s">
        <v>144</v>
      </c>
      <c r="J2681" t="s">
        <v>37</v>
      </c>
      <c r="K2681" t="s">
        <v>586</v>
      </c>
      <c r="L2681" t="s">
        <v>39</v>
      </c>
      <c r="M2681">
        <v>3200000</v>
      </c>
      <c r="N2681">
        <v>591968</v>
      </c>
      <c r="O2681">
        <v>3791968</v>
      </c>
      <c r="P2681">
        <v>124290</v>
      </c>
      <c r="Q2681" t="s">
        <v>2581</v>
      </c>
      <c r="R2681" t="s">
        <v>3045</v>
      </c>
      <c r="S2681" t="s">
        <v>11542</v>
      </c>
      <c r="T2681" t="s">
        <v>11543</v>
      </c>
      <c r="U2681" t="s">
        <v>11544</v>
      </c>
      <c r="V2681" t="s">
        <v>11545</v>
      </c>
      <c r="W2681" t="s">
        <v>588</v>
      </c>
      <c r="X2681" t="str">
        <f t="shared" si="41"/>
        <v>Funcionamiento</v>
      </c>
      <c r="Y2681" t="s">
        <v>2577</v>
      </c>
    </row>
    <row r="2682" spans="1:25" x14ac:dyDescent="0.2">
      <c r="A2682" t="s">
        <v>3052</v>
      </c>
      <c r="B2682" t="s">
        <v>3589</v>
      </c>
      <c r="C2682" s="71" t="s">
        <v>4923</v>
      </c>
      <c r="D2682" t="s">
        <v>583</v>
      </c>
      <c r="E2682" t="s">
        <v>584</v>
      </c>
      <c r="F2682" t="s">
        <v>4919</v>
      </c>
      <c r="G2682" t="s">
        <v>2577</v>
      </c>
      <c r="H2682" t="s">
        <v>101</v>
      </c>
      <c r="I2682" t="s">
        <v>142</v>
      </c>
      <c r="J2682" t="s">
        <v>37</v>
      </c>
      <c r="K2682" t="s">
        <v>586</v>
      </c>
      <c r="L2682" t="s">
        <v>39</v>
      </c>
      <c r="M2682">
        <v>28716096</v>
      </c>
      <c r="N2682">
        <v>0</v>
      </c>
      <c r="O2682">
        <v>28716096</v>
      </c>
      <c r="P2682">
        <v>363628</v>
      </c>
      <c r="Q2682" t="s">
        <v>2582</v>
      </c>
      <c r="R2682" t="s">
        <v>3052</v>
      </c>
      <c r="S2682" t="s">
        <v>9194</v>
      </c>
      <c r="T2682" t="s">
        <v>11546</v>
      </c>
      <c r="U2682" t="s">
        <v>11547</v>
      </c>
      <c r="V2682" t="s">
        <v>11548</v>
      </c>
      <c r="W2682" t="s">
        <v>588</v>
      </c>
      <c r="X2682" t="str">
        <f t="shared" si="41"/>
        <v>Funcionamiento</v>
      </c>
      <c r="Y2682" t="s">
        <v>2577</v>
      </c>
    </row>
    <row r="2683" spans="1:25" x14ac:dyDescent="0.2">
      <c r="A2683" t="s">
        <v>3055</v>
      </c>
      <c r="B2683" t="s">
        <v>3451</v>
      </c>
      <c r="C2683" s="71" t="s">
        <v>4924</v>
      </c>
      <c r="D2683" t="s">
        <v>583</v>
      </c>
      <c r="E2683" t="s">
        <v>584</v>
      </c>
      <c r="F2683" t="s">
        <v>4919</v>
      </c>
      <c r="G2683" t="s">
        <v>2577</v>
      </c>
      <c r="H2683" t="s">
        <v>164</v>
      </c>
      <c r="I2683" t="s">
        <v>118</v>
      </c>
      <c r="J2683" t="s">
        <v>37</v>
      </c>
      <c r="K2683" t="s">
        <v>586</v>
      </c>
      <c r="L2683" t="s">
        <v>39</v>
      </c>
      <c r="M2683">
        <v>43418864</v>
      </c>
      <c r="N2683">
        <v>0</v>
      </c>
      <c r="O2683">
        <v>43418864</v>
      </c>
      <c r="P2683">
        <v>0</v>
      </c>
      <c r="Q2683" t="s">
        <v>4925</v>
      </c>
      <c r="R2683" t="s">
        <v>3055</v>
      </c>
      <c r="S2683" t="s">
        <v>4926</v>
      </c>
      <c r="T2683" t="s">
        <v>588</v>
      </c>
      <c r="U2683" t="s">
        <v>4927</v>
      </c>
      <c r="V2683" t="s">
        <v>4928</v>
      </c>
      <c r="W2683" t="s">
        <v>588</v>
      </c>
      <c r="X2683" t="str">
        <f t="shared" si="41"/>
        <v>Funcionamiento</v>
      </c>
      <c r="Y2683" t="s">
        <v>2577</v>
      </c>
    </row>
    <row r="2684" spans="1:25" x14ac:dyDescent="0.2">
      <c r="A2684" t="s">
        <v>3055</v>
      </c>
      <c r="B2684" t="s">
        <v>3451</v>
      </c>
      <c r="C2684" s="71" t="s">
        <v>4924</v>
      </c>
      <c r="D2684" t="s">
        <v>583</v>
      </c>
      <c r="E2684" t="s">
        <v>584</v>
      </c>
      <c r="F2684" t="s">
        <v>4919</v>
      </c>
      <c r="G2684" t="s">
        <v>2577</v>
      </c>
      <c r="H2684" t="s">
        <v>166</v>
      </c>
      <c r="I2684" t="s">
        <v>120</v>
      </c>
      <c r="J2684" t="s">
        <v>37</v>
      </c>
      <c r="K2684" t="s">
        <v>586</v>
      </c>
      <c r="L2684" t="s">
        <v>39</v>
      </c>
      <c r="M2684">
        <v>1144380</v>
      </c>
      <c r="N2684">
        <v>0</v>
      </c>
      <c r="O2684">
        <v>1144380</v>
      </c>
      <c r="P2684">
        <v>0</v>
      </c>
      <c r="Q2684" t="s">
        <v>4925</v>
      </c>
      <c r="R2684" t="s">
        <v>3055</v>
      </c>
      <c r="S2684" t="s">
        <v>4926</v>
      </c>
      <c r="T2684" t="s">
        <v>588</v>
      </c>
      <c r="U2684" t="s">
        <v>4927</v>
      </c>
      <c r="V2684" t="s">
        <v>4928</v>
      </c>
      <c r="W2684" t="s">
        <v>588</v>
      </c>
      <c r="X2684" t="str">
        <f t="shared" si="41"/>
        <v>Funcionamiento</v>
      </c>
      <c r="Y2684" t="s">
        <v>2577</v>
      </c>
    </row>
    <row r="2685" spans="1:25" x14ac:dyDescent="0.2">
      <c r="A2685" t="s">
        <v>3055</v>
      </c>
      <c r="B2685" t="s">
        <v>3451</v>
      </c>
      <c r="C2685" s="71" t="s">
        <v>4924</v>
      </c>
      <c r="D2685" t="s">
        <v>583</v>
      </c>
      <c r="E2685" t="s">
        <v>584</v>
      </c>
      <c r="F2685" t="s">
        <v>4919</v>
      </c>
      <c r="G2685" t="s">
        <v>2577</v>
      </c>
      <c r="H2685" t="s">
        <v>171</v>
      </c>
      <c r="I2685" t="s">
        <v>125</v>
      </c>
      <c r="J2685" t="s">
        <v>37</v>
      </c>
      <c r="K2685" t="s">
        <v>586</v>
      </c>
      <c r="L2685" t="s">
        <v>39</v>
      </c>
      <c r="M2685">
        <v>4193224</v>
      </c>
      <c r="N2685">
        <v>0</v>
      </c>
      <c r="O2685">
        <v>4193224</v>
      </c>
      <c r="P2685">
        <v>0</v>
      </c>
      <c r="Q2685" t="s">
        <v>4925</v>
      </c>
      <c r="R2685" t="s">
        <v>3055</v>
      </c>
      <c r="S2685" t="s">
        <v>4926</v>
      </c>
      <c r="T2685" t="s">
        <v>588</v>
      </c>
      <c r="U2685" t="s">
        <v>4927</v>
      </c>
      <c r="V2685" t="s">
        <v>4928</v>
      </c>
      <c r="W2685" t="s">
        <v>588</v>
      </c>
      <c r="X2685" t="str">
        <f t="shared" si="41"/>
        <v>Funcionamiento</v>
      </c>
      <c r="Y2685" t="s">
        <v>2577</v>
      </c>
    </row>
    <row r="2686" spans="1:25" x14ac:dyDescent="0.2">
      <c r="A2686" t="s">
        <v>3055</v>
      </c>
      <c r="B2686" t="s">
        <v>3451</v>
      </c>
      <c r="C2686" s="71" t="s">
        <v>4924</v>
      </c>
      <c r="D2686" t="s">
        <v>583</v>
      </c>
      <c r="E2686" t="s">
        <v>584</v>
      </c>
      <c r="F2686" t="s">
        <v>4919</v>
      </c>
      <c r="G2686" t="s">
        <v>2577</v>
      </c>
      <c r="H2686" t="s">
        <v>179</v>
      </c>
      <c r="I2686" t="s">
        <v>133</v>
      </c>
      <c r="J2686" t="s">
        <v>37</v>
      </c>
      <c r="K2686" t="s">
        <v>586</v>
      </c>
      <c r="L2686" t="s">
        <v>39</v>
      </c>
      <c r="M2686">
        <v>5874422</v>
      </c>
      <c r="N2686">
        <v>0</v>
      </c>
      <c r="O2686">
        <v>5874422</v>
      </c>
      <c r="P2686">
        <v>0</v>
      </c>
      <c r="Q2686" t="s">
        <v>4925</v>
      </c>
      <c r="R2686" t="s">
        <v>3055</v>
      </c>
      <c r="S2686" t="s">
        <v>4926</v>
      </c>
      <c r="T2686" t="s">
        <v>588</v>
      </c>
      <c r="U2686" t="s">
        <v>4927</v>
      </c>
      <c r="V2686" t="s">
        <v>4928</v>
      </c>
      <c r="W2686" t="s">
        <v>588</v>
      </c>
      <c r="X2686" t="str">
        <f t="shared" si="41"/>
        <v>Funcionamiento</v>
      </c>
      <c r="Y2686" t="s">
        <v>2577</v>
      </c>
    </row>
    <row r="2687" spans="1:25" x14ac:dyDescent="0.2">
      <c r="A2687" t="s">
        <v>3055</v>
      </c>
      <c r="B2687" t="s">
        <v>3451</v>
      </c>
      <c r="C2687" s="71" t="s">
        <v>4924</v>
      </c>
      <c r="D2687" t="s">
        <v>583</v>
      </c>
      <c r="E2687" t="s">
        <v>584</v>
      </c>
      <c r="F2687" t="s">
        <v>4919</v>
      </c>
      <c r="G2687" t="s">
        <v>2577</v>
      </c>
      <c r="H2687" t="s">
        <v>180</v>
      </c>
      <c r="I2687" t="s">
        <v>134</v>
      </c>
      <c r="J2687" t="s">
        <v>37</v>
      </c>
      <c r="K2687" t="s">
        <v>586</v>
      </c>
      <c r="L2687" t="s">
        <v>39</v>
      </c>
      <c r="M2687">
        <v>499424</v>
      </c>
      <c r="N2687">
        <v>0</v>
      </c>
      <c r="O2687">
        <v>499424</v>
      </c>
      <c r="P2687">
        <v>0</v>
      </c>
      <c r="Q2687" t="s">
        <v>4925</v>
      </c>
      <c r="R2687" t="s">
        <v>3055</v>
      </c>
      <c r="S2687" t="s">
        <v>4926</v>
      </c>
      <c r="T2687" t="s">
        <v>588</v>
      </c>
      <c r="U2687" t="s">
        <v>4927</v>
      </c>
      <c r="V2687" t="s">
        <v>4928</v>
      </c>
      <c r="W2687" t="s">
        <v>588</v>
      </c>
      <c r="X2687" t="str">
        <f t="shared" si="41"/>
        <v>Funcionamiento</v>
      </c>
      <c r="Y2687" t="s">
        <v>2577</v>
      </c>
    </row>
    <row r="2688" spans="1:25" x14ac:dyDescent="0.2">
      <c r="A2688" t="s">
        <v>3055</v>
      </c>
      <c r="B2688" t="s">
        <v>3451</v>
      </c>
      <c r="C2688" s="71" t="s">
        <v>4924</v>
      </c>
      <c r="D2688" t="s">
        <v>583</v>
      </c>
      <c r="E2688" t="s">
        <v>584</v>
      </c>
      <c r="F2688" t="s">
        <v>4919</v>
      </c>
      <c r="G2688" t="s">
        <v>2577</v>
      </c>
      <c r="H2688" t="s">
        <v>169</v>
      </c>
      <c r="I2688" t="s">
        <v>123</v>
      </c>
      <c r="J2688" t="s">
        <v>37</v>
      </c>
      <c r="K2688" t="s">
        <v>586</v>
      </c>
      <c r="L2688" t="s">
        <v>39</v>
      </c>
      <c r="M2688">
        <v>1656190</v>
      </c>
      <c r="N2688">
        <v>0</v>
      </c>
      <c r="O2688">
        <v>1656190</v>
      </c>
      <c r="P2688">
        <v>0</v>
      </c>
      <c r="Q2688" t="s">
        <v>4925</v>
      </c>
      <c r="R2688" t="s">
        <v>3055</v>
      </c>
      <c r="S2688" t="s">
        <v>4926</v>
      </c>
      <c r="T2688" t="s">
        <v>588</v>
      </c>
      <c r="U2688" t="s">
        <v>4927</v>
      </c>
      <c r="V2688" t="s">
        <v>4928</v>
      </c>
      <c r="W2688" t="s">
        <v>588</v>
      </c>
      <c r="X2688" t="str">
        <f t="shared" si="41"/>
        <v>Funcionamiento</v>
      </c>
      <c r="Y2688" t="s">
        <v>2577</v>
      </c>
    </row>
    <row r="2689" spans="1:25" x14ac:dyDescent="0.2">
      <c r="A2689" t="s">
        <v>3055</v>
      </c>
      <c r="B2689" t="s">
        <v>3451</v>
      </c>
      <c r="C2689" s="71" t="s">
        <v>4924</v>
      </c>
      <c r="D2689" t="s">
        <v>583</v>
      </c>
      <c r="E2689" t="s">
        <v>584</v>
      </c>
      <c r="F2689" t="s">
        <v>4919</v>
      </c>
      <c r="G2689" t="s">
        <v>2577</v>
      </c>
      <c r="H2689" t="s">
        <v>181</v>
      </c>
      <c r="I2689" t="s">
        <v>135</v>
      </c>
      <c r="J2689" t="s">
        <v>37</v>
      </c>
      <c r="K2689" t="s">
        <v>586</v>
      </c>
      <c r="L2689" t="s">
        <v>39</v>
      </c>
      <c r="M2689">
        <v>2240265</v>
      </c>
      <c r="N2689">
        <v>0</v>
      </c>
      <c r="O2689">
        <v>2240265</v>
      </c>
      <c r="P2689">
        <v>0</v>
      </c>
      <c r="Q2689" t="s">
        <v>4925</v>
      </c>
      <c r="R2689" t="s">
        <v>3055</v>
      </c>
      <c r="S2689" t="s">
        <v>4926</v>
      </c>
      <c r="T2689" t="s">
        <v>588</v>
      </c>
      <c r="U2689" t="s">
        <v>4927</v>
      </c>
      <c r="V2689" t="s">
        <v>4928</v>
      </c>
      <c r="W2689" t="s">
        <v>588</v>
      </c>
      <c r="X2689" t="str">
        <f t="shared" si="41"/>
        <v>Funcionamiento</v>
      </c>
      <c r="Y2689" t="s">
        <v>2577</v>
      </c>
    </row>
    <row r="2690" spans="1:25" x14ac:dyDescent="0.2">
      <c r="A2690" t="s">
        <v>3055</v>
      </c>
      <c r="B2690" t="s">
        <v>3451</v>
      </c>
      <c r="C2690" s="71" t="s">
        <v>4924</v>
      </c>
      <c r="D2690" t="s">
        <v>583</v>
      </c>
      <c r="E2690" t="s">
        <v>584</v>
      </c>
      <c r="F2690" t="s">
        <v>4919</v>
      </c>
      <c r="G2690" t="s">
        <v>2577</v>
      </c>
      <c r="H2690" t="s">
        <v>178</v>
      </c>
      <c r="I2690" t="s">
        <v>132</v>
      </c>
      <c r="J2690" t="s">
        <v>37</v>
      </c>
      <c r="K2690" t="s">
        <v>586</v>
      </c>
      <c r="L2690" t="s">
        <v>39</v>
      </c>
      <c r="M2690">
        <v>8150</v>
      </c>
      <c r="N2690">
        <v>0</v>
      </c>
      <c r="O2690">
        <v>8150</v>
      </c>
      <c r="P2690">
        <v>0</v>
      </c>
      <c r="Q2690" t="s">
        <v>4925</v>
      </c>
      <c r="R2690" t="s">
        <v>3055</v>
      </c>
      <c r="S2690" t="s">
        <v>4926</v>
      </c>
      <c r="T2690" t="s">
        <v>588</v>
      </c>
      <c r="U2690" t="s">
        <v>4927</v>
      </c>
      <c r="V2690" t="s">
        <v>4928</v>
      </c>
      <c r="W2690" t="s">
        <v>588</v>
      </c>
      <c r="X2690" t="str">
        <f t="shared" ref="X2690:X2753" si="42">IF(LEFT(H2690,1)="C","Inversión","Funcionamiento")</f>
        <v>Funcionamiento</v>
      </c>
      <c r="Y2690" t="s">
        <v>2577</v>
      </c>
    </row>
    <row r="2691" spans="1:25" x14ac:dyDescent="0.2">
      <c r="A2691" t="s">
        <v>3055</v>
      </c>
      <c r="B2691" t="s">
        <v>3451</v>
      </c>
      <c r="C2691" s="71" t="s">
        <v>4924</v>
      </c>
      <c r="D2691" t="s">
        <v>583</v>
      </c>
      <c r="E2691" t="s">
        <v>584</v>
      </c>
      <c r="F2691" t="s">
        <v>4919</v>
      </c>
      <c r="G2691" t="s">
        <v>2577</v>
      </c>
      <c r="H2691" t="s">
        <v>167</v>
      </c>
      <c r="I2691" t="s">
        <v>3051</v>
      </c>
      <c r="J2691" t="s">
        <v>37</v>
      </c>
      <c r="K2691" t="s">
        <v>586</v>
      </c>
      <c r="L2691" t="s">
        <v>39</v>
      </c>
      <c r="M2691">
        <v>1727945</v>
      </c>
      <c r="N2691">
        <v>0</v>
      </c>
      <c r="O2691">
        <v>1727945</v>
      </c>
      <c r="P2691">
        <v>0</v>
      </c>
      <c r="Q2691" t="s">
        <v>4925</v>
      </c>
      <c r="R2691" t="s">
        <v>3055</v>
      </c>
      <c r="S2691" t="s">
        <v>4926</v>
      </c>
      <c r="T2691" t="s">
        <v>588</v>
      </c>
      <c r="U2691" t="s">
        <v>4927</v>
      </c>
      <c r="V2691" t="s">
        <v>4928</v>
      </c>
      <c r="W2691" t="s">
        <v>588</v>
      </c>
      <c r="X2691" t="str">
        <f t="shared" si="42"/>
        <v>Funcionamiento</v>
      </c>
      <c r="Y2691" t="s">
        <v>2577</v>
      </c>
    </row>
    <row r="2692" spans="1:25" x14ac:dyDescent="0.2">
      <c r="A2692" t="s">
        <v>3059</v>
      </c>
      <c r="B2692" t="s">
        <v>3451</v>
      </c>
      <c r="C2692" s="71" t="s">
        <v>4929</v>
      </c>
      <c r="D2692" t="s">
        <v>583</v>
      </c>
      <c r="E2692" t="s">
        <v>584</v>
      </c>
      <c r="F2692" t="s">
        <v>4919</v>
      </c>
      <c r="G2692" t="s">
        <v>2577</v>
      </c>
      <c r="H2692" t="s">
        <v>173</v>
      </c>
      <c r="I2692" t="s">
        <v>127</v>
      </c>
      <c r="J2692" t="s">
        <v>37</v>
      </c>
      <c r="K2692" t="s">
        <v>586</v>
      </c>
      <c r="L2692" t="s">
        <v>39</v>
      </c>
      <c r="M2692">
        <v>4688100</v>
      </c>
      <c r="N2692">
        <v>0</v>
      </c>
      <c r="O2692">
        <v>4688100</v>
      </c>
      <c r="P2692">
        <v>0</v>
      </c>
      <c r="Q2692" t="s">
        <v>2583</v>
      </c>
      <c r="R2692" t="s">
        <v>3059</v>
      </c>
      <c r="S2692" t="s">
        <v>3064</v>
      </c>
      <c r="T2692" t="s">
        <v>588</v>
      </c>
      <c r="U2692" t="s">
        <v>4930</v>
      </c>
      <c r="V2692" t="s">
        <v>4931</v>
      </c>
      <c r="W2692" t="s">
        <v>588</v>
      </c>
      <c r="X2692" t="str">
        <f t="shared" si="42"/>
        <v>Funcionamiento</v>
      </c>
      <c r="Y2692" t="s">
        <v>2577</v>
      </c>
    </row>
    <row r="2693" spans="1:25" x14ac:dyDescent="0.2">
      <c r="A2693" t="s">
        <v>3059</v>
      </c>
      <c r="B2693" t="s">
        <v>3451</v>
      </c>
      <c r="C2693" s="71" t="s">
        <v>4929</v>
      </c>
      <c r="D2693" t="s">
        <v>583</v>
      </c>
      <c r="E2693" t="s">
        <v>584</v>
      </c>
      <c r="F2693" t="s">
        <v>4919</v>
      </c>
      <c r="G2693" t="s">
        <v>2577</v>
      </c>
      <c r="H2693" t="s">
        <v>174</v>
      </c>
      <c r="I2693" t="s">
        <v>128</v>
      </c>
      <c r="J2693" t="s">
        <v>37</v>
      </c>
      <c r="K2693" t="s">
        <v>586</v>
      </c>
      <c r="L2693" t="s">
        <v>39</v>
      </c>
      <c r="M2693">
        <v>2321000</v>
      </c>
      <c r="N2693">
        <v>0</v>
      </c>
      <c r="O2693">
        <v>2321000</v>
      </c>
      <c r="P2693">
        <v>0</v>
      </c>
      <c r="Q2693" t="s">
        <v>2583</v>
      </c>
      <c r="R2693" t="s">
        <v>3059</v>
      </c>
      <c r="S2693" t="s">
        <v>3064</v>
      </c>
      <c r="T2693" t="s">
        <v>588</v>
      </c>
      <c r="U2693" t="s">
        <v>4930</v>
      </c>
      <c r="V2693" t="s">
        <v>4931</v>
      </c>
      <c r="W2693" t="s">
        <v>588</v>
      </c>
      <c r="X2693" t="str">
        <f t="shared" si="42"/>
        <v>Funcionamiento</v>
      </c>
      <c r="Y2693" t="s">
        <v>2577</v>
      </c>
    </row>
    <row r="2694" spans="1:25" x14ac:dyDescent="0.2">
      <c r="A2694" t="s">
        <v>3059</v>
      </c>
      <c r="B2694" t="s">
        <v>3451</v>
      </c>
      <c r="C2694" s="71" t="s">
        <v>4929</v>
      </c>
      <c r="D2694" t="s">
        <v>583</v>
      </c>
      <c r="E2694" t="s">
        <v>584</v>
      </c>
      <c r="F2694" t="s">
        <v>4919</v>
      </c>
      <c r="G2694" t="s">
        <v>2577</v>
      </c>
      <c r="H2694" t="s">
        <v>176</v>
      </c>
      <c r="I2694" t="s">
        <v>130</v>
      </c>
      <c r="J2694" t="s">
        <v>37</v>
      </c>
      <c r="K2694" t="s">
        <v>586</v>
      </c>
      <c r="L2694" t="s">
        <v>39</v>
      </c>
      <c r="M2694">
        <v>1741400</v>
      </c>
      <c r="N2694">
        <v>0</v>
      </c>
      <c r="O2694">
        <v>1741400</v>
      </c>
      <c r="P2694">
        <v>0</v>
      </c>
      <c r="Q2694" t="s">
        <v>2583</v>
      </c>
      <c r="R2694" t="s">
        <v>3059</v>
      </c>
      <c r="S2694" t="s">
        <v>3064</v>
      </c>
      <c r="T2694" t="s">
        <v>588</v>
      </c>
      <c r="U2694" t="s">
        <v>4930</v>
      </c>
      <c r="V2694" t="s">
        <v>4931</v>
      </c>
      <c r="W2694" t="s">
        <v>588</v>
      </c>
      <c r="X2694" t="str">
        <f t="shared" si="42"/>
        <v>Funcionamiento</v>
      </c>
      <c r="Y2694" t="s">
        <v>2577</v>
      </c>
    </row>
    <row r="2695" spans="1:25" x14ac:dyDescent="0.2">
      <c r="A2695" t="s">
        <v>3059</v>
      </c>
      <c r="B2695" t="s">
        <v>3451</v>
      </c>
      <c r="C2695" s="71" t="s">
        <v>4929</v>
      </c>
      <c r="D2695" t="s">
        <v>583</v>
      </c>
      <c r="E2695" t="s">
        <v>584</v>
      </c>
      <c r="F2695" t="s">
        <v>4919</v>
      </c>
      <c r="G2695" t="s">
        <v>2577</v>
      </c>
      <c r="H2695" t="s">
        <v>177</v>
      </c>
      <c r="I2695" t="s">
        <v>131</v>
      </c>
      <c r="J2695" t="s">
        <v>37</v>
      </c>
      <c r="K2695" t="s">
        <v>586</v>
      </c>
      <c r="L2695" t="s">
        <v>39</v>
      </c>
      <c r="M2695">
        <v>1161300</v>
      </c>
      <c r="N2695">
        <v>0</v>
      </c>
      <c r="O2695">
        <v>1161300</v>
      </c>
      <c r="P2695">
        <v>0</v>
      </c>
      <c r="Q2695" t="s">
        <v>2583</v>
      </c>
      <c r="R2695" t="s">
        <v>3059</v>
      </c>
      <c r="S2695" t="s">
        <v>3064</v>
      </c>
      <c r="T2695" t="s">
        <v>588</v>
      </c>
      <c r="U2695" t="s">
        <v>4930</v>
      </c>
      <c r="V2695" t="s">
        <v>4931</v>
      </c>
      <c r="W2695" t="s">
        <v>588</v>
      </c>
      <c r="X2695" t="str">
        <f t="shared" si="42"/>
        <v>Funcionamiento</v>
      </c>
      <c r="Y2695" t="s">
        <v>2577</v>
      </c>
    </row>
    <row r="2696" spans="1:25" x14ac:dyDescent="0.2">
      <c r="A2696" t="s">
        <v>3059</v>
      </c>
      <c r="B2696" t="s">
        <v>3451</v>
      </c>
      <c r="C2696" s="71" t="s">
        <v>4929</v>
      </c>
      <c r="D2696" t="s">
        <v>583</v>
      </c>
      <c r="E2696" t="s">
        <v>584</v>
      </c>
      <c r="F2696" t="s">
        <v>4919</v>
      </c>
      <c r="G2696" t="s">
        <v>2577</v>
      </c>
      <c r="H2696" t="s">
        <v>172</v>
      </c>
      <c r="I2696" t="s">
        <v>126</v>
      </c>
      <c r="J2696" t="s">
        <v>37</v>
      </c>
      <c r="K2696" t="s">
        <v>586</v>
      </c>
      <c r="L2696" t="s">
        <v>39</v>
      </c>
      <c r="M2696">
        <v>6618500</v>
      </c>
      <c r="N2696">
        <v>0</v>
      </c>
      <c r="O2696">
        <v>6618500</v>
      </c>
      <c r="P2696">
        <v>0</v>
      </c>
      <c r="Q2696" t="s">
        <v>2583</v>
      </c>
      <c r="R2696" t="s">
        <v>3059</v>
      </c>
      <c r="S2696" t="s">
        <v>3064</v>
      </c>
      <c r="T2696" t="s">
        <v>588</v>
      </c>
      <c r="U2696" t="s">
        <v>4930</v>
      </c>
      <c r="V2696" t="s">
        <v>4931</v>
      </c>
      <c r="W2696" t="s">
        <v>588</v>
      </c>
      <c r="X2696" t="str">
        <f t="shared" si="42"/>
        <v>Funcionamiento</v>
      </c>
      <c r="Y2696" t="s">
        <v>2577</v>
      </c>
    </row>
    <row r="2697" spans="1:25" x14ac:dyDescent="0.2">
      <c r="A2697" t="s">
        <v>3059</v>
      </c>
      <c r="B2697" t="s">
        <v>3451</v>
      </c>
      <c r="C2697" s="71" t="s">
        <v>4929</v>
      </c>
      <c r="D2697" t="s">
        <v>583</v>
      </c>
      <c r="E2697" t="s">
        <v>584</v>
      </c>
      <c r="F2697" t="s">
        <v>4919</v>
      </c>
      <c r="G2697" t="s">
        <v>2577</v>
      </c>
      <c r="H2697" t="s">
        <v>175</v>
      </c>
      <c r="I2697" t="s">
        <v>129</v>
      </c>
      <c r="J2697" t="s">
        <v>37</v>
      </c>
      <c r="K2697" t="s">
        <v>586</v>
      </c>
      <c r="L2697" t="s">
        <v>39</v>
      </c>
      <c r="M2697">
        <v>640200</v>
      </c>
      <c r="N2697">
        <v>0</v>
      </c>
      <c r="O2697">
        <v>640200</v>
      </c>
      <c r="P2697">
        <v>0</v>
      </c>
      <c r="Q2697" t="s">
        <v>2583</v>
      </c>
      <c r="R2697" t="s">
        <v>3059</v>
      </c>
      <c r="S2697" t="s">
        <v>3064</v>
      </c>
      <c r="T2697" t="s">
        <v>588</v>
      </c>
      <c r="U2697" t="s">
        <v>4930</v>
      </c>
      <c r="V2697" t="s">
        <v>4931</v>
      </c>
      <c r="W2697" t="s">
        <v>588</v>
      </c>
      <c r="X2697" t="str">
        <f t="shared" si="42"/>
        <v>Funcionamiento</v>
      </c>
      <c r="Y2697" t="s">
        <v>2577</v>
      </c>
    </row>
    <row r="2698" spans="1:25" x14ac:dyDescent="0.2">
      <c r="A2698" t="s">
        <v>3068</v>
      </c>
      <c r="B2698" t="s">
        <v>3062</v>
      </c>
      <c r="C2698" s="71" t="s">
        <v>4932</v>
      </c>
      <c r="D2698" t="s">
        <v>583</v>
      </c>
      <c r="E2698" t="s">
        <v>584</v>
      </c>
      <c r="F2698" t="s">
        <v>4919</v>
      </c>
      <c r="G2698" t="s">
        <v>2577</v>
      </c>
      <c r="H2698" t="s">
        <v>101</v>
      </c>
      <c r="I2698" t="s">
        <v>142</v>
      </c>
      <c r="J2698" t="s">
        <v>48</v>
      </c>
      <c r="K2698" t="s">
        <v>596</v>
      </c>
      <c r="L2698" t="s">
        <v>39</v>
      </c>
      <c r="M2698">
        <v>50000000</v>
      </c>
      <c r="N2698">
        <v>-6000000</v>
      </c>
      <c r="O2698">
        <v>44000000</v>
      </c>
      <c r="P2698">
        <v>0</v>
      </c>
      <c r="Q2698" t="s">
        <v>2584</v>
      </c>
      <c r="R2698" t="s">
        <v>3068</v>
      </c>
      <c r="S2698" t="s">
        <v>3215</v>
      </c>
      <c r="T2698" t="s">
        <v>3207</v>
      </c>
      <c r="U2698" t="s">
        <v>9195</v>
      </c>
      <c r="V2698" t="s">
        <v>9196</v>
      </c>
      <c r="W2698" t="s">
        <v>588</v>
      </c>
      <c r="X2698" t="str">
        <f t="shared" si="42"/>
        <v>Funcionamiento</v>
      </c>
      <c r="Y2698" t="s">
        <v>2577</v>
      </c>
    </row>
    <row r="2699" spans="1:25" x14ac:dyDescent="0.2">
      <c r="A2699" t="s">
        <v>3065</v>
      </c>
      <c r="B2699" t="s">
        <v>3062</v>
      </c>
      <c r="C2699" s="71" t="s">
        <v>4933</v>
      </c>
      <c r="D2699" t="s">
        <v>583</v>
      </c>
      <c r="E2699" t="s">
        <v>584</v>
      </c>
      <c r="F2699" t="s">
        <v>4919</v>
      </c>
      <c r="G2699" t="s">
        <v>2577</v>
      </c>
      <c r="H2699" t="s">
        <v>191</v>
      </c>
      <c r="I2699" t="s">
        <v>146</v>
      </c>
      <c r="J2699" t="s">
        <v>37</v>
      </c>
      <c r="K2699" t="s">
        <v>586</v>
      </c>
      <c r="L2699" t="s">
        <v>39</v>
      </c>
      <c r="M2699">
        <v>387480</v>
      </c>
      <c r="N2699">
        <v>0</v>
      </c>
      <c r="O2699">
        <v>387480</v>
      </c>
      <c r="P2699">
        <v>0</v>
      </c>
      <c r="Q2699" t="s">
        <v>4934</v>
      </c>
      <c r="R2699" t="s">
        <v>3065</v>
      </c>
      <c r="S2699" t="s">
        <v>3110</v>
      </c>
      <c r="T2699" t="s">
        <v>3119</v>
      </c>
      <c r="U2699" t="s">
        <v>3239</v>
      </c>
      <c r="V2699" t="s">
        <v>4935</v>
      </c>
      <c r="W2699" t="s">
        <v>588</v>
      </c>
      <c r="X2699" t="str">
        <f t="shared" si="42"/>
        <v>Funcionamiento</v>
      </c>
      <c r="Y2699" t="s">
        <v>2577</v>
      </c>
    </row>
    <row r="2700" spans="1:25" x14ac:dyDescent="0.2">
      <c r="A2700" t="s">
        <v>3065</v>
      </c>
      <c r="B2700" t="s">
        <v>3062</v>
      </c>
      <c r="C2700" s="71" t="s">
        <v>4933</v>
      </c>
      <c r="D2700" t="s">
        <v>583</v>
      </c>
      <c r="E2700" t="s">
        <v>584</v>
      </c>
      <c r="F2700" t="s">
        <v>4919</v>
      </c>
      <c r="G2700" t="s">
        <v>2577</v>
      </c>
      <c r="H2700" t="s">
        <v>185</v>
      </c>
      <c r="I2700" t="s">
        <v>139</v>
      </c>
      <c r="J2700" t="s">
        <v>37</v>
      </c>
      <c r="K2700" t="s">
        <v>586</v>
      </c>
      <c r="L2700" t="s">
        <v>39</v>
      </c>
      <c r="M2700">
        <v>78400</v>
      </c>
      <c r="N2700">
        <v>0</v>
      </c>
      <c r="O2700">
        <v>78400</v>
      </c>
      <c r="P2700">
        <v>0</v>
      </c>
      <c r="Q2700" t="s">
        <v>4934</v>
      </c>
      <c r="R2700" t="s">
        <v>3065</v>
      </c>
      <c r="S2700" t="s">
        <v>3110</v>
      </c>
      <c r="T2700" t="s">
        <v>3119</v>
      </c>
      <c r="U2700" t="s">
        <v>3239</v>
      </c>
      <c r="V2700" t="s">
        <v>4935</v>
      </c>
      <c r="W2700" t="s">
        <v>588</v>
      </c>
      <c r="X2700" t="str">
        <f t="shared" si="42"/>
        <v>Funcionamiento</v>
      </c>
      <c r="Y2700" t="s">
        <v>2577</v>
      </c>
    </row>
    <row r="2701" spans="1:25" x14ac:dyDescent="0.2">
      <c r="A2701" t="s">
        <v>3072</v>
      </c>
      <c r="B2701" t="s">
        <v>3473</v>
      </c>
      <c r="C2701" s="71" t="s">
        <v>4936</v>
      </c>
      <c r="D2701" t="s">
        <v>583</v>
      </c>
      <c r="E2701" t="s">
        <v>584</v>
      </c>
      <c r="F2701" t="s">
        <v>3090</v>
      </c>
      <c r="G2701" t="s">
        <v>2577</v>
      </c>
      <c r="H2701" t="s">
        <v>198</v>
      </c>
      <c r="I2701" t="s">
        <v>157</v>
      </c>
      <c r="J2701" t="s">
        <v>48</v>
      </c>
      <c r="K2701" t="s">
        <v>596</v>
      </c>
      <c r="L2701" t="s">
        <v>39</v>
      </c>
      <c r="M2701">
        <v>10000000</v>
      </c>
      <c r="N2701">
        <v>0</v>
      </c>
      <c r="O2701">
        <v>10000000</v>
      </c>
      <c r="P2701">
        <v>8978820</v>
      </c>
      <c r="Q2701" t="s">
        <v>2585</v>
      </c>
      <c r="R2701" t="s">
        <v>3072</v>
      </c>
      <c r="S2701" t="s">
        <v>8454</v>
      </c>
      <c r="T2701" t="s">
        <v>8455</v>
      </c>
      <c r="U2701" t="s">
        <v>8456</v>
      </c>
      <c r="V2701" t="s">
        <v>8457</v>
      </c>
      <c r="W2701" t="s">
        <v>588</v>
      </c>
      <c r="X2701" t="str">
        <f t="shared" si="42"/>
        <v>Inversión</v>
      </c>
      <c r="Y2701" t="s">
        <v>708</v>
      </c>
    </row>
    <row r="2702" spans="1:25" x14ac:dyDescent="0.2">
      <c r="A2702" t="s">
        <v>3064</v>
      </c>
      <c r="B2702" t="s">
        <v>3473</v>
      </c>
      <c r="C2702" s="71" t="s">
        <v>4937</v>
      </c>
      <c r="D2702" t="s">
        <v>583</v>
      </c>
      <c r="E2702" t="s">
        <v>584</v>
      </c>
      <c r="F2702" t="s">
        <v>3087</v>
      </c>
      <c r="G2702" t="s">
        <v>2577</v>
      </c>
      <c r="H2702" t="s">
        <v>197</v>
      </c>
      <c r="I2702" t="s">
        <v>155</v>
      </c>
      <c r="J2702" t="s">
        <v>37</v>
      </c>
      <c r="K2702" t="s">
        <v>709</v>
      </c>
      <c r="L2702" t="s">
        <v>39</v>
      </c>
      <c r="M2702">
        <v>47223948</v>
      </c>
      <c r="N2702">
        <v>0</v>
      </c>
      <c r="O2702">
        <v>47223948</v>
      </c>
      <c r="P2702">
        <v>6082280</v>
      </c>
      <c r="Q2702" t="s">
        <v>2586</v>
      </c>
      <c r="R2702" t="s">
        <v>3064</v>
      </c>
      <c r="S2702" t="s">
        <v>11549</v>
      </c>
      <c r="T2702" t="s">
        <v>11550</v>
      </c>
      <c r="U2702" t="s">
        <v>11551</v>
      </c>
      <c r="V2702" t="s">
        <v>11552</v>
      </c>
      <c r="W2702" t="s">
        <v>11553</v>
      </c>
      <c r="X2702" t="str">
        <f t="shared" si="42"/>
        <v>Inversión</v>
      </c>
      <c r="Y2702" t="s">
        <v>626</v>
      </c>
    </row>
    <row r="2703" spans="1:25" x14ac:dyDescent="0.2">
      <c r="A2703" t="s">
        <v>3071</v>
      </c>
      <c r="B2703" t="s">
        <v>3080</v>
      </c>
      <c r="C2703" s="71" t="s">
        <v>4938</v>
      </c>
      <c r="D2703" t="s">
        <v>583</v>
      </c>
      <c r="E2703" t="s">
        <v>584</v>
      </c>
      <c r="F2703" t="s">
        <v>4919</v>
      </c>
      <c r="G2703" t="s">
        <v>2577</v>
      </c>
      <c r="H2703" t="s">
        <v>176</v>
      </c>
      <c r="I2703" t="s">
        <v>130</v>
      </c>
      <c r="J2703" t="s">
        <v>37</v>
      </c>
      <c r="K2703" t="s">
        <v>586</v>
      </c>
      <c r="L2703" t="s">
        <v>39</v>
      </c>
      <c r="M2703">
        <v>1809700</v>
      </c>
      <c r="N2703">
        <v>0</v>
      </c>
      <c r="O2703">
        <v>1809700</v>
      </c>
      <c r="P2703">
        <v>0</v>
      </c>
      <c r="Q2703" t="s">
        <v>2587</v>
      </c>
      <c r="R2703" t="s">
        <v>3088</v>
      </c>
      <c r="S2703" t="s">
        <v>3155</v>
      </c>
      <c r="T2703" t="s">
        <v>588</v>
      </c>
      <c r="U2703" t="s">
        <v>4939</v>
      </c>
      <c r="V2703" t="s">
        <v>4940</v>
      </c>
      <c r="W2703" t="s">
        <v>588</v>
      </c>
      <c r="X2703" t="str">
        <f t="shared" si="42"/>
        <v>Funcionamiento</v>
      </c>
      <c r="Y2703" t="s">
        <v>2577</v>
      </c>
    </row>
    <row r="2704" spans="1:25" x14ac:dyDescent="0.2">
      <c r="A2704" t="s">
        <v>3071</v>
      </c>
      <c r="B2704" t="s">
        <v>3080</v>
      </c>
      <c r="C2704" s="71" t="s">
        <v>4938</v>
      </c>
      <c r="D2704" t="s">
        <v>583</v>
      </c>
      <c r="E2704" t="s">
        <v>584</v>
      </c>
      <c r="F2704" t="s">
        <v>4919</v>
      </c>
      <c r="G2704" t="s">
        <v>2577</v>
      </c>
      <c r="H2704" t="s">
        <v>177</v>
      </c>
      <c r="I2704" t="s">
        <v>131</v>
      </c>
      <c r="J2704" t="s">
        <v>37</v>
      </c>
      <c r="K2704" t="s">
        <v>586</v>
      </c>
      <c r="L2704" t="s">
        <v>39</v>
      </c>
      <c r="M2704">
        <v>1206600</v>
      </c>
      <c r="N2704">
        <v>0</v>
      </c>
      <c r="O2704">
        <v>1206600</v>
      </c>
      <c r="P2704">
        <v>0</v>
      </c>
      <c r="Q2704" t="s">
        <v>2587</v>
      </c>
      <c r="R2704" t="s">
        <v>3088</v>
      </c>
      <c r="S2704" t="s">
        <v>3155</v>
      </c>
      <c r="T2704" t="s">
        <v>588</v>
      </c>
      <c r="U2704" t="s">
        <v>4939</v>
      </c>
      <c r="V2704" t="s">
        <v>4940</v>
      </c>
      <c r="W2704" t="s">
        <v>588</v>
      </c>
      <c r="X2704" t="str">
        <f t="shared" si="42"/>
        <v>Funcionamiento</v>
      </c>
      <c r="Y2704" t="s">
        <v>2577</v>
      </c>
    </row>
    <row r="2705" spans="1:25" x14ac:dyDescent="0.2">
      <c r="A2705" t="s">
        <v>3071</v>
      </c>
      <c r="B2705" t="s">
        <v>3080</v>
      </c>
      <c r="C2705" s="71" t="s">
        <v>4938</v>
      </c>
      <c r="D2705" t="s">
        <v>583</v>
      </c>
      <c r="E2705" t="s">
        <v>584</v>
      </c>
      <c r="F2705" t="s">
        <v>4919</v>
      </c>
      <c r="G2705" t="s">
        <v>2577</v>
      </c>
      <c r="H2705" t="s">
        <v>172</v>
      </c>
      <c r="I2705" t="s">
        <v>126</v>
      </c>
      <c r="J2705" t="s">
        <v>37</v>
      </c>
      <c r="K2705" t="s">
        <v>586</v>
      </c>
      <c r="L2705" t="s">
        <v>39</v>
      </c>
      <c r="M2705">
        <v>6723100</v>
      </c>
      <c r="N2705">
        <v>0</v>
      </c>
      <c r="O2705">
        <v>6723100</v>
      </c>
      <c r="P2705">
        <v>0</v>
      </c>
      <c r="Q2705" t="s">
        <v>2587</v>
      </c>
      <c r="R2705" t="s">
        <v>3088</v>
      </c>
      <c r="S2705" t="s">
        <v>3155</v>
      </c>
      <c r="T2705" t="s">
        <v>588</v>
      </c>
      <c r="U2705" t="s">
        <v>4939</v>
      </c>
      <c r="V2705" t="s">
        <v>4940</v>
      </c>
      <c r="W2705" t="s">
        <v>588</v>
      </c>
      <c r="X2705" t="str">
        <f t="shared" si="42"/>
        <v>Funcionamiento</v>
      </c>
      <c r="Y2705" t="s">
        <v>2577</v>
      </c>
    </row>
    <row r="2706" spans="1:25" x14ac:dyDescent="0.2">
      <c r="A2706" t="s">
        <v>3071</v>
      </c>
      <c r="B2706" t="s">
        <v>3080</v>
      </c>
      <c r="C2706" s="71" t="s">
        <v>4938</v>
      </c>
      <c r="D2706" t="s">
        <v>583</v>
      </c>
      <c r="E2706" t="s">
        <v>584</v>
      </c>
      <c r="F2706" t="s">
        <v>4919</v>
      </c>
      <c r="G2706" t="s">
        <v>2577</v>
      </c>
      <c r="H2706" t="s">
        <v>173</v>
      </c>
      <c r="I2706" t="s">
        <v>127</v>
      </c>
      <c r="J2706" t="s">
        <v>37</v>
      </c>
      <c r="K2706" t="s">
        <v>586</v>
      </c>
      <c r="L2706" t="s">
        <v>39</v>
      </c>
      <c r="M2706">
        <v>4762600</v>
      </c>
      <c r="N2706">
        <v>0</v>
      </c>
      <c r="O2706">
        <v>4762600</v>
      </c>
      <c r="P2706">
        <v>0</v>
      </c>
      <c r="Q2706" t="s">
        <v>2587</v>
      </c>
      <c r="R2706" t="s">
        <v>3088</v>
      </c>
      <c r="S2706" t="s">
        <v>3155</v>
      </c>
      <c r="T2706" t="s">
        <v>588</v>
      </c>
      <c r="U2706" t="s">
        <v>4939</v>
      </c>
      <c r="V2706" t="s">
        <v>4940</v>
      </c>
      <c r="W2706" t="s">
        <v>588</v>
      </c>
      <c r="X2706" t="str">
        <f t="shared" si="42"/>
        <v>Funcionamiento</v>
      </c>
      <c r="Y2706" t="s">
        <v>2577</v>
      </c>
    </row>
    <row r="2707" spans="1:25" x14ac:dyDescent="0.2">
      <c r="A2707" t="s">
        <v>3071</v>
      </c>
      <c r="B2707" t="s">
        <v>3080</v>
      </c>
      <c r="C2707" s="71" t="s">
        <v>4938</v>
      </c>
      <c r="D2707" t="s">
        <v>583</v>
      </c>
      <c r="E2707" t="s">
        <v>584</v>
      </c>
      <c r="F2707" t="s">
        <v>4919</v>
      </c>
      <c r="G2707" t="s">
        <v>2577</v>
      </c>
      <c r="H2707" t="s">
        <v>175</v>
      </c>
      <c r="I2707" t="s">
        <v>129</v>
      </c>
      <c r="J2707" t="s">
        <v>37</v>
      </c>
      <c r="K2707" t="s">
        <v>586</v>
      </c>
      <c r="L2707" t="s">
        <v>39</v>
      </c>
      <c r="M2707">
        <v>812400</v>
      </c>
      <c r="N2707">
        <v>0</v>
      </c>
      <c r="O2707">
        <v>812400</v>
      </c>
      <c r="P2707">
        <v>0</v>
      </c>
      <c r="Q2707" t="s">
        <v>2587</v>
      </c>
      <c r="R2707" t="s">
        <v>3088</v>
      </c>
      <c r="S2707" t="s">
        <v>3155</v>
      </c>
      <c r="T2707" t="s">
        <v>588</v>
      </c>
      <c r="U2707" t="s">
        <v>4939</v>
      </c>
      <c r="V2707" t="s">
        <v>4940</v>
      </c>
      <c r="W2707" t="s">
        <v>588</v>
      </c>
      <c r="X2707" t="str">
        <f t="shared" si="42"/>
        <v>Funcionamiento</v>
      </c>
      <c r="Y2707" t="s">
        <v>2577</v>
      </c>
    </row>
    <row r="2708" spans="1:25" x14ac:dyDescent="0.2">
      <c r="A2708" t="s">
        <v>3071</v>
      </c>
      <c r="B2708" t="s">
        <v>3080</v>
      </c>
      <c r="C2708" s="71" t="s">
        <v>4938</v>
      </c>
      <c r="D2708" t="s">
        <v>583</v>
      </c>
      <c r="E2708" t="s">
        <v>584</v>
      </c>
      <c r="F2708" t="s">
        <v>4919</v>
      </c>
      <c r="G2708" t="s">
        <v>2577</v>
      </c>
      <c r="H2708" t="s">
        <v>174</v>
      </c>
      <c r="I2708" t="s">
        <v>128</v>
      </c>
      <c r="J2708" t="s">
        <v>37</v>
      </c>
      <c r="K2708" t="s">
        <v>586</v>
      </c>
      <c r="L2708" t="s">
        <v>39</v>
      </c>
      <c r="M2708">
        <v>2412500</v>
      </c>
      <c r="N2708">
        <v>0</v>
      </c>
      <c r="O2708">
        <v>2412500</v>
      </c>
      <c r="P2708">
        <v>0</v>
      </c>
      <c r="Q2708" t="s">
        <v>2587</v>
      </c>
      <c r="R2708" t="s">
        <v>3088</v>
      </c>
      <c r="S2708" t="s">
        <v>3155</v>
      </c>
      <c r="T2708" t="s">
        <v>588</v>
      </c>
      <c r="U2708" t="s">
        <v>4939</v>
      </c>
      <c r="V2708" t="s">
        <v>4940</v>
      </c>
      <c r="W2708" t="s">
        <v>588</v>
      </c>
      <c r="X2708" t="str">
        <f t="shared" si="42"/>
        <v>Funcionamiento</v>
      </c>
      <c r="Y2708" t="s">
        <v>2577</v>
      </c>
    </row>
    <row r="2709" spans="1:25" x14ac:dyDescent="0.2">
      <c r="A2709" t="s">
        <v>3088</v>
      </c>
      <c r="B2709" t="s">
        <v>3326</v>
      </c>
      <c r="C2709" s="71" t="s">
        <v>4941</v>
      </c>
      <c r="D2709" t="s">
        <v>583</v>
      </c>
      <c r="E2709" t="s">
        <v>584</v>
      </c>
      <c r="F2709" t="s">
        <v>4919</v>
      </c>
      <c r="G2709" t="s">
        <v>2577</v>
      </c>
      <c r="H2709" t="s">
        <v>167</v>
      </c>
      <c r="I2709" t="s">
        <v>3051</v>
      </c>
      <c r="J2709" t="s">
        <v>37</v>
      </c>
      <c r="K2709" t="s">
        <v>586</v>
      </c>
      <c r="L2709" t="s">
        <v>39</v>
      </c>
      <c r="M2709">
        <v>2046795</v>
      </c>
      <c r="N2709">
        <v>0</v>
      </c>
      <c r="O2709">
        <v>2046795</v>
      </c>
      <c r="P2709">
        <v>0</v>
      </c>
      <c r="Q2709" t="s">
        <v>2588</v>
      </c>
      <c r="R2709" t="s">
        <v>3091</v>
      </c>
      <c r="S2709" t="s">
        <v>4534</v>
      </c>
      <c r="T2709" t="s">
        <v>588</v>
      </c>
      <c r="U2709" t="s">
        <v>4942</v>
      </c>
      <c r="V2709" t="s">
        <v>4943</v>
      </c>
      <c r="W2709" t="s">
        <v>3059</v>
      </c>
      <c r="X2709" t="str">
        <f t="shared" si="42"/>
        <v>Funcionamiento</v>
      </c>
      <c r="Y2709" t="s">
        <v>2577</v>
      </c>
    </row>
    <row r="2710" spans="1:25" x14ac:dyDescent="0.2">
      <c r="A2710" t="s">
        <v>3088</v>
      </c>
      <c r="B2710" t="s">
        <v>3326</v>
      </c>
      <c r="C2710" s="71" t="s">
        <v>4941</v>
      </c>
      <c r="D2710" t="s">
        <v>583</v>
      </c>
      <c r="E2710" t="s">
        <v>584</v>
      </c>
      <c r="F2710" t="s">
        <v>4919</v>
      </c>
      <c r="G2710" t="s">
        <v>2577</v>
      </c>
      <c r="H2710" t="s">
        <v>178</v>
      </c>
      <c r="I2710" t="s">
        <v>132</v>
      </c>
      <c r="J2710" t="s">
        <v>37</v>
      </c>
      <c r="K2710" t="s">
        <v>586</v>
      </c>
      <c r="L2710" t="s">
        <v>39</v>
      </c>
      <c r="M2710">
        <v>1273346</v>
      </c>
      <c r="N2710">
        <v>0</v>
      </c>
      <c r="O2710">
        <v>1273346</v>
      </c>
      <c r="P2710">
        <v>0</v>
      </c>
      <c r="Q2710" t="s">
        <v>2588</v>
      </c>
      <c r="R2710" t="s">
        <v>3091</v>
      </c>
      <c r="S2710" t="s">
        <v>4534</v>
      </c>
      <c r="T2710" t="s">
        <v>588</v>
      </c>
      <c r="U2710" t="s">
        <v>4942</v>
      </c>
      <c r="V2710" t="s">
        <v>4943</v>
      </c>
      <c r="W2710" t="s">
        <v>3059</v>
      </c>
      <c r="X2710" t="str">
        <f t="shared" si="42"/>
        <v>Funcionamiento</v>
      </c>
      <c r="Y2710" t="s">
        <v>2577</v>
      </c>
    </row>
    <row r="2711" spans="1:25" x14ac:dyDescent="0.2">
      <c r="A2711" t="s">
        <v>3088</v>
      </c>
      <c r="B2711" t="s">
        <v>3326</v>
      </c>
      <c r="C2711" s="71" t="s">
        <v>4941</v>
      </c>
      <c r="D2711" t="s">
        <v>583</v>
      </c>
      <c r="E2711" t="s">
        <v>584</v>
      </c>
      <c r="F2711" t="s">
        <v>4919</v>
      </c>
      <c r="G2711" t="s">
        <v>2577</v>
      </c>
      <c r="H2711" t="s">
        <v>181</v>
      </c>
      <c r="I2711" t="s">
        <v>135</v>
      </c>
      <c r="J2711" t="s">
        <v>37</v>
      </c>
      <c r="K2711" t="s">
        <v>586</v>
      </c>
      <c r="L2711" t="s">
        <v>39</v>
      </c>
      <c r="M2711">
        <v>2240265</v>
      </c>
      <c r="N2711">
        <v>0</v>
      </c>
      <c r="O2711">
        <v>2240265</v>
      </c>
      <c r="P2711">
        <v>0</v>
      </c>
      <c r="Q2711" t="s">
        <v>2588</v>
      </c>
      <c r="R2711" t="s">
        <v>3091</v>
      </c>
      <c r="S2711" t="s">
        <v>4534</v>
      </c>
      <c r="T2711" t="s">
        <v>588</v>
      </c>
      <c r="U2711" t="s">
        <v>4942</v>
      </c>
      <c r="V2711" t="s">
        <v>4943</v>
      </c>
      <c r="W2711" t="s">
        <v>3059</v>
      </c>
      <c r="X2711" t="str">
        <f t="shared" si="42"/>
        <v>Funcionamiento</v>
      </c>
      <c r="Y2711" t="s">
        <v>2577</v>
      </c>
    </row>
    <row r="2712" spans="1:25" x14ac:dyDescent="0.2">
      <c r="A2712" t="s">
        <v>3088</v>
      </c>
      <c r="B2712" t="s">
        <v>3326</v>
      </c>
      <c r="C2712" s="71" t="s">
        <v>4941</v>
      </c>
      <c r="D2712" t="s">
        <v>583</v>
      </c>
      <c r="E2712" t="s">
        <v>584</v>
      </c>
      <c r="F2712" t="s">
        <v>4919</v>
      </c>
      <c r="G2712" t="s">
        <v>2577</v>
      </c>
      <c r="H2712" t="s">
        <v>180</v>
      </c>
      <c r="I2712" t="s">
        <v>134</v>
      </c>
      <c r="J2712" t="s">
        <v>37</v>
      </c>
      <c r="K2712" t="s">
        <v>586</v>
      </c>
      <c r="L2712" t="s">
        <v>39</v>
      </c>
      <c r="M2712">
        <v>93573</v>
      </c>
      <c r="N2712">
        <v>0</v>
      </c>
      <c r="O2712">
        <v>93573</v>
      </c>
      <c r="P2712">
        <v>0</v>
      </c>
      <c r="Q2712" t="s">
        <v>2588</v>
      </c>
      <c r="R2712" t="s">
        <v>3091</v>
      </c>
      <c r="S2712" t="s">
        <v>4534</v>
      </c>
      <c r="T2712" t="s">
        <v>588</v>
      </c>
      <c r="U2712" t="s">
        <v>4942</v>
      </c>
      <c r="V2712" t="s">
        <v>4943</v>
      </c>
      <c r="W2712" t="s">
        <v>3059</v>
      </c>
      <c r="X2712" t="str">
        <f t="shared" si="42"/>
        <v>Funcionamiento</v>
      </c>
      <c r="Y2712" t="s">
        <v>2577</v>
      </c>
    </row>
    <row r="2713" spans="1:25" x14ac:dyDescent="0.2">
      <c r="A2713" t="s">
        <v>3088</v>
      </c>
      <c r="B2713" t="s">
        <v>3326</v>
      </c>
      <c r="C2713" s="71" t="s">
        <v>4941</v>
      </c>
      <c r="D2713" t="s">
        <v>583</v>
      </c>
      <c r="E2713" t="s">
        <v>584</v>
      </c>
      <c r="F2713" t="s">
        <v>4919</v>
      </c>
      <c r="G2713" t="s">
        <v>2577</v>
      </c>
      <c r="H2713" t="s">
        <v>169</v>
      </c>
      <c r="I2713" t="s">
        <v>123</v>
      </c>
      <c r="J2713" t="s">
        <v>37</v>
      </c>
      <c r="K2713" t="s">
        <v>586</v>
      </c>
      <c r="L2713" t="s">
        <v>39</v>
      </c>
      <c r="M2713">
        <v>3150417</v>
      </c>
      <c r="N2713">
        <v>0</v>
      </c>
      <c r="O2713">
        <v>3150417</v>
      </c>
      <c r="P2713">
        <v>0</v>
      </c>
      <c r="Q2713" t="s">
        <v>2588</v>
      </c>
      <c r="R2713" t="s">
        <v>3091</v>
      </c>
      <c r="S2713" t="s">
        <v>4534</v>
      </c>
      <c r="T2713" t="s">
        <v>588</v>
      </c>
      <c r="U2713" t="s">
        <v>4942</v>
      </c>
      <c r="V2713" t="s">
        <v>4943</v>
      </c>
      <c r="W2713" t="s">
        <v>3059</v>
      </c>
      <c r="X2713" t="str">
        <f t="shared" si="42"/>
        <v>Funcionamiento</v>
      </c>
      <c r="Y2713" t="s">
        <v>2577</v>
      </c>
    </row>
    <row r="2714" spans="1:25" x14ac:dyDescent="0.2">
      <c r="A2714" t="s">
        <v>3088</v>
      </c>
      <c r="B2714" t="s">
        <v>3326</v>
      </c>
      <c r="C2714" s="71" t="s">
        <v>4941</v>
      </c>
      <c r="D2714" t="s">
        <v>583</v>
      </c>
      <c r="E2714" t="s">
        <v>584</v>
      </c>
      <c r="F2714" t="s">
        <v>4919</v>
      </c>
      <c r="G2714" t="s">
        <v>2577</v>
      </c>
      <c r="H2714" t="s">
        <v>166</v>
      </c>
      <c r="I2714" t="s">
        <v>120</v>
      </c>
      <c r="J2714" t="s">
        <v>37</v>
      </c>
      <c r="K2714" t="s">
        <v>586</v>
      </c>
      <c r="L2714" t="s">
        <v>39</v>
      </c>
      <c r="M2714">
        <v>1377028</v>
      </c>
      <c r="N2714">
        <v>0</v>
      </c>
      <c r="O2714">
        <v>1377028</v>
      </c>
      <c r="P2714">
        <v>0</v>
      </c>
      <c r="Q2714" t="s">
        <v>2588</v>
      </c>
      <c r="R2714" t="s">
        <v>3091</v>
      </c>
      <c r="S2714" t="s">
        <v>4534</v>
      </c>
      <c r="T2714" t="s">
        <v>588</v>
      </c>
      <c r="U2714" t="s">
        <v>4942</v>
      </c>
      <c r="V2714" t="s">
        <v>4943</v>
      </c>
      <c r="W2714" t="s">
        <v>3059</v>
      </c>
      <c r="X2714" t="str">
        <f t="shared" si="42"/>
        <v>Funcionamiento</v>
      </c>
      <c r="Y2714" t="s">
        <v>2577</v>
      </c>
    </row>
    <row r="2715" spans="1:25" x14ac:dyDescent="0.2">
      <c r="A2715" t="s">
        <v>3088</v>
      </c>
      <c r="B2715" t="s">
        <v>3326</v>
      </c>
      <c r="C2715" s="71" t="s">
        <v>4941</v>
      </c>
      <c r="D2715" t="s">
        <v>583</v>
      </c>
      <c r="E2715" t="s">
        <v>584</v>
      </c>
      <c r="F2715" t="s">
        <v>4919</v>
      </c>
      <c r="G2715" t="s">
        <v>2577</v>
      </c>
      <c r="H2715" t="s">
        <v>171</v>
      </c>
      <c r="I2715" t="s">
        <v>125</v>
      </c>
      <c r="J2715" t="s">
        <v>37</v>
      </c>
      <c r="K2715" t="s">
        <v>586</v>
      </c>
      <c r="L2715" t="s">
        <v>39</v>
      </c>
      <c r="M2715">
        <v>868191</v>
      </c>
      <c r="N2715">
        <v>0</v>
      </c>
      <c r="O2715">
        <v>868191</v>
      </c>
      <c r="P2715">
        <v>0</v>
      </c>
      <c r="Q2715" t="s">
        <v>2588</v>
      </c>
      <c r="R2715" t="s">
        <v>3091</v>
      </c>
      <c r="S2715" t="s">
        <v>4534</v>
      </c>
      <c r="T2715" t="s">
        <v>588</v>
      </c>
      <c r="U2715" t="s">
        <v>4942</v>
      </c>
      <c r="V2715" t="s">
        <v>4943</v>
      </c>
      <c r="W2715" t="s">
        <v>3059</v>
      </c>
      <c r="X2715" t="str">
        <f t="shared" si="42"/>
        <v>Funcionamiento</v>
      </c>
      <c r="Y2715" t="s">
        <v>2577</v>
      </c>
    </row>
    <row r="2716" spans="1:25" x14ac:dyDescent="0.2">
      <c r="A2716" t="s">
        <v>3088</v>
      </c>
      <c r="B2716" t="s">
        <v>3326</v>
      </c>
      <c r="C2716" s="71" t="s">
        <v>4941</v>
      </c>
      <c r="D2716" t="s">
        <v>583</v>
      </c>
      <c r="E2716" t="s">
        <v>584</v>
      </c>
      <c r="F2716" t="s">
        <v>4919</v>
      </c>
      <c r="G2716" t="s">
        <v>2577</v>
      </c>
      <c r="H2716" t="s">
        <v>192</v>
      </c>
      <c r="I2716" t="s">
        <v>147</v>
      </c>
      <c r="J2716" t="s">
        <v>37</v>
      </c>
      <c r="K2716" t="s">
        <v>586</v>
      </c>
      <c r="L2716" t="s">
        <v>39</v>
      </c>
      <c r="M2716">
        <v>117233</v>
      </c>
      <c r="N2716">
        <v>0</v>
      </c>
      <c r="O2716">
        <v>117233</v>
      </c>
      <c r="P2716">
        <v>0</v>
      </c>
      <c r="Q2716" t="s">
        <v>2588</v>
      </c>
      <c r="R2716" t="s">
        <v>3091</v>
      </c>
      <c r="S2716" t="s">
        <v>4534</v>
      </c>
      <c r="T2716" t="s">
        <v>588</v>
      </c>
      <c r="U2716" t="s">
        <v>4942</v>
      </c>
      <c r="V2716" t="s">
        <v>4943</v>
      </c>
      <c r="W2716" t="s">
        <v>3059</v>
      </c>
      <c r="X2716" t="str">
        <f t="shared" si="42"/>
        <v>Funcionamiento</v>
      </c>
      <c r="Y2716" t="s">
        <v>2577</v>
      </c>
    </row>
    <row r="2717" spans="1:25" x14ac:dyDescent="0.2">
      <c r="A2717" t="s">
        <v>3088</v>
      </c>
      <c r="B2717" t="s">
        <v>3326</v>
      </c>
      <c r="C2717" s="71" t="s">
        <v>4941</v>
      </c>
      <c r="D2717" t="s">
        <v>583</v>
      </c>
      <c r="E2717" t="s">
        <v>584</v>
      </c>
      <c r="F2717" t="s">
        <v>4919</v>
      </c>
      <c r="G2717" t="s">
        <v>2577</v>
      </c>
      <c r="H2717" t="s">
        <v>164</v>
      </c>
      <c r="I2717" t="s">
        <v>118</v>
      </c>
      <c r="J2717" t="s">
        <v>37</v>
      </c>
      <c r="K2717" t="s">
        <v>586</v>
      </c>
      <c r="L2717" t="s">
        <v>39</v>
      </c>
      <c r="M2717">
        <v>51921588</v>
      </c>
      <c r="N2717">
        <v>0</v>
      </c>
      <c r="O2717">
        <v>51921588</v>
      </c>
      <c r="P2717">
        <v>0</v>
      </c>
      <c r="Q2717" t="s">
        <v>2588</v>
      </c>
      <c r="R2717" t="s">
        <v>3091</v>
      </c>
      <c r="S2717" t="s">
        <v>4534</v>
      </c>
      <c r="T2717" t="s">
        <v>588</v>
      </c>
      <c r="U2717" t="s">
        <v>4942</v>
      </c>
      <c r="V2717" t="s">
        <v>4943</v>
      </c>
      <c r="W2717" t="s">
        <v>3059</v>
      </c>
      <c r="X2717" t="str">
        <f t="shared" si="42"/>
        <v>Funcionamiento</v>
      </c>
      <c r="Y2717" t="s">
        <v>2577</v>
      </c>
    </row>
    <row r="2718" spans="1:25" x14ac:dyDescent="0.2">
      <c r="A2718" t="s">
        <v>3091</v>
      </c>
      <c r="B2718" t="s">
        <v>3085</v>
      </c>
      <c r="C2718" s="71" t="s">
        <v>4944</v>
      </c>
      <c r="D2718" t="s">
        <v>583</v>
      </c>
      <c r="E2718" t="s">
        <v>602</v>
      </c>
      <c r="F2718" t="s">
        <v>4919</v>
      </c>
      <c r="G2718" t="s">
        <v>2577</v>
      </c>
      <c r="H2718" t="s">
        <v>184</v>
      </c>
      <c r="I2718" t="s">
        <v>138</v>
      </c>
      <c r="J2718" t="s">
        <v>37</v>
      </c>
      <c r="K2718" t="s">
        <v>586</v>
      </c>
      <c r="L2718" t="s">
        <v>39</v>
      </c>
      <c r="M2718">
        <v>900000</v>
      </c>
      <c r="N2718">
        <v>0</v>
      </c>
      <c r="O2718">
        <v>900000</v>
      </c>
      <c r="P2718">
        <v>900000</v>
      </c>
      <c r="Q2718" t="s">
        <v>4945</v>
      </c>
      <c r="R2718" t="s">
        <v>3082</v>
      </c>
      <c r="S2718" t="s">
        <v>588</v>
      </c>
      <c r="T2718" t="s">
        <v>588</v>
      </c>
      <c r="U2718" t="s">
        <v>588</v>
      </c>
      <c r="V2718" t="s">
        <v>588</v>
      </c>
      <c r="W2718" t="s">
        <v>588</v>
      </c>
      <c r="X2718" t="str">
        <f t="shared" si="42"/>
        <v>Funcionamiento</v>
      </c>
      <c r="Y2718" t="s">
        <v>2577</v>
      </c>
    </row>
    <row r="2719" spans="1:25" x14ac:dyDescent="0.2">
      <c r="A2719" t="s">
        <v>3082</v>
      </c>
      <c r="B2719" t="s">
        <v>3085</v>
      </c>
      <c r="C2719" s="71" t="s">
        <v>4946</v>
      </c>
      <c r="D2719" t="s">
        <v>583</v>
      </c>
      <c r="E2719" t="s">
        <v>584</v>
      </c>
      <c r="F2719" t="s">
        <v>4919</v>
      </c>
      <c r="G2719" t="s">
        <v>2577</v>
      </c>
      <c r="H2719" t="s">
        <v>101</v>
      </c>
      <c r="I2719" t="s">
        <v>142</v>
      </c>
      <c r="J2719" t="s">
        <v>37</v>
      </c>
      <c r="K2719" t="s">
        <v>586</v>
      </c>
      <c r="L2719" t="s">
        <v>39</v>
      </c>
      <c r="M2719">
        <v>3600000</v>
      </c>
      <c r="N2719">
        <v>0</v>
      </c>
      <c r="O2719">
        <v>3600000</v>
      </c>
      <c r="P2719">
        <v>940000</v>
      </c>
      <c r="Q2719" t="s">
        <v>2589</v>
      </c>
      <c r="R2719" t="s">
        <v>3102</v>
      </c>
      <c r="S2719" t="s">
        <v>4209</v>
      </c>
      <c r="T2719" t="s">
        <v>4883</v>
      </c>
      <c r="U2719" t="s">
        <v>11554</v>
      </c>
      <c r="V2719" t="s">
        <v>11555</v>
      </c>
      <c r="W2719" t="s">
        <v>588</v>
      </c>
      <c r="X2719" t="str">
        <f t="shared" si="42"/>
        <v>Funcionamiento</v>
      </c>
      <c r="Y2719" t="s">
        <v>2577</v>
      </c>
    </row>
    <row r="2720" spans="1:25" x14ac:dyDescent="0.2">
      <c r="A2720" t="s">
        <v>3102</v>
      </c>
      <c r="B2720" t="s">
        <v>3085</v>
      </c>
      <c r="C2720" s="71" t="s">
        <v>4947</v>
      </c>
      <c r="D2720" t="s">
        <v>583</v>
      </c>
      <c r="E2720" t="s">
        <v>584</v>
      </c>
      <c r="F2720" t="s">
        <v>4919</v>
      </c>
      <c r="G2720" t="s">
        <v>2577</v>
      </c>
      <c r="H2720" t="s">
        <v>194</v>
      </c>
      <c r="I2720" t="s">
        <v>149</v>
      </c>
      <c r="J2720" t="s">
        <v>37</v>
      </c>
      <c r="K2720" t="s">
        <v>586</v>
      </c>
      <c r="L2720" t="s">
        <v>39</v>
      </c>
      <c r="M2720">
        <v>9927077</v>
      </c>
      <c r="N2720">
        <v>0</v>
      </c>
      <c r="O2720">
        <v>9927077</v>
      </c>
      <c r="P2720">
        <v>0</v>
      </c>
      <c r="Q2720" t="s">
        <v>2590</v>
      </c>
      <c r="R2720" t="s">
        <v>3097</v>
      </c>
      <c r="S2720" t="s">
        <v>3223</v>
      </c>
      <c r="T2720" t="s">
        <v>3184</v>
      </c>
      <c r="U2720" t="s">
        <v>4948</v>
      </c>
      <c r="V2720" t="s">
        <v>4949</v>
      </c>
      <c r="W2720" t="s">
        <v>588</v>
      </c>
      <c r="X2720" t="str">
        <f t="shared" si="42"/>
        <v>Funcionamiento</v>
      </c>
      <c r="Y2720" t="s">
        <v>2577</v>
      </c>
    </row>
    <row r="2721" spans="1:25" x14ac:dyDescent="0.2">
      <c r="A2721" t="s">
        <v>3097</v>
      </c>
      <c r="B2721" t="s">
        <v>3998</v>
      </c>
      <c r="C2721" s="71" t="s">
        <v>4950</v>
      </c>
      <c r="D2721" t="s">
        <v>583</v>
      </c>
      <c r="E2721" t="s">
        <v>644</v>
      </c>
      <c r="F2721" t="s">
        <v>3087</v>
      </c>
      <c r="G2721" t="s">
        <v>2577</v>
      </c>
      <c r="H2721" t="s">
        <v>197</v>
      </c>
      <c r="I2721" t="s">
        <v>155</v>
      </c>
      <c r="J2721" t="s">
        <v>37</v>
      </c>
      <c r="K2721" t="s">
        <v>709</v>
      </c>
      <c r="L2721" t="s">
        <v>39</v>
      </c>
      <c r="M2721">
        <v>115859020</v>
      </c>
      <c r="N2721">
        <v>-115859020</v>
      </c>
      <c r="O2721">
        <v>0</v>
      </c>
      <c r="P2721">
        <v>0</v>
      </c>
      <c r="Q2721" t="s">
        <v>2591</v>
      </c>
      <c r="R2721" t="s">
        <v>3110</v>
      </c>
      <c r="S2721" t="s">
        <v>588</v>
      </c>
      <c r="T2721" t="s">
        <v>588</v>
      </c>
      <c r="U2721" t="s">
        <v>588</v>
      </c>
      <c r="V2721" t="s">
        <v>588</v>
      </c>
      <c r="W2721" t="s">
        <v>588</v>
      </c>
      <c r="X2721" t="str">
        <f t="shared" si="42"/>
        <v>Inversión</v>
      </c>
      <c r="Y2721" t="s">
        <v>626</v>
      </c>
    </row>
    <row r="2722" spans="1:25" x14ac:dyDescent="0.2">
      <c r="A2722" t="s">
        <v>3110</v>
      </c>
      <c r="B2722" t="s">
        <v>3100</v>
      </c>
      <c r="C2722" s="71" t="s">
        <v>4951</v>
      </c>
      <c r="D2722" t="s">
        <v>583</v>
      </c>
      <c r="E2722" t="s">
        <v>584</v>
      </c>
      <c r="F2722" t="s">
        <v>3087</v>
      </c>
      <c r="G2722" t="s">
        <v>2577</v>
      </c>
      <c r="H2722" t="s">
        <v>197</v>
      </c>
      <c r="I2722" t="s">
        <v>155</v>
      </c>
      <c r="J2722" t="s">
        <v>37</v>
      </c>
      <c r="K2722" t="s">
        <v>709</v>
      </c>
      <c r="L2722" t="s">
        <v>39</v>
      </c>
      <c r="M2722">
        <v>35342100</v>
      </c>
      <c r="N2722">
        <v>-1884822</v>
      </c>
      <c r="O2722">
        <v>33457278</v>
      </c>
      <c r="P2722">
        <v>0</v>
      </c>
      <c r="Q2722" t="s">
        <v>2591</v>
      </c>
      <c r="R2722" t="s">
        <v>3103</v>
      </c>
      <c r="S2722" t="s">
        <v>3282</v>
      </c>
      <c r="T2722" t="s">
        <v>3750</v>
      </c>
      <c r="U2722" t="s">
        <v>9197</v>
      </c>
      <c r="V2722" t="s">
        <v>9198</v>
      </c>
      <c r="W2722" t="s">
        <v>588</v>
      </c>
      <c r="X2722" t="str">
        <f t="shared" si="42"/>
        <v>Inversión</v>
      </c>
      <c r="Y2722" t="s">
        <v>626</v>
      </c>
    </row>
    <row r="2723" spans="1:25" x14ac:dyDescent="0.2">
      <c r="A2723" t="s">
        <v>3114</v>
      </c>
      <c r="B2723" t="s">
        <v>3100</v>
      </c>
      <c r="C2723" s="71" t="s">
        <v>4952</v>
      </c>
      <c r="D2723" t="s">
        <v>583</v>
      </c>
      <c r="E2723" t="s">
        <v>584</v>
      </c>
      <c r="F2723" t="s">
        <v>3087</v>
      </c>
      <c r="G2723" t="s">
        <v>2577</v>
      </c>
      <c r="H2723" t="s">
        <v>197</v>
      </c>
      <c r="I2723" t="s">
        <v>155</v>
      </c>
      <c r="J2723" t="s">
        <v>37</v>
      </c>
      <c r="K2723" t="s">
        <v>709</v>
      </c>
      <c r="L2723" t="s">
        <v>39</v>
      </c>
      <c r="M2723">
        <v>27500000</v>
      </c>
      <c r="N2723">
        <v>-1375000</v>
      </c>
      <c r="O2723">
        <v>26125000</v>
      </c>
      <c r="P2723">
        <v>0</v>
      </c>
      <c r="Q2723" t="s">
        <v>2592</v>
      </c>
      <c r="R2723" t="s">
        <v>3122</v>
      </c>
      <c r="S2723" t="s">
        <v>3245</v>
      </c>
      <c r="T2723" t="s">
        <v>3230</v>
      </c>
      <c r="U2723" t="s">
        <v>9199</v>
      </c>
      <c r="V2723" t="s">
        <v>9200</v>
      </c>
      <c r="W2723" t="s">
        <v>588</v>
      </c>
      <c r="X2723" t="str">
        <f t="shared" si="42"/>
        <v>Inversión</v>
      </c>
      <c r="Y2723" t="s">
        <v>626</v>
      </c>
    </row>
    <row r="2724" spans="1:25" x14ac:dyDescent="0.2">
      <c r="A2724" t="s">
        <v>3103</v>
      </c>
      <c r="B2724" t="s">
        <v>3100</v>
      </c>
      <c r="C2724" s="71" t="s">
        <v>4953</v>
      </c>
      <c r="D2724" t="s">
        <v>583</v>
      </c>
      <c r="E2724" t="s">
        <v>584</v>
      </c>
      <c r="F2724" t="s">
        <v>3087</v>
      </c>
      <c r="G2724" t="s">
        <v>2577</v>
      </c>
      <c r="H2724" t="s">
        <v>197</v>
      </c>
      <c r="I2724" t="s">
        <v>155</v>
      </c>
      <c r="J2724" t="s">
        <v>37</v>
      </c>
      <c r="K2724" t="s">
        <v>709</v>
      </c>
      <c r="L2724" t="s">
        <v>39</v>
      </c>
      <c r="M2724">
        <v>27500000</v>
      </c>
      <c r="N2724">
        <v>-1375000</v>
      </c>
      <c r="O2724">
        <v>26125000</v>
      </c>
      <c r="P2724">
        <v>0</v>
      </c>
      <c r="Q2724" t="s">
        <v>2593</v>
      </c>
      <c r="R2724" t="s">
        <v>3135</v>
      </c>
      <c r="S2724" t="s">
        <v>3206</v>
      </c>
      <c r="T2724" t="s">
        <v>3123</v>
      </c>
      <c r="U2724" t="s">
        <v>9201</v>
      </c>
      <c r="V2724" t="s">
        <v>9202</v>
      </c>
      <c r="W2724" t="s">
        <v>588</v>
      </c>
      <c r="X2724" t="str">
        <f t="shared" si="42"/>
        <v>Inversión</v>
      </c>
      <c r="Y2724" t="s">
        <v>626</v>
      </c>
    </row>
    <row r="2725" spans="1:25" x14ac:dyDescent="0.2">
      <c r="A2725" t="s">
        <v>3122</v>
      </c>
      <c r="B2725" t="s">
        <v>3100</v>
      </c>
      <c r="C2725" s="71" t="s">
        <v>4954</v>
      </c>
      <c r="D2725" t="s">
        <v>583</v>
      </c>
      <c r="E2725" t="s">
        <v>584</v>
      </c>
      <c r="F2725" t="s">
        <v>3087</v>
      </c>
      <c r="G2725" t="s">
        <v>2577</v>
      </c>
      <c r="H2725" t="s">
        <v>197</v>
      </c>
      <c r="I2725" t="s">
        <v>155</v>
      </c>
      <c r="J2725" t="s">
        <v>37</v>
      </c>
      <c r="K2725" t="s">
        <v>709</v>
      </c>
      <c r="L2725" t="s">
        <v>39</v>
      </c>
      <c r="M2725">
        <v>16516920</v>
      </c>
      <c r="N2725">
        <v>0</v>
      </c>
      <c r="O2725">
        <v>16516920</v>
      </c>
      <c r="P2725">
        <v>1706748</v>
      </c>
      <c r="Q2725" t="s">
        <v>2594</v>
      </c>
      <c r="R2725" t="s">
        <v>3119</v>
      </c>
      <c r="S2725" t="s">
        <v>3216</v>
      </c>
      <c r="T2725" t="s">
        <v>4209</v>
      </c>
      <c r="U2725" t="s">
        <v>9203</v>
      </c>
      <c r="V2725" t="s">
        <v>9204</v>
      </c>
      <c r="W2725" t="s">
        <v>588</v>
      </c>
      <c r="X2725" t="str">
        <f t="shared" si="42"/>
        <v>Inversión</v>
      </c>
      <c r="Y2725" t="s">
        <v>626</v>
      </c>
    </row>
    <row r="2726" spans="1:25" x14ac:dyDescent="0.2">
      <c r="A2726" t="s">
        <v>3135</v>
      </c>
      <c r="B2726" t="s">
        <v>3100</v>
      </c>
      <c r="C2726" s="71" t="s">
        <v>4955</v>
      </c>
      <c r="D2726" t="s">
        <v>583</v>
      </c>
      <c r="E2726" t="s">
        <v>602</v>
      </c>
      <c r="F2726" t="s">
        <v>3087</v>
      </c>
      <c r="G2726" t="s">
        <v>2577</v>
      </c>
      <c r="H2726" t="s">
        <v>197</v>
      </c>
      <c r="I2726" t="s">
        <v>155</v>
      </c>
      <c r="J2726" t="s">
        <v>37</v>
      </c>
      <c r="K2726" t="s">
        <v>709</v>
      </c>
      <c r="L2726" t="s">
        <v>39</v>
      </c>
      <c r="M2726">
        <v>9000000</v>
      </c>
      <c r="N2726">
        <v>0</v>
      </c>
      <c r="O2726">
        <v>9000000</v>
      </c>
      <c r="P2726">
        <v>9000000</v>
      </c>
      <c r="Q2726" t="s">
        <v>2595</v>
      </c>
      <c r="R2726" t="s">
        <v>3118</v>
      </c>
      <c r="S2726" t="s">
        <v>588</v>
      </c>
      <c r="T2726" t="s">
        <v>588</v>
      </c>
      <c r="U2726" t="s">
        <v>588</v>
      </c>
      <c r="V2726" t="s">
        <v>588</v>
      </c>
      <c r="W2726" t="s">
        <v>588</v>
      </c>
      <c r="X2726" t="str">
        <f t="shared" si="42"/>
        <v>Inversión</v>
      </c>
      <c r="Y2726" t="s">
        <v>626</v>
      </c>
    </row>
    <row r="2727" spans="1:25" x14ac:dyDescent="0.2">
      <c r="A2727" t="s">
        <v>3119</v>
      </c>
      <c r="B2727" t="s">
        <v>3105</v>
      </c>
      <c r="C2727" s="71" t="s">
        <v>4956</v>
      </c>
      <c r="D2727" t="s">
        <v>583</v>
      </c>
      <c r="E2727" t="s">
        <v>584</v>
      </c>
      <c r="F2727" t="s">
        <v>3087</v>
      </c>
      <c r="G2727" t="s">
        <v>2577</v>
      </c>
      <c r="H2727" t="s">
        <v>197</v>
      </c>
      <c r="I2727" t="s">
        <v>155</v>
      </c>
      <c r="J2727" t="s">
        <v>37</v>
      </c>
      <c r="K2727" t="s">
        <v>586</v>
      </c>
      <c r="L2727" t="s">
        <v>39</v>
      </c>
      <c r="M2727">
        <v>144101700</v>
      </c>
      <c r="N2727">
        <v>0</v>
      </c>
      <c r="O2727">
        <v>144101700</v>
      </c>
      <c r="P2727">
        <v>910116</v>
      </c>
      <c r="Q2727" t="s">
        <v>2596</v>
      </c>
      <c r="R2727" t="s">
        <v>3138</v>
      </c>
      <c r="S2727" t="s">
        <v>4957</v>
      </c>
      <c r="T2727" t="s">
        <v>4958</v>
      </c>
      <c r="U2727" t="s">
        <v>9205</v>
      </c>
      <c r="V2727" t="s">
        <v>9206</v>
      </c>
      <c r="W2727" t="s">
        <v>588</v>
      </c>
      <c r="X2727" t="str">
        <f t="shared" si="42"/>
        <v>Inversión</v>
      </c>
      <c r="Y2727" t="s">
        <v>626</v>
      </c>
    </row>
    <row r="2728" spans="1:25" x14ac:dyDescent="0.2">
      <c r="A2728" t="s">
        <v>3118</v>
      </c>
      <c r="B2728" t="s">
        <v>3105</v>
      </c>
      <c r="C2728" s="71" t="s">
        <v>4959</v>
      </c>
      <c r="D2728" t="s">
        <v>583</v>
      </c>
      <c r="E2728" t="s">
        <v>584</v>
      </c>
      <c r="F2728" t="s">
        <v>3087</v>
      </c>
      <c r="G2728" t="s">
        <v>2577</v>
      </c>
      <c r="H2728" t="s">
        <v>197</v>
      </c>
      <c r="I2728" t="s">
        <v>155</v>
      </c>
      <c r="J2728" t="s">
        <v>37</v>
      </c>
      <c r="K2728" t="s">
        <v>586</v>
      </c>
      <c r="L2728" t="s">
        <v>39</v>
      </c>
      <c r="M2728">
        <v>109837518</v>
      </c>
      <c r="N2728">
        <v>-5780922</v>
      </c>
      <c r="O2728">
        <v>104056596</v>
      </c>
      <c r="P2728">
        <v>330337</v>
      </c>
      <c r="Q2728" t="s">
        <v>2597</v>
      </c>
      <c r="R2728" t="s">
        <v>3145</v>
      </c>
      <c r="S2728" t="s">
        <v>4960</v>
      </c>
      <c r="T2728" t="s">
        <v>4961</v>
      </c>
      <c r="U2728" t="s">
        <v>9207</v>
      </c>
      <c r="V2728" t="s">
        <v>9208</v>
      </c>
      <c r="W2728" t="s">
        <v>588</v>
      </c>
      <c r="X2728" t="str">
        <f t="shared" si="42"/>
        <v>Inversión</v>
      </c>
      <c r="Y2728" t="s">
        <v>626</v>
      </c>
    </row>
    <row r="2729" spans="1:25" x14ac:dyDescent="0.2">
      <c r="A2729" t="s">
        <v>3138</v>
      </c>
      <c r="B2729" t="s">
        <v>3105</v>
      </c>
      <c r="C2729" s="71" t="s">
        <v>4962</v>
      </c>
      <c r="D2729" t="s">
        <v>583</v>
      </c>
      <c r="E2729" t="s">
        <v>584</v>
      </c>
      <c r="F2729" t="s">
        <v>3087</v>
      </c>
      <c r="G2729" t="s">
        <v>2577</v>
      </c>
      <c r="H2729" t="s">
        <v>197</v>
      </c>
      <c r="I2729" t="s">
        <v>155</v>
      </c>
      <c r="J2729" t="s">
        <v>37</v>
      </c>
      <c r="K2729" t="s">
        <v>586</v>
      </c>
      <c r="L2729" t="s">
        <v>39</v>
      </c>
      <c r="M2729">
        <v>33250000</v>
      </c>
      <c r="N2729">
        <v>-1750000</v>
      </c>
      <c r="O2729">
        <v>31500000</v>
      </c>
      <c r="P2729">
        <v>700000</v>
      </c>
      <c r="Q2729" t="s">
        <v>2598</v>
      </c>
      <c r="R2729" t="s">
        <v>3132</v>
      </c>
      <c r="S2729" t="s">
        <v>3510</v>
      </c>
      <c r="T2729" t="s">
        <v>4613</v>
      </c>
      <c r="U2729" t="s">
        <v>9209</v>
      </c>
      <c r="V2729" t="s">
        <v>9210</v>
      </c>
      <c r="W2729" t="s">
        <v>588</v>
      </c>
      <c r="X2729" t="str">
        <f t="shared" si="42"/>
        <v>Inversión</v>
      </c>
      <c r="Y2729" t="s">
        <v>626</v>
      </c>
    </row>
    <row r="2730" spans="1:25" x14ac:dyDescent="0.2">
      <c r="A2730" t="s">
        <v>3145</v>
      </c>
      <c r="B2730" t="s">
        <v>3105</v>
      </c>
      <c r="C2730" s="71" t="s">
        <v>4963</v>
      </c>
      <c r="D2730" t="s">
        <v>583</v>
      </c>
      <c r="E2730" t="s">
        <v>644</v>
      </c>
      <c r="F2730" t="s">
        <v>3087</v>
      </c>
      <c r="G2730" t="s">
        <v>2577</v>
      </c>
      <c r="H2730" t="s">
        <v>197</v>
      </c>
      <c r="I2730" t="s">
        <v>155</v>
      </c>
      <c r="J2730" t="s">
        <v>37</v>
      </c>
      <c r="K2730" t="s">
        <v>586</v>
      </c>
      <c r="L2730" t="s">
        <v>39</v>
      </c>
      <c r="M2730">
        <v>19352469</v>
      </c>
      <c r="N2730">
        <v>-19352469</v>
      </c>
      <c r="O2730">
        <v>0</v>
      </c>
      <c r="P2730">
        <v>0</v>
      </c>
      <c r="Q2730" t="s">
        <v>2599</v>
      </c>
      <c r="R2730" t="s">
        <v>3155</v>
      </c>
      <c r="S2730" t="s">
        <v>588</v>
      </c>
      <c r="T2730" t="s">
        <v>588</v>
      </c>
      <c r="U2730" t="s">
        <v>588</v>
      </c>
      <c r="V2730" t="s">
        <v>588</v>
      </c>
      <c r="W2730" t="s">
        <v>588</v>
      </c>
      <c r="X2730" t="str">
        <f t="shared" si="42"/>
        <v>Inversión</v>
      </c>
      <c r="Y2730" t="s">
        <v>626</v>
      </c>
    </row>
    <row r="2731" spans="1:25" x14ac:dyDescent="0.2">
      <c r="A2731" t="s">
        <v>3132</v>
      </c>
      <c r="B2731" t="s">
        <v>3105</v>
      </c>
      <c r="C2731" s="71" t="s">
        <v>4964</v>
      </c>
      <c r="D2731" t="s">
        <v>583</v>
      </c>
      <c r="E2731" t="s">
        <v>644</v>
      </c>
      <c r="F2731" t="s">
        <v>3087</v>
      </c>
      <c r="G2731" t="s">
        <v>2577</v>
      </c>
      <c r="H2731" t="s">
        <v>197</v>
      </c>
      <c r="I2731" t="s">
        <v>155</v>
      </c>
      <c r="J2731" t="s">
        <v>37</v>
      </c>
      <c r="K2731" t="s">
        <v>586</v>
      </c>
      <c r="L2731" t="s">
        <v>39</v>
      </c>
      <c r="M2731">
        <v>19352469</v>
      </c>
      <c r="N2731">
        <v>-19352469</v>
      </c>
      <c r="O2731">
        <v>0</v>
      </c>
      <c r="P2731">
        <v>0</v>
      </c>
      <c r="Q2731" t="s">
        <v>2600</v>
      </c>
      <c r="R2731" t="s">
        <v>3147</v>
      </c>
      <c r="S2731" t="s">
        <v>588</v>
      </c>
      <c r="T2731" t="s">
        <v>588</v>
      </c>
      <c r="U2731" t="s">
        <v>588</v>
      </c>
      <c r="V2731" t="s">
        <v>588</v>
      </c>
      <c r="W2731" t="s">
        <v>588</v>
      </c>
      <c r="X2731" t="str">
        <f t="shared" si="42"/>
        <v>Inversión</v>
      </c>
      <c r="Y2731" t="s">
        <v>626</v>
      </c>
    </row>
    <row r="2732" spans="1:25" x14ac:dyDescent="0.2">
      <c r="A2732" t="s">
        <v>3155</v>
      </c>
      <c r="B2732" t="s">
        <v>4220</v>
      </c>
      <c r="C2732" s="71" t="s">
        <v>4965</v>
      </c>
      <c r="D2732" t="s">
        <v>583</v>
      </c>
      <c r="E2732" t="s">
        <v>584</v>
      </c>
      <c r="F2732" t="s">
        <v>3087</v>
      </c>
      <c r="G2732" t="s">
        <v>2577</v>
      </c>
      <c r="H2732" t="s">
        <v>197</v>
      </c>
      <c r="I2732" t="s">
        <v>155</v>
      </c>
      <c r="J2732" t="s">
        <v>37</v>
      </c>
      <c r="K2732" t="s">
        <v>586</v>
      </c>
      <c r="L2732" t="s">
        <v>39</v>
      </c>
      <c r="M2732">
        <v>23343057</v>
      </c>
      <c r="N2732">
        <v>0</v>
      </c>
      <c r="O2732">
        <v>23343057</v>
      </c>
      <c r="P2732">
        <v>172911</v>
      </c>
      <c r="Q2732" t="s">
        <v>2601</v>
      </c>
      <c r="R2732" t="s">
        <v>3181</v>
      </c>
      <c r="S2732" t="s">
        <v>3212</v>
      </c>
      <c r="T2732" t="s">
        <v>3350</v>
      </c>
      <c r="U2732" t="s">
        <v>9211</v>
      </c>
      <c r="V2732" t="s">
        <v>9212</v>
      </c>
      <c r="W2732" t="s">
        <v>588</v>
      </c>
      <c r="X2732" t="str">
        <f t="shared" si="42"/>
        <v>Inversión</v>
      </c>
      <c r="Y2732" t="s">
        <v>626</v>
      </c>
    </row>
    <row r="2733" spans="1:25" x14ac:dyDescent="0.2">
      <c r="A2733" t="s">
        <v>3147</v>
      </c>
      <c r="B2733" t="s">
        <v>3508</v>
      </c>
      <c r="C2733" s="71" t="s">
        <v>4768</v>
      </c>
      <c r="D2733" t="s">
        <v>583</v>
      </c>
      <c r="E2733" t="s">
        <v>584</v>
      </c>
      <c r="F2733" t="s">
        <v>4919</v>
      </c>
      <c r="G2733" t="s">
        <v>2577</v>
      </c>
      <c r="H2733" t="s">
        <v>177</v>
      </c>
      <c r="I2733" t="s">
        <v>131</v>
      </c>
      <c r="J2733" t="s">
        <v>37</v>
      </c>
      <c r="K2733" t="s">
        <v>586</v>
      </c>
      <c r="L2733" t="s">
        <v>39</v>
      </c>
      <c r="M2733">
        <v>1262100</v>
      </c>
      <c r="N2733">
        <v>0</v>
      </c>
      <c r="O2733">
        <v>1262100</v>
      </c>
      <c r="P2733">
        <v>0</v>
      </c>
      <c r="Q2733" t="s">
        <v>2602</v>
      </c>
      <c r="R2733" t="s">
        <v>3187</v>
      </c>
      <c r="S2733" t="s">
        <v>3640</v>
      </c>
      <c r="T2733" t="s">
        <v>588</v>
      </c>
      <c r="U2733" t="s">
        <v>4966</v>
      </c>
      <c r="V2733" t="s">
        <v>4967</v>
      </c>
      <c r="W2733" t="s">
        <v>588</v>
      </c>
      <c r="X2733" t="str">
        <f t="shared" si="42"/>
        <v>Funcionamiento</v>
      </c>
      <c r="Y2733" t="s">
        <v>2577</v>
      </c>
    </row>
    <row r="2734" spans="1:25" x14ac:dyDescent="0.2">
      <c r="A2734" t="s">
        <v>3147</v>
      </c>
      <c r="B2734" t="s">
        <v>3508</v>
      </c>
      <c r="C2734" s="71" t="s">
        <v>4768</v>
      </c>
      <c r="D2734" t="s">
        <v>583</v>
      </c>
      <c r="E2734" t="s">
        <v>584</v>
      </c>
      <c r="F2734" t="s">
        <v>4919</v>
      </c>
      <c r="G2734" t="s">
        <v>2577</v>
      </c>
      <c r="H2734" t="s">
        <v>173</v>
      </c>
      <c r="I2734" t="s">
        <v>127</v>
      </c>
      <c r="J2734" t="s">
        <v>37</v>
      </c>
      <c r="K2734" t="s">
        <v>586</v>
      </c>
      <c r="L2734" t="s">
        <v>39</v>
      </c>
      <c r="M2734">
        <v>4916200</v>
      </c>
      <c r="N2734">
        <v>0</v>
      </c>
      <c r="O2734">
        <v>4916200</v>
      </c>
      <c r="P2734">
        <v>0</v>
      </c>
      <c r="Q2734" t="s">
        <v>2602</v>
      </c>
      <c r="R2734" t="s">
        <v>3187</v>
      </c>
      <c r="S2734" t="s">
        <v>3640</v>
      </c>
      <c r="T2734" t="s">
        <v>588</v>
      </c>
      <c r="U2734" t="s">
        <v>4966</v>
      </c>
      <c r="V2734" t="s">
        <v>4967</v>
      </c>
      <c r="W2734" t="s">
        <v>588</v>
      </c>
      <c r="X2734" t="str">
        <f t="shared" si="42"/>
        <v>Funcionamiento</v>
      </c>
      <c r="Y2734" t="s">
        <v>2577</v>
      </c>
    </row>
    <row r="2735" spans="1:25" x14ac:dyDescent="0.2">
      <c r="A2735" t="s">
        <v>3147</v>
      </c>
      <c r="B2735" t="s">
        <v>3508</v>
      </c>
      <c r="C2735" s="71" t="s">
        <v>4768</v>
      </c>
      <c r="D2735" t="s">
        <v>583</v>
      </c>
      <c r="E2735" t="s">
        <v>584</v>
      </c>
      <c r="F2735" t="s">
        <v>4919</v>
      </c>
      <c r="G2735" t="s">
        <v>2577</v>
      </c>
      <c r="H2735" t="s">
        <v>174</v>
      </c>
      <c r="I2735" t="s">
        <v>128</v>
      </c>
      <c r="J2735" t="s">
        <v>37</v>
      </c>
      <c r="K2735" t="s">
        <v>586</v>
      </c>
      <c r="L2735" t="s">
        <v>39</v>
      </c>
      <c r="M2735">
        <v>2523100</v>
      </c>
      <c r="N2735">
        <v>0</v>
      </c>
      <c r="O2735">
        <v>2523100</v>
      </c>
      <c r="P2735">
        <v>0</v>
      </c>
      <c r="Q2735" t="s">
        <v>2602</v>
      </c>
      <c r="R2735" t="s">
        <v>3187</v>
      </c>
      <c r="S2735" t="s">
        <v>3640</v>
      </c>
      <c r="T2735" t="s">
        <v>588</v>
      </c>
      <c r="U2735" t="s">
        <v>4966</v>
      </c>
      <c r="V2735" t="s">
        <v>4967</v>
      </c>
      <c r="W2735" t="s">
        <v>588</v>
      </c>
      <c r="X2735" t="str">
        <f t="shared" si="42"/>
        <v>Funcionamiento</v>
      </c>
      <c r="Y2735" t="s">
        <v>2577</v>
      </c>
    </row>
    <row r="2736" spans="1:25" x14ac:dyDescent="0.2">
      <c r="A2736" t="s">
        <v>3147</v>
      </c>
      <c r="B2736" t="s">
        <v>3508</v>
      </c>
      <c r="C2736" s="71" t="s">
        <v>4768</v>
      </c>
      <c r="D2736" t="s">
        <v>583</v>
      </c>
      <c r="E2736" t="s">
        <v>584</v>
      </c>
      <c r="F2736" t="s">
        <v>4919</v>
      </c>
      <c r="G2736" t="s">
        <v>2577</v>
      </c>
      <c r="H2736" t="s">
        <v>176</v>
      </c>
      <c r="I2736" t="s">
        <v>130</v>
      </c>
      <c r="J2736" t="s">
        <v>37</v>
      </c>
      <c r="K2736" t="s">
        <v>586</v>
      </c>
      <c r="L2736" t="s">
        <v>39</v>
      </c>
      <c r="M2736">
        <v>1893000</v>
      </c>
      <c r="N2736">
        <v>0</v>
      </c>
      <c r="O2736">
        <v>1893000</v>
      </c>
      <c r="P2736">
        <v>0</v>
      </c>
      <c r="Q2736" t="s">
        <v>2602</v>
      </c>
      <c r="R2736" t="s">
        <v>3187</v>
      </c>
      <c r="S2736" t="s">
        <v>3640</v>
      </c>
      <c r="T2736" t="s">
        <v>588</v>
      </c>
      <c r="U2736" t="s">
        <v>4966</v>
      </c>
      <c r="V2736" t="s">
        <v>4967</v>
      </c>
      <c r="W2736" t="s">
        <v>588</v>
      </c>
      <c r="X2736" t="str">
        <f t="shared" si="42"/>
        <v>Funcionamiento</v>
      </c>
      <c r="Y2736" t="s">
        <v>2577</v>
      </c>
    </row>
    <row r="2737" spans="1:25" x14ac:dyDescent="0.2">
      <c r="A2737" t="s">
        <v>3147</v>
      </c>
      <c r="B2737" t="s">
        <v>3508</v>
      </c>
      <c r="C2737" s="71" t="s">
        <v>4768</v>
      </c>
      <c r="D2737" t="s">
        <v>583</v>
      </c>
      <c r="E2737" t="s">
        <v>584</v>
      </c>
      <c r="F2737" t="s">
        <v>4919</v>
      </c>
      <c r="G2737" t="s">
        <v>2577</v>
      </c>
      <c r="H2737" t="s">
        <v>172</v>
      </c>
      <c r="I2737" t="s">
        <v>126</v>
      </c>
      <c r="J2737" t="s">
        <v>37</v>
      </c>
      <c r="K2737" t="s">
        <v>586</v>
      </c>
      <c r="L2737" t="s">
        <v>39</v>
      </c>
      <c r="M2737">
        <v>6940300</v>
      </c>
      <c r="N2737">
        <v>0</v>
      </c>
      <c r="O2737">
        <v>6940300</v>
      </c>
      <c r="P2737">
        <v>0</v>
      </c>
      <c r="Q2737" t="s">
        <v>2602</v>
      </c>
      <c r="R2737" t="s">
        <v>3187</v>
      </c>
      <c r="S2737" t="s">
        <v>3640</v>
      </c>
      <c r="T2737" t="s">
        <v>588</v>
      </c>
      <c r="U2737" t="s">
        <v>4966</v>
      </c>
      <c r="V2737" t="s">
        <v>4967</v>
      </c>
      <c r="W2737" t="s">
        <v>588</v>
      </c>
      <c r="X2737" t="str">
        <f t="shared" si="42"/>
        <v>Funcionamiento</v>
      </c>
      <c r="Y2737" t="s">
        <v>2577</v>
      </c>
    </row>
    <row r="2738" spans="1:25" x14ac:dyDescent="0.2">
      <c r="A2738" t="s">
        <v>3147</v>
      </c>
      <c r="B2738" t="s">
        <v>3508</v>
      </c>
      <c r="C2738" s="71" t="s">
        <v>4768</v>
      </c>
      <c r="D2738" t="s">
        <v>583</v>
      </c>
      <c r="E2738" t="s">
        <v>584</v>
      </c>
      <c r="F2738" t="s">
        <v>4919</v>
      </c>
      <c r="G2738" t="s">
        <v>2577</v>
      </c>
      <c r="H2738" t="s">
        <v>175</v>
      </c>
      <c r="I2738" t="s">
        <v>129</v>
      </c>
      <c r="J2738" t="s">
        <v>37</v>
      </c>
      <c r="K2738" t="s">
        <v>586</v>
      </c>
      <c r="L2738" t="s">
        <v>39</v>
      </c>
      <c r="M2738">
        <v>883900</v>
      </c>
      <c r="N2738">
        <v>0</v>
      </c>
      <c r="O2738">
        <v>883900</v>
      </c>
      <c r="P2738">
        <v>0</v>
      </c>
      <c r="Q2738" t="s">
        <v>2602</v>
      </c>
      <c r="R2738" t="s">
        <v>3187</v>
      </c>
      <c r="S2738" t="s">
        <v>3640</v>
      </c>
      <c r="T2738" t="s">
        <v>588</v>
      </c>
      <c r="U2738" t="s">
        <v>4966</v>
      </c>
      <c r="V2738" t="s">
        <v>4967</v>
      </c>
      <c r="W2738" t="s">
        <v>588</v>
      </c>
      <c r="X2738" t="str">
        <f t="shared" si="42"/>
        <v>Funcionamiento</v>
      </c>
      <c r="Y2738" t="s">
        <v>2577</v>
      </c>
    </row>
    <row r="2739" spans="1:25" x14ac:dyDescent="0.2">
      <c r="A2739" t="s">
        <v>3181</v>
      </c>
      <c r="B2739" t="s">
        <v>3508</v>
      </c>
      <c r="C2739" s="71" t="s">
        <v>4968</v>
      </c>
      <c r="D2739" t="s">
        <v>583</v>
      </c>
      <c r="E2739" t="s">
        <v>584</v>
      </c>
      <c r="F2739" t="s">
        <v>4919</v>
      </c>
      <c r="G2739" t="s">
        <v>2577</v>
      </c>
      <c r="H2739" t="s">
        <v>169</v>
      </c>
      <c r="I2739" t="s">
        <v>123</v>
      </c>
      <c r="J2739" t="s">
        <v>37</v>
      </c>
      <c r="K2739" t="s">
        <v>586</v>
      </c>
      <c r="L2739" t="s">
        <v>39</v>
      </c>
      <c r="M2739">
        <v>2493245</v>
      </c>
      <c r="N2739">
        <v>0</v>
      </c>
      <c r="O2739">
        <v>2493245</v>
      </c>
      <c r="P2739">
        <v>0</v>
      </c>
      <c r="Q2739" t="s">
        <v>2603</v>
      </c>
      <c r="R2739" t="s">
        <v>3171</v>
      </c>
      <c r="S2739" t="s">
        <v>4969</v>
      </c>
      <c r="T2739" t="s">
        <v>588</v>
      </c>
      <c r="U2739" t="s">
        <v>4970</v>
      </c>
      <c r="V2739" t="s">
        <v>4971</v>
      </c>
      <c r="W2739" t="s">
        <v>588</v>
      </c>
      <c r="X2739" t="str">
        <f t="shared" si="42"/>
        <v>Funcionamiento</v>
      </c>
      <c r="Y2739" t="s">
        <v>2577</v>
      </c>
    </row>
    <row r="2740" spans="1:25" x14ac:dyDescent="0.2">
      <c r="A2740" t="s">
        <v>3181</v>
      </c>
      <c r="B2740" t="s">
        <v>3508</v>
      </c>
      <c r="C2740" s="71" t="s">
        <v>4968</v>
      </c>
      <c r="D2740" t="s">
        <v>583</v>
      </c>
      <c r="E2740" t="s">
        <v>584</v>
      </c>
      <c r="F2740" t="s">
        <v>4919</v>
      </c>
      <c r="G2740" t="s">
        <v>2577</v>
      </c>
      <c r="H2740" t="s">
        <v>179</v>
      </c>
      <c r="I2740" t="s">
        <v>133</v>
      </c>
      <c r="J2740" t="s">
        <v>37</v>
      </c>
      <c r="K2740" t="s">
        <v>586</v>
      </c>
      <c r="L2740" t="s">
        <v>39</v>
      </c>
      <c r="M2740">
        <v>300770</v>
      </c>
      <c r="N2740">
        <v>0</v>
      </c>
      <c r="O2740">
        <v>300770</v>
      </c>
      <c r="P2740">
        <v>0</v>
      </c>
      <c r="Q2740" t="s">
        <v>2603</v>
      </c>
      <c r="R2740" t="s">
        <v>3171</v>
      </c>
      <c r="S2740" t="s">
        <v>4969</v>
      </c>
      <c r="T2740" t="s">
        <v>588</v>
      </c>
      <c r="U2740" t="s">
        <v>4970</v>
      </c>
      <c r="V2740" t="s">
        <v>4971</v>
      </c>
      <c r="W2740" t="s">
        <v>588</v>
      </c>
      <c r="X2740" t="str">
        <f t="shared" si="42"/>
        <v>Funcionamiento</v>
      </c>
      <c r="Y2740" t="s">
        <v>2577</v>
      </c>
    </row>
    <row r="2741" spans="1:25" x14ac:dyDescent="0.2">
      <c r="A2741" t="s">
        <v>3181</v>
      </c>
      <c r="B2741" t="s">
        <v>3508</v>
      </c>
      <c r="C2741" s="71" t="s">
        <v>4968</v>
      </c>
      <c r="D2741" t="s">
        <v>583</v>
      </c>
      <c r="E2741" t="s">
        <v>584</v>
      </c>
      <c r="F2741" t="s">
        <v>4919</v>
      </c>
      <c r="G2741" t="s">
        <v>2577</v>
      </c>
      <c r="H2741" t="s">
        <v>180</v>
      </c>
      <c r="I2741" t="s">
        <v>134</v>
      </c>
      <c r="J2741" t="s">
        <v>37</v>
      </c>
      <c r="K2741" t="s">
        <v>586</v>
      </c>
      <c r="L2741" t="s">
        <v>39</v>
      </c>
      <c r="M2741">
        <v>83261</v>
      </c>
      <c r="N2741">
        <v>0</v>
      </c>
      <c r="O2741">
        <v>83261</v>
      </c>
      <c r="P2741">
        <v>0</v>
      </c>
      <c r="Q2741" t="s">
        <v>2603</v>
      </c>
      <c r="R2741" t="s">
        <v>3171</v>
      </c>
      <c r="S2741" t="s">
        <v>4969</v>
      </c>
      <c r="T2741" t="s">
        <v>588</v>
      </c>
      <c r="U2741" t="s">
        <v>4970</v>
      </c>
      <c r="V2741" t="s">
        <v>4971</v>
      </c>
      <c r="W2741" t="s">
        <v>588</v>
      </c>
      <c r="X2741" t="str">
        <f t="shared" si="42"/>
        <v>Funcionamiento</v>
      </c>
      <c r="Y2741" t="s">
        <v>2577</v>
      </c>
    </row>
    <row r="2742" spans="1:25" x14ac:dyDescent="0.2">
      <c r="A2742" t="s">
        <v>3181</v>
      </c>
      <c r="B2742" t="s">
        <v>3508</v>
      </c>
      <c r="C2742" s="71" t="s">
        <v>4968</v>
      </c>
      <c r="D2742" t="s">
        <v>583</v>
      </c>
      <c r="E2742" t="s">
        <v>584</v>
      </c>
      <c r="F2742" t="s">
        <v>4919</v>
      </c>
      <c r="G2742" t="s">
        <v>2577</v>
      </c>
      <c r="H2742" t="s">
        <v>181</v>
      </c>
      <c r="I2742" t="s">
        <v>135</v>
      </c>
      <c r="J2742" t="s">
        <v>37</v>
      </c>
      <c r="K2742" t="s">
        <v>586</v>
      </c>
      <c r="L2742" t="s">
        <v>39</v>
      </c>
      <c r="M2742">
        <v>2584371</v>
      </c>
      <c r="N2742">
        <v>0</v>
      </c>
      <c r="O2742">
        <v>2584371</v>
      </c>
      <c r="P2742">
        <v>0</v>
      </c>
      <c r="Q2742" t="s">
        <v>2603</v>
      </c>
      <c r="R2742" t="s">
        <v>3171</v>
      </c>
      <c r="S2742" t="s">
        <v>4969</v>
      </c>
      <c r="T2742" t="s">
        <v>588</v>
      </c>
      <c r="U2742" t="s">
        <v>4970</v>
      </c>
      <c r="V2742" t="s">
        <v>4971</v>
      </c>
      <c r="W2742" t="s">
        <v>588</v>
      </c>
      <c r="X2742" t="str">
        <f t="shared" si="42"/>
        <v>Funcionamiento</v>
      </c>
      <c r="Y2742" t="s">
        <v>2577</v>
      </c>
    </row>
    <row r="2743" spans="1:25" x14ac:dyDescent="0.2">
      <c r="A2743" t="s">
        <v>3181</v>
      </c>
      <c r="B2743" t="s">
        <v>3508</v>
      </c>
      <c r="C2743" s="71" t="s">
        <v>4968</v>
      </c>
      <c r="D2743" t="s">
        <v>583</v>
      </c>
      <c r="E2743" t="s">
        <v>584</v>
      </c>
      <c r="F2743" t="s">
        <v>4919</v>
      </c>
      <c r="G2743" t="s">
        <v>2577</v>
      </c>
      <c r="H2743" t="s">
        <v>166</v>
      </c>
      <c r="I2743" t="s">
        <v>120</v>
      </c>
      <c r="J2743" t="s">
        <v>37</v>
      </c>
      <c r="K2743" t="s">
        <v>586</v>
      </c>
      <c r="L2743" t="s">
        <v>39</v>
      </c>
      <c r="M2743">
        <v>1535125</v>
      </c>
      <c r="N2743">
        <v>0</v>
      </c>
      <c r="O2743">
        <v>1535125</v>
      </c>
      <c r="P2743">
        <v>0</v>
      </c>
      <c r="Q2743" t="s">
        <v>2603</v>
      </c>
      <c r="R2743" t="s">
        <v>3171</v>
      </c>
      <c r="S2743" t="s">
        <v>4969</v>
      </c>
      <c r="T2743" t="s">
        <v>588</v>
      </c>
      <c r="U2743" t="s">
        <v>4970</v>
      </c>
      <c r="V2743" t="s">
        <v>4971</v>
      </c>
      <c r="W2743" t="s">
        <v>588</v>
      </c>
      <c r="X2743" t="str">
        <f t="shared" si="42"/>
        <v>Funcionamiento</v>
      </c>
      <c r="Y2743" t="s">
        <v>2577</v>
      </c>
    </row>
    <row r="2744" spans="1:25" x14ac:dyDescent="0.2">
      <c r="A2744" t="s">
        <v>3181</v>
      </c>
      <c r="B2744" t="s">
        <v>3508</v>
      </c>
      <c r="C2744" s="71" t="s">
        <v>4968</v>
      </c>
      <c r="D2744" t="s">
        <v>583</v>
      </c>
      <c r="E2744" t="s">
        <v>584</v>
      </c>
      <c r="F2744" t="s">
        <v>4919</v>
      </c>
      <c r="G2744" t="s">
        <v>2577</v>
      </c>
      <c r="H2744" t="s">
        <v>167</v>
      </c>
      <c r="I2744" t="s">
        <v>3051</v>
      </c>
      <c r="J2744" t="s">
        <v>37</v>
      </c>
      <c r="K2744" t="s">
        <v>586</v>
      </c>
      <c r="L2744" t="s">
        <v>39</v>
      </c>
      <c r="M2744">
        <v>2228504</v>
      </c>
      <c r="N2744">
        <v>0</v>
      </c>
      <c r="O2744">
        <v>2228504</v>
      </c>
      <c r="P2744">
        <v>0</v>
      </c>
      <c r="Q2744" t="s">
        <v>2603</v>
      </c>
      <c r="R2744" t="s">
        <v>3171</v>
      </c>
      <c r="S2744" t="s">
        <v>4969</v>
      </c>
      <c r="T2744" t="s">
        <v>588</v>
      </c>
      <c r="U2744" t="s">
        <v>4970</v>
      </c>
      <c r="V2744" t="s">
        <v>4971</v>
      </c>
      <c r="W2744" t="s">
        <v>588</v>
      </c>
      <c r="X2744" t="str">
        <f t="shared" si="42"/>
        <v>Funcionamiento</v>
      </c>
      <c r="Y2744" t="s">
        <v>2577</v>
      </c>
    </row>
    <row r="2745" spans="1:25" x14ac:dyDescent="0.2">
      <c r="A2745" t="s">
        <v>3181</v>
      </c>
      <c r="B2745" t="s">
        <v>3508</v>
      </c>
      <c r="C2745" s="71" t="s">
        <v>4968</v>
      </c>
      <c r="D2745" t="s">
        <v>583</v>
      </c>
      <c r="E2745" t="s">
        <v>584</v>
      </c>
      <c r="F2745" t="s">
        <v>4919</v>
      </c>
      <c r="G2745" t="s">
        <v>2577</v>
      </c>
      <c r="H2745" t="s">
        <v>178</v>
      </c>
      <c r="I2745" t="s">
        <v>132</v>
      </c>
      <c r="J2745" t="s">
        <v>37</v>
      </c>
      <c r="K2745" t="s">
        <v>586</v>
      </c>
      <c r="L2745" t="s">
        <v>39</v>
      </c>
      <c r="M2745">
        <v>718187</v>
      </c>
      <c r="N2745">
        <v>0</v>
      </c>
      <c r="O2745">
        <v>718187</v>
      </c>
      <c r="P2745">
        <v>0</v>
      </c>
      <c r="Q2745" t="s">
        <v>2603</v>
      </c>
      <c r="R2745" t="s">
        <v>3171</v>
      </c>
      <c r="S2745" t="s">
        <v>4969</v>
      </c>
      <c r="T2745" t="s">
        <v>588</v>
      </c>
      <c r="U2745" t="s">
        <v>4970</v>
      </c>
      <c r="V2745" t="s">
        <v>4971</v>
      </c>
      <c r="W2745" t="s">
        <v>588</v>
      </c>
      <c r="X2745" t="str">
        <f t="shared" si="42"/>
        <v>Funcionamiento</v>
      </c>
      <c r="Y2745" t="s">
        <v>2577</v>
      </c>
    </row>
    <row r="2746" spans="1:25" x14ac:dyDescent="0.2">
      <c r="A2746" t="s">
        <v>3181</v>
      </c>
      <c r="B2746" t="s">
        <v>3508</v>
      </c>
      <c r="C2746" s="71" t="s">
        <v>4968</v>
      </c>
      <c r="D2746" t="s">
        <v>583</v>
      </c>
      <c r="E2746" t="s">
        <v>584</v>
      </c>
      <c r="F2746" t="s">
        <v>4919</v>
      </c>
      <c r="G2746" t="s">
        <v>2577</v>
      </c>
      <c r="H2746" t="s">
        <v>171</v>
      </c>
      <c r="I2746" t="s">
        <v>125</v>
      </c>
      <c r="J2746" t="s">
        <v>37</v>
      </c>
      <c r="K2746" t="s">
        <v>586</v>
      </c>
      <c r="L2746" t="s">
        <v>39</v>
      </c>
      <c r="M2746">
        <v>851661</v>
      </c>
      <c r="N2746">
        <v>0</v>
      </c>
      <c r="O2746">
        <v>851661</v>
      </c>
      <c r="P2746">
        <v>0</v>
      </c>
      <c r="Q2746" t="s">
        <v>2603</v>
      </c>
      <c r="R2746" t="s">
        <v>3171</v>
      </c>
      <c r="S2746" t="s">
        <v>4969</v>
      </c>
      <c r="T2746" t="s">
        <v>588</v>
      </c>
      <c r="U2746" t="s">
        <v>4970</v>
      </c>
      <c r="V2746" t="s">
        <v>4971</v>
      </c>
      <c r="W2746" t="s">
        <v>588</v>
      </c>
      <c r="X2746" t="str">
        <f t="shared" si="42"/>
        <v>Funcionamiento</v>
      </c>
      <c r="Y2746" t="s">
        <v>2577</v>
      </c>
    </row>
    <row r="2747" spans="1:25" x14ac:dyDescent="0.2">
      <c r="A2747" t="s">
        <v>3181</v>
      </c>
      <c r="B2747" t="s">
        <v>3508</v>
      </c>
      <c r="C2747" s="71" t="s">
        <v>4968</v>
      </c>
      <c r="D2747" t="s">
        <v>583</v>
      </c>
      <c r="E2747" t="s">
        <v>584</v>
      </c>
      <c r="F2747" t="s">
        <v>4919</v>
      </c>
      <c r="G2747" t="s">
        <v>2577</v>
      </c>
      <c r="H2747" t="s">
        <v>164</v>
      </c>
      <c r="I2747" t="s">
        <v>118</v>
      </c>
      <c r="J2747" t="s">
        <v>37</v>
      </c>
      <c r="K2747" t="s">
        <v>586</v>
      </c>
      <c r="L2747" t="s">
        <v>39</v>
      </c>
      <c r="M2747">
        <v>59395087</v>
      </c>
      <c r="N2747">
        <v>0</v>
      </c>
      <c r="O2747">
        <v>59395087</v>
      </c>
      <c r="P2747">
        <v>0</v>
      </c>
      <c r="Q2747" t="s">
        <v>2603</v>
      </c>
      <c r="R2747" t="s">
        <v>3171</v>
      </c>
      <c r="S2747" t="s">
        <v>4969</v>
      </c>
      <c r="T2747" t="s">
        <v>588</v>
      </c>
      <c r="U2747" t="s">
        <v>4970</v>
      </c>
      <c r="V2747" t="s">
        <v>4971</v>
      </c>
      <c r="W2747" t="s">
        <v>588</v>
      </c>
      <c r="X2747" t="str">
        <f t="shared" si="42"/>
        <v>Funcionamiento</v>
      </c>
      <c r="Y2747" t="s">
        <v>2577</v>
      </c>
    </row>
    <row r="2748" spans="1:25" x14ac:dyDescent="0.2">
      <c r="A2748" t="s">
        <v>3187</v>
      </c>
      <c r="B2748" t="s">
        <v>4972</v>
      </c>
      <c r="C2748" s="71" t="s">
        <v>4973</v>
      </c>
      <c r="D2748" t="s">
        <v>583</v>
      </c>
      <c r="E2748" t="s">
        <v>584</v>
      </c>
      <c r="F2748" t="s">
        <v>3090</v>
      </c>
      <c r="G2748" t="s">
        <v>2577</v>
      </c>
      <c r="H2748" t="s">
        <v>198</v>
      </c>
      <c r="I2748" t="s">
        <v>157</v>
      </c>
      <c r="J2748" t="s">
        <v>48</v>
      </c>
      <c r="K2748" t="s">
        <v>596</v>
      </c>
      <c r="L2748" t="s">
        <v>39</v>
      </c>
      <c r="M2748">
        <v>31807890</v>
      </c>
      <c r="N2748">
        <v>0</v>
      </c>
      <c r="O2748">
        <v>31807890</v>
      </c>
      <c r="P2748">
        <v>3534210</v>
      </c>
      <c r="Q2748" t="s">
        <v>2271</v>
      </c>
      <c r="R2748" t="s">
        <v>3177</v>
      </c>
      <c r="S2748" t="s">
        <v>3536</v>
      </c>
      <c r="T2748" t="s">
        <v>4765</v>
      </c>
      <c r="U2748" t="s">
        <v>11556</v>
      </c>
      <c r="V2748" t="s">
        <v>11557</v>
      </c>
      <c r="W2748" t="s">
        <v>588</v>
      </c>
      <c r="X2748" t="str">
        <f t="shared" si="42"/>
        <v>Inversión</v>
      </c>
      <c r="Y2748" t="s">
        <v>708</v>
      </c>
    </row>
    <row r="2749" spans="1:25" x14ac:dyDescent="0.2">
      <c r="A2749" t="s">
        <v>3165</v>
      </c>
      <c r="B2749" t="s">
        <v>4972</v>
      </c>
      <c r="C2749" s="71" t="s">
        <v>4974</v>
      </c>
      <c r="D2749" t="s">
        <v>583</v>
      </c>
      <c r="E2749" t="s">
        <v>584</v>
      </c>
      <c r="F2749" t="s">
        <v>3090</v>
      </c>
      <c r="G2749" t="s">
        <v>2577</v>
      </c>
      <c r="H2749" t="s">
        <v>198</v>
      </c>
      <c r="I2749" t="s">
        <v>157</v>
      </c>
      <c r="J2749" t="s">
        <v>48</v>
      </c>
      <c r="K2749" t="s">
        <v>596</v>
      </c>
      <c r="L2749" t="s">
        <v>39</v>
      </c>
      <c r="M2749">
        <v>3000000</v>
      </c>
      <c r="N2749">
        <v>0</v>
      </c>
      <c r="O2749">
        <v>3000000</v>
      </c>
      <c r="P2749">
        <v>1438505</v>
      </c>
      <c r="Q2749" t="s">
        <v>2604</v>
      </c>
      <c r="R2749" t="s">
        <v>3139</v>
      </c>
      <c r="S2749" t="s">
        <v>9213</v>
      </c>
      <c r="T2749" t="s">
        <v>11558</v>
      </c>
      <c r="U2749" t="s">
        <v>11559</v>
      </c>
      <c r="V2749" t="s">
        <v>11560</v>
      </c>
      <c r="W2749" t="s">
        <v>588</v>
      </c>
      <c r="X2749" t="str">
        <f t="shared" si="42"/>
        <v>Inversión</v>
      </c>
      <c r="Y2749" t="s">
        <v>708</v>
      </c>
    </row>
    <row r="2750" spans="1:25" x14ac:dyDescent="0.2">
      <c r="A2750" t="s">
        <v>3171</v>
      </c>
      <c r="B2750" t="s">
        <v>4972</v>
      </c>
      <c r="C2750" s="71" t="s">
        <v>4975</v>
      </c>
      <c r="D2750" t="s">
        <v>583</v>
      </c>
      <c r="E2750" t="s">
        <v>584</v>
      </c>
      <c r="F2750" t="s">
        <v>3090</v>
      </c>
      <c r="G2750" t="s">
        <v>2577</v>
      </c>
      <c r="H2750" t="s">
        <v>198</v>
      </c>
      <c r="I2750" t="s">
        <v>157</v>
      </c>
      <c r="J2750" t="s">
        <v>48</v>
      </c>
      <c r="K2750" t="s">
        <v>596</v>
      </c>
      <c r="L2750" t="s">
        <v>39</v>
      </c>
      <c r="M2750">
        <v>60000000</v>
      </c>
      <c r="N2750">
        <v>-14002170</v>
      </c>
      <c r="O2750">
        <v>45997830</v>
      </c>
      <c r="P2750">
        <v>0</v>
      </c>
      <c r="Q2750" t="s">
        <v>2605</v>
      </c>
      <c r="R2750" t="s">
        <v>3190</v>
      </c>
      <c r="S2750" t="s">
        <v>4976</v>
      </c>
      <c r="T2750" t="s">
        <v>11561</v>
      </c>
      <c r="U2750" t="s">
        <v>11562</v>
      </c>
      <c r="V2750" t="s">
        <v>11563</v>
      </c>
      <c r="W2750" t="s">
        <v>588</v>
      </c>
      <c r="X2750" t="str">
        <f t="shared" si="42"/>
        <v>Inversión</v>
      </c>
      <c r="Y2750" t="s">
        <v>708</v>
      </c>
    </row>
    <row r="2751" spans="1:25" x14ac:dyDescent="0.2">
      <c r="A2751" t="s">
        <v>3177</v>
      </c>
      <c r="B2751" t="s">
        <v>4138</v>
      </c>
      <c r="C2751" s="71" t="s">
        <v>4977</v>
      </c>
      <c r="D2751" t="s">
        <v>583</v>
      </c>
      <c r="E2751" t="s">
        <v>584</v>
      </c>
      <c r="F2751" t="s">
        <v>3144</v>
      </c>
      <c r="G2751" t="s">
        <v>2577</v>
      </c>
      <c r="H2751" t="s">
        <v>199</v>
      </c>
      <c r="I2751" t="s">
        <v>159</v>
      </c>
      <c r="J2751" t="s">
        <v>48</v>
      </c>
      <c r="K2751" t="s">
        <v>596</v>
      </c>
      <c r="L2751" t="s">
        <v>39</v>
      </c>
      <c r="M2751">
        <v>24269760</v>
      </c>
      <c r="N2751">
        <v>0</v>
      </c>
      <c r="O2751">
        <v>24269760</v>
      </c>
      <c r="P2751">
        <v>0</v>
      </c>
      <c r="Q2751" t="s">
        <v>2606</v>
      </c>
      <c r="R2751" t="s">
        <v>3194</v>
      </c>
      <c r="S2751" t="s">
        <v>3300</v>
      </c>
      <c r="T2751" t="s">
        <v>3796</v>
      </c>
      <c r="U2751" t="s">
        <v>11564</v>
      </c>
      <c r="V2751" t="s">
        <v>11565</v>
      </c>
      <c r="W2751" t="s">
        <v>588</v>
      </c>
      <c r="X2751" t="str">
        <f t="shared" si="42"/>
        <v>Inversión</v>
      </c>
      <c r="Y2751" t="s">
        <v>585</v>
      </c>
    </row>
    <row r="2752" spans="1:25" x14ac:dyDescent="0.2">
      <c r="A2752" t="s">
        <v>3139</v>
      </c>
      <c r="B2752" t="s">
        <v>3365</v>
      </c>
      <c r="C2752" s="71" t="s">
        <v>4978</v>
      </c>
      <c r="D2752" t="s">
        <v>583</v>
      </c>
      <c r="E2752" t="s">
        <v>584</v>
      </c>
      <c r="F2752" t="s">
        <v>4919</v>
      </c>
      <c r="G2752" t="s">
        <v>2577</v>
      </c>
      <c r="H2752" t="s">
        <v>166</v>
      </c>
      <c r="I2752" t="s">
        <v>120</v>
      </c>
      <c r="J2752" t="s">
        <v>37</v>
      </c>
      <c r="K2752" t="s">
        <v>586</v>
      </c>
      <c r="L2752" t="s">
        <v>39</v>
      </c>
      <c r="M2752">
        <v>1454156</v>
      </c>
      <c r="N2752">
        <v>0</v>
      </c>
      <c r="O2752">
        <v>1454156</v>
      </c>
      <c r="P2752">
        <v>0</v>
      </c>
      <c r="Q2752" t="s">
        <v>2607</v>
      </c>
      <c r="R2752" t="s">
        <v>3200</v>
      </c>
      <c r="S2752" t="s">
        <v>4979</v>
      </c>
      <c r="T2752" t="s">
        <v>588</v>
      </c>
      <c r="U2752" t="s">
        <v>4980</v>
      </c>
      <c r="V2752" t="s">
        <v>4981</v>
      </c>
      <c r="W2752" t="s">
        <v>588</v>
      </c>
      <c r="X2752" t="str">
        <f t="shared" si="42"/>
        <v>Funcionamiento</v>
      </c>
      <c r="Y2752" t="s">
        <v>2577</v>
      </c>
    </row>
    <row r="2753" spans="1:25" x14ac:dyDescent="0.2">
      <c r="A2753" t="s">
        <v>3139</v>
      </c>
      <c r="B2753" t="s">
        <v>3365</v>
      </c>
      <c r="C2753" s="71" t="s">
        <v>4978</v>
      </c>
      <c r="D2753" t="s">
        <v>583</v>
      </c>
      <c r="E2753" t="s">
        <v>584</v>
      </c>
      <c r="F2753" t="s">
        <v>4919</v>
      </c>
      <c r="G2753" t="s">
        <v>2577</v>
      </c>
      <c r="H2753" t="s">
        <v>169</v>
      </c>
      <c r="I2753" t="s">
        <v>123</v>
      </c>
      <c r="J2753" t="s">
        <v>37</v>
      </c>
      <c r="K2753" t="s">
        <v>586</v>
      </c>
      <c r="L2753" t="s">
        <v>39</v>
      </c>
      <c r="M2753">
        <v>1448120</v>
      </c>
      <c r="N2753">
        <v>0</v>
      </c>
      <c r="O2753">
        <v>1448120</v>
      </c>
      <c r="P2753">
        <v>0</v>
      </c>
      <c r="Q2753" t="s">
        <v>2607</v>
      </c>
      <c r="R2753" t="s">
        <v>3200</v>
      </c>
      <c r="S2753" t="s">
        <v>4979</v>
      </c>
      <c r="T2753" t="s">
        <v>588</v>
      </c>
      <c r="U2753" t="s">
        <v>4980</v>
      </c>
      <c r="V2753" t="s">
        <v>4981</v>
      </c>
      <c r="W2753" t="s">
        <v>588</v>
      </c>
      <c r="X2753" t="str">
        <f t="shared" si="42"/>
        <v>Funcionamiento</v>
      </c>
      <c r="Y2753" t="s">
        <v>2577</v>
      </c>
    </row>
    <row r="2754" spans="1:25" x14ac:dyDescent="0.2">
      <c r="A2754" t="s">
        <v>3139</v>
      </c>
      <c r="B2754" t="s">
        <v>3365</v>
      </c>
      <c r="C2754" s="71" t="s">
        <v>4978</v>
      </c>
      <c r="D2754" t="s">
        <v>583</v>
      </c>
      <c r="E2754" t="s">
        <v>584</v>
      </c>
      <c r="F2754" t="s">
        <v>4919</v>
      </c>
      <c r="G2754" t="s">
        <v>2577</v>
      </c>
      <c r="H2754" t="s">
        <v>181</v>
      </c>
      <c r="I2754" t="s">
        <v>135</v>
      </c>
      <c r="J2754" t="s">
        <v>37</v>
      </c>
      <c r="K2754" t="s">
        <v>586</v>
      </c>
      <c r="L2754" t="s">
        <v>39</v>
      </c>
      <c r="M2754">
        <v>2354967</v>
      </c>
      <c r="N2754">
        <v>0</v>
      </c>
      <c r="O2754">
        <v>2354967</v>
      </c>
      <c r="P2754">
        <v>0</v>
      </c>
      <c r="Q2754" t="s">
        <v>2607</v>
      </c>
      <c r="R2754" t="s">
        <v>3200</v>
      </c>
      <c r="S2754" t="s">
        <v>4979</v>
      </c>
      <c r="T2754" t="s">
        <v>588</v>
      </c>
      <c r="U2754" t="s">
        <v>4980</v>
      </c>
      <c r="V2754" t="s">
        <v>4981</v>
      </c>
      <c r="W2754" t="s">
        <v>588</v>
      </c>
      <c r="X2754" t="str">
        <f t="shared" ref="X2754:X2817" si="43">IF(LEFT(H2754,1)="C","Inversión","Funcionamiento")</f>
        <v>Funcionamiento</v>
      </c>
      <c r="Y2754" t="s">
        <v>2577</v>
      </c>
    </row>
    <row r="2755" spans="1:25" x14ac:dyDescent="0.2">
      <c r="A2755" t="s">
        <v>3139</v>
      </c>
      <c r="B2755" t="s">
        <v>3365</v>
      </c>
      <c r="C2755" s="71" t="s">
        <v>4978</v>
      </c>
      <c r="D2755" t="s">
        <v>583</v>
      </c>
      <c r="E2755" t="s">
        <v>584</v>
      </c>
      <c r="F2755" t="s">
        <v>4919</v>
      </c>
      <c r="G2755" t="s">
        <v>2577</v>
      </c>
      <c r="H2755" t="s">
        <v>164</v>
      </c>
      <c r="I2755" t="s">
        <v>118</v>
      </c>
      <c r="J2755" t="s">
        <v>37</v>
      </c>
      <c r="K2755" t="s">
        <v>586</v>
      </c>
      <c r="L2755" t="s">
        <v>39</v>
      </c>
      <c r="M2755">
        <v>55589467</v>
      </c>
      <c r="N2755">
        <v>0</v>
      </c>
      <c r="O2755">
        <v>55589467</v>
      </c>
      <c r="P2755">
        <v>0</v>
      </c>
      <c r="Q2755" t="s">
        <v>2607</v>
      </c>
      <c r="R2755" t="s">
        <v>3200</v>
      </c>
      <c r="S2755" t="s">
        <v>4979</v>
      </c>
      <c r="T2755" t="s">
        <v>588</v>
      </c>
      <c r="U2755" t="s">
        <v>4980</v>
      </c>
      <c r="V2755" t="s">
        <v>4981</v>
      </c>
      <c r="W2755" t="s">
        <v>588</v>
      </c>
      <c r="X2755" t="str">
        <f t="shared" si="43"/>
        <v>Funcionamiento</v>
      </c>
      <c r="Y2755" t="s">
        <v>2577</v>
      </c>
    </row>
    <row r="2756" spans="1:25" x14ac:dyDescent="0.2">
      <c r="A2756" t="s">
        <v>3139</v>
      </c>
      <c r="B2756" t="s">
        <v>3365</v>
      </c>
      <c r="C2756" s="71" t="s">
        <v>4978</v>
      </c>
      <c r="D2756" t="s">
        <v>583</v>
      </c>
      <c r="E2756" t="s">
        <v>584</v>
      </c>
      <c r="F2756" t="s">
        <v>4919</v>
      </c>
      <c r="G2756" t="s">
        <v>2577</v>
      </c>
      <c r="H2756" t="s">
        <v>167</v>
      </c>
      <c r="I2756" t="s">
        <v>3051</v>
      </c>
      <c r="J2756" t="s">
        <v>37</v>
      </c>
      <c r="K2756" t="s">
        <v>586</v>
      </c>
      <c r="L2756" t="s">
        <v>39</v>
      </c>
      <c r="M2756">
        <v>2159934</v>
      </c>
      <c r="N2756">
        <v>0</v>
      </c>
      <c r="O2756">
        <v>2159934</v>
      </c>
      <c r="P2756">
        <v>0</v>
      </c>
      <c r="Q2756" t="s">
        <v>2607</v>
      </c>
      <c r="R2756" t="s">
        <v>3200</v>
      </c>
      <c r="S2756" t="s">
        <v>4979</v>
      </c>
      <c r="T2756" t="s">
        <v>588</v>
      </c>
      <c r="U2756" t="s">
        <v>4980</v>
      </c>
      <c r="V2756" t="s">
        <v>4981</v>
      </c>
      <c r="W2756" t="s">
        <v>588</v>
      </c>
      <c r="X2756" t="str">
        <f t="shared" si="43"/>
        <v>Funcionamiento</v>
      </c>
      <c r="Y2756" t="s">
        <v>2577</v>
      </c>
    </row>
    <row r="2757" spans="1:25" x14ac:dyDescent="0.2">
      <c r="A2757" t="s">
        <v>3190</v>
      </c>
      <c r="B2757" t="s">
        <v>3365</v>
      </c>
      <c r="C2757" s="71" t="s">
        <v>4982</v>
      </c>
      <c r="D2757" t="s">
        <v>583</v>
      </c>
      <c r="E2757" t="s">
        <v>584</v>
      </c>
      <c r="F2757" t="s">
        <v>4919</v>
      </c>
      <c r="G2757" t="s">
        <v>2577</v>
      </c>
      <c r="H2757" t="s">
        <v>172</v>
      </c>
      <c r="I2757" t="s">
        <v>126</v>
      </c>
      <c r="J2757" t="s">
        <v>37</v>
      </c>
      <c r="K2757" t="s">
        <v>586</v>
      </c>
      <c r="L2757" t="s">
        <v>39</v>
      </c>
      <c r="M2757">
        <v>1283700</v>
      </c>
      <c r="N2757">
        <v>0</v>
      </c>
      <c r="O2757">
        <v>1283700</v>
      </c>
      <c r="P2757">
        <v>0</v>
      </c>
      <c r="Q2757" t="s">
        <v>2608</v>
      </c>
      <c r="R2757" t="s">
        <v>3146</v>
      </c>
      <c r="S2757" t="s">
        <v>4983</v>
      </c>
      <c r="T2757" t="s">
        <v>588</v>
      </c>
      <c r="U2757" t="s">
        <v>4984</v>
      </c>
      <c r="V2757" t="s">
        <v>4985</v>
      </c>
      <c r="W2757" t="s">
        <v>588</v>
      </c>
      <c r="X2757" t="str">
        <f t="shared" si="43"/>
        <v>Funcionamiento</v>
      </c>
      <c r="Y2757" t="s">
        <v>2577</v>
      </c>
    </row>
    <row r="2758" spans="1:25" x14ac:dyDescent="0.2">
      <c r="A2758" t="s">
        <v>3190</v>
      </c>
      <c r="B2758" t="s">
        <v>3365</v>
      </c>
      <c r="C2758" s="71" t="s">
        <v>4982</v>
      </c>
      <c r="D2758" t="s">
        <v>583</v>
      </c>
      <c r="E2758" t="s">
        <v>584</v>
      </c>
      <c r="F2758" t="s">
        <v>4919</v>
      </c>
      <c r="G2758" t="s">
        <v>2577</v>
      </c>
      <c r="H2758" t="s">
        <v>177</v>
      </c>
      <c r="I2758" t="s">
        <v>131</v>
      </c>
      <c r="J2758" t="s">
        <v>37</v>
      </c>
      <c r="K2758" t="s">
        <v>586</v>
      </c>
      <c r="L2758" t="s">
        <v>39</v>
      </c>
      <c r="M2758">
        <v>1314200</v>
      </c>
      <c r="N2758">
        <v>0</v>
      </c>
      <c r="O2758">
        <v>1314200</v>
      </c>
      <c r="P2758">
        <v>0</v>
      </c>
      <c r="Q2758" t="s">
        <v>2608</v>
      </c>
      <c r="R2758" t="s">
        <v>3146</v>
      </c>
      <c r="S2758" t="s">
        <v>4983</v>
      </c>
      <c r="T2758" t="s">
        <v>588</v>
      </c>
      <c r="U2758" t="s">
        <v>4984</v>
      </c>
      <c r="V2758" t="s">
        <v>4985</v>
      </c>
      <c r="W2758" t="s">
        <v>588</v>
      </c>
      <c r="X2758" t="str">
        <f t="shared" si="43"/>
        <v>Funcionamiento</v>
      </c>
      <c r="Y2758" t="s">
        <v>2577</v>
      </c>
    </row>
    <row r="2759" spans="1:25" x14ac:dyDescent="0.2">
      <c r="A2759" t="s">
        <v>3190</v>
      </c>
      <c r="B2759" t="s">
        <v>3365</v>
      </c>
      <c r="C2759" s="71" t="s">
        <v>4982</v>
      </c>
      <c r="D2759" t="s">
        <v>583</v>
      </c>
      <c r="E2759" t="s">
        <v>584</v>
      </c>
      <c r="F2759" t="s">
        <v>4919</v>
      </c>
      <c r="G2759" t="s">
        <v>2577</v>
      </c>
      <c r="H2759" t="s">
        <v>174</v>
      </c>
      <c r="I2759" t="s">
        <v>128</v>
      </c>
      <c r="J2759" t="s">
        <v>37</v>
      </c>
      <c r="K2759" t="s">
        <v>586</v>
      </c>
      <c r="L2759" t="s">
        <v>39</v>
      </c>
      <c r="M2759">
        <v>2627500</v>
      </c>
      <c r="N2759">
        <v>0</v>
      </c>
      <c r="O2759">
        <v>2627500</v>
      </c>
      <c r="P2759">
        <v>0</v>
      </c>
      <c r="Q2759" t="s">
        <v>2608</v>
      </c>
      <c r="R2759" t="s">
        <v>3146</v>
      </c>
      <c r="S2759" t="s">
        <v>4983</v>
      </c>
      <c r="T2759" t="s">
        <v>588</v>
      </c>
      <c r="U2759" t="s">
        <v>4984</v>
      </c>
      <c r="V2759" t="s">
        <v>4985</v>
      </c>
      <c r="W2759" t="s">
        <v>588</v>
      </c>
      <c r="X2759" t="str">
        <f t="shared" si="43"/>
        <v>Funcionamiento</v>
      </c>
      <c r="Y2759" t="s">
        <v>2577</v>
      </c>
    </row>
    <row r="2760" spans="1:25" x14ac:dyDescent="0.2">
      <c r="A2760" t="s">
        <v>3190</v>
      </c>
      <c r="B2760" t="s">
        <v>3365</v>
      </c>
      <c r="C2760" s="71" t="s">
        <v>4982</v>
      </c>
      <c r="D2760" t="s">
        <v>583</v>
      </c>
      <c r="E2760" t="s">
        <v>584</v>
      </c>
      <c r="F2760" t="s">
        <v>4919</v>
      </c>
      <c r="G2760" t="s">
        <v>2577</v>
      </c>
      <c r="H2760" t="s">
        <v>175</v>
      </c>
      <c r="I2760" t="s">
        <v>129</v>
      </c>
      <c r="J2760" t="s">
        <v>37</v>
      </c>
      <c r="K2760" t="s">
        <v>586</v>
      </c>
      <c r="L2760" t="s">
        <v>39</v>
      </c>
      <c r="M2760">
        <v>880800</v>
      </c>
      <c r="N2760">
        <v>0</v>
      </c>
      <c r="O2760">
        <v>880800</v>
      </c>
      <c r="P2760">
        <v>0</v>
      </c>
      <c r="Q2760" t="s">
        <v>2608</v>
      </c>
      <c r="R2760" t="s">
        <v>3146</v>
      </c>
      <c r="S2760" t="s">
        <v>4983</v>
      </c>
      <c r="T2760" t="s">
        <v>588</v>
      </c>
      <c r="U2760" t="s">
        <v>4984</v>
      </c>
      <c r="V2760" t="s">
        <v>4985</v>
      </c>
      <c r="W2760" t="s">
        <v>588</v>
      </c>
      <c r="X2760" t="str">
        <f t="shared" si="43"/>
        <v>Funcionamiento</v>
      </c>
      <c r="Y2760" t="s">
        <v>2577</v>
      </c>
    </row>
    <row r="2761" spans="1:25" x14ac:dyDescent="0.2">
      <c r="A2761" t="s">
        <v>3190</v>
      </c>
      <c r="B2761" t="s">
        <v>3365</v>
      </c>
      <c r="C2761" s="71" t="s">
        <v>4982</v>
      </c>
      <c r="D2761" t="s">
        <v>583</v>
      </c>
      <c r="E2761" t="s">
        <v>584</v>
      </c>
      <c r="F2761" t="s">
        <v>4919</v>
      </c>
      <c r="G2761" t="s">
        <v>2577</v>
      </c>
      <c r="H2761" t="s">
        <v>176</v>
      </c>
      <c r="I2761" t="s">
        <v>130</v>
      </c>
      <c r="J2761" t="s">
        <v>37</v>
      </c>
      <c r="K2761" t="s">
        <v>586</v>
      </c>
      <c r="L2761" t="s">
        <v>39</v>
      </c>
      <c r="M2761">
        <v>1971200</v>
      </c>
      <c r="N2761">
        <v>0</v>
      </c>
      <c r="O2761">
        <v>1971200</v>
      </c>
      <c r="P2761">
        <v>0</v>
      </c>
      <c r="Q2761" t="s">
        <v>2608</v>
      </c>
      <c r="R2761" t="s">
        <v>3146</v>
      </c>
      <c r="S2761" t="s">
        <v>4983</v>
      </c>
      <c r="T2761" t="s">
        <v>588</v>
      </c>
      <c r="U2761" t="s">
        <v>4984</v>
      </c>
      <c r="V2761" t="s">
        <v>4985</v>
      </c>
      <c r="W2761" t="s">
        <v>588</v>
      </c>
      <c r="X2761" t="str">
        <f t="shared" si="43"/>
        <v>Funcionamiento</v>
      </c>
      <c r="Y2761" t="s">
        <v>2577</v>
      </c>
    </row>
    <row r="2762" spans="1:25" x14ac:dyDescent="0.2">
      <c r="A2762" t="s">
        <v>3190</v>
      </c>
      <c r="B2762" t="s">
        <v>3365</v>
      </c>
      <c r="C2762" s="71" t="s">
        <v>4982</v>
      </c>
      <c r="D2762" t="s">
        <v>583</v>
      </c>
      <c r="E2762" t="s">
        <v>584</v>
      </c>
      <c r="F2762" t="s">
        <v>4919</v>
      </c>
      <c r="G2762" t="s">
        <v>2577</v>
      </c>
      <c r="H2762" t="s">
        <v>173</v>
      </c>
      <c r="I2762" t="s">
        <v>127</v>
      </c>
      <c r="J2762" t="s">
        <v>37</v>
      </c>
      <c r="K2762" t="s">
        <v>586</v>
      </c>
      <c r="L2762" t="s">
        <v>39</v>
      </c>
      <c r="M2762">
        <v>4848300</v>
      </c>
      <c r="N2762">
        <v>0</v>
      </c>
      <c r="O2762">
        <v>4848300</v>
      </c>
      <c r="P2762">
        <v>0</v>
      </c>
      <c r="Q2762" t="s">
        <v>2608</v>
      </c>
      <c r="R2762" t="s">
        <v>3146</v>
      </c>
      <c r="S2762" t="s">
        <v>4983</v>
      </c>
      <c r="T2762" t="s">
        <v>588</v>
      </c>
      <c r="U2762" t="s">
        <v>4984</v>
      </c>
      <c r="V2762" t="s">
        <v>4985</v>
      </c>
      <c r="W2762" t="s">
        <v>588</v>
      </c>
      <c r="X2762" t="str">
        <f t="shared" si="43"/>
        <v>Funcionamiento</v>
      </c>
      <c r="Y2762" t="s">
        <v>2577</v>
      </c>
    </row>
    <row r="2763" spans="1:25" x14ac:dyDescent="0.2">
      <c r="A2763" t="s">
        <v>3194</v>
      </c>
      <c r="B2763" t="s">
        <v>4342</v>
      </c>
      <c r="C2763" s="71" t="s">
        <v>4986</v>
      </c>
      <c r="D2763" t="s">
        <v>583</v>
      </c>
      <c r="E2763" t="s">
        <v>584</v>
      </c>
      <c r="F2763" t="s">
        <v>3087</v>
      </c>
      <c r="G2763" t="s">
        <v>2577</v>
      </c>
      <c r="H2763" t="s">
        <v>197</v>
      </c>
      <c r="I2763" t="s">
        <v>155</v>
      </c>
      <c r="J2763" t="s">
        <v>37</v>
      </c>
      <c r="K2763" t="s">
        <v>586</v>
      </c>
      <c r="L2763" t="s">
        <v>39</v>
      </c>
      <c r="M2763">
        <v>23931397</v>
      </c>
      <c r="N2763">
        <v>0</v>
      </c>
      <c r="O2763">
        <v>23931397</v>
      </c>
      <c r="P2763">
        <v>935959</v>
      </c>
      <c r="Q2763" t="s">
        <v>2609</v>
      </c>
      <c r="R2763" t="s">
        <v>3211</v>
      </c>
      <c r="S2763" t="s">
        <v>4987</v>
      </c>
      <c r="T2763" t="s">
        <v>4988</v>
      </c>
      <c r="U2763" t="s">
        <v>9214</v>
      </c>
      <c r="V2763" t="s">
        <v>9215</v>
      </c>
      <c r="W2763" t="s">
        <v>588</v>
      </c>
      <c r="X2763" t="str">
        <f t="shared" si="43"/>
        <v>Inversión</v>
      </c>
      <c r="Y2763" t="s">
        <v>626</v>
      </c>
    </row>
    <row r="2764" spans="1:25" x14ac:dyDescent="0.2">
      <c r="A2764" t="s">
        <v>3194</v>
      </c>
      <c r="B2764" t="s">
        <v>4342</v>
      </c>
      <c r="C2764" s="71" t="s">
        <v>4986</v>
      </c>
      <c r="D2764" t="s">
        <v>583</v>
      </c>
      <c r="E2764" t="s">
        <v>584</v>
      </c>
      <c r="F2764" t="s">
        <v>3087</v>
      </c>
      <c r="G2764" t="s">
        <v>2577</v>
      </c>
      <c r="H2764" t="s">
        <v>197</v>
      </c>
      <c r="I2764" t="s">
        <v>155</v>
      </c>
      <c r="J2764" t="s">
        <v>37</v>
      </c>
      <c r="K2764" t="s">
        <v>709</v>
      </c>
      <c r="L2764" t="s">
        <v>39</v>
      </c>
      <c r="M2764">
        <v>4517105</v>
      </c>
      <c r="N2764">
        <v>0</v>
      </c>
      <c r="O2764">
        <v>4517105</v>
      </c>
      <c r="P2764">
        <v>2021430</v>
      </c>
      <c r="Q2764" t="s">
        <v>2609</v>
      </c>
      <c r="R2764" t="s">
        <v>3211</v>
      </c>
      <c r="S2764" t="s">
        <v>4987</v>
      </c>
      <c r="T2764" t="s">
        <v>4988</v>
      </c>
      <c r="U2764" t="s">
        <v>9214</v>
      </c>
      <c r="V2764" t="s">
        <v>9215</v>
      </c>
      <c r="W2764" t="s">
        <v>588</v>
      </c>
      <c r="X2764" t="str">
        <f t="shared" si="43"/>
        <v>Inversión</v>
      </c>
      <c r="Y2764" t="s">
        <v>626</v>
      </c>
    </row>
    <row r="2765" spans="1:25" x14ac:dyDescent="0.2">
      <c r="A2765" t="s">
        <v>3200</v>
      </c>
      <c r="B2765" t="s">
        <v>4989</v>
      </c>
      <c r="C2765" s="71" t="s">
        <v>4990</v>
      </c>
      <c r="D2765" t="s">
        <v>583</v>
      </c>
      <c r="E2765" t="s">
        <v>584</v>
      </c>
      <c r="F2765" t="s">
        <v>4919</v>
      </c>
      <c r="G2765" t="s">
        <v>2577</v>
      </c>
      <c r="H2765" t="s">
        <v>173</v>
      </c>
      <c r="I2765" t="s">
        <v>127</v>
      </c>
      <c r="J2765" t="s">
        <v>37</v>
      </c>
      <c r="K2765" t="s">
        <v>586</v>
      </c>
      <c r="L2765" t="s">
        <v>39</v>
      </c>
      <c r="M2765">
        <v>483900</v>
      </c>
      <c r="N2765">
        <v>0</v>
      </c>
      <c r="O2765">
        <v>483900</v>
      </c>
      <c r="P2765">
        <v>0</v>
      </c>
      <c r="Q2765" t="s">
        <v>2610</v>
      </c>
      <c r="R2765" t="s">
        <v>3215</v>
      </c>
      <c r="S2765" t="s">
        <v>3544</v>
      </c>
      <c r="T2765" t="s">
        <v>588</v>
      </c>
      <c r="U2765" t="s">
        <v>4991</v>
      </c>
      <c r="V2765" t="s">
        <v>4992</v>
      </c>
      <c r="W2765" t="s">
        <v>588</v>
      </c>
      <c r="X2765" t="str">
        <f t="shared" si="43"/>
        <v>Funcionamiento</v>
      </c>
      <c r="Y2765" t="s">
        <v>2577</v>
      </c>
    </row>
    <row r="2766" spans="1:25" x14ac:dyDescent="0.2">
      <c r="A2766" t="s">
        <v>3200</v>
      </c>
      <c r="B2766" t="s">
        <v>4989</v>
      </c>
      <c r="C2766" s="71" t="s">
        <v>4990</v>
      </c>
      <c r="D2766" t="s">
        <v>583</v>
      </c>
      <c r="E2766" t="s">
        <v>584</v>
      </c>
      <c r="F2766" t="s">
        <v>4919</v>
      </c>
      <c r="G2766" t="s">
        <v>2577</v>
      </c>
      <c r="H2766" t="s">
        <v>174</v>
      </c>
      <c r="I2766" t="s">
        <v>128</v>
      </c>
      <c r="J2766" t="s">
        <v>37</v>
      </c>
      <c r="K2766" t="s">
        <v>586</v>
      </c>
      <c r="L2766" t="s">
        <v>39</v>
      </c>
      <c r="M2766">
        <v>241500</v>
      </c>
      <c r="N2766">
        <v>0</v>
      </c>
      <c r="O2766">
        <v>241500</v>
      </c>
      <c r="P2766">
        <v>0</v>
      </c>
      <c r="Q2766" t="s">
        <v>2610</v>
      </c>
      <c r="R2766" t="s">
        <v>3215</v>
      </c>
      <c r="S2766" t="s">
        <v>3544</v>
      </c>
      <c r="T2766" t="s">
        <v>588</v>
      </c>
      <c r="U2766" t="s">
        <v>4991</v>
      </c>
      <c r="V2766" t="s">
        <v>4992</v>
      </c>
      <c r="W2766" t="s">
        <v>588</v>
      </c>
      <c r="X2766" t="str">
        <f t="shared" si="43"/>
        <v>Funcionamiento</v>
      </c>
      <c r="Y2766" t="s">
        <v>2577</v>
      </c>
    </row>
    <row r="2767" spans="1:25" x14ac:dyDescent="0.2">
      <c r="A2767" t="s">
        <v>3200</v>
      </c>
      <c r="B2767" t="s">
        <v>4989</v>
      </c>
      <c r="C2767" s="71" t="s">
        <v>4990</v>
      </c>
      <c r="D2767" t="s">
        <v>583</v>
      </c>
      <c r="E2767" t="s">
        <v>584</v>
      </c>
      <c r="F2767" t="s">
        <v>4919</v>
      </c>
      <c r="G2767" t="s">
        <v>2577</v>
      </c>
      <c r="H2767" t="s">
        <v>176</v>
      </c>
      <c r="I2767" t="s">
        <v>130</v>
      </c>
      <c r="J2767" t="s">
        <v>37</v>
      </c>
      <c r="K2767" t="s">
        <v>586</v>
      </c>
      <c r="L2767" t="s">
        <v>39</v>
      </c>
      <c r="M2767">
        <v>180900</v>
      </c>
      <c r="N2767">
        <v>0</v>
      </c>
      <c r="O2767">
        <v>180900</v>
      </c>
      <c r="P2767">
        <v>0</v>
      </c>
      <c r="Q2767" t="s">
        <v>2610</v>
      </c>
      <c r="R2767" t="s">
        <v>3215</v>
      </c>
      <c r="S2767" t="s">
        <v>3544</v>
      </c>
      <c r="T2767" t="s">
        <v>588</v>
      </c>
      <c r="U2767" t="s">
        <v>4991</v>
      </c>
      <c r="V2767" t="s">
        <v>4992</v>
      </c>
      <c r="W2767" t="s">
        <v>588</v>
      </c>
      <c r="X2767" t="str">
        <f t="shared" si="43"/>
        <v>Funcionamiento</v>
      </c>
      <c r="Y2767" t="s">
        <v>2577</v>
      </c>
    </row>
    <row r="2768" spans="1:25" x14ac:dyDescent="0.2">
      <c r="A2768" t="s">
        <v>3200</v>
      </c>
      <c r="B2768" t="s">
        <v>4989</v>
      </c>
      <c r="C2768" s="71" t="s">
        <v>4990</v>
      </c>
      <c r="D2768" t="s">
        <v>583</v>
      </c>
      <c r="E2768" t="s">
        <v>584</v>
      </c>
      <c r="F2768" t="s">
        <v>4919</v>
      </c>
      <c r="G2768" t="s">
        <v>2577</v>
      </c>
      <c r="H2768" t="s">
        <v>177</v>
      </c>
      <c r="I2768" t="s">
        <v>131</v>
      </c>
      <c r="J2768" t="s">
        <v>37</v>
      </c>
      <c r="K2768" t="s">
        <v>586</v>
      </c>
      <c r="L2768" t="s">
        <v>39</v>
      </c>
      <c r="M2768">
        <v>121600</v>
      </c>
      <c r="N2768">
        <v>0</v>
      </c>
      <c r="O2768">
        <v>121600</v>
      </c>
      <c r="P2768">
        <v>0</v>
      </c>
      <c r="Q2768" t="s">
        <v>2610</v>
      </c>
      <c r="R2768" t="s">
        <v>3215</v>
      </c>
      <c r="S2768" t="s">
        <v>3544</v>
      </c>
      <c r="T2768" t="s">
        <v>588</v>
      </c>
      <c r="U2768" t="s">
        <v>4991</v>
      </c>
      <c r="V2768" t="s">
        <v>4992</v>
      </c>
      <c r="W2768" t="s">
        <v>588</v>
      </c>
      <c r="X2768" t="str">
        <f t="shared" si="43"/>
        <v>Funcionamiento</v>
      </c>
      <c r="Y2768" t="s">
        <v>2577</v>
      </c>
    </row>
    <row r="2769" spans="1:25" x14ac:dyDescent="0.2">
      <c r="A2769" t="s">
        <v>3200</v>
      </c>
      <c r="B2769" t="s">
        <v>4989</v>
      </c>
      <c r="C2769" s="71" t="s">
        <v>4990</v>
      </c>
      <c r="D2769" t="s">
        <v>583</v>
      </c>
      <c r="E2769" t="s">
        <v>584</v>
      </c>
      <c r="F2769" t="s">
        <v>4919</v>
      </c>
      <c r="G2769" t="s">
        <v>2577</v>
      </c>
      <c r="H2769" t="s">
        <v>175</v>
      </c>
      <c r="I2769" t="s">
        <v>129</v>
      </c>
      <c r="J2769" t="s">
        <v>37</v>
      </c>
      <c r="K2769" t="s">
        <v>586</v>
      </c>
      <c r="L2769" t="s">
        <v>39</v>
      </c>
      <c r="M2769">
        <v>75500</v>
      </c>
      <c r="N2769">
        <v>0</v>
      </c>
      <c r="O2769">
        <v>75500</v>
      </c>
      <c r="P2769">
        <v>0</v>
      </c>
      <c r="Q2769" t="s">
        <v>2610</v>
      </c>
      <c r="R2769" t="s">
        <v>3215</v>
      </c>
      <c r="S2769" t="s">
        <v>3544</v>
      </c>
      <c r="T2769" t="s">
        <v>588</v>
      </c>
      <c r="U2769" t="s">
        <v>4991</v>
      </c>
      <c r="V2769" t="s">
        <v>4992</v>
      </c>
      <c r="W2769" t="s">
        <v>588</v>
      </c>
      <c r="X2769" t="str">
        <f t="shared" si="43"/>
        <v>Funcionamiento</v>
      </c>
      <c r="Y2769" t="s">
        <v>2577</v>
      </c>
    </row>
    <row r="2770" spans="1:25" x14ac:dyDescent="0.2">
      <c r="A2770" t="s">
        <v>3200</v>
      </c>
      <c r="B2770" t="s">
        <v>4989</v>
      </c>
      <c r="C2770" s="71" t="s">
        <v>4990</v>
      </c>
      <c r="D2770" t="s">
        <v>583</v>
      </c>
      <c r="E2770" t="s">
        <v>584</v>
      </c>
      <c r="F2770" t="s">
        <v>4919</v>
      </c>
      <c r="G2770" t="s">
        <v>2577</v>
      </c>
      <c r="H2770" t="s">
        <v>172</v>
      </c>
      <c r="I2770" t="s">
        <v>126</v>
      </c>
      <c r="J2770" t="s">
        <v>37</v>
      </c>
      <c r="K2770" t="s">
        <v>586</v>
      </c>
      <c r="L2770" t="s">
        <v>39</v>
      </c>
      <c r="M2770">
        <v>683000</v>
      </c>
      <c r="N2770">
        <v>0</v>
      </c>
      <c r="O2770">
        <v>683000</v>
      </c>
      <c r="P2770">
        <v>0</v>
      </c>
      <c r="Q2770" t="s">
        <v>2610</v>
      </c>
      <c r="R2770" t="s">
        <v>3215</v>
      </c>
      <c r="S2770" t="s">
        <v>3544</v>
      </c>
      <c r="T2770" t="s">
        <v>588</v>
      </c>
      <c r="U2770" t="s">
        <v>4991</v>
      </c>
      <c r="V2770" t="s">
        <v>4992</v>
      </c>
      <c r="W2770" t="s">
        <v>588</v>
      </c>
      <c r="X2770" t="str">
        <f t="shared" si="43"/>
        <v>Funcionamiento</v>
      </c>
      <c r="Y2770" t="s">
        <v>2577</v>
      </c>
    </row>
    <row r="2771" spans="1:25" x14ac:dyDescent="0.2">
      <c r="A2771" t="s">
        <v>3146</v>
      </c>
      <c r="B2771" t="s">
        <v>3175</v>
      </c>
      <c r="C2771" s="71" t="s">
        <v>4993</v>
      </c>
      <c r="D2771" t="s">
        <v>583</v>
      </c>
      <c r="E2771" t="s">
        <v>584</v>
      </c>
      <c r="F2771" t="s">
        <v>4919</v>
      </c>
      <c r="G2771" t="s">
        <v>2577</v>
      </c>
      <c r="H2771" t="s">
        <v>166</v>
      </c>
      <c r="I2771" t="s">
        <v>120</v>
      </c>
      <c r="J2771" t="s">
        <v>37</v>
      </c>
      <c r="K2771" t="s">
        <v>586</v>
      </c>
      <c r="L2771" t="s">
        <v>39</v>
      </c>
      <c r="M2771">
        <v>1454156</v>
      </c>
      <c r="N2771">
        <v>0</v>
      </c>
      <c r="O2771">
        <v>1454156</v>
      </c>
      <c r="P2771">
        <v>0</v>
      </c>
      <c r="Q2771" t="s">
        <v>2611</v>
      </c>
      <c r="R2771" t="s">
        <v>3160</v>
      </c>
      <c r="S2771" t="s">
        <v>4994</v>
      </c>
      <c r="T2771" t="s">
        <v>588</v>
      </c>
      <c r="U2771" t="s">
        <v>4995</v>
      </c>
      <c r="V2771" t="s">
        <v>4996</v>
      </c>
      <c r="W2771" t="s">
        <v>588</v>
      </c>
      <c r="X2771" t="str">
        <f t="shared" si="43"/>
        <v>Funcionamiento</v>
      </c>
      <c r="Y2771" t="s">
        <v>2577</v>
      </c>
    </row>
    <row r="2772" spans="1:25" x14ac:dyDescent="0.2">
      <c r="A2772" t="s">
        <v>3146</v>
      </c>
      <c r="B2772" t="s">
        <v>3175</v>
      </c>
      <c r="C2772" s="71" t="s">
        <v>4993</v>
      </c>
      <c r="D2772" t="s">
        <v>583</v>
      </c>
      <c r="E2772" t="s">
        <v>584</v>
      </c>
      <c r="F2772" t="s">
        <v>4919</v>
      </c>
      <c r="G2772" t="s">
        <v>2577</v>
      </c>
      <c r="H2772" t="s">
        <v>171</v>
      </c>
      <c r="I2772" t="s">
        <v>125</v>
      </c>
      <c r="J2772" t="s">
        <v>37</v>
      </c>
      <c r="K2772" t="s">
        <v>586</v>
      </c>
      <c r="L2772" t="s">
        <v>39</v>
      </c>
      <c r="M2772">
        <v>5976350</v>
      </c>
      <c r="N2772">
        <v>0</v>
      </c>
      <c r="O2772">
        <v>5976350</v>
      </c>
      <c r="P2772">
        <v>0</v>
      </c>
      <c r="Q2772" t="s">
        <v>2611</v>
      </c>
      <c r="R2772" t="s">
        <v>3160</v>
      </c>
      <c r="S2772" t="s">
        <v>4994</v>
      </c>
      <c r="T2772" t="s">
        <v>588</v>
      </c>
      <c r="U2772" t="s">
        <v>4995</v>
      </c>
      <c r="V2772" t="s">
        <v>4996</v>
      </c>
      <c r="W2772" t="s">
        <v>588</v>
      </c>
      <c r="X2772" t="str">
        <f t="shared" si="43"/>
        <v>Funcionamiento</v>
      </c>
      <c r="Y2772" t="s">
        <v>2577</v>
      </c>
    </row>
    <row r="2773" spans="1:25" x14ac:dyDescent="0.2">
      <c r="A2773" t="s">
        <v>3146</v>
      </c>
      <c r="B2773" t="s">
        <v>3175</v>
      </c>
      <c r="C2773" s="71" t="s">
        <v>4993</v>
      </c>
      <c r="D2773" t="s">
        <v>583</v>
      </c>
      <c r="E2773" t="s">
        <v>584</v>
      </c>
      <c r="F2773" t="s">
        <v>4919</v>
      </c>
      <c r="G2773" t="s">
        <v>2577</v>
      </c>
      <c r="H2773" t="s">
        <v>180</v>
      </c>
      <c r="I2773" t="s">
        <v>134</v>
      </c>
      <c r="J2773" t="s">
        <v>37</v>
      </c>
      <c r="K2773" t="s">
        <v>586</v>
      </c>
      <c r="L2773" t="s">
        <v>39</v>
      </c>
      <c r="M2773">
        <v>509452</v>
      </c>
      <c r="N2773">
        <v>0</v>
      </c>
      <c r="O2773">
        <v>509452</v>
      </c>
      <c r="P2773">
        <v>0</v>
      </c>
      <c r="Q2773" t="s">
        <v>2611</v>
      </c>
      <c r="R2773" t="s">
        <v>3160</v>
      </c>
      <c r="S2773" t="s">
        <v>4994</v>
      </c>
      <c r="T2773" t="s">
        <v>588</v>
      </c>
      <c r="U2773" t="s">
        <v>4995</v>
      </c>
      <c r="V2773" t="s">
        <v>4996</v>
      </c>
      <c r="W2773" t="s">
        <v>588</v>
      </c>
      <c r="X2773" t="str">
        <f t="shared" si="43"/>
        <v>Funcionamiento</v>
      </c>
      <c r="Y2773" t="s">
        <v>2577</v>
      </c>
    </row>
    <row r="2774" spans="1:25" x14ac:dyDescent="0.2">
      <c r="A2774" t="s">
        <v>3146</v>
      </c>
      <c r="B2774" t="s">
        <v>3175</v>
      </c>
      <c r="C2774" s="71" t="s">
        <v>4993</v>
      </c>
      <c r="D2774" t="s">
        <v>583</v>
      </c>
      <c r="E2774" t="s">
        <v>584</v>
      </c>
      <c r="F2774" t="s">
        <v>4919</v>
      </c>
      <c r="G2774" t="s">
        <v>2577</v>
      </c>
      <c r="H2774" t="s">
        <v>178</v>
      </c>
      <c r="I2774" t="s">
        <v>132</v>
      </c>
      <c r="J2774" t="s">
        <v>37</v>
      </c>
      <c r="K2774" t="s">
        <v>586</v>
      </c>
      <c r="L2774" t="s">
        <v>39</v>
      </c>
      <c r="M2774">
        <v>7428552</v>
      </c>
      <c r="N2774">
        <v>0</v>
      </c>
      <c r="O2774">
        <v>7428552</v>
      </c>
      <c r="P2774">
        <v>0</v>
      </c>
      <c r="Q2774" t="s">
        <v>2611</v>
      </c>
      <c r="R2774" t="s">
        <v>3160</v>
      </c>
      <c r="S2774" t="s">
        <v>4994</v>
      </c>
      <c r="T2774" t="s">
        <v>588</v>
      </c>
      <c r="U2774" t="s">
        <v>4995</v>
      </c>
      <c r="V2774" t="s">
        <v>4996</v>
      </c>
      <c r="W2774" t="s">
        <v>588</v>
      </c>
      <c r="X2774" t="str">
        <f t="shared" si="43"/>
        <v>Funcionamiento</v>
      </c>
      <c r="Y2774" t="s">
        <v>2577</v>
      </c>
    </row>
    <row r="2775" spans="1:25" x14ac:dyDescent="0.2">
      <c r="A2775" t="s">
        <v>3146</v>
      </c>
      <c r="B2775" t="s">
        <v>3175</v>
      </c>
      <c r="C2775" s="71" t="s">
        <v>4993</v>
      </c>
      <c r="D2775" t="s">
        <v>583</v>
      </c>
      <c r="E2775" t="s">
        <v>584</v>
      </c>
      <c r="F2775" t="s">
        <v>4919</v>
      </c>
      <c r="G2775" t="s">
        <v>2577</v>
      </c>
      <c r="H2775" t="s">
        <v>167</v>
      </c>
      <c r="I2775" t="s">
        <v>3051</v>
      </c>
      <c r="J2775" t="s">
        <v>37</v>
      </c>
      <c r="K2775" t="s">
        <v>586</v>
      </c>
      <c r="L2775" t="s">
        <v>39</v>
      </c>
      <c r="M2775">
        <v>2159934</v>
      </c>
      <c r="N2775">
        <v>0</v>
      </c>
      <c r="O2775">
        <v>2159934</v>
      </c>
      <c r="P2775">
        <v>0</v>
      </c>
      <c r="Q2775" t="s">
        <v>2611</v>
      </c>
      <c r="R2775" t="s">
        <v>3160</v>
      </c>
      <c r="S2775" t="s">
        <v>4994</v>
      </c>
      <c r="T2775" t="s">
        <v>588</v>
      </c>
      <c r="U2775" t="s">
        <v>4995</v>
      </c>
      <c r="V2775" t="s">
        <v>4996</v>
      </c>
      <c r="W2775" t="s">
        <v>588</v>
      </c>
      <c r="X2775" t="str">
        <f t="shared" si="43"/>
        <v>Funcionamiento</v>
      </c>
      <c r="Y2775" t="s">
        <v>2577</v>
      </c>
    </row>
    <row r="2776" spans="1:25" x14ac:dyDescent="0.2">
      <c r="A2776" t="s">
        <v>3146</v>
      </c>
      <c r="B2776" t="s">
        <v>3175</v>
      </c>
      <c r="C2776" s="71" t="s">
        <v>4993</v>
      </c>
      <c r="D2776" t="s">
        <v>583</v>
      </c>
      <c r="E2776" t="s">
        <v>584</v>
      </c>
      <c r="F2776" t="s">
        <v>4919</v>
      </c>
      <c r="G2776" t="s">
        <v>2577</v>
      </c>
      <c r="H2776" t="s">
        <v>169</v>
      </c>
      <c r="I2776" t="s">
        <v>123</v>
      </c>
      <c r="J2776" t="s">
        <v>37</v>
      </c>
      <c r="K2776" t="s">
        <v>586</v>
      </c>
      <c r="L2776" t="s">
        <v>39</v>
      </c>
      <c r="M2776">
        <v>2862960</v>
      </c>
      <c r="N2776">
        <v>0</v>
      </c>
      <c r="O2776">
        <v>2862960</v>
      </c>
      <c r="P2776">
        <v>0</v>
      </c>
      <c r="Q2776" t="s">
        <v>2611</v>
      </c>
      <c r="R2776" t="s">
        <v>3160</v>
      </c>
      <c r="S2776" t="s">
        <v>4994</v>
      </c>
      <c r="T2776" t="s">
        <v>588</v>
      </c>
      <c r="U2776" t="s">
        <v>4995</v>
      </c>
      <c r="V2776" t="s">
        <v>4996</v>
      </c>
      <c r="W2776" t="s">
        <v>588</v>
      </c>
      <c r="X2776" t="str">
        <f t="shared" si="43"/>
        <v>Funcionamiento</v>
      </c>
      <c r="Y2776" t="s">
        <v>2577</v>
      </c>
    </row>
    <row r="2777" spans="1:25" x14ac:dyDescent="0.2">
      <c r="A2777" t="s">
        <v>3146</v>
      </c>
      <c r="B2777" t="s">
        <v>3175</v>
      </c>
      <c r="C2777" s="71" t="s">
        <v>4993</v>
      </c>
      <c r="D2777" t="s">
        <v>583</v>
      </c>
      <c r="E2777" t="s">
        <v>584</v>
      </c>
      <c r="F2777" t="s">
        <v>4919</v>
      </c>
      <c r="G2777" t="s">
        <v>2577</v>
      </c>
      <c r="H2777" t="s">
        <v>164</v>
      </c>
      <c r="I2777" t="s">
        <v>118</v>
      </c>
      <c r="J2777" t="s">
        <v>37</v>
      </c>
      <c r="K2777" t="s">
        <v>586</v>
      </c>
      <c r="L2777" t="s">
        <v>39</v>
      </c>
      <c r="M2777">
        <v>55589467</v>
      </c>
      <c r="N2777">
        <v>0</v>
      </c>
      <c r="O2777">
        <v>55589467</v>
      </c>
      <c r="P2777">
        <v>0</v>
      </c>
      <c r="Q2777" t="s">
        <v>2611</v>
      </c>
      <c r="R2777" t="s">
        <v>3160</v>
      </c>
      <c r="S2777" t="s">
        <v>4994</v>
      </c>
      <c r="T2777" t="s">
        <v>588</v>
      </c>
      <c r="U2777" t="s">
        <v>4995</v>
      </c>
      <c r="V2777" t="s">
        <v>4996</v>
      </c>
      <c r="W2777" t="s">
        <v>588</v>
      </c>
      <c r="X2777" t="str">
        <f t="shared" si="43"/>
        <v>Funcionamiento</v>
      </c>
      <c r="Y2777" t="s">
        <v>2577</v>
      </c>
    </row>
    <row r="2778" spans="1:25" x14ac:dyDescent="0.2">
      <c r="A2778" t="s">
        <v>3146</v>
      </c>
      <c r="B2778" t="s">
        <v>3175</v>
      </c>
      <c r="C2778" s="71" t="s">
        <v>4993</v>
      </c>
      <c r="D2778" t="s">
        <v>583</v>
      </c>
      <c r="E2778" t="s">
        <v>584</v>
      </c>
      <c r="F2778" t="s">
        <v>4919</v>
      </c>
      <c r="G2778" t="s">
        <v>2577</v>
      </c>
      <c r="H2778" t="s">
        <v>181</v>
      </c>
      <c r="I2778" t="s">
        <v>135</v>
      </c>
      <c r="J2778" t="s">
        <v>37</v>
      </c>
      <c r="K2778" t="s">
        <v>586</v>
      </c>
      <c r="L2778" t="s">
        <v>39</v>
      </c>
      <c r="M2778">
        <v>2354967</v>
      </c>
      <c r="N2778">
        <v>0</v>
      </c>
      <c r="O2778">
        <v>2354967</v>
      </c>
      <c r="P2778">
        <v>0</v>
      </c>
      <c r="Q2778" t="s">
        <v>2611</v>
      </c>
      <c r="R2778" t="s">
        <v>3160</v>
      </c>
      <c r="S2778" t="s">
        <v>4994</v>
      </c>
      <c r="T2778" t="s">
        <v>588</v>
      </c>
      <c r="U2778" t="s">
        <v>4995</v>
      </c>
      <c r="V2778" t="s">
        <v>4996</v>
      </c>
      <c r="W2778" t="s">
        <v>588</v>
      </c>
      <c r="X2778" t="str">
        <f t="shared" si="43"/>
        <v>Funcionamiento</v>
      </c>
      <c r="Y2778" t="s">
        <v>2577</v>
      </c>
    </row>
    <row r="2779" spans="1:25" x14ac:dyDescent="0.2">
      <c r="A2779" t="s">
        <v>3211</v>
      </c>
      <c r="B2779" t="s">
        <v>3381</v>
      </c>
      <c r="C2779" s="71" t="s">
        <v>4997</v>
      </c>
      <c r="D2779" t="s">
        <v>583</v>
      </c>
      <c r="E2779" t="s">
        <v>584</v>
      </c>
      <c r="F2779" t="s">
        <v>4919</v>
      </c>
      <c r="G2779" t="s">
        <v>2577</v>
      </c>
      <c r="H2779" t="s">
        <v>173</v>
      </c>
      <c r="I2779" t="s">
        <v>127</v>
      </c>
      <c r="J2779" t="s">
        <v>37</v>
      </c>
      <c r="K2779" t="s">
        <v>586</v>
      </c>
      <c r="L2779" t="s">
        <v>39</v>
      </c>
      <c r="M2779">
        <v>4968600</v>
      </c>
      <c r="N2779">
        <v>0</v>
      </c>
      <c r="O2779">
        <v>4968600</v>
      </c>
      <c r="P2779">
        <v>0</v>
      </c>
      <c r="Q2779" t="s">
        <v>2612</v>
      </c>
      <c r="R2779" t="s">
        <v>3150</v>
      </c>
      <c r="S2779" t="s">
        <v>4802</v>
      </c>
      <c r="T2779" t="s">
        <v>588</v>
      </c>
      <c r="U2779" t="s">
        <v>4998</v>
      </c>
      <c r="V2779" t="s">
        <v>4999</v>
      </c>
      <c r="W2779" t="s">
        <v>588</v>
      </c>
      <c r="X2779" t="str">
        <f t="shared" si="43"/>
        <v>Funcionamiento</v>
      </c>
      <c r="Y2779" t="s">
        <v>2577</v>
      </c>
    </row>
    <row r="2780" spans="1:25" x14ac:dyDescent="0.2">
      <c r="A2780" t="s">
        <v>3211</v>
      </c>
      <c r="B2780" t="s">
        <v>3381</v>
      </c>
      <c r="C2780" s="71" t="s">
        <v>4997</v>
      </c>
      <c r="D2780" t="s">
        <v>583</v>
      </c>
      <c r="E2780" t="s">
        <v>584</v>
      </c>
      <c r="F2780" t="s">
        <v>4919</v>
      </c>
      <c r="G2780" t="s">
        <v>2577</v>
      </c>
      <c r="H2780" t="s">
        <v>174</v>
      </c>
      <c r="I2780" t="s">
        <v>128</v>
      </c>
      <c r="J2780" t="s">
        <v>37</v>
      </c>
      <c r="K2780" t="s">
        <v>586</v>
      </c>
      <c r="L2780" t="s">
        <v>39</v>
      </c>
      <c r="M2780">
        <v>2720700</v>
      </c>
      <c r="N2780">
        <v>0</v>
      </c>
      <c r="O2780">
        <v>2720700</v>
      </c>
      <c r="P2780">
        <v>0</v>
      </c>
      <c r="Q2780" t="s">
        <v>2612</v>
      </c>
      <c r="R2780" t="s">
        <v>3150</v>
      </c>
      <c r="S2780" t="s">
        <v>4802</v>
      </c>
      <c r="T2780" t="s">
        <v>588</v>
      </c>
      <c r="U2780" t="s">
        <v>4998</v>
      </c>
      <c r="V2780" t="s">
        <v>4999</v>
      </c>
      <c r="W2780" t="s">
        <v>588</v>
      </c>
      <c r="X2780" t="str">
        <f t="shared" si="43"/>
        <v>Funcionamiento</v>
      </c>
      <c r="Y2780" t="s">
        <v>2577</v>
      </c>
    </row>
    <row r="2781" spans="1:25" x14ac:dyDescent="0.2">
      <c r="A2781" t="s">
        <v>3211</v>
      </c>
      <c r="B2781" t="s">
        <v>3381</v>
      </c>
      <c r="C2781" s="71" t="s">
        <v>4997</v>
      </c>
      <c r="D2781" t="s">
        <v>583</v>
      </c>
      <c r="E2781" t="s">
        <v>584</v>
      </c>
      <c r="F2781" t="s">
        <v>4919</v>
      </c>
      <c r="G2781" t="s">
        <v>2577</v>
      </c>
      <c r="H2781" t="s">
        <v>175</v>
      </c>
      <c r="I2781" t="s">
        <v>129</v>
      </c>
      <c r="J2781" t="s">
        <v>37</v>
      </c>
      <c r="K2781" t="s">
        <v>586</v>
      </c>
      <c r="L2781" t="s">
        <v>39</v>
      </c>
      <c r="M2781">
        <v>928900</v>
      </c>
      <c r="N2781">
        <v>0</v>
      </c>
      <c r="O2781">
        <v>928900</v>
      </c>
      <c r="P2781">
        <v>0</v>
      </c>
      <c r="Q2781" t="s">
        <v>2612</v>
      </c>
      <c r="R2781" t="s">
        <v>3150</v>
      </c>
      <c r="S2781" t="s">
        <v>4802</v>
      </c>
      <c r="T2781" t="s">
        <v>588</v>
      </c>
      <c r="U2781" t="s">
        <v>4998</v>
      </c>
      <c r="V2781" t="s">
        <v>4999</v>
      </c>
      <c r="W2781" t="s">
        <v>588</v>
      </c>
      <c r="X2781" t="str">
        <f t="shared" si="43"/>
        <v>Funcionamiento</v>
      </c>
      <c r="Y2781" t="s">
        <v>2577</v>
      </c>
    </row>
    <row r="2782" spans="1:25" x14ac:dyDescent="0.2">
      <c r="A2782" t="s">
        <v>3211</v>
      </c>
      <c r="B2782" t="s">
        <v>3381</v>
      </c>
      <c r="C2782" s="71" t="s">
        <v>4997</v>
      </c>
      <c r="D2782" t="s">
        <v>583</v>
      </c>
      <c r="E2782" t="s">
        <v>584</v>
      </c>
      <c r="F2782" t="s">
        <v>4919</v>
      </c>
      <c r="G2782" t="s">
        <v>2577</v>
      </c>
      <c r="H2782" t="s">
        <v>176</v>
      </c>
      <c r="I2782" t="s">
        <v>130</v>
      </c>
      <c r="J2782" t="s">
        <v>37</v>
      </c>
      <c r="K2782" t="s">
        <v>586</v>
      </c>
      <c r="L2782" t="s">
        <v>39</v>
      </c>
      <c r="M2782">
        <v>2041300</v>
      </c>
      <c r="N2782">
        <v>0</v>
      </c>
      <c r="O2782">
        <v>2041300</v>
      </c>
      <c r="P2782">
        <v>0</v>
      </c>
      <c r="Q2782" t="s">
        <v>2612</v>
      </c>
      <c r="R2782" t="s">
        <v>3150</v>
      </c>
      <c r="S2782" t="s">
        <v>4802</v>
      </c>
      <c r="T2782" t="s">
        <v>588</v>
      </c>
      <c r="U2782" t="s">
        <v>4998</v>
      </c>
      <c r="V2782" t="s">
        <v>4999</v>
      </c>
      <c r="W2782" t="s">
        <v>588</v>
      </c>
      <c r="X2782" t="str">
        <f t="shared" si="43"/>
        <v>Funcionamiento</v>
      </c>
      <c r="Y2782" t="s">
        <v>2577</v>
      </c>
    </row>
    <row r="2783" spans="1:25" x14ac:dyDescent="0.2">
      <c r="A2783" t="s">
        <v>3211</v>
      </c>
      <c r="B2783" t="s">
        <v>3381</v>
      </c>
      <c r="C2783" s="71" t="s">
        <v>4997</v>
      </c>
      <c r="D2783" t="s">
        <v>583</v>
      </c>
      <c r="E2783" t="s">
        <v>584</v>
      </c>
      <c r="F2783" t="s">
        <v>4919</v>
      </c>
      <c r="G2783" t="s">
        <v>2577</v>
      </c>
      <c r="H2783" t="s">
        <v>172</v>
      </c>
      <c r="I2783" t="s">
        <v>126</v>
      </c>
      <c r="J2783" t="s">
        <v>37</v>
      </c>
      <c r="K2783" t="s">
        <v>586</v>
      </c>
      <c r="L2783" t="s">
        <v>39</v>
      </c>
      <c r="M2783">
        <v>7014200</v>
      </c>
      <c r="N2783">
        <v>0</v>
      </c>
      <c r="O2783">
        <v>7014200</v>
      </c>
      <c r="P2783">
        <v>0</v>
      </c>
      <c r="Q2783" t="s">
        <v>2612</v>
      </c>
      <c r="R2783" t="s">
        <v>3150</v>
      </c>
      <c r="S2783" t="s">
        <v>4802</v>
      </c>
      <c r="T2783" t="s">
        <v>588</v>
      </c>
      <c r="U2783" t="s">
        <v>4998</v>
      </c>
      <c r="V2783" t="s">
        <v>4999</v>
      </c>
      <c r="W2783" t="s">
        <v>588</v>
      </c>
      <c r="X2783" t="str">
        <f t="shared" si="43"/>
        <v>Funcionamiento</v>
      </c>
      <c r="Y2783" t="s">
        <v>2577</v>
      </c>
    </row>
    <row r="2784" spans="1:25" x14ac:dyDescent="0.2">
      <c r="A2784" t="s">
        <v>3211</v>
      </c>
      <c r="B2784" t="s">
        <v>3381</v>
      </c>
      <c r="C2784" s="71" t="s">
        <v>4997</v>
      </c>
      <c r="D2784" t="s">
        <v>583</v>
      </c>
      <c r="E2784" t="s">
        <v>584</v>
      </c>
      <c r="F2784" t="s">
        <v>4919</v>
      </c>
      <c r="G2784" t="s">
        <v>2577</v>
      </c>
      <c r="H2784" t="s">
        <v>177</v>
      </c>
      <c r="I2784" t="s">
        <v>131</v>
      </c>
      <c r="J2784" t="s">
        <v>37</v>
      </c>
      <c r="K2784" t="s">
        <v>586</v>
      </c>
      <c r="L2784" t="s">
        <v>39</v>
      </c>
      <c r="M2784">
        <v>1360800</v>
      </c>
      <c r="N2784">
        <v>0</v>
      </c>
      <c r="O2784">
        <v>1360800</v>
      </c>
      <c r="P2784">
        <v>0</v>
      </c>
      <c r="Q2784" t="s">
        <v>2612</v>
      </c>
      <c r="R2784" t="s">
        <v>3150</v>
      </c>
      <c r="S2784" t="s">
        <v>4802</v>
      </c>
      <c r="T2784" t="s">
        <v>588</v>
      </c>
      <c r="U2784" t="s">
        <v>4998</v>
      </c>
      <c r="V2784" t="s">
        <v>4999</v>
      </c>
      <c r="W2784" t="s">
        <v>588</v>
      </c>
      <c r="X2784" t="str">
        <f t="shared" si="43"/>
        <v>Funcionamiento</v>
      </c>
      <c r="Y2784" t="s">
        <v>2577</v>
      </c>
    </row>
    <row r="2785" spans="1:25" x14ac:dyDescent="0.2">
      <c r="A2785" t="s">
        <v>3215</v>
      </c>
      <c r="B2785" t="s">
        <v>3385</v>
      </c>
      <c r="C2785" s="71" t="s">
        <v>5000</v>
      </c>
      <c r="D2785" t="s">
        <v>583</v>
      </c>
      <c r="E2785" t="s">
        <v>584</v>
      </c>
      <c r="F2785" t="s">
        <v>4919</v>
      </c>
      <c r="G2785" t="s">
        <v>2577</v>
      </c>
      <c r="H2785" t="s">
        <v>168</v>
      </c>
      <c r="I2785" t="s">
        <v>122</v>
      </c>
      <c r="J2785" t="s">
        <v>37</v>
      </c>
      <c r="K2785" t="s">
        <v>586</v>
      </c>
      <c r="L2785" t="s">
        <v>39</v>
      </c>
      <c r="M2785">
        <v>63022467</v>
      </c>
      <c r="N2785">
        <v>0</v>
      </c>
      <c r="O2785">
        <v>63022467</v>
      </c>
      <c r="P2785">
        <v>0</v>
      </c>
      <c r="Q2785" t="s">
        <v>2613</v>
      </c>
      <c r="R2785" t="s">
        <v>3223</v>
      </c>
      <c r="S2785" t="s">
        <v>3469</v>
      </c>
      <c r="T2785" t="s">
        <v>588</v>
      </c>
      <c r="U2785" t="s">
        <v>5001</v>
      </c>
      <c r="V2785" t="s">
        <v>5002</v>
      </c>
      <c r="W2785" t="s">
        <v>588</v>
      </c>
      <c r="X2785" t="str">
        <f t="shared" si="43"/>
        <v>Funcionamiento</v>
      </c>
      <c r="Y2785" t="s">
        <v>2577</v>
      </c>
    </row>
    <row r="2786" spans="1:25" x14ac:dyDescent="0.2">
      <c r="A2786" t="s">
        <v>3160</v>
      </c>
      <c r="B2786" t="s">
        <v>3392</v>
      </c>
      <c r="C2786" s="71" t="s">
        <v>5003</v>
      </c>
      <c r="D2786" t="s">
        <v>583</v>
      </c>
      <c r="E2786" t="s">
        <v>584</v>
      </c>
      <c r="F2786" t="s">
        <v>4919</v>
      </c>
      <c r="G2786" t="s">
        <v>2577</v>
      </c>
      <c r="H2786" t="s">
        <v>166</v>
      </c>
      <c r="I2786" t="s">
        <v>120</v>
      </c>
      <c r="J2786" t="s">
        <v>37</v>
      </c>
      <c r="K2786" t="s">
        <v>586</v>
      </c>
      <c r="L2786" t="s">
        <v>39</v>
      </c>
      <c r="M2786">
        <v>1339586</v>
      </c>
      <c r="N2786">
        <v>0</v>
      </c>
      <c r="O2786">
        <v>1339586</v>
      </c>
      <c r="P2786">
        <v>0</v>
      </c>
      <c r="Q2786" t="s">
        <v>2614</v>
      </c>
      <c r="R2786" t="s">
        <v>3229</v>
      </c>
      <c r="S2786" t="s">
        <v>5004</v>
      </c>
      <c r="T2786" t="s">
        <v>588</v>
      </c>
      <c r="U2786" t="s">
        <v>5005</v>
      </c>
      <c r="V2786" t="s">
        <v>5006</v>
      </c>
      <c r="W2786" t="s">
        <v>588</v>
      </c>
      <c r="X2786" t="str">
        <f t="shared" si="43"/>
        <v>Funcionamiento</v>
      </c>
      <c r="Y2786" t="s">
        <v>2577</v>
      </c>
    </row>
    <row r="2787" spans="1:25" x14ac:dyDescent="0.2">
      <c r="A2787" t="s">
        <v>3160</v>
      </c>
      <c r="B2787" t="s">
        <v>3392</v>
      </c>
      <c r="C2787" s="71" t="s">
        <v>5003</v>
      </c>
      <c r="D2787" t="s">
        <v>583</v>
      </c>
      <c r="E2787" t="s">
        <v>584</v>
      </c>
      <c r="F2787" t="s">
        <v>4919</v>
      </c>
      <c r="G2787" t="s">
        <v>2577</v>
      </c>
      <c r="H2787" t="s">
        <v>180</v>
      </c>
      <c r="I2787" t="s">
        <v>134</v>
      </c>
      <c r="J2787" t="s">
        <v>37</v>
      </c>
      <c r="K2787" t="s">
        <v>586</v>
      </c>
      <c r="L2787" t="s">
        <v>39</v>
      </c>
      <c r="M2787">
        <v>596668</v>
      </c>
      <c r="N2787">
        <v>0</v>
      </c>
      <c r="O2787">
        <v>596668</v>
      </c>
      <c r="P2787">
        <v>0</v>
      </c>
      <c r="Q2787" t="s">
        <v>2614</v>
      </c>
      <c r="R2787" t="s">
        <v>3229</v>
      </c>
      <c r="S2787" t="s">
        <v>5004</v>
      </c>
      <c r="T2787" t="s">
        <v>588</v>
      </c>
      <c r="U2787" t="s">
        <v>5005</v>
      </c>
      <c r="V2787" t="s">
        <v>5006</v>
      </c>
      <c r="W2787" t="s">
        <v>588</v>
      </c>
      <c r="X2787" t="str">
        <f t="shared" si="43"/>
        <v>Funcionamiento</v>
      </c>
      <c r="Y2787" t="s">
        <v>2577</v>
      </c>
    </row>
    <row r="2788" spans="1:25" x14ac:dyDescent="0.2">
      <c r="A2788" t="s">
        <v>3160</v>
      </c>
      <c r="B2788" t="s">
        <v>3392</v>
      </c>
      <c r="C2788" s="71" t="s">
        <v>5003</v>
      </c>
      <c r="D2788" t="s">
        <v>583</v>
      </c>
      <c r="E2788" t="s">
        <v>584</v>
      </c>
      <c r="F2788" t="s">
        <v>4919</v>
      </c>
      <c r="G2788" t="s">
        <v>2577</v>
      </c>
      <c r="H2788" t="s">
        <v>181</v>
      </c>
      <c r="I2788" t="s">
        <v>135</v>
      </c>
      <c r="J2788" t="s">
        <v>37</v>
      </c>
      <c r="K2788" t="s">
        <v>586</v>
      </c>
      <c r="L2788" t="s">
        <v>39</v>
      </c>
      <c r="M2788">
        <v>2354967</v>
      </c>
      <c r="N2788">
        <v>0</v>
      </c>
      <c r="O2788">
        <v>2354967</v>
      </c>
      <c r="P2788">
        <v>0</v>
      </c>
      <c r="Q2788" t="s">
        <v>2614</v>
      </c>
      <c r="R2788" t="s">
        <v>3229</v>
      </c>
      <c r="S2788" t="s">
        <v>5004</v>
      </c>
      <c r="T2788" t="s">
        <v>588</v>
      </c>
      <c r="U2788" t="s">
        <v>5005</v>
      </c>
      <c r="V2788" t="s">
        <v>5006</v>
      </c>
      <c r="W2788" t="s">
        <v>588</v>
      </c>
      <c r="X2788" t="str">
        <f t="shared" si="43"/>
        <v>Funcionamiento</v>
      </c>
      <c r="Y2788" t="s">
        <v>2577</v>
      </c>
    </row>
    <row r="2789" spans="1:25" x14ac:dyDescent="0.2">
      <c r="A2789" t="s">
        <v>3160</v>
      </c>
      <c r="B2789" t="s">
        <v>3392</v>
      </c>
      <c r="C2789" s="71" t="s">
        <v>5003</v>
      </c>
      <c r="D2789" t="s">
        <v>583</v>
      </c>
      <c r="E2789" t="s">
        <v>584</v>
      </c>
      <c r="F2789" t="s">
        <v>4919</v>
      </c>
      <c r="G2789" t="s">
        <v>2577</v>
      </c>
      <c r="H2789" t="s">
        <v>167</v>
      </c>
      <c r="I2789" t="s">
        <v>3051</v>
      </c>
      <c r="J2789" t="s">
        <v>37</v>
      </c>
      <c r="K2789" t="s">
        <v>586</v>
      </c>
      <c r="L2789" t="s">
        <v>39</v>
      </c>
      <c r="M2789">
        <v>1981654</v>
      </c>
      <c r="N2789">
        <v>0</v>
      </c>
      <c r="O2789">
        <v>1981654</v>
      </c>
      <c r="P2789">
        <v>0</v>
      </c>
      <c r="Q2789" t="s">
        <v>2614</v>
      </c>
      <c r="R2789" t="s">
        <v>3229</v>
      </c>
      <c r="S2789" t="s">
        <v>5004</v>
      </c>
      <c r="T2789" t="s">
        <v>588</v>
      </c>
      <c r="U2789" t="s">
        <v>5005</v>
      </c>
      <c r="V2789" t="s">
        <v>5006</v>
      </c>
      <c r="W2789" t="s">
        <v>588</v>
      </c>
      <c r="X2789" t="str">
        <f t="shared" si="43"/>
        <v>Funcionamiento</v>
      </c>
      <c r="Y2789" t="s">
        <v>2577</v>
      </c>
    </row>
    <row r="2790" spans="1:25" x14ac:dyDescent="0.2">
      <c r="A2790" t="s">
        <v>3160</v>
      </c>
      <c r="B2790" t="s">
        <v>3392</v>
      </c>
      <c r="C2790" s="71" t="s">
        <v>5003</v>
      </c>
      <c r="D2790" t="s">
        <v>583</v>
      </c>
      <c r="E2790" t="s">
        <v>584</v>
      </c>
      <c r="F2790" t="s">
        <v>4919</v>
      </c>
      <c r="G2790" t="s">
        <v>2577</v>
      </c>
      <c r="H2790" t="s">
        <v>169</v>
      </c>
      <c r="I2790" t="s">
        <v>123</v>
      </c>
      <c r="J2790" t="s">
        <v>37</v>
      </c>
      <c r="K2790" t="s">
        <v>586</v>
      </c>
      <c r="L2790" t="s">
        <v>39</v>
      </c>
      <c r="M2790">
        <v>755204</v>
      </c>
      <c r="N2790">
        <v>0</v>
      </c>
      <c r="O2790">
        <v>755204</v>
      </c>
      <c r="P2790">
        <v>0</v>
      </c>
      <c r="Q2790" t="s">
        <v>2614</v>
      </c>
      <c r="R2790" t="s">
        <v>3229</v>
      </c>
      <c r="S2790" t="s">
        <v>5004</v>
      </c>
      <c r="T2790" t="s">
        <v>588</v>
      </c>
      <c r="U2790" t="s">
        <v>5005</v>
      </c>
      <c r="V2790" t="s">
        <v>5006</v>
      </c>
      <c r="W2790" t="s">
        <v>588</v>
      </c>
      <c r="X2790" t="str">
        <f t="shared" si="43"/>
        <v>Funcionamiento</v>
      </c>
      <c r="Y2790" t="s">
        <v>2577</v>
      </c>
    </row>
    <row r="2791" spans="1:25" x14ac:dyDescent="0.2">
      <c r="A2791" t="s">
        <v>3160</v>
      </c>
      <c r="B2791" t="s">
        <v>3392</v>
      </c>
      <c r="C2791" s="71" t="s">
        <v>5003</v>
      </c>
      <c r="D2791" t="s">
        <v>583</v>
      </c>
      <c r="E2791" t="s">
        <v>584</v>
      </c>
      <c r="F2791" t="s">
        <v>4919</v>
      </c>
      <c r="G2791" t="s">
        <v>2577</v>
      </c>
      <c r="H2791" t="s">
        <v>171</v>
      </c>
      <c r="I2791" t="s">
        <v>125</v>
      </c>
      <c r="J2791" t="s">
        <v>37</v>
      </c>
      <c r="K2791" t="s">
        <v>586</v>
      </c>
      <c r="L2791" t="s">
        <v>39</v>
      </c>
      <c r="M2791">
        <v>7045532</v>
      </c>
      <c r="N2791">
        <v>0</v>
      </c>
      <c r="O2791">
        <v>7045532</v>
      </c>
      <c r="P2791">
        <v>0</v>
      </c>
      <c r="Q2791" t="s">
        <v>2614</v>
      </c>
      <c r="R2791" t="s">
        <v>3229</v>
      </c>
      <c r="S2791" t="s">
        <v>5004</v>
      </c>
      <c r="T2791" t="s">
        <v>588</v>
      </c>
      <c r="U2791" t="s">
        <v>5005</v>
      </c>
      <c r="V2791" t="s">
        <v>5006</v>
      </c>
      <c r="W2791" t="s">
        <v>588</v>
      </c>
      <c r="X2791" t="str">
        <f t="shared" si="43"/>
        <v>Funcionamiento</v>
      </c>
      <c r="Y2791" t="s">
        <v>2577</v>
      </c>
    </row>
    <row r="2792" spans="1:25" x14ac:dyDescent="0.2">
      <c r="A2792" t="s">
        <v>3160</v>
      </c>
      <c r="B2792" t="s">
        <v>3392</v>
      </c>
      <c r="C2792" s="71" t="s">
        <v>5003</v>
      </c>
      <c r="D2792" t="s">
        <v>583</v>
      </c>
      <c r="E2792" t="s">
        <v>584</v>
      </c>
      <c r="F2792" t="s">
        <v>4919</v>
      </c>
      <c r="G2792" t="s">
        <v>2577</v>
      </c>
      <c r="H2792" t="s">
        <v>178</v>
      </c>
      <c r="I2792" t="s">
        <v>132</v>
      </c>
      <c r="J2792" t="s">
        <v>37</v>
      </c>
      <c r="K2792" t="s">
        <v>586</v>
      </c>
      <c r="L2792" t="s">
        <v>39</v>
      </c>
      <c r="M2792">
        <v>5139710</v>
      </c>
      <c r="N2792">
        <v>0</v>
      </c>
      <c r="O2792">
        <v>5139710</v>
      </c>
      <c r="P2792">
        <v>0</v>
      </c>
      <c r="Q2792" t="s">
        <v>2614</v>
      </c>
      <c r="R2792" t="s">
        <v>3229</v>
      </c>
      <c r="S2792" t="s">
        <v>5004</v>
      </c>
      <c r="T2792" t="s">
        <v>588</v>
      </c>
      <c r="U2792" t="s">
        <v>5005</v>
      </c>
      <c r="V2792" t="s">
        <v>5006</v>
      </c>
      <c r="W2792" t="s">
        <v>588</v>
      </c>
      <c r="X2792" t="str">
        <f t="shared" si="43"/>
        <v>Funcionamiento</v>
      </c>
      <c r="Y2792" t="s">
        <v>2577</v>
      </c>
    </row>
    <row r="2793" spans="1:25" x14ac:dyDescent="0.2">
      <c r="A2793" t="s">
        <v>3160</v>
      </c>
      <c r="B2793" t="s">
        <v>3392</v>
      </c>
      <c r="C2793" s="71" t="s">
        <v>5003</v>
      </c>
      <c r="D2793" t="s">
        <v>583</v>
      </c>
      <c r="E2793" t="s">
        <v>584</v>
      </c>
      <c r="F2793" t="s">
        <v>4919</v>
      </c>
      <c r="G2793" t="s">
        <v>2577</v>
      </c>
      <c r="H2793" t="s">
        <v>164</v>
      </c>
      <c r="I2793" t="s">
        <v>118</v>
      </c>
      <c r="J2793" t="s">
        <v>37</v>
      </c>
      <c r="K2793" t="s">
        <v>586</v>
      </c>
      <c r="L2793" t="s">
        <v>39</v>
      </c>
      <c r="M2793">
        <v>49885545</v>
      </c>
      <c r="N2793">
        <v>0</v>
      </c>
      <c r="O2793">
        <v>49885545</v>
      </c>
      <c r="P2793">
        <v>0</v>
      </c>
      <c r="Q2793" t="s">
        <v>2614</v>
      </c>
      <c r="R2793" t="s">
        <v>3229</v>
      </c>
      <c r="S2793" t="s">
        <v>5004</v>
      </c>
      <c r="T2793" t="s">
        <v>588</v>
      </c>
      <c r="U2793" t="s">
        <v>5005</v>
      </c>
      <c r="V2793" t="s">
        <v>5006</v>
      </c>
      <c r="W2793" t="s">
        <v>588</v>
      </c>
      <c r="X2793" t="str">
        <f t="shared" si="43"/>
        <v>Funcionamiento</v>
      </c>
      <c r="Y2793" t="s">
        <v>2577</v>
      </c>
    </row>
    <row r="2794" spans="1:25" x14ac:dyDescent="0.2">
      <c r="A2794" t="s">
        <v>3160</v>
      </c>
      <c r="B2794" t="s">
        <v>3392</v>
      </c>
      <c r="C2794" s="71" t="s">
        <v>5003</v>
      </c>
      <c r="D2794" t="s">
        <v>583</v>
      </c>
      <c r="E2794" t="s">
        <v>584</v>
      </c>
      <c r="F2794" t="s">
        <v>4919</v>
      </c>
      <c r="G2794" t="s">
        <v>2577</v>
      </c>
      <c r="H2794" t="s">
        <v>179</v>
      </c>
      <c r="I2794" t="s">
        <v>133</v>
      </c>
      <c r="J2794" t="s">
        <v>37</v>
      </c>
      <c r="K2794" t="s">
        <v>586</v>
      </c>
      <c r="L2794" t="s">
        <v>39</v>
      </c>
      <c r="M2794">
        <v>2150604</v>
      </c>
      <c r="N2794">
        <v>0</v>
      </c>
      <c r="O2794">
        <v>2150604</v>
      </c>
      <c r="P2794">
        <v>0</v>
      </c>
      <c r="Q2794" t="s">
        <v>2614</v>
      </c>
      <c r="R2794" t="s">
        <v>3229</v>
      </c>
      <c r="S2794" t="s">
        <v>5004</v>
      </c>
      <c r="T2794" t="s">
        <v>588</v>
      </c>
      <c r="U2794" t="s">
        <v>5005</v>
      </c>
      <c r="V2794" t="s">
        <v>5006</v>
      </c>
      <c r="W2794" t="s">
        <v>588</v>
      </c>
      <c r="X2794" t="str">
        <f t="shared" si="43"/>
        <v>Funcionamiento</v>
      </c>
      <c r="Y2794" t="s">
        <v>2577</v>
      </c>
    </row>
    <row r="2795" spans="1:25" x14ac:dyDescent="0.2">
      <c r="A2795" t="s">
        <v>3150</v>
      </c>
      <c r="B2795" t="s">
        <v>3392</v>
      </c>
      <c r="C2795" s="71" t="s">
        <v>5007</v>
      </c>
      <c r="D2795" t="s">
        <v>583</v>
      </c>
      <c r="E2795" t="s">
        <v>584</v>
      </c>
      <c r="F2795" t="s">
        <v>4919</v>
      </c>
      <c r="G2795" t="s">
        <v>2577</v>
      </c>
      <c r="H2795" t="s">
        <v>176</v>
      </c>
      <c r="I2795" t="s">
        <v>130</v>
      </c>
      <c r="J2795" t="s">
        <v>37</v>
      </c>
      <c r="K2795" t="s">
        <v>586</v>
      </c>
      <c r="L2795" t="s">
        <v>39</v>
      </c>
      <c r="M2795">
        <v>3713300</v>
      </c>
      <c r="N2795">
        <v>0</v>
      </c>
      <c r="O2795">
        <v>3713300</v>
      </c>
      <c r="P2795">
        <v>0</v>
      </c>
      <c r="Q2795" t="s">
        <v>5008</v>
      </c>
      <c r="R2795" t="s">
        <v>3235</v>
      </c>
      <c r="S2795" t="s">
        <v>4810</v>
      </c>
      <c r="T2795" t="s">
        <v>588</v>
      </c>
      <c r="U2795" t="s">
        <v>5009</v>
      </c>
      <c r="V2795" t="s">
        <v>5010</v>
      </c>
      <c r="W2795" t="s">
        <v>588</v>
      </c>
      <c r="X2795" t="str">
        <f t="shared" si="43"/>
        <v>Funcionamiento</v>
      </c>
      <c r="Y2795" t="s">
        <v>2577</v>
      </c>
    </row>
    <row r="2796" spans="1:25" x14ac:dyDescent="0.2">
      <c r="A2796" t="s">
        <v>3150</v>
      </c>
      <c r="B2796" t="s">
        <v>3392</v>
      </c>
      <c r="C2796" s="71" t="s">
        <v>5007</v>
      </c>
      <c r="D2796" t="s">
        <v>583</v>
      </c>
      <c r="E2796" t="s">
        <v>584</v>
      </c>
      <c r="F2796" t="s">
        <v>4919</v>
      </c>
      <c r="G2796" t="s">
        <v>2577</v>
      </c>
      <c r="H2796" t="s">
        <v>174</v>
      </c>
      <c r="I2796" t="s">
        <v>128</v>
      </c>
      <c r="J2796" t="s">
        <v>37</v>
      </c>
      <c r="K2796" t="s">
        <v>586</v>
      </c>
      <c r="L2796" t="s">
        <v>39</v>
      </c>
      <c r="M2796">
        <v>4949900</v>
      </c>
      <c r="N2796">
        <v>0</v>
      </c>
      <c r="O2796">
        <v>4949900</v>
      </c>
      <c r="P2796">
        <v>0</v>
      </c>
      <c r="Q2796" t="s">
        <v>5008</v>
      </c>
      <c r="R2796" t="s">
        <v>3235</v>
      </c>
      <c r="S2796" t="s">
        <v>4810</v>
      </c>
      <c r="T2796" t="s">
        <v>588</v>
      </c>
      <c r="U2796" t="s">
        <v>5009</v>
      </c>
      <c r="V2796" t="s">
        <v>5010</v>
      </c>
      <c r="W2796" t="s">
        <v>588</v>
      </c>
      <c r="X2796" t="str">
        <f t="shared" si="43"/>
        <v>Funcionamiento</v>
      </c>
      <c r="Y2796" t="s">
        <v>2577</v>
      </c>
    </row>
    <row r="2797" spans="1:25" x14ac:dyDescent="0.2">
      <c r="A2797" t="s">
        <v>3150</v>
      </c>
      <c r="B2797" t="s">
        <v>3392</v>
      </c>
      <c r="C2797" s="71" t="s">
        <v>5007</v>
      </c>
      <c r="D2797" t="s">
        <v>583</v>
      </c>
      <c r="E2797" t="s">
        <v>584</v>
      </c>
      <c r="F2797" t="s">
        <v>4919</v>
      </c>
      <c r="G2797" t="s">
        <v>2577</v>
      </c>
      <c r="H2797" t="s">
        <v>175</v>
      </c>
      <c r="I2797" t="s">
        <v>129</v>
      </c>
      <c r="J2797" t="s">
        <v>37</v>
      </c>
      <c r="K2797" t="s">
        <v>586</v>
      </c>
      <c r="L2797" t="s">
        <v>39</v>
      </c>
      <c r="M2797">
        <v>831400</v>
      </c>
      <c r="N2797">
        <v>0</v>
      </c>
      <c r="O2797">
        <v>831400</v>
      </c>
      <c r="P2797">
        <v>0</v>
      </c>
      <c r="Q2797" t="s">
        <v>5008</v>
      </c>
      <c r="R2797" t="s">
        <v>3235</v>
      </c>
      <c r="S2797" t="s">
        <v>4810</v>
      </c>
      <c r="T2797" t="s">
        <v>588</v>
      </c>
      <c r="U2797" t="s">
        <v>5009</v>
      </c>
      <c r="V2797" t="s">
        <v>5010</v>
      </c>
      <c r="W2797" t="s">
        <v>588</v>
      </c>
      <c r="X2797" t="str">
        <f t="shared" si="43"/>
        <v>Funcionamiento</v>
      </c>
      <c r="Y2797" t="s">
        <v>2577</v>
      </c>
    </row>
    <row r="2798" spans="1:25" x14ac:dyDescent="0.2">
      <c r="A2798" t="s">
        <v>3150</v>
      </c>
      <c r="B2798" t="s">
        <v>3392</v>
      </c>
      <c r="C2798" s="71" t="s">
        <v>5007</v>
      </c>
      <c r="D2798" t="s">
        <v>583</v>
      </c>
      <c r="E2798" t="s">
        <v>584</v>
      </c>
      <c r="F2798" t="s">
        <v>4919</v>
      </c>
      <c r="G2798" t="s">
        <v>2577</v>
      </c>
      <c r="H2798" t="s">
        <v>172</v>
      </c>
      <c r="I2798" t="s">
        <v>126</v>
      </c>
      <c r="J2798" t="s">
        <v>37</v>
      </c>
      <c r="K2798" t="s">
        <v>586</v>
      </c>
      <c r="L2798" t="s">
        <v>39</v>
      </c>
      <c r="M2798">
        <v>6670400</v>
      </c>
      <c r="N2798">
        <v>0</v>
      </c>
      <c r="O2798">
        <v>6670400</v>
      </c>
      <c r="P2798">
        <v>0</v>
      </c>
      <c r="Q2798" t="s">
        <v>5008</v>
      </c>
      <c r="R2798" t="s">
        <v>3235</v>
      </c>
      <c r="S2798" t="s">
        <v>4810</v>
      </c>
      <c r="T2798" t="s">
        <v>588</v>
      </c>
      <c r="U2798" t="s">
        <v>5009</v>
      </c>
      <c r="V2798" t="s">
        <v>5010</v>
      </c>
      <c r="W2798" t="s">
        <v>588</v>
      </c>
      <c r="X2798" t="str">
        <f t="shared" si="43"/>
        <v>Funcionamiento</v>
      </c>
      <c r="Y2798" t="s">
        <v>2577</v>
      </c>
    </row>
    <row r="2799" spans="1:25" x14ac:dyDescent="0.2">
      <c r="A2799" t="s">
        <v>3150</v>
      </c>
      <c r="B2799" t="s">
        <v>3392</v>
      </c>
      <c r="C2799" s="71" t="s">
        <v>5007</v>
      </c>
      <c r="D2799" t="s">
        <v>583</v>
      </c>
      <c r="E2799" t="s">
        <v>584</v>
      </c>
      <c r="F2799" t="s">
        <v>4919</v>
      </c>
      <c r="G2799" t="s">
        <v>2577</v>
      </c>
      <c r="H2799" t="s">
        <v>173</v>
      </c>
      <c r="I2799" t="s">
        <v>127</v>
      </c>
      <c r="J2799" t="s">
        <v>37</v>
      </c>
      <c r="K2799" t="s">
        <v>586</v>
      </c>
      <c r="L2799" t="s">
        <v>39</v>
      </c>
      <c r="M2799">
        <v>4725100</v>
      </c>
      <c r="N2799">
        <v>0</v>
      </c>
      <c r="O2799">
        <v>4725100</v>
      </c>
      <c r="P2799">
        <v>0</v>
      </c>
      <c r="Q2799" t="s">
        <v>5008</v>
      </c>
      <c r="R2799" t="s">
        <v>3235</v>
      </c>
      <c r="S2799" t="s">
        <v>4810</v>
      </c>
      <c r="T2799" t="s">
        <v>588</v>
      </c>
      <c r="U2799" t="s">
        <v>5009</v>
      </c>
      <c r="V2799" t="s">
        <v>5010</v>
      </c>
      <c r="W2799" t="s">
        <v>588</v>
      </c>
      <c r="X2799" t="str">
        <f t="shared" si="43"/>
        <v>Funcionamiento</v>
      </c>
      <c r="Y2799" t="s">
        <v>2577</v>
      </c>
    </row>
    <row r="2800" spans="1:25" x14ac:dyDescent="0.2">
      <c r="A2800" t="s">
        <v>3150</v>
      </c>
      <c r="B2800" t="s">
        <v>3392</v>
      </c>
      <c r="C2800" s="71" t="s">
        <v>5007</v>
      </c>
      <c r="D2800" t="s">
        <v>583</v>
      </c>
      <c r="E2800" t="s">
        <v>584</v>
      </c>
      <c r="F2800" t="s">
        <v>4919</v>
      </c>
      <c r="G2800" t="s">
        <v>2577</v>
      </c>
      <c r="H2800" t="s">
        <v>177</v>
      </c>
      <c r="I2800" t="s">
        <v>131</v>
      </c>
      <c r="J2800" t="s">
        <v>37</v>
      </c>
      <c r="K2800" t="s">
        <v>586</v>
      </c>
      <c r="L2800" t="s">
        <v>39</v>
      </c>
      <c r="M2800">
        <v>2476000</v>
      </c>
      <c r="N2800">
        <v>0</v>
      </c>
      <c r="O2800">
        <v>2476000</v>
      </c>
      <c r="P2800">
        <v>0</v>
      </c>
      <c r="Q2800" t="s">
        <v>5008</v>
      </c>
      <c r="R2800" t="s">
        <v>3235</v>
      </c>
      <c r="S2800" t="s">
        <v>4810</v>
      </c>
      <c r="T2800" t="s">
        <v>588</v>
      </c>
      <c r="U2800" t="s">
        <v>5009</v>
      </c>
      <c r="V2800" t="s">
        <v>5010</v>
      </c>
      <c r="W2800" t="s">
        <v>588</v>
      </c>
      <c r="X2800" t="str">
        <f t="shared" si="43"/>
        <v>Funcionamiento</v>
      </c>
      <c r="Y2800" t="s">
        <v>2577</v>
      </c>
    </row>
    <row r="2801" spans="1:25" x14ac:dyDescent="0.2">
      <c r="A2801" t="s">
        <v>3223</v>
      </c>
      <c r="B2801" t="s">
        <v>4162</v>
      </c>
      <c r="C2801" s="71" t="s">
        <v>5011</v>
      </c>
      <c r="D2801" t="s">
        <v>583</v>
      </c>
      <c r="E2801" t="s">
        <v>584</v>
      </c>
      <c r="F2801" t="s">
        <v>3144</v>
      </c>
      <c r="G2801" t="s">
        <v>2577</v>
      </c>
      <c r="H2801" t="s">
        <v>200</v>
      </c>
      <c r="I2801" t="s">
        <v>161</v>
      </c>
      <c r="J2801" t="s">
        <v>37</v>
      </c>
      <c r="K2801" t="s">
        <v>586</v>
      </c>
      <c r="L2801" t="s">
        <v>39</v>
      </c>
      <c r="M2801">
        <v>9197042</v>
      </c>
      <c r="N2801">
        <v>0</v>
      </c>
      <c r="O2801">
        <v>9197042</v>
      </c>
      <c r="P2801">
        <v>147042</v>
      </c>
      <c r="Q2801" t="s">
        <v>2615</v>
      </c>
      <c r="R2801" t="s">
        <v>3167</v>
      </c>
      <c r="S2801" t="s">
        <v>4320</v>
      </c>
      <c r="T2801" t="s">
        <v>5012</v>
      </c>
      <c r="U2801" t="s">
        <v>5013</v>
      </c>
      <c r="V2801" t="s">
        <v>5014</v>
      </c>
      <c r="W2801" t="s">
        <v>588</v>
      </c>
      <c r="X2801" t="str">
        <f t="shared" si="43"/>
        <v>Inversión</v>
      </c>
      <c r="Y2801" t="s">
        <v>585</v>
      </c>
    </row>
    <row r="2802" spans="1:25" x14ac:dyDescent="0.2">
      <c r="A2802" t="s">
        <v>3229</v>
      </c>
      <c r="B2802" t="s">
        <v>4661</v>
      </c>
      <c r="C2802" s="71" t="s">
        <v>5015</v>
      </c>
      <c r="D2802" t="s">
        <v>583</v>
      </c>
      <c r="E2802" t="s">
        <v>584</v>
      </c>
      <c r="F2802" t="s">
        <v>4919</v>
      </c>
      <c r="G2802" t="s">
        <v>2577</v>
      </c>
      <c r="H2802" t="s">
        <v>174</v>
      </c>
      <c r="I2802" t="s">
        <v>128</v>
      </c>
      <c r="J2802" t="s">
        <v>37</v>
      </c>
      <c r="K2802" t="s">
        <v>586</v>
      </c>
      <c r="L2802" t="s">
        <v>39</v>
      </c>
      <c r="M2802">
        <v>60800</v>
      </c>
      <c r="N2802">
        <v>0</v>
      </c>
      <c r="O2802">
        <v>60800</v>
      </c>
      <c r="P2802">
        <v>0</v>
      </c>
      <c r="Q2802" t="s">
        <v>2616</v>
      </c>
      <c r="R2802" t="s">
        <v>3245</v>
      </c>
      <c r="S2802" t="s">
        <v>5016</v>
      </c>
      <c r="T2802" t="s">
        <v>588</v>
      </c>
      <c r="U2802" t="s">
        <v>5017</v>
      </c>
      <c r="V2802" t="s">
        <v>5018</v>
      </c>
      <c r="W2802" t="s">
        <v>588</v>
      </c>
      <c r="X2802" t="str">
        <f t="shared" si="43"/>
        <v>Funcionamiento</v>
      </c>
      <c r="Y2802" t="s">
        <v>2577</v>
      </c>
    </row>
    <row r="2803" spans="1:25" x14ac:dyDescent="0.2">
      <c r="A2803" t="s">
        <v>3229</v>
      </c>
      <c r="B2803" t="s">
        <v>4661</v>
      </c>
      <c r="C2803" s="71" t="s">
        <v>5015</v>
      </c>
      <c r="D2803" t="s">
        <v>583</v>
      </c>
      <c r="E2803" t="s">
        <v>584</v>
      </c>
      <c r="F2803" t="s">
        <v>4919</v>
      </c>
      <c r="G2803" t="s">
        <v>2577</v>
      </c>
      <c r="H2803" t="s">
        <v>173</v>
      </c>
      <c r="I2803" t="s">
        <v>127</v>
      </c>
      <c r="J2803" t="s">
        <v>37</v>
      </c>
      <c r="K2803" t="s">
        <v>586</v>
      </c>
      <c r="L2803" t="s">
        <v>39</v>
      </c>
      <c r="M2803">
        <v>64100</v>
      </c>
      <c r="N2803">
        <v>0</v>
      </c>
      <c r="O2803">
        <v>64100</v>
      </c>
      <c r="P2803">
        <v>0</v>
      </c>
      <c r="Q2803" t="s">
        <v>2616</v>
      </c>
      <c r="R2803" t="s">
        <v>3245</v>
      </c>
      <c r="S2803" t="s">
        <v>5016</v>
      </c>
      <c r="T2803" t="s">
        <v>588</v>
      </c>
      <c r="U2803" t="s">
        <v>5017</v>
      </c>
      <c r="V2803" t="s">
        <v>5018</v>
      </c>
      <c r="W2803" t="s">
        <v>588</v>
      </c>
      <c r="X2803" t="str">
        <f t="shared" si="43"/>
        <v>Funcionamiento</v>
      </c>
      <c r="Y2803" t="s">
        <v>2577</v>
      </c>
    </row>
    <row r="2804" spans="1:25" x14ac:dyDescent="0.2">
      <c r="A2804" t="s">
        <v>3229</v>
      </c>
      <c r="B2804" t="s">
        <v>4661</v>
      </c>
      <c r="C2804" s="71" t="s">
        <v>5015</v>
      </c>
      <c r="D2804" t="s">
        <v>583</v>
      </c>
      <c r="E2804" t="s">
        <v>584</v>
      </c>
      <c r="F2804" t="s">
        <v>4919</v>
      </c>
      <c r="G2804" t="s">
        <v>2577</v>
      </c>
      <c r="H2804" t="s">
        <v>175</v>
      </c>
      <c r="I2804" t="s">
        <v>129</v>
      </c>
      <c r="J2804" t="s">
        <v>37</v>
      </c>
      <c r="K2804" t="s">
        <v>586</v>
      </c>
      <c r="L2804" t="s">
        <v>39</v>
      </c>
      <c r="M2804">
        <v>12200</v>
      </c>
      <c r="N2804">
        <v>0</v>
      </c>
      <c r="O2804">
        <v>12200</v>
      </c>
      <c r="P2804">
        <v>0</v>
      </c>
      <c r="Q2804" t="s">
        <v>2616</v>
      </c>
      <c r="R2804" t="s">
        <v>3245</v>
      </c>
      <c r="S2804" t="s">
        <v>5016</v>
      </c>
      <c r="T2804" t="s">
        <v>588</v>
      </c>
      <c r="U2804" t="s">
        <v>5017</v>
      </c>
      <c r="V2804" t="s">
        <v>5018</v>
      </c>
      <c r="W2804" t="s">
        <v>588</v>
      </c>
      <c r="X2804" t="str">
        <f t="shared" si="43"/>
        <v>Funcionamiento</v>
      </c>
      <c r="Y2804" t="s">
        <v>2577</v>
      </c>
    </row>
    <row r="2805" spans="1:25" x14ac:dyDescent="0.2">
      <c r="A2805" t="s">
        <v>3229</v>
      </c>
      <c r="B2805" t="s">
        <v>4661</v>
      </c>
      <c r="C2805" s="71" t="s">
        <v>5015</v>
      </c>
      <c r="D2805" t="s">
        <v>583</v>
      </c>
      <c r="E2805" t="s">
        <v>584</v>
      </c>
      <c r="F2805" t="s">
        <v>4919</v>
      </c>
      <c r="G2805" t="s">
        <v>2577</v>
      </c>
      <c r="H2805" t="s">
        <v>176</v>
      </c>
      <c r="I2805" t="s">
        <v>130</v>
      </c>
      <c r="J2805" t="s">
        <v>37</v>
      </c>
      <c r="K2805" t="s">
        <v>586</v>
      </c>
      <c r="L2805" t="s">
        <v>39</v>
      </c>
      <c r="M2805">
        <v>45500</v>
      </c>
      <c r="N2805">
        <v>0</v>
      </c>
      <c r="O2805">
        <v>45500</v>
      </c>
      <c r="P2805">
        <v>0</v>
      </c>
      <c r="Q2805" t="s">
        <v>2616</v>
      </c>
      <c r="R2805" t="s">
        <v>3245</v>
      </c>
      <c r="S2805" t="s">
        <v>5016</v>
      </c>
      <c r="T2805" t="s">
        <v>588</v>
      </c>
      <c r="U2805" t="s">
        <v>5017</v>
      </c>
      <c r="V2805" t="s">
        <v>5018</v>
      </c>
      <c r="W2805" t="s">
        <v>588</v>
      </c>
      <c r="X2805" t="str">
        <f t="shared" si="43"/>
        <v>Funcionamiento</v>
      </c>
      <c r="Y2805" t="s">
        <v>2577</v>
      </c>
    </row>
    <row r="2806" spans="1:25" x14ac:dyDescent="0.2">
      <c r="A2806" t="s">
        <v>3229</v>
      </c>
      <c r="B2806" t="s">
        <v>4661</v>
      </c>
      <c r="C2806" s="71" t="s">
        <v>5015</v>
      </c>
      <c r="D2806" t="s">
        <v>583</v>
      </c>
      <c r="E2806" t="s">
        <v>584</v>
      </c>
      <c r="F2806" t="s">
        <v>4919</v>
      </c>
      <c r="G2806" t="s">
        <v>2577</v>
      </c>
      <c r="H2806" t="s">
        <v>177</v>
      </c>
      <c r="I2806" t="s">
        <v>131</v>
      </c>
      <c r="J2806" t="s">
        <v>37</v>
      </c>
      <c r="K2806" t="s">
        <v>586</v>
      </c>
      <c r="L2806" t="s">
        <v>39</v>
      </c>
      <c r="M2806">
        <v>30500</v>
      </c>
      <c r="N2806">
        <v>0</v>
      </c>
      <c r="O2806">
        <v>30500</v>
      </c>
      <c r="P2806">
        <v>0</v>
      </c>
      <c r="Q2806" t="s">
        <v>2616</v>
      </c>
      <c r="R2806" t="s">
        <v>3245</v>
      </c>
      <c r="S2806" t="s">
        <v>5016</v>
      </c>
      <c r="T2806" t="s">
        <v>588</v>
      </c>
      <c r="U2806" t="s">
        <v>5017</v>
      </c>
      <c r="V2806" t="s">
        <v>5018</v>
      </c>
      <c r="W2806" t="s">
        <v>588</v>
      </c>
      <c r="X2806" t="str">
        <f t="shared" si="43"/>
        <v>Funcionamiento</v>
      </c>
      <c r="Y2806" t="s">
        <v>2577</v>
      </c>
    </row>
    <row r="2807" spans="1:25" x14ac:dyDescent="0.2">
      <c r="A2807" t="s">
        <v>3229</v>
      </c>
      <c r="B2807" t="s">
        <v>4661</v>
      </c>
      <c r="C2807" s="71" t="s">
        <v>5015</v>
      </c>
      <c r="D2807" t="s">
        <v>583</v>
      </c>
      <c r="E2807" t="s">
        <v>584</v>
      </c>
      <c r="F2807" t="s">
        <v>4919</v>
      </c>
      <c r="G2807" t="s">
        <v>2577</v>
      </c>
      <c r="H2807" t="s">
        <v>172</v>
      </c>
      <c r="I2807" t="s">
        <v>126</v>
      </c>
      <c r="J2807" t="s">
        <v>37</v>
      </c>
      <c r="K2807" t="s">
        <v>586</v>
      </c>
      <c r="L2807" t="s">
        <v>39</v>
      </c>
      <c r="M2807">
        <v>90600</v>
      </c>
      <c r="N2807">
        <v>0</v>
      </c>
      <c r="O2807">
        <v>90600</v>
      </c>
      <c r="P2807">
        <v>0</v>
      </c>
      <c r="Q2807" t="s">
        <v>2616</v>
      </c>
      <c r="R2807" t="s">
        <v>3245</v>
      </c>
      <c r="S2807" t="s">
        <v>5016</v>
      </c>
      <c r="T2807" t="s">
        <v>588</v>
      </c>
      <c r="U2807" t="s">
        <v>5017</v>
      </c>
      <c r="V2807" t="s">
        <v>5018</v>
      </c>
      <c r="W2807" t="s">
        <v>588</v>
      </c>
      <c r="X2807" t="str">
        <f t="shared" si="43"/>
        <v>Funcionamiento</v>
      </c>
      <c r="Y2807" t="s">
        <v>2577</v>
      </c>
    </row>
    <row r="2808" spans="1:25" x14ac:dyDescent="0.2">
      <c r="A2808" t="s">
        <v>3235</v>
      </c>
      <c r="B2808" t="s">
        <v>3227</v>
      </c>
      <c r="C2808" s="71" t="s">
        <v>5019</v>
      </c>
      <c r="D2808" t="s">
        <v>583</v>
      </c>
      <c r="E2808" t="s">
        <v>584</v>
      </c>
      <c r="F2808" t="s">
        <v>4919</v>
      </c>
      <c r="G2808" t="s">
        <v>2577</v>
      </c>
      <c r="H2808" t="s">
        <v>172</v>
      </c>
      <c r="I2808" t="s">
        <v>126</v>
      </c>
      <c r="J2808" t="s">
        <v>37</v>
      </c>
      <c r="K2808" t="s">
        <v>586</v>
      </c>
      <c r="L2808" t="s">
        <v>39</v>
      </c>
      <c r="M2808">
        <v>6873400</v>
      </c>
      <c r="N2808">
        <v>0</v>
      </c>
      <c r="O2808">
        <v>6873400</v>
      </c>
      <c r="P2808">
        <v>0</v>
      </c>
      <c r="Q2808" t="s">
        <v>2617</v>
      </c>
      <c r="R2808" t="s">
        <v>3282</v>
      </c>
      <c r="S2808" t="s">
        <v>4372</v>
      </c>
      <c r="T2808" t="s">
        <v>588</v>
      </c>
      <c r="U2808" t="s">
        <v>5020</v>
      </c>
      <c r="V2808" t="s">
        <v>5021</v>
      </c>
      <c r="W2808" t="s">
        <v>588</v>
      </c>
      <c r="X2808" t="str">
        <f t="shared" si="43"/>
        <v>Funcionamiento</v>
      </c>
      <c r="Y2808" t="s">
        <v>2577</v>
      </c>
    </row>
    <row r="2809" spans="1:25" x14ac:dyDescent="0.2">
      <c r="A2809" t="s">
        <v>3235</v>
      </c>
      <c r="B2809" t="s">
        <v>3227</v>
      </c>
      <c r="C2809" s="71" t="s">
        <v>5019</v>
      </c>
      <c r="D2809" t="s">
        <v>583</v>
      </c>
      <c r="E2809" t="s">
        <v>584</v>
      </c>
      <c r="F2809" t="s">
        <v>4919</v>
      </c>
      <c r="G2809" t="s">
        <v>2577</v>
      </c>
      <c r="H2809" t="s">
        <v>177</v>
      </c>
      <c r="I2809" t="s">
        <v>131</v>
      </c>
      <c r="J2809" t="s">
        <v>37</v>
      </c>
      <c r="K2809" t="s">
        <v>586</v>
      </c>
      <c r="L2809" t="s">
        <v>39</v>
      </c>
      <c r="M2809">
        <v>1450400</v>
      </c>
      <c r="N2809">
        <v>0</v>
      </c>
      <c r="O2809">
        <v>1450400</v>
      </c>
      <c r="P2809">
        <v>0</v>
      </c>
      <c r="Q2809" t="s">
        <v>2617</v>
      </c>
      <c r="R2809" t="s">
        <v>3282</v>
      </c>
      <c r="S2809" t="s">
        <v>4372</v>
      </c>
      <c r="T2809" t="s">
        <v>588</v>
      </c>
      <c r="U2809" t="s">
        <v>5020</v>
      </c>
      <c r="V2809" t="s">
        <v>5021</v>
      </c>
      <c r="W2809" t="s">
        <v>588</v>
      </c>
      <c r="X2809" t="str">
        <f t="shared" si="43"/>
        <v>Funcionamiento</v>
      </c>
      <c r="Y2809" t="s">
        <v>2577</v>
      </c>
    </row>
    <row r="2810" spans="1:25" x14ac:dyDescent="0.2">
      <c r="A2810" t="s">
        <v>3235</v>
      </c>
      <c r="B2810" t="s">
        <v>3227</v>
      </c>
      <c r="C2810" s="71" t="s">
        <v>5019</v>
      </c>
      <c r="D2810" t="s">
        <v>583</v>
      </c>
      <c r="E2810" t="s">
        <v>584</v>
      </c>
      <c r="F2810" t="s">
        <v>4919</v>
      </c>
      <c r="G2810" t="s">
        <v>2577</v>
      </c>
      <c r="H2810" t="s">
        <v>174</v>
      </c>
      <c r="I2810" t="s">
        <v>128</v>
      </c>
      <c r="J2810" t="s">
        <v>37</v>
      </c>
      <c r="K2810" t="s">
        <v>586</v>
      </c>
      <c r="L2810" t="s">
        <v>39</v>
      </c>
      <c r="M2810">
        <v>2899900</v>
      </c>
      <c r="N2810">
        <v>0</v>
      </c>
      <c r="O2810">
        <v>2899900</v>
      </c>
      <c r="P2810">
        <v>0</v>
      </c>
      <c r="Q2810" t="s">
        <v>2617</v>
      </c>
      <c r="R2810" t="s">
        <v>3282</v>
      </c>
      <c r="S2810" t="s">
        <v>4372</v>
      </c>
      <c r="T2810" t="s">
        <v>588</v>
      </c>
      <c r="U2810" t="s">
        <v>5020</v>
      </c>
      <c r="V2810" t="s">
        <v>5021</v>
      </c>
      <c r="W2810" t="s">
        <v>588</v>
      </c>
      <c r="X2810" t="str">
        <f t="shared" si="43"/>
        <v>Funcionamiento</v>
      </c>
      <c r="Y2810" t="s">
        <v>2577</v>
      </c>
    </row>
    <row r="2811" spans="1:25" x14ac:dyDescent="0.2">
      <c r="A2811" t="s">
        <v>3235</v>
      </c>
      <c r="B2811" t="s">
        <v>3227</v>
      </c>
      <c r="C2811" s="71" t="s">
        <v>5019</v>
      </c>
      <c r="D2811" t="s">
        <v>583</v>
      </c>
      <c r="E2811" t="s">
        <v>584</v>
      </c>
      <c r="F2811" t="s">
        <v>4919</v>
      </c>
      <c r="G2811" t="s">
        <v>2577</v>
      </c>
      <c r="H2811" t="s">
        <v>175</v>
      </c>
      <c r="I2811" t="s">
        <v>129</v>
      </c>
      <c r="J2811" t="s">
        <v>37</v>
      </c>
      <c r="K2811" t="s">
        <v>586</v>
      </c>
      <c r="L2811" t="s">
        <v>39</v>
      </c>
      <c r="M2811">
        <v>854100</v>
      </c>
      <c r="N2811">
        <v>0</v>
      </c>
      <c r="O2811">
        <v>854100</v>
      </c>
      <c r="P2811">
        <v>0</v>
      </c>
      <c r="Q2811" t="s">
        <v>2617</v>
      </c>
      <c r="R2811" t="s">
        <v>3282</v>
      </c>
      <c r="S2811" t="s">
        <v>4372</v>
      </c>
      <c r="T2811" t="s">
        <v>588</v>
      </c>
      <c r="U2811" t="s">
        <v>5020</v>
      </c>
      <c r="V2811" t="s">
        <v>5021</v>
      </c>
      <c r="W2811" t="s">
        <v>588</v>
      </c>
      <c r="X2811" t="str">
        <f t="shared" si="43"/>
        <v>Funcionamiento</v>
      </c>
      <c r="Y2811" t="s">
        <v>2577</v>
      </c>
    </row>
    <row r="2812" spans="1:25" x14ac:dyDescent="0.2">
      <c r="A2812" t="s">
        <v>3235</v>
      </c>
      <c r="B2812" t="s">
        <v>3227</v>
      </c>
      <c r="C2812" s="71" t="s">
        <v>5019</v>
      </c>
      <c r="D2812" t="s">
        <v>583</v>
      </c>
      <c r="E2812" t="s">
        <v>584</v>
      </c>
      <c r="F2812" t="s">
        <v>4919</v>
      </c>
      <c r="G2812" t="s">
        <v>2577</v>
      </c>
      <c r="H2812" t="s">
        <v>173</v>
      </c>
      <c r="I2812" t="s">
        <v>127</v>
      </c>
      <c r="J2812" t="s">
        <v>37</v>
      </c>
      <c r="K2812" t="s">
        <v>586</v>
      </c>
      <c r="L2812" t="s">
        <v>39</v>
      </c>
      <c r="M2812">
        <v>4868700</v>
      </c>
      <c r="N2812">
        <v>0</v>
      </c>
      <c r="O2812">
        <v>4868700</v>
      </c>
      <c r="P2812">
        <v>0</v>
      </c>
      <c r="Q2812" t="s">
        <v>2617</v>
      </c>
      <c r="R2812" t="s">
        <v>3282</v>
      </c>
      <c r="S2812" t="s">
        <v>4372</v>
      </c>
      <c r="T2812" t="s">
        <v>588</v>
      </c>
      <c r="U2812" t="s">
        <v>5020</v>
      </c>
      <c r="V2812" t="s">
        <v>5021</v>
      </c>
      <c r="W2812" t="s">
        <v>588</v>
      </c>
      <c r="X2812" t="str">
        <f t="shared" si="43"/>
        <v>Funcionamiento</v>
      </c>
      <c r="Y2812" t="s">
        <v>2577</v>
      </c>
    </row>
    <row r="2813" spans="1:25" x14ac:dyDescent="0.2">
      <c r="A2813" t="s">
        <v>3235</v>
      </c>
      <c r="B2813" t="s">
        <v>3227</v>
      </c>
      <c r="C2813" s="71" t="s">
        <v>5019</v>
      </c>
      <c r="D2813" t="s">
        <v>583</v>
      </c>
      <c r="E2813" t="s">
        <v>584</v>
      </c>
      <c r="F2813" t="s">
        <v>4919</v>
      </c>
      <c r="G2813" t="s">
        <v>2577</v>
      </c>
      <c r="H2813" t="s">
        <v>176</v>
      </c>
      <c r="I2813" t="s">
        <v>130</v>
      </c>
      <c r="J2813" t="s">
        <v>37</v>
      </c>
      <c r="K2813" t="s">
        <v>586</v>
      </c>
      <c r="L2813" t="s">
        <v>39</v>
      </c>
      <c r="M2813">
        <v>2175500</v>
      </c>
      <c r="N2813">
        <v>0</v>
      </c>
      <c r="O2813">
        <v>2175500</v>
      </c>
      <c r="P2813">
        <v>0</v>
      </c>
      <c r="Q2813" t="s">
        <v>2617</v>
      </c>
      <c r="R2813" t="s">
        <v>3282</v>
      </c>
      <c r="S2813" t="s">
        <v>4372</v>
      </c>
      <c r="T2813" t="s">
        <v>588</v>
      </c>
      <c r="U2813" t="s">
        <v>5020</v>
      </c>
      <c r="V2813" t="s">
        <v>5021</v>
      </c>
      <c r="W2813" t="s">
        <v>588</v>
      </c>
      <c r="X2813" t="str">
        <f t="shared" si="43"/>
        <v>Funcionamiento</v>
      </c>
      <c r="Y2813" t="s">
        <v>2577</v>
      </c>
    </row>
    <row r="2814" spans="1:25" x14ac:dyDescent="0.2">
      <c r="A2814" t="s">
        <v>3167</v>
      </c>
      <c r="B2814" t="s">
        <v>3227</v>
      </c>
      <c r="C2814" s="71" t="s">
        <v>5022</v>
      </c>
      <c r="D2814" t="s">
        <v>583</v>
      </c>
      <c r="E2814" t="s">
        <v>584</v>
      </c>
      <c r="F2814" t="s">
        <v>4919</v>
      </c>
      <c r="G2814" t="s">
        <v>2577</v>
      </c>
      <c r="H2814" t="s">
        <v>181</v>
      </c>
      <c r="I2814" t="s">
        <v>135</v>
      </c>
      <c r="J2814" t="s">
        <v>37</v>
      </c>
      <c r="K2814" t="s">
        <v>586</v>
      </c>
      <c r="L2814" t="s">
        <v>39</v>
      </c>
      <c r="M2814">
        <v>2354967</v>
      </c>
      <c r="N2814">
        <v>0</v>
      </c>
      <c r="O2814">
        <v>2354967</v>
      </c>
      <c r="P2814">
        <v>0</v>
      </c>
      <c r="Q2814" t="s">
        <v>2618</v>
      </c>
      <c r="R2814" t="s">
        <v>3166</v>
      </c>
      <c r="S2814" t="s">
        <v>5023</v>
      </c>
      <c r="T2814" t="s">
        <v>588</v>
      </c>
      <c r="U2814" t="s">
        <v>5024</v>
      </c>
      <c r="V2814" t="s">
        <v>5025</v>
      </c>
      <c r="W2814" t="s">
        <v>588</v>
      </c>
      <c r="X2814" t="str">
        <f t="shared" si="43"/>
        <v>Funcionamiento</v>
      </c>
      <c r="Y2814" t="s">
        <v>2577</v>
      </c>
    </row>
    <row r="2815" spans="1:25" x14ac:dyDescent="0.2">
      <c r="A2815" t="s">
        <v>3167</v>
      </c>
      <c r="B2815" t="s">
        <v>3227</v>
      </c>
      <c r="C2815" s="71" t="s">
        <v>5022</v>
      </c>
      <c r="D2815" t="s">
        <v>583</v>
      </c>
      <c r="E2815" t="s">
        <v>584</v>
      </c>
      <c r="F2815" t="s">
        <v>4919</v>
      </c>
      <c r="G2815" t="s">
        <v>2577</v>
      </c>
      <c r="H2815" t="s">
        <v>164</v>
      </c>
      <c r="I2815" t="s">
        <v>118</v>
      </c>
      <c r="J2815" t="s">
        <v>37</v>
      </c>
      <c r="K2815" t="s">
        <v>586</v>
      </c>
      <c r="L2815" t="s">
        <v>39</v>
      </c>
      <c r="M2815">
        <v>50648281</v>
      </c>
      <c r="N2815">
        <v>0</v>
      </c>
      <c r="O2815">
        <v>50648281</v>
      </c>
      <c r="P2815">
        <v>0</v>
      </c>
      <c r="Q2815" t="s">
        <v>2618</v>
      </c>
      <c r="R2815" t="s">
        <v>3166</v>
      </c>
      <c r="S2815" t="s">
        <v>5023</v>
      </c>
      <c r="T2815" t="s">
        <v>588</v>
      </c>
      <c r="U2815" t="s">
        <v>5024</v>
      </c>
      <c r="V2815" t="s">
        <v>5025</v>
      </c>
      <c r="W2815" t="s">
        <v>588</v>
      </c>
      <c r="X2815" t="str">
        <f t="shared" si="43"/>
        <v>Funcionamiento</v>
      </c>
      <c r="Y2815" t="s">
        <v>2577</v>
      </c>
    </row>
    <row r="2816" spans="1:25" x14ac:dyDescent="0.2">
      <c r="A2816" t="s">
        <v>3167</v>
      </c>
      <c r="B2816" t="s">
        <v>3227</v>
      </c>
      <c r="C2816" s="71" t="s">
        <v>5022</v>
      </c>
      <c r="D2816" t="s">
        <v>583</v>
      </c>
      <c r="E2816" t="s">
        <v>584</v>
      </c>
      <c r="F2816" t="s">
        <v>4919</v>
      </c>
      <c r="G2816" t="s">
        <v>2577</v>
      </c>
      <c r="H2816" t="s">
        <v>171</v>
      </c>
      <c r="I2816" t="s">
        <v>125</v>
      </c>
      <c r="J2816" t="s">
        <v>37</v>
      </c>
      <c r="K2816" t="s">
        <v>586</v>
      </c>
      <c r="L2816" t="s">
        <v>39</v>
      </c>
      <c r="M2816">
        <v>11191673</v>
      </c>
      <c r="N2816">
        <v>0</v>
      </c>
      <c r="O2816">
        <v>11191673</v>
      </c>
      <c r="P2816">
        <v>0</v>
      </c>
      <c r="Q2816" t="s">
        <v>2618</v>
      </c>
      <c r="R2816" t="s">
        <v>3166</v>
      </c>
      <c r="S2816" t="s">
        <v>5023</v>
      </c>
      <c r="T2816" t="s">
        <v>588</v>
      </c>
      <c r="U2816" t="s">
        <v>5024</v>
      </c>
      <c r="V2816" t="s">
        <v>5025</v>
      </c>
      <c r="W2816" t="s">
        <v>588</v>
      </c>
      <c r="X2816" t="str">
        <f t="shared" si="43"/>
        <v>Funcionamiento</v>
      </c>
      <c r="Y2816" t="s">
        <v>2577</v>
      </c>
    </row>
    <row r="2817" spans="1:25" x14ac:dyDescent="0.2">
      <c r="A2817" t="s">
        <v>3167</v>
      </c>
      <c r="B2817" t="s">
        <v>3227</v>
      </c>
      <c r="C2817" s="71" t="s">
        <v>5022</v>
      </c>
      <c r="D2817" t="s">
        <v>583</v>
      </c>
      <c r="E2817" t="s">
        <v>584</v>
      </c>
      <c r="F2817" t="s">
        <v>4919</v>
      </c>
      <c r="G2817" t="s">
        <v>2577</v>
      </c>
      <c r="H2817" t="s">
        <v>168</v>
      </c>
      <c r="I2817" t="s">
        <v>122</v>
      </c>
      <c r="J2817" t="s">
        <v>37</v>
      </c>
      <c r="K2817" t="s">
        <v>586</v>
      </c>
      <c r="L2817" t="s">
        <v>39</v>
      </c>
      <c r="M2817">
        <v>548136</v>
      </c>
      <c r="N2817">
        <v>0</v>
      </c>
      <c r="O2817">
        <v>548136</v>
      </c>
      <c r="P2817">
        <v>0</v>
      </c>
      <c r="Q2817" t="s">
        <v>2618</v>
      </c>
      <c r="R2817" t="s">
        <v>3166</v>
      </c>
      <c r="S2817" t="s">
        <v>5023</v>
      </c>
      <c r="T2817" t="s">
        <v>588</v>
      </c>
      <c r="U2817" t="s">
        <v>5024</v>
      </c>
      <c r="V2817" t="s">
        <v>5025</v>
      </c>
      <c r="W2817" t="s">
        <v>588</v>
      </c>
      <c r="X2817" t="str">
        <f t="shared" si="43"/>
        <v>Funcionamiento</v>
      </c>
      <c r="Y2817" t="s">
        <v>2577</v>
      </c>
    </row>
    <row r="2818" spans="1:25" x14ac:dyDescent="0.2">
      <c r="A2818" t="s">
        <v>3167</v>
      </c>
      <c r="B2818" t="s">
        <v>3227</v>
      </c>
      <c r="C2818" s="71" t="s">
        <v>5022</v>
      </c>
      <c r="D2818" t="s">
        <v>583</v>
      </c>
      <c r="E2818" t="s">
        <v>584</v>
      </c>
      <c r="F2818" t="s">
        <v>4919</v>
      </c>
      <c r="G2818" t="s">
        <v>2577</v>
      </c>
      <c r="H2818" t="s">
        <v>169</v>
      </c>
      <c r="I2818" t="s">
        <v>123</v>
      </c>
      <c r="J2818" t="s">
        <v>37</v>
      </c>
      <c r="K2818" t="s">
        <v>586</v>
      </c>
      <c r="L2818" t="s">
        <v>39</v>
      </c>
      <c r="M2818">
        <v>1690393</v>
      </c>
      <c r="N2818">
        <v>0</v>
      </c>
      <c r="O2818">
        <v>1690393</v>
      </c>
      <c r="P2818">
        <v>0</v>
      </c>
      <c r="Q2818" t="s">
        <v>2618</v>
      </c>
      <c r="R2818" t="s">
        <v>3166</v>
      </c>
      <c r="S2818" t="s">
        <v>5023</v>
      </c>
      <c r="T2818" t="s">
        <v>588</v>
      </c>
      <c r="U2818" t="s">
        <v>5024</v>
      </c>
      <c r="V2818" t="s">
        <v>5025</v>
      </c>
      <c r="W2818" t="s">
        <v>588</v>
      </c>
      <c r="X2818" t="str">
        <f t="shared" ref="X2818:X2881" si="44">IF(LEFT(H2818,1)="C","Inversión","Funcionamiento")</f>
        <v>Funcionamiento</v>
      </c>
      <c r="Y2818" t="s">
        <v>2577</v>
      </c>
    </row>
    <row r="2819" spans="1:25" x14ac:dyDescent="0.2">
      <c r="A2819" t="s">
        <v>3167</v>
      </c>
      <c r="B2819" t="s">
        <v>3227</v>
      </c>
      <c r="C2819" s="71" t="s">
        <v>5022</v>
      </c>
      <c r="D2819" t="s">
        <v>583</v>
      </c>
      <c r="E2819" t="s">
        <v>584</v>
      </c>
      <c r="F2819" t="s">
        <v>4919</v>
      </c>
      <c r="G2819" t="s">
        <v>2577</v>
      </c>
      <c r="H2819" t="s">
        <v>557</v>
      </c>
      <c r="I2819" t="s">
        <v>3221</v>
      </c>
      <c r="J2819" t="s">
        <v>37</v>
      </c>
      <c r="K2819" t="s">
        <v>586</v>
      </c>
      <c r="L2819" t="s">
        <v>39</v>
      </c>
      <c r="M2819">
        <v>2098222</v>
      </c>
      <c r="N2819">
        <v>0</v>
      </c>
      <c r="O2819">
        <v>2098222</v>
      </c>
      <c r="P2819">
        <v>0</v>
      </c>
      <c r="Q2819" t="s">
        <v>2618</v>
      </c>
      <c r="R2819" t="s">
        <v>3166</v>
      </c>
      <c r="S2819" t="s">
        <v>5023</v>
      </c>
      <c r="T2819" t="s">
        <v>588</v>
      </c>
      <c r="U2819" t="s">
        <v>5024</v>
      </c>
      <c r="V2819" t="s">
        <v>5025</v>
      </c>
      <c r="W2819" t="s">
        <v>588</v>
      </c>
      <c r="X2819" t="str">
        <f t="shared" si="44"/>
        <v>Funcionamiento</v>
      </c>
      <c r="Y2819" t="s">
        <v>2577</v>
      </c>
    </row>
    <row r="2820" spans="1:25" x14ac:dyDescent="0.2">
      <c r="A2820" t="s">
        <v>3167</v>
      </c>
      <c r="B2820" t="s">
        <v>3227</v>
      </c>
      <c r="C2820" s="71" t="s">
        <v>5022</v>
      </c>
      <c r="D2820" t="s">
        <v>583</v>
      </c>
      <c r="E2820" t="s">
        <v>584</v>
      </c>
      <c r="F2820" t="s">
        <v>4919</v>
      </c>
      <c r="G2820" t="s">
        <v>2577</v>
      </c>
      <c r="H2820" t="s">
        <v>178</v>
      </c>
      <c r="I2820" t="s">
        <v>132</v>
      </c>
      <c r="J2820" t="s">
        <v>37</v>
      </c>
      <c r="K2820" t="s">
        <v>586</v>
      </c>
      <c r="L2820" t="s">
        <v>39</v>
      </c>
      <c r="M2820">
        <v>11449425</v>
      </c>
      <c r="N2820">
        <v>0</v>
      </c>
      <c r="O2820">
        <v>11449425</v>
      </c>
      <c r="P2820">
        <v>0</v>
      </c>
      <c r="Q2820" t="s">
        <v>2618</v>
      </c>
      <c r="R2820" t="s">
        <v>3166</v>
      </c>
      <c r="S2820" t="s">
        <v>5023</v>
      </c>
      <c r="T2820" t="s">
        <v>588</v>
      </c>
      <c r="U2820" t="s">
        <v>5024</v>
      </c>
      <c r="V2820" t="s">
        <v>5025</v>
      </c>
      <c r="W2820" t="s">
        <v>588</v>
      </c>
      <c r="X2820" t="str">
        <f t="shared" si="44"/>
        <v>Funcionamiento</v>
      </c>
      <c r="Y2820" t="s">
        <v>2577</v>
      </c>
    </row>
    <row r="2821" spans="1:25" x14ac:dyDescent="0.2">
      <c r="A2821" t="s">
        <v>3167</v>
      </c>
      <c r="B2821" t="s">
        <v>3227</v>
      </c>
      <c r="C2821" s="71" t="s">
        <v>5022</v>
      </c>
      <c r="D2821" t="s">
        <v>583</v>
      </c>
      <c r="E2821" t="s">
        <v>584</v>
      </c>
      <c r="F2821" t="s">
        <v>4919</v>
      </c>
      <c r="G2821" t="s">
        <v>2577</v>
      </c>
      <c r="H2821" t="s">
        <v>180</v>
      </c>
      <c r="I2821" t="s">
        <v>134</v>
      </c>
      <c r="J2821" t="s">
        <v>37</v>
      </c>
      <c r="K2821" t="s">
        <v>586</v>
      </c>
      <c r="L2821" t="s">
        <v>39</v>
      </c>
      <c r="M2821">
        <v>804178</v>
      </c>
      <c r="N2821">
        <v>0</v>
      </c>
      <c r="O2821">
        <v>804178</v>
      </c>
      <c r="P2821">
        <v>0</v>
      </c>
      <c r="Q2821" t="s">
        <v>2618</v>
      </c>
      <c r="R2821" t="s">
        <v>3166</v>
      </c>
      <c r="S2821" t="s">
        <v>5023</v>
      </c>
      <c r="T2821" t="s">
        <v>588</v>
      </c>
      <c r="U2821" t="s">
        <v>5024</v>
      </c>
      <c r="V2821" t="s">
        <v>5025</v>
      </c>
      <c r="W2821" t="s">
        <v>588</v>
      </c>
      <c r="X2821" t="str">
        <f t="shared" si="44"/>
        <v>Funcionamiento</v>
      </c>
      <c r="Y2821" t="s">
        <v>2577</v>
      </c>
    </row>
    <row r="2822" spans="1:25" x14ac:dyDescent="0.2">
      <c r="A2822" t="s">
        <v>3167</v>
      </c>
      <c r="B2822" t="s">
        <v>3227</v>
      </c>
      <c r="C2822" s="71" t="s">
        <v>5022</v>
      </c>
      <c r="D2822" t="s">
        <v>583</v>
      </c>
      <c r="E2822" t="s">
        <v>584</v>
      </c>
      <c r="F2822" t="s">
        <v>4919</v>
      </c>
      <c r="G2822" t="s">
        <v>2577</v>
      </c>
      <c r="H2822" t="s">
        <v>166</v>
      </c>
      <c r="I2822" t="s">
        <v>120</v>
      </c>
      <c r="J2822" t="s">
        <v>37</v>
      </c>
      <c r="K2822" t="s">
        <v>586</v>
      </c>
      <c r="L2822" t="s">
        <v>39</v>
      </c>
      <c r="M2822">
        <v>1414497</v>
      </c>
      <c r="N2822">
        <v>0</v>
      </c>
      <c r="O2822">
        <v>1414497</v>
      </c>
      <c r="P2822">
        <v>0</v>
      </c>
      <c r="Q2822" t="s">
        <v>2618</v>
      </c>
      <c r="R2822" t="s">
        <v>3166</v>
      </c>
      <c r="S2822" t="s">
        <v>5023</v>
      </c>
      <c r="T2822" t="s">
        <v>588</v>
      </c>
      <c r="U2822" t="s">
        <v>5024</v>
      </c>
      <c r="V2822" t="s">
        <v>5025</v>
      </c>
      <c r="W2822" t="s">
        <v>588</v>
      </c>
      <c r="X2822" t="str">
        <f t="shared" si="44"/>
        <v>Funcionamiento</v>
      </c>
      <c r="Y2822" t="s">
        <v>2577</v>
      </c>
    </row>
    <row r="2823" spans="1:25" x14ac:dyDescent="0.2">
      <c r="A2823" t="s">
        <v>3245</v>
      </c>
      <c r="B2823" t="s">
        <v>3412</v>
      </c>
      <c r="C2823" s="71" t="s">
        <v>5026</v>
      </c>
      <c r="D2823" t="s">
        <v>583</v>
      </c>
      <c r="E2823" t="s">
        <v>584</v>
      </c>
      <c r="F2823" t="s">
        <v>4919</v>
      </c>
      <c r="G2823" t="s">
        <v>2577</v>
      </c>
      <c r="H2823" t="s">
        <v>181</v>
      </c>
      <c r="I2823" t="s">
        <v>135</v>
      </c>
      <c r="J2823" t="s">
        <v>37</v>
      </c>
      <c r="K2823" t="s">
        <v>586</v>
      </c>
      <c r="L2823" t="s">
        <v>39</v>
      </c>
      <c r="M2823">
        <v>2354967</v>
      </c>
      <c r="N2823">
        <v>0</v>
      </c>
      <c r="O2823">
        <v>2354967</v>
      </c>
      <c r="P2823">
        <v>0</v>
      </c>
      <c r="Q2823" t="s">
        <v>2959</v>
      </c>
      <c r="R2823" t="s">
        <v>3262</v>
      </c>
      <c r="S2823" t="s">
        <v>3579</v>
      </c>
      <c r="T2823" t="s">
        <v>588</v>
      </c>
      <c r="U2823" t="s">
        <v>5027</v>
      </c>
      <c r="V2823" t="s">
        <v>5028</v>
      </c>
      <c r="W2823" t="s">
        <v>588</v>
      </c>
      <c r="X2823" t="str">
        <f t="shared" si="44"/>
        <v>Funcionamiento</v>
      </c>
      <c r="Y2823" t="s">
        <v>2577</v>
      </c>
    </row>
    <row r="2824" spans="1:25" x14ac:dyDescent="0.2">
      <c r="A2824" t="s">
        <v>3245</v>
      </c>
      <c r="B2824" t="s">
        <v>3412</v>
      </c>
      <c r="C2824" s="71" t="s">
        <v>5026</v>
      </c>
      <c r="D2824" t="s">
        <v>583</v>
      </c>
      <c r="E2824" t="s">
        <v>584</v>
      </c>
      <c r="F2824" t="s">
        <v>4919</v>
      </c>
      <c r="G2824" t="s">
        <v>2577</v>
      </c>
      <c r="H2824" t="s">
        <v>164</v>
      </c>
      <c r="I2824" t="s">
        <v>118</v>
      </c>
      <c r="J2824" t="s">
        <v>37</v>
      </c>
      <c r="K2824" t="s">
        <v>586</v>
      </c>
      <c r="L2824" t="s">
        <v>39</v>
      </c>
      <c r="M2824">
        <v>49385190</v>
      </c>
      <c r="N2824">
        <v>0</v>
      </c>
      <c r="O2824">
        <v>49385190</v>
      </c>
      <c r="P2824">
        <v>0</v>
      </c>
      <c r="Q2824" t="s">
        <v>2959</v>
      </c>
      <c r="R2824" t="s">
        <v>3262</v>
      </c>
      <c r="S2824" t="s">
        <v>3579</v>
      </c>
      <c r="T2824" t="s">
        <v>588</v>
      </c>
      <c r="U2824" t="s">
        <v>5027</v>
      </c>
      <c r="V2824" t="s">
        <v>5028</v>
      </c>
      <c r="W2824" t="s">
        <v>588</v>
      </c>
      <c r="X2824" t="str">
        <f t="shared" si="44"/>
        <v>Funcionamiento</v>
      </c>
      <c r="Y2824" t="s">
        <v>2577</v>
      </c>
    </row>
    <row r="2825" spans="1:25" x14ac:dyDescent="0.2">
      <c r="A2825" t="s">
        <v>3245</v>
      </c>
      <c r="B2825" t="s">
        <v>3412</v>
      </c>
      <c r="C2825" s="71" t="s">
        <v>5026</v>
      </c>
      <c r="D2825" t="s">
        <v>583</v>
      </c>
      <c r="E2825" t="s">
        <v>584</v>
      </c>
      <c r="F2825" t="s">
        <v>4919</v>
      </c>
      <c r="G2825" t="s">
        <v>2577</v>
      </c>
      <c r="H2825" t="s">
        <v>166</v>
      </c>
      <c r="I2825" t="s">
        <v>120</v>
      </c>
      <c r="J2825" t="s">
        <v>37</v>
      </c>
      <c r="K2825" t="s">
        <v>586</v>
      </c>
      <c r="L2825" t="s">
        <v>39</v>
      </c>
      <c r="M2825">
        <v>1092821</v>
      </c>
      <c r="N2825">
        <v>0</v>
      </c>
      <c r="O2825">
        <v>1092821</v>
      </c>
      <c r="P2825">
        <v>0</v>
      </c>
      <c r="Q2825" t="s">
        <v>2959</v>
      </c>
      <c r="R2825" t="s">
        <v>3262</v>
      </c>
      <c r="S2825" t="s">
        <v>3579</v>
      </c>
      <c r="T2825" t="s">
        <v>588</v>
      </c>
      <c r="U2825" t="s">
        <v>5027</v>
      </c>
      <c r="V2825" t="s">
        <v>5028</v>
      </c>
      <c r="W2825" t="s">
        <v>588</v>
      </c>
      <c r="X2825" t="str">
        <f t="shared" si="44"/>
        <v>Funcionamiento</v>
      </c>
      <c r="Y2825" t="s">
        <v>2577</v>
      </c>
    </row>
    <row r="2826" spans="1:25" x14ac:dyDescent="0.2">
      <c r="A2826" t="s">
        <v>3245</v>
      </c>
      <c r="B2826" t="s">
        <v>3412</v>
      </c>
      <c r="C2826" s="71" t="s">
        <v>5026</v>
      </c>
      <c r="D2826" t="s">
        <v>583</v>
      </c>
      <c r="E2826" t="s">
        <v>584</v>
      </c>
      <c r="F2826" t="s">
        <v>4919</v>
      </c>
      <c r="G2826" t="s">
        <v>2577</v>
      </c>
      <c r="H2826" t="s">
        <v>557</v>
      </c>
      <c r="I2826" t="s">
        <v>3221</v>
      </c>
      <c r="J2826" t="s">
        <v>37</v>
      </c>
      <c r="K2826" t="s">
        <v>586</v>
      </c>
      <c r="L2826" t="s">
        <v>39</v>
      </c>
      <c r="M2826">
        <v>1597664</v>
      </c>
      <c r="N2826">
        <v>0</v>
      </c>
      <c r="O2826">
        <v>1597664</v>
      </c>
      <c r="P2826">
        <v>0</v>
      </c>
      <c r="Q2826" t="s">
        <v>2959</v>
      </c>
      <c r="R2826" t="s">
        <v>3262</v>
      </c>
      <c r="S2826" t="s">
        <v>3579</v>
      </c>
      <c r="T2826" t="s">
        <v>588</v>
      </c>
      <c r="U2826" t="s">
        <v>5027</v>
      </c>
      <c r="V2826" t="s">
        <v>5028</v>
      </c>
      <c r="W2826" t="s">
        <v>588</v>
      </c>
      <c r="X2826" t="str">
        <f t="shared" si="44"/>
        <v>Funcionamiento</v>
      </c>
      <c r="Y2826" t="s">
        <v>2577</v>
      </c>
    </row>
    <row r="2827" spans="1:25" x14ac:dyDescent="0.2">
      <c r="A2827" t="s">
        <v>3166</v>
      </c>
      <c r="B2827" t="s">
        <v>3419</v>
      </c>
      <c r="C2827" s="71" t="s">
        <v>5029</v>
      </c>
      <c r="D2827" t="s">
        <v>583</v>
      </c>
      <c r="E2827" t="s">
        <v>584</v>
      </c>
      <c r="F2827" t="s">
        <v>4919</v>
      </c>
      <c r="G2827" t="s">
        <v>2577</v>
      </c>
      <c r="H2827" t="s">
        <v>177</v>
      </c>
      <c r="I2827" t="s">
        <v>131</v>
      </c>
      <c r="J2827" t="s">
        <v>37</v>
      </c>
      <c r="K2827" t="s">
        <v>586</v>
      </c>
      <c r="L2827" t="s">
        <v>39</v>
      </c>
      <c r="M2827">
        <v>1229900</v>
      </c>
      <c r="N2827">
        <v>0</v>
      </c>
      <c r="O2827">
        <v>1229900</v>
      </c>
      <c r="P2827">
        <v>0</v>
      </c>
      <c r="Q2827" t="s">
        <v>2960</v>
      </c>
      <c r="R2827" t="s">
        <v>3178</v>
      </c>
      <c r="S2827" t="s">
        <v>3693</v>
      </c>
      <c r="T2827" t="s">
        <v>588</v>
      </c>
      <c r="U2827" t="s">
        <v>5030</v>
      </c>
      <c r="V2827" t="s">
        <v>5031</v>
      </c>
      <c r="W2827" t="s">
        <v>588</v>
      </c>
      <c r="X2827" t="str">
        <f t="shared" si="44"/>
        <v>Funcionamiento</v>
      </c>
      <c r="Y2827" t="s">
        <v>2577</v>
      </c>
    </row>
    <row r="2828" spans="1:25" x14ac:dyDescent="0.2">
      <c r="A2828" t="s">
        <v>3166</v>
      </c>
      <c r="B2828" t="s">
        <v>3419</v>
      </c>
      <c r="C2828" s="71" t="s">
        <v>5029</v>
      </c>
      <c r="D2828" t="s">
        <v>583</v>
      </c>
      <c r="E2828" t="s">
        <v>584</v>
      </c>
      <c r="F2828" t="s">
        <v>4919</v>
      </c>
      <c r="G2828" t="s">
        <v>2577</v>
      </c>
      <c r="H2828" t="s">
        <v>173</v>
      </c>
      <c r="I2828" t="s">
        <v>127</v>
      </c>
      <c r="J2828" t="s">
        <v>37</v>
      </c>
      <c r="K2828" t="s">
        <v>586</v>
      </c>
      <c r="L2828" t="s">
        <v>39</v>
      </c>
      <c r="M2828">
        <v>4995100</v>
      </c>
      <c r="N2828">
        <v>0</v>
      </c>
      <c r="O2828">
        <v>4995100</v>
      </c>
      <c r="P2828">
        <v>0</v>
      </c>
      <c r="Q2828" t="s">
        <v>2960</v>
      </c>
      <c r="R2828" t="s">
        <v>3178</v>
      </c>
      <c r="S2828" t="s">
        <v>3693</v>
      </c>
      <c r="T2828" t="s">
        <v>588</v>
      </c>
      <c r="U2828" t="s">
        <v>5030</v>
      </c>
      <c r="V2828" t="s">
        <v>5031</v>
      </c>
      <c r="W2828" t="s">
        <v>588</v>
      </c>
      <c r="X2828" t="str">
        <f t="shared" si="44"/>
        <v>Funcionamiento</v>
      </c>
      <c r="Y2828" t="s">
        <v>2577</v>
      </c>
    </row>
    <row r="2829" spans="1:25" x14ac:dyDescent="0.2">
      <c r="A2829" t="s">
        <v>3166</v>
      </c>
      <c r="B2829" t="s">
        <v>3419</v>
      </c>
      <c r="C2829" s="71" t="s">
        <v>5029</v>
      </c>
      <c r="D2829" t="s">
        <v>583</v>
      </c>
      <c r="E2829" t="s">
        <v>584</v>
      </c>
      <c r="F2829" t="s">
        <v>4919</v>
      </c>
      <c r="G2829" t="s">
        <v>2577</v>
      </c>
      <c r="H2829" t="s">
        <v>176</v>
      </c>
      <c r="I2829" t="s">
        <v>130</v>
      </c>
      <c r="J2829" t="s">
        <v>37</v>
      </c>
      <c r="K2829" t="s">
        <v>586</v>
      </c>
      <c r="L2829" t="s">
        <v>39</v>
      </c>
      <c r="M2829">
        <v>1844500</v>
      </c>
      <c r="N2829">
        <v>0</v>
      </c>
      <c r="O2829">
        <v>1844500</v>
      </c>
      <c r="P2829">
        <v>0</v>
      </c>
      <c r="Q2829" t="s">
        <v>2960</v>
      </c>
      <c r="R2829" t="s">
        <v>3178</v>
      </c>
      <c r="S2829" t="s">
        <v>3693</v>
      </c>
      <c r="T2829" t="s">
        <v>588</v>
      </c>
      <c r="U2829" t="s">
        <v>5030</v>
      </c>
      <c r="V2829" t="s">
        <v>5031</v>
      </c>
      <c r="W2829" t="s">
        <v>588</v>
      </c>
      <c r="X2829" t="str">
        <f t="shared" si="44"/>
        <v>Funcionamiento</v>
      </c>
      <c r="Y2829" t="s">
        <v>2577</v>
      </c>
    </row>
    <row r="2830" spans="1:25" x14ac:dyDescent="0.2">
      <c r="A2830" t="s">
        <v>3166</v>
      </c>
      <c r="B2830" t="s">
        <v>3419</v>
      </c>
      <c r="C2830" s="71" t="s">
        <v>5029</v>
      </c>
      <c r="D2830" t="s">
        <v>583</v>
      </c>
      <c r="E2830" t="s">
        <v>584</v>
      </c>
      <c r="F2830" t="s">
        <v>4919</v>
      </c>
      <c r="G2830" t="s">
        <v>2577</v>
      </c>
      <c r="H2830" t="s">
        <v>175</v>
      </c>
      <c r="I2830" t="s">
        <v>129</v>
      </c>
      <c r="J2830" t="s">
        <v>37</v>
      </c>
      <c r="K2830" t="s">
        <v>586</v>
      </c>
      <c r="L2830" t="s">
        <v>39</v>
      </c>
      <c r="M2830">
        <v>730300</v>
      </c>
      <c r="N2830">
        <v>0</v>
      </c>
      <c r="O2830">
        <v>730300</v>
      </c>
      <c r="P2830">
        <v>0</v>
      </c>
      <c r="Q2830" t="s">
        <v>2960</v>
      </c>
      <c r="R2830" t="s">
        <v>3178</v>
      </c>
      <c r="S2830" t="s">
        <v>3693</v>
      </c>
      <c r="T2830" t="s">
        <v>588</v>
      </c>
      <c r="U2830" t="s">
        <v>5030</v>
      </c>
      <c r="V2830" t="s">
        <v>5031</v>
      </c>
      <c r="W2830" t="s">
        <v>588</v>
      </c>
      <c r="X2830" t="str">
        <f t="shared" si="44"/>
        <v>Funcionamiento</v>
      </c>
      <c r="Y2830" t="s">
        <v>2577</v>
      </c>
    </row>
    <row r="2831" spans="1:25" x14ac:dyDescent="0.2">
      <c r="A2831" t="s">
        <v>3166</v>
      </c>
      <c r="B2831" t="s">
        <v>3419</v>
      </c>
      <c r="C2831" s="71" t="s">
        <v>5029</v>
      </c>
      <c r="D2831" t="s">
        <v>583</v>
      </c>
      <c r="E2831" t="s">
        <v>584</v>
      </c>
      <c r="F2831" t="s">
        <v>4919</v>
      </c>
      <c r="G2831" t="s">
        <v>2577</v>
      </c>
      <c r="H2831" t="s">
        <v>172</v>
      </c>
      <c r="I2831" t="s">
        <v>126</v>
      </c>
      <c r="J2831" t="s">
        <v>37</v>
      </c>
      <c r="K2831" t="s">
        <v>586</v>
      </c>
      <c r="L2831" t="s">
        <v>39</v>
      </c>
      <c r="M2831">
        <v>7052100</v>
      </c>
      <c r="N2831">
        <v>0</v>
      </c>
      <c r="O2831">
        <v>7052100</v>
      </c>
      <c r="P2831">
        <v>0</v>
      </c>
      <c r="Q2831" t="s">
        <v>2960</v>
      </c>
      <c r="R2831" t="s">
        <v>3178</v>
      </c>
      <c r="S2831" t="s">
        <v>3693</v>
      </c>
      <c r="T2831" t="s">
        <v>588</v>
      </c>
      <c r="U2831" t="s">
        <v>5030</v>
      </c>
      <c r="V2831" t="s">
        <v>5031</v>
      </c>
      <c r="W2831" t="s">
        <v>588</v>
      </c>
      <c r="X2831" t="str">
        <f t="shared" si="44"/>
        <v>Funcionamiento</v>
      </c>
      <c r="Y2831" t="s">
        <v>2577</v>
      </c>
    </row>
    <row r="2832" spans="1:25" x14ac:dyDescent="0.2">
      <c r="A2832" t="s">
        <v>3166</v>
      </c>
      <c r="B2832" t="s">
        <v>3419</v>
      </c>
      <c r="C2832" s="71" t="s">
        <v>5029</v>
      </c>
      <c r="D2832" t="s">
        <v>583</v>
      </c>
      <c r="E2832" t="s">
        <v>584</v>
      </c>
      <c r="F2832" t="s">
        <v>4919</v>
      </c>
      <c r="G2832" t="s">
        <v>2577</v>
      </c>
      <c r="H2832" t="s">
        <v>174</v>
      </c>
      <c r="I2832" t="s">
        <v>128</v>
      </c>
      <c r="J2832" t="s">
        <v>37</v>
      </c>
      <c r="K2832" t="s">
        <v>586</v>
      </c>
      <c r="L2832" t="s">
        <v>39</v>
      </c>
      <c r="M2832">
        <v>2458100</v>
      </c>
      <c r="N2832">
        <v>0</v>
      </c>
      <c r="O2832">
        <v>2458100</v>
      </c>
      <c r="P2832">
        <v>0</v>
      </c>
      <c r="Q2832" t="s">
        <v>2960</v>
      </c>
      <c r="R2832" t="s">
        <v>3178</v>
      </c>
      <c r="S2832" t="s">
        <v>3693</v>
      </c>
      <c r="T2832" t="s">
        <v>588</v>
      </c>
      <c r="U2832" t="s">
        <v>5030</v>
      </c>
      <c r="V2832" t="s">
        <v>5031</v>
      </c>
      <c r="W2832" t="s">
        <v>588</v>
      </c>
      <c r="X2832" t="str">
        <f t="shared" si="44"/>
        <v>Funcionamiento</v>
      </c>
      <c r="Y2832" t="s">
        <v>2577</v>
      </c>
    </row>
    <row r="2833" spans="1:25" x14ac:dyDescent="0.2">
      <c r="A2833" t="s">
        <v>3282</v>
      </c>
      <c r="B2833" t="s">
        <v>3283</v>
      </c>
      <c r="C2833" s="71" t="s">
        <v>5032</v>
      </c>
      <c r="D2833" t="s">
        <v>583</v>
      </c>
      <c r="E2833" t="s">
        <v>584</v>
      </c>
      <c r="F2833" t="s">
        <v>4919</v>
      </c>
      <c r="G2833" t="s">
        <v>2577</v>
      </c>
      <c r="H2833" t="s">
        <v>171</v>
      </c>
      <c r="I2833" t="s">
        <v>125</v>
      </c>
      <c r="J2833" t="s">
        <v>37</v>
      </c>
      <c r="K2833" t="s">
        <v>586</v>
      </c>
      <c r="L2833" t="s">
        <v>39</v>
      </c>
      <c r="M2833">
        <v>1073167</v>
      </c>
      <c r="N2833">
        <v>0</v>
      </c>
      <c r="O2833">
        <v>1073167</v>
      </c>
      <c r="P2833">
        <v>0</v>
      </c>
      <c r="Q2833" t="s">
        <v>2961</v>
      </c>
      <c r="R2833" t="s">
        <v>3265</v>
      </c>
      <c r="S2833" t="s">
        <v>5033</v>
      </c>
      <c r="T2833" t="s">
        <v>588</v>
      </c>
      <c r="U2833" t="s">
        <v>5034</v>
      </c>
      <c r="V2833" t="s">
        <v>5035</v>
      </c>
      <c r="W2833" t="s">
        <v>588</v>
      </c>
      <c r="X2833" t="str">
        <f t="shared" si="44"/>
        <v>Funcionamiento</v>
      </c>
      <c r="Y2833" t="s">
        <v>2577</v>
      </c>
    </row>
    <row r="2834" spans="1:25" x14ac:dyDescent="0.2">
      <c r="A2834" t="s">
        <v>3282</v>
      </c>
      <c r="B2834" t="s">
        <v>3283</v>
      </c>
      <c r="C2834" s="71" t="s">
        <v>5032</v>
      </c>
      <c r="D2834" t="s">
        <v>583</v>
      </c>
      <c r="E2834" t="s">
        <v>584</v>
      </c>
      <c r="F2834" t="s">
        <v>4919</v>
      </c>
      <c r="G2834" t="s">
        <v>2577</v>
      </c>
      <c r="H2834" t="s">
        <v>557</v>
      </c>
      <c r="I2834" t="s">
        <v>3221</v>
      </c>
      <c r="J2834" t="s">
        <v>37</v>
      </c>
      <c r="K2834" t="s">
        <v>586</v>
      </c>
      <c r="L2834" t="s">
        <v>39</v>
      </c>
      <c r="M2834">
        <v>2159934</v>
      </c>
      <c r="N2834">
        <v>0</v>
      </c>
      <c r="O2834">
        <v>2159934</v>
      </c>
      <c r="P2834">
        <v>0</v>
      </c>
      <c r="Q2834" t="s">
        <v>2961</v>
      </c>
      <c r="R2834" t="s">
        <v>3265</v>
      </c>
      <c r="S2834" t="s">
        <v>5033</v>
      </c>
      <c r="T2834" t="s">
        <v>588</v>
      </c>
      <c r="U2834" t="s">
        <v>5034</v>
      </c>
      <c r="V2834" t="s">
        <v>5035</v>
      </c>
      <c r="W2834" t="s">
        <v>588</v>
      </c>
      <c r="X2834" t="str">
        <f t="shared" si="44"/>
        <v>Funcionamiento</v>
      </c>
      <c r="Y2834" t="s">
        <v>2577</v>
      </c>
    </row>
    <row r="2835" spans="1:25" x14ac:dyDescent="0.2">
      <c r="A2835" t="s">
        <v>3282</v>
      </c>
      <c r="B2835" t="s">
        <v>3283</v>
      </c>
      <c r="C2835" s="71" t="s">
        <v>5032</v>
      </c>
      <c r="D2835" t="s">
        <v>583</v>
      </c>
      <c r="E2835" t="s">
        <v>584</v>
      </c>
      <c r="F2835" t="s">
        <v>4919</v>
      </c>
      <c r="G2835" t="s">
        <v>2577</v>
      </c>
      <c r="H2835" t="s">
        <v>164</v>
      </c>
      <c r="I2835" t="s">
        <v>118</v>
      </c>
      <c r="J2835" t="s">
        <v>37</v>
      </c>
      <c r="K2835" t="s">
        <v>586</v>
      </c>
      <c r="L2835" t="s">
        <v>39</v>
      </c>
      <c r="M2835">
        <v>58996882</v>
      </c>
      <c r="N2835">
        <v>0</v>
      </c>
      <c r="O2835">
        <v>58996882</v>
      </c>
      <c r="P2835">
        <v>0</v>
      </c>
      <c r="Q2835" t="s">
        <v>2961</v>
      </c>
      <c r="R2835" t="s">
        <v>3265</v>
      </c>
      <c r="S2835" t="s">
        <v>5033</v>
      </c>
      <c r="T2835" t="s">
        <v>588</v>
      </c>
      <c r="U2835" t="s">
        <v>5034</v>
      </c>
      <c r="V2835" t="s">
        <v>5035</v>
      </c>
      <c r="W2835" t="s">
        <v>588</v>
      </c>
      <c r="X2835" t="str">
        <f t="shared" si="44"/>
        <v>Funcionamiento</v>
      </c>
      <c r="Y2835" t="s">
        <v>2577</v>
      </c>
    </row>
    <row r="2836" spans="1:25" x14ac:dyDescent="0.2">
      <c r="A2836" t="s">
        <v>3282</v>
      </c>
      <c r="B2836" t="s">
        <v>3283</v>
      </c>
      <c r="C2836" s="71" t="s">
        <v>5032</v>
      </c>
      <c r="D2836" t="s">
        <v>583</v>
      </c>
      <c r="E2836" t="s">
        <v>584</v>
      </c>
      <c r="F2836" t="s">
        <v>4919</v>
      </c>
      <c r="G2836" t="s">
        <v>2577</v>
      </c>
      <c r="H2836" t="s">
        <v>166</v>
      </c>
      <c r="I2836" t="s">
        <v>120</v>
      </c>
      <c r="J2836" t="s">
        <v>37</v>
      </c>
      <c r="K2836" t="s">
        <v>586</v>
      </c>
      <c r="L2836" t="s">
        <v>39</v>
      </c>
      <c r="M2836">
        <v>1454156</v>
      </c>
      <c r="N2836">
        <v>0</v>
      </c>
      <c r="O2836">
        <v>1454156</v>
      </c>
      <c r="P2836">
        <v>0</v>
      </c>
      <c r="Q2836" t="s">
        <v>2961</v>
      </c>
      <c r="R2836" t="s">
        <v>3265</v>
      </c>
      <c r="S2836" t="s">
        <v>5033</v>
      </c>
      <c r="T2836" t="s">
        <v>588</v>
      </c>
      <c r="U2836" t="s">
        <v>5034</v>
      </c>
      <c r="V2836" t="s">
        <v>5035</v>
      </c>
      <c r="W2836" t="s">
        <v>588</v>
      </c>
      <c r="X2836" t="str">
        <f t="shared" si="44"/>
        <v>Funcionamiento</v>
      </c>
      <c r="Y2836" t="s">
        <v>2577</v>
      </c>
    </row>
    <row r="2837" spans="1:25" x14ac:dyDescent="0.2">
      <c r="A2837" t="s">
        <v>3282</v>
      </c>
      <c r="B2837" t="s">
        <v>3283</v>
      </c>
      <c r="C2837" s="71" t="s">
        <v>5032</v>
      </c>
      <c r="D2837" t="s">
        <v>583</v>
      </c>
      <c r="E2837" t="s">
        <v>584</v>
      </c>
      <c r="F2837" t="s">
        <v>4919</v>
      </c>
      <c r="G2837" t="s">
        <v>2577</v>
      </c>
      <c r="H2837" t="s">
        <v>178</v>
      </c>
      <c r="I2837" t="s">
        <v>132</v>
      </c>
      <c r="J2837" t="s">
        <v>37</v>
      </c>
      <c r="K2837" t="s">
        <v>586</v>
      </c>
      <c r="L2837" t="s">
        <v>39</v>
      </c>
      <c r="M2837">
        <v>1573978</v>
      </c>
      <c r="N2837">
        <v>0</v>
      </c>
      <c r="O2837">
        <v>1573978</v>
      </c>
      <c r="P2837">
        <v>0</v>
      </c>
      <c r="Q2837" t="s">
        <v>2961</v>
      </c>
      <c r="R2837" t="s">
        <v>3265</v>
      </c>
      <c r="S2837" t="s">
        <v>5033</v>
      </c>
      <c r="T2837" t="s">
        <v>588</v>
      </c>
      <c r="U2837" t="s">
        <v>5034</v>
      </c>
      <c r="V2837" t="s">
        <v>5035</v>
      </c>
      <c r="W2837" t="s">
        <v>588</v>
      </c>
      <c r="X2837" t="str">
        <f t="shared" si="44"/>
        <v>Funcionamiento</v>
      </c>
      <c r="Y2837" t="s">
        <v>2577</v>
      </c>
    </row>
    <row r="2838" spans="1:25" x14ac:dyDescent="0.2">
      <c r="A2838" t="s">
        <v>3282</v>
      </c>
      <c r="B2838" t="s">
        <v>3283</v>
      </c>
      <c r="C2838" s="71" t="s">
        <v>5032</v>
      </c>
      <c r="D2838" t="s">
        <v>583</v>
      </c>
      <c r="E2838" t="s">
        <v>584</v>
      </c>
      <c r="F2838" t="s">
        <v>4919</v>
      </c>
      <c r="G2838" t="s">
        <v>2577</v>
      </c>
      <c r="H2838" t="s">
        <v>181</v>
      </c>
      <c r="I2838" t="s">
        <v>135</v>
      </c>
      <c r="J2838" t="s">
        <v>37</v>
      </c>
      <c r="K2838" t="s">
        <v>586</v>
      </c>
      <c r="L2838" t="s">
        <v>39</v>
      </c>
      <c r="M2838">
        <v>2354967</v>
      </c>
      <c r="N2838">
        <v>0</v>
      </c>
      <c r="O2838">
        <v>2354967</v>
      </c>
      <c r="P2838">
        <v>0</v>
      </c>
      <c r="Q2838" t="s">
        <v>2961</v>
      </c>
      <c r="R2838" t="s">
        <v>3265</v>
      </c>
      <c r="S2838" t="s">
        <v>5033</v>
      </c>
      <c r="T2838" t="s">
        <v>588</v>
      </c>
      <c r="U2838" t="s">
        <v>5034</v>
      </c>
      <c r="V2838" t="s">
        <v>5035</v>
      </c>
      <c r="W2838" t="s">
        <v>588</v>
      </c>
      <c r="X2838" t="str">
        <f t="shared" si="44"/>
        <v>Funcionamiento</v>
      </c>
      <c r="Y2838" t="s">
        <v>2577</v>
      </c>
    </row>
    <row r="2839" spans="1:25" x14ac:dyDescent="0.2">
      <c r="A2839" t="s">
        <v>3282</v>
      </c>
      <c r="B2839" t="s">
        <v>3283</v>
      </c>
      <c r="C2839" s="71" t="s">
        <v>5032</v>
      </c>
      <c r="D2839" t="s">
        <v>583</v>
      </c>
      <c r="E2839" t="s">
        <v>584</v>
      </c>
      <c r="F2839" t="s">
        <v>4919</v>
      </c>
      <c r="G2839" t="s">
        <v>2577</v>
      </c>
      <c r="H2839" t="s">
        <v>180</v>
      </c>
      <c r="I2839" t="s">
        <v>134</v>
      </c>
      <c r="J2839" t="s">
        <v>37</v>
      </c>
      <c r="K2839" t="s">
        <v>586</v>
      </c>
      <c r="L2839" t="s">
        <v>39</v>
      </c>
      <c r="M2839">
        <v>122449</v>
      </c>
      <c r="N2839">
        <v>0</v>
      </c>
      <c r="O2839">
        <v>122449</v>
      </c>
      <c r="P2839">
        <v>0</v>
      </c>
      <c r="Q2839" t="s">
        <v>2961</v>
      </c>
      <c r="R2839" t="s">
        <v>3265</v>
      </c>
      <c r="S2839" t="s">
        <v>5033</v>
      </c>
      <c r="T2839" t="s">
        <v>588</v>
      </c>
      <c r="U2839" t="s">
        <v>5034</v>
      </c>
      <c r="V2839" t="s">
        <v>5035</v>
      </c>
      <c r="W2839" t="s">
        <v>588</v>
      </c>
      <c r="X2839" t="str">
        <f t="shared" si="44"/>
        <v>Funcionamiento</v>
      </c>
      <c r="Y2839" t="s">
        <v>2577</v>
      </c>
    </row>
    <row r="2840" spans="1:25" x14ac:dyDescent="0.2">
      <c r="A2840" t="s">
        <v>3262</v>
      </c>
      <c r="B2840" t="s">
        <v>3283</v>
      </c>
      <c r="C2840" s="71" t="s">
        <v>5036</v>
      </c>
      <c r="D2840" t="s">
        <v>583</v>
      </c>
      <c r="E2840" t="s">
        <v>584</v>
      </c>
      <c r="F2840" t="s">
        <v>4919</v>
      </c>
      <c r="G2840" t="s">
        <v>2577</v>
      </c>
      <c r="H2840" t="s">
        <v>175</v>
      </c>
      <c r="I2840" t="s">
        <v>129</v>
      </c>
      <c r="J2840" t="s">
        <v>37</v>
      </c>
      <c r="K2840" t="s">
        <v>586</v>
      </c>
      <c r="L2840" t="s">
        <v>39</v>
      </c>
      <c r="M2840">
        <v>903000</v>
      </c>
      <c r="N2840">
        <v>0</v>
      </c>
      <c r="O2840">
        <v>903000</v>
      </c>
      <c r="P2840">
        <v>0</v>
      </c>
      <c r="Q2840" t="s">
        <v>2962</v>
      </c>
      <c r="R2840" t="s">
        <v>3184</v>
      </c>
      <c r="S2840" t="s">
        <v>3399</v>
      </c>
      <c r="T2840" t="s">
        <v>588</v>
      </c>
      <c r="U2840" t="s">
        <v>5037</v>
      </c>
      <c r="V2840" t="s">
        <v>5038</v>
      </c>
      <c r="W2840" t="s">
        <v>588</v>
      </c>
      <c r="X2840" t="str">
        <f t="shared" si="44"/>
        <v>Funcionamiento</v>
      </c>
      <c r="Y2840" t="s">
        <v>2577</v>
      </c>
    </row>
    <row r="2841" spans="1:25" x14ac:dyDescent="0.2">
      <c r="A2841" t="s">
        <v>3262</v>
      </c>
      <c r="B2841" t="s">
        <v>3283</v>
      </c>
      <c r="C2841" s="71" t="s">
        <v>5036</v>
      </c>
      <c r="D2841" t="s">
        <v>583</v>
      </c>
      <c r="E2841" t="s">
        <v>584</v>
      </c>
      <c r="F2841" t="s">
        <v>4919</v>
      </c>
      <c r="G2841" t="s">
        <v>2577</v>
      </c>
      <c r="H2841" t="s">
        <v>176</v>
      </c>
      <c r="I2841" t="s">
        <v>130</v>
      </c>
      <c r="J2841" t="s">
        <v>37</v>
      </c>
      <c r="K2841" t="s">
        <v>586</v>
      </c>
      <c r="L2841" t="s">
        <v>39</v>
      </c>
      <c r="M2841">
        <v>1910700</v>
      </c>
      <c r="N2841">
        <v>0</v>
      </c>
      <c r="O2841">
        <v>1910700</v>
      </c>
      <c r="P2841">
        <v>0</v>
      </c>
      <c r="Q2841" t="s">
        <v>2962</v>
      </c>
      <c r="R2841" t="s">
        <v>3184</v>
      </c>
      <c r="S2841" t="s">
        <v>3399</v>
      </c>
      <c r="T2841" t="s">
        <v>588</v>
      </c>
      <c r="U2841" t="s">
        <v>5037</v>
      </c>
      <c r="V2841" t="s">
        <v>5038</v>
      </c>
      <c r="W2841" t="s">
        <v>588</v>
      </c>
      <c r="X2841" t="str">
        <f t="shared" si="44"/>
        <v>Funcionamiento</v>
      </c>
      <c r="Y2841" t="s">
        <v>2577</v>
      </c>
    </row>
    <row r="2842" spans="1:25" x14ac:dyDescent="0.2">
      <c r="A2842" t="s">
        <v>3262</v>
      </c>
      <c r="B2842" t="s">
        <v>3283</v>
      </c>
      <c r="C2842" s="71" t="s">
        <v>5036</v>
      </c>
      <c r="D2842" t="s">
        <v>583</v>
      </c>
      <c r="E2842" t="s">
        <v>584</v>
      </c>
      <c r="F2842" t="s">
        <v>4919</v>
      </c>
      <c r="G2842" t="s">
        <v>2577</v>
      </c>
      <c r="H2842" t="s">
        <v>177</v>
      </c>
      <c r="I2842" t="s">
        <v>131</v>
      </c>
      <c r="J2842" t="s">
        <v>37</v>
      </c>
      <c r="K2842" t="s">
        <v>586</v>
      </c>
      <c r="L2842" t="s">
        <v>39</v>
      </c>
      <c r="M2842">
        <v>1273700</v>
      </c>
      <c r="N2842">
        <v>0</v>
      </c>
      <c r="O2842">
        <v>1273700</v>
      </c>
      <c r="P2842">
        <v>0</v>
      </c>
      <c r="Q2842" t="s">
        <v>2962</v>
      </c>
      <c r="R2842" t="s">
        <v>3184</v>
      </c>
      <c r="S2842" t="s">
        <v>3399</v>
      </c>
      <c r="T2842" t="s">
        <v>588</v>
      </c>
      <c r="U2842" t="s">
        <v>5037</v>
      </c>
      <c r="V2842" t="s">
        <v>5038</v>
      </c>
      <c r="W2842" t="s">
        <v>588</v>
      </c>
      <c r="X2842" t="str">
        <f t="shared" si="44"/>
        <v>Funcionamiento</v>
      </c>
      <c r="Y2842" t="s">
        <v>2577</v>
      </c>
    </row>
    <row r="2843" spans="1:25" x14ac:dyDescent="0.2">
      <c r="A2843" t="s">
        <v>3262</v>
      </c>
      <c r="B2843" t="s">
        <v>3283</v>
      </c>
      <c r="C2843" s="71" t="s">
        <v>5036</v>
      </c>
      <c r="D2843" t="s">
        <v>583</v>
      </c>
      <c r="E2843" t="s">
        <v>584</v>
      </c>
      <c r="F2843" t="s">
        <v>4919</v>
      </c>
      <c r="G2843" t="s">
        <v>2577</v>
      </c>
      <c r="H2843" t="s">
        <v>172</v>
      </c>
      <c r="I2843" t="s">
        <v>126</v>
      </c>
      <c r="J2843" t="s">
        <v>37</v>
      </c>
      <c r="K2843" t="s">
        <v>586</v>
      </c>
      <c r="L2843" t="s">
        <v>39</v>
      </c>
      <c r="M2843">
        <v>7079400</v>
      </c>
      <c r="N2843">
        <v>0</v>
      </c>
      <c r="O2843">
        <v>7079400</v>
      </c>
      <c r="P2843">
        <v>0</v>
      </c>
      <c r="Q2843" t="s">
        <v>2962</v>
      </c>
      <c r="R2843" t="s">
        <v>3184</v>
      </c>
      <c r="S2843" t="s">
        <v>3399</v>
      </c>
      <c r="T2843" t="s">
        <v>588</v>
      </c>
      <c r="U2843" t="s">
        <v>5037</v>
      </c>
      <c r="V2843" t="s">
        <v>5038</v>
      </c>
      <c r="W2843" t="s">
        <v>588</v>
      </c>
      <c r="X2843" t="str">
        <f t="shared" si="44"/>
        <v>Funcionamiento</v>
      </c>
      <c r="Y2843" t="s">
        <v>2577</v>
      </c>
    </row>
    <row r="2844" spans="1:25" x14ac:dyDescent="0.2">
      <c r="A2844" t="s">
        <v>3262</v>
      </c>
      <c r="B2844" t="s">
        <v>3283</v>
      </c>
      <c r="C2844" s="71" t="s">
        <v>5036</v>
      </c>
      <c r="D2844" t="s">
        <v>583</v>
      </c>
      <c r="E2844" t="s">
        <v>584</v>
      </c>
      <c r="F2844" t="s">
        <v>4919</v>
      </c>
      <c r="G2844" t="s">
        <v>2577</v>
      </c>
      <c r="H2844" t="s">
        <v>173</v>
      </c>
      <c r="I2844" t="s">
        <v>127</v>
      </c>
      <c r="J2844" t="s">
        <v>37</v>
      </c>
      <c r="K2844" t="s">
        <v>586</v>
      </c>
      <c r="L2844" t="s">
        <v>39</v>
      </c>
      <c r="M2844">
        <v>5014900</v>
      </c>
      <c r="N2844">
        <v>0</v>
      </c>
      <c r="O2844">
        <v>5014900</v>
      </c>
      <c r="P2844">
        <v>0</v>
      </c>
      <c r="Q2844" t="s">
        <v>2962</v>
      </c>
      <c r="R2844" t="s">
        <v>3184</v>
      </c>
      <c r="S2844" t="s">
        <v>3399</v>
      </c>
      <c r="T2844" t="s">
        <v>588</v>
      </c>
      <c r="U2844" t="s">
        <v>5037</v>
      </c>
      <c r="V2844" t="s">
        <v>5038</v>
      </c>
      <c r="W2844" t="s">
        <v>588</v>
      </c>
      <c r="X2844" t="str">
        <f t="shared" si="44"/>
        <v>Funcionamiento</v>
      </c>
      <c r="Y2844" t="s">
        <v>2577</v>
      </c>
    </row>
    <row r="2845" spans="1:25" x14ac:dyDescent="0.2">
      <c r="A2845" t="s">
        <v>3262</v>
      </c>
      <c r="B2845" t="s">
        <v>3283</v>
      </c>
      <c r="C2845" s="71" t="s">
        <v>5036</v>
      </c>
      <c r="D2845" t="s">
        <v>583</v>
      </c>
      <c r="E2845" t="s">
        <v>584</v>
      </c>
      <c r="F2845" t="s">
        <v>4919</v>
      </c>
      <c r="G2845" t="s">
        <v>2577</v>
      </c>
      <c r="H2845" t="s">
        <v>174</v>
      </c>
      <c r="I2845" t="s">
        <v>128</v>
      </c>
      <c r="J2845" t="s">
        <v>37</v>
      </c>
      <c r="K2845" t="s">
        <v>586</v>
      </c>
      <c r="L2845" t="s">
        <v>39</v>
      </c>
      <c r="M2845">
        <v>2546400</v>
      </c>
      <c r="N2845">
        <v>0</v>
      </c>
      <c r="O2845">
        <v>2546400</v>
      </c>
      <c r="P2845">
        <v>0</v>
      </c>
      <c r="Q2845" t="s">
        <v>2962</v>
      </c>
      <c r="R2845" t="s">
        <v>3184</v>
      </c>
      <c r="S2845" t="s">
        <v>3399</v>
      </c>
      <c r="T2845" t="s">
        <v>588</v>
      </c>
      <c r="U2845" t="s">
        <v>5037</v>
      </c>
      <c r="V2845" t="s">
        <v>5038</v>
      </c>
      <c r="W2845" t="s">
        <v>588</v>
      </c>
      <c r="X2845" t="str">
        <f t="shared" si="44"/>
        <v>Funcionamiento</v>
      </c>
      <c r="Y2845" t="s">
        <v>2577</v>
      </c>
    </row>
    <row r="2846" spans="1:25" x14ac:dyDescent="0.2">
      <c r="A2846" t="s">
        <v>3178</v>
      </c>
      <c r="B2846" t="s">
        <v>3582</v>
      </c>
      <c r="C2846" s="71" t="s">
        <v>5039</v>
      </c>
      <c r="D2846" t="s">
        <v>583</v>
      </c>
      <c r="E2846" t="s">
        <v>584</v>
      </c>
      <c r="F2846" t="s">
        <v>4919</v>
      </c>
      <c r="G2846" t="s">
        <v>2577</v>
      </c>
      <c r="H2846" t="s">
        <v>191</v>
      </c>
      <c r="I2846" t="s">
        <v>146</v>
      </c>
      <c r="J2846" t="s">
        <v>48</v>
      </c>
      <c r="K2846" t="s">
        <v>596</v>
      </c>
      <c r="L2846" t="s">
        <v>39</v>
      </c>
      <c r="M2846">
        <v>543092</v>
      </c>
      <c r="N2846">
        <v>0</v>
      </c>
      <c r="O2846">
        <v>543092</v>
      </c>
      <c r="P2846">
        <v>0</v>
      </c>
      <c r="Q2846" t="s">
        <v>5040</v>
      </c>
      <c r="R2846" t="s">
        <v>3272</v>
      </c>
      <c r="S2846" t="s">
        <v>3717</v>
      </c>
      <c r="T2846" t="s">
        <v>5041</v>
      </c>
      <c r="U2846" t="s">
        <v>5042</v>
      </c>
      <c r="V2846" t="s">
        <v>5043</v>
      </c>
      <c r="W2846" t="s">
        <v>588</v>
      </c>
      <c r="X2846" t="str">
        <f t="shared" si="44"/>
        <v>Funcionamiento</v>
      </c>
      <c r="Y2846" t="s">
        <v>2577</v>
      </c>
    </row>
    <row r="2847" spans="1:25" x14ac:dyDescent="0.2">
      <c r="A2847" t="s">
        <v>3178</v>
      </c>
      <c r="B2847" t="s">
        <v>3582</v>
      </c>
      <c r="C2847" s="71" t="s">
        <v>5039</v>
      </c>
      <c r="D2847" t="s">
        <v>583</v>
      </c>
      <c r="E2847" t="s">
        <v>584</v>
      </c>
      <c r="F2847" t="s">
        <v>4919</v>
      </c>
      <c r="G2847" t="s">
        <v>2577</v>
      </c>
      <c r="H2847" t="s">
        <v>185</v>
      </c>
      <c r="I2847" t="s">
        <v>139</v>
      </c>
      <c r="J2847" t="s">
        <v>48</v>
      </c>
      <c r="K2847" t="s">
        <v>596</v>
      </c>
      <c r="L2847" t="s">
        <v>39</v>
      </c>
      <c r="M2847">
        <v>60000</v>
      </c>
      <c r="N2847">
        <v>0</v>
      </c>
      <c r="O2847">
        <v>60000</v>
      </c>
      <c r="P2847">
        <v>0</v>
      </c>
      <c r="Q2847" t="s">
        <v>5040</v>
      </c>
      <c r="R2847" t="s">
        <v>3272</v>
      </c>
      <c r="S2847" t="s">
        <v>3717</v>
      </c>
      <c r="T2847" t="s">
        <v>5041</v>
      </c>
      <c r="U2847" t="s">
        <v>5042</v>
      </c>
      <c r="V2847" t="s">
        <v>5043</v>
      </c>
      <c r="W2847" t="s">
        <v>588</v>
      </c>
      <c r="X2847" t="str">
        <f t="shared" si="44"/>
        <v>Funcionamiento</v>
      </c>
      <c r="Y2847" t="s">
        <v>2577</v>
      </c>
    </row>
    <row r="2848" spans="1:25" x14ac:dyDescent="0.2">
      <c r="A2848" t="s">
        <v>3265</v>
      </c>
      <c r="B2848" t="s">
        <v>7941</v>
      </c>
      <c r="C2848" s="71" t="s">
        <v>7973</v>
      </c>
      <c r="D2848" t="s">
        <v>583</v>
      </c>
      <c r="E2848" t="s">
        <v>644</v>
      </c>
      <c r="F2848" t="s">
        <v>3087</v>
      </c>
      <c r="G2848" t="s">
        <v>2577</v>
      </c>
      <c r="H2848" t="s">
        <v>197</v>
      </c>
      <c r="I2848" t="s">
        <v>155</v>
      </c>
      <c r="J2848" t="s">
        <v>48</v>
      </c>
      <c r="K2848" t="s">
        <v>596</v>
      </c>
      <c r="L2848" t="s">
        <v>39</v>
      </c>
      <c r="M2848">
        <v>7584300</v>
      </c>
      <c r="N2848">
        <v>-7584300</v>
      </c>
      <c r="O2848">
        <v>0</v>
      </c>
      <c r="P2848">
        <v>0</v>
      </c>
      <c r="Q2848" t="s">
        <v>7974</v>
      </c>
      <c r="R2848" t="s">
        <v>3278</v>
      </c>
      <c r="S2848" t="s">
        <v>588</v>
      </c>
      <c r="T2848" t="s">
        <v>588</v>
      </c>
      <c r="U2848" t="s">
        <v>588</v>
      </c>
      <c r="V2848" t="s">
        <v>588</v>
      </c>
      <c r="W2848" t="s">
        <v>588</v>
      </c>
      <c r="X2848" t="str">
        <f t="shared" si="44"/>
        <v>Inversión</v>
      </c>
      <c r="Y2848" t="s">
        <v>626</v>
      </c>
    </row>
    <row r="2849" spans="1:25" x14ac:dyDescent="0.2">
      <c r="A2849" t="s">
        <v>3184</v>
      </c>
      <c r="B2849" t="s">
        <v>7941</v>
      </c>
      <c r="C2849" s="71" t="s">
        <v>7975</v>
      </c>
      <c r="D2849" t="s">
        <v>583</v>
      </c>
      <c r="E2849" t="s">
        <v>584</v>
      </c>
      <c r="F2849" t="s">
        <v>3087</v>
      </c>
      <c r="G2849" t="s">
        <v>2577</v>
      </c>
      <c r="H2849" t="s">
        <v>197</v>
      </c>
      <c r="I2849" t="s">
        <v>155</v>
      </c>
      <c r="J2849" t="s">
        <v>48</v>
      </c>
      <c r="K2849" t="s">
        <v>596</v>
      </c>
      <c r="L2849" t="s">
        <v>39</v>
      </c>
      <c r="M2849">
        <v>6484183</v>
      </c>
      <c r="N2849">
        <v>-130382</v>
      </c>
      <c r="O2849">
        <v>6353801</v>
      </c>
      <c r="P2849">
        <v>301898</v>
      </c>
      <c r="Q2849" t="s">
        <v>7976</v>
      </c>
      <c r="R2849" t="s">
        <v>3060</v>
      </c>
      <c r="S2849" t="s">
        <v>5926</v>
      </c>
      <c r="T2849" t="s">
        <v>588</v>
      </c>
      <c r="U2849" t="s">
        <v>588</v>
      </c>
      <c r="V2849" t="s">
        <v>588</v>
      </c>
      <c r="W2849" t="s">
        <v>588</v>
      </c>
      <c r="X2849" t="str">
        <f t="shared" si="44"/>
        <v>Inversión</v>
      </c>
      <c r="Y2849" t="s">
        <v>626</v>
      </c>
    </row>
    <row r="2850" spans="1:25" x14ac:dyDescent="0.2">
      <c r="A2850" t="s">
        <v>3272</v>
      </c>
      <c r="B2850" t="s">
        <v>7941</v>
      </c>
      <c r="C2850" s="71" t="s">
        <v>7977</v>
      </c>
      <c r="D2850" t="s">
        <v>583</v>
      </c>
      <c r="E2850" t="s">
        <v>584</v>
      </c>
      <c r="F2850" t="s">
        <v>3087</v>
      </c>
      <c r="G2850" t="s">
        <v>2577</v>
      </c>
      <c r="H2850" t="s">
        <v>197</v>
      </c>
      <c r="I2850" t="s">
        <v>155</v>
      </c>
      <c r="J2850" t="s">
        <v>48</v>
      </c>
      <c r="K2850" t="s">
        <v>596</v>
      </c>
      <c r="L2850" t="s">
        <v>39</v>
      </c>
      <c r="M2850">
        <v>5092755</v>
      </c>
      <c r="N2850">
        <v>0</v>
      </c>
      <c r="O2850">
        <v>5092755</v>
      </c>
      <c r="P2850">
        <v>475324</v>
      </c>
      <c r="Q2850" t="s">
        <v>7978</v>
      </c>
      <c r="R2850" t="s">
        <v>3285</v>
      </c>
      <c r="S2850" t="s">
        <v>3466</v>
      </c>
      <c r="T2850" t="s">
        <v>588</v>
      </c>
      <c r="U2850" t="s">
        <v>588</v>
      </c>
      <c r="V2850" t="s">
        <v>588</v>
      </c>
      <c r="W2850" t="s">
        <v>588</v>
      </c>
      <c r="X2850" t="str">
        <f t="shared" si="44"/>
        <v>Inversión</v>
      </c>
      <c r="Y2850" t="s">
        <v>626</v>
      </c>
    </row>
    <row r="2851" spans="1:25" x14ac:dyDescent="0.2">
      <c r="A2851" t="s">
        <v>3278</v>
      </c>
      <c r="B2851" t="s">
        <v>7884</v>
      </c>
      <c r="C2851" s="71" t="s">
        <v>7979</v>
      </c>
      <c r="D2851" t="s">
        <v>583</v>
      </c>
      <c r="E2851" t="s">
        <v>584</v>
      </c>
      <c r="F2851" t="s">
        <v>3087</v>
      </c>
      <c r="G2851" t="s">
        <v>2577</v>
      </c>
      <c r="H2851" t="s">
        <v>197</v>
      </c>
      <c r="I2851" t="s">
        <v>155</v>
      </c>
      <c r="J2851" t="s">
        <v>48</v>
      </c>
      <c r="K2851" t="s">
        <v>596</v>
      </c>
      <c r="L2851" t="s">
        <v>39</v>
      </c>
      <c r="M2851">
        <v>7584300</v>
      </c>
      <c r="N2851">
        <v>0</v>
      </c>
      <c r="O2851">
        <v>7584300</v>
      </c>
      <c r="P2851">
        <v>707868</v>
      </c>
      <c r="Q2851" t="s">
        <v>7980</v>
      </c>
      <c r="R2851" t="s">
        <v>3291</v>
      </c>
      <c r="S2851" t="s">
        <v>6051</v>
      </c>
      <c r="T2851" t="s">
        <v>588</v>
      </c>
      <c r="U2851" t="s">
        <v>588</v>
      </c>
      <c r="V2851" t="s">
        <v>588</v>
      </c>
      <c r="W2851" t="s">
        <v>588</v>
      </c>
      <c r="X2851" t="str">
        <f t="shared" si="44"/>
        <v>Inversión</v>
      </c>
      <c r="Y2851" t="s">
        <v>626</v>
      </c>
    </row>
    <row r="2852" spans="1:25" x14ac:dyDescent="0.2">
      <c r="A2852" t="s">
        <v>3060</v>
      </c>
      <c r="B2852" t="s">
        <v>8308</v>
      </c>
      <c r="C2852" s="71" t="s">
        <v>8458</v>
      </c>
      <c r="D2852" t="s">
        <v>583</v>
      </c>
      <c r="E2852" t="s">
        <v>584</v>
      </c>
      <c r="F2852" t="s">
        <v>3087</v>
      </c>
      <c r="G2852" t="s">
        <v>2577</v>
      </c>
      <c r="H2852" t="s">
        <v>197</v>
      </c>
      <c r="I2852" t="s">
        <v>155</v>
      </c>
      <c r="J2852" t="s">
        <v>48</v>
      </c>
      <c r="K2852" t="s">
        <v>596</v>
      </c>
      <c r="L2852" t="s">
        <v>39</v>
      </c>
      <c r="M2852">
        <v>10282902</v>
      </c>
      <c r="N2852">
        <v>130382</v>
      </c>
      <c r="O2852">
        <v>10413284</v>
      </c>
      <c r="P2852">
        <v>0</v>
      </c>
      <c r="Q2852" t="s">
        <v>8459</v>
      </c>
      <c r="R2852" t="s">
        <v>3201</v>
      </c>
      <c r="S2852" t="s">
        <v>11566</v>
      </c>
      <c r="T2852" t="s">
        <v>9216</v>
      </c>
      <c r="U2852" t="s">
        <v>9217</v>
      </c>
      <c r="V2852" t="s">
        <v>9218</v>
      </c>
      <c r="W2852" t="s">
        <v>588</v>
      </c>
      <c r="X2852" t="str">
        <f t="shared" si="44"/>
        <v>Inversión</v>
      </c>
      <c r="Y2852" t="s">
        <v>626</v>
      </c>
    </row>
    <row r="2853" spans="1:25" x14ac:dyDescent="0.2">
      <c r="A2853" t="s">
        <v>3285</v>
      </c>
      <c r="B2853" t="s">
        <v>8322</v>
      </c>
      <c r="C2853" s="71" t="s">
        <v>8460</v>
      </c>
      <c r="D2853" t="s">
        <v>583</v>
      </c>
      <c r="E2853" t="s">
        <v>584</v>
      </c>
      <c r="F2853" t="s">
        <v>4919</v>
      </c>
      <c r="G2853" t="s">
        <v>2577</v>
      </c>
      <c r="H2853" t="s">
        <v>175</v>
      </c>
      <c r="I2853" t="s">
        <v>129</v>
      </c>
      <c r="J2853" t="s">
        <v>37</v>
      </c>
      <c r="K2853" t="s">
        <v>586</v>
      </c>
      <c r="L2853" t="s">
        <v>39</v>
      </c>
      <c r="M2853">
        <v>990500</v>
      </c>
      <c r="N2853">
        <v>0</v>
      </c>
      <c r="O2853">
        <v>990500</v>
      </c>
      <c r="P2853">
        <v>0</v>
      </c>
      <c r="Q2853" t="s">
        <v>8461</v>
      </c>
      <c r="R2853" t="s">
        <v>3066</v>
      </c>
      <c r="S2853" t="s">
        <v>3444</v>
      </c>
      <c r="T2853" t="s">
        <v>588</v>
      </c>
      <c r="U2853" t="s">
        <v>8462</v>
      </c>
      <c r="V2853" t="s">
        <v>8463</v>
      </c>
      <c r="W2853" t="s">
        <v>588</v>
      </c>
      <c r="X2853" t="str">
        <f t="shared" si="44"/>
        <v>Funcionamiento</v>
      </c>
      <c r="Y2853" t="s">
        <v>2577</v>
      </c>
    </row>
    <row r="2854" spans="1:25" x14ac:dyDescent="0.2">
      <c r="A2854" t="s">
        <v>3285</v>
      </c>
      <c r="B2854" t="s">
        <v>8322</v>
      </c>
      <c r="C2854" s="71" t="s">
        <v>8460</v>
      </c>
      <c r="D2854" t="s">
        <v>583</v>
      </c>
      <c r="E2854" t="s">
        <v>584</v>
      </c>
      <c r="F2854" t="s">
        <v>4919</v>
      </c>
      <c r="G2854" t="s">
        <v>2577</v>
      </c>
      <c r="H2854" t="s">
        <v>177</v>
      </c>
      <c r="I2854" t="s">
        <v>131</v>
      </c>
      <c r="J2854" t="s">
        <v>37</v>
      </c>
      <c r="K2854" t="s">
        <v>586</v>
      </c>
      <c r="L2854" t="s">
        <v>39</v>
      </c>
      <c r="M2854">
        <v>1426000</v>
      </c>
      <c r="N2854">
        <v>0</v>
      </c>
      <c r="O2854">
        <v>1426000</v>
      </c>
      <c r="P2854">
        <v>0</v>
      </c>
      <c r="Q2854" t="s">
        <v>8461</v>
      </c>
      <c r="R2854" t="s">
        <v>3066</v>
      </c>
      <c r="S2854" t="s">
        <v>3444</v>
      </c>
      <c r="T2854" t="s">
        <v>588</v>
      </c>
      <c r="U2854" t="s">
        <v>8462</v>
      </c>
      <c r="V2854" t="s">
        <v>8463</v>
      </c>
      <c r="W2854" t="s">
        <v>588</v>
      </c>
      <c r="X2854" t="str">
        <f t="shared" si="44"/>
        <v>Funcionamiento</v>
      </c>
      <c r="Y2854" t="s">
        <v>2577</v>
      </c>
    </row>
    <row r="2855" spans="1:25" x14ac:dyDescent="0.2">
      <c r="A2855" t="s">
        <v>3285</v>
      </c>
      <c r="B2855" t="s">
        <v>8322</v>
      </c>
      <c r="C2855" s="71" t="s">
        <v>8460</v>
      </c>
      <c r="D2855" t="s">
        <v>583</v>
      </c>
      <c r="E2855" t="s">
        <v>584</v>
      </c>
      <c r="F2855" t="s">
        <v>4919</v>
      </c>
      <c r="G2855" t="s">
        <v>2577</v>
      </c>
      <c r="H2855" t="s">
        <v>174</v>
      </c>
      <c r="I2855" t="s">
        <v>128</v>
      </c>
      <c r="J2855" t="s">
        <v>37</v>
      </c>
      <c r="K2855" t="s">
        <v>586</v>
      </c>
      <c r="L2855" t="s">
        <v>39</v>
      </c>
      <c r="M2855">
        <v>2851000</v>
      </c>
      <c r="N2855">
        <v>0</v>
      </c>
      <c r="O2855">
        <v>2851000</v>
      </c>
      <c r="P2855">
        <v>0</v>
      </c>
      <c r="Q2855" t="s">
        <v>8461</v>
      </c>
      <c r="R2855" t="s">
        <v>3066</v>
      </c>
      <c r="S2855" t="s">
        <v>3444</v>
      </c>
      <c r="T2855" t="s">
        <v>588</v>
      </c>
      <c r="U2855" t="s">
        <v>8462</v>
      </c>
      <c r="V2855" t="s">
        <v>8463</v>
      </c>
      <c r="W2855" t="s">
        <v>588</v>
      </c>
      <c r="X2855" t="str">
        <f t="shared" si="44"/>
        <v>Funcionamiento</v>
      </c>
      <c r="Y2855" t="s">
        <v>2577</v>
      </c>
    </row>
    <row r="2856" spans="1:25" x14ac:dyDescent="0.2">
      <c r="A2856" t="s">
        <v>3285</v>
      </c>
      <c r="B2856" t="s">
        <v>8322</v>
      </c>
      <c r="C2856" s="71" t="s">
        <v>8460</v>
      </c>
      <c r="D2856" t="s">
        <v>583</v>
      </c>
      <c r="E2856" t="s">
        <v>584</v>
      </c>
      <c r="F2856" t="s">
        <v>4919</v>
      </c>
      <c r="G2856" t="s">
        <v>2577</v>
      </c>
      <c r="H2856" t="s">
        <v>173</v>
      </c>
      <c r="I2856" t="s">
        <v>127</v>
      </c>
      <c r="J2856" t="s">
        <v>37</v>
      </c>
      <c r="K2856" t="s">
        <v>586</v>
      </c>
      <c r="L2856" t="s">
        <v>39</v>
      </c>
      <c r="M2856">
        <v>5476500</v>
      </c>
      <c r="N2856">
        <v>0</v>
      </c>
      <c r="O2856">
        <v>5476500</v>
      </c>
      <c r="P2856">
        <v>0</v>
      </c>
      <c r="Q2856" t="s">
        <v>8461</v>
      </c>
      <c r="R2856" t="s">
        <v>3066</v>
      </c>
      <c r="S2856" t="s">
        <v>3444</v>
      </c>
      <c r="T2856" t="s">
        <v>588</v>
      </c>
      <c r="U2856" t="s">
        <v>8462</v>
      </c>
      <c r="V2856" t="s">
        <v>8463</v>
      </c>
      <c r="W2856" t="s">
        <v>588</v>
      </c>
      <c r="X2856" t="str">
        <f t="shared" si="44"/>
        <v>Funcionamiento</v>
      </c>
      <c r="Y2856" t="s">
        <v>2577</v>
      </c>
    </row>
    <row r="2857" spans="1:25" x14ac:dyDescent="0.2">
      <c r="A2857" t="s">
        <v>3285</v>
      </c>
      <c r="B2857" t="s">
        <v>8322</v>
      </c>
      <c r="C2857" s="71" t="s">
        <v>8460</v>
      </c>
      <c r="D2857" t="s">
        <v>583</v>
      </c>
      <c r="E2857" t="s">
        <v>584</v>
      </c>
      <c r="F2857" t="s">
        <v>4919</v>
      </c>
      <c r="G2857" t="s">
        <v>2577</v>
      </c>
      <c r="H2857" t="s">
        <v>172</v>
      </c>
      <c r="I2857" t="s">
        <v>126</v>
      </c>
      <c r="J2857" t="s">
        <v>37</v>
      </c>
      <c r="K2857" t="s">
        <v>586</v>
      </c>
      <c r="L2857" t="s">
        <v>39</v>
      </c>
      <c r="M2857">
        <v>7731300</v>
      </c>
      <c r="N2857">
        <v>0</v>
      </c>
      <c r="O2857">
        <v>7731300</v>
      </c>
      <c r="P2857">
        <v>0</v>
      </c>
      <c r="Q2857" t="s">
        <v>8461</v>
      </c>
      <c r="R2857" t="s">
        <v>3066</v>
      </c>
      <c r="S2857" t="s">
        <v>3444</v>
      </c>
      <c r="T2857" t="s">
        <v>588</v>
      </c>
      <c r="U2857" t="s">
        <v>8462</v>
      </c>
      <c r="V2857" t="s">
        <v>8463</v>
      </c>
      <c r="W2857" t="s">
        <v>588</v>
      </c>
      <c r="X2857" t="str">
        <f t="shared" si="44"/>
        <v>Funcionamiento</v>
      </c>
      <c r="Y2857" t="s">
        <v>2577</v>
      </c>
    </row>
    <row r="2858" spans="1:25" x14ac:dyDescent="0.2">
      <c r="A2858" t="s">
        <v>3285</v>
      </c>
      <c r="B2858" t="s">
        <v>8322</v>
      </c>
      <c r="C2858" s="71" t="s">
        <v>8460</v>
      </c>
      <c r="D2858" t="s">
        <v>583</v>
      </c>
      <c r="E2858" t="s">
        <v>584</v>
      </c>
      <c r="F2858" t="s">
        <v>4919</v>
      </c>
      <c r="G2858" t="s">
        <v>2577</v>
      </c>
      <c r="H2858" t="s">
        <v>176</v>
      </c>
      <c r="I2858" t="s">
        <v>130</v>
      </c>
      <c r="J2858" t="s">
        <v>37</v>
      </c>
      <c r="K2858" t="s">
        <v>586</v>
      </c>
      <c r="L2858" t="s">
        <v>39</v>
      </c>
      <c r="M2858">
        <v>2139300</v>
      </c>
      <c r="N2858">
        <v>0</v>
      </c>
      <c r="O2858">
        <v>2139300</v>
      </c>
      <c r="P2858">
        <v>0</v>
      </c>
      <c r="Q2858" t="s">
        <v>8461</v>
      </c>
      <c r="R2858" t="s">
        <v>3066</v>
      </c>
      <c r="S2858" t="s">
        <v>3444</v>
      </c>
      <c r="T2858" t="s">
        <v>588</v>
      </c>
      <c r="U2858" t="s">
        <v>8462</v>
      </c>
      <c r="V2858" t="s">
        <v>8463</v>
      </c>
      <c r="W2858" t="s">
        <v>588</v>
      </c>
      <c r="X2858" t="str">
        <f t="shared" si="44"/>
        <v>Funcionamiento</v>
      </c>
      <c r="Y2858" t="s">
        <v>2577</v>
      </c>
    </row>
    <row r="2859" spans="1:25" x14ac:dyDescent="0.2">
      <c r="A2859" t="s">
        <v>3291</v>
      </c>
      <c r="B2859" t="s">
        <v>8322</v>
      </c>
      <c r="C2859" s="71" t="s">
        <v>8464</v>
      </c>
      <c r="D2859" t="s">
        <v>583</v>
      </c>
      <c r="E2859" t="s">
        <v>584</v>
      </c>
      <c r="F2859" t="s">
        <v>4919</v>
      </c>
      <c r="G2859" t="s">
        <v>2577</v>
      </c>
      <c r="H2859" t="s">
        <v>178</v>
      </c>
      <c r="I2859" t="s">
        <v>132</v>
      </c>
      <c r="J2859" t="s">
        <v>37</v>
      </c>
      <c r="K2859" t="s">
        <v>586</v>
      </c>
      <c r="L2859" t="s">
        <v>39</v>
      </c>
      <c r="M2859">
        <v>3237140</v>
      </c>
      <c r="N2859">
        <v>0</v>
      </c>
      <c r="O2859">
        <v>3237140</v>
      </c>
      <c r="P2859">
        <v>0</v>
      </c>
      <c r="Q2859" t="s">
        <v>8465</v>
      </c>
      <c r="R2859" t="s">
        <v>3073</v>
      </c>
      <c r="S2859" t="s">
        <v>8466</v>
      </c>
      <c r="T2859" t="s">
        <v>588</v>
      </c>
      <c r="U2859" t="s">
        <v>8467</v>
      </c>
      <c r="V2859" t="s">
        <v>8468</v>
      </c>
      <c r="W2859" t="s">
        <v>588</v>
      </c>
      <c r="X2859" t="str">
        <f t="shared" si="44"/>
        <v>Funcionamiento</v>
      </c>
      <c r="Y2859" t="s">
        <v>2577</v>
      </c>
    </row>
    <row r="2860" spans="1:25" x14ac:dyDescent="0.2">
      <c r="A2860" t="s">
        <v>3291</v>
      </c>
      <c r="B2860" t="s">
        <v>8322</v>
      </c>
      <c r="C2860" s="71" t="s">
        <v>8464</v>
      </c>
      <c r="D2860" t="s">
        <v>583</v>
      </c>
      <c r="E2860" t="s">
        <v>584</v>
      </c>
      <c r="F2860" t="s">
        <v>4919</v>
      </c>
      <c r="G2860" t="s">
        <v>2577</v>
      </c>
      <c r="H2860" t="s">
        <v>166</v>
      </c>
      <c r="I2860" t="s">
        <v>120</v>
      </c>
      <c r="J2860" t="s">
        <v>37</v>
      </c>
      <c r="K2860" t="s">
        <v>586</v>
      </c>
      <c r="L2860" t="s">
        <v>39</v>
      </c>
      <c r="M2860">
        <v>1405684</v>
      </c>
      <c r="N2860">
        <v>0</v>
      </c>
      <c r="O2860">
        <v>1405684</v>
      </c>
      <c r="P2860">
        <v>0</v>
      </c>
      <c r="Q2860" t="s">
        <v>8465</v>
      </c>
      <c r="R2860" t="s">
        <v>3073</v>
      </c>
      <c r="S2860" t="s">
        <v>8466</v>
      </c>
      <c r="T2860" t="s">
        <v>588</v>
      </c>
      <c r="U2860" t="s">
        <v>8467</v>
      </c>
      <c r="V2860" t="s">
        <v>8468</v>
      </c>
      <c r="W2860" t="s">
        <v>588</v>
      </c>
      <c r="X2860" t="str">
        <f t="shared" si="44"/>
        <v>Funcionamiento</v>
      </c>
      <c r="Y2860" t="s">
        <v>2577</v>
      </c>
    </row>
    <row r="2861" spans="1:25" x14ac:dyDescent="0.2">
      <c r="A2861" t="s">
        <v>3291</v>
      </c>
      <c r="B2861" t="s">
        <v>8322</v>
      </c>
      <c r="C2861" s="71" t="s">
        <v>8464</v>
      </c>
      <c r="D2861" t="s">
        <v>583</v>
      </c>
      <c r="E2861" t="s">
        <v>584</v>
      </c>
      <c r="F2861" t="s">
        <v>4919</v>
      </c>
      <c r="G2861" t="s">
        <v>2577</v>
      </c>
      <c r="H2861" t="s">
        <v>164</v>
      </c>
      <c r="I2861" t="s">
        <v>118</v>
      </c>
      <c r="J2861" t="s">
        <v>37</v>
      </c>
      <c r="K2861" t="s">
        <v>586</v>
      </c>
      <c r="L2861" t="s">
        <v>39</v>
      </c>
      <c r="M2861">
        <v>57649947</v>
      </c>
      <c r="N2861">
        <v>0</v>
      </c>
      <c r="O2861">
        <v>57649947</v>
      </c>
      <c r="P2861">
        <v>0</v>
      </c>
      <c r="Q2861" t="s">
        <v>8465</v>
      </c>
      <c r="R2861" t="s">
        <v>3073</v>
      </c>
      <c r="S2861" t="s">
        <v>8466</v>
      </c>
      <c r="T2861" t="s">
        <v>588</v>
      </c>
      <c r="U2861" t="s">
        <v>8467</v>
      </c>
      <c r="V2861" t="s">
        <v>8468</v>
      </c>
      <c r="W2861" t="s">
        <v>588</v>
      </c>
      <c r="X2861" t="str">
        <f t="shared" si="44"/>
        <v>Funcionamiento</v>
      </c>
      <c r="Y2861" t="s">
        <v>2577</v>
      </c>
    </row>
    <row r="2862" spans="1:25" x14ac:dyDescent="0.2">
      <c r="A2862" t="s">
        <v>3291</v>
      </c>
      <c r="B2862" t="s">
        <v>8322</v>
      </c>
      <c r="C2862" s="71" t="s">
        <v>8464</v>
      </c>
      <c r="D2862" t="s">
        <v>583</v>
      </c>
      <c r="E2862" t="s">
        <v>584</v>
      </c>
      <c r="F2862" t="s">
        <v>4919</v>
      </c>
      <c r="G2862" t="s">
        <v>2577</v>
      </c>
      <c r="H2862" t="s">
        <v>169</v>
      </c>
      <c r="I2862" t="s">
        <v>123</v>
      </c>
      <c r="J2862" t="s">
        <v>37</v>
      </c>
      <c r="K2862" t="s">
        <v>586</v>
      </c>
      <c r="L2862" t="s">
        <v>39</v>
      </c>
      <c r="M2862">
        <v>5430566</v>
      </c>
      <c r="N2862">
        <v>0</v>
      </c>
      <c r="O2862">
        <v>5430566</v>
      </c>
      <c r="P2862">
        <v>0</v>
      </c>
      <c r="Q2862" t="s">
        <v>8465</v>
      </c>
      <c r="R2862" t="s">
        <v>3073</v>
      </c>
      <c r="S2862" t="s">
        <v>8466</v>
      </c>
      <c r="T2862" t="s">
        <v>588</v>
      </c>
      <c r="U2862" t="s">
        <v>8467</v>
      </c>
      <c r="V2862" t="s">
        <v>8468</v>
      </c>
      <c r="W2862" t="s">
        <v>588</v>
      </c>
      <c r="X2862" t="str">
        <f t="shared" si="44"/>
        <v>Funcionamiento</v>
      </c>
      <c r="Y2862" t="s">
        <v>2577</v>
      </c>
    </row>
    <row r="2863" spans="1:25" x14ac:dyDescent="0.2">
      <c r="A2863" t="s">
        <v>3291</v>
      </c>
      <c r="B2863" t="s">
        <v>8322</v>
      </c>
      <c r="C2863" s="71" t="s">
        <v>8464</v>
      </c>
      <c r="D2863" t="s">
        <v>583</v>
      </c>
      <c r="E2863" t="s">
        <v>584</v>
      </c>
      <c r="F2863" t="s">
        <v>4919</v>
      </c>
      <c r="G2863" t="s">
        <v>2577</v>
      </c>
      <c r="H2863" t="s">
        <v>557</v>
      </c>
      <c r="I2863" t="s">
        <v>3221</v>
      </c>
      <c r="J2863" t="s">
        <v>37</v>
      </c>
      <c r="K2863" t="s">
        <v>586</v>
      </c>
      <c r="L2863" t="s">
        <v>39</v>
      </c>
      <c r="M2863">
        <v>2159934</v>
      </c>
      <c r="N2863">
        <v>0</v>
      </c>
      <c r="O2863">
        <v>2159934</v>
      </c>
      <c r="P2863">
        <v>0</v>
      </c>
      <c r="Q2863" t="s">
        <v>8465</v>
      </c>
      <c r="R2863" t="s">
        <v>3073</v>
      </c>
      <c r="S2863" t="s">
        <v>8466</v>
      </c>
      <c r="T2863" t="s">
        <v>588</v>
      </c>
      <c r="U2863" t="s">
        <v>8467</v>
      </c>
      <c r="V2863" t="s">
        <v>8468</v>
      </c>
      <c r="W2863" t="s">
        <v>588</v>
      </c>
      <c r="X2863" t="str">
        <f t="shared" si="44"/>
        <v>Funcionamiento</v>
      </c>
      <c r="Y2863" t="s">
        <v>2577</v>
      </c>
    </row>
    <row r="2864" spans="1:25" x14ac:dyDescent="0.2">
      <c r="A2864" t="s">
        <v>3291</v>
      </c>
      <c r="B2864" t="s">
        <v>8322</v>
      </c>
      <c r="C2864" s="71" t="s">
        <v>8464</v>
      </c>
      <c r="D2864" t="s">
        <v>583</v>
      </c>
      <c r="E2864" t="s">
        <v>584</v>
      </c>
      <c r="F2864" t="s">
        <v>4919</v>
      </c>
      <c r="G2864" t="s">
        <v>2577</v>
      </c>
      <c r="H2864" t="s">
        <v>181</v>
      </c>
      <c r="I2864" t="s">
        <v>135</v>
      </c>
      <c r="J2864" t="s">
        <v>37</v>
      </c>
      <c r="K2864" t="s">
        <v>586</v>
      </c>
      <c r="L2864" t="s">
        <v>39</v>
      </c>
      <c r="M2864">
        <v>2354967</v>
      </c>
      <c r="N2864">
        <v>0</v>
      </c>
      <c r="O2864">
        <v>2354967</v>
      </c>
      <c r="P2864">
        <v>0</v>
      </c>
      <c r="Q2864" t="s">
        <v>8465</v>
      </c>
      <c r="R2864" t="s">
        <v>3073</v>
      </c>
      <c r="S2864" t="s">
        <v>8466</v>
      </c>
      <c r="T2864" t="s">
        <v>588</v>
      </c>
      <c r="U2864" t="s">
        <v>8467</v>
      </c>
      <c r="V2864" t="s">
        <v>8468</v>
      </c>
      <c r="W2864" t="s">
        <v>588</v>
      </c>
      <c r="X2864" t="str">
        <f t="shared" si="44"/>
        <v>Funcionamiento</v>
      </c>
      <c r="Y2864" t="s">
        <v>2577</v>
      </c>
    </row>
    <row r="2865" spans="1:25" x14ac:dyDescent="0.2">
      <c r="A2865" t="s">
        <v>3291</v>
      </c>
      <c r="B2865" t="s">
        <v>8322</v>
      </c>
      <c r="C2865" s="71" t="s">
        <v>8464</v>
      </c>
      <c r="D2865" t="s">
        <v>583</v>
      </c>
      <c r="E2865" t="s">
        <v>584</v>
      </c>
      <c r="F2865" t="s">
        <v>4919</v>
      </c>
      <c r="G2865" t="s">
        <v>2577</v>
      </c>
      <c r="H2865" t="s">
        <v>171</v>
      </c>
      <c r="I2865" t="s">
        <v>125</v>
      </c>
      <c r="J2865" t="s">
        <v>37</v>
      </c>
      <c r="K2865" t="s">
        <v>586</v>
      </c>
      <c r="L2865" t="s">
        <v>39</v>
      </c>
      <c r="M2865">
        <v>3309779</v>
      </c>
      <c r="N2865">
        <v>0</v>
      </c>
      <c r="O2865">
        <v>3309779</v>
      </c>
      <c r="P2865">
        <v>0</v>
      </c>
      <c r="Q2865" t="s">
        <v>8465</v>
      </c>
      <c r="R2865" t="s">
        <v>3073</v>
      </c>
      <c r="S2865" t="s">
        <v>8466</v>
      </c>
      <c r="T2865" t="s">
        <v>588</v>
      </c>
      <c r="U2865" t="s">
        <v>8467</v>
      </c>
      <c r="V2865" t="s">
        <v>8468</v>
      </c>
      <c r="W2865" t="s">
        <v>588</v>
      </c>
      <c r="X2865" t="str">
        <f t="shared" si="44"/>
        <v>Funcionamiento</v>
      </c>
      <c r="Y2865" t="s">
        <v>2577</v>
      </c>
    </row>
    <row r="2866" spans="1:25" x14ac:dyDescent="0.2">
      <c r="A2866" t="s">
        <v>3291</v>
      </c>
      <c r="B2866" t="s">
        <v>8322</v>
      </c>
      <c r="C2866" s="71" t="s">
        <v>8464</v>
      </c>
      <c r="D2866" t="s">
        <v>583</v>
      </c>
      <c r="E2866" t="s">
        <v>584</v>
      </c>
      <c r="F2866" t="s">
        <v>4919</v>
      </c>
      <c r="G2866" t="s">
        <v>2577</v>
      </c>
      <c r="H2866" t="s">
        <v>180</v>
      </c>
      <c r="I2866" t="s">
        <v>134</v>
      </c>
      <c r="J2866" t="s">
        <v>37</v>
      </c>
      <c r="K2866" t="s">
        <v>586</v>
      </c>
      <c r="L2866" t="s">
        <v>39</v>
      </c>
      <c r="M2866">
        <v>251380</v>
      </c>
      <c r="N2866">
        <v>0</v>
      </c>
      <c r="O2866">
        <v>251380</v>
      </c>
      <c r="P2866">
        <v>0</v>
      </c>
      <c r="Q2866" t="s">
        <v>8465</v>
      </c>
      <c r="R2866" t="s">
        <v>3073</v>
      </c>
      <c r="S2866" t="s">
        <v>8466</v>
      </c>
      <c r="T2866" t="s">
        <v>588</v>
      </c>
      <c r="U2866" t="s">
        <v>8467</v>
      </c>
      <c r="V2866" t="s">
        <v>8468</v>
      </c>
      <c r="W2866" t="s">
        <v>588</v>
      </c>
      <c r="X2866" t="str">
        <f t="shared" si="44"/>
        <v>Funcionamiento</v>
      </c>
      <c r="Y2866" t="s">
        <v>2577</v>
      </c>
    </row>
    <row r="2867" spans="1:25" x14ac:dyDescent="0.2">
      <c r="A2867" t="s">
        <v>3201</v>
      </c>
      <c r="B2867" t="s">
        <v>8807</v>
      </c>
      <c r="C2867" s="71" t="s">
        <v>9219</v>
      </c>
      <c r="D2867" t="s">
        <v>583</v>
      </c>
      <c r="E2867" t="s">
        <v>584</v>
      </c>
      <c r="F2867" t="s">
        <v>3144</v>
      </c>
      <c r="G2867" t="s">
        <v>2577</v>
      </c>
      <c r="H2867" t="s">
        <v>450</v>
      </c>
      <c r="I2867" t="s">
        <v>509</v>
      </c>
      <c r="J2867" t="s">
        <v>37</v>
      </c>
      <c r="K2867" t="s">
        <v>586</v>
      </c>
      <c r="L2867" t="s">
        <v>39</v>
      </c>
      <c r="M2867">
        <v>8661330</v>
      </c>
      <c r="N2867">
        <v>0</v>
      </c>
      <c r="O2867">
        <v>8661330</v>
      </c>
      <c r="P2867">
        <v>0</v>
      </c>
      <c r="Q2867" t="s">
        <v>854</v>
      </c>
      <c r="R2867" t="s">
        <v>3750</v>
      </c>
      <c r="S2867" t="s">
        <v>11567</v>
      </c>
      <c r="T2867" t="s">
        <v>588</v>
      </c>
      <c r="U2867" t="s">
        <v>588</v>
      </c>
      <c r="V2867" t="s">
        <v>588</v>
      </c>
      <c r="W2867" t="s">
        <v>588</v>
      </c>
      <c r="X2867" t="str">
        <f t="shared" si="44"/>
        <v>Inversión</v>
      </c>
      <c r="Y2867" t="s">
        <v>585</v>
      </c>
    </row>
    <row r="2868" spans="1:25" x14ac:dyDescent="0.2">
      <c r="A2868" t="s">
        <v>3066</v>
      </c>
      <c r="B2868" t="s">
        <v>8807</v>
      </c>
      <c r="C2868" s="71" t="s">
        <v>9220</v>
      </c>
      <c r="D2868" t="s">
        <v>583</v>
      </c>
      <c r="E2868" t="s">
        <v>602</v>
      </c>
      <c r="F2868" t="s">
        <v>3087</v>
      </c>
      <c r="G2868" t="s">
        <v>2577</v>
      </c>
      <c r="H2868" t="s">
        <v>197</v>
      </c>
      <c r="I2868" t="s">
        <v>155</v>
      </c>
      <c r="J2868" t="s">
        <v>37</v>
      </c>
      <c r="K2868" t="s">
        <v>709</v>
      </c>
      <c r="L2868" t="s">
        <v>39</v>
      </c>
      <c r="M2868">
        <v>22752900</v>
      </c>
      <c r="N2868">
        <v>0</v>
      </c>
      <c r="O2868">
        <v>22752900</v>
      </c>
      <c r="P2868">
        <v>22752900</v>
      </c>
      <c r="Q2868" t="s">
        <v>9221</v>
      </c>
      <c r="R2868" t="s">
        <v>3755</v>
      </c>
      <c r="S2868" t="s">
        <v>588</v>
      </c>
      <c r="T2868" t="s">
        <v>588</v>
      </c>
      <c r="U2868" t="s">
        <v>588</v>
      </c>
      <c r="V2868" t="s">
        <v>588</v>
      </c>
      <c r="W2868" t="s">
        <v>588</v>
      </c>
      <c r="X2868" t="str">
        <f t="shared" si="44"/>
        <v>Inversión</v>
      </c>
      <c r="Y2868" t="s">
        <v>626</v>
      </c>
    </row>
    <row r="2869" spans="1:25" x14ac:dyDescent="0.2">
      <c r="A2869" t="s">
        <v>3073</v>
      </c>
      <c r="B2869" t="s">
        <v>8807</v>
      </c>
      <c r="C2869" s="71" t="s">
        <v>9222</v>
      </c>
      <c r="D2869" t="s">
        <v>583</v>
      </c>
      <c r="E2869" t="s">
        <v>584</v>
      </c>
      <c r="F2869" t="s">
        <v>3087</v>
      </c>
      <c r="G2869" t="s">
        <v>2577</v>
      </c>
      <c r="H2869" t="s">
        <v>197</v>
      </c>
      <c r="I2869" t="s">
        <v>155</v>
      </c>
      <c r="J2869" t="s">
        <v>37</v>
      </c>
      <c r="K2869" t="s">
        <v>709</v>
      </c>
      <c r="L2869" t="s">
        <v>39</v>
      </c>
      <c r="M2869">
        <v>8385135</v>
      </c>
      <c r="N2869">
        <v>0</v>
      </c>
      <c r="O2869">
        <v>8385135</v>
      </c>
      <c r="P2869">
        <v>4494626</v>
      </c>
      <c r="Q2869" t="s">
        <v>9223</v>
      </c>
      <c r="R2869" t="s">
        <v>3665</v>
      </c>
      <c r="S2869" t="s">
        <v>5359</v>
      </c>
      <c r="T2869" t="s">
        <v>588</v>
      </c>
      <c r="U2869" t="s">
        <v>588</v>
      </c>
      <c r="V2869" t="s">
        <v>588</v>
      </c>
      <c r="W2869" t="s">
        <v>588</v>
      </c>
      <c r="X2869" t="str">
        <f t="shared" si="44"/>
        <v>Inversión</v>
      </c>
      <c r="Y2869" t="s">
        <v>626</v>
      </c>
    </row>
    <row r="2870" spans="1:25" x14ac:dyDescent="0.2">
      <c r="A2870" t="s">
        <v>3299</v>
      </c>
      <c r="B2870" t="s">
        <v>8807</v>
      </c>
      <c r="C2870" s="71" t="s">
        <v>9224</v>
      </c>
      <c r="D2870" t="s">
        <v>583</v>
      </c>
      <c r="E2870" t="s">
        <v>602</v>
      </c>
      <c r="F2870" t="s">
        <v>3087</v>
      </c>
      <c r="G2870" t="s">
        <v>2577</v>
      </c>
      <c r="H2870" t="s">
        <v>197</v>
      </c>
      <c r="I2870" t="s">
        <v>155</v>
      </c>
      <c r="J2870" t="s">
        <v>37</v>
      </c>
      <c r="K2870" t="s">
        <v>709</v>
      </c>
      <c r="L2870" t="s">
        <v>39</v>
      </c>
      <c r="M2870">
        <v>3890510</v>
      </c>
      <c r="N2870">
        <v>0</v>
      </c>
      <c r="O2870">
        <v>3890510</v>
      </c>
      <c r="P2870">
        <v>3890510</v>
      </c>
      <c r="Q2870" t="s">
        <v>9225</v>
      </c>
      <c r="R2870" t="s">
        <v>3212</v>
      </c>
      <c r="S2870" t="s">
        <v>588</v>
      </c>
      <c r="T2870" t="s">
        <v>588</v>
      </c>
      <c r="U2870" t="s">
        <v>588</v>
      </c>
      <c r="V2870" t="s">
        <v>588</v>
      </c>
      <c r="W2870" t="s">
        <v>588</v>
      </c>
      <c r="X2870" t="str">
        <f t="shared" si="44"/>
        <v>Inversión</v>
      </c>
      <c r="Y2870" t="s">
        <v>626</v>
      </c>
    </row>
    <row r="2871" spans="1:25" x14ac:dyDescent="0.2">
      <c r="A2871" t="s">
        <v>3640</v>
      </c>
      <c r="B2871" t="s">
        <v>8793</v>
      </c>
      <c r="C2871" s="71" t="s">
        <v>9226</v>
      </c>
      <c r="D2871" t="s">
        <v>583</v>
      </c>
      <c r="E2871" t="s">
        <v>584</v>
      </c>
      <c r="F2871" t="s">
        <v>3087</v>
      </c>
      <c r="G2871" t="s">
        <v>2577</v>
      </c>
      <c r="H2871" t="s">
        <v>197</v>
      </c>
      <c r="I2871" t="s">
        <v>155</v>
      </c>
      <c r="J2871" t="s">
        <v>48</v>
      </c>
      <c r="K2871" t="s">
        <v>596</v>
      </c>
      <c r="L2871" t="s">
        <v>39</v>
      </c>
      <c r="M2871">
        <v>5187346</v>
      </c>
      <c r="N2871">
        <v>0</v>
      </c>
      <c r="O2871">
        <v>5187346</v>
      </c>
      <c r="P2871">
        <v>0</v>
      </c>
      <c r="Q2871" t="s">
        <v>9227</v>
      </c>
      <c r="R2871" t="s">
        <v>3640</v>
      </c>
      <c r="S2871" t="s">
        <v>5494</v>
      </c>
      <c r="T2871" t="s">
        <v>588</v>
      </c>
      <c r="U2871" t="s">
        <v>588</v>
      </c>
      <c r="V2871" t="s">
        <v>588</v>
      </c>
      <c r="W2871" t="s">
        <v>588</v>
      </c>
      <c r="X2871" t="str">
        <f t="shared" si="44"/>
        <v>Inversión</v>
      </c>
      <c r="Y2871" t="s">
        <v>626</v>
      </c>
    </row>
    <row r="2872" spans="1:25" x14ac:dyDescent="0.2">
      <c r="A2872" t="s">
        <v>3216</v>
      </c>
      <c r="B2872" t="s">
        <v>8793</v>
      </c>
      <c r="C2872" s="71" t="s">
        <v>9228</v>
      </c>
      <c r="D2872" t="s">
        <v>583</v>
      </c>
      <c r="E2872" t="s">
        <v>584</v>
      </c>
      <c r="F2872" t="s">
        <v>3087</v>
      </c>
      <c r="G2872" t="s">
        <v>2577</v>
      </c>
      <c r="H2872" t="s">
        <v>197</v>
      </c>
      <c r="I2872" t="s">
        <v>155</v>
      </c>
      <c r="J2872" t="s">
        <v>48</v>
      </c>
      <c r="K2872" t="s">
        <v>596</v>
      </c>
      <c r="L2872" t="s">
        <v>39</v>
      </c>
      <c r="M2872">
        <v>42472080</v>
      </c>
      <c r="N2872">
        <v>0</v>
      </c>
      <c r="O2872">
        <v>42472080</v>
      </c>
      <c r="P2872">
        <v>0</v>
      </c>
      <c r="Q2872" t="s">
        <v>9229</v>
      </c>
      <c r="R2872" t="s">
        <v>3216</v>
      </c>
      <c r="S2872" t="s">
        <v>11568</v>
      </c>
      <c r="T2872" t="s">
        <v>588</v>
      </c>
      <c r="U2872" t="s">
        <v>588</v>
      </c>
      <c r="V2872" t="s">
        <v>588</v>
      </c>
      <c r="W2872" t="s">
        <v>588</v>
      </c>
      <c r="X2872" t="str">
        <f t="shared" si="44"/>
        <v>Inversión</v>
      </c>
      <c r="Y2872" t="s">
        <v>626</v>
      </c>
    </row>
    <row r="2873" spans="1:25" x14ac:dyDescent="0.2">
      <c r="A2873" t="s">
        <v>3206</v>
      </c>
      <c r="B2873" t="s">
        <v>8793</v>
      </c>
      <c r="C2873" s="71" t="s">
        <v>9230</v>
      </c>
      <c r="D2873" t="s">
        <v>583</v>
      </c>
      <c r="E2873" t="s">
        <v>584</v>
      </c>
      <c r="F2873" t="s">
        <v>3087</v>
      </c>
      <c r="G2873" t="s">
        <v>2577</v>
      </c>
      <c r="H2873" t="s">
        <v>197</v>
      </c>
      <c r="I2873" t="s">
        <v>155</v>
      </c>
      <c r="J2873" t="s">
        <v>48</v>
      </c>
      <c r="K2873" t="s">
        <v>596</v>
      </c>
      <c r="L2873" t="s">
        <v>39</v>
      </c>
      <c r="M2873">
        <v>13213536</v>
      </c>
      <c r="N2873">
        <v>0</v>
      </c>
      <c r="O2873">
        <v>13213536</v>
      </c>
      <c r="P2873">
        <v>0</v>
      </c>
      <c r="Q2873" t="s">
        <v>9231</v>
      </c>
      <c r="R2873" t="s">
        <v>3206</v>
      </c>
      <c r="S2873" t="s">
        <v>11569</v>
      </c>
      <c r="T2873" t="s">
        <v>588</v>
      </c>
      <c r="U2873" t="s">
        <v>588</v>
      </c>
      <c r="V2873" t="s">
        <v>588</v>
      </c>
      <c r="W2873" t="s">
        <v>588</v>
      </c>
      <c r="X2873" t="str">
        <f t="shared" si="44"/>
        <v>Inversión</v>
      </c>
      <c r="Y2873" t="s">
        <v>626</v>
      </c>
    </row>
    <row r="2874" spans="1:25" x14ac:dyDescent="0.2">
      <c r="A2874" t="s">
        <v>3882</v>
      </c>
      <c r="B2874" t="s">
        <v>8793</v>
      </c>
      <c r="C2874" s="71" t="s">
        <v>9232</v>
      </c>
      <c r="D2874" t="s">
        <v>583</v>
      </c>
      <c r="E2874" t="s">
        <v>584</v>
      </c>
      <c r="F2874" t="s">
        <v>3087</v>
      </c>
      <c r="G2874" t="s">
        <v>2577</v>
      </c>
      <c r="H2874" t="s">
        <v>197</v>
      </c>
      <c r="I2874" t="s">
        <v>155</v>
      </c>
      <c r="J2874" t="s">
        <v>48</v>
      </c>
      <c r="K2874" t="s">
        <v>596</v>
      </c>
      <c r="L2874" t="s">
        <v>39</v>
      </c>
      <c r="M2874">
        <v>7000000</v>
      </c>
      <c r="N2874">
        <v>0</v>
      </c>
      <c r="O2874">
        <v>7000000</v>
      </c>
      <c r="P2874">
        <v>0</v>
      </c>
      <c r="Q2874" t="s">
        <v>9233</v>
      </c>
      <c r="R2874" t="s">
        <v>3504</v>
      </c>
      <c r="S2874" t="s">
        <v>3996</v>
      </c>
      <c r="T2874" t="s">
        <v>588</v>
      </c>
      <c r="U2874" t="s">
        <v>588</v>
      </c>
      <c r="V2874" t="s">
        <v>588</v>
      </c>
      <c r="W2874" t="s">
        <v>588</v>
      </c>
      <c r="X2874" t="str">
        <f t="shared" si="44"/>
        <v>Inversión</v>
      </c>
      <c r="Y2874" t="s">
        <v>626</v>
      </c>
    </row>
    <row r="2875" spans="1:25" x14ac:dyDescent="0.2">
      <c r="A2875" t="s">
        <v>3504</v>
      </c>
      <c r="B2875" t="s">
        <v>8793</v>
      </c>
      <c r="C2875" s="71" t="s">
        <v>9234</v>
      </c>
      <c r="D2875" t="s">
        <v>583</v>
      </c>
      <c r="E2875" t="s">
        <v>584</v>
      </c>
      <c r="F2875" t="s">
        <v>3087</v>
      </c>
      <c r="G2875" t="s">
        <v>2577</v>
      </c>
      <c r="H2875" t="s">
        <v>197</v>
      </c>
      <c r="I2875" t="s">
        <v>155</v>
      </c>
      <c r="J2875" t="s">
        <v>48</v>
      </c>
      <c r="K2875" t="s">
        <v>596</v>
      </c>
      <c r="L2875" t="s">
        <v>39</v>
      </c>
      <c r="M2875">
        <v>3303384</v>
      </c>
      <c r="N2875">
        <v>0</v>
      </c>
      <c r="O2875">
        <v>3303384</v>
      </c>
      <c r="P2875">
        <v>0</v>
      </c>
      <c r="Q2875" t="s">
        <v>9235</v>
      </c>
      <c r="R2875" t="s">
        <v>3230</v>
      </c>
      <c r="S2875" t="s">
        <v>5373</v>
      </c>
      <c r="T2875" t="s">
        <v>588</v>
      </c>
      <c r="U2875" t="s">
        <v>588</v>
      </c>
      <c r="V2875" t="s">
        <v>588</v>
      </c>
      <c r="W2875" t="s">
        <v>588</v>
      </c>
      <c r="X2875" t="str">
        <f t="shared" si="44"/>
        <v>Inversión</v>
      </c>
      <c r="Y2875" t="s">
        <v>626</v>
      </c>
    </row>
    <row r="2876" spans="1:25" x14ac:dyDescent="0.2">
      <c r="A2876" t="s">
        <v>3230</v>
      </c>
      <c r="B2876" t="s">
        <v>11202</v>
      </c>
      <c r="C2876" s="71" t="s">
        <v>11570</v>
      </c>
      <c r="D2876" t="s">
        <v>583</v>
      </c>
      <c r="E2876" t="s">
        <v>584</v>
      </c>
      <c r="F2876" t="s">
        <v>4919</v>
      </c>
      <c r="G2876" t="s">
        <v>2577</v>
      </c>
      <c r="H2876" t="s">
        <v>171</v>
      </c>
      <c r="I2876" t="s">
        <v>125</v>
      </c>
      <c r="J2876" t="s">
        <v>37</v>
      </c>
      <c r="K2876" t="s">
        <v>586</v>
      </c>
      <c r="L2876" t="s">
        <v>39</v>
      </c>
      <c r="M2876">
        <v>9374185</v>
      </c>
      <c r="N2876">
        <v>0</v>
      </c>
      <c r="O2876">
        <v>9374185</v>
      </c>
      <c r="P2876">
        <v>0</v>
      </c>
      <c r="Q2876" t="s">
        <v>11571</v>
      </c>
      <c r="R2876" t="s">
        <v>3239</v>
      </c>
      <c r="S2876" t="s">
        <v>11572</v>
      </c>
      <c r="T2876" t="s">
        <v>588</v>
      </c>
      <c r="U2876" t="s">
        <v>11573</v>
      </c>
      <c r="V2876" t="s">
        <v>11574</v>
      </c>
      <c r="W2876" t="s">
        <v>588</v>
      </c>
      <c r="X2876" t="str">
        <f t="shared" si="44"/>
        <v>Funcionamiento</v>
      </c>
      <c r="Y2876" t="s">
        <v>2577</v>
      </c>
    </row>
    <row r="2877" spans="1:25" x14ac:dyDescent="0.2">
      <c r="A2877" t="s">
        <v>3230</v>
      </c>
      <c r="B2877" t="s">
        <v>11202</v>
      </c>
      <c r="C2877" s="71" t="s">
        <v>11570</v>
      </c>
      <c r="D2877" t="s">
        <v>583</v>
      </c>
      <c r="E2877" t="s">
        <v>584</v>
      </c>
      <c r="F2877" t="s">
        <v>4919</v>
      </c>
      <c r="G2877" t="s">
        <v>2577</v>
      </c>
      <c r="H2877" t="s">
        <v>557</v>
      </c>
      <c r="I2877" t="s">
        <v>3221</v>
      </c>
      <c r="J2877" t="s">
        <v>37</v>
      </c>
      <c r="K2877" t="s">
        <v>586</v>
      </c>
      <c r="L2877" t="s">
        <v>39</v>
      </c>
      <c r="M2877">
        <v>2084508</v>
      </c>
      <c r="N2877">
        <v>0</v>
      </c>
      <c r="O2877">
        <v>2084508</v>
      </c>
      <c r="P2877">
        <v>0</v>
      </c>
      <c r="Q2877" t="s">
        <v>11571</v>
      </c>
      <c r="R2877" t="s">
        <v>3239</v>
      </c>
      <c r="S2877" t="s">
        <v>11572</v>
      </c>
      <c r="T2877" t="s">
        <v>588</v>
      </c>
      <c r="U2877" t="s">
        <v>11573</v>
      </c>
      <c r="V2877" t="s">
        <v>11574</v>
      </c>
      <c r="W2877" t="s">
        <v>588</v>
      </c>
      <c r="X2877" t="str">
        <f t="shared" si="44"/>
        <v>Funcionamiento</v>
      </c>
      <c r="Y2877" t="s">
        <v>2577</v>
      </c>
    </row>
    <row r="2878" spans="1:25" x14ac:dyDescent="0.2">
      <c r="A2878" t="s">
        <v>3230</v>
      </c>
      <c r="B2878" t="s">
        <v>11202</v>
      </c>
      <c r="C2878" s="71" t="s">
        <v>11570</v>
      </c>
      <c r="D2878" t="s">
        <v>583</v>
      </c>
      <c r="E2878" t="s">
        <v>584</v>
      </c>
      <c r="F2878" t="s">
        <v>4919</v>
      </c>
      <c r="G2878" t="s">
        <v>2577</v>
      </c>
      <c r="H2878" t="s">
        <v>181</v>
      </c>
      <c r="I2878" t="s">
        <v>135</v>
      </c>
      <c r="J2878" t="s">
        <v>37</v>
      </c>
      <c r="K2878" t="s">
        <v>586</v>
      </c>
      <c r="L2878" t="s">
        <v>39</v>
      </c>
      <c r="M2878">
        <v>2354967</v>
      </c>
      <c r="N2878">
        <v>0</v>
      </c>
      <c r="O2878">
        <v>2354967</v>
      </c>
      <c r="P2878">
        <v>0</v>
      </c>
      <c r="Q2878" t="s">
        <v>11571</v>
      </c>
      <c r="R2878" t="s">
        <v>3239</v>
      </c>
      <c r="S2878" t="s">
        <v>11572</v>
      </c>
      <c r="T2878" t="s">
        <v>588</v>
      </c>
      <c r="U2878" t="s">
        <v>11573</v>
      </c>
      <c r="V2878" t="s">
        <v>11574</v>
      </c>
      <c r="W2878" t="s">
        <v>588</v>
      </c>
      <c r="X2878" t="str">
        <f t="shared" si="44"/>
        <v>Funcionamiento</v>
      </c>
      <c r="Y2878" t="s">
        <v>2577</v>
      </c>
    </row>
    <row r="2879" spans="1:25" x14ac:dyDescent="0.2">
      <c r="A2879" t="s">
        <v>3230</v>
      </c>
      <c r="B2879" t="s">
        <v>11202</v>
      </c>
      <c r="C2879" s="71" t="s">
        <v>11570</v>
      </c>
      <c r="D2879" t="s">
        <v>583</v>
      </c>
      <c r="E2879" t="s">
        <v>584</v>
      </c>
      <c r="F2879" t="s">
        <v>4919</v>
      </c>
      <c r="G2879" t="s">
        <v>2577</v>
      </c>
      <c r="H2879" t="s">
        <v>164</v>
      </c>
      <c r="I2879" t="s">
        <v>118</v>
      </c>
      <c r="J2879" t="s">
        <v>37</v>
      </c>
      <c r="K2879" t="s">
        <v>586</v>
      </c>
      <c r="L2879" t="s">
        <v>39</v>
      </c>
      <c r="M2879">
        <v>56231701</v>
      </c>
      <c r="N2879">
        <v>0</v>
      </c>
      <c r="O2879">
        <v>56231701</v>
      </c>
      <c r="P2879">
        <v>0</v>
      </c>
      <c r="Q2879" t="s">
        <v>11571</v>
      </c>
      <c r="R2879" t="s">
        <v>3239</v>
      </c>
      <c r="S2879" t="s">
        <v>11572</v>
      </c>
      <c r="T2879" t="s">
        <v>588</v>
      </c>
      <c r="U2879" t="s">
        <v>11573</v>
      </c>
      <c r="V2879" t="s">
        <v>11574</v>
      </c>
      <c r="W2879" t="s">
        <v>588</v>
      </c>
      <c r="X2879" t="str">
        <f t="shared" si="44"/>
        <v>Funcionamiento</v>
      </c>
      <c r="Y2879" t="s">
        <v>2577</v>
      </c>
    </row>
    <row r="2880" spans="1:25" x14ac:dyDescent="0.2">
      <c r="A2880" t="s">
        <v>3230</v>
      </c>
      <c r="B2880" t="s">
        <v>11202</v>
      </c>
      <c r="C2880" s="71" t="s">
        <v>11570</v>
      </c>
      <c r="D2880" t="s">
        <v>583</v>
      </c>
      <c r="E2880" t="s">
        <v>584</v>
      </c>
      <c r="F2880" t="s">
        <v>4919</v>
      </c>
      <c r="G2880" t="s">
        <v>2577</v>
      </c>
      <c r="H2880" t="s">
        <v>166</v>
      </c>
      <c r="I2880" t="s">
        <v>120</v>
      </c>
      <c r="J2880" t="s">
        <v>37</v>
      </c>
      <c r="K2880" t="s">
        <v>586</v>
      </c>
      <c r="L2880" t="s">
        <v>39</v>
      </c>
      <c r="M2880">
        <v>1405684</v>
      </c>
      <c r="N2880">
        <v>0</v>
      </c>
      <c r="O2880">
        <v>1405684</v>
      </c>
      <c r="P2880">
        <v>0</v>
      </c>
      <c r="Q2880" t="s">
        <v>11571</v>
      </c>
      <c r="R2880" t="s">
        <v>3239</v>
      </c>
      <c r="S2880" t="s">
        <v>11572</v>
      </c>
      <c r="T2880" t="s">
        <v>588</v>
      </c>
      <c r="U2880" t="s">
        <v>11573</v>
      </c>
      <c r="V2880" t="s">
        <v>11574</v>
      </c>
      <c r="W2880" t="s">
        <v>588</v>
      </c>
      <c r="X2880" t="str">
        <f t="shared" si="44"/>
        <v>Funcionamiento</v>
      </c>
      <c r="Y2880" t="s">
        <v>2577</v>
      </c>
    </row>
    <row r="2881" spans="1:25" x14ac:dyDescent="0.2">
      <c r="A2881" t="s">
        <v>3230</v>
      </c>
      <c r="B2881" t="s">
        <v>11202</v>
      </c>
      <c r="C2881" s="71" t="s">
        <v>11570</v>
      </c>
      <c r="D2881" t="s">
        <v>583</v>
      </c>
      <c r="E2881" t="s">
        <v>584</v>
      </c>
      <c r="F2881" t="s">
        <v>4919</v>
      </c>
      <c r="G2881" t="s">
        <v>2577</v>
      </c>
      <c r="H2881" t="s">
        <v>170</v>
      </c>
      <c r="I2881" t="s">
        <v>124</v>
      </c>
      <c r="J2881" t="s">
        <v>37</v>
      </c>
      <c r="K2881" t="s">
        <v>586</v>
      </c>
      <c r="L2881" t="s">
        <v>39</v>
      </c>
      <c r="M2881">
        <v>82746455</v>
      </c>
      <c r="N2881">
        <v>0</v>
      </c>
      <c r="O2881">
        <v>82746455</v>
      </c>
      <c r="P2881">
        <v>0</v>
      </c>
      <c r="Q2881" t="s">
        <v>11571</v>
      </c>
      <c r="R2881" t="s">
        <v>3239</v>
      </c>
      <c r="S2881" t="s">
        <v>11572</v>
      </c>
      <c r="T2881" t="s">
        <v>588</v>
      </c>
      <c r="U2881" t="s">
        <v>11573</v>
      </c>
      <c r="V2881" t="s">
        <v>11574</v>
      </c>
      <c r="W2881" t="s">
        <v>588</v>
      </c>
      <c r="X2881" t="str">
        <f t="shared" si="44"/>
        <v>Funcionamiento</v>
      </c>
      <c r="Y2881" t="s">
        <v>2577</v>
      </c>
    </row>
    <row r="2882" spans="1:25" x14ac:dyDescent="0.2">
      <c r="A2882" t="s">
        <v>3230</v>
      </c>
      <c r="B2882" t="s">
        <v>11202</v>
      </c>
      <c r="C2882" s="71" t="s">
        <v>11570</v>
      </c>
      <c r="D2882" t="s">
        <v>583</v>
      </c>
      <c r="E2882" t="s">
        <v>584</v>
      </c>
      <c r="F2882" t="s">
        <v>4919</v>
      </c>
      <c r="G2882" t="s">
        <v>2577</v>
      </c>
      <c r="H2882" t="s">
        <v>169</v>
      </c>
      <c r="I2882" t="s">
        <v>123</v>
      </c>
      <c r="J2882" t="s">
        <v>37</v>
      </c>
      <c r="K2882" t="s">
        <v>586</v>
      </c>
      <c r="L2882" t="s">
        <v>39</v>
      </c>
      <c r="M2882">
        <v>1648477</v>
      </c>
      <c r="N2882">
        <v>0</v>
      </c>
      <c r="O2882">
        <v>1648477</v>
      </c>
      <c r="P2882">
        <v>0</v>
      </c>
      <c r="Q2882" t="s">
        <v>11571</v>
      </c>
      <c r="R2882" t="s">
        <v>3239</v>
      </c>
      <c r="S2882" t="s">
        <v>11572</v>
      </c>
      <c r="T2882" t="s">
        <v>588</v>
      </c>
      <c r="U2882" t="s">
        <v>11573</v>
      </c>
      <c r="V2882" t="s">
        <v>11574</v>
      </c>
      <c r="W2882" t="s">
        <v>588</v>
      </c>
      <c r="X2882" t="str">
        <f t="shared" ref="X2882:X2945" si="45">IF(LEFT(H2882,1)="C","Inversión","Funcionamiento")</f>
        <v>Funcionamiento</v>
      </c>
      <c r="Y2882" t="s">
        <v>2577</v>
      </c>
    </row>
    <row r="2883" spans="1:25" x14ac:dyDescent="0.2">
      <c r="A2883" t="s">
        <v>3230</v>
      </c>
      <c r="B2883" t="s">
        <v>11202</v>
      </c>
      <c r="C2883" s="71" t="s">
        <v>11570</v>
      </c>
      <c r="D2883" t="s">
        <v>583</v>
      </c>
      <c r="E2883" t="s">
        <v>584</v>
      </c>
      <c r="F2883" t="s">
        <v>4919</v>
      </c>
      <c r="G2883" t="s">
        <v>2577</v>
      </c>
      <c r="H2883" t="s">
        <v>178</v>
      </c>
      <c r="I2883" t="s">
        <v>132</v>
      </c>
      <c r="J2883" t="s">
        <v>37</v>
      </c>
      <c r="K2883" t="s">
        <v>586</v>
      </c>
      <c r="L2883" t="s">
        <v>39</v>
      </c>
      <c r="M2883">
        <v>12236405</v>
      </c>
      <c r="N2883">
        <v>0</v>
      </c>
      <c r="O2883">
        <v>12236405</v>
      </c>
      <c r="P2883">
        <v>0</v>
      </c>
      <c r="Q2883" t="s">
        <v>11571</v>
      </c>
      <c r="R2883" t="s">
        <v>3239</v>
      </c>
      <c r="S2883" t="s">
        <v>11572</v>
      </c>
      <c r="T2883" t="s">
        <v>588</v>
      </c>
      <c r="U2883" t="s">
        <v>11573</v>
      </c>
      <c r="V2883" t="s">
        <v>11574</v>
      </c>
      <c r="W2883" t="s">
        <v>588</v>
      </c>
      <c r="X2883" t="str">
        <f t="shared" si="45"/>
        <v>Funcionamiento</v>
      </c>
      <c r="Y2883" t="s">
        <v>2577</v>
      </c>
    </row>
    <row r="2884" spans="1:25" x14ac:dyDescent="0.2">
      <c r="A2884" t="s">
        <v>3230</v>
      </c>
      <c r="B2884" t="s">
        <v>11202</v>
      </c>
      <c r="C2884" s="71" t="s">
        <v>11570</v>
      </c>
      <c r="D2884" t="s">
        <v>583</v>
      </c>
      <c r="E2884" t="s">
        <v>584</v>
      </c>
      <c r="F2884" t="s">
        <v>4919</v>
      </c>
      <c r="G2884" t="s">
        <v>2577</v>
      </c>
      <c r="H2884" t="s">
        <v>180</v>
      </c>
      <c r="I2884" t="s">
        <v>134</v>
      </c>
      <c r="J2884" t="s">
        <v>37</v>
      </c>
      <c r="K2884" t="s">
        <v>586</v>
      </c>
      <c r="L2884" t="s">
        <v>39</v>
      </c>
      <c r="M2884">
        <v>875169</v>
      </c>
      <c r="N2884">
        <v>0</v>
      </c>
      <c r="O2884">
        <v>875169</v>
      </c>
      <c r="P2884">
        <v>0</v>
      </c>
      <c r="Q2884" t="s">
        <v>11571</v>
      </c>
      <c r="R2884" t="s">
        <v>3239</v>
      </c>
      <c r="S2884" t="s">
        <v>11572</v>
      </c>
      <c r="T2884" t="s">
        <v>588</v>
      </c>
      <c r="U2884" t="s">
        <v>11573</v>
      </c>
      <c r="V2884" t="s">
        <v>11574</v>
      </c>
      <c r="W2884" t="s">
        <v>588</v>
      </c>
      <c r="X2884" t="str">
        <f t="shared" si="45"/>
        <v>Funcionamiento</v>
      </c>
      <c r="Y2884" t="s">
        <v>2577</v>
      </c>
    </row>
    <row r="2885" spans="1:25" x14ac:dyDescent="0.2">
      <c r="A2885" t="s">
        <v>3750</v>
      </c>
      <c r="B2885" t="s">
        <v>11202</v>
      </c>
      <c r="C2885" s="71" t="s">
        <v>11575</v>
      </c>
      <c r="D2885" t="s">
        <v>583</v>
      </c>
      <c r="E2885" t="s">
        <v>584</v>
      </c>
      <c r="F2885" t="s">
        <v>4919</v>
      </c>
      <c r="G2885" t="s">
        <v>2577</v>
      </c>
      <c r="H2885" t="s">
        <v>177</v>
      </c>
      <c r="I2885" t="s">
        <v>131</v>
      </c>
      <c r="J2885" t="s">
        <v>37</v>
      </c>
      <c r="K2885" t="s">
        <v>586</v>
      </c>
      <c r="L2885" t="s">
        <v>39</v>
      </c>
      <c r="M2885">
        <v>1579900</v>
      </c>
      <c r="N2885">
        <v>0</v>
      </c>
      <c r="O2885">
        <v>1579900</v>
      </c>
      <c r="P2885">
        <v>0</v>
      </c>
      <c r="Q2885" t="s">
        <v>11576</v>
      </c>
      <c r="R2885" t="s">
        <v>3510</v>
      </c>
      <c r="S2885" t="s">
        <v>5973</v>
      </c>
      <c r="T2885" t="s">
        <v>588</v>
      </c>
      <c r="U2885" t="s">
        <v>11577</v>
      </c>
      <c r="V2885" t="s">
        <v>11578</v>
      </c>
      <c r="W2885" t="s">
        <v>588</v>
      </c>
      <c r="X2885" t="str">
        <f t="shared" si="45"/>
        <v>Funcionamiento</v>
      </c>
      <c r="Y2885" t="s">
        <v>2577</v>
      </c>
    </row>
    <row r="2886" spans="1:25" x14ac:dyDescent="0.2">
      <c r="A2886" t="s">
        <v>3750</v>
      </c>
      <c r="B2886" t="s">
        <v>11202</v>
      </c>
      <c r="C2886" s="71" t="s">
        <v>11575</v>
      </c>
      <c r="D2886" t="s">
        <v>583</v>
      </c>
      <c r="E2886" t="s">
        <v>584</v>
      </c>
      <c r="F2886" t="s">
        <v>4919</v>
      </c>
      <c r="G2886" t="s">
        <v>2577</v>
      </c>
      <c r="H2886" t="s">
        <v>174</v>
      </c>
      <c r="I2886" t="s">
        <v>128</v>
      </c>
      <c r="J2886" t="s">
        <v>37</v>
      </c>
      <c r="K2886" t="s">
        <v>586</v>
      </c>
      <c r="L2886" t="s">
        <v>39</v>
      </c>
      <c r="M2886">
        <v>3158300</v>
      </c>
      <c r="N2886">
        <v>0</v>
      </c>
      <c r="O2886">
        <v>3158300</v>
      </c>
      <c r="P2886">
        <v>0</v>
      </c>
      <c r="Q2886" t="s">
        <v>11576</v>
      </c>
      <c r="R2886" t="s">
        <v>3510</v>
      </c>
      <c r="S2886" t="s">
        <v>5973</v>
      </c>
      <c r="T2886" t="s">
        <v>588</v>
      </c>
      <c r="U2886" t="s">
        <v>11577</v>
      </c>
      <c r="V2886" t="s">
        <v>11578</v>
      </c>
      <c r="W2886" t="s">
        <v>588</v>
      </c>
      <c r="X2886" t="str">
        <f t="shared" si="45"/>
        <v>Funcionamiento</v>
      </c>
      <c r="Y2886" t="s">
        <v>2577</v>
      </c>
    </row>
    <row r="2887" spans="1:25" x14ac:dyDescent="0.2">
      <c r="A2887" t="s">
        <v>3750</v>
      </c>
      <c r="B2887" t="s">
        <v>11202</v>
      </c>
      <c r="C2887" s="71" t="s">
        <v>11575</v>
      </c>
      <c r="D2887" t="s">
        <v>583</v>
      </c>
      <c r="E2887" t="s">
        <v>584</v>
      </c>
      <c r="F2887" t="s">
        <v>4919</v>
      </c>
      <c r="G2887" t="s">
        <v>2577</v>
      </c>
      <c r="H2887" t="s">
        <v>176</v>
      </c>
      <c r="I2887" t="s">
        <v>130</v>
      </c>
      <c r="J2887" t="s">
        <v>37</v>
      </c>
      <c r="K2887" t="s">
        <v>586</v>
      </c>
      <c r="L2887" t="s">
        <v>39</v>
      </c>
      <c r="M2887">
        <v>2369200</v>
      </c>
      <c r="N2887">
        <v>0</v>
      </c>
      <c r="O2887">
        <v>2369200</v>
      </c>
      <c r="P2887">
        <v>0</v>
      </c>
      <c r="Q2887" t="s">
        <v>11576</v>
      </c>
      <c r="R2887" t="s">
        <v>3510</v>
      </c>
      <c r="S2887" t="s">
        <v>5973</v>
      </c>
      <c r="T2887" t="s">
        <v>588</v>
      </c>
      <c r="U2887" t="s">
        <v>11577</v>
      </c>
      <c r="V2887" t="s">
        <v>11578</v>
      </c>
      <c r="W2887" t="s">
        <v>588</v>
      </c>
      <c r="X2887" t="str">
        <f t="shared" si="45"/>
        <v>Funcionamiento</v>
      </c>
      <c r="Y2887" t="s">
        <v>2577</v>
      </c>
    </row>
    <row r="2888" spans="1:25" x14ac:dyDescent="0.2">
      <c r="A2888" t="s">
        <v>3750</v>
      </c>
      <c r="B2888" t="s">
        <v>11202</v>
      </c>
      <c r="C2888" s="71" t="s">
        <v>11575</v>
      </c>
      <c r="D2888" t="s">
        <v>583</v>
      </c>
      <c r="E2888" t="s">
        <v>584</v>
      </c>
      <c r="F2888" t="s">
        <v>4919</v>
      </c>
      <c r="G2888" t="s">
        <v>2577</v>
      </c>
      <c r="H2888" t="s">
        <v>175</v>
      </c>
      <c r="I2888" t="s">
        <v>129</v>
      </c>
      <c r="J2888" t="s">
        <v>37</v>
      </c>
      <c r="K2888" t="s">
        <v>586</v>
      </c>
      <c r="L2888" t="s">
        <v>39</v>
      </c>
      <c r="M2888">
        <v>896100</v>
      </c>
      <c r="N2888">
        <v>0</v>
      </c>
      <c r="O2888">
        <v>896100</v>
      </c>
      <c r="P2888">
        <v>0</v>
      </c>
      <c r="Q2888" t="s">
        <v>11576</v>
      </c>
      <c r="R2888" t="s">
        <v>3510</v>
      </c>
      <c r="S2888" t="s">
        <v>5973</v>
      </c>
      <c r="T2888" t="s">
        <v>588</v>
      </c>
      <c r="U2888" t="s">
        <v>11577</v>
      </c>
      <c r="V2888" t="s">
        <v>11578</v>
      </c>
      <c r="W2888" t="s">
        <v>588</v>
      </c>
      <c r="X2888" t="str">
        <f t="shared" si="45"/>
        <v>Funcionamiento</v>
      </c>
      <c r="Y2888" t="s">
        <v>2577</v>
      </c>
    </row>
    <row r="2889" spans="1:25" x14ac:dyDescent="0.2">
      <c r="A2889" t="s">
        <v>3750</v>
      </c>
      <c r="B2889" t="s">
        <v>11202</v>
      </c>
      <c r="C2889" s="71" t="s">
        <v>11575</v>
      </c>
      <c r="D2889" t="s">
        <v>583</v>
      </c>
      <c r="E2889" t="s">
        <v>584</v>
      </c>
      <c r="F2889" t="s">
        <v>4919</v>
      </c>
      <c r="G2889" t="s">
        <v>2577</v>
      </c>
      <c r="H2889" t="s">
        <v>172</v>
      </c>
      <c r="I2889" t="s">
        <v>126</v>
      </c>
      <c r="J2889" t="s">
        <v>37</v>
      </c>
      <c r="K2889" t="s">
        <v>586</v>
      </c>
      <c r="L2889" t="s">
        <v>39</v>
      </c>
      <c r="M2889">
        <v>7277200</v>
      </c>
      <c r="N2889">
        <v>0</v>
      </c>
      <c r="O2889">
        <v>7277200</v>
      </c>
      <c r="P2889">
        <v>0</v>
      </c>
      <c r="Q2889" t="s">
        <v>11576</v>
      </c>
      <c r="R2889" t="s">
        <v>3510</v>
      </c>
      <c r="S2889" t="s">
        <v>5973</v>
      </c>
      <c r="T2889" t="s">
        <v>588</v>
      </c>
      <c r="U2889" t="s">
        <v>11577</v>
      </c>
      <c r="V2889" t="s">
        <v>11578</v>
      </c>
      <c r="W2889" t="s">
        <v>588</v>
      </c>
      <c r="X2889" t="str">
        <f t="shared" si="45"/>
        <v>Funcionamiento</v>
      </c>
      <c r="Y2889" t="s">
        <v>2577</v>
      </c>
    </row>
    <row r="2890" spans="1:25" x14ac:dyDescent="0.2">
      <c r="A2890" t="s">
        <v>3750</v>
      </c>
      <c r="B2890" t="s">
        <v>11202</v>
      </c>
      <c r="C2890" s="71" t="s">
        <v>11575</v>
      </c>
      <c r="D2890" t="s">
        <v>583</v>
      </c>
      <c r="E2890" t="s">
        <v>584</v>
      </c>
      <c r="F2890" t="s">
        <v>4919</v>
      </c>
      <c r="G2890" t="s">
        <v>2577</v>
      </c>
      <c r="H2890" t="s">
        <v>173</v>
      </c>
      <c r="I2890" t="s">
        <v>127</v>
      </c>
      <c r="J2890" t="s">
        <v>37</v>
      </c>
      <c r="K2890" t="s">
        <v>586</v>
      </c>
      <c r="L2890" t="s">
        <v>39</v>
      </c>
      <c r="M2890">
        <v>5155100</v>
      </c>
      <c r="N2890">
        <v>0</v>
      </c>
      <c r="O2890">
        <v>5155100</v>
      </c>
      <c r="P2890">
        <v>0</v>
      </c>
      <c r="Q2890" t="s">
        <v>11576</v>
      </c>
      <c r="R2890" t="s">
        <v>3510</v>
      </c>
      <c r="S2890" t="s">
        <v>5973</v>
      </c>
      <c r="T2890" t="s">
        <v>588</v>
      </c>
      <c r="U2890" t="s">
        <v>11577</v>
      </c>
      <c r="V2890" t="s">
        <v>11578</v>
      </c>
      <c r="W2890" t="s">
        <v>588</v>
      </c>
      <c r="X2890" t="str">
        <f t="shared" si="45"/>
        <v>Funcionamiento</v>
      </c>
      <c r="Y2890" t="s">
        <v>2577</v>
      </c>
    </row>
    <row r="2891" spans="1:25" x14ac:dyDescent="0.2">
      <c r="A2891" t="s">
        <v>3034</v>
      </c>
      <c r="B2891" t="s">
        <v>3584</v>
      </c>
      <c r="C2891" s="71" t="s">
        <v>5044</v>
      </c>
      <c r="D2891" t="s">
        <v>583</v>
      </c>
      <c r="E2891" t="s">
        <v>644</v>
      </c>
      <c r="F2891" t="s">
        <v>556</v>
      </c>
      <c r="G2891" t="s">
        <v>2619</v>
      </c>
      <c r="H2891" t="s">
        <v>187</v>
      </c>
      <c r="I2891" t="s">
        <v>141</v>
      </c>
      <c r="J2891" t="s">
        <v>37</v>
      </c>
      <c r="K2891" t="s">
        <v>586</v>
      </c>
      <c r="L2891" t="s">
        <v>39</v>
      </c>
      <c r="M2891">
        <v>63971850</v>
      </c>
      <c r="N2891">
        <v>-63971850</v>
      </c>
      <c r="O2891">
        <v>0</v>
      </c>
      <c r="P2891">
        <v>0</v>
      </c>
      <c r="Q2891" t="s">
        <v>2620</v>
      </c>
      <c r="R2891" t="s">
        <v>3034</v>
      </c>
      <c r="S2891" t="s">
        <v>3043</v>
      </c>
      <c r="T2891" t="s">
        <v>588</v>
      </c>
      <c r="U2891" t="s">
        <v>588</v>
      </c>
      <c r="V2891" t="s">
        <v>588</v>
      </c>
      <c r="W2891" t="s">
        <v>588</v>
      </c>
      <c r="X2891" t="str">
        <f t="shared" si="45"/>
        <v>Funcionamiento</v>
      </c>
      <c r="Y2891" t="s">
        <v>2619</v>
      </c>
    </row>
    <row r="2892" spans="1:25" x14ac:dyDescent="0.2">
      <c r="A2892" t="s">
        <v>3037</v>
      </c>
      <c r="B2892" t="s">
        <v>3301</v>
      </c>
      <c r="C2892" s="71" t="s">
        <v>5045</v>
      </c>
      <c r="D2892" t="s">
        <v>583</v>
      </c>
      <c r="E2892" t="s">
        <v>584</v>
      </c>
      <c r="F2892" t="s">
        <v>556</v>
      </c>
      <c r="G2892" t="s">
        <v>2619</v>
      </c>
      <c r="H2892" t="s">
        <v>186</v>
      </c>
      <c r="I2892" t="s">
        <v>140</v>
      </c>
      <c r="J2892" t="s">
        <v>37</v>
      </c>
      <c r="K2892" t="s">
        <v>586</v>
      </c>
      <c r="L2892" t="s">
        <v>39</v>
      </c>
      <c r="M2892">
        <v>73000000</v>
      </c>
      <c r="N2892">
        <v>-2678640</v>
      </c>
      <c r="O2892">
        <v>70321360</v>
      </c>
      <c r="P2892">
        <v>0</v>
      </c>
      <c r="Q2892" t="s">
        <v>2621</v>
      </c>
      <c r="R2892" t="s">
        <v>3043</v>
      </c>
      <c r="S2892" t="s">
        <v>11579</v>
      </c>
      <c r="T2892" t="s">
        <v>11580</v>
      </c>
      <c r="U2892" t="s">
        <v>11581</v>
      </c>
      <c r="V2892" t="s">
        <v>11582</v>
      </c>
      <c r="W2892" t="s">
        <v>588</v>
      </c>
      <c r="X2892" t="str">
        <f t="shared" si="45"/>
        <v>Funcionamiento</v>
      </c>
      <c r="Y2892" t="s">
        <v>2619</v>
      </c>
    </row>
    <row r="2893" spans="1:25" x14ac:dyDescent="0.2">
      <c r="A2893" t="s">
        <v>3043</v>
      </c>
      <c r="B2893" t="s">
        <v>3301</v>
      </c>
      <c r="C2893" s="71" t="s">
        <v>5046</v>
      </c>
      <c r="D2893" t="s">
        <v>583</v>
      </c>
      <c r="E2893" t="s">
        <v>584</v>
      </c>
      <c r="F2893" t="s">
        <v>556</v>
      </c>
      <c r="G2893" t="s">
        <v>2619</v>
      </c>
      <c r="H2893" t="s">
        <v>189</v>
      </c>
      <c r="I2893" t="s">
        <v>144</v>
      </c>
      <c r="J2893" t="s">
        <v>37</v>
      </c>
      <c r="K2893" t="s">
        <v>586</v>
      </c>
      <c r="L2893" t="s">
        <v>39</v>
      </c>
      <c r="M2893">
        <v>3200000</v>
      </c>
      <c r="N2893">
        <v>-1790178</v>
      </c>
      <c r="O2893">
        <v>1409822</v>
      </c>
      <c r="P2893">
        <v>199130</v>
      </c>
      <c r="Q2893" t="s">
        <v>2622</v>
      </c>
      <c r="R2893" t="s">
        <v>3045</v>
      </c>
      <c r="S2893" t="s">
        <v>9236</v>
      </c>
      <c r="T2893" t="s">
        <v>9237</v>
      </c>
      <c r="U2893" t="s">
        <v>9238</v>
      </c>
      <c r="V2893" t="s">
        <v>9239</v>
      </c>
      <c r="W2893" t="s">
        <v>588</v>
      </c>
      <c r="X2893" t="str">
        <f t="shared" si="45"/>
        <v>Funcionamiento</v>
      </c>
      <c r="Y2893" t="s">
        <v>2619</v>
      </c>
    </row>
    <row r="2894" spans="1:25" x14ac:dyDescent="0.2">
      <c r="A2894" t="s">
        <v>3045</v>
      </c>
      <c r="B2894" t="s">
        <v>3448</v>
      </c>
      <c r="C2894" s="71" t="s">
        <v>5047</v>
      </c>
      <c r="D2894" t="s">
        <v>583</v>
      </c>
      <c r="E2894" t="s">
        <v>584</v>
      </c>
      <c r="F2894" t="s">
        <v>556</v>
      </c>
      <c r="G2894" t="s">
        <v>2619</v>
      </c>
      <c r="H2894" t="s">
        <v>101</v>
      </c>
      <c r="I2894" t="s">
        <v>142</v>
      </c>
      <c r="J2894" t="s">
        <v>37</v>
      </c>
      <c r="K2894" t="s">
        <v>586</v>
      </c>
      <c r="L2894" t="s">
        <v>39</v>
      </c>
      <c r="M2894">
        <v>63971850</v>
      </c>
      <c r="N2894">
        <v>475252</v>
      </c>
      <c r="O2894">
        <v>64447102</v>
      </c>
      <c r="P2894">
        <v>4089802</v>
      </c>
      <c r="Q2894" t="s">
        <v>2623</v>
      </c>
      <c r="R2894" t="s">
        <v>3052</v>
      </c>
      <c r="S2894" t="s">
        <v>5048</v>
      </c>
      <c r="T2894" t="s">
        <v>5049</v>
      </c>
      <c r="U2894" t="s">
        <v>9240</v>
      </c>
      <c r="V2894" t="s">
        <v>9241</v>
      </c>
      <c r="W2894" t="s">
        <v>3034</v>
      </c>
      <c r="X2894" t="str">
        <f t="shared" si="45"/>
        <v>Funcionamiento</v>
      </c>
      <c r="Y2894" t="s">
        <v>2619</v>
      </c>
    </row>
    <row r="2895" spans="1:25" x14ac:dyDescent="0.2">
      <c r="A2895" t="s">
        <v>3052</v>
      </c>
      <c r="B2895" t="s">
        <v>3053</v>
      </c>
      <c r="C2895" s="71" t="s">
        <v>5050</v>
      </c>
      <c r="D2895" t="s">
        <v>583</v>
      </c>
      <c r="E2895" t="s">
        <v>584</v>
      </c>
      <c r="F2895" t="s">
        <v>556</v>
      </c>
      <c r="G2895" t="s">
        <v>2619</v>
      </c>
      <c r="H2895" t="s">
        <v>167</v>
      </c>
      <c r="I2895" t="s">
        <v>3051</v>
      </c>
      <c r="J2895" t="s">
        <v>37</v>
      </c>
      <c r="K2895" t="s">
        <v>586</v>
      </c>
      <c r="L2895" t="s">
        <v>39</v>
      </c>
      <c r="M2895">
        <v>1436529</v>
      </c>
      <c r="N2895">
        <v>0</v>
      </c>
      <c r="O2895">
        <v>1436529</v>
      </c>
      <c r="P2895">
        <v>0</v>
      </c>
      <c r="Q2895" t="s">
        <v>2624</v>
      </c>
      <c r="R2895" t="s">
        <v>3055</v>
      </c>
      <c r="S2895" t="s">
        <v>5051</v>
      </c>
      <c r="T2895" t="s">
        <v>588</v>
      </c>
      <c r="U2895" t="s">
        <v>4190</v>
      </c>
      <c r="V2895" t="s">
        <v>5052</v>
      </c>
      <c r="W2895" t="s">
        <v>588</v>
      </c>
      <c r="X2895" t="str">
        <f t="shared" si="45"/>
        <v>Funcionamiento</v>
      </c>
      <c r="Y2895" t="s">
        <v>2619</v>
      </c>
    </row>
    <row r="2896" spans="1:25" x14ac:dyDescent="0.2">
      <c r="A2896" t="s">
        <v>3052</v>
      </c>
      <c r="B2896" t="s">
        <v>3053</v>
      </c>
      <c r="C2896" s="71" t="s">
        <v>5050</v>
      </c>
      <c r="D2896" t="s">
        <v>583</v>
      </c>
      <c r="E2896" t="s">
        <v>584</v>
      </c>
      <c r="F2896" t="s">
        <v>556</v>
      </c>
      <c r="G2896" t="s">
        <v>2619</v>
      </c>
      <c r="H2896" t="s">
        <v>178</v>
      </c>
      <c r="I2896" t="s">
        <v>132</v>
      </c>
      <c r="J2896" t="s">
        <v>37</v>
      </c>
      <c r="K2896" t="s">
        <v>586</v>
      </c>
      <c r="L2896" t="s">
        <v>39</v>
      </c>
      <c r="M2896">
        <v>1126074</v>
      </c>
      <c r="N2896">
        <v>0</v>
      </c>
      <c r="O2896">
        <v>1126074</v>
      </c>
      <c r="P2896">
        <v>0</v>
      </c>
      <c r="Q2896" t="s">
        <v>2624</v>
      </c>
      <c r="R2896" t="s">
        <v>3055</v>
      </c>
      <c r="S2896" t="s">
        <v>5051</v>
      </c>
      <c r="T2896" t="s">
        <v>588</v>
      </c>
      <c r="U2896" t="s">
        <v>4190</v>
      </c>
      <c r="V2896" t="s">
        <v>5052</v>
      </c>
      <c r="W2896" t="s">
        <v>588</v>
      </c>
      <c r="X2896" t="str">
        <f t="shared" si="45"/>
        <v>Funcionamiento</v>
      </c>
      <c r="Y2896" t="s">
        <v>2619</v>
      </c>
    </row>
    <row r="2897" spans="1:25" x14ac:dyDescent="0.2">
      <c r="A2897" t="s">
        <v>3052</v>
      </c>
      <c r="B2897" t="s">
        <v>3053</v>
      </c>
      <c r="C2897" s="71" t="s">
        <v>5050</v>
      </c>
      <c r="D2897" t="s">
        <v>583</v>
      </c>
      <c r="E2897" t="s">
        <v>584</v>
      </c>
      <c r="F2897" t="s">
        <v>556</v>
      </c>
      <c r="G2897" t="s">
        <v>2619</v>
      </c>
      <c r="H2897" t="s">
        <v>192</v>
      </c>
      <c r="I2897" t="s">
        <v>147</v>
      </c>
      <c r="J2897" t="s">
        <v>37</v>
      </c>
      <c r="K2897" t="s">
        <v>586</v>
      </c>
      <c r="L2897" t="s">
        <v>39</v>
      </c>
      <c r="M2897">
        <v>39050</v>
      </c>
      <c r="N2897">
        <v>0</v>
      </c>
      <c r="O2897">
        <v>39050</v>
      </c>
      <c r="P2897">
        <v>0</v>
      </c>
      <c r="Q2897" t="s">
        <v>2624</v>
      </c>
      <c r="R2897" t="s">
        <v>3055</v>
      </c>
      <c r="S2897" t="s">
        <v>5051</v>
      </c>
      <c r="T2897" t="s">
        <v>588</v>
      </c>
      <c r="U2897" t="s">
        <v>4190</v>
      </c>
      <c r="V2897" t="s">
        <v>5052</v>
      </c>
      <c r="W2897" t="s">
        <v>588</v>
      </c>
      <c r="X2897" t="str">
        <f t="shared" si="45"/>
        <v>Funcionamiento</v>
      </c>
      <c r="Y2897" t="s">
        <v>2619</v>
      </c>
    </row>
    <row r="2898" spans="1:25" x14ac:dyDescent="0.2">
      <c r="A2898" t="s">
        <v>3052</v>
      </c>
      <c r="B2898" t="s">
        <v>3053</v>
      </c>
      <c r="C2898" s="71" t="s">
        <v>5050</v>
      </c>
      <c r="D2898" t="s">
        <v>583</v>
      </c>
      <c r="E2898" t="s">
        <v>584</v>
      </c>
      <c r="F2898" t="s">
        <v>556</v>
      </c>
      <c r="G2898" t="s">
        <v>2619</v>
      </c>
      <c r="H2898" t="s">
        <v>166</v>
      </c>
      <c r="I2898" t="s">
        <v>120</v>
      </c>
      <c r="J2898" t="s">
        <v>37</v>
      </c>
      <c r="K2898" t="s">
        <v>586</v>
      </c>
      <c r="L2898" t="s">
        <v>39</v>
      </c>
      <c r="M2898">
        <v>941073</v>
      </c>
      <c r="N2898">
        <v>0</v>
      </c>
      <c r="O2898">
        <v>941073</v>
      </c>
      <c r="P2898">
        <v>0</v>
      </c>
      <c r="Q2898" t="s">
        <v>2624</v>
      </c>
      <c r="R2898" t="s">
        <v>3055</v>
      </c>
      <c r="S2898" t="s">
        <v>5051</v>
      </c>
      <c r="T2898" t="s">
        <v>588</v>
      </c>
      <c r="U2898" t="s">
        <v>4190</v>
      </c>
      <c r="V2898" t="s">
        <v>5052</v>
      </c>
      <c r="W2898" t="s">
        <v>588</v>
      </c>
      <c r="X2898" t="str">
        <f t="shared" si="45"/>
        <v>Funcionamiento</v>
      </c>
      <c r="Y2898" t="s">
        <v>2619</v>
      </c>
    </row>
    <row r="2899" spans="1:25" x14ac:dyDescent="0.2">
      <c r="A2899" t="s">
        <v>3052</v>
      </c>
      <c r="B2899" t="s">
        <v>3053</v>
      </c>
      <c r="C2899" s="71" t="s">
        <v>5050</v>
      </c>
      <c r="D2899" t="s">
        <v>583</v>
      </c>
      <c r="E2899" t="s">
        <v>584</v>
      </c>
      <c r="F2899" t="s">
        <v>556</v>
      </c>
      <c r="G2899" t="s">
        <v>2619</v>
      </c>
      <c r="H2899" t="s">
        <v>171</v>
      </c>
      <c r="I2899" t="s">
        <v>125</v>
      </c>
      <c r="J2899" t="s">
        <v>37</v>
      </c>
      <c r="K2899" t="s">
        <v>586</v>
      </c>
      <c r="L2899" t="s">
        <v>39</v>
      </c>
      <c r="M2899">
        <v>890692</v>
      </c>
      <c r="N2899">
        <v>0</v>
      </c>
      <c r="O2899">
        <v>890692</v>
      </c>
      <c r="P2899">
        <v>0</v>
      </c>
      <c r="Q2899" t="s">
        <v>2624</v>
      </c>
      <c r="R2899" t="s">
        <v>3055</v>
      </c>
      <c r="S2899" t="s">
        <v>5051</v>
      </c>
      <c r="T2899" t="s">
        <v>588</v>
      </c>
      <c r="U2899" t="s">
        <v>4190</v>
      </c>
      <c r="V2899" t="s">
        <v>5052</v>
      </c>
      <c r="W2899" t="s">
        <v>588</v>
      </c>
      <c r="X2899" t="str">
        <f t="shared" si="45"/>
        <v>Funcionamiento</v>
      </c>
      <c r="Y2899" t="s">
        <v>2619</v>
      </c>
    </row>
    <row r="2900" spans="1:25" x14ac:dyDescent="0.2">
      <c r="A2900" t="s">
        <v>3052</v>
      </c>
      <c r="B2900" t="s">
        <v>3053</v>
      </c>
      <c r="C2900" s="71" t="s">
        <v>5050</v>
      </c>
      <c r="D2900" t="s">
        <v>583</v>
      </c>
      <c r="E2900" t="s">
        <v>584</v>
      </c>
      <c r="F2900" t="s">
        <v>556</v>
      </c>
      <c r="G2900" t="s">
        <v>2619</v>
      </c>
      <c r="H2900" t="s">
        <v>180</v>
      </c>
      <c r="I2900" t="s">
        <v>134</v>
      </c>
      <c r="J2900" t="s">
        <v>37</v>
      </c>
      <c r="K2900" t="s">
        <v>586</v>
      </c>
      <c r="L2900" t="s">
        <v>39</v>
      </c>
      <c r="M2900">
        <v>93573</v>
      </c>
      <c r="N2900">
        <v>0</v>
      </c>
      <c r="O2900">
        <v>93573</v>
      </c>
      <c r="P2900">
        <v>0</v>
      </c>
      <c r="Q2900" t="s">
        <v>2624</v>
      </c>
      <c r="R2900" t="s">
        <v>3055</v>
      </c>
      <c r="S2900" t="s">
        <v>5051</v>
      </c>
      <c r="T2900" t="s">
        <v>588</v>
      </c>
      <c r="U2900" t="s">
        <v>4190</v>
      </c>
      <c r="V2900" t="s">
        <v>5052</v>
      </c>
      <c r="W2900" t="s">
        <v>588</v>
      </c>
      <c r="X2900" t="str">
        <f t="shared" si="45"/>
        <v>Funcionamiento</v>
      </c>
      <c r="Y2900" t="s">
        <v>2619</v>
      </c>
    </row>
    <row r="2901" spans="1:25" x14ac:dyDescent="0.2">
      <c r="A2901" t="s">
        <v>3052</v>
      </c>
      <c r="B2901" t="s">
        <v>3053</v>
      </c>
      <c r="C2901" s="71" t="s">
        <v>5050</v>
      </c>
      <c r="D2901" t="s">
        <v>583</v>
      </c>
      <c r="E2901" t="s">
        <v>584</v>
      </c>
      <c r="F2901" t="s">
        <v>556</v>
      </c>
      <c r="G2901" t="s">
        <v>2619</v>
      </c>
      <c r="H2901" t="s">
        <v>164</v>
      </c>
      <c r="I2901" t="s">
        <v>118</v>
      </c>
      <c r="J2901" t="s">
        <v>37</v>
      </c>
      <c r="K2901" t="s">
        <v>586</v>
      </c>
      <c r="L2901" t="s">
        <v>39</v>
      </c>
      <c r="M2901">
        <v>42201631</v>
      </c>
      <c r="N2901">
        <v>0</v>
      </c>
      <c r="O2901">
        <v>42201631</v>
      </c>
      <c r="P2901">
        <v>0</v>
      </c>
      <c r="Q2901" t="s">
        <v>2624</v>
      </c>
      <c r="R2901" t="s">
        <v>3055</v>
      </c>
      <c r="S2901" t="s">
        <v>5051</v>
      </c>
      <c r="T2901" t="s">
        <v>588</v>
      </c>
      <c r="U2901" t="s">
        <v>4190</v>
      </c>
      <c r="V2901" t="s">
        <v>5052</v>
      </c>
      <c r="W2901" t="s">
        <v>588</v>
      </c>
      <c r="X2901" t="str">
        <f t="shared" si="45"/>
        <v>Funcionamiento</v>
      </c>
      <c r="Y2901" t="s">
        <v>2619</v>
      </c>
    </row>
    <row r="2902" spans="1:25" x14ac:dyDescent="0.2">
      <c r="A2902" t="s">
        <v>3052</v>
      </c>
      <c r="B2902" t="s">
        <v>3053</v>
      </c>
      <c r="C2902" s="71" t="s">
        <v>5050</v>
      </c>
      <c r="D2902" t="s">
        <v>583</v>
      </c>
      <c r="E2902" t="s">
        <v>584</v>
      </c>
      <c r="F2902" t="s">
        <v>556</v>
      </c>
      <c r="G2902" t="s">
        <v>2619</v>
      </c>
      <c r="H2902" t="s">
        <v>169</v>
      </c>
      <c r="I2902" t="s">
        <v>123</v>
      </c>
      <c r="J2902" t="s">
        <v>37</v>
      </c>
      <c r="K2902" t="s">
        <v>586</v>
      </c>
      <c r="L2902" t="s">
        <v>39</v>
      </c>
      <c r="M2902">
        <v>1350976</v>
      </c>
      <c r="N2902">
        <v>0</v>
      </c>
      <c r="O2902">
        <v>1350976</v>
      </c>
      <c r="P2902">
        <v>0</v>
      </c>
      <c r="Q2902" t="s">
        <v>2624</v>
      </c>
      <c r="R2902" t="s">
        <v>3055</v>
      </c>
      <c r="S2902" t="s">
        <v>5051</v>
      </c>
      <c r="T2902" t="s">
        <v>588</v>
      </c>
      <c r="U2902" t="s">
        <v>4190</v>
      </c>
      <c r="V2902" t="s">
        <v>5052</v>
      </c>
      <c r="W2902" t="s">
        <v>588</v>
      </c>
      <c r="X2902" t="str">
        <f t="shared" si="45"/>
        <v>Funcionamiento</v>
      </c>
      <c r="Y2902" t="s">
        <v>2619</v>
      </c>
    </row>
    <row r="2903" spans="1:25" x14ac:dyDescent="0.2">
      <c r="A2903" t="s">
        <v>3055</v>
      </c>
      <c r="B2903" t="s">
        <v>3053</v>
      </c>
      <c r="C2903" s="71" t="s">
        <v>5053</v>
      </c>
      <c r="D2903" t="s">
        <v>583</v>
      </c>
      <c r="E2903" t="s">
        <v>584</v>
      </c>
      <c r="F2903" t="s">
        <v>556</v>
      </c>
      <c r="G2903" t="s">
        <v>2619</v>
      </c>
      <c r="H2903" t="s">
        <v>173</v>
      </c>
      <c r="I2903" t="s">
        <v>127</v>
      </c>
      <c r="J2903" t="s">
        <v>37</v>
      </c>
      <c r="K2903" t="s">
        <v>586</v>
      </c>
      <c r="L2903" t="s">
        <v>39</v>
      </c>
      <c r="M2903">
        <v>4387500</v>
      </c>
      <c r="N2903">
        <v>0</v>
      </c>
      <c r="O2903">
        <v>4387500</v>
      </c>
      <c r="P2903">
        <v>0</v>
      </c>
      <c r="Q2903" t="s">
        <v>2625</v>
      </c>
      <c r="R2903" t="s">
        <v>3059</v>
      </c>
      <c r="S2903" t="s">
        <v>3068</v>
      </c>
      <c r="T2903" t="s">
        <v>588</v>
      </c>
      <c r="U2903" t="s">
        <v>5054</v>
      </c>
      <c r="V2903" t="s">
        <v>5055</v>
      </c>
      <c r="W2903" t="s">
        <v>588</v>
      </c>
      <c r="X2903" t="str">
        <f t="shared" si="45"/>
        <v>Funcionamiento</v>
      </c>
      <c r="Y2903" t="s">
        <v>2619</v>
      </c>
    </row>
    <row r="2904" spans="1:25" x14ac:dyDescent="0.2">
      <c r="A2904" t="s">
        <v>3055</v>
      </c>
      <c r="B2904" t="s">
        <v>3053</v>
      </c>
      <c r="C2904" s="71" t="s">
        <v>5053</v>
      </c>
      <c r="D2904" t="s">
        <v>583</v>
      </c>
      <c r="E2904" t="s">
        <v>584</v>
      </c>
      <c r="F2904" t="s">
        <v>556</v>
      </c>
      <c r="G2904" t="s">
        <v>2619</v>
      </c>
      <c r="H2904" t="s">
        <v>172</v>
      </c>
      <c r="I2904" t="s">
        <v>126</v>
      </c>
      <c r="J2904" t="s">
        <v>37</v>
      </c>
      <c r="K2904" t="s">
        <v>586</v>
      </c>
      <c r="L2904" t="s">
        <v>39</v>
      </c>
      <c r="M2904">
        <v>6194600</v>
      </c>
      <c r="N2904">
        <v>0</v>
      </c>
      <c r="O2904">
        <v>6194600</v>
      </c>
      <c r="P2904">
        <v>0</v>
      </c>
      <c r="Q2904" t="s">
        <v>2625</v>
      </c>
      <c r="R2904" t="s">
        <v>3059</v>
      </c>
      <c r="S2904" t="s">
        <v>3068</v>
      </c>
      <c r="T2904" t="s">
        <v>588</v>
      </c>
      <c r="U2904" t="s">
        <v>5054</v>
      </c>
      <c r="V2904" t="s">
        <v>5055</v>
      </c>
      <c r="W2904" t="s">
        <v>588</v>
      </c>
      <c r="X2904" t="str">
        <f t="shared" si="45"/>
        <v>Funcionamiento</v>
      </c>
      <c r="Y2904" t="s">
        <v>2619</v>
      </c>
    </row>
    <row r="2905" spans="1:25" x14ac:dyDescent="0.2">
      <c r="A2905" t="s">
        <v>3055</v>
      </c>
      <c r="B2905" t="s">
        <v>3053</v>
      </c>
      <c r="C2905" s="71" t="s">
        <v>5053</v>
      </c>
      <c r="D2905" t="s">
        <v>583</v>
      </c>
      <c r="E2905" t="s">
        <v>584</v>
      </c>
      <c r="F2905" t="s">
        <v>556</v>
      </c>
      <c r="G2905" t="s">
        <v>2619</v>
      </c>
      <c r="H2905" t="s">
        <v>176</v>
      </c>
      <c r="I2905" t="s">
        <v>130</v>
      </c>
      <c r="J2905" t="s">
        <v>37</v>
      </c>
      <c r="K2905" t="s">
        <v>586</v>
      </c>
      <c r="L2905" t="s">
        <v>39</v>
      </c>
      <c r="M2905">
        <v>1648200</v>
      </c>
      <c r="N2905">
        <v>0</v>
      </c>
      <c r="O2905">
        <v>1648200</v>
      </c>
      <c r="P2905">
        <v>0</v>
      </c>
      <c r="Q2905" t="s">
        <v>2625</v>
      </c>
      <c r="R2905" t="s">
        <v>3059</v>
      </c>
      <c r="S2905" t="s">
        <v>3068</v>
      </c>
      <c r="T2905" t="s">
        <v>588</v>
      </c>
      <c r="U2905" t="s">
        <v>5054</v>
      </c>
      <c r="V2905" t="s">
        <v>5055</v>
      </c>
      <c r="W2905" t="s">
        <v>588</v>
      </c>
      <c r="X2905" t="str">
        <f t="shared" si="45"/>
        <v>Funcionamiento</v>
      </c>
      <c r="Y2905" t="s">
        <v>2619</v>
      </c>
    </row>
    <row r="2906" spans="1:25" x14ac:dyDescent="0.2">
      <c r="A2906" t="s">
        <v>3055</v>
      </c>
      <c r="B2906" t="s">
        <v>3053</v>
      </c>
      <c r="C2906" s="71" t="s">
        <v>5053</v>
      </c>
      <c r="D2906" t="s">
        <v>583</v>
      </c>
      <c r="E2906" t="s">
        <v>584</v>
      </c>
      <c r="F2906" t="s">
        <v>556</v>
      </c>
      <c r="G2906" t="s">
        <v>2619</v>
      </c>
      <c r="H2906" t="s">
        <v>174</v>
      </c>
      <c r="I2906" t="s">
        <v>128</v>
      </c>
      <c r="J2906" t="s">
        <v>37</v>
      </c>
      <c r="K2906" t="s">
        <v>586</v>
      </c>
      <c r="L2906" t="s">
        <v>39</v>
      </c>
      <c r="M2906">
        <v>2196700</v>
      </c>
      <c r="N2906">
        <v>0</v>
      </c>
      <c r="O2906">
        <v>2196700</v>
      </c>
      <c r="P2906">
        <v>0</v>
      </c>
      <c r="Q2906" t="s">
        <v>2625</v>
      </c>
      <c r="R2906" t="s">
        <v>3059</v>
      </c>
      <c r="S2906" t="s">
        <v>3068</v>
      </c>
      <c r="T2906" t="s">
        <v>588</v>
      </c>
      <c r="U2906" t="s">
        <v>5054</v>
      </c>
      <c r="V2906" t="s">
        <v>5055</v>
      </c>
      <c r="W2906" t="s">
        <v>588</v>
      </c>
      <c r="X2906" t="str">
        <f t="shared" si="45"/>
        <v>Funcionamiento</v>
      </c>
      <c r="Y2906" t="s">
        <v>2619</v>
      </c>
    </row>
    <row r="2907" spans="1:25" x14ac:dyDescent="0.2">
      <c r="A2907" t="s">
        <v>3055</v>
      </c>
      <c r="B2907" t="s">
        <v>3053</v>
      </c>
      <c r="C2907" s="71" t="s">
        <v>5053</v>
      </c>
      <c r="D2907" t="s">
        <v>583</v>
      </c>
      <c r="E2907" t="s">
        <v>584</v>
      </c>
      <c r="F2907" t="s">
        <v>556</v>
      </c>
      <c r="G2907" t="s">
        <v>2619</v>
      </c>
      <c r="H2907" t="s">
        <v>175</v>
      </c>
      <c r="I2907" t="s">
        <v>129</v>
      </c>
      <c r="J2907" t="s">
        <v>37</v>
      </c>
      <c r="K2907" t="s">
        <v>586</v>
      </c>
      <c r="L2907" t="s">
        <v>39</v>
      </c>
      <c r="M2907">
        <v>491500</v>
      </c>
      <c r="N2907">
        <v>0</v>
      </c>
      <c r="O2907">
        <v>491500</v>
      </c>
      <c r="P2907">
        <v>0</v>
      </c>
      <c r="Q2907" t="s">
        <v>2625</v>
      </c>
      <c r="R2907" t="s">
        <v>3059</v>
      </c>
      <c r="S2907" t="s">
        <v>3068</v>
      </c>
      <c r="T2907" t="s">
        <v>588</v>
      </c>
      <c r="U2907" t="s">
        <v>5054</v>
      </c>
      <c r="V2907" t="s">
        <v>5055</v>
      </c>
      <c r="W2907" t="s">
        <v>588</v>
      </c>
      <c r="X2907" t="str">
        <f t="shared" si="45"/>
        <v>Funcionamiento</v>
      </c>
      <c r="Y2907" t="s">
        <v>2619</v>
      </c>
    </row>
    <row r="2908" spans="1:25" x14ac:dyDescent="0.2">
      <c r="A2908" t="s">
        <v>3055</v>
      </c>
      <c r="B2908" t="s">
        <v>3053</v>
      </c>
      <c r="C2908" s="71" t="s">
        <v>5053</v>
      </c>
      <c r="D2908" t="s">
        <v>583</v>
      </c>
      <c r="E2908" t="s">
        <v>584</v>
      </c>
      <c r="F2908" t="s">
        <v>556</v>
      </c>
      <c r="G2908" t="s">
        <v>2619</v>
      </c>
      <c r="H2908" t="s">
        <v>177</v>
      </c>
      <c r="I2908" t="s">
        <v>131</v>
      </c>
      <c r="J2908" t="s">
        <v>37</v>
      </c>
      <c r="K2908" t="s">
        <v>586</v>
      </c>
      <c r="L2908" t="s">
        <v>39</v>
      </c>
      <c r="M2908">
        <v>1098900</v>
      </c>
      <c r="N2908">
        <v>0</v>
      </c>
      <c r="O2908">
        <v>1098900</v>
      </c>
      <c r="P2908">
        <v>0</v>
      </c>
      <c r="Q2908" t="s">
        <v>2625</v>
      </c>
      <c r="R2908" t="s">
        <v>3059</v>
      </c>
      <c r="S2908" t="s">
        <v>3068</v>
      </c>
      <c r="T2908" t="s">
        <v>588</v>
      </c>
      <c r="U2908" t="s">
        <v>5054</v>
      </c>
      <c r="V2908" t="s">
        <v>5055</v>
      </c>
      <c r="W2908" t="s">
        <v>588</v>
      </c>
      <c r="X2908" t="str">
        <f t="shared" si="45"/>
        <v>Funcionamiento</v>
      </c>
      <c r="Y2908" t="s">
        <v>2619</v>
      </c>
    </row>
    <row r="2909" spans="1:25" x14ac:dyDescent="0.2">
      <c r="A2909" t="s">
        <v>3059</v>
      </c>
      <c r="B2909" t="s">
        <v>3979</v>
      </c>
      <c r="C2909" s="71" t="s">
        <v>5056</v>
      </c>
      <c r="D2909" t="s">
        <v>583</v>
      </c>
      <c r="E2909" t="s">
        <v>584</v>
      </c>
      <c r="F2909" t="s">
        <v>556</v>
      </c>
      <c r="G2909" t="s">
        <v>2619</v>
      </c>
      <c r="H2909" t="s">
        <v>194</v>
      </c>
      <c r="I2909" t="s">
        <v>149</v>
      </c>
      <c r="J2909" t="s">
        <v>37</v>
      </c>
      <c r="K2909" t="s">
        <v>586</v>
      </c>
      <c r="L2909" t="s">
        <v>39</v>
      </c>
      <c r="M2909">
        <v>24198400</v>
      </c>
      <c r="N2909">
        <v>0</v>
      </c>
      <c r="O2909">
        <v>24198400</v>
      </c>
      <c r="P2909">
        <v>0</v>
      </c>
      <c r="Q2909" t="s">
        <v>2626</v>
      </c>
      <c r="R2909" t="s">
        <v>3068</v>
      </c>
      <c r="S2909" t="s">
        <v>3064</v>
      </c>
      <c r="T2909" t="s">
        <v>3088</v>
      </c>
      <c r="U2909" t="s">
        <v>3201</v>
      </c>
      <c r="V2909" t="s">
        <v>5057</v>
      </c>
      <c r="W2909" t="s">
        <v>588</v>
      </c>
      <c r="X2909" t="str">
        <f t="shared" si="45"/>
        <v>Funcionamiento</v>
      </c>
      <c r="Y2909" t="s">
        <v>2619</v>
      </c>
    </row>
    <row r="2910" spans="1:25" x14ac:dyDescent="0.2">
      <c r="A2910" t="s">
        <v>3068</v>
      </c>
      <c r="B2910" t="s">
        <v>3979</v>
      </c>
      <c r="C2910" s="71" t="s">
        <v>5058</v>
      </c>
      <c r="D2910" t="s">
        <v>583</v>
      </c>
      <c r="E2910" t="s">
        <v>584</v>
      </c>
      <c r="F2910" t="s">
        <v>556</v>
      </c>
      <c r="G2910" t="s">
        <v>2619</v>
      </c>
      <c r="H2910" t="s">
        <v>185</v>
      </c>
      <c r="I2910" t="s">
        <v>139</v>
      </c>
      <c r="J2910" t="s">
        <v>37</v>
      </c>
      <c r="K2910" t="s">
        <v>586</v>
      </c>
      <c r="L2910" t="s">
        <v>39</v>
      </c>
      <c r="M2910">
        <v>78400</v>
      </c>
      <c r="N2910">
        <v>0</v>
      </c>
      <c r="O2910">
        <v>78400</v>
      </c>
      <c r="P2910">
        <v>0</v>
      </c>
      <c r="Q2910" t="s">
        <v>2627</v>
      </c>
      <c r="R2910" t="s">
        <v>3065</v>
      </c>
      <c r="S2910" t="s">
        <v>3071</v>
      </c>
      <c r="T2910" t="s">
        <v>3082</v>
      </c>
      <c r="U2910" t="s">
        <v>3073</v>
      </c>
      <c r="V2910" t="s">
        <v>5059</v>
      </c>
      <c r="W2910" t="s">
        <v>588</v>
      </c>
      <c r="X2910" t="str">
        <f t="shared" si="45"/>
        <v>Funcionamiento</v>
      </c>
      <c r="Y2910" t="s">
        <v>2619</v>
      </c>
    </row>
    <row r="2911" spans="1:25" x14ac:dyDescent="0.2">
      <c r="A2911" t="s">
        <v>3068</v>
      </c>
      <c r="B2911" t="s">
        <v>3979</v>
      </c>
      <c r="C2911" s="71" t="s">
        <v>5058</v>
      </c>
      <c r="D2911" t="s">
        <v>583</v>
      </c>
      <c r="E2911" t="s">
        <v>584</v>
      </c>
      <c r="F2911" t="s">
        <v>556</v>
      </c>
      <c r="G2911" t="s">
        <v>2619</v>
      </c>
      <c r="H2911" t="s">
        <v>191</v>
      </c>
      <c r="I2911" t="s">
        <v>146</v>
      </c>
      <c r="J2911" t="s">
        <v>37</v>
      </c>
      <c r="K2911" t="s">
        <v>586</v>
      </c>
      <c r="L2911" t="s">
        <v>39</v>
      </c>
      <c r="M2911">
        <v>258320</v>
      </c>
      <c r="N2911">
        <v>0</v>
      </c>
      <c r="O2911">
        <v>258320</v>
      </c>
      <c r="P2911">
        <v>0</v>
      </c>
      <c r="Q2911" t="s">
        <v>2627</v>
      </c>
      <c r="R2911" t="s">
        <v>3065</v>
      </c>
      <c r="S2911" t="s">
        <v>3071</v>
      </c>
      <c r="T2911" t="s">
        <v>3082</v>
      </c>
      <c r="U2911" t="s">
        <v>3073</v>
      </c>
      <c r="V2911" t="s">
        <v>5059</v>
      </c>
      <c r="W2911" t="s">
        <v>588</v>
      </c>
      <c r="X2911" t="str">
        <f t="shared" si="45"/>
        <v>Funcionamiento</v>
      </c>
      <c r="Y2911" t="s">
        <v>2619</v>
      </c>
    </row>
    <row r="2912" spans="1:25" x14ac:dyDescent="0.2">
      <c r="A2912" t="s">
        <v>3065</v>
      </c>
      <c r="B2912" t="s">
        <v>3473</v>
      </c>
      <c r="C2912" s="71" t="s">
        <v>5060</v>
      </c>
      <c r="D2912" t="s">
        <v>583</v>
      </c>
      <c r="E2912" t="s">
        <v>584</v>
      </c>
      <c r="F2912" t="s">
        <v>3087</v>
      </c>
      <c r="G2912" t="s">
        <v>2619</v>
      </c>
      <c r="H2912" t="s">
        <v>197</v>
      </c>
      <c r="I2912" t="s">
        <v>155</v>
      </c>
      <c r="J2912" t="s">
        <v>37</v>
      </c>
      <c r="K2912" t="s">
        <v>709</v>
      </c>
      <c r="L2912" t="s">
        <v>39</v>
      </c>
      <c r="M2912">
        <v>28522848</v>
      </c>
      <c r="N2912">
        <v>0</v>
      </c>
      <c r="O2912">
        <v>28522848</v>
      </c>
      <c r="P2912">
        <v>24296829</v>
      </c>
      <c r="Q2912" t="s">
        <v>2628</v>
      </c>
      <c r="R2912" t="s">
        <v>3072</v>
      </c>
      <c r="S2912" t="s">
        <v>11583</v>
      </c>
      <c r="T2912" t="s">
        <v>11584</v>
      </c>
      <c r="U2912" t="s">
        <v>11585</v>
      </c>
      <c r="V2912" t="s">
        <v>11586</v>
      </c>
      <c r="W2912" t="s">
        <v>588</v>
      </c>
      <c r="X2912" t="str">
        <f t="shared" si="45"/>
        <v>Inversión</v>
      </c>
      <c r="Y2912" t="s">
        <v>626</v>
      </c>
    </row>
    <row r="2913" spans="1:25" x14ac:dyDescent="0.2">
      <c r="A2913" t="s">
        <v>3072</v>
      </c>
      <c r="B2913" t="s">
        <v>3473</v>
      </c>
      <c r="C2913" s="71" t="s">
        <v>5061</v>
      </c>
      <c r="D2913" t="s">
        <v>583</v>
      </c>
      <c r="E2913" t="s">
        <v>584</v>
      </c>
      <c r="F2913" t="s">
        <v>3087</v>
      </c>
      <c r="G2913" t="s">
        <v>2619</v>
      </c>
      <c r="H2913" t="s">
        <v>197</v>
      </c>
      <c r="I2913" t="s">
        <v>155</v>
      </c>
      <c r="J2913" t="s">
        <v>37</v>
      </c>
      <c r="K2913" t="s">
        <v>709</v>
      </c>
      <c r="L2913" t="s">
        <v>39</v>
      </c>
      <c r="M2913">
        <v>3000000</v>
      </c>
      <c r="N2913">
        <v>6151272</v>
      </c>
      <c r="O2913">
        <v>9151272</v>
      </c>
      <c r="P2913">
        <v>6136832</v>
      </c>
      <c r="Q2913" t="s">
        <v>5062</v>
      </c>
      <c r="R2913" t="s">
        <v>3064</v>
      </c>
      <c r="S2913" t="s">
        <v>8469</v>
      </c>
      <c r="T2913" t="s">
        <v>8470</v>
      </c>
      <c r="U2913" t="s">
        <v>8471</v>
      </c>
      <c r="V2913" t="s">
        <v>8472</v>
      </c>
      <c r="W2913" t="s">
        <v>588</v>
      </c>
      <c r="X2913" t="str">
        <f t="shared" si="45"/>
        <v>Inversión</v>
      </c>
      <c r="Y2913" t="s">
        <v>626</v>
      </c>
    </row>
    <row r="2914" spans="1:25" x14ac:dyDescent="0.2">
      <c r="A2914" t="s">
        <v>3064</v>
      </c>
      <c r="B2914" t="s">
        <v>3075</v>
      </c>
      <c r="C2914" s="71" t="s">
        <v>5063</v>
      </c>
      <c r="D2914" t="s">
        <v>583</v>
      </c>
      <c r="E2914" t="s">
        <v>584</v>
      </c>
      <c r="F2914" t="s">
        <v>556</v>
      </c>
      <c r="G2914" t="s">
        <v>2619</v>
      </c>
      <c r="H2914" t="s">
        <v>166</v>
      </c>
      <c r="I2914" t="s">
        <v>120</v>
      </c>
      <c r="J2914" t="s">
        <v>37</v>
      </c>
      <c r="K2914" t="s">
        <v>586</v>
      </c>
      <c r="L2914" t="s">
        <v>39</v>
      </c>
      <c r="M2914">
        <v>964129</v>
      </c>
      <c r="N2914">
        <v>0</v>
      </c>
      <c r="O2914">
        <v>964129</v>
      </c>
      <c r="P2914">
        <v>0</v>
      </c>
      <c r="Q2914" t="s">
        <v>2629</v>
      </c>
      <c r="R2914" t="s">
        <v>3071</v>
      </c>
      <c r="S2914" t="s">
        <v>4606</v>
      </c>
      <c r="T2914" t="s">
        <v>588</v>
      </c>
      <c r="U2914" t="s">
        <v>5064</v>
      </c>
      <c r="V2914" t="s">
        <v>5065</v>
      </c>
      <c r="W2914" t="s">
        <v>588</v>
      </c>
      <c r="X2914" t="str">
        <f t="shared" si="45"/>
        <v>Funcionamiento</v>
      </c>
      <c r="Y2914" t="s">
        <v>2619</v>
      </c>
    </row>
    <row r="2915" spans="1:25" x14ac:dyDescent="0.2">
      <c r="A2915" t="s">
        <v>3064</v>
      </c>
      <c r="B2915" t="s">
        <v>3075</v>
      </c>
      <c r="C2915" s="71" t="s">
        <v>5063</v>
      </c>
      <c r="D2915" t="s">
        <v>583</v>
      </c>
      <c r="E2915" t="s">
        <v>584</v>
      </c>
      <c r="F2915" t="s">
        <v>556</v>
      </c>
      <c r="G2915" t="s">
        <v>2619</v>
      </c>
      <c r="H2915" t="s">
        <v>171</v>
      </c>
      <c r="I2915" t="s">
        <v>125</v>
      </c>
      <c r="J2915" t="s">
        <v>37</v>
      </c>
      <c r="K2915" t="s">
        <v>586</v>
      </c>
      <c r="L2915" t="s">
        <v>39</v>
      </c>
      <c r="M2915">
        <v>6177155</v>
      </c>
      <c r="N2915">
        <v>0</v>
      </c>
      <c r="O2915">
        <v>6177155</v>
      </c>
      <c r="P2915">
        <v>0</v>
      </c>
      <c r="Q2915" t="s">
        <v>2629</v>
      </c>
      <c r="R2915" t="s">
        <v>3071</v>
      </c>
      <c r="S2915" t="s">
        <v>4606</v>
      </c>
      <c r="T2915" t="s">
        <v>588</v>
      </c>
      <c r="U2915" t="s">
        <v>5064</v>
      </c>
      <c r="V2915" t="s">
        <v>5065</v>
      </c>
      <c r="W2915" t="s">
        <v>588</v>
      </c>
      <c r="X2915" t="str">
        <f t="shared" si="45"/>
        <v>Funcionamiento</v>
      </c>
      <c r="Y2915" t="s">
        <v>2619</v>
      </c>
    </row>
    <row r="2916" spans="1:25" x14ac:dyDescent="0.2">
      <c r="A2916" t="s">
        <v>3064</v>
      </c>
      <c r="B2916" t="s">
        <v>3075</v>
      </c>
      <c r="C2916" s="71" t="s">
        <v>5063</v>
      </c>
      <c r="D2916" t="s">
        <v>583</v>
      </c>
      <c r="E2916" t="s">
        <v>584</v>
      </c>
      <c r="F2916" t="s">
        <v>556</v>
      </c>
      <c r="G2916" t="s">
        <v>2619</v>
      </c>
      <c r="H2916" t="s">
        <v>178</v>
      </c>
      <c r="I2916" t="s">
        <v>132</v>
      </c>
      <c r="J2916" t="s">
        <v>37</v>
      </c>
      <c r="K2916" t="s">
        <v>586</v>
      </c>
      <c r="L2916" t="s">
        <v>39</v>
      </c>
      <c r="M2916">
        <v>6056106</v>
      </c>
      <c r="N2916">
        <v>0</v>
      </c>
      <c r="O2916">
        <v>6056106</v>
      </c>
      <c r="P2916">
        <v>0</v>
      </c>
      <c r="Q2916" t="s">
        <v>2629</v>
      </c>
      <c r="R2916" t="s">
        <v>3071</v>
      </c>
      <c r="S2916" t="s">
        <v>4606</v>
      </c>
      <c r="T2916" t="s">
        <v>588</v>
      </c>
      <c r="U2916" t="s">
        <v>5064</v>
      </c>
      <c r="V2916" t="s">
        <v>5065</v>
      </c>
      <c r="W2916" t="s">
        <v>588</v>
      </c>
      <c r="X2916" t="str">
        <f t="shared" si="45"/>
        <v>Funcionamiento</v>
      </c>
      <c r="Y2916" t="s">
        <v>2619</v>
      </c>
    </row>
    <row r="2917" spans="1:25" x14ac:dyDescent="0.2">
      <c r="A2917" t="s">
        <v>3064</v>
      </c>
      <c r="B2917" t="s">
        <v>3075</v>
      </c>
      <c r="C2917" s="71" t="s">
        <v>5063</v>
      </c>
      <c r="D2917" t="s">
        <v>583</v>
      </c>
      <c r="E2917" t="s">
        <v>584</v>
      </c>
      <c r="F2917" t="s">
        <v>556</v>
      </c>
      <c r="G2917" t="s">
        <v>2619</v>
      </c>
      <c r="H2917" t="s">
        <v>167</v>
      </c>
      <c r="I2917" t="s">
        <v>3051</v>
      </c>
      <c r="J2917" t="s">
        <v>37</v>
      </c>
      <c r="K2917" t="s">
        <v>586</v>
      </c>
      <c r="L2917" t="s">
        <v>39</v>
      </c>
      <c r="M2917">
        <v>1474241</v>
      </c>
      <c r="N2917">
        <v>0</v>
      </c>
      <c r="O2917">
        <v>1474241</v>
      </c>
      <c r="P2917">
        <v>0</v>
      </c>
      <c r="Q2917" t="s">
        <v>2629</v>
      </c>
      <c r="R2917" t="s">
        <v>3071</v>
      </c>
      <c r="S2917" t="s">
        <v>4606</v>
      </c>
      <c r="T2917" t="s">
        <v>588</v>
      </c>
      <c r="U2917" t="s">
        <v>5064</v>
      </c>
      <c r="V2917" t="s">
        <v>5065</v>
      </c>
      <c r="W2917" t="s">
        <v>588</v>
      </c>
      <c r="X2917" t="str">
        <f t="shared" si="45"/>
        <v>Funcionamiento</v>
      </c>
      <c r="Y2917" t="s">
        <v>2619</v>
      </c>
    </row>
    <row r="2918" spans="1:25" x14ac:dyDescent="0.2">
      <c r="A2918" t="s">
        <v>3064</v>
      </c>
      <c r="B2918" t="s">
        <v>3075</v>
      </c>
      <c r="C2918" s="71" t="s">
        <v>5063</v>
      </c>
      <c r="D2918" t="s">
        <v>583</v>
      </c>
      <c r="E2918" t="s">
        <v>584</v>
      </c>
      <c r="F2918" t="s">
        <v>556</v>
      </c>
      <c r="G2918" t="s">
        <v>2619</v>
      </c>
      <c r="H2918" t="s">
        <v>169</v>
      </c>
      <c r="I2918" t="s">
        <v>123</v>
      </c>
      <c r="J2918" t="s">
        <v>37</v>
      </c>
      <c r="K2918" t="s">
        <v>586</v>
      </c>
      <c r="L2918" t="s">
        <v>39</v>
      </c>
      <c r="M2918">
        <v>1163946</v>
      </c>
      <c r="N2918">
        <v>0</v>
      </c>
      <c r="O2918">
        <v>1163946</v>
      </c>
      <c r="P2918">
        <v>0</v>
      </c>
      <c r="Q2918" t="s">
        <v>2629</v>
      </c>
      <c r="R2918" t="s">
        <v>3071</v>
      </c>
      <c r="S2918" t="s">
        <v>4606</v>
      </c>
      <c r="T2918" t="s">
        <v>588</v>
      </c>
      <c r="U2918" t="s">
        <v>5064</v>
      </c>
      <c r="V2918" t="s">
        <v>5065</v>
      </c>
      <c r="W2918" t="s">
        <v>588</v>
      </c>
      <c r="X2918" t="str">
        <f t="shared" si="45"/>
        <v>Funcionamiento</v>
      </c>
      <c r="Y2918" t="s">
        <v>2619</v>
      </c>
    </row>
    <row r="2919" spans="1:25" x14ac:dyDescent="0.2">
      <c r="A2919" t="s">
        <v>3064</v>
      </c>
      <c r="B2919" t="s">
        <v>3075</v>
      </c>
      <c r="C2919" s="71" t="s">
        <v>5063</v>
      </c>
      <c r="D2919" t="s">
        <v>583</v>
      </c>
      <c r="E2919" t="s">
        <v>584</v>
      </c>
      <c r="F2919" t="s">
        <v>556</v>
      </c>
      <c r="G2919" t="s">
        <v>2619</v>
      </c>
      <c r="H2919" t="s">
        <v>180</v>
      </c>
      <c r="I2919" t="s">
        <v>134</v>
      </c>
      <c r="J2919" t="s">
        <v>37</v>
      </c>
      <c r="K2919" t="s">
        <v>586</v>
      </c>
      <c r="L2919" t="s">
        <v>39</v>
      </c>
      <c r="M2919">
        <v>490361</v>
      </c>
      <c r="N2919">
        <v>0</v>
      </c>
      <c r="O2919">
        <v>490361</v>
      </c>
      <c r="P2919">
        <v>0</v>
      </c>
      <c r="Q2919" t="s">
        <v>2629</v>
      </c>
      <c r="R2919" t="s">
        <v>3071</v>
      </c>
      <c r="S2919" t="s">
        <v>4606</v>
      </c>
      <c r="T2919" t="s">
        <v>588</v>
      </c>
      <c r="U2919" t="s">
        <v>5064</v>
      </c>
      <c r="V2919" t="s">
        <v>5065</v>
      </c>
      <c r="W2919" t="s">
        <v>588</v>
      </c>
      <c r="X2919" t="str">
        <f t="shared" si="45"/>
        <v>Funcionamiento</v>
      </c>
      <c r="Y2919" t="s">
        <v>2619</v>
      </c>
    </row>
    <row r="2920" spans="1:25" x14ac:dyDescent="0.2">
      <c r="A2920" t="s">
        <v>3064</v>
      </c>
      <c r="B2920" t="s">
        <v>3075</v>
      </c>
      <c r="C2920" s="71" t="s">
        <v>5063</v>
      </c>
      <c r="D2920" t="s">
        <v>583</v>
      </c>
      <c r="E2920" t="s">
        <v>584</v>
      </c>
      <c r="F2920" t="s">
        <v>556</v>
      </c>
      <c r="G2920" t="s">
        <v>2619</v>
      </c>
      <c r="H2920" t="s">
        <v>164</v>
      </c>
      <c r="I2920" t="s">
        <v>118</v>
      </c>
      <c r="J2920" t="s">
        <v>37</v>
      </c>
      <c r="K2920" t="s">
        <v>586</v>
      </c>
      <c r="L2920" t="s">
        <v>39</v>
      </c>
      <c r="M2920">
        <v>47686791</v>
      </c>
      <c r="N2920">
        <v>0</v>
      </c>
      <c r="O2920">
        <v>47686791</v>
      </c>
      <c r="P2920">
        <v>0</v>
      </c>
      <c r="Q2920" t="s">
        <v>2629</v>
      </c>
      <c r="R2920" t="s">
        <v>3071</v>
      </c>
      <c r="S2920" t="s">
        <v>4606</v>
      </c>
      <c r="T2920" t="s">
        <v>588</v>
      </c>
      <c r="U2920" t="s">
        <v>5064</v>
      </c>
      <c r="V2920" t="s">
        <v>5065</v>
      </c>
      <c r="W2920" t="s">
        <v>588</v>
      </c>
      <c r="X2920" t="str">
        <f t="shared" si="45"/>
        <v>Funcionamiento</v>
      </c>
      <c r="Y2920" t="s">
        <v>2619</v>
      </c>
    </row>
    <row r="2921" spans="1:25" x14ac:dyDescent="0.2">
      <c r="A2921" t="s">
        <v>3071</v>
      </c>
      <c r="B2921" t="s">
        <v>3075</v>
      </c>
      <c r="C2921" s="71" t="s">
        <v>5066</v>
      </c>
      <c r="D2921" t="s">
        <v>583</v>
      </c>
      <c r="E2921" t="s">
        <v>584</v>
      </c>
      <c r="F2921" t="s">
        <v>556</v>
      </c>
      <c r="G2921" t="s">
        <v>2619</v>
      </c>
      <c r="H2921" t="s">
        <v>175</v>
      </c>
      <c r="I2921" t="s">
        <v>129</v>
      </c>
      <c r="J2921" t="s">
        <v>37</v>
      </c>
      <c r="K2921" t="s">
        <v>586</v>
      </c>
      <c r="L2921" t="s">
        <v>39</v>
      </c>
      <c r="M2921">
        <v>549700</v>
      </c>
      <c r="N2921">
        <v>0</v>
      </c>
      <c r="O2921">
        <v>549700</v>
      </c>
      <c r="P2921">
        <v>0</v>
      </c>
      <c r="Q2921" t="s">
        <v>2630</v>
      </c>
      <c r="R2921" t="s">
        <v>3088</v>
      </c>
      <c r="S2921" t="s">
        <v>3097</v>
      </c>
      <c r="T2921" t="s">
        <v>588</v>
      </c>
      <c r="U2921" t="s">
        <v>5067</v>
      </c>
      <c r="V2921" t="s">
        <v>5068</v>
      </c>
      <c r="W2921" t="s">
        <v>588</v>
      </c>
      <c r="X2921" t="str">
        <f t="shared" si="45"/>
        <v>Funcionamiento</v>
      </c>
      <c r="Y2921" t="s">
        <v>2619</v>
      </c>
    </row>
    <row r="2922" spans="1:25" x14ac:dyDescent="0.2">
      <c r="A2922" t="s">
        <v>3071</v>
      </c>
      <c r="B2922" t="s">
        <v>3075</v>
      </c>
      <c r="C2922" s="71" t="s">
        <v>5066</v>
      </c>
      <c r="D2922" t="s">
        <v>583</v>
      </c>
      <c r="E2922" t="s">
        <v>584</v>
      </c>
      <c r="F2922" t="s">
        <v>556</v>
      </c>
      <c r="G2922" t="s">
        <v>2619</v>
      </c>
      <c r="H2922" t="s">
        <v>176</v>
      </c>
      <c r="I2922" t="s">
        <v>130</v>
      </c>
      <c r="J2922" t="s">
        <v>37</v>
      </c>
      <c r="K2922" t="s">
        <v>586</v>
      </c>
      <c r="L2922" t="s">
        <v>39</v>
      </c>
      <c r="M2922">
        <v>1763000</v>
      </c>
      <c r="N2922">
        <v>0</v>
      </c>
      <c r="O2922">
        <v>1763000</v>
      </c>
      <c r="P2922">
        <v>0</v>
      </c>
      <c r="Q2922" t="s">
        <v>2630</v>
      </c>
      <c r="R2922" t="s">
        <v>3088</v>
      </c>
      <c r="S2922" t="s">
        <v>3097</v>
      </c>
      <c r="T2922" t="s">
        <v>588</v>
      </c>
      <c r="U2922" t="s">
        <v>5067</v>
      </c>
      <c r="V2922" t="s">
        <v>5068</v>
      </c>
      <c r="W2922" t="s">
        <v>588</v>
      </c>
      <c r="X2922" t="str">
        <f t="shared" si="45"/>
        <v>Funcionamiento</v>
      </c>
      <c r="Y2922" t="s">
        <v>2619</v>
      </c>
    </row>
    <row r="2923" spans="1:25" x14ac:dyDescent="0.2">
      <c r="A2923" t="s">
        <v>3071</v>
      </c>
      <c r="B2923" t="s">
        <v>3075</v>
      </c>
      <c r="C2923" s="71" t="s">
        <v>5066</v>
      </c>
      <c r="D2923" t="s">
        <v>583</v>
      </c>
      <c r="E2923" t="s">
        <v>584</v>
      </c>
      <c r="F2923" t="s">
        <v>556</v>
      </c>
      <c r="G2923" t="s">
        <v>2619</v>
      </c>
      <c r="H2923" t="s">
        <v>173</v>
      </c>
      <c r="I2923" t="s">
        <v>127</v>
      </c>
      <c r="J2923" t="s">
        <v>37</v>
      </c>
      <c r="K2923" t="s">
        <v>586</v>
      </c>
      <c r="L2923" t="s">
        <v>39</v>
      </c>
      <c r="M2923">
        <v>4371800</v>
      </c>
      <c r="N2923">
        <v>0</v>
      </c>
      <c r="O2923">
        <v>4371800</v>
      </c>
      <c r="P2923">
        <v>0</v>
      </c>
      <c r="Q2923" t="s">
        <v>2630</v>
      </c>
      <c r="R2923" t="s">
        <v>3088</v>
      </c>
      <c r="S2923" t="s">
        <v>3097</v>
      </c>
      <c r="T2923" t="s">
        <v>588</v>
      </c>
      <c r="U2923" t="s">
        <v>5067</v>
      </c>
      <c r="V2923" t="s">
        <v>5068</v>
      </c>
      <c r="W2923" t="s">
        <v>588</v>
      </c>
      <c r="X2923" t="str">
        <f t="shared" si="45"/>
        <v>Funcionamiento</v>
      </c>
      <c r="Y2923" t="s">
        <v>2619</v>
      </c>
    </row>
    <row r="2924" spans="1:25" x14ac:dyDescent="0.2">
      <c r="A2924" t="s">
        <v>3071</v>
      </c>
      <c r="B2924" t="s">
        <v>3075</v>
      </c>
      <c r="C2924" s="71" t="s">
        <v>5066</v>
      </c>
      <c r="D2924" t="s">
        <v>583</v>
      </c>
      <c r="E2924" t="s">
        <v>584</v>
      </c>
      <c r="F2924" t="s">
        <v>556</v>
      </c>
      <c r="G2924" t="s">
        <v>2619</v>
      </c>
      <c r="H2924" t="s">
        <v>177</v>
      </c>
      <c r="I2924" t="s">
        <v>131</v>
      </c>
      <c r="J2924" t="s">
        <v>37</v>
      </c>
      <c r="K2924" t="s">
        <v>586</v>
      </c>
      <c r="L2924" t="s">
        <v>39</v>
      </c>
      <c r="M2924">
        <v>1175400</v>
      </c>
      <c r="N2924">
        <v>0</v>
      </c>
      <c r="O2924">
        <v>1175400</v>
      </c>
      <c r="P2924">
        <v>0</v>
      </c>
      <c r="Q2924" t="s">
        <v>2630</v>
      </c>
      <c r="R2924" t="s">
        <v>3088</v>
      </c>
      <c r="S2924" t="s">
        <v>3097</v>
      </c>
      <c r="T2924" t="s">
        <v>588</v>
      </c>
      <c r="U2924" t="s">
        <v>5067</v>
      </c>
      <c r="V2924" t="s">
        <v>5068</v>
      </c>
      <c r="W2924" t="s">
        <v>588</v>
      </c>
      <c r="X2924" t="str">
        <f t="shared" si="45"/>
        <v>Funcionamiento</v>
      </c>
      <c r="Y2924" t="s">
        <v>2619</v>
      </c>
    </row>
    <row r="2925" spans="1:25" x14ac:dyDescent="0.2">
      <c r="A2925" t="s">
        <v>3071</v>
      </c>
      <c r="B2925" t="s">
        <v>3075</v>
      </c>
      <c r="C2925" s="71" t="s">
        <v>5066</v>
      </c>
      <c r="D2925" t="s">
        <v>583</v>
      </c>
      <c r="E2925" t="s">
        <v>584</v>
      </c>
      <c r="F2925" t="s">
        <v>556</v>
      </c>
      <c r="G2925" t="s">
        <v>2619</v>
      </c>
      <c r="H2925" t="s">
        <v>174</v>
      </c>
      <c r="I2925" t="s">
        <v>128</v>
      </c>
      <c r="J2925" t="s">
        <v>37</v>
      </c>
      <c r="K2925" t="s">
        <v>586</v>
      </c>
      <c r="L2925" t="s">
        <v>39</v>
      </c>
      <c r="M2925">
        <v>2349700</v>
      </c>
      <c r="N2925">
        <v>0</v>
      </c>
      <c r="O2925">
        <v>2349700</v>
      </c>
      <c r="P2925">
        <v>0</v>
      </c>
      <c r="Q2925" t="s">
        <v>2630</v>
      </c>
      <c r="R2925" t="s">
        <v>3088</v>
      </c>
      <c r="S2925" t="s">
        <v>3097</v>
      </c>
      <c r="T2925" t="s">
        <v>588</v>
      </c>
      <c r="U2925" t="s">
        <v>5067</v>
      </c>
      <c r="V2925" t="s">
        <v>5068</v>
      </c>
      <c r="W2925" t="s">
        <v>588</v>
      </c>
      <c r="X2925" t="str">
        <f t="shared" si="45"/>
        <v>Funcionamiento</v>
      </c>
      <c r="Y2925" t="s">
        <v>2619</v>
      </c>
    </row>
    <row r="2926" spans="1:25" x14ac:dyDescent="0.2">
      <c r="A2926" t="s">
        <v>3071</v>
      </c>
      <c r="B2926" t="s">
        <v>3075</v>
      </c>
      <c r="C2926" s="71" t="s">
        <v>5066</v>
      </c>
      <c r="D2926" t="s">
        <v>583</v>
      </c>
      <c r="E2926" t="s">
        <v>584</v>
      </c>
      <c r="F2926" t="s">
        <v>556</v>
      </c>
      <c r="G2926" t="s">
        <v>2619</v>
      </c>
      <c r="H2926" t="s">
        <v>172</v>
      </c>
      <c r="I2926" t="s">
        <v>126</v>
      </c>
      <c r="J2926" t="s">
        <v>37</v>
      </c>
      <c r="K2926" t="s">
        <v>586</v>
      </c>
      <c r="L2926" t="s">
        <v>39</v>
      </c>
      <c r="M2926">
        <v>6172000</v>
      </c>
      <c r="N2926">
        <v>0</v>
      </c>
      <c r="O2926">
        <v>6172000</v>
      </c>
      <c r="P2926">
        <v>0</v>
      </c>
      <c r="Q2926" t="s">
        <v>2630</v>
      </c>
      <c r="R2926" t="s">
        <v>3088</v>
      </c>
      <c r="S2926" t="s">
        <v>3097</v>
      </c>
      <c r="T2926" t="s">
        <v>588</v>
      </c>
      <c r="U2926" t="s">
        <v>5067</v>
      </c>
      <c r="V2926" t="s">
        <v>5068</v>
      </c>
      <c r="W2926" t="s">
        <v>588</v>
      </c>
      <c r="X2926" t="str">
        <f t="shared" si="45"/>
        <v>Funcionamiento</v>
      </c>
      <c r="Y2926" t="s">
        <v>2619</v>
      </c>
    </row>
    <row r="2927" spans="1:25" x14ac:dyDescent="0.2">
      <c r="A2927" t="s">
        <v>3088</v>
      </c>
      <c r="B2927" t="s">
        <v>3752</v>
      </c>
      <c r="C2927" s="71" t="s">
        <v>5069</v>
      </c>
      <c r="D2927" t="s">
        <v>583</v>
      </c>
      <c r="E2927" t="s">
        <v>584</v>
      </c>
      <c r="F2927" t="s">
        <v>556</v>
      </c>
      <c r="G2927" t="s">
        <v>2619</v>
      </c>
      <c r="H2927" t="s">
        <v>184</v>
      </c>
      <c r="I2927" t="s">
        <v>138</v>
      </c>
      <c r="J2927" t="s">
        <v>37</v>
      </c>
      <c r="K2927" t="s">
        <v>586</v>
      </c>
      <c r="L2927" t="s">
        <v>39</v>
      </c>
      <c r="M2927">
        <v>900000</v>
      </c>
      <c r="N2927">
        <v>0</v>
      </c>
      <c r="O2927">
        <v>900000</v>
      </c>
      <c r="P2927">
        <v>0</v>
      </c>
      <c r="Q2927" t="s">
        <v>2631</v>
      </c>
      <c r="R2927" t="s">
        <v>3091</v>
      </c>
      <c r="S2927" t="s">
        <v>3536</v>
      </c>
      <c r="T2927" t="s">
        <v>588</v>
      </c>
      <c r="U2927" t="s">
        <v>588</v>
      </c>
      <c r="V2927" t="s">
        <v>588</v>
      </c>
      <c r="W2927" t="s">
        <v>588</v>
      </c>
      <c r="X2927" t="str">
        <f t="shared" si="45"/>
        <v>Funcionamiento</v>
      </c>
      <c r="Y2927" t="s">
        <v>2619</v>
      </c>
    </row>
    <row r="2928" spans="1:25" x14ac:dyDescent="0.2">
      <c r="A2928" t="s">
        <v>3091</v>
      </c>
      <c r="B2928" t="s">
        <v>3998</v>
      </c>
      <c r="C2928" s="71" t="s">
        <v>5070</v>
      </c>
      <c r="D2928" t="s">
        <v>583</v>
      </c>
      <c r="E2928" t="s">
        <v>644</v>
      </c>
      <c r="F2928" t="s">
        <v>3087</v>
      </c>
      <c r="G2928" t="s">
        <v>2619</v>
      </c>
      <c r="H2928" t="s">
        <v>197</v>
      </c>
      <c r="I2928" t="s">
        <v>155</v>
      </c>
      <c r="J2928" t="s">
        <v>37</v>
      </c>
      <c r="K2928" t="s">
        <v>586</v>
      </c>
      <c r="L2928" t="s">
        <v>39</v>
      </c>
      <c r="M2928">
        <v>127416240</v>
      </c>
      <c r="N2928">
        <v>-127416240</v>
      </c>
      <c r="O2928">
        <v>0</v>
      </c>
      <c r="P2928">
        <v>0</v>
      </c>
      <c r="Q2928" t="s">
        <v>2632</v>
      </c>
      <c r="R2928" t="s">
        <v>3082</v>
      </c>
      <c r="S2928" t="s">
        <v>588</v>
      </c>
      <c r="T2928" t="s">
        <v>588</v>
      </c>
      <c r="U2928" t="s">
        <v>588</v>
      </c>
      <c r="V2928" t="s">
        <v>588</v>
      </c>
      <c r="W2928" t="s">
        <v>588</v>
      </c>
      <c r="X2928" t="str">
        <f t="shared" si="45"/>
        <v>Inversión</v>
      </c>
      <c r="Y2928" t="s">
        <v>626</v>
      </c>
    </row>
    <row r="2929" spans="1:25" x14ac:dyDescent="0.2">
      <c r="A2929" t="s">
        <v>3082</v>
      </c>
      <c r="B2929" t="s">
        <v>3998</v>
      </c>
      <c r="C2929" s="71" t="s">
        <v>5071</v>
      </c>
      <c r="D2929" t="s">
        <v>583</v>
      </c>
      <c r="E2929" t="s">
        <v>584</v>
      </c>
      <c r="F2929" t="s">
        <v>3087</v>
      </c>
      <c r="G2929" t="s">
        <v>2619</v>
      </c>
      <c r="H2929" t="s">
        <v>197</v>
      </c>
      <c r="I2929" t="s">
        <v>155</v>
      </c>
      <c r="J2929" t="s">
        <v>37</v>
      </c>
      <c r="K2929" t="s">
        <v>586</v>
      </c>
      <c r="L2929" t="s">
        <v>39</v>
      </c>
      <c r="M2929">
        <v>31807890</v>
      </c>
      <c r="N2929">
        <v>0</v>
      </c>
      <c r="O2929">
        <v>31807890</v>
      </c>
      <c r="P2929">
        <v>0</v>
      </c>
      <c r="Q2929" t="s">
        <v>2633</v>
      </c>
      <c r="R2929" t="s">
        <v>3102</v>
      </c>
      <c r="S2929" t="s">
        <v>3165</v>
      </c>
      <c r="T2929" t="s">
        <v>3245</v>
      </c>
      <c r="U2929" t="s">
        <v>9242</v>
      </c>
      <c r="V2929" t="s">
        <v>9243</v>
      </c>
      <c r="W2929" t="s">
        <v>588</v>
      </c>
      <c r="X2929" t="str">
        <f t="shared" si="45"/>
        <v>Inversión</v>
      </c>
      <c r="Y2929" t="s">
        <v>626</v>
      </c>
    </row>
    <row r="2930" spans="1:25" x14ac:dyDescent="0.2">
      <c r="A2930" t="s">
        <v>3102</v>
      </c>
      <c r="B2930" t="s">
        <v>3998</v>
      </c>
      <c r="C2930" s="71" t="s">
        <v>5072</v>
      </c>
      <c r="D2930" t="s">
        <v>583</v>
      </c>
      <c r="E2930" t="s">
        <v>584</v>
      </c>
      <c r="F2930" t="s">
        <v>3087</v>
      </c>
      <c r="G2930" t="s">
        <v>2619</v>
      </c>
      <c r="H2930" t="s">
        <v>197</v>
      </c>
      <c r="I2930" t="s">
        <v>155</v>
      </c>
      <c r="J2930" t="s">
        <v>37</v>
      </c>
      <c r="K2930" t="s">
        <v>586</v>
      </c>
      <c r="L2930" t="s">
        <v>39</v>
      </c>
      <c r="M2930">
        <v>23343057</v>
      </c>
      <c r="N2930">
        <v>0</v>
      </c>
      <c r="O2930">
        <v>23343057</v>
      </c>
      <c r="P2930">
        <v>0</v>
      </c>
      <c r="Q2930" t="s">
        <v>2634</v>
      </c>
      <c r="R2930" t="s">
        <v>3097</v>
      </c>
      <c r="S2930" t="s">
        <v>3215</v>
      </c>
      <c r="T2930" t="s">
        <v>3166</v>
      </c>
      <c r="U2930" t="s">
        <v>9244</v>
      </c>
      <c r="V2930" t="s">
        <v>9245</v>
      </c>
      <c r="W2930" t="s">
        <v>588</v>
      </c>
      <c r="X2930" t="str">
        <f t="shared" si="45"/>
        <v>Inversión</v>
      </c>
      <c r="Y2930" t="s">
        <v>626</v>
      </c>
    </row>
    <row r="2931" spans="1:25" x14ac:dyDescent="0.2">
      <c r="A2931" t="s">
        <v>3097</v>
      </c>
      <c r="B2931" t="s">
        <v>3998</v>
      </c>
      <c r="C2931" s="71" t="s">
        <v>5073</v>
      </c>
      <c r="D2931" t="s">
        <v>583</v>
      </c>
      <c r="E2931" t="s">
        <v>584</v>
      </c>
      <c r="F2931" t="s">
        <v>3087</v>
      </c>
      <c r="G2931" t="s">
        <v>2619</v>
      </c>
      <c r="H2931" t="s">
        <v>197</v>
      </c>
      <c r="I2931" t="s">
        <v>155</v>
      </c>
      <c r="J2931" t="s">
        <v>37</v>
      </c>
      <c r="K2931" t="s">
        <v>586</v>
      </c>
      <c r="L2931" t="s">
        <v>39</v>
      </c>
      <c r="M2931">
        <v>94146444</v>
      </c>
      <c r="N2931">
        <v>-1651692</v>
      </c>
      <c r="O2931">
        <v>92494752</v>
      </c>
      <c r="P2931">
        <v>0</v>
      </c>
      <c r="Q2931" t="s">
        <v>2635</v>
      </c>
      <c r="R2931" t="s">
        <v>3110</v>
      </c>
      <c r="S2931" t="s">
        <v>5074</v>
      </c>
      <c r="T2931" t="s">
        <v>5075</v>
      </c>
      <c r="U2931" t="s">
        <v>9246</v>
      </c>
      <c r="V2931" t="s">
        <v>9247</v>
      </c>
      <c r="W2931" t="s">
        <v>588</v>
      </c>
      <c r="X2931" t="str">
        <f t="shared" si="45"/>
        <v>Inversión</v>
      </c>
      <c r="Y2931" t="s">
        <v>626</v>
      </c>
    </row>
    <row r="2932" spans="1:25" x14ac:dyDescent="0.2">
      <c r="A2932" t="s">
        <v>3110</v>
      </c>
      <c r="B2932" t="s">
        <v>3998</v>
      </c>
      <c r="C2932" s="71" t="s">
        <v>5076</v>
      </c>
      <c r="D2932" t="s">
        <v>583</v>
      </c>
      <c r="E2932" t="s">
        <v>584</v>
      </c>
      <c r="F2932" t="s">
        <v>3087</v>
      </c>
      <c r="G2932" t="s">
        <v>2619</v>
      </c>
      <c r="H2932" t="s">
        <v>197</v>
      </c>
      <c r="I2932" t="s">
        <v>155</v>
      </c>
      <c r="J2932" t="s">
        <v>37</v>
      </c>
      <c r="K2932" t="s">
        <v>586</v>
      </c>
      <c r="L2932" t="s">
        <v>39</v>
      </c>
      <c r="M2932">
        <v>24639894</v>
      </c>
      <c r="N2932">
        <v>0</v>
      </c>
      <c r="O2932">
        <v>24639894</v>
      </c>
      <c r="P2932">
        <v>0</v>
      </c>
      <c r="Q2932" t="s">
        <v>2636</v>
      </c>
      <c r="R2932" t="s">
        <v>3114</v>
      </c>
      <c r="S2932" t="s">
        <v>3155</v>
      </c>
      <c r="T2932" t="s">
        <v>3235</v>
      </c>
      <c r="U2932" t="s">
        <v>9248</v>
      </c>
      <c r="V2932" t="s">
        <v>9249</v>
      </c>
      <c r="W2932" t="s">
        <v>588</v>
      </c>
      <c r="X2932" t="str">
        <f t="shared" si="45"/>
        <v>Inversión</v>
      </c>
      <c r="Y2932" t="s">
        <v>626</v>
      </c>
    </row>
    <row r="2933" spans="1:25" x14ac:dyDescent="0.2">
      <c r="A2933" t="s">
        <v>3114</v>
      </c>
      <c r="B2933" t="s">
        <v>3998</v>
      </c>
      <c r="C2933" s="71" t="s">
        <v>5077</v>
      </c>
      <c r="D2933" t="s">
        <v>583</v>
      </c>
      <c r="E2933" t="s">
        <v>584</v>
      </c>
      <c r="F2933" t="s">
        <v>3087</v>
      </c>
      <c r="G2933" t="s">
        <v>2619</v>
      </c>
      <c r="H2933" t="s">
        <v>197</v>
      </c>
      <c r="I2933" t="s">
        <v>155</v>
      </c>
      <c r="J2933" t="s">
        <v>37</v>
      </c>
      <c r="K2933" t="s">
        <v>586</v>
      </c>
      <c r="L2933" t="s">
        <v>39</v>
      </c>
      <c r="M2933">
        <v>18333918</v>
      </c>
      <c r="N2933">
        <v>0</v>
      </c>
      <c r="O2933">
        <v>18333918</v>
      </c>
      <c r="P2933">
        <v>0</v>
      </c>
      <c r="Q2933" t="s">
        <v>5078</v>
      </c>
      <c r="R2933" t="s">
        <v>3122</v>
      </c>
      <c r="S2933" t="s">
        <v>3171</v>
      </c>
      <c r="T2933" t="s">
        <v>3272</v>
      </c>
      <c r="U2933" t="s">
        <v>9250</v>
      </c>
      <c r="V2933" t="s">
        <v>9251</v>
      </c>
      <c r="W2933" t="s">
        <v>588</v>
      </c>
      <c r="X2933" t="str">
        <f t="shared" si="45"/>
        <v>Inversión</v>
      </c>
      <c r="Y2933" t="s">
        <v>626</v>
      </c>
    </row>
    <row r="2934" spans="1:25" x14ac:dyDescent="0.2">
      <c r="A2934" t="s">
        <v>3103</v>
      </c>
      <c r="B2934" t="s">
        <v>3998</v>
      </c>
      <c r="C2934" s="71" t="s">
        <v>5079</v>
      </c>
      <c r="D2934" t="s">
        <v>583</v>
      </c>
      <c r="E2934" t="s">
        <v>584</v>
      </c>
      <c r="F2934" t="s">
        <v>3087</v>
      </c>
      <c r="G2934" t="s">
        <v>2619</v>
      </c>
      <c r="H2934" t="s">
        <v>197</v>
      </c>
      <c r="I2934" t="s">
        <v>155</v>
      </c>
      <c r="J2934" t="s">
        <v>37</v>
      </c>
      <c r="K2934" t="s">
        <v>586</v>
      </c>
      <c r="L2934" t="s">
        <v>39</v>
      </c>
      <c r="M2934">
        <v>19352469</v>
      </c>
      <c r="N2934">
        <v>0</v>
      </c>
      <c r="O2934">
        <v>19352469</v>
      </c>
      <c r="P2934">
        <v>0</v>
      </c>
      <c r="Q2934" t="s">
        <v>5080</v>
      </c>
      <c r="R2934" t="s">
        <v>3135</v>
      </c>
      <c r="S2934" t="s">
        <v>3132</v>
      </c>
      <c r="T2934" t="s">
        <v>3184</v>
      </c>
      <c r="U2934" t="s">
        <v>9252</v>
      </c>
      <c r="V2934" t="s">
        <v>9253</v>
      </c>
      <c r="W2934" t="s">
        <v>588</v>
      </c>
      <c r="X2934" t="str">
        <f t="shared" si="45"/>
        <v>Inversión</v>
      </c>
      <c r="Y2934" t="s">
        <v>626</v>
      </c>
    </row>
    <row r="2935" spans="1:25" x14ac:dyDescent="0.2">
      <c r="A2935" t="s">
        <v>3122</v>
      </c>
      <c r="B2935" t="s">
        <v>3130</v>
      </c>
      <c r="C2935" s="71" t="s">
        <v>5081</v>
      </c>
      <c r="D2935" t="s">
        <v>583</v>
      </c>
      <c r="E2935" t="s">
        <v>644</v>
      </c>
      <c r="F2935" t="s">
        <v>556</v>
      </c>
      <c r="G2935" t="s">
        <v>2619</v>
      </c>
      <c r="H2935" t="s">
        <v>175</v>
      </c>
      <c r="I2935" t="s">
        <v>129</v>
      </c>
      <c r="J2935" t="s">
        <v>37</v>
      </c>
      <c r="K2935" t="s">
        <v>586</v>
      </c>
      <c r="L2935" t="s">
        <v>39</v>
      </c>
      <c r="M2935">
        <v>544600</v>
      </c>
      <c r="N2935">
        <v>-544600</v>
      </c>
      <c r="O2935">
        <v>0</v>
      </c>
      <c r="P2935">
        <v>0</v>
      </c>
      <c r="Q2935" t="s">
        <v>2637</v>
      </c>
      <c r="R2935" t="s">
        <v>3118</v>
      </c>
      <c r="S2935" t="s">
        <v>588</v>
      </c>
      <c r="T2935" t="s">
        <v>588</v>
      </c>
      <c r="U2935" t="s">
        <v>588</v>
      </c>
      <c r="V2935" t="s">
        <v>588</v>
      </c>
      <c r="W2935" t="s">
        <v>588</v>
      </c>
      <c r="X2935" t="str">
        <f t="shared" si="45"/>
        <v>Funcionamiento</v>
      </c>
      <c r="Y2935" t="s">
        <v>2619</v>
      </c>
    </row>
    <row r="2936" spans="1:25" x14ac:dyDescent="0.2">
      <c r="A2936" t="s">
        <v>3122</v>
      </c>
      <c r="B2936" t="s">
        <v>3130</v>
      </c>
      <c r="C2936" s="71" t="s">
        <v>5081</v>
      </c>
      <c r="D2936" t="s">
        <v>583</v>
      </c>
      <c r="E2936" t="s">
        <v>644</v>
      </c>
      <c r="F2936" t="s">
        <v>556</v>
      </c>
      <c r="G2936" t="s">
        <v>2619</v>
      </c>
      <c r="H2936" t="s">
        <v>172</v>
      </c>
      <c r="I2936" t="s">
        <v>126</v>
      </c>
      <c r="J2936" t="s">
        <v>37</v>
      </c>
      <c r="K2936" t="s">
        <v>586</v>
      </c>
      <c r="L2936" t="s">
        <v>39</v>
      </c>
      <c r="M2936">
        <v>6392400</v>
      </c>
      <c r="N2936">
        <v>-6392400</v>
      </c>
      <c r="O2936">
        <v>0</v>
      </c>
      <c r="P2936">
        <v>0</v>
      </c>
      <c r="Q2936" t="s">
        <v>2637</v>
      </c>
      <c r="R2936" t="s">
        <v>3118</v>
      </c>
      <c r="S2936" t="s">
        <v>588</v>
      </c>
      <c r="T2936" t="s">
        <v>588</v>
      </c>
      <c r="U2936" t="s">
        <v>588</v>
      </c>
      <c r="V2936" t="s">
        <v>588</v>
      </c>
      <c r="W2936" t="s">
        <v>588</v>
      </c>
      <c r="X2936" t="str">
        <f t="shared" si="45"/>
        <v>Funcionamiento</v>
      </c>
      <c r="Y2936" t="s">
        <v>2619</v>
      </c>
    </row>
    <row r="2937" spans="1:25" x14ac:dyDescent="0.2">
      <c r="A2937" t="s">
        <v>3122</v>
      </c>
      <c r="B2937" t="s">
        <v>3130</v>
      </c>
      <c r="C2937" s="71" t="s">
        <v>5081</v>
      </c>
      <c r="D2937" t="s">
        <v>583</v>
      </c>
      <c r="E2937" t="s">
        <v>644</v>
      </c>
      <c r="F2937" t="s">
        <v>556</v>
      </c>
      <c r="G2937" t="s">
        <v>2619</v>
      </c>
      <c r="H2937" t="s">
        <v>173</v>
      </c>
      <c r="I2937" t="s">
        <v>127</v>
      </c>
      <c r="J2937" t="s">
        <v>37</v>
      </c>
      <c r="K2937" t="s">
        <v>586</v>
      </c>
      <c r="L2937" t="s">
        <v>39</v>
      </c>
      <c r="M2937">
        <v>4528600</v>
      </c>
      <c r="N2937">
        <v>-4528600</v>
      </c>
      <c r="O2937">
        <v>0</v>
      </c>
      <c r="P2937">
        <v>0</v>
      </c>
      <c r="Q2937" t="s">
        <v>2637</v>
      </c>
      <c r="R2937" t="s">
        <v>3118</v>
      </c>
      <c r="S2937" t="s">
        <v>588</v>
      </c>
      <c r="T2937" t="s">
        <v>588</v>
      </c>
      <c r="U2937" t="s">
        <v>588</v>
      </c>
      <c r="V2937" t="s">
        <v>588</v>
      </c>
      <c r="W2937" t="s">
        <v>588</v>
      </c>
      <c r="X2937" t="str">
        <f t="shared" si="45"/>
        <v>Funcionamiento</v>
      </c>
      <c r="Y2937" t="s">
        <v>2619</v>
      </c>
    </row>
    <row r="2938" spans="1:25" x14ac:dyDescent="0.2">
      <c r="A2938" t="s">
        <v>3122</v>
      </c>
      <c r="B2938" t="s">
        <v>3130</v>
      </c>
      <c r="C2938" s="71" t="s">
        <v>5081</v>
      </c>
      <c r="D2938" t="s">
        <v>583</v>
      </c>
      <c r="E2938" t="s">
        <v>644</v>
      </c>
      <c r="F2938" t="s">
        <v>556</v>
      </c>
      <c r="G2938" t="s">
        <v>2619</v>
      </c>
      <c r="H2938" t="s">
        <v>174</v>
      </c>
      <c r="I2938" t="s">
        <v>128</v>
      </c>
      <c r="J2938" t="s">
        <v>37</v>
      </c>
      <c r="K2938" t="s">
        <v>586</v>
      </c>
      <c r="L2938" t="s">
        <v>39</v>
      </c>
      <c r="M2938">
        <v>2288600</v>
      </c>
      <c r="N2938">
        <v>-2288600</v>
      </c>
      <c r="O2938">
        <v>0</v>
      </c>
      <c r="P2938">
        <v>0</v>
      </c>
      <c r="Q2938" t="s">
        <v>2637</v>
      </c>
      <c r="R2938" t="s">
        <v>3118</v>
      </c>
      <c r="S2938" t="s">
        <v>588</v>
      </c>
      <c r="T2938" t="s">
        <v>588</v>
      </c>
      <c r="U2938" t="s">
        <v>588</v>
      </c>
      <c r="V2938" t="s">
        <v>588</v>
      </c>
      <c r="W2938" t="s">
        <v>588</v>
      </c>
      <c r="X2938" t="str">
        <f t="shared" si="45"/>
        <v>Funcionamiento</v>
      </c>
      <c r="Y2938" t="s">
        <v>2619</v>
      </c>
    </row>
    <row r="2939" spans="1:25" x14ac:dyDescent="0.2">
      <c r="A2939" t="s">
        <v>3122</v>
      </c>
      <c r="B2939" t="s">
        <v>3130</v>
      </c>
      <c r="C2939" s="71" t="s">
        <v>5081</v>
      </c>
      <c r="D2939" t="s">
        <v>583</v>
      </c>
      <c r="E2939" t="s">
        <v>644</v>
      </c>
      <c r="F2939" t="s">
        <v>556</v>
      </c>
      <c r="G2939" t="s">
        <v>2619</v>
      </c>
      <c r="H2939" t="s">
        <v>176</v>
      </c>
      <c r="I2939" t="s">
        <v>130</v>
      </c>
      <c r="J2939" t="s">
        <v>37</v>
      </c>
      <c r="K2939" t="s">
        <v>586</v>
      </c>
      <c r="L2939" t="s">
        <v>39</v>
      </c>
      <c r="M2939">
        <v>1717300</v>
      </c>
      <c r="N2939">
        <v>-1717300</v>
      </c>
      <c r="O2939">
        <v>0</v>
      </c>
      <c r="P2939">
        <v>0</v>
      </c>
      <c r="Q2939" t="s">
        <v>2637</v>
      </c>
      <c r="R2939" t="s">
        <v>3118</v>
      </c>
      <c r="S2939" t="s">
        <v>588</v>
      </c>
      <c r="T2939" t="s">
        <v>588</v>
      </c>
      <c r="U2939" t="s">
        <v>588</v>
      </c>
      <c r="V2939" t="s">
        <v>588</v>
      </c>
      <c r="W2939" t="s">
        <v>588</v>
      </c>
      <c r="X2939" t="str">
        <f t="shared" si="45"/>
        <v>Funcionamiento</v>
      </c>
      <c r="Y2939" t="s">
        <v>2619</v>
      </c>
    </row>
    <row r="2940" spans="1:25" x14ac:dyDescent="0.2">
      <c r="A2940" t="s">
        <v>3122</v>
      </c>
      <c r="B2940" t="s">
        <v>3130</v>
      </c>
      <c r="C2940" s="71" t="s">
        <v>5081</v>
      </c>
      <c r="D2940" t="s">
        <v>583</v>
      </c>
      <c r="E2940" t="s">
        <v>644</v>
      </c>
      <c r="F2940" t="s">
        <v>556</v>
      </c>
      <c r="G2940" t="s">
        <v>2619</v>
      </c>
      <c r="H2940" t="s">
        <v>177</v>
      </c>
      <c r="I2940" t="s">
        <v>131</v>
      </c>
      <c r="J2940" t="s">
        <v>37</v>
      </c>
      <c r="K2940" t="s">
        <v>586</v>
      </c>
      <c r="L2940" t="s">
        <v>39</v>
      </c>
      <c r="M2940">
        <v>1144900</v>
      </c>
      <c r="N2940">
        <v>-1144900</v>
      </c>
      <c r="O2940">
        <v>0</v>
      </c>
      <c r="P2940">
        <v>0</v>
      </c>
      <c r="Q2940" t="s">
        <v>2637</v>
      </c>
      <c r="R2940" t="s">
        <v>3118</v>
      </c>
      <c r="S2940" t="s">
        <v>588</v>
      </c>
      <c r="T2940" t="s">
        <v>588</v>
      </c>
      <c r="U2940" t="s">
        <v>588</v>
      </c>
      <c r="V2940" t="s">
        <v>588</v>
      </c>
      <c r="W2940" t="s">
        <v>588</v>
      </c>
      <c r="X2940" t="str">
        <f t="shared" si="45"/>
        <v>Funcionamiento</v>
      </c>
      <c r="Y2940" t="s">
        <v>2619</v>
      </c>
    </row>
    <row r="2941" spans="1:25" x14ac:dyDescent="0.2">
      <c r="A2941" t="s">
        <v>3135</v>
      </c>
      <c r="B2941" t="s">
        <v>3508</v>
      </c>
      <c r="C2941" s="71" t="s">
        <v>5082</v>
      </c>
      <c r="D2941" t="s">
        <v>583</v>
      </c>
      <c r="E2941" t="s">
        <v>584</v>
      </c>
      <c r="F2941" t="s">
        <v>556</v>
      </c>
      <c r="G2941" t="s">
        <v>2619</v>
      </c>
      <c r="H2941" t="s">
        <v>173</v>
      </c>
      <c r="I2941" t="s">
        <v>127</v>
      </c>
      <c r="J2941" t="s">
        <v>37</v>
      </c>
      <c r="K2941" t="s">
        <v>586</v>
      </c>
      <c r="L2941" t="s">
        <v>39</v>
      </c>
      <c r="M2941">
        <v>4422100</v>
      </c>
      <c r="N2941">
        <v>0</v>
      </c>
      <c r="O2941">
        <v>4422100</v>
      </c>
      <c r="P2941">
        <v>0</v>
      </c>
      <c r="Q2941" t="s">
        <v>2637</v>
      </c>
      <c r="R2941" t="s">
        <v>3138</v>
      </c>
      <c r="S2941" t="s">
        <v>3223</v>
      </c>
      <c r="T2941" t="s">
        <v>588</v>
      </c>
      <c r="U2941" t="s">
        <v>5083</v>
      </c>
      <c r="V2941" t="s">
        <v>5084</v>
      </c>
      <c r="W2941" t="s">
        <v>588</v>
      </c>
      <c r="X2941" t="str">
        <f t="shared" si="45"/>
        <v>Funcionamiento</v>
      </c>
      <c r="Y2941" t="s">
        <v>2619</v>
      </c>
    </row>
    <row r="2942" spans="1:25" x14ac:dyDescent="0.2">
      <c r="A2942" t="s">
        <v>3135</v>
      </c>
      <c r="B2942" t="s">
        <v>3508</v>
      </c>
      <c r="C2942" s="71" t="s">
        <v>5082</v>
      </c>
      <c r="D2942" t="s">
        <v>583</v>
      </c>
      <c r="E2942" t="s">
        <v>584</v>
      </c>
      <c r="F2942" t="s">
        <v>556</v>
      </c>
      <c r="G2942" t="s">
        <v>2619</v>
      </c>
      <c r="H2942" t="s">
        <v>175</v>
      </c>
      <c r="I2942" t="s">
        <v>129</v>
      </c>
      <c r="J2942" t="s">
        <v>37</v>
      </c>
      <c r="K2942" t="s">
        <v>586</v>
      </c>
      <c r="L2942" t="s">
        <v>39</v>
      </c>
      <c r="M2942">
        <v>538100</v>
      </c>
      <c r="N2942">
        <v>0</v>
      </c>
      <c r="O2942">
        <v>538100</v>
      </c>
      <c r="P2942">
        <v>0</v>
      </c>
      <c r="Q2942" t="s">
        <v>2637</v>
      </c>
      <c r="R2942" t="s">
        <v>3138</v>
      </c>
      <c r="S2942" t="s">
        <v>3223</v>
      </c>
      <c r="T2942" t="s">
        <v>588</v>
      </c>
      <c r="U2942" t="s">
        <v>5083</v>
      </c>
      <c r="V2942" t="s">
        <v>5084</v>
      </c>
      <c r="W2942" t="s">
        <v>588</v>
      </c>
      <c r="X2942" t="str">
        <f t="shared" si="45"/>
        <v>Funcionamiento</v>
      </c>
      <c r="Y2942" t="s">
        <v>2619</v>
      </c>
    </row>
    <row r="2943" spans="1:25" x14ac:dyDescent="0.2">
      <c r="A2943" t="s">
        <v>3135</v>
      </c>
      <c r="B2943" t="s">
        <v>3508</v>
      </c>
      <c r="C2943" s="71" t="s">
        <v>5082</v>
      </c>
      <c r="D2943" t="s">
        <v>583</v>
      </c>
      <c r="E2943" t="s">
        <v>584</v>
      </c>
      <c r="F2943" t="s">
        <v>556</v>
      </c>
      <c r="G2943" t="s">
        <v>2619</v>
      </c>
      <c r="H2943" t="s">
        <v>172</v>
      </c>
      <c r="I2943" t="s">
        <v>126</v>
      </c>
      <c r="J2943" t="s">
        <v>37</v>
      </c>
      <c r="K2943" t="s">
        <v>586</v>
      </c>
      <c r="L2943" t="s">
        <v>39</v>
      </c>
      <c r="M2943">
        <v>6242000</v>
      </c>
      <c r="N2943">
        <v>0</v>
      </c>
      <c r="O2943">
        <v>6242000</v>
      </c>
      <c r="P2943">
        <v>0</v>
      </c>
      <c r="Q2943" t="s">
        <v>2637</v>
      </c>
      <c r="R2943" t="s">
        <v>3138</v>
      </c>
      <c r="S2943" t="s">
        <v>3223</v>
      </c>
      <c r="T2943" t="s">
        <v>588</v>
      </c>
      <c r="U2943" t="s">
        <v>5083</v>
      </c>
      <c r="V2943" t="s">
        <v>5084</v>
      </c>
      <c r="W2943" t="s">
        <v>588</v>
      </c>
      <c r="X2943" t="str">
        <f t="shared" si="45"/>
        <v>Funcionamiento</v>
      </c>
      <c r="Y2943" t="s">
        <v>2619</v>
      </c>
    </row>
    <row r="2944" spans="1:25" x14ac:dyDescent="0.2">
      <c r="A2944" t="s">
        <v>3135</v>
      </c>
      <c r="B2944" t="s">
        <v>3508</v>
      </c>
      <c r="C2944" s="71" t="s">
        <v>5082</v>
      </c>
      <c r="D2944" t="s">
        <v>583</v>
      </c>
      <c r="E2944" t="s">
        <v>584</v>
      </c>
      <c r="F2944" t="s">
        <v>556</v>
      </c>
      <c r="G2944" t="s">
        <v>2619</v>
      </c>
      <c r="H2944" t="s">
        <v>174</v>
      </c>
      <c r="I2944" t="s">
        <v>128</v>
      </c>
      <c r="J2944" t="s">
        <v>37</v>
      </c>
      <c r="K2944" t="s">
        <v>586</v>
      </c>
      <c r="L2944" t="s">
        <v>39</v>
      </c>
      <c r="M2944">
        <v>2238500</v>
      </c>
      <c r="N2944">
        <v>0</v>
      </c>
      <c r="O2944">
        <v>2238500</v>
      </c>
      <c r="P2944">
        <v>0</v>
      </c>
      <c r="Q2944" t="s">
        <v>2637</v>
      </c>
      <c r="R2944" t="s">
        <v>3138</v>
      </c>
      <c r="S2944" t="s">
        <v>3223</v>
      </c>
      <c r="T2944" t="s">
        <v>588</v>
      </c>
      <c r="U2944" t="s">
        <v>5083</v>
      </c>
      <c r="V2944" t="s">
        <v>5084</v>
      </c>
      <c r="W2944" t="s">
        <v>588</v>
      </c>
      <c r="X2944" t="str">
        <f t="shared" si="45"/>
        <v>Funcionamiento</v>
      </c>
      <c r="Y2944" t="s">
        <v>2619</v>
      </c>
    </row>
    <row r="2945" spans="1:25" x14ac:dyDescent="0.2">
      <c r="A2945" t="s">
        <v>3135</v>
      </c>
      <c r="B2945" t="s">
        <v>3508</v>
      </c>
      <c r="C2945" s="71" t="s">
        <v>5082</v>
      </c>
      <c r="D2945" t="s">
        <v>583</v>
      </c>
      <c r="E2945" t="s">
        <v>584</v>
      </c>
      <c r="F2945" t="s">
        <v>556</v>
      </c>
      <c r="G2945" t="s">
        <v>2619</v>
      </c>
      <c r="H2945" t="s">
        <v>176</v>
      </c>
      <c r="I2945" t="s">
        <v>130</v>
      </c>
      <c r="J2945" t="s">
        <v>37</v>
      </c>
      <c r="K2945" t="s">
        <v>586</v>
      </c>
      <c r="L2945" t="s">
        <v>39</v>
      </c>
      <c r="M2945">
        <v>1679700</v>
      </c>
      <c r="N2945">
        <v>0</v>
      </c>
      <c r="O2945">
        <v>1679700</v>
      </c>
      <c r="P2945">
        <v>0</v>
      </c>
      <c r="Q2945" t="s">
        <v>2637</v>
      </c>
      <c r="R2945" t="s">
        <v>3138</v>
      </c>
      <c r="S2945" t="s">
        <v>3223</v>
      </c>
      <c r="T2945" t="s">
        <v>588</v>
      </c>
      <c r="U2945" t="s">
        <v>5083</v>
      </c>
      <c r="V2945" t="s">
        <v>5084</v>
      </c>
      <c r="W2945" t="s">
        <v>588</v>
      </c>
      <c r="X2945" t="str">
        <f t="shared" si="45"/>
        <v>Funcionamiento</v>
      </c>
      <c r="Y2945" t="s">
        <v>2619</v>
      </c>
    </row>
    <row r="2946" spans="1:25" x14ac:dyDescent="0.2">
      <c r="A2946" t="s">
        <v>3135</v>
      </c>
      <c r="B2946" t="s">
        <v>3508</v>
      </c>
      <c r="C2946" s="71" t="s">
        <v>5082</v>
      </c>
      <c r="D2946" t="s">
        <v>583</v>
      </c>
      <c r="E2946" t="s">
        <v>584</v>
      </c>
      <c r="F2946" t="s">
        <v>556</v>
      </c>
      <c r="G2946" t="s">
        <v>2619</v>
      </c>
      <c r="H2946" t="s">
        <v>177</v>
      </c>
      <c r="I2946" t="s">
        <v>131</v>
      </c>
      <c r="J2946" t="s">
        <v>37</v>
      </c>
      <c r="K2946" t="s">
        <v>586</v>
      </c>
      <c r="L2946" t="s">
        <v>39</v>
      </c>
      <c r="M2946">
        <v>1119800</v>
      </c>
      <c r="N2946">
        <v>0</v>
      </c>
      <c r="O2946">
        <v>1119800</v>
      </c>
      <c r="P2946">
        <v>0</v>
      </c>
      <c r="Q2946" t="s">
        <v>2637</v>
      </c>
      <c r="R2946" t="s">
        <v>3138</v>
      </c>
      <c r="S2946" t="s">
        <v>3223</v>
      </c>
      <c r="T2946" t="s">
        <v>588</v>
      </c>
      <c r="U2946" t="s">
        <v>5083</v>
      </c>
      <c r="V2946" t="s">
        <v>5084</v>
      </c>
      <c r="W2946" t="s">
        <v>588</v>
      </c>
      <c r="X2946" t="str">
        <f t="shared" ref="X2946:X3009" si="46">IF(LEFT(H2946,1)="C","Inversión","Funcionamiento")</f>
        <v>Funcionamiento</v>
      </c>
      <c r="Y2946" t="s">
        <v>2619</v>
      </c>
    </row>
    <row r="2947" spans="1:25" x14ac:dyDescent="0.2">
      <c r="A2947" t="s">
        <v>3119</v>
      </c>
      <c r="B2947" t="s">
        <v>3508</v>
      </c>
      <c r="C2947" s="71" t="s">
        <v>5085</v>
      </c>
      <c r="D2947" t="s">
        <v>583</v>
      </c>
      <c r="E2947" t="s">
        <v>584</v>
      </c>
      <c r="F2947" t="s">
        <v>556</v>
      </c>
      <c r="G2947" t="s">
        <v>2619</v>
      </c>
      <c r="H2947" t="s">
        <v>169</v>
      </c>
      <c r="I2947" t="s">
        <v>123</v>
      </c>
      <c r="J2947" t="s">
        <v>37</v>
      </c>
      <c r="K2947" t="s">
        <v>586</v>
      </c>
      <c r="L2947" t="s">
        <v>39</v>
      </c>
      <c r="M2947">
        <v>811185</v>
      </c>
      <c r="N2947">
        <v>0</v>
      </c>
      <c r="O2947">
        <v>811185</v>
      </c>
      <c r="P2947">
        <v>0</v>
      </c>
      <c r="Q2947" t="s">
        <v>2638</v>
      </c>
      <c r="R2947" t="s">
        <v>3119</v>
      </c>
      <c r="S2947" t="s">
        <v>5086</v>
      </c>
      <c r="T2947" t="s">
        <v>588</v>
      </c>
      <c r="U2947" t="s">
        <v>5087</v>
      </c>
      <c r="V2947" t="s">
        <v>5088</v>
      </c>
      <c r="W2947" t="s">
        <v>588</v>
      </c>
      <c r="X2947" t="str">
        <f t="shared" si="46"/>
        <v>Funcionamiento</v>
      </c>
      <c r="Y2947" t="s">
        <v>2619</v>
      </c>
    </row>
    <row r="2948" spans="1:25" x14ac:dyDescent="0.2">
      <c r="A2948" t="s">
        <v>3119</v>
      </c>
      <c r="B2948" t="s">
        <v>3508</v>
      </c>
      <c r="C2948" s="71" t="s">
        <v>5085</v>
      </c>
      <c r="D2948" t="s">
        <v>583</v>
      </c>
      <c r="E2948" t="s">
        <v>584</v>
      </c>
      <c r="F2948" t="s">
        <v>556</v>
      </c>
      <c r="G2948" t="s">
        <v>2619</v>
      </c>
      <c r="H2948" t="s">
        <v>167</v>
      </c>
      <c r="I2948" t="s">
        <v>3051</v>
      </c>
      <c r="J2948" t="s">
        <v>37</v>
      </c>
      <c r="K2948" t="s">
        <v>586</v>
      </c>
      <c r="L2948" t="s">
        <v>39</v>
      </c>
      <c r="M2948">
        <v>1631950</v>
      </c>
      <c r="N2948">
        <v>0</v>
      </c>
      <c r="O2948">
        <v>1631950</v>
      </c>
      <c r="P2948">
        <v>0</v>
      </c>
      <c r="Q2948" t="s">
        <v>2638</v>
      </c>
      <c r="R2948" t="s">
        <v>3119</v>
      </c>
      <c r="S2948" t="s">
        <v>5086</v>
      </c>
      <c r="T2948" t="s">
        <v>588</v>
      </c>
      <c r="U2948" t="s">
        <v>5087</v>
      </c>
      <c r="V2948" t="s">
        <v>5088</v>
      </c>
      <c r="W2948" t="s">
        <v>588</v>
      </c>
      <c r="X2948" t="str">
        <f t="shared" si="46"/>
        <v>Funcionamiento</v>
      </c>
      <c r="Y2948" t="s">
        <v>2619</v>
      </c>
    </row>
    <row r="2949" spans="1:25" x14ac:dyDescent="0.2">
      <c r="A2949" t="s">
        <v>3119</v>
      </c>
      <c r="B2949" t="s">
        <v>3508</v>
      </c>
      <c r="C2949" s="71" t="s">
        <v>5085</v>
      </c>
      <c r="D2949" t="s">
        <v>583</v>
      </c>
      <c r="E2949" t="s">
        <v>584</v>
      </c>
      <c r="F2949" t="s">
        <v>556</v>
      </c>
      <c r="G2949" t="s">
        <v>2619</v>
      </c>
      <c r="H2949" t="s">
        <v>171</v>
      </c>
      <c r="I2949" t="s">
        <v>125</v>
      </c>
      <c r="J2949" t="s">
        <v>37</v>
      </c>
      <c r="K2949" t="s">
        <v>586</v>
      </c>
      <c r="L2949" t="s">
        <v>39</v>
      </c>
      <c r="M2949">
        <v>1823715</v>
      </c>
      <c r="N2949">
        <v>0</v>
      </c>
      <c r="O2949">
        <v>1823715</v>
      </c>
      <c r="P2949">
        <v>0</v>
      </c>
      <c r="Q2949" t="s">
        <v>2638</v>
      </c>
      <c r="R2949" t="s">
        <v>3119</v>
      </c>
      <c r="S2949" t="s">
        <v>5086</v>
      </c>
      <c r="T2949" t="s">
        <v>588</v>
      </c>
      <c r="U2949" t="s">
        <v>5087</v>
      </c>
      <c r="V2949" t="s">
        <v>5088</v>
      </c>
      <c r="W2949" t="s">
        <v>588</v>
      </c>
      <c r="X2949" t="str">
        <f t="shared" si="46"/>
        <v>Funcionamiento</v>
      </c>
      <c r="Y2949" t="s">
        <v>2619</v>
      </c>
    </row>
    <row r="2950" spans="1:25" x14ac:dyDescent="0.2">
      <c r="A2950" t="s">
        <v>3119</v>
      </c>
      <c r="B2950" t="s">
        <v>3508</v>
      </c>
      <c r="C2950" s="71" t="s">
        <v>5085</v>
      </c>
      <c r="D2950" t="s">
        <v>583</v>
      </c>
      <c r="E2950" t="s">
        <v>584</v>
      </c>
      <c r="F2950" t="s">
        <v>556</v>
      </c>
      <c r="G2950" t="s">
        <v>2619</v>
      </c>
      <c r="H2950" t="s">
        <v>181</v>
      </c>
      <c r="I2950" t="s">
        <v>135</v>
      </c>
      <c r="J2950" t="s">
        <v>37</v>
      </c>
      <c r="K2950" t="s">
        <v>586</v>
      </c>
      <c r="L2950" t="s">
        <v>39</v>
      </c>
      <c r="M2950">
        <v>3453952</v>
      </c>
      <c r="N2950">
        <v>0</v>
      </c>
      <c r="O2950">
        <v>3453952</v>
      </c>
      <c r="P2950">
        <v>0</v>
      </c>
      <c r="Q2950" t="s">
        <v>2638</v>
      </c>
      <c r="R2950" t="s">
        <v>3119</v>
      </c>
      <c r="S2950" t="s">
        <v>5086</v>
      </c>
      <c r="T2950" t="s">
        <v>588</v>
      </c>
      <c r="U2950" t="s">
        <v>5087</v>
      </c>
      <c r="V2950" t="s">
        <v>5088</v>
      </c>
      <c r="W2950" t="s">
        <v>588</v>
      </c>
      <c r="X2950" t="str">
        <f t="shared" si="46"/>
        <v>Funcionamiento</v>
      </c>
      <c r="Y2950" t="s">
        <v>2619</v>
      </c>
    </row>
    <row r="2951" spans="1:25" x14ac:dyDescent="0.2">
      <c r="A2951" t="s">
        <v>3119</v>
      </c>
      <c r="B2951" t="s">
        <v>3508</v>
      </c>
      <c r="C2951" s="71" t="s">
        <v>5085</v>
      </c>
      <c r="D2951" t="s">
        <v>583</v>
      </c>
      <c r="E2951" t="s">
        <v>584</v>
      </c>
      <c r="F2951" t="s">
        <v>556</v>
      </c>
      <c r="G2951" t="s">
        <v>2619</v>
      </c>
      <c r="H2951" t="s">
        <v>166</v>
      </c>
      <c r="I2951" t="s">
        <v>120</v>
      </c>
      <c r="J2951" t="s">
        <v>37</v>
      </c>
      <c r="K2951" t="s">
        <v>586</v>
      </c>
      <c r="L2951" t="s">
        <v>39</v>
      </c>
      <c r="M2951">
        <v>1014234</v>
      </c>
      <c r="N2951">
        <v>0</v>
      </c>
      <c r="O2951">
        <v>1014234</v>
      </c>
      <c r="P2951">
        <v>0</v>
      </c>
      <c r="Q2951" t="s">
        <v>2638</v>
      </c>
      <c r="R2951" t="s">
        <v>3119</v>
      </c>
      <c r="S2951" t="s">
        <v>5086</v>
      </c>
      <c r="T2951" t="s">
        <v>588</v>
      </c>
      <c r="U2951" t="s">
        <v>5087</v>
      </c>
      <c r="V2951" t="s">
        <v>5088</v>
      </c>
      <c r="W2951" t="s">
        <v>588</v>
      </c>
      <c r="X2951" t="str">
        <f t="shared" si="46"/>
        <v>Funcionamiento</v>
      </c>
      <c r="Y2951" t="s">
        <v>2619</v>
      </c>
    </row>
    <row r="2952" spans="1:25" x14ac:dyDescent="0.2">
      <c r="A2952" t="s">
        <v>3119</v>
      </c>
      <c r="B2952" t="s">
        <v>3508</v>
      </c>
      <c r="C2952" s="71" t="s">
        <v>5085</v>
      </c>
      <c r="D2952" t="s">
        <v>583</v>
      </c>
      <c r="E2952" t="s">
        <v>584</v>
      </c>
      <c r="F2952" t="s">
        <v>556</v>
      </c>
      <c r="G2952" t="s">
        <v>2619</v>
      </c>
      <c r="H2952" t="s">
        <v>178</v>
      </c>
      <c r="I2952" t="s">
        <v>132</v>
      </c>
      <c r="J2952" t="s">
        <v>37</v>
      </c>
      <c r="K2952" t="s">
        <v>586</v>
      </c>
      <c r="L2952" t="s">
        <v>39</v>
      </c>
      <c r="M2952">
        <v>2504457</v>
      </c>
      <c r="N2952">
        <v>0</v>
      </c>
      <c r="O2952">
        <v>2504457</v>
      </c>
      <c r="P2952">
        <v>0</v>
      </c>
      <c r="Q2952" t="s">
        <v>2638</v>
      </c>
      <c r="R2952" t="s">
        <v>3119</v>
      </c>
      <c r="S2952" t="s">
        <v>5086</v>
      </c>
      <c r="T2952" t="s">
        <v>588</v>
      </c>
      <c r="U2952" t="s">
        <v>5087</v>
      </c>
      <c r="V2952" t="s">
        <v>5088</v>
      </c>
      <c r="W2952" t="s">
        <v>588</v>
      </c>
      <c r="X2952" t="str">
        <f t="shared" si="46"/>
        <v>Funcionamiento</v>
      </c>
      <c r="Y2952" t="s">
        <v>2619</v>
      </c>
    </row>
    <row r="2953" spans="1:25" x14ac:dyDescent="0.2">
      <c r="A2953" t="s">
        <v>3119</v>
      </c>
      <c r="B2953" t="s">
        <v>3508</v>
      </c>
      <c r="C2953" s="71" t="s">
        <v>5085</v>
      </c>
      <c r="D2953" t="s">
        <v>583</v>
      </c>
      <c r="E2953" t="s">
        <v>584</v>
      </c>
      <c r="F2953" t="s">
        <v>556</v>
      </c>
      <c r="G2953" t="s">
        <v>2619</v>
      </c>
      <c r="H2953" t="s">
        <v>164</v>
      </c>
      <c r="I2953" t="s">
        <v>118</v>
      </c>
      <c r="J2953" t="s">
        <v>37</v>
      </c>
      <c r="K2953" t="s">
        <v>586</v>
      </c>
      <c r="L2953" t="s">
        <v>39</v>
      </c>
      <c r="M2953">
        <v>51919532</v>
      </c>
      <c r="N2953">
        <v>0</v>
      </c>
      <c r="O2953">
        <v>51919532</v>
      </c>
      <c r="P2953">
        <v>0</v>
      </c>
      <c r="Q2953" t="s">
        <v>2638</v>
      </c>
      <c r="R2953" t="s">
        <v>3119</v>
      </c>
      <c r="S2953" t="s">
        <v>5086</v>
      </c>
      <c r="T2953" t="s">
        <v>588</v>
      </c>
      <c r="U2953" t="s">
        <v>5087</v>
      </c>
      <c r="V2953" t="s">
        <v>5088</v>
      </c>
      <c r="W2953" t="s">
        <v>588</v>
      </c>
      <c r="X2953" t="str">
        <f t="shared" si="46"/>
        <v>Funcionamiento</v>
      </c>
      <c r="Y2953" t="s">
        <v>2619</v>
      </c>
    </row>
    <row r="2954" spans="1:25" x14ac:dyDescent="0.2">
      <c r="A2954" t="s">
        <v>3119</v>
      </c>
      <c r="B2954" t="s">
        <v>3508</v>
      </c>
      <c r="C2954" s="71" t="s">
        <v>5085</v>
      </c>
      <c r="D2954" t="s">
        <v>583</v>
      </c>
      <c r="E2954" t="s">
        <v>584</v>
      </c>
      <c r="F2954" t="s">
        <v>556</v>
      </c>
      <c r="G2954" t="s">
        <v>2619</v>
      </c>
      <c r="H2954" t="s">
        <v>180</v>
      </c>
      <c r="I2954" t="s">
        <v>134</v>
      </c>
      <c r="J2954" t="s">
        <v>37</v>
      </c>
      <c r="K2954" t="s">
        <v>586</v>
      </c>
      <c r="L2954" t="s">
        <v>39</v>
      </c>
      <c r="M2954">
        <v>204172</v>
      </c>
      <c r="N2954">
        <v>0</v>
      </c>
      <c r="O2954">
        <v>204172</v>
      </c>
      <c r="P2954">
        <v>0</v>
      </c>
      <c r="Q2954" t="s">
        <v>2638</v>
      </c>
      <c r="R2954" t="s">
        <v>3119</v>
      </c>
      <c r="S2954" t="s">
        <v>5086</v>
      </c>
      <c r="T2954" t="s">
        <v>588</v>
      </c>
      <c r="U2954" t="s">
        <v>5087</v>
      </c>
      <c r="V2954" t="s">
        <v>5088</v>
      </c>
      <c r="W2954" t="s">
        <v>588</v>
      </c>
      <c r="X2954" t="str">
        <f t="shared" si="46"/>
        <v>Funcionamiento</v>
      </c>
      <c r="Y2954" t="s">
        <v>2619</v>
      </c>
    </row>
    <row r="2955" spans="1:25" x14ac:dyDescent="0.2">
      <c r="A2955" t="s">
        <v>3118</v>
      </c>
      <c r="B2955" t="s">
        <v>3906</v>
      </c>
      <c r="C2955" s="71" t="s">
        <v>5089</v>
      </c>
      <c r="D2955" t="s">
        <v>583</v>
      </c>
      <c r="E2955" t="s">
        <v>584</v>
      </c>
      <c r="F2955" t="s">
        <v>3144</v>
      </c>
      <c r="G2955" t="s">
        <v>2619</v>
      </c>
      <c r="H2955" t="s">
        <v>199</v>
      </c>
      <c r="I2955" t="s">
        <v>159</v>
      </c>
      <c r="J2955" t="s">
        <v>48</v>
      </c>
      <c r="K2955" t="s">
        <v>596</v>
      </c>
      <c r="L2955" t="s">
        <v>39</v>
      </c>
      <c r="M2955">
        <v>24269760</v>
      </c>
      <c r="N2955">
        <v>-1516860</v>
      </c>
      <c r="O2955">
        <v>22752900</v>
      </c>
      <c r="P2955">
        <v>0</v>
      </c>
      <c r="Q2955" t="s">
        <v>2639</v>
      </c>
      <c r="R2955" t="s">
        <v>3145</v>
      </c>
      <c r="S2955" t="s">
        <v>3184</v>
      </c>
      <c r="T2955" t="s">
        <v>3273</v>
      </c>
      <c r="U2955" t="s">
        <v>9254</v>
      </c>
      <c r="V2955" t="s">
        <v>9255</v>
      </c>
      <c r="W2955" t="s">
        <v>588</v>
      </c>
      <c r="X2955" t="str">
        <f t="shared" si="46"/>
        <v>Inversión</v>
      </c>
      <c r="Y2955" t="s">
        <v>585</v>
      </c>
    </row>
    <row r="2956" spans="1:25" x14ac:dyDescent="0.2">
      <c r="A2956" t="s">
        <v>3138</v>
      </c>
      <c r="B2956" t="s">
        <v>3517</v>
      </c>
      <c r="C2956" s="71" t="s">
        <v>5090</v>
      </c>
      <c r="D2956" t="s">
        <v>583</v>
      </c>
      <c r="E2956" t="s">
        <v>644</v>
      </c>
      <c r="F2956" t="s">
        <v>556</v>
      </c>
      <c r="G2956" t="s">
        <v>2619</v>
      </c>
      <c r="H2956" t="s">
        <v>167</v>
      </c>
      <c r="I2956" t="s">
        <v>3051</v>
      </c>
      <c r="J2956" t="s">
        <v>37</v>
      </c>
      <c r="K2956" t="s">
        <v>586</v>
      </c>
      <c r="L2956" t="s">
        <v>39</v>
      </c>
      <c r="M2956">
        <v>1594237</v>
      </c>
      <c r="N2956">
        <v>-1594237</v>
      </c>
      <c r="O2956">
        <v>0</v>
      </c>
      <c r="P2956">
        <v>0</v>
      </c>
      <c r="Q2956" t="s">
        <v>2640</v>
      </c>
      <c r="R2956" t="s">
        <v>3132</v>
      </c>
      <c r="S2956" t="s">
        <v>588</v>
      </c>
      <c r="T2956" t="s">
        <v>588</v>
      </c>
      <c r="U2956" t="s">
        <v>588</v>
      </c>
      <c r="V2956" t="s">
        <v>588</v>
      </c>
      <c r="W2956" t="s">
        <v>588</v>
      </c>
      <c r="X2956" t="str">
        <f t="shared" si="46"/>
        <v>Funcionamiento</v>
      </c>
      <c r="Y2956" t="s">
        <v>2619</v>
      </c>
    </row>
    <row r="2957" spans="1:25" x14ac:dyDescent="0.2">
      <c r="A2957" t="s">
        <v>3138</v>
      </c>
      <c r="B2957" t="s">
        <v>3517</v>
      </c>
      <c r="C2957" s="71" t="s">
        <v>5090</v>
      </c>
      <c r="D2957" t="s">
        <v>583</v>
      </c>
      <c r="E2957" t="s">
        <v>644</v>
      </c>
      <c r="F2957" t="s">
        <v>556</v>
      </c>
      <c r="G2957" t="s">
        <v>2619</v>
      </c>
      <c r="H2957" t="s">
        <v>165</v>
      </c>
      <c r="I2957" t="s">
        <v>119</v>
      </c>
      <c r="J2957" t="s">
        <v>37</v>
      </c>
      <c r="K2957" t="s">
        <v>586</v>
      </c>
      <c r="L2957" t="s">
        <v>39</v>
      </c>
      <c r="M2957">
        <v>2354967</v>
      </c>
      <c r="N2957">
        <v>-2354967</v>
      </c>
      <c r="O2957">
        <v>0</v>
      </c>
      <c r="P2957">
        <v>0</v>
      </c>
      <c r="Q2957" t="s">
        <v>2640</v>
      </c>
      <c r="R2957" t="s">
        <v>3132</v>
      </c>
      <c r="S2957" t="s">
        <v>588</v>
      </c>
      <c r="T2957" t="s">
        <v>588</v>
      </c>
      <c r="U2957" t="s">
        <v>588</v>
      </c>
      <c r="V2957" t="s">
        <v>588</v>
      </c>
      <c r="W2957" t="s">
        <v>588</v>
      </c>
      <c r="X2957" t="str">
        <f t="shared" si="46"/>
        <v>Funcionamiento</v>
      </c>
      <c r="Y2957" t="s">
        <v>2619</v>
      </c>
    </row>
    <row r="2958" spans="1:25" x14ac:dyDescent="0.2">
      <c r="A2958" t="s">
        <v>3138</v>
      </c>
      <c r="B2958" t="s">
        <v>3517</v>
      </c>
      <c r="C2958" s="71" t="s">
        <v>5090</v>
      </c>
      <c r="D2958" t="s">
        <v>583</v>
      </c>
      <c r="E2958" t="s">
        <v>644</v>
      </c>
      <c r="F2958" t="s">
        <v>556</v>
      </c>
      <c r="G2958" t="s">
        <v>2619</v>
      </c>
      <c r="H2958" t="s">
        <v>164</v>
      </c>
      <c r="I2958" t="s">
        <v>118</v>
      </c>
      <c r="J2958" t="s">
        <v>37</v>
      </c>
      <c r="K2958" t="s">
        <v>586</v>
      </c>
      <c r="L2958" t="s">
        <v>39</v>
      </c>
      <c r="M2958">
        <v>48586048</v>
      </c>
      <c r="N2958">
        <v>-48586048</v>
      </c>
      <c r="O2958">
        <v>0</v>
      </c>
      <c r="P2958">
        <v>0</v>
      </c>
      <c r="Q2958" t="s">
        <v>2640</v>
      </c>
      <c r="R2958" t="s">
        <v>3132</v>
      </c>
      <c r="S2958" t="s">
        <v>588</v>
      </c>
      <c r="T2958" t="s">
        <v>588</v>
      </c>
      <c r="U2958" t="s">
        <v>588</v>
      </c>
      <c r="V2958" t="s">
        <v>588</v>
      </c>
      <c r="W2958" t="s">
        <v>588</v>
      </c>
      <c r="X2958" t="str">
        <f t="shared" si="46"/>
        <v>Funcionamiento</v>
      </c>
      <c r="Y2958" t="s">
        <v>2619</v>
      </c>
    </row>
    <row r="2959" spans="1:25" x14ac:dyDescent="0.2">
      <c r="A2959" t="s">
        <v>3138</v>
      </c>
      <c r="B2959" t="s">
        <v>3517</v>
      </c>
      <c r="C2959" s="71" t="s">
        <v>5090</v>
      </c>
      <c r="D2959" t="s">
        <v>583</v>
      </c>
      <c r="E2959" t="s">
        <v>644</v>
      </c>
      <c r="F2959" t="s">
        <v>556</v>
      </c>
      <c r="G2959" t="s">
        <v>2619</v>
      </c>
      <c r="H2959" t="s">
        <v>171</v>
      </c>
      <c r="I2959" t="s">
        <v>125</v>
      </c>
      <c r="J2959" t="s">
        <v>37</v>
      </c>
      <c r="K2959" t="s">
        <v>586</v>
      </c>
      <c r="L2959" t="s">
        <v>39</v>
      </c>
      <c r="M2959">
        <v>1203820</v>
      </c>
      <c r="N2959">
        <v>-1203820</v>
      </c>
      <c r="O2959">
        <v>0</v>
      </c>
      <c r="P2959">
        <v>0</v>
      </c>
      <c r="Q2959" t="s">
        <v>2640</v>
      </c>
      <c r="R2959" t="s">
        <v>3132</v>
      </c>
      <c r="S2959" t="s">
        <v>588</v>
      </c>
      <c r="T2959" t="s">
        <v>588</v>
      </c>
      <c r="U2959" t="s">
        <v>588</v>
      </c>
      <c r="V2959" t="s">
        <v>588</v>
      </c>
      <c r="W2959" t="s">
        <v>588</v>
      </c>
      <c r="X2959" t="str">
        <f t="shared" si="46"/>
        <v>Funcionamiento</v>
      </c>
      <c r="Y2959" t="s">
        <v>2619</v>
      </c>
    </row>
    <row r="2960" spans="1:25" x14ac:dyDescent="0.2">
      <c r="A2960" t="s">
        <v>3138</v>
      </c>
      <c r="B2960" t="s">
        <v>3517</v>
      </c>
      <c r="C2960" s="71" t="s">
        <v>5090</v>
      </c>
      <c r="D2960" t="s">
        <v>583</v>
      </c>
      <c r="E2960" t="s">
        <v>644</v>
      </c>
      <c r="F2960" t="s">
        <v>556</v>
      </c>
      <c r="G2960" t="s">
        <v>2619</v>
      </c>
      <c r="H2960" t="s">
        <v>178</v>
      </c>
      <c r="I2960" t="s">
        <v>132</v>
      </c>
      <c r="J2960" t="s">
        <v>37</v>
      </c>
      <c r="K2960" t="s">
        <v>586</v>
      </c>
      <c r="L2960" t="s">
        <v>39</v>
      </c>
      <c r="M2960">
        <v>1177068</v>
      </c>
      <c r="N2960">
        <v>-1177068</v>
      </c>
      <c r="O2960">
        <v>0</v>
      </c>
      <c r="P2960">
        <v>0</v>
      </c>
      <c r="Q2960" t="s">
        <v>2640</v>
      </c>
      <c r="R2960" t="s">
        <v>3132</v>
      </c>
      <c r="S2960" t="s">
        <v>588</v>
      </c>
      <c r="T2960" t="s">
        <v>588</v>
      </c>
      <c r="U2960" t="s">
        <v>588</v>
      </c>
      <c r="V2960" t="s">
        <v>588</v>
      </c>
      <c r="W2960" t="s">
        <v>588</v>
      </c>
      <c r="X2960" t="str">
        <f t="shared" si="46"/>
        <v>Funcionamiento</v>
      </c>
      <c r="Y2960" t="s">
        <v>2619</v>
      </c>
    </row>
    <row r="2961" spans="1:25" x14ac:dyDescent="0.2">
      <c r="A2961" t="s">
        <v>3138</v>
      </c>
      <c r="B2961" t="s">
        <v>3517</v>
      </c>
      <c r="C2961" s="71" t="s">
        <v>5090</v>
      </c>
      <c r="D2961" t="s">
        <v>583</v>
      </c>
      <c r="E2961" t="s">
        <v>644</v>
      </c>
      <c r="F2961" t="s">
        <v>556</v>
      </c>
      <c r="G2961" t="s">
        <v>2619</v>
      </c>
      <c r="H2961" t="s">
        <v>166</v>
      </c>
      <c r="I2961" t="s">
        <v>120</v>
      </c>
      <c r="J2961" t="s">
        <v>37</v>
      </c>
      <c r="K2961" t="s">
        <v>586</v>
      </c>
      <c r="L2961" t="s">
        <v>39</v>
      </c>
      <c r="M2961">
        <v>1024519</v>
      </c>
      <c r="N2961">
        <v>-1024519</v>
      </c>
      <c r="O2961">
        <v>0</v>
      </c>
      <c r="P2961">
        <v>0</v>
      </c>
      <c r="Q2961" t="s">
        <v>2640</v>
      </c>
      <c r="R2961" t="s">
        <v>3132</v>
      </c>
      <c r="S2961" t="s">
        <v>588</v>
      </c>
      <c r="T2961" t="s">
        <v>588</v>
      </c>
      <c r="U2961" t="s">
        <v>588</v>
      </c>
      <c r="V2961" t="s">
        <v>588</v>
      </c>
      <c r="W2961" t="s">
        <v>588</v>
      </c>
      <c r="X2961" t="str">
        <f t="shared" si="46"/>
        <v>Funcionamiento</v>
      </c>
      <c r="Y2961" t="s">
        <v>2619</v>
      </c>
    </row>
    <row r="2962" spans="1:25" x14ac:dyDescent="0.2">
      <c r="A2962" t="s">
        <v>3138</v>
      </c>
      <c r="B2962" t="s">
        <v>3517</v>
      </c>
      <c r="C2962" s="71" t="s">
        <v>5090</v>
      </c>
      <c r="D2962" t="s">
        <v>583</v>
      </c>
      <c r="E2962" t="s">
        <v>644</v>
      </c>
      <c r="F2962" t="s">
        <v>556</v>
      </c>
      <c r="G2962" t="s">
        <v>2619</v>
      </c>
      <c r="H2962" t="s">
        <v>169</v>
      </c>
      <c r="I2962" t="s">
        <v>123</v>
      </c>
      <c r="J2962" t="s">
        <v>37</v>
      </c>
      <c r="K2962" t="s">
        <v>586</v>
      </c>
      <c r="L2962" t="s">
        <v>39</v>
      </c>
      <c r="M2962">
        <v>632231</v>
      </c>
      <c r="N2962">
        <v>-632231</v>
      </c>
      <c r="O2962">
        <v>0</v>
      </c>
      <c r="P2962">
        <v>0</v>
      </c>
      <c r="Q2962" t="s">
        <v>2640</v>
      </c>
      <c r="R2962" t="s">
        <v>3132</v>
      </c>
      <c r="S2962" t="s">
        <v>588</v>
      </c>
      <c r="T2962" t="s">
        <v>588</v>
      </c>
      <c r="U2962" t="s">
        <v>588</v>
      </c>
      <c r="V2962" t="s">
        <v>588</v>
      </c>
      <c r="W2962" t="s">
        <v>588</v>
      </c>
      <c r="X2962" t="str">
        <f t="shared" si="46"/>
        <v>Funcionamiento</v>
      </c>
      <c r="Y2962" t="s">
        <v>2619</v>
      </c>
    </row>
    <row r="2963" spans="1:25" x14ac:dyDescent="0.2">
      <c r="A2963" t="s">
        <v>3138</v>
      </c>
      <c r="B2963" t="s">
        <v>3517</v>
      </c>
      <c r="C2963" s="71" t="s">
        <v>5090</v>
      </c>
      <c r="D2963" t="s">
        <v>583</v>
      </c>
      <c r="E2963" t="s">
        <v>644</v>
      </c>
      <c r="F2963" t="s">
        <v>556</v>
      </c>
      <c r="G2963" t="s">
        <v>2619</v>
      </c>
      <c r="H2963" t="s">
        <v>180</v>
      </c>
      <c r="I2963" t="s">
        <v>134</v>
      </c>
      <c r="J2963" t="s">
        <v>37</v>
      </c>
      <c r="K2963" t="s">
        <v>586</v>
      </c>
      <c r="L2963" t="s">
        <v>39</v>
      </c>
      <c r="M2963">
        <v>84297</v>
      </c>
      <c r="N2963">
        <v>-84297</v>
      </c>
      <c r="O2963">
        <v>0</v>
      </c>
      <c r="P2963">
        <v>0</v>
      </c>
      <c r="Q2963" t="s">
        <v>2640</v>
      </c>
      <c r="R2963" t="s">
        <v>3132</v>
      </c>
      <c r="S2963" t="s">
        <v>588</v>
      </c>
      <c r="T2963" t="s">
        <v>588</v>
      </c>
      <c r="U2963" t="s">
        <v>588</v>
      </c>
      <c r="V2963" t="s">
        <v>588</v>
      </c>
      <c r="W2963" t="s">
        <v>588</v>
      </c>
      <c r="X2963" t="str">
        <f t="shared" si="46"/>
        <v>Funcionamiento</v>
      </c>
      <c r="Y2963" t="s">
        <v>2619</v>
      </c>
    </row>
    <row r="2964" spans="1:25" x14ac:dyDescent="0.2">
      <c r="A2964" t="s">
        <v>3145</v>
      </c>
      <c r="B2964" t="s">
        <v>3365</v>
      </c>
      <c r="C2964" s="71" t="s">
        <v>5091</v>
      </c>
      <c r="D2964" t="s">
        <v>583</v>
      </c>
      <c r="E2964" t="s">
        <v>584</v>
      </c>
      <c r="F2964" t="s">
        <v>556</v>
      </c>
      <c r="G2964" t="s">
        <v>2619</v>
      </c>
      <c r="H2964" t="s">
        <v>166</v>
      </c>
      <c r="I2964" t="s">
        <v>120</v>
      </c>
      <c r="J2964" t="s">
        <v>37</v>
      </c>
      <c r="K2964" t="s">
        <v>586</v>
      </c>
      <c r="L2964" t="s">
        <v>39</v>
      </c>
      <c r="M2964">
        <v>1024519</v>
      </c>
      <c r="N2964">
        <v>0</v>
      </c>
      <c r="O2964">
        <v>1024519</v>
      </c>
      <c r="P2964">
        <v>0</v>
      </c>
      <c r="Q2964" t="s">
        <v>2641</v>
      </c>
      <c r="R2964" t="s">
        <v>3132</v>
      </c>
      <c r="S2964" t="s">
        <v>4243</v>
      </c>
      <c r="T2964" t="s">
        <v>588</v>
      </c>
      <c r="U2964" t="s">
        <v>5092</v>
      </c>
      <c r="V2964" t="s">
        <v>5093</v>
      </c>
      <c r="W2964" t="s">
        <v>588</v>
      </c>
      <c r="X2964" t="str">
        <f t="shared" si="46"/>
        <v>Funcionamiento</v>
      </c>
      <c r="Y2964" t="s">
        <v>2619</v>
      </c>
    </row>
    <row r="2965" spans="1:25" x14ac:dyDescent="0.2">
      <c r="A2965" t="s">
        <v>3145</v>
      </c>
      <c r="B2965" t="s">
        <v>3365</v>
      </c>
      <c r="C2965" s="71" t="s">
        <v>5091</v>
      </c>
      <c r="D2965" t="s">
        <v>583</v>
      </c>
      <c r="E2965" t="s">
        <v>584</v>
      </c>
      <c r="F2965" t="s">
        <v>556</v>
      </c>
      <c r="G2965" t="s">
        <v>2619</v>
      </c>
      <c r="H2965" t="s">
        <v>180</v>
      </c>
      <c r="I2965" t="s">
        <v>134</v>
      </c>
      <c r="J2965" t="s">
        <v>37</v>
      </c>
      <c r="K2965" t="s">
        <v>586</v>
      </c>
      <c r="L2965" t="s">
        <v>39</v>
      </c>
      <c r="M2965">
        <v>84297</v>
      </c>
      <c r="N2965">
        <v>0</v>
      </c>
      <c r="O2965">
        <v>84297</v>
      </c>
      <c r="P2965">
        <v>0</v>
      </c>
      <c r="Q2965" t="s">
        <v>2641</v>
      </c>
      <c r="R2965" t="s">
        <v>3132</v>
      </c>
      <c r="S2965" t="s">
        <v>4243</v>
      </c>
      <c r="T2965" t="s">
        <v>588</v>
      </c>
      <c r="U2965" t="s">
        <v>5092</v>
      </c>
      <c r="V2965" t="s">
        <v>5093</v>
      </c>
      <c r="W2965" t="s">
        <v>588</v>
      </c>
      <c r="X2965" t="str">
        <f t="shared" si="46"/>
        <v>Funcionamiento</v>
      </c>
      <c r="Y2965" t="s">
        <v>2619</v>
      </c>
    </row>
    <row r="2966" spans="1:25" x14ac:dyDescent="0.2">
      <c r="A2966" t="s">
        <v>3145</v>
      </c>
      <c r="B2966" t="s">
        <v>3365</v>
      </c>
      <c r="C2966" s="71" t="s">
        <v>5091</v>
      </c>
      <c r="D2966" t="s">
        <v>583</v>
      </c>
      <c r="E2966" t="s">
        <v>584</v>
      </c>
      <c r="F2966" t="s">
        <v>556</v>
      </c>
      <c r="G2966" t="s">
        <v>2619</v>
      </c>
      <c r="H2966" t="s">
        <v>167</v>
      </c>
      <c r="I2966" t="s">
        <v>3051</v>
      </c>
      <c r="J2966" t="s">
        <v>37</v>
      </c>
      <c r="K2966" t="s">
        <v>586</v>
      </c>
      <c r="L2966" t="s">
        <v>39</v>
      </c>
      <c r="M2966">
        <v>1594237</v>
      </c>
      <c r="N2966">
        <v>0</v>
      </c>
      <c r="O2966">
        <v>1594237</v>
      </c>
      <c r="P2966">
        <v>0</v>
      </c>
      <c r="Q2966" t="s">
        <v>2641</v>
      </c>
      <c r="R2966" t="s">
        <v>3132</v>
      </c>
      <c r="S2966" t="s">
        <v>4243</v>
      </c>
      <c r="T2966" t="s">
        <v>588</v>
      </c>
      <c r="U2966" t="s">
        <v>5092</v>
      </c>
      <c r="V2966" t="s">
        <v>5093</v>
      </c>
      <c r="W2966" t="s">
        <v>588</v>
      </c>
      <c r="X2966" t="str">
        <f t="shared" si="46"/>
        <v>Funcionamiento</v>
      </c>
      <c r="Y2966" t="s">
        <v>2619</v>
      </c>
    </row>
    <row r="2967" spans="1:25" x14ac:dyDescent="0.2">
      <c r="A2967" t="s">
        <v>3145</v>
      </c>
      <c r="B2967" t="s">
        <v>3365</v>
      </c>
      <c r="C2967" s="71" t="s">
        <v>5091</v>
      </c>
      <c r="D2967" t="s">
        <v>583</v>
      </c>
      <c r="E2967" t="s">
        <v>584</v>
      </c>
      <c r="F2967" t="s">
        <v>556</v>
      </c>
      <c r="G2967" t="s">
        <v>2619</v>
      </c>
      <c r="H2967" t="s">
        <v>181</v>
      </c>
      <c r="I2967" t="s">
        <v>135</v>
      </c>
      <c r="J2967" t="s">
        <v>37</v>
      </c>
      <c r="K2967" t="s">
        <v>586</v>
      </c>
      <c r="L2967" t="s">
        <v>39</v>
      </c>
      <c r="M2967">
        <v>2354967</v>
      </c>
      <c r="N2967">
        <v>0</v>
      </c>
      <c r="O2967">
        <v>2354967</v>
      </c>
      <c r="P2967">
        <v>0</v>
      </c>
      <c r="Q2967" t="s">
        <v>2641</v>
      </c>
      <c r="R2967" t="s">
        <v>3132</v>
      </c>
      <c r="S2967" t="s">
        <v>4243</v>
      </c>
      <c r="T2967" t="s">
        <v>588</v>
      </c>
      <c r="U2967" t="s">
        <v>5092</v>
      </c>
      <c r="V2967" t="s">
        <v>5093</v>
      </c>
      <c r="W2967" t="s">
        <v>588</v>
      </c>
      <c r="X2967" t="str">
        <f t="shared" si="46"/>
        <v>Funcionamiento</v>
      </c>
      <c r="Y2967" t="s">
        <v>2619</v>
      </c>
    </row>
    <row r="2968" spans="1:25" x14ac:dyDescent="0.2">
      <c r="A2968" t="s">
        <v>3145</v>
      </c>
      <c r="B2968" t="s">
        <v>3365</v>
      </c>
      <c r="C2968" s="71" t="s">
        <v>5091</v>
      </c>
      <c r="D2968" t="s">
        <v>583</v>
      </c>
      <c r="E2968" t="s">
        <v>584</v>
      </c>
      <c r="F2968" t="s">
        <v>556</v>
      </c>
      <c r="G2968" t="s">
        <v>2619</v>
      </c>
      <c r="H2968" t="s">
        <v>171</v>
      </c>
      <c r="I2968" t="s">
        <v>125</v>
      </c>
      <c r="J2968" t="s">
        <v>37</v>
      </c>
      <c r="K2968" t="s">
        <v>586</v>
      </c>
      <c r="L2968" t="s">
        <v>39</v>
      </c>
      <c r="M2968">
        <v>1203820</v>
      </c>
      <c r="N2968">
        <v>0</v>
      </c>
      <c r="O2968">
        <v>1203820</v>
      </c>
      <c r="P2968">
        <v>0</v>
      </c>
      <c r="Q2968" t="s">
        <v>2641</v>
      </c>
      <c r="R2968" t="s">
        <v>3132</v>
      </c>
      <c r="S2968" t="s">
        <v>4243</v>
      </c>
      <c r="T2968" t="s">
        <v>588</v>
      </c>
      <c r="U2968" t="s">
        <v>5092</v>
      </c>
      <c r="V2968" t="s">
        <v>5093</v>
      </c>
      <c r="W2968" t="s">
        <v>588</v>
      </c>
      <c r="X2968" t="str">
        <f t="shared" si="46"/>
        <v>Funcionamiento</v>
      </c>
      <c r="Y2968" t="s">
        <v>2619</v>
      </c>
    </row>
    <row r="2969" spans="1:25" x14ac:dyDescent="0.2">
      <c r="A2969" t="s">
        <v>3145</v>
      </c>
      <c r="B2969" t="s">
        <v>3365</v>
      </c>
      <c r="C2969" s="71" t="s">
        <v>5091</v>
      </c>
      <c r="D2969" t="s">
        <v>583</v>
      </c>
      <c r="E2969" t="s">
        <v>584</v>
      </c>
      <c r="F2969" t="s">
        <v>556</v>
      </c>
      <c r="G2969" t="s">
        <v>2619</v>
      </c>
      <c r="H2969" t="s">
        <v>178</v>
      </c>
      <c r="I2969" t="s">
        <v>132</v>
      </c>
      <c r="J2969" t="s">
        <v>37</v>
      </c>
      <c r="K2969" t="s">
        <v>586</v>
      </c>
      <c r="L2969" t="s">
        <v>39</v>
      </c>
      <c r="M2969">
        <v>1177068</v>
      </c>
      <c r="N2969">
        <v>0</v>
      </c>
      <c r="O2969">
        <v>1177068</v>
      </c>
      <c r="P2969">
        <v>0</v>
      </c>
      <c r="Q2969" t="s">
        <v>2641</v>
      </c>
      <c r="R2969" t="s">
        <v>3132</v>
      </c>
      <c r="S2969" t="s">
        <v>4243</v>
      </c>
      <c r="T2969" t="s">
        <v>588</v>
      </c>
      <c r="U2969" t="s">
        <v>5092</v>
      </c>
      <c r="V2969" t="s">
        <v>5093</v>
      </c>
      <c r="W2969" t="s">
        <v>588</v>
      </c>
      <c r="X2969" t="str">
        <f t="shared" si="46"/>
        <v>Funcionamiento</v>
      </c>
      <c r="Y2969" t="s">
        <v>2619</v>
      </c>
    </row>
    <row r="2970" spans="1:25" x14ac:dyDescent="0.2">
      <c r="A2970" t="s">
        <v>3145</v>
      </c>
      <c r="B2970" t="s">
        <v>3365</v>
      </c>
      <c r="C2970" s="71" t="s">
        <v>5091</v>
      </c>
      <c r="D2970" t="s">
        <v>583</v>
      </c>
      <c r="E2970" t="s">
        <v>584</v>
      </c>
      <c r="F2970" t="s">
        <v>556</v>
      </c>
      <c r="G2970" t="s">
        <v>2619</v>
      </c>
      <c r="H2970" t="s">
        <v>164</v>
      </c>
      <c r="I2970" t="s">
        <v>118</v>
      </c>
      <c r="J2970" t="s">
        <v>37</v>
      </c>
      <c r="K2970" t="s">
        <v>586</v>
      </c>
      <c r="L2970" t="s">
        <v>39</v>
      </c>
      <c r="M2970">
        <v>48586048</v>
      </c>
      <c r="N2970">
        <v>0</v>
      </c>
      <c r="O2970">
        <v>48586048</v>
      </c>
      <c r="P2970">
        <v>0</v>
      </c>
      <c r="Q2970" t="s">
        <v>2641</v>
      </c>
      <c r="R2970" t="s">
        <v>3132</v>
      </c>
      <c r="S2970" t="s">
        <v>4243</v>
      </c>
      <c r="T2970" t="s">
        <v>588</v>
      </c>
      <c r="U2970" t="s">
        <v>5092</v>
      </c>
      <c r="V2970" t="s">
        <v>5093</v>
      </c>
      <c r="W2970" t="s">
        <v>588</v>
      </c>
      <c r="X2970" t="str">
        <f t="shared" si="46"/>
        <v>Funcionamiento</v>
      </c>
      <c r="Y2970" t="s">
        <v>2619</v>
      </c>
    </row>
    <row r="2971" spans="1:25" x14ac:dyDescent="0.2">
      <c r="A2971" t="s">
        <v>3145</v>
      </c>
      <c r="B2971" t="s">
        <v>3365</v>
      </c>
      <c r="C2971" s="71" t="s">
        <v>5091</v>
      </c>
      <c r="D2971" t="s">
        <v>583</v>
      </c>
      <c r="E2971" t="s">
        <v>584</v>
      </c>
      <c r="F2971" t="s">
        <v>556</v>
      </c>
      <c r="G2971" t="s">
        <v>2619</v>
      </c>
      <c r="H2971" t="s">
        <v>169</v>
      </c>
      <c r="I2971" t="s">
        <v>123</v>
      </c>
      <c r="J2971" t="s">
        <v>37</v>
      </c>
      <c r="K2971" t="s">
        <v>586</v>
      </c>
      <c r="L2971" t="s">
        <v>39</v>
      </c>
      <c r="M2971">
        <v>632231</v>
      </c>
      <c r="N2971">
        <v>0</v>
      </c>
      <c r="O2971">
        <v>632231</v>
      </c>
      <c r="P2971">
        <v>0</v>
      </c>
      <c r="Q2971" t="s">
        <v>2641</v>
      </c>
      <c r="R2971" t="s">
        <v>3132</v>
      </c>
      <c r="S2971" t="s">
        <v>4243</v>
      </c>
      <c r="T2971" t="s">
        <v>588</v>
      </c>
      <c r="U2971" t="s">
        <v>5092</v>
      </c>
      <c r="V2971" t="s">
        <v>5093</v>
      </c>
      <c r="W2971" t="s">
        <v>588</v>
      </c>
      <c r="X2971" t="str">
        <f t="shared" si="46"/>
        <v>Funcionamiento</v>
      </c>
      <c r="Y2971" t="s">
        <v>2619</v>
      </c>
    </row>
    <row r="2972" spans="1:25" x14ac:dyDescent="0.2">
      <c r="A2972" t="s">
        <v>3132</v>
      </c>
      <c r="B2972" t="s">
        <v>3365</v>
      </c>
      <c r="C2972" s="71" t="s">
        <v>5094</v>
      </c>
      <c r="D2972" t="s">
        <v>583</v>
      </c>
      <c r="E2972" t="s">
        <v>584</v>
      </c>
      <c r="F2972" t="s">
        <v>556</v>
      </c>
      <c r="G2972" t="s">
        <v>2619</v>
      </c>
      <c r="H2972" t="s">
        <v>174</v>
      </c>
      <c r="I2972" t="s">
        <v>128</v>
      </c>
      <c r="J2972" t="s">
        <v>37</v>
      </c>
      <c r="K2972" t="s">
        <v>586</v>
      </c>
      <c r="L2972" t="s">
        <v>39</v>
      </c>
      <c r="M2972">
        <v>2307700</v>
      </c>
      <c r="N2972">
        <v>0</v>
      </c>
      <c r="O2972">
        <v>2307700</v>
      </c>
      <c r="P2972">
        <v>0</v>
      </c>
      <c r="Q2972" t="s">
        <v>2642</v>
      </c>
      <c r="R2972" t="s">
        <v>3155</v>
      </c>
      <c r="S2972" t="s">
        <v>3282</v>
      </c>
      <c r="T2972" t="s">
        <v>588</v>
      </c>
      <c r="U2972" t="s">
        <v>5095</v>
      </c>
      <c r="V2972" t="s">
        <v>5096</v>
      </c>
      <c r="W2972" t="s">
        <v>588</v>
      </c>
      <c r="X2972" t="str">
        <f t="shared" si="46"/>
        <v>Funcionamiento</v>
      </c>
      <c r="Y2972" t="s">
        <v>2619</v>
      </c>
    </row>
    <row r="2973" spans="1:25" x14ac:dyDescent="0.2">
      <c r="A2973" t="s">
        <v>3132</v>
      </c>
      <c r="B2973" t="s">
        <v>3365</v>
      </c>
      <c r="C2973" s="71" t="s">
        <v>5094</v>
      </c>
      <c r="D2973" t="s">
        <v>583</v>
      </c>
      <c r="E2973" t="s">
        <v>584</v>
      </c>
      <c r="F2973" t="s">
        <v>556</v>
      </c>
      <c r="G2973" t="s">
        <v>2619</v>
      </c>
      <c r="H2973" t="s">
        <v>176</v>
      </c>
      <c r="I2973" t="s">
        <v>130</v>
      </c>
      <c r="J2973" t="s">
        <v>37</v>
      </c>
      <c r="K2973" t="s">
        <v>586</v>
      </c>
      <c r="L2973" t="s">
        <v>39</v>
      </c>
      <c r="M2973">
        <v>1731700</v>
      </c>
      <c r="N2973">
        <v>0</v>
      </c>
      <c r="O2973">
        <v>1731700</v>
      </c>
      <c r="P2973">
        <v>0</v>
      </c>
      <c r="Q2973" t="s">
        <v>2642</v>
      </c>
      <c r="R2973" t="s">
        <v>3155</v>
      </c>
      <c r="S2973" t="s">
        <v>3282</v>
      </c>
      <c r="T2973" t="s">
        <v>588</v>
      </c>
      <c r="U2973" t="s">
        <v>5095</v>
      </c>
      <c r="V2973" t="s">
        <v>5096</v>
      </c>
      <c r="W2973" t="s">
        <v>588</v>
      </c>
      <c r="X2973" t="str">
        <f t="shared" si="46"/>
        <v>Funcionamiento</v>
      </c>
      <c r="Y2973" t="s">
        <v>2619</v>
      </c>
    </row>
    <row r="2974" spans="1:25" x14ac:dyDescent="0.2">
      <c r="A2974" t="s">
        <v>3132</v>
      </c>
      <c r="B2974" t="s">
        <v>3365</v>
      </c>
      <c r="C2974" s="71" t="s">
        <v>5094</v>
      </c>
      <c r="D2974" t="s">
        <v>583</v>
      </c>
      <c r="E2974" t="s">
        <v>584</v>
      </c>
      <c r="F2974" t="s">
        <v>556</v>
      </c>
      <c r="G2974" t="s">
        <v>2619</v>
      </c>
      <c r="H2974" t="s">
        <v>175</v>
      </c>
      <c r="I2974" t="s">
        <v>129</v>
      </c>
      <c r="J2974" t="s">
        <v>37</v>
      </c>
      <c r="K2974" t="s">
        <v>586</v>
      </c>
      <c r="L2974" t="s">
        <v>39</v>
      </c>
      <c r="M2974">
        <v>572000</v>
      </c>
      <c r="N2974">
        <v>0</v>
      </c>
      <c r="O2974">
        <v>572000</v>
      </c>
      <c r="P2974">
        <v>0</v>
      </c>
      <c r="Q2974" t="s">
        <v>2642</v>
      </c>
      <c r="R2974" t="s">
        <v>3155</v>
      </c>
      <c r="S2974" t="s">
        <v>3282</v>
      </c>
      <c r="T2974" t="s">
        <v>588</v>
      </c>
      <c r="U2974" t="s">
        <v>5095</v>
      </c>
      <c r="V2974" t="s">
        <v>5096</v>
      </c>
      <c r="W2974" t="s">
        <v>588</v>
      </c>
      <c r="X2974" t="str">
        <f t="shared" si="46"/>
        <v>Funcionamiento</v>
      </c>
      <c r="Y2974" t="s">
        <v>2619</v>
      </c>
    </row>
    <row r="2975" spans="1:25" x14ac:dyDescent="0.2">
      <c r="A2975" t="s">
        <v>3132</v>
      </c>
      <c r="B2975" t="s">
        <v>3365</v>
      </c>
      <c r="C2975" s="71" t="s">
        <v>5094</v>
      </c>
      <c r="D2975" t="s">
        <v>583</v>
      </c>
      <c r="E2975" t="s">
        <v>584</v>
      </c>
      <c r="F2975" t="s">
        <v>556</v>
      </c>
      <c r="G2975" t="s">
        <v>2619</v>
      </c>
      <c r="H2975" t="s">
        <v>177</v>
      </c>
      <c r="I2975" t="s">
        <v>131</v>
      </c>
      <c r="J2975" t="s">
        <v>37</v>
      </c>
      <c r="K2975" t="s">
        <v>586</v>
      </c>
      <c r="L2975" t="s">
        <v>39</v>
      </c>
      <c r="M2975">
        <v>1154500</v>
      </c>
      <c r="N2975">
        <v>0</v>
      </c>
      <c r="O2975">
        <v>1154500</v>
      </c>
      <c r="P2975">
        <v>0</v>
      </c>
      <c r="Q2975" t="s">
        <v>2642</v>
      </c>
      <c r="R2975" t="s">
        <v>3155</v>
      </c>
      <c r="S2975" t="s">
        <v>3282</v>
      </c>
      <c r="T2975" t="s">
        <v>588</v>
      </c>
      <c r="U2975" t="s">
        <v>5095</v>
      </c>
      <c r="V2975" t="s">
        <v>5096</v>
      </c>
      <c r="W2975" t="s">
        <v>588</v>
      </c>
      <c r="X2975" t="str">
        <f t="shared" si="46"/>
        <v>Funcionamiento</v>
      </c>
      <c r="Y2975" t="s">
        <v>2619</v>
      </c>
    </row>
    <row r="2976" spans="1:25" x14ac:dyDescent="0.2">
      <c r="A2976" t="s">
        <v>3132</v>
      </c>
      <c r="B2976" t="s">
        <v>3365</v>
      </c>
      <c r="C2976" s="71" t="s">
        <v>5094</v>
      </c>
      <c r="D2976" t="s">
        <v>583</v>
      </c>
      <c r="E2976" t="s">
        <v>584</v>
      </c>
      <c r="F2976" t="s">
        <v>556</v>
      </c>
      <c r="G2976" t="s">
        <v>2619</v>
      </c>
      <c r="H2976" t="s">
        <v>173</v>
      </c>
      <c r="I2976" t="s">
        <v>127</v>
      </c>
      <c r="J2976" t="s">
        <v>37</v>
      </c>
      <c r="K2976" t="s">
        <v>586</v>
      </c>
      <c r="L2976" t="s">
        <v>39</v>
      </c>
      <c r="M2976">
        <v>4417800</v>
      </c>
      <c r="N2976">
        <v>0</v>
      </c>
      <c r="O2976">
        <v>4417800</v>
      </c>
      <c r="P2976">
        <v>0</v>
      </c>
      <c r="Q2976" t="s">
        <v>2642</v>
      </c>
      <c r="R2976" t="s">
        <v>3155</v>
      </c>
      <c r="S2976" t="s">
        <v>3282</v>
      </c>
      <c r="T2976" t="s">
        <v>588</v>
      </c>
      <c r="U2976" t="s">
        <v>5095</v>
      </c>
      <c r="V2976" t="s">
        <v>5096</v>
      </c>
      <c r="W2976" t="s">
        <v>588</v>
      </c>
      <c r="X2976" t="str">
        <f t="shared" si="46"/>
        <v>Funcionamiento</v>
      </c>
      <c r="Y2976" t="s">
        <v>2619</v>
      </c>
    </row>
    <row r="2977" spans="1:25" x14ac:dyDescent="0.2">
      <c r="A2977" t="s">
        <v>3132</v>
      </c>
      <c r="B2977" t="s">
        <v>3365</v>
      </c>
      <c r="C2977" s="71" t="s">
        <v>5094</v>
      </c>
      <c r="D2977" t="s">
        <v>583</v>
      </c>
      <c r="E2977" t="s">
        <v>584</v>
      </c>
      <c r="F2977" t="s">
        <v>556</v>
      </c>
      <c r="G2977" t="s">
        <v>2619</v>
      </c>
      <c r="H2977" t="s">
        <v>172</v>
      </c>
      <c r="I2977" t="s">
        <v>126</v>
      </c>
      <c r="J2977" t="s">
        <v>37</v>
      </c>
      <c r="K2977" t="s">
        <v>586</v>
      </c>
      <c r="L2977" t="s">
        <v>39</v>
      </c>
      <c r="M2977">
        <v>1169300</v>
      </c>
      <c r="N2977">
        <v>0</v>
      </c>
      <c r="O2977">
        <v>1169300</v>
      </c>
      <c r="P2977">
        <v>0</v>
      </c>
      <c r="Q2977" t="s">
        <v>2642</v>
      </c>
      <c r="R2977" t="s">
        <v>3155</v>
      </c>
      <c r="S2977" t="s">
        <v>3282</v>
      </c>
      <c r="T2977" t="s">
        <v>588</v>
      </c>
      <c r="U2977" t="s">
        <v>5095</v>
      </c>
      <c r="V2977" t="s">
        <v>5096</v>
      </c>
      <c r="W2977" t="s">
        <v>588</v>
      </c>
      <c r="X2977" t="str">
        <f t="shared" si="46"/>
        <v>Funcionamiento</v>
      </c>
      <c r="Y2977" t="s">
        <v>2619</v>
      </c>
    </row>
    <row r="2978" spans="1:25" x14ac:dyDescent="0.2">
      <c r="A2978" t="s">
        <v>3155</v>
      </c>
      <c r="B2978" t="s">
        <v>5097</v>
      </c>
      <c r="C2978" s="71" t="s">
        <v>5098</v>
      </c>
      <c r="D2978" t="s">
        <v>583</v>
      </c>
      <c r="E2978" t="s">
        <v>584</v>
      </c>
      <c r="F2978" t="s">
        <v>3087</v>
      </c>
      <c r="G2978" t="s">
        <v>2619</v>
      </c>
      <c r="H2978" t="s">
        <v>197</v>
      </c>
      <c r="I2978" t="s">
        <v>155</v>
      </c>
      <c r="J2978" t="s">
        <v>37</v>
      </c>
      <c r="K2978" t="s">
        <v>586</v>
      </c>
      <c r="L2978" t="s">
        <v>39</v>
      </c>
      <c r="M2978">
        <v>42472080</v>
      </c>
      <c r="N2978">
        <v>0</v>
      </c>
      <c r="O2978">
        <v>42472080</v>
      </c>
      <c r="P2978">
        <v>0</v>
      </c>
      <c r="Q2978" t="s">
        <v>2643</v>
      </c>
      <c r="R2978" t="s">
        <v>3147</v>
      </c>
      <c r="S2978" t="s">
        <v>5099</v>
      </c>
      <c r="T2978" t="s">
        <v>3548</v>
      </c>
      <c r="U2978" t="s">
        <v>9256</v>
      </c>
      <c r="V2978" t="s">
        <v>9257</v>
      </c>
      <c r="W2978" t="s">
        <v>588</v>
      </c>
      <c r="X2978" t="str">
        <f t="shared" si="46"/>
        <v>Inversión</v>
      </c>
      <c r="Y2978" t="s">
        <v>626</v>
      </c>
    </row>
    <row r="2979" spans="1:25" x14ac:dyDescent="0.2">
      <c r="A2979" t="s">
        <v>3147</v>
      </c>
      <c r="B2979" t="s">
        <v>5097</v>
      </c>
      <c r="C2979" s="71" t="s">
        <v>5100</v>
      </c>
      <c r="D2979" t="s">
        <v>583</v>
      </c>
      <c r="E2979" t="s">
        <v>584</v>
      </c>
      <c r="F2979" t="s">
        <v>3087</v>
      </c>
      <c r="G2979" t="s">
        <v>2619</v>
      </c>
      <c r="H2979" t="s">
        <v>197</v>
      </c>
      <c r="I2979" t="s">
        <v>155</v>
      </c>
      <c r="J2979" t="s">
        <v>37</v>
      </c>
      <c r="K2979" t="s">
        <v>586</v>
      </c>
      <c r="L2979" t="s">
        <v>39</v>
      </c>
      <c r="M2979">
        <v>36404640</v>
      </c>
      <c r="N2979">
        <v>0</v>
      </c>
      <c r="O2979">
        <v>36404640</v>
      </c>
      <c r="P2979">
        <v>0</v>
      </c>
      <c r="Q2979" t="s">
        <v>2643</v>
      </c>
      <c r="R2979" t="s">
        <v>3181</v>
      </c>
      <c r="S2979" t="s">
        <v>5101</v>
      </c>
      <c r="T2979" t="s">
        <v>5102</v>
      </c>
      <c r="U2979" t="s">
        <v>5103</v>
      </c>
      <c r="V2979" t="s">
        <v>5104</v>
      </c>
      <c r="W2979" t="s">
        <v>588</v>
      </c>
      <c r="X2979" t="str">
        <f t="shared" si="46"/>
        <v>Inversión</v>
      </c>
      <c r="Y2979" t="s">
        <v>626</v>
      </c>
    </row>
    <row r="2980" spans="1:25" x14ac:dyDescent="0.2">
      <c r="A2980" t="s">
        <v>3181</v>
      </c>
      <c r="B2980" t="s">
        <v>4346</v>
      </c>
      <c r="C2980" s="71" t="s">
        <v>5105</v>
      </c>
      <c r="D2980" t="s">
        <v>583</v>
      </c>
      <c r="E2980" t="s">
        <v>584</v>
      </c>
      <c r="F2980" t="s">
        <v>556</v>
      </c>
      <c r="G2980" t="s">
        <v>2619</v>
      </c>
      <c r="H2980" t="s">
        <v>174</v>
      </c>
      <c r="I2980" t="s">
        <v>128</v>
      </c>
      <c r="J2980" t="s">
        <v>37</v>
      </c>
      <c r="K2980" t="s">
        <v>586</v>
      </c>
      <c r="L2980" t="s">
        <v>39</v>
      </c>
      <c r="M2980">
        <v>232700</v>
      </c>
      <c r="N2980">
        <v>0</v>
      </c>
      <c r="O2980">
        <v>232700</v>
      </c>
      <c r="P2980">
        <v>0</v>
      </c>
      <c r="Q2980" t="s">
        <v>2644</v>
      </c>
      <c r="R2980" t="s">
        <v>3187</v>
      </c>
      <c r="S2980" t="s">
        <v>3265</v>
      </c>
      <c r="T2980" t="s">
        <v>588</v>
      </c>
      <c r="U2980" t="s">
        <v>5106</v>
      </c>
      <c r="V2980" t="s">
        <v>5107</v>
      </c>
      <c r="W2980" t="s">
        <v>588</v>
      </c>
      <c r="X2980" t="str">
        <f t="shared" si="46"/>
        <v>Funcionamiento</v>
      </c>
      <c r="Y2980" t="s">
        <v>2619</v>
      </c>
    </row>
    <row r="2981" spans="1:25" x14ac:dyDescent="0.2">
      <c r="A2981" t="s">
        <v>3181</v>
      </c>
      <c r="B2981" t="s">
        <v>4346</v>
      </c>
      <c r="C2981" s="71" t="s">
        <v>5105</v>
      </c>
      <c r="D2981" t="s">
        <v>583</v>
      </c>
      <c r="E2981" t="s">
        <v>584</v>
      </c>
      <c r="F2981" t="s">
        <v>556</v>
      </c>
      <c r="G2981" t="s">
        <v>2619</v>
      </c>
      <c r="H2981" t="s">
        <v>177</v>
      </c>
      <c r="I2981" t="s">
        <v>131</v>
      </c>
      <c r="J2981" t="s">
        <v>37</v>
      </c>
      <c r="K2981" t="s">
        <v>586</v>
      </c>
      <c r="L2981" t="s">
        <v>39</v>
      </c>
      <c r="M2981">
        <v>116400</v>
      </c>
      <c r="N2981">
        <v>0</v>
      </c>
      <c r="O2981">
        <v>116400</v>
      </c>
      <c r="P2981">
        <v>0</v>
      </c>
      <c r="Q2981" t="s">
        <v>2644</v>
      </c>
      <c r="R2981" t="s">
        <v>3187</v>
      </c>
      <c r="S2981" t="s">
        <v>3265</v>
      </c>
      <c r="T2981" t="s">
        <v>588</v>
      </c>
      <c r="U2981" t="s">
        <v>5106</v>
      </c>
      <c r="V2981" t="s">
        <v>5107</v>
      </c>
      <c r="W2981" t="s">
        <v>588</v>
      </c>
      <c r="X2981" t="str">
        <f t="shared" si="46"/>
        <v>Funcionamiento</v>
      </c>
      <c r="Y2981" t="s">
        <v>2619</v>
      </c>
    </row>
    <row r="2982" spans="1:25" x14ac:dyDescent="0.2">
      <c r="A2982" t="s">
        <v>3181</v>
      </c>
      <c r="B2982" t="s">
        <v>4346</v>
      </c>
      <c r="C2982" s="71" t="s">
        <v>5105</v>
      </c>
      <c r="D2982" t="s">
        <v>583</v>
      </c>
      <c r="E2982" t="s">
        <v>584</v>
      </c>
      <c r="F2982" t="s">
        <v>556</v>
      </c>
      <c r="G2982" t="s">
        <v>2619</v>
      </c>
      <c r="H2982" t="s">
        <v>173</v>
      </c>
      <c r="I2982" t="s">
        <v>127</v>
      </c>
      <c r="J2982" t="s">
        <v>37</v>
      </c>
      <c r="K2982" t="s">
        <v>586</v>
      </c>
      <c r="L2982" t="s">
        <v>39</v>
      </c>
      <c r="M2982">
        <v>444029</v>
      </c>
      <c r="N2982">
        <v>0</v>
      </c>
      <c r="O2982">
        <v>444029</v>
      </c>
      <c r="P2982">
        <v>0</v>
      </c>
      <c r="Q2982" t="s">
        <v>2644</v>
      </c>
      <c r="R2982" t="s">
        <v>3187</v>
      </c>
      <c r="S2982" t="s">
        <v>3265</v>
      </c>
      <c r="T2982" t="s">
        <v>588</v>
      </c>
      <c r="U2982" t="s">
        <v>5106</v>
      </c>
      <c r="V2982" t="s">
        <v>5107</v>
      </c>
      <c r="W2982" t="s">
        <v>588</v>
      </c>
      <c r="X2982" t="str">
        <f t="shared" si="46"/>
        <v>Funcionamiento</v>
      </c>
      <c r="Y2982" t="s">
        <v>2619</v>
      </c>
    </row>
    <row r="2983" spans="1:25" x14ac:dyDescent="0.2">
      <c r="A2983" t="s">
        <v>3181</v>
      </c>
      <c r="B2983" t="s">
        <v>4346</v>
      </c>
      <c r="C2983" s="71" t="s">
        <v>5105</v>
      </c>
      <c r="D2983" t="s">
        <v>583</v>
      </c>
      <c r="E2983" t="s">
        <v>584</v>
      </c>
      <c r="F2983" t="s">
        <v>556</v>
      </c>
      <c r="G2983" t="s">
        <v>2619</v>
      </c>
      <c r="H2983" t="s">
        <v>176</v>
      </c>
      <c r="I2983" t="s">
        <v>130</v>
      </c>
      <c r="J2983" t="s">
        <v>37</v>
      </c>
      <c r="K2983" t="s">
        <v>586</v>
      </c>
      <c r="L2983" t="s">
        <v>39</v>
      </c>
      <c r="M2983">
        <v>173900</v>
      </c>
      <c r="N2983">
        <v>0</v>
      </c>
      <c r="O2983">
        <v>173900</v>
      </c>
      <c r="P2983">
        <v>0</v>
      </c>
      <c r="Q2983" t="s">
        <v>2644</v>
      </c>
      <c r="R2983" t="s">
        <v>3187</v>
      </c>
      <c r="S2983" t="s">
        <v>3265</v>
      </c>
      <c r="T2983" t="s">
        <v>588</v>
      </c>
      <c r="U2983" t="s">
        <v>5106</v>
      </c>
      <c r="V2983" t="s">
        <v>5107</v>
      </c>
      <c r="W2983" t="s">
        <v>588</v>
      </c>
      <c r="X2983" t="str">
        <f t="shared" si="46"/>
        <v>Funcionamiento</v>
      </c>
      <c r="Y2983" t="s">
        <v>2619</v>
      </c>
    </row>
    <row r="2984" spans="1:25" x14ac:dyDescent="0.2">
      <c r="A2984" t="s">
        <v>3181</v>
      </c>
      <c r="B2984" t="s">
        <v>4346</v>
      </c>
      <c r="C2984" s="71" t="s">
        <v>5105</v>
      </c>
      <c r="D2984" t="s">
        <v>583</v>
      </c>
      <c r="E2984" t="s">
        <v>584</v>
      </c>
      <c r="F2984" t="s">
        <v>556</v>
      </c>
      <c r="G2984" t="s">
        <v>2619</v>
      </c>
      <c r="H2984" t="s">
        <v>172</v>
      </c>
      <c r="I2984" t="s">
        <v>126</v>
      </c>
      <c r="J2984" t="s">
        <v>37</v>
      </c>
      <c r="K2984" t="s">
        <v>586</v>
      </c>
      <c r="L2984" t="s">
        <v>39</v>
      </c>
      <c r="M2984">
        <v>639571</v>
      </c>
      <c r="N2984">
        <v>0</v>
      </c>
      <c r="O2984">
        <v>639571</v>
      </c>
      <c r="P2984">
        <v>0</v>
      </c>
      <c r="Q2984" t="s">
        <v>2644</v>
      </c>
      <c r="R2984" t="s">
        <v>3187</v>
      </c>
      <c r="S2984" t="s">
        <v>3265</v>
      </c>
      <c r="T2984" t="s">
        <v>588</v>
      </c>
      <c r="U2984" t="s">
        <v>5106</v>
      </c>
      <c r="V2984" t="s">
        <v>5107</v>
      </c>
      <c r="W2984" t="s">
        <v>588</v>
      </c>
      <c r="X2984" t="str">
        <f t="shared" si="46"/>
        <v>Funcionamiento</v>
      </c>
      <c r="Y2984" t="s">
        <v>2619</v>
      </c>
    </row>
    <row r="2985" spans="1:25" x14ac:dyDescent="0.2">
      <c r="A2985" t="s">
        <v>3181</v>
      </c>
      <c r="B2985" t="s">
        <v>4346</v>
      </c>
      <c r="C2985" s="71" t="s">
        <v>5105</v>
      </c>
      <c r="D2985" t="s">
        <v>583</v>
      </c>
      <c r="E2985" t="s">
        <v>584</v>
      </c>
      <c r="F2985" t="s">
        <v>556</v>
      </c>
      <c r="G2985" t="s">
        <v>2619</v>
      </c>
      <c r="H2985" t="s">
        <v>175</v>
      </c>
      <c r="I2985" t="s">
        <v>129</v>
      </c>
      <c r="J2985" t="s">
        <v>37</v>
      </c>
      <c r="K2985" t="s">
        <v>586</v>
      </c>
      <c r="L2985" t="s">
        <v>39</v>
      </c>
      <c r="M2985">
        <v>53900</v>
      </c>
      <c r="N2985">
        <v>0</v>
      </c>
      <c r="O2985">
        <v>53900</v>
      </c>
      <c r="P2985">
        <v>0</v>
      </c>
      <c r="Q2985" t="s">
        <v>2644</v>
      </c>
      <c r="R2985" t="s">
        <v>3187</v>
      </c>
      <c r="S2985" t="s">
        <v>3265</v>
      </c>
      <c r="T2985" t="s">
        <v>588</v>
      </c>
      <c r="U2985" t="s">
        <v>5106</v>
      </c>
      <c r="V2985" t="s">
        <v>5107</v>
      </c>
      <c r="W2985" t="s">
        <v>588</v>
      </c>
      <c r="X2985" t="str">
        <f t="shared" si="46"/>
        <v>Funcionamiento</v>
      </c>
      <c r="Y2985" t="s">
        <v>2619</v>
      </c>
    </row>
    <row r="2986" spans="1:25" x14ac:dyDescent="0.2">
      <c r="A2986" t="s">
        <v>3187</v>
      </c>
      <c r="B2986" t="s">
        <v>3163</v>
      </c>
      <c r="C2986" s="71" t="s">
        <v>5108</v>
      </c>
      <c r="D2986" t="s">
        <v>583</v>
      </c>
      <c r="E2986" t="s">
        <v>584</v>
      </c>
      <c r="F2986" t="s">
        <v>556</v>
      </c>
      <c r="G2986" t="s">
        <v>2619</v>
      </c>
      <c r="H2986" t="s">
        <v>169</v>
      </c>
      <c r="I2986" t="s">
        <v>123</v>
      </c>
      <c r="J2986" t="s">
        <v>37</v>
      </c>
      <c r="K2986" t="s">
        <v>586</v>
      </c>
      <c r="L2986" t="s">
        <v>39</v>
      </c>
      <c r="M2986">
        <v>3542750</v>
      </c>
      <c r="N2986">
        <v>0</v>
      </c>
      <c r="O2986">
        <v>3542750</v>
      </c>
      <c r="P2986">
        <v>0</v>
      </c>
      <c r="Q2986" t="s">
        <v>2645</v>
      </c>
      <c r="R2986" t="s">
        <v>3165</v>
      </c>
      <c r="S2986" t="s">
        <v>3195</v>
      </c>
      <c r="T2986" t="s">
        <v>588</v>
      </c>
      <c r="U2986" t="s">
        <v>5109</v>
      </c>
      <c r="V2986" t="s">
        <v>5110</v>
      </c>
      <c r="W2986" t="s">
        <v>588</v>
      </c>
      <c r="X2986" t="str">
        <f t="shared" si="46"/>
        <v>Funcionamiento</v>
      </c>
      <c r="Y2986" t="s">
        <v>2619</v>
      </c>
    </row>
    <row r="2987" spans="1:25" x14ac:dyDescent="0.2">
      <c r="A2987" t="s">
        <v>3187</v>
      </c>
      <c r="B2987" t="s">
        <v>3163</v>
      </c>
      <c r="C2987" s="71" t="s">
        <v>5108</v>
      </c>
      <c r="D2987" t="s">
        <v>583</v>
      </c>
      <c r="E2987" t="s">
        <v>584</v>
      </c>
      <c r="F2987" t="s">
        <v>556</v>
      </c>
      <c r="G2987" t="s">
        <v>2619</v>
      </c>
      <c r="H2987" t="s">
        <v>171</v>
      </c>
      <c r="I2987" t="s">
        <v>125</v>
      </c>
      <c r="J2987" t="s">
        <v>37</v>
      </c>
      <c r="K2987" t="s">
        <v>586</v>
      </c>
      <c r="L2987" t="s">
        <v>39</v>
      </c>
      <c r="M2987">
        <v>6762297</v>
      </c>
      <c r="N2987">
        <v>0</v>
      </c>
      <c r="O2987">
        <v>6762297</v>
      </c>
      <c r="P2987">
        <v>0</v>
      </c>
      <c r="Q2987" t="s">
        <v>2645</v>
      </c>
      <c r="R2987" t="s">
        <v>3165</v>
      </c>
      <c r="S2987" t="s">
        <v>3195</v>
      </c>
      <c r="T2987" t="s">
        <v>588</v>
      </c>
      <c r="U2987" t="s">
        <v>5109</v>
      </c>
      <c r="V2987" t="s">
        <v>5110</v>
      </c>
      <c r="W2987" t="s">
        <v>588</v>
      </c>
      <c r="X2987" t="str">
        <f t="shared" si="46"/>
        <v>Funcionamiento</v>
      </c>
      <c r="Y2987" t="s">
        <v>2619</v>
      </c>
    </row>
    <row r="2988" spans="1:25" x14ac:dyDescent="0.2">
      <c r="A2988" t="s">
        <v>3187</v>
      </c>
      <c r="B2988" t="s">
        <v>3163</v>
      </c>
      <c r="C2988" s="71" t="s">
        <v>5108</v>
      </c>
      <c r="D2988" t="s">
        <v>583</v>
      </c>
      <c r="E2988" t="s">
        <v>584</v>
      </c>
      <c r="F2988" t="s">
        <v>556</v>
      </c>
      <c r="G2988" t="s">
        <v>2619</v>
      </c>
      <c r="H2988" t="s">
        <v>181</v>
      </c>
      <c r="I2988" t="s">
        <v>135</v>
      </c>
      <c r="J2988" t="s">
        <v>37</v>
      </c>
      <c r="K2988" t="s">
        <v>586</v>
      </c>
      <c r="L2988" t="s">
        <v>39</v>
      </c>
      <c r="M2988">
        <v>2354967</v>
      </c>
      <c r="N2988">
        <v>0</v>
      </c>
      <c r="O2988">
        <v>2354967</v>
      </c>
      <c r="P2988">
        <v>0</v>
      </c>
      <c r="Q2988" t="s">
        <v>2645</v>
      </c>
      <c r="R2988" t="s">
        <v>3165</v>
      </c>
      <c r="S2988" t="s">
        <v>3195</v>
      </c>
      <c r="T2988" t="s">
        <v>588</v>
      </c>
      <c r="U2988" t="s">
        <v>5109</v>
      </c>
      <c r="V2988" t="s">
        <v>5110</v>
      </c>
      <c r="W2988" t="s">
        <v>588</v>
      </c>
      <c r="X2988" t="str">
        <f t="shared" si="46"/>
        <v>Funcionamiento</v>
      </c>
      <c r="Y2988" t="s">
        <v>2619</v>
      </c>
    </row>
    <row r="2989" spans="1:25" x14ac:dyDescent="0.2">
      <c r="A2989" t="s">
        <v>3187</v>
      </c>
      <c r="B2989" t="s">
        <v>3163</v>
      </c>
      <c r="C2989" s="71" t="s">
        <v>5108</v>
      </c>
      <c r="D2989" t="s">
        <v>583</v>
      </c>
      <c r="E2989" t="s">
        <v>584</v>
      </c>
      <c r="F2989" t="s">
        <v>556</v>
      </c>
      <c r="G2989" t="s">
        <v>2619</v>
      </c>
      <c r="H2989" t="s">
        <v>166</v>
      </c>
      <c r="I2989" t="s">
        <v>120</v>
      </c>
      <c r="J2989" t="s">
        <v>37</v>
      </c>
      <c r="K2989" t="s">
        <v>586</v>
      </c>
      <c r="L2989" t="s">
        <v>39</v>
      </c>
      <c r="M2989">
        <v>1009096</v>
      </c>
      <c r="N2989">
        <v>0</v>
      </c>
      <c r="O2989">
        <v>1009096</v>
      </c>
      <c r="P2989">
        <v>0</v>
      </c>
      <c r="Q2989" t="s">
        <v>2645</v>
      </c>
      <c r="R2989" t="s">
        <v>3165</v>
      </c>
      <c r="S2989" t="s">
        <v>3195</v>
      </c>
      <c r="T2989" t="s">
        <v>588</v>
      </c>
      <c r="U2989" t="s">
        <v>5109</v>
      </c>
      <c r="V2989" t="s">
        <v>5110</v>
      </c>
      <c r="W2989" t="s">
        <v>588</v>
      </c>
      <c r="X2989" t="str">
        <f t="shared" si="46"/>
        <v>Funcionamiento</v>
      </c>
      <c r="Y2989" t="s">
        <v>2619</v>
      </c>
    </row>
    <row r="2990" spans="1:25" x14ac:dyDescent="0.2">
      <c r="A2990" t="s">
        <v>3187</v>
      </c>
      <c r="B2990" t="s">
        <v>3163</v>
      </c>
      <c r="C2990" s="71" t="s">
        <v>5108</v>
      </c>
      <c r="D2990" t="s">
        <v>583</v>
      </c>
      <c r="E2990" t="s">
        <v>584</v>
      </c>
      <c r="F2990" t="s">
        <v>556</v>
      </c>
      <c r="G2990" t="s">
        <v>2619</v>
      </c>
      <c r="H2990" t="s">
        <v>164</v>
      </c>
      <c r="I2990" t="s">
        <v>118</v>
      </c>
      <c r="J2990" t="s">
        <v>37</v>
      </c>
      <c r="K2990" t="s">
        <v>586</v>
      </c>
      <c r="L2990" t="s">
        <v>39</v>
      </c>
      <c r="M2990">
        <v>50404732</v>
      </c>
      <c r="N2990">
        <v>0</v>
      </c>
      <c r="O2990">
        <v>50404732</v>
      </c>
      <c r="P2990">
        <v>0</v>
      </c>
      <c r="Q2990" t="s">
        <v>2645</v>
      </c>
      <c r="R2990" t="s">
        <v>3165</v>
      </c>
      <c r="S2990" t="s">
        <v>3195</v>
      </c>
      <c r="T2990" t="s">
        <v>588</v>
      </c>
      <c r="U2990" t="s">
        <v>5109</v>
      </c>
      <c r="V2990" t="s">
        <v>5110</v>
      </c>
      <c r="W2990" t="s">
        <v>588</v>
      </c>
      <c r="X2990" t="str">
        <f t="shared" si="46"/>
        <v>Funcionamiento</v>
      </c>
      <c r="Y2990" t="s">
        <v>2619</v>
      </c>
    </row>
    <row r="2991" spans="1:25" x14ac:dyDescent="0.2">
      <c r="A2991" t="s">
        <v>3187</v>
      </c>
      <c r="B2991" t="s">
        <v>3163</v>
      </c>
      <c r="C2991" s="71" t="s">
        <v>5108</v>
      </c>
      <c r="D2991" t="s">
        <v>583</v>
      </c>
      <c r="E2991" t="s">
        <v>584</v>
      </c>
      <c r="F2991" t="s">
        <v>556</v>
      </c>
      <c r="G2991" t="s">
        <v>2619</v>
      </c>
      <c r="H2991" t="s">
        <v>167</v>
      </c>
      <c r="I2991" t="s">
        <v>3051</v>
      </c>
      <c r="J2991" t="s">
        <v>37</v>
      </c>
      <c r="K2991" t="s">
        <v>586</v>
      </c>
      <c r="L2991" t="s">
        <v>39</v>
      </c>
      <c r="M2991">
        <v>1570238</v>
      </c>
      <c r="N2991">
        <v>0</v>
      </c>
      <c r="O2991">
        <v>1570238</v>
      </c>
      <c r="P2991">
        <v>0</v>
      </c>
      <c r="Q2991" t="s">
        <v>2645</v>
      </c>
      <c r="R2991" t="s">
        <v>3165</v>
      </c>
      <c r="S2991" t="s">
        <v>3195</v>
      </c>
      <c r="T2991" t="s">
        <v>588</v>
      </c>
      <c r="U2991" t="s">
        <v>5109</v>
      </c>
      <c r="V2991" t="s">
        <v>5110</v>
      </c>
      <c r="W2991" t="s">
        <v>588</v>
      </c>
      <c r="X2991" t="str">
        <f t="shared" si="46"/>
        <v>Funcionamiento</v>
      </c>
      <c r="Y2991" t="s">
        <v>2619</v>
      </c>
    </row>
    <row r="2992" spans="1:25" x14ac:dyDescent="0.2">
      <c r="A2992" t="s">
        <v>3187</v>
      </c>
      <c r="B2992" t="s">
        <v>3163</v>
      </c>
      <c r="C2992" s="71" t="s">
        <v>5108</v>
      </c>
      <c r="D2992" t="s">
        <v>583</v>
      </c>
      <c r="E2992" t="s">
        <v>584</v>
      </c>
      <c r="F2992" t="s">
        <v>556</v>
      </c>
      <c r="G2992" t="s">
        <v>2619</v>
      </c>
      <c r="H2992" t="s">
        <v>180</v>
      </c>
      <c r="I2992" t="s">
        <v>134</v>
      </c>
      <c r="J2992" t="s">
        <v>37</v>
      </c>
      <c r="K2992" t="s">
        <v>586</v>
      </c>
      <c r="L2992" t="s">
        <v>39</v>
      </c>
      <c r="M2992">
        <v>674586</v>
      </c>
      <c r="N2992">
        <v>0</v>
      </c>
      <c r="O2992">
        <v>674586</v>
      </c>
      <c r="P2992">
        <v>0</v>
      </c>
      <c r="Q2992" t="s">
        <v>2645</v>
      </c>
      <c r="R2992" t="s">
        <v>3165</v>
      </c>
      <c r="S2992" t="s">
        <v>3195</v>
      </c>
      <c r="T2992" t="s">
        <v>588</v>
      </c>
      <c r="U2992" t="s">
        <v>5109</v>
      </c>
      <c r="V2992" t="s">
        <v>5110</v>
      </c>
      <c r="W2992" t="s">
        <v>588</v>
      </c>
      <c r="X2992" t="str">
        <f t="shared" si="46"/>
        <v>Funcionamiento</v>
      </c>
      <c r="Y2992" t="s">
        <v>2619</v>
      </c>
    </row>
    <row r="2993" spans="1:25" x14ac:dyDescent="0.2">
      <c r="A2993" t="s">
        <v>3187</v>
      </c>
      <c r="B2993" t="s">
        <v>3163</v>
      </c>
      <c r="C2993" s="71" t="s">
        <v>5108</v>
      </c>
      <c r="D2993" t="s">
        <v>583</v>
      </c>
      <c r="E2993" t="s">
        <v>584</v>
      </c>
      <c r="F2993" t="s">
        <v>556</v>
      </c>
      <c r="G2993" t="s">
        <v>2619</v>
      </c>
      <c r="H2993" t="s">
        <v>178</v>
      </c>
      <c r="I2993" t="s">
        <v>132</v>
      </c>
      <c r="J2993" t="s">
        <v>37</v>
      </c>
      <c r="K2993" t="s">
        <v>586</v>
      </c>
      <c r="L2993" t="s">
        <v>39</v>
      </c>
      <c r="M2993">
        <v>9012497</v>
      </c>
      <c r="N2993">
        <v>0</v>
      </c>
      <c r="O2993">
        <v>9012497</v>
      </c>
      <c r="P2993">
        <v>0</v>
      </c>
      <c r="Q2993" t="s">
        <v>2645</v>
      </c>
      <c r="R2993" t="s">
        <v>3165</v>
      </c>
      <c r="S2993" t="s">
        <v>3195</v>
      </c>
      <c r="T2993" t="s">
        <v>588</v>
      </c>
      <c r="U2993" t="s">
        <v>5109</v>
      </c>
      <c r="V2993" t="s">
        <v>5110</v>
      </c>
      <c r="W2993" t="s">
        <v>588</v>
      </c>
      <c r="X2993" t="str">
        <f t="shared" si="46"/>
        <v>Funcionamiento</v>
      </c>
      <c r="Y2993" t="s">
        <v>2619</v>
      </c>
    </row>
    <row r="2994" spans="1:25" x14ac:dyDescent="0.2">
      <c r="A2994" t="s">
        <v>3165</v>
      </c>
      <c r="B2994" t="s">
        <v>3163</v>
      </c>
      <c r="C2994" s="71" t="s">
        <v>5111</v>
      </c>
      <c r="D2994" t="s">
        <v>583</v>
      </c>
      <c r="E2994" t="s">
        <v>584</v>
      </c>
      <c r="F2994" t="s">
        <v>556</v>
      </c>
      <c r="G2994" t="s">
        <v>2619</v>
      </c>
      <c r="H2994" t="s">
        <v>176</v>
      </c>
      <c r="I2994" t="s">
        <v>130</v>
      </c>
      <c r="J2994" t="s">
        <v>37</v>
      </c>
      <c r="K2994" t="s">
        <v>586</v>
      </c>
      <c r="L2994" t="s">
        <v>39</v>
      </c>
      <c r="M2994">
        <v>1928100</v>
      </c>
      <c r="N2994">
        <v>0</v>
      </c>
      <c r="O2994">
        <v>1928100</v>
      </c>
      <c r="P2994">
        <v>0</v>
      </c>
      <c r="Q2994" t="s">
        <v>2646</v>
      </c>
      <c r="R2994" t="s">
        <v>3171</v>
      </c>
      <c r="S2994" t="s">
        <v>3201</v>
      </c>
      <c r="T2994" t="s">
        <v>588</v>
      </c>
      <c r="U2994" t="s">
        <v>5112</v>
      </c>
      <c r="V2994" t="s">
        <v>5113</v>
      </c>
      <c r="W2994" t="s">
        <v>588</v>
      </c>
      <c r="X2994" t="str">
        <f t="shared" si="46"/>
        <v>Funcionamiento</v>
      </c>
      <c r="Y2994" t="s">
        <v>2619</v>
      </c>
    </row>
    <row r="2995" spans="1:25" x14ac:dyDescent="0.2">
      <c r="A2995" t="s">
        <v>3165</v>
      </c>
      <c r="B2995" t="s">
        <v>3163</v>
      </c>
      <c r="C2995" s="71" t="s">
        <v>5111</v>
      </c>
      <c r="D2995" t="s">
        <v>583</v>
      </c>
      <c r="E2995" t="s">
        <v>584</v>
      </c>
      <c r="F2995" t="s">
        <v>556</v>
      </c>
      <c r="G2995" t="s">
        <v>2619</v>
      </c>
      <c r="H2995" t="s">
        <v>175</v>
      </c>
      <c r="I2995" t="s">
        <v>129</v>
      </c>
      <c r="J2995" t="s">
        <v>37</v>
      </c>
      <c r="K2995" t="s">
        <v>586</v>
      </c>
      <c r="L2995" t="s">
        <v>39</v>
      </c>
      <c r="M2995">
        <v>623300</v>
      </c>
      <c r="N2995">
        <v>0</v>
      </c>
      <c r="O2995">
        <v>623300</v>
      </c>
      <c r="P2995">
        <v>0</v>
      </c>
      <c r="Q2995" t="s">
        <v>2646</v>
      </c>
      <c r="R2995" t="s">
        <v>3171</v>
      </c>
      <c r="S2995" t="s">
        <v>3201</v>
      </c>
      <c r="T2995" t="s">
        <v>588</v>
      </c>
      <c r="U2995" t="s">
        <v>5112</v>
      </c>
      <c r="V2995" t="s">
        <v>5113</v>
      </c>
      <c r="W2995" t="s">
        <v>588</v>
      </c>
      <c r="X2995" t="str">
        <f t="shared" si="46"/>
        <v>Funcionamiento</v>
      </c>
      <c r="Y2995" t="s">
        <v>2619</v>
      </c>
    </row>
    <row r="2996" spans="1:25" x14ac:dyDescent="0.2">
      <c r="A2996" t="s">
        <v>3165</v>
      </c>
      <c r="B2996" t="s">
        <v>3163</v>
      </c>
      <c r="C2996" s="71" t="s">
        <v>5111</v>
      </c>
      <c r="D2996" t="s">
        <v>583</v>
      </c>
      <c r="E2996" t="s">
        <v>584</v>
      </c>
      <c r="F2996" t="s">
        <v>556</v>
      </c>
      <c r="G2996" t="s">
        <v>2619</v>
      </c>
      <c r="H2996" t="s">
        <v>173</v>
      </c>
      <c r="I2996" t="s">
        <v>127</v>
      </c>
      <c r="J2996" t="s">
        <v>37</v>
      </c>
      <c r="K2996" t="s">
        <v>586</v>
      </c>
      <c r="L2996" t="s">
        <v>39</v>
      </c>
      <c r="M2996">
        <v>4665000</v>
      </c>
      <c r="N2996">
        <v>0</v>
      </c>
      <c r="O2996">
        <v>4665000</v>
      </c>
      <c r="P2996">
        <v>0</v>
      </c>
      <c r="Q2996" t="s">
        <v>2646</v>
      </c>
      <c r="R2996" t="s">
        <v>3171</v>
      </c>
      <c r="S2996" t="s">
        <v>3201</v>
      </c>
      <c r="T2996" t="s">
        <v>588</v>
      </c>
      <c r="U2996" t="s">
        <v>5112</v>
      </c>
      <c r="V2996" t="s">
        <v>5113</v>
      </c>
      <c r="W2996" t="s">
        <v>588</v>
      </c>
      <c r="X2996" t="str">
        <f t="shared" si="46"/>
        <v>Funcionamiento</v>
      </c>
      <c r="Y2996" t="s">
        <v>2619</v>
      </c>
    </row>
    <row r="2997" spans="1:25" x14ac:dyDescent="0.2">
      <c r="A2997" t="s">
        <v>3165</v>
      </c>
      <c r="B2997" t="s">
        <v>3163</v>
      </c>
      <c r="C2997" s="71" t="s">
        <v>5111</v>
      </c>
      <c r="D2997" t="s">
        <v>583</v>
      </c>
      <c r="E2997" t="s">
        <v>584</v>
      </c>
      <c r="F2997" t="s">
        <v>556</v>
      </c>
      <c r="G2997" t="s">
        <v>2619</v>
      </c>
      <c r="H2997" t="s">
        <v>174</v>
      </c>
      <c r="I2997" t="s">
        <v>128</v>
      </c>
      <c r="J2997" t="s">
        <v>37</v>
      </c>
      <c r="K2997" t="s">
        <v>586</v>
      </c>
      <c r="L2997" t="s">
        <v>39</v>
      </c>
      <c r="M2997">
        <v>2570000</v>
      </c>
      <c r="N2997">
        <v>0</v>
      </c>
      <c r="O2997">
        <v>2570000</v>
      </c>
      <c r="P2997">
        <v>0</v>
      </c>
      <c r="Q2997" t="s">
        <v>2646</v>
      </c>
      <c r="R2997" t="s">
        <v>3171</v>
      </c>
      <c r="S2997" t="s">
        <v>3201</v>
      </c>
      <c r="T2997" t="s">
        <v>588</v>
      </c>
      <c r="U2997" t="s">
        <v>5112</v>
      </c>
      <c r="V2997" t="s">
        <v>5113</v>
      </c>
      <c r="W2997" t="s">
        <v>588</v>
      </c>
      <c r="X2997" t="str">
        <f t="shared" si="46"/>
        <v>Funcionamiento</v>
      </c>
      <c r="Y2997" t="s">
        <v>2619</v>
      </c>
    </row>
    <row r="2998" spans="1:25" x14ac:dyDescent="0.2">
      <c r="A2998" t="s">
        <v>3165</v>
      </c>
      <c r="B2998" t="s">
        <v>3163</v>
      </c>
      <c r="C2998" s="71" t="s">
        <v>5111</v>
      </c>
      <c r="D2998" t="s">
        <v>583</v>
      </c>
      <c r="E2998" t="s">
        <v>584</v>
      </c>
      <c r="F2998" t="s">
        <v>556</v>
      </c>
      <c r="G2998" t="s">
        <v>2619</v>
      </c>
      <c r="H2998" t="s">
        <v>172</v>
      </c>
      <c r="I2998" t="s">
        <v>126</v>
      </c>
      <c r="J2998" t="s">
        <v>37</v>
      </c>
      <c r="K2998" t="s">
        <v>586</v>
      </c>
      <c r="L2998" t="s">
        <v>39</v>
      </c>
      <c r="M2998">
        <v>6585100</v>
      </c>
      <c r="N2998">
        <v>0</v>
      </c>
      <c r="O2998">
        <v>6585100</v>
      </c>
      <c r="P2998">
        <v>0</v>
      </c>
      <c r="Q2998" t="s">
        <v>2646</v>
      </c>
      <c r="R2998" t="s">
        <v>3171</v>
      </c>
      <c r="S2998" t="s">
        <v>3201</v>
      </c>
      <c r="T2998" t="s">
        <v>588</v>
      </c>
      <c r="U2998" t="s">
        <v>5112</v>
      </c>
      <c r="V2998" t="s">
        <v>5113</v>
      </c>
      <c r="W2998" t="s">
        <v>588</v>
      </c>
      <c r="X2998" t="str">
        <f t="shared" si="46"/>
        <v>Funcionamiento</v>
      </c>
      <c r="Y2998" t="s">
        <v>2619</v>
      </c>
    </row>
    <row r="2999" spans="1:25" x14ac:dyDescent="0.2">
      <c r="A2999" t="s">
        <v>3165</v>
      </c>
      <c r="B2999" t="s">
        <v>3163</v>
      </c>
      <c r="C2999" s="71" t="s">
        <v>5111</v>
      </c>
      <c r="D2999" t="s">
        <v>583</v>
      </c>
      <c r="E2999" t="s">
        <v>584</v>
      </c>
      <c r="F2999" t="s">
        <v>556</v>
      </c>
      <c r="G2999" t="s">
        <v>2619</v>
      </c>
      <c r="H2999" t="s">
        <v>177</v>
      </c>
      <c r="I2999" t="s">
        <v>131</v>
      </c>
      <c r="J2999" t="s">
        <v>37</v>
      </c>
      <c r="K2999" t="s">
        <v>586</v>
      </c>
      <c r="L2999" t="s">
        <v>39</v>
      </c>
      <c r="M2999">
        <v>1285600</v>
      </c>
      <c r="N2999">
        <v>0</v>
      </c>
      <c r="O2999">
        <v>1285600</v>
      </c>
      <c r="P2999">
        <v>0</v>
      </c>
      <c r="Q2999" t="s">
        <v>2646</v>
      </c>
      <c r="R2999" t="s">
        <v>3171</v>
      </c>
      <c r="S2999" t="s">
        <v>3201</v>
      </c>
      <c r="T2999" t="s">
        <v>588</v>
      </c>
      <c r="U2999" t="s">
        <v>5112</v>
      </c>
      <c r="V2999" t="s">
        <v>5113</v>
      </c>
      <c r="W2999" t="s">
        <v>588</v>
      </c>
      <c r="X2999" t="str">
        <f t="shared" si="46"/>
        <v>Funcionamiento</v>
      </c>
      <c r="Y2999" t="s">
        <v>2619</v>
      </c>
    </row>
    <row r="3000" spans="1:25" x14ac:dyDescent="0.2">
      <c r="A3000" t="s">
        <v>3171</v>
      </c>
      <c r="B3000" t="s">
        <v>4029</v>
      </c>
      <c r="C3000" s="71" t="s">
        <v>5114</v>
      </c>
      <c r="D3000" t="s">
        <v>583</v>
      </c>
      <c r="E3000" t="s">
        <v>584</v>
      </c>
      <c r="F3000" t="s">
        <v>3144</v>
      </c>
      <c r="G3000" t="s">
        <v>2619</v>
      </c>
      <c r="H3000" t="s">
        <v>200</v>
      </c>
      <c r="I3000" t="s">
        <v>161</v>
      </c>
      <c r="J3000" t="s">
        <v>37</v>
      </c>
      <c r="K3000" t="s">
        <v>586</v>
      </c>
      <c r="L3000" t="s">
        <v>39</v>
      </c>
      <c r="M3000">
        <v>3578330</v>
      </c>
      <c r="N3000">
        <v>-91666</v>
      </c>
      <c r="O3000">
        <v>3486664</v>
      </c>
      <c r="P3000">
        <v>0</v>
      </c>
      <c r="Q3000" t="s">
        <v>2647</v>
      </c>
      <c r="R3000" t="s">
        <v>3177</v>
      </c>
      <c r="S3000" t="s">
        <v>3206</v>
      </c>
      <c r="T3000" t="s">
        <v>4285</v>
      </c>
      <c r="U3000" t="s">
        <v>5115</v>
      </c>
      <c r="V3000" t="s">
        <v>5116</v>
      </c>
      <c r="W3000" t="s">
        <v>588</v>
      </c>
      <c r="X3000" t="str">
        <f t="shared" si="46"/>
        <v>Inversión</v>
      </c>
      <c r="Y3000" t="s">
        <v>585</v>
      </c>
    </row>
    <row r="3001" spans="1:25" x14ac:dyDescent="0.2">
      <c r="A3001" t="s">
        <v>3177</v>
      </c>
      <c r="B3001" t="s">
        <v>3182</v>
      </c>
      <c r="C3001" s="71" t="s">
        <v>5117</v>
      </c>
      <c r="D3001" t="s">
        <v>583</v>
      </c>
      <c r="E3001" t="s">
        <v>584</v>
      </c>
      <c r="F3001" t="s">
        <v>556</v>
      </c>
      <c r="G3001" t="s">
        <v>2619</v>
      </c>
      <c r="H3001" t="s">
        <v>168</v>
      </c>
      <c r="I3001" t="s">
        <v>122</v>
      </c>
      <c r="J3001" t="s">
        <v>37</v>
      </c>
      <c r="K3001" t="s">
        <v>586</v>
      </c>
      <c r="L3001" t="s">
        <v>39</v>
      </c>
      <c r="M3001">
        <v>57468472</v>
      </c>
      <c r="N3001">
        <v>0</v>
      </c>
      <c r="O3001">
        <v>57468472</v>
      </c>
      <c r="P3001">
        <v>0</v>
      </c>
      <c r="Q3001" t="s">
        <v>2648</v>
      </c>
      <c r="R3001" t="s">
        <v>3139</v>
      </c>
      <c r="S3001" t="s">
        <v>3882</v>
      </c>
      <c r="T3001" t="s">
        <v>588</v>
      </c>
      <c r="U3001" t="s">
        <v>5118</v>
      </c>
      <c r="V3001" t="s">
        <v>5119</v>
      </c>
      <c r="W3001" t="s">
        <v>588</v>
      </c>
      <c r="X3001" t="str">
        <f t="shared" si="46"/>
        <v>Funcionamiento</v>
      </c>
      <c r="Y3001" t="s">
        <v>2619</v>
      </c>
    </row>
    <row r="3002" spans="1:25" x14ac:dyDescent="0.2">
      <c r="A3002" t="s">
        <v>3139</v>
      </c>
      <c r="B3002" t="s">
        <v>5120</v>
      </c>
      <c r="C3002" s="71" t="s">
        <v>5121</v>
      </c>
      <c r="D3002" t="s">
        <v>583</v>
      </c>
      <c r="E3002" t="s">
        <v>584</v>
      </c>
      <c r="F3002" t="s">
        <v>3090</v>
      </c>
      <c r="G3002" t="s">
        <v>2619</v>
      </c>
      <c r="H3002" t="s">
        <v>198</v>
      </c>
      <c r="I3002" t="s">
        <v>157</v>
      </c>
      <c r="J3002" t="s">
        <v>48</v>
      </c>
      <c r="K3002" t="s">
        <v>596</v>
      </c>
      <c r="L3002" t="s">
        <v>39</v>
      </c>
      <c r="M3002">
        <v>25972365</v>
      </c>
      <c r="N3002">
        <v>0</v>
      </c>
      <c r="O3002">
        <v>25972365</v>
      </c>
      <c r="P3002">
        <v>0</v>
      </c>
      <c r="Q3002" t="s">
        <v>2649</v>
      </c>
      <c r="R3002" t="s">
        <v>3190</v>
      </c>
      <c r="S3002" t="s">
        <v>3750</v>
      </c>
      <c r="T3002" t="s">
        <v>5122</v>
      </c>
      <c r="U3002" t="s">
        <v>9258</v>
      </c>
      <c r="V3002" t="s">
        <v>9259</v>
      </c>
      <c r="W3002" t="s">
        <v>588</v>
      </c>
      <c r="X3002" t="str">
        <f t="shared" si="46"/>
        <v>Inversión</v>
      </c>
      <c r="Y3002" t="s">
        <v>708</v>
      </c>
    </row>
    <row r="3003" spans="1:25" x14ac:dyDescent="0.2">
      <c r="A3003" t="s">
        <v>3190</v>
      </c>
      <c r="B3003" t="s">
        <v>3198</v>
      </c>
      <c r="C3003" s="71" t="s">
        <v>5123</v>
      </c>
      <c r="D3003" t="s">
        <v>583</v>
      </c>
      <c r="E3003" t="s">
        <v>584</v>
      </c>
      <c r="F3003" t="s">
        <v>556</v>
      </c>
      <c r="G3003" t="s">
        <v>2619</v>
      </c>
      <c r="H3003" t="s">
        <v>167</v>
      </c>
      <c r="I3003" t="s">
        <v>3051</v>
      </c>
      <c r="J3003" t="s">
        <v>37</v>
      </c>
      <c r="K3003" t="s">
        <v>586</v>
      </c>
      <c r="L3003" t="s">
        <v>39</v>
      </c>
      <c r="M3003">
        <v>1450241</v>
      </c>
      <c r="N3003">
        <v>0</v>
      </c>
      <c r="O3003">
        <v>1450241</v>
      </c>
      <c r="P3003">
        <v>0</v>
      </c>
      <c r="Q3003" t="s">
        <v>2650</v>
      </c>
      <c r="R3003" t="s">
        <v>3194</v>
      </c>
      <c r="S3003" t="s">
        <v>5124</v>
      </c>
      <c r="T3003" t="s">
        <v>588</v>
      </c>
      <c r="U3003" t="s">
        <v>5125</v>
      </c>
      <c r="V3003" t="s">
        <v>5126</v>
      </c>
      <c r="W3003" t="s">
        <v>588</v>
      </c>
      <c r="X3003" t="str">
        <f t="shared" si="46"/>
        <v>Funcionamiento</v>
      </c>
      <c r="Y3003" t="s">
        <v>2619</v>
      </c>
    </row>
    <row r="3004" spans="1:25" x14ac:dyDescent="0.2">
      <c r="A3004" t="s">
        <v>3190</v>
      </c>
      <c r="B3004" t="s">
        <v>3198</v>
      </c>
      <c r="C3004" s="71" t="s">
        <v>5123</v>
      </c>
      <c r="D3004" t="s">
        <v>583</v>
      </c>
      <c r="E3004" t="s">
        <v>584</v>
      </c>
      <c r="F3004" t="s">
        <v>556</v>
      </c>
      <c r="G3004" t="s">
        <v>2619</v>
      </c>
      <c r="H3004" t="s">
        <v>180</v>
      </c>
      <c r="I3004" t="s">
        <v>134</v>
      </c>
      <c r="J3004" t="s">
        <v>37</v>
      </c>
      <c r="K3004" t="s">
        <v>586</v>
      </c>
      <c r="L3004" t="s">
        <v>39</v>
      </c>
      <c r="M3004">
        <v>557983</v>
      </c>
      <c r="N3004">
        <v>0</v>
      </c>
      <c r="O3004">
        <v>557983</v>
      </c>
      <c r="P3004">
        <v>0</v>
      </c>
      <c r="Q3004" t="s">
        <v>2650</v>
      </c>
      <c r="R3004" t="s">
        <v>3194</v>
      </c>
      <c r="S3004" t="s">
        <v>5124</v>
      </c>
      <c r="T3004" t="s">
        <v>588</v>
      </c>
      <c r="U3004" t="s">
        <v>5125</v>
      </c>
      <c r="V3004" t="s">
        <v>5126</v>
      </c>
      <c r="W3004" t="s">
        <v>588</v>
      </c>
      <c r="X3004" t="str">
        <f t="shared" si="46"/>
        <v>Funcionamiento</v>
      </c>
      <c r="Y3004" t="s">
        <v>2619</v>
      </c>
    </row>
    <row r="3005" spans="1:25" x14ac:dyDescent="0.2">
      <c r="A3005" t="s">
        <v>3190</v>
      </c>
      <c r="B3005" t="s">
        <v>3198</v>
      </c>
      <c r="C3005" s="71" t="s">
        <v>5123</v>
      </c>
      <c r="D3005" t="s">
        <v>583</v>
      </c>
      <c r="E3005" t="s">
        <v>584</v>
      </c>
      <c r="F3005" t="s">
        <v>556</v>
      </c>
      <c r="G3005" t="s">
        <v>2619</v>
      </c>
      <c r="H3005" t="s">
        <v>181</v>
      </c>
      <c r="I3005" t="s">
        <v>135</v>
      </c>
      <c r="J3005" t="s">
        <v>37</v>
      </c>
      <c r="K3005" t="s">
        <v>586</v>
      </c>
      <c r="L3005" t="s">
        <v>39</v>
      </c>
      <c r="M3005">
        <v>2354967</v>
      </c>
      <c r="N3005">
        <v>0</v>
      </c>
      <c r="O3005">
        <v>2354967</v>
      </c>
      <c r="P3005">
        <v>0</v>
      </c>
      <c r="Q3005" t="s">
        <v>2650</v>
      </c>
      <c r="R3005" t="s">
        <v>3194</v>
      </c>
      <c r="S3005" t="s">
        <v>5124</v>
      </c>
      <c r="T3005" t="s">
        <v>588</v>
      </c>
      <c r="U3005" t="s">
        <v>5125</v>
      </c>
      <c r="V3005" t="s">
        <v>5126</v>
      </c>
      <c r="W3005" t="s">
        <v>588</v>
      </c>
      <c r="X3005" t="str">
        <f t="shared" si="46"/>
        <v>Funcionamiento</v>
      </c>
      <c r="Y3005" t="s">
        <v>2619</v>
      </c>
    </row>
    <row r="3006" spans="1:25" x14ac:dyDescent="0.2">
      <c r="A3006" t="s">
        <v>3190</v>
      </c>
      <c r="B3006" t="s">
        <v>3198</v>
      </c>
      <c r="C3006" s="71" t="s">
        <v>5123</v>
      </c>
      <c r="D3006" t="s">
        <v>583</v>
      </c>
      <c r="E3006" t="s">
        <v>584</v>
      </c>
      <c r="F3006" t="s">
        <v>556</v>
      </c>
      <c r="G3006" t="s">
        <v>2619</v>
      </c>
      <c r="H3006" t="s">
        <v>164</v>
      </c>
      <c r="I3006" t="s">
        <v>118</v>
      </c>
      <c r="J3006" t="s">
        <v>37</v>
      </c>
      <c r="K3006" t="s">
        <v>586</v>
      </c>
      <c r="L3006" t="s">
        <v>39</v>
      </c>
      <c r="M3006">
        <v>48736795</v>
      </c>
      <c r="N3006">
        <v>0</v>
      </c>
      <c r="O3006">
        <v>48736795</v>
      </c>
      <c r="P3006">
        <v>0</v>
      </c>
      <c r="Q3006" t="s">
        <v>2650</v>
      </c>
      <c r="R3006" t="s">
        <v>3194</v>
      </c>
      <c r="S3006" t="s">
        <v>5124</v>
      </c>
      <c r="T3006" t="s">
        <v>588</v>
      </c>
      <c r="U3006" t="s">
        <v>5125</v>
      </c>
      <c r="V3006" t="s">
        <v>5126</v>
      </c>
      <c r="W3006" t="s">
        <v>588</v>
      </c>
      <c r="X3006" t="str">
        <f t="shared" si="46"/>
        <v>Funcionamiento</v>
      </c>
      <c r="Y3006" t="s">
        <v>2619</v>
      </c>
    </row>
    <row r="3007" spans="1:25" x14ac:dyDescent="0.2">
      <c r="A3007" t="s">
        <v>3190</v>
      </c>
      <c r="B3007" t="s">
        <v>3198</v>
      </c>
      <c r="C3007" s="71" t="s">
        <v>5123</v>
      </c>
      <c r="D3007" t="s">
        <v>583</v>
      </c>
      <c r="E3007" t="s">
        <v>584</v>
      </c>
      <c r="F3007" t="s">
        <v>556</v>
      </c>
      <c r="G3007" t="s">
        <v>2619</v>
      </c>
      <c r="H3007" t="s">
        <v>171</v>
      </c>
      <c r="I3007" t="s">
        <v>125</v>
      </c>
      <c r="J3007" t="s">
        <v>37</v>
      </c>
      <c r="K3007" t="s">
        <v>586</v>
      </c>
      <c r="L3007" t="s">
        <v>39</v>
      </c>
      <c r="M3007">
        <v>7092487</v>
      </c>
      <c r="N3007">
        <v>0</v>
      </c>
      <c r="O3007">
        <v>7092487</v>
      </c>
      <c r="P3007">
        <v>0</v>
      </c>
      <c r="Q3007" t="s">
        <v>2650</v>
      </c>
      <c r="R3007" t="s">
        <v>3194</v>
      </c>
      <c r="S3007" t="s">
        <v>5124</v>
      </c>
      <c r="T3007" t="s">
        <v>588</v>
      </c>
      <c r="U3007" t="s">
        <v>5125</v>
      </c>
      <c r="V3007" t="s">
        <v>5126</v>
      </c>
      <c r="W3007" t="s">
        <v>588</v>
      </c>
      <c r="X3007" t="str">
        <f t="shared" si="46"/>
        <v>Funcionamiento</v>
      </c>
      <c r="Y3007" t="s">
        <v>2619</v>
      </c>
    </row>
    <row r="3008" spans="1:25" x14ac:dyDescent="0.2">
      <c r="A3008" t="s">
        <v>3190</v>
      </c>
      <c r="B3008" t="s">
        <v>3198</v>
      </c>
      <c r="C3008" s="71" t="s">
        <v>5123</v>
      </c>
      <c r="D3008" t="s">
        <v>583</v>
      </c>
      <c r="E3008" t="s">
        <v>584</v>
      </c>
      <c r="F3008" t="s">
        <v>556</v>
      </c>
      <c r="G3008" t="s">
        <v>2619</v>
      </c>
      <c r="H3008" t="s">
        <v>178</v>
      </c>
      <c r="I3008" t="s">
        <v>132</v>
      </c>
      <c r="J3008" t="s">
        <v>37</v>
      </c>
      <c r="K3008" t="s">
        <v>586</v>
      </c>
      <c r="L3008" t="s">
        <v>39</v>
      </c>
      <c r="M3008">
        <v>7342044</v>
      </c>
      <c r="N3008">
        <v>0</v>
      </c>
      <c r="O3008">
        <v>7342044</v>
      </c>
      <c r="P3008">
        <v>0</v>
      </c>
      <c r="Q3008" t="s">
        <v>2650</v>
      </c>
      <c r="R3008" t="s">
        <v>3194</v>
      </c>
      <c r="S3008" t="s">
        <v>5124</v>
      </c>
      <c r="T3008" t="s">
        <v>588</v>
      </c>
      <c r="U3008" t="s">
        <v>5125</v>
      </c>
      <c r="V3008" t="s">
        <v>5126</v>
      </c>
      <c r="W3008" t="s">
        <v>588</v>
      </c>
      <c r="X3008" t="str">
        <f t="shared" si="46"/>
        <v>Funcionamiento</v>
      </c>
      <c r="Y3008" t="s">
        <v>2619</v>
      </c>
    </row>
    <row r="3009" spans="1:25" x14ac:dyDescent="0.2">
      <c r="A3009" t="s">
        <v>3190</v>
      </c>
      <c r="B3009" t="s">
        <v>3198</v>
      </c>
      <c r="C3009" s="71" t="s">
        <v>5123</v>
      </c>
      <c r="D3009" t="s">
        <v>583</v>
      </c>
      <c r="E3009" t="s">
        <v>584</v>
      </c>
      <c r="F3009" t="s">
        <v>556</v>
      </c>
      <c r="G3009" t="s">
        <v>2619</v>
      </c>
      <c r="H3009" t="s">
        <v>166</v>
      </c>
      <c r="I3009" t="s">
        <v>120</v>
      </c>
      <c r="J3009" t="s">
        <v>37</v>
      </c>
      <c r="K3009" t="s">
        <v>586</v>
      </c>
      <c r="L3009" t="s">
        <v>39</v>
      </c>
      <c r="M3009">
        <v>931982</v>
      </c>
      <c r="N3009">
        <v>0</v>
      </c>
      <c r="O3009">
        <v>931982</v>
      </c>
      <c r="P3009">
        <v>0</v>
      </c>
      <c r="Q3009" t="s">
        <v>2650</v>
      </c>
      <c r="R3009" t="s">
        <v>3194</v>
      </c>
      <c r="S3009" t="s">
        <v>5124</v>
      </c>
      <c r="T3009" t="s">
        <v>588</v>
      </c>
      <c r="U3009" t="s">
        <v>5125</v>
      </c>
      <c r="V3009" t="s">
        <v>5126</v>
      </c>
      <c r="W3009" t="s">
        <v>588</v>
      </c>
      <c r="X3009" t="str">
        <f t="shared" si="46"/>
        <v>Funcionamiento</v>
      </c>
      <c r="Y3009" t="s">
        <v>2619</v>
      </c>
    </row>
    <row r="3010" spans="1:25" x14ac:dyDescent="0.2">
      <c r="A3010" t="s">
        <v>3194</v>
      </c>
      <c r="B3010" t="s">
        <v>3198</v>
      </c>
      <c r="C3010" s="71" t="s">
        <v>5127</v>
      </c>
      <c r="D3010" t="s">
        <v>583</v>
      </c>
      <c r="E3010" t="s">
        <v>584</v>
      </c>
      <c r="F3010" t="s">
        <v>556</v>
      </c>
      <c r="G3010" t="s">
        <v>2619</v>
      </c>
      <c r="H3010" t="s">
        <v>173</v>
      </c>
      <c r="I3010" t="s">
        <v>127</v>
      </c>
      <c r="J3010" t="s">
        <v>37</v>
      </c>
      <c r="K3010" t="s">
        <v>586</v>
      </c>
      <c r="L3010" t="s">
        <v>39</v>
      </c>
      <c r="M3010">
        <v>4505600</v>
      </c>
      <c r="N3010">
        <v>0</v>
      </c>
      <c r="O3010">
        <v>4505600</v>
      </c>
      <c r="P3010">
        <v>0</v>
      </c>
      <c r="Q3010" t="s">
        <v>2651</v>
      </c>
      <c r="R3010" t="s">
        <v>3200</v>
      </c>
      <c r="S3010" t="s">
        <v>3212</v>
      </c>
      <c r="T3010" t="s">
        <v>588</v>
      </c>
      <c r="U3010" t="s">
        <v>5128</v>
      </c>
      <c r="V3010" t="s">
        <v>5129</v>
      </c>
      <c r="W3010" t="s">
        <v>588</v>
      </c>
      <c r="X3010" t="str">
        <f t="shared" ref="X3010:X3073" si="47">IF(LEFT(H3010,1)="C","Inversión","Funcionamiento")</f>
        <v>Funcionamiento</v>
      </c>
      <c r="Y3010" t="s">
        <v>2619</v>
      </c>
    </row>
    <row r="3011" spans="1:25" x14ac:dyDescent="0.2">
      <c r="A3011" t="s">
        <v>3194</v>
      </c>
      <c r="B3011" t="s">
        <v>3198</v>
      </c>
      <c r="C3011" s="71" t="s">
        <v>5127</v>
      </c>
      <c r="D3011" t="s">
        <v>583</v>
      </c>
      <c r="E3011" t="s">
        <v>584</v>
      </c>
      <c r="F3011" t="s">
        <v>556</v>
      </c>
      <c r="G3011" t="s">
        <v>2619</v>
      </c>
      <c r="H3011" t="s">
        <v>172</v>
      </c>
      <c r="I3011" t="s">
        <v>126</v>
      </c>
      <c r="J3011" t="s">
        <v>37</v>
      </c>
      <c r="K3011" t="s">
        <v>586</v>
      </c>
      <c r="L3011" t="s">
        <v>39</v>
      </c>
      <c r="M3011">
        <v>6360500</v>
      </c>
      <c r="N3011">
        <v>0</v>
      </c>
      <c r="O3011">
        <v>6360500</v>
      </c>
      <c r="P3011">
        <v>0</v>
      </c>
      <c r="Q3011" t="s">
        <v>2651</v>
      </c>
      <c r="R3011" t="s">
        <v>3200</v>
      </c>
      <c r="S3011" t="s">
        <v>3212</v>
      </c>
      <c r="T3011" t="s">
        <v>588</v>
      </c>
      <c r="U3011" t="s">
        <v>5128</v>
      </c>
      <c r="V3011" t="s">
        <v>5129</v>
      </c>
      <c r="W3011" t="s">
        <v>588</v>
      </c>
      <c r="X3011" t="str">
        <f t="shared" si="47"/>
        <v>Funcionamiento</v>
      </c>
      <c r="Y3011" t="s">
        <v>2619</v>
      </c>
    </row>
    <row r="3012" spans="1:25" x14ac:dyDescent="0.2">
      <c r="A3012" t="s">
        <v>3194</v>
      </c>
      <c r="B3012" t="s">
        <v>3198</v>
      </c>
      <c r="C3012" s="71" t="s">
        <v>5127</v>
      </c>
      <c r="D3012" t="s">
        <v>583</v>
      </c>
      <c r="E3012" t="s">
        <v>584</v>
      </c>
      <c r="F3012" t="s">
        <v>556</v>
      </c>
      <c r="G3012" t="s">
        <v>2619</v>
      </c>
      <c r="H3012" t="s">
        <v>175</v>
      </c>
      <c r="I3012" t="s">
        <v>129</v>
      </c>
      <c r="J3012" t="s">
        <v>37</v>
      </c>
      <c r="K3012" t="s">
        <v>586</v>
      </c>
      <c r="L3012" t="s">
        <v>39</v>
      </c>
      <c r="M3012">
        <v>558100</v>
      </c>
      <c r="N3012">
        <v>0</v>
      </c>
      <c r="O3012">
        <v>558100</v>
      </c>
      <c r="P3012">
        <v>0</v>
      </c>
      <c r="Q3012" t="s">
        <v>2651</v>
      </c>
      <c r="R3012" t="s">
        <v>3200</v>
      </c>
      <c r="S3012" t="s">
        <v>3212</v>
      </c>
      <c r="T3012" t="s">
        <v>588</v>
      </c>
      <c r="U3012" t="s">
        <v>5128</v>
      </c>
      <c r="V3012" t="s">
        <v>5129</v>
      </c>
      <c r="W3012" t="s">
        <v>588</v>
      </c>
      <c r="X3012" t="str">
        <f t="shared" si="47"/>
        <v>Funcionamiento</v>
      </c>
      <c r="Y3012" t="s">
        <v>2619</v>
      </c>
    </row>
    <row r="3013" spans="1:25" x14ac:dyDescent="0.2">
      <c r="A3013" t="s">
        <v>3194</v>
      </c>
      <c r="B3013" t="s">
        <v>3198</v>
      </c>
      <c r="C3013" s="71" t="s">
        <v>5127</v>
      </c>
      <c r="D3013" t="s">
        <v>583</v>
      </c>
      <c r="E3013" t="s">
        <v>584</v>
      </c>
      <c r="F3013" t="s">
        <v>556</v>
      </c>
      <c r="G3013" t="s">
        <v>2619</v>
      </c>
      <c r="H3013" t="s">
        <v>174</v>
      </c>
      <c r="I3013" t="s">
        <v>128</v>
      </c>
      <c r="J3013" t="s">
        <v>37</v>
      </c>
      <c r="K3013" t="s">
        <v>586</v>
      </c>
      <c r="L3013" t="s">
        <v>39</v>
      </c>
      <c r="M3013">
        <v>4786000</v>
      </c>
      <c r="N3013">
        <v>0</v>
      </c>
      <c r="O3013">
        <v>4786000</v>
      </c>
      <c r="P3013">
        <v>0</v>
      </c>
      <c r="Q3013" t="s">
        <v>2651</v>
      </c>
      <c r="R3013" t="s">
        <v>3200</v>
      </c>
      <c r="S3013" t="s">
        <v>3212</v>
      </c>
      <c r="T3013" t="s">
        <v>588</v>
      </c>
      <c r="U3013" t="s">
        <v>5128</v>
      </c>
      <c r="V3013" t="s">
        <v>5129</v>
      </c>
      <c r="W3013" t="s">
        <v>588</v>
      </c>
      <c r="X3013" t="str">
        <f t="shared" si="47"/>
        <v>Funcionamiento</v>
      </c>
      <c r="Y3013" t="s">
        <v>2619</v>
      </c>
    </row>
    <row r="3014" spans="1:25" x14ac:dyDescent="0.2">
      <c r="A3014" t="s">
        <v>3194</v>
      </c>
      <c r="B3014" t="s">
        <v>3198</v>
      </c>
      <c r="C3014" s="71" t="s">
        <v>5127</v>
      </c>
      <c r="D3014" t="s">
        <v>583</v>
      </c>
      <c r="E3014" t="s">
        <v>584</v>
      </c>
      <c r="F3014" t="s">
        <v>556</v>
      </c>
      <c r="G3014" t="s">
        <v>2619</v>
      </c>
      <c r="H3014" t="s">
        <v>176</v>
      </c>
      <c r="I3014" t="s">
        <v>130</v>
      </c>
      <c r="J3014" t="s">
        <v>37</v>
      </c>
      <c r="K3014" t="s">
        <v>586</v>
      </c>
      <c r="L3014" t="s">
        <v>39</v>
      </c>
      <c r="M3014">
        <v>3590000</v>
      </c>
      <c r="N3014">
        <v>0</v>
      </c>
      <c r="O3014">
        <v>3590000</v>
      </c>
      <c r="P3014">
        <v>0</v>
      </c>
      <c r="Q3014" t="s">
        <v>2651</v>
      </c>
      <c r="R3014" t="s">
        <v>3200</v>
      </c>
      <c r="S3014" t="s">
        <v>3212</v>
      </c>
      <c r="T3014" t="s">
        <v>588</v>
      </c>
      <c r="U3014" t="s">
        <v>5128</v>
      </c>
      <c r="V3014" t="s">
        <v>5129</v>
      </c>
      <c r="W3014" t="s">
        <v>588</v>
      </c>
      <c r="X3014" t="str">
        <f t="shared" si="47"/>
        <v>Funcionamiento</v>
      </c>
      <c r="Y3014" t="s">
        <v>2619</v>
      </c>
    </row>
    <row r="3015" spans="1:25" x14ac:dyDescent="0.2">
      <c r="A3015" t="s">
        <v>3194</v>
      </c>
      <c r="B3015" t="s">
        <v>3198</v>
      </c>
      <c r="C3015" s="71" t="s">
        <v>5127</v>
      </c>
      <c r="D3015" t="s">
        <v>583</v>
      </c>
      <c r="E3015" t="s">
        <v>584</v>
      </c>
      <c r="F3015" t="s">
        <v>556</v>
      </c>
      <c r="G3015" t="s">
        <v>2619</v>
      </c>
      <c r="H3015" t="s">
        <v>177</v>
      </c>
      <c r="I3015" t="s">
        <v>131</v>
      </c>
      <c r="J3015" t="s">
        <v>37</v>
      </c>
      <c r="K3015" t="s">
        <v>586</v>
      </c>
      <c r="L3015" t="s">
        <v>39</v>
      </c>
      <c r="M3015">
        <v>2393900</v>
      </c>
      <c r="N3015">
        <v>0</v>
      </c>
      <c r="O3015">
        <v>2393900</v>
      </c>
      <c r="P3015">
        <v>0</v>
      </c>
      <c r="Q3015" t="s">
        <v>2651</v>
      </c>
      <c r="R3015" t="s">
        <v>3200</v>
      </c>
      <c r="S3015" t="s">
        <v>3212</v>
      </c>
      <c r="T3015" t="s">
        <v>588</v>
      </c>
      <c r="U3015" t="s">
        <v>5128</v>
      </c>
      <c r="V3015" t="s">
        <v>5129</v>
      </c>
      <c r="W3015" t="s">
        <v>588</v>
      </c>
      <c r="X3015" t="str">
        <f t="shared" si="47"/>
        <v>Funcionamiento</v>
      </c>
      <c r="Y3015" t="s">
        <v>2619</v>
      </c>
    </row>
    <row r="3016" spans="1:25" x14ac:dyDescent="0.2">
      <c r="A3016" t="s">
        <v>3200</v>
      </c>
      <c r="B3016" t="s">
        <v>3227</v>
      </c>
      <c r="C3016" s="71" t="s">
        <v>5130</v>
      </c>
      <c r="D3016" t="s">
        <v>583</v>
      </c>
      <c r="E3016" t="s">
        <v>584</v>
      </c>
      <c r="F3016" t="s">
        <v>556</v>
      </c>
      <c r="G3016" t="s">
        <v>2619</v>
      </c>
      <c r="H3016" t="s">
        <v>181</v>
      </c>
      <c r="I3016" t="s">
        <v>135</v>
      </c>
      <c r="J3016" t="s">
        <v>37</v>
      </c>
      <c r="K3016" t="s">
        <v>586</v>
      </c>
      <c r="L3016" t="s">
        <v>39</v>
      </c>
      <c r="M3016">
        <v>2354967</v>
      </c>
      <c r="N3016">
        <v>0</v>
      </c>
      <c r="O3016">
        <v>2354967</v>
      </c>
      <c r="P3016">
        <v>0</v>
      </c>
      <c r="Q3016" t="s">
        <v>2652</v>
      </c>
      <c r="R3016" t="s">
        <v>3215</v>
      </c>
      <c r="S3016" t="s">
        <v>5131</v>
      </c>
      <c r="T3016" t="s">
        <v>588</v>
      </c>
      <c r="U3016" t="s">
        <v>5132</v>
      </c>
      <c r="V3016" t="s">
        <v>5133</v>
      </c>
      <c r="W3016" t="s">
        <v>588</v>
      </c>
      <c r="X3016" t="str">
        <f t="shared" si="47"/>
        <v>Funcionamiento</v>
      </c>
      <c r="Y3016" t="s">
        <v>2619</v>
      </c>
    </row>
    <row r="3017" spans="1:25" x14ac:dyDescent="0.2">
      <c r="A3017" t="s">
        <v>3200</v>
      </c>
      <c r="B3017" t="s">
        <v>3227</v>
      </c>
      <c r="C3017" s="71" t="s">
        <v>5130</v>
      </c>
      <c r="D3017" t="s">
        <v>583</v>
      </c>
      <c r="E3017" t="s">
        <v>584</v>
      </c>
      <c r="F3017" t="s">
        <v>556</v>
      </c>
      <c r="G3017" t="s">
        <v>2619</v>
      </c>
      <c r="H3017" t="s">
        <v>171</v>
      </c>
      <c r="I3017" t="s">
        <v>125</v>
      </c>
      <c r="J3017" t="s">
        <v>37</v>
      </c>
      <c r="K3017" t="s">
        <v>586</v>
      </c>
      <c r="L3017" t="s">
        <v>39</v>
      </c>
      <c r="M3017">
        <v>2184129</v>
      </c>
      <c r="N3017">
        <v>0</v>
      </c>
      <c r="O3017">
        <v>2184129</v>
      </c>
      <c r="P3017">
        <v>0</v>
      </c>
      <c r="Q3017" t="s">
        <v>2652</v>
      </c>
      <c r="R3017" t="s">
        <v>3215</v>
      </c>
      <c r="S3017" t="s">
        <v>5131</v>
      </c>
      <c r="T3017" t="s">
        <v>588</v>
      </c>
      <c r="U3017" t="s">
        <v>5132</v>
      </c>
      <c r="V3017" t="s">
        <v>5133</v>
      </c>
      <c r="W3017" t="s">
        <v>588</v>
      </c>
      <c r="X3017" t="str">
        <f t="shared" si="47"/>
        <v>Funcionamiento</v>
      </c>
      <c r="Y3017" t="s">
        <v>2619</v>
      </c>
    </row>
    <row r="3018" spans="1:25" x14ac:dyDescent="0.2">
      <c r="A3018" t="s">
        <v>3200</v>
      </c>
      <c r="B3018" t="s">
        <v>3227</v>
      </c>
      <c r="C3018" s="71" t="s">
        <v>5130</v>
      </c>
      <c r="D3018" t="s">
        <v>583</v>
      </c>
      <c r="E3018" t="s">
        <v>584</v>
      </c>
      <c r="F3018" t="s">
        <v>556</v>
      </c>
      <c r="G3018" t="s">
        <v>2619</v>
      </c>
      <c r="H3018" t="s">
        <v>557</v>
      </c>
      <c r="I3018" t="s">
        <v>3221</v>
      </c>
      <c r="J3018" t="s">
        <v>37</v>
      </c>
      <c r="K3018" t="s">
        <v>586</v>
      </c>
      <c r="L3018" t="s">
        <v>39</v>
      </c>
      <c r="M3018">
        <v>1309674</v>
      </c>
      <c r="N3018">
        <v>0</v>
      </c>
      <c r="O3018">
        <v>1309674</v>
      </c>
      <c r="P3018">
        <v>0</v>
      </c>
      <c r="Q3018" t="s">
        <v>2652</v>
      </c>
      <c r="R3018" t="s">
        <v>3215</v>
      </c>
      <c r="S3018" t="s">
        <v>5131</v>
      </c>
      <c r="T3018" t="s">
        <v>588</v>
      </c>
      <c r="U3018" t="s">
        <v>5132</v>
      </c>
      <c r="V3018" t="s">
        <v>5133</v>
      </c>
      <c r="W3018" t="s">
        <v>588</v>
      </c>
      <c r="X3018" t="str">
        <f t="shared" si="47"/>
        <v>Funcionamiento</v>
      </c>
      <c r="Y3018" t="s">
        <v>2619</v>
      </c>
    </row>
    <row r="3019" spans="1:25" x14ac:dyDescent="0.2">
      <c r="A3019" t="s">
        <v>3200</v>
      </c>
      <c r="B3019" t="s">
        <v>3227</v>
      </c>
      <c r="C3019" s="71" t="s">
        <v>5130</v>
      </c>
      <c r="D3019" t="s">
        <v>583</v>
      </c>
      <c r="E3019" t="s">
        <v>584</v>
      </c>
      <c r="F3019" t="s">
        <v>556</v>
      </c>
      <c r="G3019" t="s">
        <v>2619</v>
      </c>
      <c r="H3019" t="s">
        <v>180</v>
      </c>
      <c r="I3019" t="s">
        <v>134</v>
      </c>
      <c r="J3019" t="s">
        <v>37</v>
      </c>
      <c r="K3019" t="s">
        <v>586</v>
      </c>
      <c r="L3019" t="s">
        <v>39</v>
      </c>
      <c r="M3019">
        <v>181978</v>
      </c>
      <c r="N3019">
        <v>0</v>
      </c>
      <c r="O3019">
        <v>181978</v>
      </c>
      <c r="P3019">
        <v>0</v>
      </c>
      <c r="Q3019" t="s">
        <v>2652</v>
      </c>
      <c r="R3019" t="s">
        <v>3215</v>
      </c>
      <c r="S3019" t="s">
        <v>5131</v>
      </c>
      <c r="T3019" t="s">
        <v>588</v>
      </c>
      <c r="U3019" t="s">
        <v>5132</v>
      </c>
      <c r="V3019" t="s">
        <v>5133</v>
      </c>
      <c r="W3019" t="s">
        <v>588</v>
      </c>
      <c r="X3019" t="str">
        <f t="shared" si="47"/>
        <v>Funcionamiento</v>
      </c>
      <c r="Y3019" t="s">
        <v>2619</v>
      </c>
    </row>
    <row r="3020" spans="1:25" x14ac:dyDescent="0.2">
      <c r="A3020" t="s">
        <v>3200</v>
      </c>
      <c r="B3020" t="s">
        <v>3227</v>
      </c>
      <c r="C3020" s="71" t="s">
        <v>5130</v>
      </c>
      <c r="D3020" t="s">
        <v>583</v>
      </c>
      <c r="E3020" t="s">
        <v>584</v>
      </c>
      <c r="F3020" t="s">
        <v>556</v>
      </c>
      <c r="G3020" t="s">
        <v>2619</v>
      </c>
      <c r="H3020" t="s">
        <v>178</v>
      </c>
      <c r="I3020" t="s">
        <v>132</v>
      </c>
      <c r="J3020" t="s">
        <v>37</v>
      </c>
      <c r="K3020" t="s">
        <v>586</v>
      </c>
      <c r="L3020" t="s">
        <v>39</v>
      </c>
      <c r="M3020">
        <v>2515341</v>
      </c>
      <c r="N3020">
        <v>0</v>
      </c>
      <c r="O3020">
        <v>2515341</v>
      </c>
      <c r="P3020">
        <v>0</v>
      </c>
      <c r="Q3020" t="s">
        <v>2652</v>
      </c>
      <c r="R3020" t="s">
        <v>3215</v>
      </c>
      <c r="S3020" t="s">
        <v>5131</v>
      </c>
      <c r="T3020" t="s">
        <v>588</v>
      </c>
      <c r="U3020" t="s">
        <v>5132</v>
      </c>
      <c r="V3020" t="s">
        <v>5133</v>
      </c>
      <c r="W3020" t="s">
        <v>588</v>
      </c>
      <c r="X3020" t="str">
        <f t="shared" si="47"/>
        <v>Funcionamiento</v>
      </c>
      <c r="Y3020" t="s">
        <v>2619</v>
      </c>
    </row>
    <row r="3021" spans="1:25" x14ac:dyDescent="0.2">
      <c r="A3021" t="s">
        <v>3200</v>
      </c>
      <c r="B3021" t="s">
        <v>3227</v>
      </c>
      <c r="C3021" s="71" t="s">
        <v>5130</v>
      </c>
      <c r="D3021" t="s">
        <v>583</v>
      </c>
      <c r="E3021" t="s">
        <v>584</v>
      </c>
      <c r="F3021" t="s">
        <v>556</v>
      </c>
      <c r="G3021" t="s">
        <v>2619</v>
      </c>
      <c r="H3021" t="s">
        <v>192</v>
      </c>
      <c r="I3021" t="s">
        <v>147</v>
      </c>
      <c r="J3021" t="s">
        <v>37</v>
      </c>
      <c r="K3021" t="s">
        <v>586</v>
      </c>
      <c r="L3021" t="s">
        <v>39</v>
      </c>
      <c r="M3021">
        <v>1907470</v>
      </c>
      <c r="N3021">
        <v>0</v>
      </c>
      <c r="O3021">
        <v>1907470</v>
      </c>
      <c r="P3021">
        <v>0</v>
      </c>
      <c r="Q3021" t="s">
        <v>2652</v>
      </c>
      <c r="R3021" t="s">
        <v>3215</v>
      </c>
      <c r="S3021" t="s">
        <v>5131</v>
      </c>
      <c r="T3021" t="s">
        <v>588</v>
      </c>
      <c r="U3021" t="s">
        <v>5132</v>
      </c>
      <c r="V3021" t="s">
        <v>5133</v>
      </c>
      <c r="W3021" t="s">
        <v>588</v>
      </c>
      <c r="X3021" t="str">
        <f t="shared" si="47"/>
        <v>Funcionamiento</v>
      </c>
      <c r="Y3021" t="s">
        <v>2619</v>
      </c>
    </row>
    <row r="3022" spans="1:25" x14ac:dyDescent="0.2">
      <c r="A3022" t="s">
        <v>3200</v>
      </c>
      <c r="B3022" t="s">
        <v>3227</v>
      </c>
      <c r="C3022" s="71" t="s">
        <v>5130</v>
      </c>
      <c r="D3022" t="s">
        <v>583</v>
      </c>
      <c r="E3022" t="s">
        <v>584</v>
      </c>
      <c r="F3022" t="s">
        <v>556</v>
      </c>
      <c r="G3022" t="s">
        <v>2619</v>
      </c>
      <c r="H3022" t="s">
        <v>169</v>
      </c>
      <c r="I3022" t="s">
        <v>123</v>
      </c>
      <c r="J3022" t="s">
        <v>37</v>
      </c>
      <c r="K3022" t="s">
        <v>586</v>
      </c>
      <c r="L3022" t="s">
        <v>39</v>
      </c>
      <c r="M3022">
        <v>2235967</v>
      </c>
      <c r="N3022">
        <v>0</v>
      </c>
      <c r="O3022">
        <v>2235967</v>
      </c>
      <c r="P3022">
        <v>0</v>
      </c>
      <c r="Q3022" t="s">
        <v>2652</v>
      </c>
      <c r="R3022" t="s">
        <v>3215</v>
      </c>
      <c r="S3022" t="s">
        <v>5131</v>
      </c>
      <c r="T3022" t="s">
        <v>588</v>
      </c>
      <c r="U3022" t="s">
        <v>5132</v>
      </c>
      <c r="V3022" t="s">
        <v>5133</v>
      </c>
      <c r="W3022" t="s">
        <v>588</v>
      </c>
      <c r="X3022" t="str">
        <f t="shared" si="47"/>
        <v>Funcionamiento</v>
      </c>
      <c r="Y3022" t="s">
        <v>2619</v>
      </c>
    </row>
    <row r="3023" spans="1:25" x14ac:dyDescent="0.2">
      <c r="A3023" t="s">
        <v>3200</v>
      </c>
      <c r="B3023" t="s">
        <v>3227</v>
      </c>
      <c r="C3023" s="71" t="s">
        <v>5130</v>
      </c>
      <c r="D3023" t="s">
        <v>583</v>
      </c>
      <c r="E3023" t="s">
        <v>584</v>
      </c>
      <c r="F3023" t="s">
        <v>556</v>
      </c>
      <c r="G3023" t="s">
        <v>2619</v>
      </c>
      <c r="H3023" t="s">
        <v>164</v>
      </c>
      <c r="I3023" t="s">
        <v>118</v>
      </c>
      <c r="J3023" t="s">
        <v>37</v>
      </c>
      <c r="K3023" t="s">
        <v>586</v>
      </c>
      <c r="L3023" t="s">
        <v>39</v>
      </c>
      <c r="M3023">
        <v>44719079</v>
      </c>
      <c r="N3023">
        <v>0</v>
      </c>
      <c r="O3023">
        <v>44719079</v>
      </c>
      <c r="P3023">
        <v>0</v>
      </c>
      <c r="Q3023" t="s">
        <v>2652</v>
      </c>
      <c r="R3023" t="s">
        <v>3215</v>
      </c>
      <c r="S3023" t="s">
        <v>5131</v>
      </c>
      <c r="T3023" t="s">
        <v>588</v>
      </c>
      <c r="U3023" t="s">
        <v>5132</v>
      </c>
      <c r="V3023" t="s">
        <v>5133</v>
      </c>
      <c r="W3023" t="s">
        <v>588</v>
      </c>
      <c r="X3023" t="str">
        <f t="shared" si="47"/>
        <v>Funcionamiento</v>
      </c>
      <c r="Y3023" t="s">
        <v>2619</v>
      </c>
    </row>
    <row r="3024" spans="1:25" x14ac:dyDescent="0.2">
      <c r="A3024" t="s">
        <v>3200</v>
      </c>
      <c r="B3024" t="s">
        <v>3227</v>
      </c>
      <c r="C3024" s="71" t="s">
        <v>5130</v>
      </c>
      <c r="D3024" t="s">
        <v>583</v>
      </c>
      <c r="E3024" t="s">
        <v>584</v>
      </c>
      <c r="F3024" t="s">
        <v>556</v>
      </c>
      <c r="G3024" t="s">
        <v>2619</v>
      </c>
      <c r="H3024" t="s">
        <v>166</v>
      </c>
      <c r="I3024" t="s">
        <v>120</v>
      </c>
      <c r="J3024" t="s">
        <v>37</v>
      </c>
      <c r="K3024" t="s">
        <v>586</v>
      </c>
      <c r="L3024" t="s">
        <v>39</v>
      </c>
      <c r="M3024">
        <v>841647</v>
      </c>
      <c r="N3024">
        <v>0</v>
      </c>
      <c r="O3024">
        <v>841647</v>
      </c>
      <c r="P3024">
        <v>0</v>
      </c>
      <c r="Q3024" t="s">
        <v>2652</v>
      </c>
      <c r="R3024" t="s">
        <v>3215</v>
      </c>
      <c r="S3024" t="s">
        <v>5131</v>
      </c>
      <c r="T3024" t="s">
        <v>588</v>
      </c>
      <c r="U3024" t="s">
        <v>5132</v>
      </c>
      <c r="V3024" t="s">
        <v>5133</v>
      </c>
      <c r="W3024" t="s">
        <v>588</v>
      </c>
      <c r="X3024" t="str">
        <f t="shared" si="47"/>
        <v>Funcionamiento</v>
      </c>
      <c r="Y3024" t="s">
        <v>2619</v>
      </c>
    </row>
    <row r="3025" spans="1:25" x14ac:dyDescent="0.2">
      <c r="A3025" t="s">
        <v>3146</v>
      </c>
      <c r="B3025" t="s">
        <v>3227</v>
      </c>
      <c r="C3025" s="71" t="s">
        <v>5134</v>
      </c>
      <c r="D3025" t="s">
        <v>583</v>
      </c>
      <c r="E3025" t="s">
        <v>584</v>
      </c>
      <c r="F3025" t="s">
        <v>556</v>
      </c>
      <c r="G3025" t="s">
        <v>2619</v>
      </c>
      <c r="H3025" t="s">
        <v>173</v>
      </c>
      <c r="I3025" t="s">
        <v>127</v>
      </c>
      <c r="J3025" t="s">
        <v>37</v>
      </c>
      <c r="K3025" t="s">
        <v>586</v>
      </c>
      <c r="L3025" t="s">
        <v>39</v>
      </c>
      <c r="M3025">
        <v>4816400</v>
      </c>
      <c r="N3025">
        <v>0</v>
      </c>
      <c r="O3025">
        <v>4816400</v>
      </c>
      <c r="P3025">
        <v>0</v>
      </c>
      <c r="Q3025" t="s">
        <v>2653</v>
      </c>
      <c r="R3025" t="s">
        <v>3211</v>
      </c>
      <c r="S3025" t="s">
        <v>4582</v>
      </c>
      <c r="T3025" t="s">
        <v>588</v>
      </c>
      <c r="U3025" t="s">
        <v>5135</v>
      </c>
      <c r="V3025" t="s">
        <v>5136</v>
      </c>
      <c r="W3025" t="s">
        <v>588</v>
      </c>
      <c r="X3025" t="str">
        <f t="shared" si="47"/>
        <v>Funcionamiento</v>
      </c>
      <c r="Y3025" t="s">
        <v>2619</v>
      </c>
    </row>
    <row r="3026" spans="1:25" x14ac:dyDescent="0.2">
      <c r="A3026" t="s">
        <v>3146</v>
      </c>
      <c r="B3026" t="s">
        <v>3227</v>
      </c>
      <c r="C3026" s="71" t="s">
        <v>5134</v>
      </c>
      <c r="D3026" t="s">
        <v>583</v>
      </c>
      <c r="E3026" t="s">
        <v>584</v>
      </c>
      <c r="F3026" t="s">
        <v>556</v>
      </c>
      <c r="G3026" t="s">
        <v>2619</v>
      </c>
      <c r="H3026" t="s">
        <v>172</v>
      </c>
      <c r="I3026" t="s">
        <v>126</v>
      </c>
      <c r="J3026" t="s">
        <v>37</v>
      </c>
      <c r="K3026" t="s">
        <v>586</v>
      </c>
      <c r="L3026" t="s">
        <v>39</v>
      </c>
      <c r="M3026">
        <v>6799500</v>
      </c>
      <c r="N3026">
        <v>0</v>
      </c>
      <c r="O3026">
        <v>6799500</v>
      </c>
      <c r="P3026">
        <v>0</v>
      </c>
      <c r="Q3026" t="s">
        <v>2653</v>
      </c>
      <c r="R3026" t="s">
        <v>3211</v>
      </c>
      <c r="S3026" t="s">
        <v>4582</v>
      </c>
      <c r="T3026" t="s">
        <v>588</v>
      </c>
      <c r="U3026" t="s">
        <v>5135</v>
      </c>
      <c r="V3026" t="s">
        <v>5136</v>
      </c>
      <c r="W3026" t="s">
        <v>588</v>
      </c>
      <c r="X3026" t="str">
        <f t="shared" si="47"/>
        <v>Funcionamiento</v>
      </c>
      <c r="Y3026" t="s">
        <v>2619</v>
      </c>
    </row>
    <row r="3027" spans="1:25" x14ac:dyDescent="0.2">
      <c r="A3027" t="s">
        <v>3146</v>
      </c>
      <c r="B3027" t="s">
        <v>3227</v>
      </c>
      <c r="C3027" s="71" t="s">
        <v>5134</v>
      </c>
      <c r="D3027" t="s">
        <v>583</v>
      </c>
      <c r="E3027" t="s">
        <v>584</v>
      </c>
      <c r="F3027" t="s">
        <v>556</v>
      </c>
      <c r="G3027" t="s">
        <v>2619</v>
      </c>
      <c r="H3027" t="s">
        <v>174</v>
      </c>
      <c r="I3027" t="s">
        <v>128</v>
      </c>
      <c r="J3027" t="s">
        <v>37</v>
      </c>
      <c r="K3027" t="s">
        <v>586</v>
      </c>
      <c r="L3027" t="s">
        <v>39</v>
      </c>
      <c r="M3027">
        <v>2364300</v>
      </c>
      <c r="N3027">
        <v>0</v>
      </c>
      <c r="O3027">
        <v>2364300</v>
      </c>
      <c r="P3027">
        <v>0</v>
      </c>
      <c r="Q3027" t="s">
        <v>2653</v>
      </c>
      <c r="R3027" t="s">
        <v>3211</v>
      </c>
      <c r="S3027" t="s">
        <v>4582</v>
      </c>
      <c r="T3027" t="s">
        <v>588</v>
      </c>
      <c r="U3027" t="s">
        <v>5135</v>
      </c>
      <c r="V3027" t="s">
        <v>5136</v>
      </c>
      <c r="W3027" t="s">
        <v>588</v>
      </c>
      <c r="X3027" t="str">
        <f t="shared" si="47"/>
        <v>Funcionamiento</v>
      </c>
      <c r="Y3027" t="s">
        <v>2619</v>
      </c>
    </row>
    <row r="3028" spans="1:25" x14ac:dyDescent="0.2">
      <c r="A3028" t="s">
        <v>3146</v>
      </c>
      <c r="B3028" t="s">
        <v>3227</v>
      </c>
      <c r="C3028" s="71" t="s">
        <v>5134</v>
      </c>
      <c r="D3028" t="s">
        <v>583</v>
      </c>
      <c r="E3028" t="s">
        <v>584</v>
      </c>
      <c r="F3028" t="s">
        <v>556</v>
      </c>
      <c r="G3028" t="s">
        <v>2619</v>
      </c>
      <c r="H3028" t="s">
        <v>176</v>
      </c>
      <c r="I3028" t="s">
        <v>130</v>
      </c>
      <c r="J3028" t="s">
        <v>37</v>
      </c>
      <c r="K3028" t="s">
        <v>586</v>
      </c>
      <c r="L3028" t="s">
        <v>39</v>
      </c>
      <c r="M3028">
        <v>1773600</v>
      </c>
      <c r="N3028">
        <v>0</v>
      </c>
      <c r="O3028">
        <v>1773600</v>
      </c>
      <c r="P3028">
        <v>0</v>
      </c>
      <c r="Q3028" t="s">
        <v>2653</v>
      </c>
      <c r="R3028" t="s">
        <v>3211</v>
      </c>
      <c r="S3028" t="s">
        <v>4582</v>
      </c>
      <c r="T3028" t="s">
        <v>588</v>
      </c>
      <c r="U3028" t="s">
        <v>5135</v>
      </c>
      <c r="V3028" t="s">
        <v>5136</v>
      </c>
      <c r="W3028" t="s">
        <v>588</v>
      </c>
      <c r="X3028" t="str">
        <f t="shared" si="47"/>
        <v>Funcionamiento</v>
      </c>
      <c r="Y3028" t="s">
        <v>2619</v>
      </c>
    </row>
    <row r="3029" spans="1:25" x14ac:dyDescent="0.2">
      <c r="A3029" t="s">
        <v>3146</v>
      </c>
      <c r="B3029" t="s">
        <v>3227</v>
      </c>
      <c r="C3029" s="71" t="s">
        <v>5134</v>
      </c>
      <c r="D3029" t="s">
        <v>583</v>
      </c>
      <c r="E3029" t="s">
        <v>584</v>
      </c>
      <c r="F3029" t="s">
        <v>556</v>
      </c>
      <c r="G3029" t="s">
        <v>2619</v>
      </c>
      <c r="H3029" t="s">
        <v>177</v>
      </c>
      <c r="I3029" t="s">
        <v>131</v>
      </c>
      <c r="J3029" t="s">
        <v>37</v>
      </c>
      <c r="K3029" t="s">
        <v>586</v>
      </c>
      <c r="L3029" t="s">
        <v>39</v>
      </c>
      <c r="M3029">
        <v>1182800</v>
      </c>
      <c r="N3029">
        <v>0</v>
      </c>
      <c r="O3029">
        <v>1182800</v>
      </c>
      <c r="P3029">
        <v>0</v>
      </c>
      <c r="Q3029" t="s">
        <v>2653</v>
      </c>
      <c r="R3029" t="s">
        <v>3211</v>
      </c>
      <c r="S3029" t="s">
        <v>4582</v>
      </c>
      <c r="T3029" t="s">
        <v>588</v>
      </c>
      <c r="U3029" t="s">
        <v>5135</v>
      </c>
      <c r="V3029" t="s">
        <v>5136</v>
      </c>
      <c r="W3029" t="s">
        <v>588</v>
      </c>
      <c r="X3029" t="str">
        <f t="shared" si="47"/>
        <v>Funcionamiento</v>
      </c>
      <c r="Y3029" t="s">
        <v>2619</v>
      </c>
    </row>
    <row r="3030" spans="1:25" x14ac:dyDescent="0.2">
      <c r="A3030" t="s">
        <v>3146</v>
      </c>
      <c r="B3030" t="s">
        <v>3227</v>
      </c>
      <c r="C3030" s="71" t="s">
        <v>5134</v>
      </c>
      <c r="D3030" t="s">
        <v>583</v>
      </c>
      <c r="E3030" t="s">
        <v>584</v>
      </c>
      <c r="F3030" t="s">
        <v>556</v>
      </c>
      <c r="G3030" t="s">
        <v>2619</v>
      </c>
      <c r="H3030" t="s">
        <v>175</v>
      </c>
      <c r="I3030" t="s">
        <v>129</v>
      </c>
      <c r="J3030" t="s">
        <v>37</v>
      </c>
      <c r="K3030" t="s">
        <v>586</v>
      </c>
      <c r="L3030" t="s">
        <v>39</v>
      </c>
      <c r="M3030">
        <v>554800</v>
      </c>
      <c r="N3030">
        <v>0</v>
      </c>
      <c r="O3030">
        <v>554800</v>
      </c>
      <c r="P3030">
        <v>0</v>
      </c>
      <c r="Q3030" t="s">
        <v>2653</v>
      </c>
      <c r="R3030" t="s">
        <v>3211</v>
      </c>
      <c r="S3030" t="s">
        <v>4582</v>
      </c>
      <c r="T3030" t="s">
        <v>588</v>
      </c>
      <c r="U3030" t="s">
        <v>5135</v>
      </c>
      <c r="V3030" t="s">
        <v>5136</v>
      </c>
      <c r="W3030" t="s">
        <v>588</v>
      </c>
      <c r="X3030" t="str">
        <f t="shared" si="47"/>
        <v>Funcionamiento</v>
      </c>
      <c r="Y3030" t="s">
        <v>2619</v>
      </c>
    </row>
    <row r="3031" spans="1:25" x14ac:dyDescent="0.2">
      <c r="A3031" t="s">
        <v>3211</v>
      </c>
      <c r="B3031" t="s">
        <v>5137</v>
      </c>
      <c r="C3031" s="71" t="s">
        <v>5138</v>
      </c>
      <c r="D3031" t="s">
        <v>583</v>
      </c>
      <c r="E3031" t="s">
        <v>584</v>
      </c>
      <c r="F3031" t="s">
        <v>3087</v>
      </c>
      <c r="G3031" t="s">
        <v>2619</v>
      </c>
      <c r="H3031" t="s">
        <v>197</v>
      </c>
      <c r="I3031" t="s">
        <v>155</v>
      </c>
      <c r="J3031" t="s">
        <v>37</v>
      </c>
      <c r="K3031" t="s">
        <v>586</v>
      </c>
      <c r="L3031" t="s">
        <v>39</v>
      </c>
      <c r="M3031">
        <v>48539520</v>
      </c>
      <c r="N3031">
        <v>0</v>
      </c>
      <c r="O3031">
        <v>48539520</v>
      </c>
      <c r="P3031">
        <v>0</v>
      </c>
      <c r="Q3031" t="s">
        <v>2839</v>
      </c>
      <c r="R3031" t="s">
        <v>3160</v>
      </c>
      <c r="S3031" t="s">
        <v>5139</v>
      </c>
      <c r="T3031" t="s">
        <v>5140</v>
      </c>
      <c r="U3031" t="s">
        <v>9260</v>
      </c>
      <c r="V3031" t="s">
        <v>9261</v>
      </c>
      <c r="W3031" t="s">
        <v>588</v>
      </c>
      <c r="X3031" t="str">
        <f t="shared" si="47"/>
        <v>Inversión</v>
      </c>
      <c r="Y3031" t="s">
        <v>626</v>
      </c>
    </row>
    <row r="3032" spans="1:25" x14ac:dyDescent="0.2">
      <c r="A3032" t="s">
        <v>3215</v>
      </c>
      <c r="B3032" t="s">
        <v>3243</v>
      </c>
      <c r="C3032" s="71" t="s">
        <v>5141</v>
      </c>
      <c r="D3032" t="s">
        <v>583</v>
      </c>
      <c r="E3032" t="s">
        <v>584</v>
      </c>
      <c r="F3032" t="s">
        <v>556</v>
      </c>
      <c r="G3032" t="s">
        <v>2619</v>
      </c>
      <c r="H3032" t="s">
        <v>180</v>
      </c>
      <c r="I3032" t="s">
        <v>134</v>
      </c>
      <c r="J3032" t="s">
        <v>37</v>
      </c>
      <c r="K3032" t="s">
        <v>586</v>
      </c>
      <c r="L3032" t="s">
        <v>39</v>
      </c>
      <c r="M3032">
        <v>90989</v>
      </c>
      <c r="N3032">
        <v>0</v>
      </c>
      <c r="O3032">
        <v>90989</v>
      </c>
      <c r="P3032">
        <v>0</v>
      </c>
      <c r="Q3032" t="s">
        <v>2963</v>
      </c>
      <c r="R3032" t="s">
        <v>3150</v>
      </c>
      <c r="S3032" t="s">
        <v>5142</v>
      </c>
      <c r="T3032" t="s">
        <v>588</v>
      </c>
      <c r="U3032" t="s">
        <v>5143</v>
      </c>
      <c r="V3032" t="s">
        <v>5144</v>
      </c>
      <c r="W3032" t="s">
        <v>588</v>
      </c>
      <c r="X3032" t="str">
        <f t="shared" si="47"/>
        <v>Funcionamiento</v>
      </c>
      <c r="Y3032" t="s">
        <v>2619</v>
      </c>
    </row>
    <row r="3033" spans="1:25" x14ac:dyDescent="0.2">
      <c r="A3033" t="s">
        <v>3215</v>
      </c>
      <c r="B3033" t="s">
        <v>3243</v>
      </c>
      <c r="C3033" s="71" t="s">
        <v>5141</v>
      </c>
      <c r="D3033" t="s">
        <v>583</v>
      </c>
      <c r="E3033" t="s">
        <v>584</v>
      </c>
      <c r="F3033" t="s">
        <v>556</v>
      </c>
      <c r="G3033" t="s">
        <v>2619</v>
      </c>
      <c r="H3033" t="s">
        <v>164</v>
      </c>
      <c r="I3033" t="s">
        <v>118</v>
      </c>
      <c r="J3033" t="s">
        <v>37</v>
      </c>
      <c r="K3033" t="s">
        <v>586</v>
      </c>
      <c r="L3033" t="s">
        <v>39</v>
      </c>
      <c r="M3033">
        <v>50809032</v>
      </c>
      <c r="N3033">
        <v>0</v>
      </c>
      <c r="O3033">
        <v>50809032</v>
      </c>
      <c r="P3033">
        <v>0</v>
      </c>
      <c r="Q3033" t="s">
        <v>2963</v>
      </c>
      <c r="R3033" t="s">
        <v>3150</v>
      </c>
      <c r="S3033" t="s">
        <v>5142</v>
      </c>
      <c r="T3033" t="s">
        <v>588</v>
      </c>
      <c r="U3033" t="s">
        <v>5143</v>
      </c>
      <c r="V3033" t="s">
        <v>5144</v>
      </c>
      <c r="W3033" t="s">
        <v>588</v>
      </c>
      <c r="X3033" t="str">
        <f t="shared" si="47"/>
        <v>Funcionamiento</v>
      </c>
      <c r="Y3033" t="s">
        <v>2619</v>
      </c>
    </row>
    <row r="3034" spans="1:25" x14ac:dyDescent="0.2">
      <c r="A3034" t="s">
        <v>3215</v>
      </c>
      <c r="B3034" t="s">
        <v>3243</v>
      </c>
      <c r="C3034" s="71" t="s">
        <v>5141</v>
      </c>
      <c r="D3034" t="s">
        <v>583</v>
      </c>
      <c r="E3034" t="s">
        <v>584</v>
      </c>
      <c r="F3034" t="s">
        <v>556</v>
      </c>
      <c r="G3034" t="s">
        <v>2619</v>
      </c>
      <c r="H3034" t="s">
        <v>169</v>
      </c>
      <c r="I3034" t="s">
        <v>123</v>
      </c>
      <c r="J3034" t="s">
        <v>37</v>
      </c>
      <c r="K3034" t="s">
        <v>586</v>
      </c>
      <c r="L3034" t="s">
        <v>39</v>
      </c>
      <c r="M3034">
        <v>1590402</v>
      </c>
      <c r="N3034">
        <v>0</v>
      </c>
      <c r="O3034">
        <v>1590402</v>
      </c>
      <c r="P3034">
        <v>0</v>
      </c>
      <c r="Q3034" t="s">
        <v>2963</v>
      </c>
      <c r="R3034" t="s">
        <v>3150</v>
      </c>
      <c r="S3034" t="s">
        <v>5142</v>
      </c>
      <c r="T3034" t="s">
        <v>588</v>
      </c>
      <c r="U3034" t="s">
        <v>5143</v>
      </c>
      <c r="V3034" t="s">
        <v>5144</v>
      </c>
      <c r="W3034" t="s">
        <v>588</v>
      </c>
      <c r="X3034" t="str">
        <f t="shared" si="47"/>
        <v>Funcionamiento</v>
      </c>
      <c r="Y3034" t="s">
        <v>2619</v>
      </c>
    </row>
    <row r="3035" spans="1:25" x14ac:dyDescent="0.2">
      <c r="A3035" t="s">
        <v>3215</v>
      </c>
      <c r="B3035" t="s">
        <v>3243</v>
      </c>
      <c r="C3035" s="71" t="s">
        <v>5141</v>
      </c>
      <c r="D3035" t="s">
        <v>583</v>
      </c>
      <c r="E3035" t="s">
        <v>584</v>
      </c>
      <c r="F3035" t="s">
        <v>556</v>
      </c>
      <c r="G3035" t="s">
        <v>2619</v>
      </c>
      <c r="H3035" t="s">
        <v>166</v>
      </c>
      <c r="I3035" t="s">
        <v>120</v>
      </c>
      <c r="J3035" t="s">
        <v>37</v>
      </c>
      <c r="K3035" t="s">
        <v>586</v>
      </c>
      <c r="L3035" t="s">
        <v>39</v>
      </c>
      <c r="M3035">
        <v>898933</v>
      </c>
      <c r="N3035">
        <v>0</v>
      </c>
      <c r="O3035">
        <v>898933</v>
      </c>
      <c r="P3035">
        <v>0</v>
      </c>
      <c r="Q3035" t="s">
        <v>2963</v>
      </c>
      <c r="R3035" t="s">
        <v>3150</v>
      </c>
      <c r="S3035" t="s">
        <v>5142</v>
      </c>
      <c r="T3035" t="s">
        <v>588</v>
      </c>
      <c r="U3035" t="s">
        <v>5143</v>
      </c>
      <c r="V3035" t="s">
        <v>5144</v>
      </c>
      <c r="W3035" t="s">
        <v>588</v>
      </c>
      <c r="X3035" t="str">
        <f t="shared" si="47"/>
        <v>Funcionamiento</v>
      </c>
      <c r="Y3035" t="s">
        <v>2619</v>
      </c>
    </row>
    <row r="3036" spans="1:25" x14ac:dyDescent="0.2">
      <c r="A3036" t="s">
        <v>3215</v>
      </c>
      <c r="B3036" t="s">
        <v>3243</v>
      </c>
      <c r="C3036" s="71" t="s">
        <v>5141</v>
      </c>
      <c r="D3036" t="s">
        <v>583</v>
      </c>
      <c r="E3036" t="s">
        <v>584</v>
      </c>
      <c r="F3036" t="s">
        <v>556</v>
      </c>
      <c r="G3036" t="s">
        <v>2619</v>
      </c>
      <c r="H3036" t="s">
        <v>178</v>
      </c>
      <c r="I3036" t="s">
        <v>132</v>
      </c>
      <c r="J3036" t="s">
        <v>37</v>
      </c>
      <c r="K3036" t="s">
        <v>586</v>
      </c>
      <c r="L3036" t="s">
        <v>39</v>
      </c>
      <c r="M3036">
        <v>1094078</v>
      </c>
      <c r="N3036">
        <v>0</v>
      </c>
      <c r="O3036">
        <v>1094078</v>
      </c>
      <c r="P3036">
        <v>0</v>
      </c>
      <c r="Q3036" t="s">
        <v>2963</v>
      </c>
      <c r="R3036" t="s">
        <v>3150</v>
      </c>
      <c r="S3036" t="s">
        <v>5142</v>
      </c>
      <c r="T3036" t="s">
        <v>588</v>
      </c>
      <c r="U3036" t="s">
        <v>5143</v>
      </c>
      <c r="V3036" t="s">
        <v>5144</v>
      </c>
      <c r="W3036" t="s">
        <v>588</v>
      </c>
      <c r="X3036" t="str">
        <f t="shared" si="47"/>
        <v>Funcionamiento</v>
      </c>
      <c r="Y3036" t="s">
        <v>2619</v>
      </c>
    </row>
    <row r="3037" spans="1:25" x14ac:dyDescent="0.2">
      <c r="A3037" t="s">
        <v>3215</v>
      </c>
      <c r="B3037" t="s">
        <v>3243</v>
      </c>
      <c r="C3037" s="71" t="s">
        <v>5141</v>
      </c>
      <c r="D3037" t="s">
        <v>583</v>
      </c>
      <c r="E3037" t="s">
        <v>584</v>
      </c>
      <c r="F3037" t="s">
        <v>556</v>
      </c>
      <c r="G3037" t="s">
        <v>2619</v>
      </c>
      <c r="H3037" t="s">
        <v>181</v>
      </c>
      <c r="I3037" t="s">
        <v>135</v>
      </c>
      <c r="J3037" t="s">
        <v>37</v>
      </c>
      <c r="K3037" t="s">
        <v>586</v>
      </c>
      <c r="L3037" t="s">
        <v>39</v>
      </c>
      <c r="M3037">
        <v>2354967</v>
      </c>
      <c r="N3037">
        <v>0</v>
      </c>
      <c r="O3037">
        <v>2354967</v>
      </c>
      <c r="P3037">
        <v>0</v>
      </c>
      <c r="Q3037" t="s">
        <v>2963</v>
      </c>
      <c r="R3037" t="s">
        <v>3150</v>
      </c>
      <c r="S3037" t="s">
        <v>5142</v>
      </c>
      <c r="T3037" t="s">
        <v>588</v>
      </c>
      <c r="U3037" t="s">
        <v>5143</v>
      </c>
      <c r="V3037" t="s">
        <v>5144</v>
      </c>
      <c r="W3037" t="s">
        <v>588</v>
      </c>
      <c r="X3037" t="str">
        <f t="shared" si="47"/>
        <v>Funcionamiento</v>
      </c>
      <c r="Y3037" t="s">
        <v>2619</v>
      </c>
    </row>
    <row r="3038" spans="1:25" x14ac:dyDescent="0.2">
      <c r="A3038" t="s">
        <v>3215</v>
      </c>
      <c r="B3038" t="s">
        <v>3243</v>
      </c>
      <c r="C3038" s="71" t="s">
        <v>5141</v>
      </c>
      <c r="D3038" t="s">
        <v>583</v>
      </c>
      <c r="E3038" t="s">
        <v>584</v>
      </c>
      <c r="F3038" t="s">
        <v>556</v>
      </c>
      <c r="G3038" t="s">
        <v>2619</v>
      </c>
      <c r="H3038" t="s">
        <v>171</v>
      </c>
      <c r="I3038" t="s">
        <v>125</v>
      </c>
      <c r="J3038" t="s">
        <v>37</v>
      </c>
      <c r="K3038" t="s">
        <v>586</v>
      </c>
      <c r="L3038" t="s">
        <v>39</v>
      </c>
      <c r="M3038">
        <v>1295619</v>
      </c>
      <c r="N3038">
        <v>0</v>
      </c>
      <c r="O3038">
        <v>1295619</v>
      </c>
      <c r="P3038">
        <v>0</v>
      </c>
      <c r="Q3038" t="s">
        <v>2963</v>
      </c>
      <c r="R3038" t="s">
        <v>3150</v>
      </c>
      <c r="S3038" t="s">
        <v>5142</v>
      </c>
      <c r="T3038" t="s">
        <v>588</v>
      </c>
      <c r="U3038" t="s">
        <v>5143</v>
      </c>
      <c r="V3038" t="s">
        <v>5144</v>
      </c>
      <c r="W3038" t="s">
        <v>588</v>
      </c>
      <c r="X3038" t="str">
        <f t="shared" si="47"/>
        <v>Funcionamiento</v>
      </c>
      <c r="Y3038" t="s">
        <v>2619</v>
      </c>
    </row>
    <row r="3039" spans="1:25" x14ac:dyDescent="0.2">
      <c r="A3039" t="s">
        <v>3215</v>
      </c>
      <c r="B3039" t="s">
        <v>3243</v>
      </c>
      <c r="C3039" s="71" t="s">
        <v>5141</v>
      </c>
      <c r="D3039" t="s">
        <v>583</v>
      </c>
      <c r="E3039" t="s">
        <v>584</v>
      </c>
      <c r="F3039" t="s">
        <v>556</v>
      </c>
      <c r="G3039" t="s">
        <v>2619</v>
      </c>
      <c r="H3039" t="s">
        <v>557</v>
      </c>
      <c r="I3039" t="s">
        <v>3221</v>
      </c>
      <c r="J3039" t="s">
        <v>37</v>
      </c>
      <c r="K3039" t="s">
        <v>586</v>
      </c>
      <c r="L3039" t="s">
        <v>39</v>
      </c>
      <c r="M3039">
        <v>1398815</v>
      </c>
      <c r="N3039">
        <v>0</v>
      </c>
      <c r="O3039">
        <v>1398815</v>
      </c>
      <c r="P3039">
        <v>0</v>
      </c>
      <c r="Q3039" t="s">
        <v>2963</v>
      </c>
      <c r="R3039" t="s">
        <v>3150</v>
      </c>
      <c r="S3039" t="s">
        <v>5142</v>
      </c>
      <c r="T3039" t="s">
        <v>588</v>
      </c>
      <c r="U3039" t="s">
        <v>5143</v>
      </c>
      <c r="V3039" t="s">
        <v>5144</v>
      </c>
      <c r="W3039" t="s">
        <v>588</v>
      </c>
      <c r="X3039" t="str">
        <f t="shared" si="47"/>
        <v>Funcionamiento</v>
      </c>
      <c r="Y3039" t="s">
        <v>2619</v>
      </c>
    </row>
    <row r="3040" spans="1:25" x14ac:dyDescent="0.2">
      <c r="A3040" t="s">
        <v>3215</v>
      </c>
      <c r="B3040" t="s">
        <v>3243</v>
      </c>
      <c r="C3040" s="71" t="s">
        <v>5141</v>
      </c>
      <c r="D3040" t="s">
        <v>583</v>
      </c>
      <c r="E3040" t="s">
        <v>584</v>
      </c>
      <c r="F3040" t="s">
        <v>556</v>
      </c>
      <c r="G3040" t="s">
        <v>2619</v>
      </c>
      <c r="H3040" t="s">
        <v>192</v>
      </c>
      <c r="I3040" t="s">
        <v>147</v>
      </c>
      <c r="J3040" t="s">
        <v>37</v>
      </c>
      <c r="K3040" t="s">
        <v>586</v>
      </c>
      <c r="L3040" t="s">
        <v>39</v>
      </c>
      <c r="M3040">
        <v>65775</v>
      </c>
      <c r="N3040">
        <v>0</v>
      </c>
      <c r="O3040">
        <v>65775</v>
      </c>
      <c r="P3040">
        <v>0</v>
      </c>
      <c r="Q3040" t="s">
        <v>2963</v>
      </c>
      <c r="R3040" t="s">
        <v>3150</v>
      </c>
      <c r="S3040" t="s">
        <v>5142</v>
      </c>
      <c r="T3040" t="s">
        <v>588</v>
      </c>
      <c r="U3040" t="s">
        <v>5143</v>
      </c>
      <c r="V3040" t="s">
        <v>5144</v>
      </c>
      <c r="W3040" t="s">
        <v>588</v>
      </c>
      <c r="X3040" t="str">
        <f t="shared" si="47"/>
        <v>Funcionamiento</v>
      </c>
      <c r="Y3040" t="s">
        <v>2619</v>
      </c>
    </row>
    <row r="3041" spans="1:25" x14ac:dyDescent="0.2">
      <c r="A3041" t="s">
        <v>3160</v>
      </c>
      <c r="B3041" t="s">
        <v>3243</v>
      </c>
      <c r="C3041" s="71" t="s">
        <v>5145</v>
      </c>
      <c r="D3041" t="s">
        <v>583</v>
      </c>
      <c r="E3041" t="s">
        <v>584</v>
      </c>
      <c r="F3041" t="s">
        <v>556</v>
      </c>
      <c r="G3041" t="s">
        <v>2619</v>
      </c>
      <c r="H3041" t="s">
        <v>172</v>
      </c>
      <c r="I3041" t="s">
        <v>126</v>
      </c>
      <c r="J3041" t="s">
        <v>37</v>
      </c>
      <c r="K3041" t="s">
        <v>586</v>
      </c>
      <c r="L3041" t="s">
        <v>39</v>
      </c>
      <c r="M3041">
        <v>6634500</v>
      </c>
      <c r="N3041">
        <v>0</v>
      </c>
      <c r="O3041">
        <v>6634500</v>
      </c>
      <c r="P3041">
        <v>0</v>
      </c>
      <c r="Q3041" t="s">
        <v>2964</v>
      </c>
      <c r="R3041" t="s">
        <v>3223</v>
      </c>
      <c r="S3041" t="s">
        <v>3279</v>
      </c>
      <c r="T3041" t="s">
        <v>588</v>
      </c>
      <c r="U3041" t="s">
        <v>5146</v>
      </c>
      <c r="V3041" t="s">
        <v>5147</v>
      </c>
      <c r="W3041" t="s">
        <v>588</v>
      </c>
      <c r="X3041" t="str">
        <f t="shared" si="47"/>
        <v>Funcionamiento</v>
      </c>
      <c r="Y3041" t="s">
        <v>2619</v>
      </c>
    </row>
    <row r="3042" spans="1:25" x14ac:dyDescent="0.2">
      <c r="A3042" t="s">
        <v>3160</v>
      </c>
      <c r="B3042" t="s">
        <v>3243</v>
      </c>
      <c r="C3042" s="71" t="s">
        <v>5145</v>
      </c>
      <c r="D3042" t="s">
        <v>583</v>
      </c>
      <c r="E3042" t="s">
        <v>584</v>
      </c>
      <c r="F3042" t="s">
        <v>556</v>
      </c>
      <c r="G3042" t="s">
        <v>2619</v>
      </c>
      <c r="H3042" t="s">
        <v>176</v>
      </c>
      <c r="I3042" t="s">
        <v>130</v>
      </c>
      <c r="J3042" t="s">
        <v>37</v>
      </c>
      <c r="K3042" t="s">
        <v>586</v>
      </c>
      <c r="L3042" t="s">
        <v>39</v>
      </c>
      <c r="M3042">
        <v>1767500</v>
      </c>
      <c r="N3042">
        <v>0</v>
      </c>
      <c r="O3042">
        <v>1767500</v>
      </c>
      <c r="P3042">
        <v>0</v>
      </c>
      <c r="Q3042" t="s">
        <v>2964</v>
      </c>
      <c r="R3042" t="s">
        <v>3223</v>
      </c>
      <c r="S3042" t="s">
        <v>3279</v>
      </c>
      <c r="T3042" t="s">
        <v>588</v>
      </c>
      <c r="U3042" t="s">
        <v>5146</v>
      </c>
      <c r="V3042" t="s">
        <v>5147</v>
      </c>
      <c r="W3042" t="s">
        <v>588</v>
      </c>
      <c r="X3042" t="str">
        <f t="shared" si="47"/>
        <v>Funcionamiento</v>
      </c>
      <c r="Y3042" t="s">
        <v>2619</v>
      </c>
    </row>
    <row r="3043" spans="1:25" x14ac:dyDescent="0.2">
      <c r="A3043" t="s">
        <v>3160</v>
      </c>
      <c r="B3043" t="s">
        <v>3243</v>
      </c>
      <c r="C3043" s="71" t="s">
        <v>5145</v>
      </c>
      <c r="D3043" t="s">
        <v>583</v>
      </c>
      <c r="E3043" t="s">
        <v>584</v>
      </c>
      <c r="F3043" t="s">
        <v>556</v>
      </c>
      <c r="G3043" t="s">
        <v>2619</v>
      </c>
      <c r="H3043" t="s">
        <v>173</v>
      </c>
      <c r="I3043" t="s">
        <v>127</v>
      </c>
      <c r="J3043" t="s">
        <v>37</v>
      </c>
      <c r="K3043" t="s">
        <v>586</v>
      </c>
      <c r="L3043" t="s">
        <v>39</v>
      </c>
      <c r="M3043">
        <v>4699800</v>
      </c>
      <c r="N3043">
        <v>0</v>
      </c>
      <c r="O3043">
        <v>4699800</v>
      </c>
      <c r="P3043">
        <v>0</v>
      </c>
      <c r="Q3043" t="s">
        <v>2964</v>
      </c>
      <c r="R3043" t="s">
        <v>3223</v>
      </c>
      <c r="S3043" t="s">
        <v>3279</v>
      </c>
      <c r="T3043" t="s">
        <v>588</v>
      </c>
      <c r="U3043" t="s">
        <v>5146</v>
      </c>
      <c r="V3043" t="s">
        <v>5147</v>
      </c>
      <c r="W3043" t="s">
        <v>588</v>
      </c>
      <c r="X3043" t="str">
        <f t="shared" si="47"/>
        <v>Funcionamiento</v>
      </c>
      <c r="Y3043" t="s">
        <v>2619</v>
      </c>
    </row>
    <row r="3044" spans="1:25" x14ac:dyDescent="0.2">
      <c r="A3044" t="s">
        <v>3160</v>
      </c>
      <c r="B3044" t="s">
        <v>3243</v>
      </c>
      <c r="C3044" s="71" t="s">
        <v>5145</v>
      </c>
      <c r="D3044" t="s">
        <v>583</v>
      </c>
      <c r="E3044" t="s">
        <v>584</v>
      </c>
      <c r="F3044" t="s">
        <v>556</v>
      </c>
      <c r="G3044" t="s">
        <v>2619</v>
      </c>
      <c r="H3044" t="s">
        <v>175</v>
      </c>
      <c r="I3044" t="s">
        <v>129</v>
      </c>
      <c r="J3044" t="s">
        <v>37</v>
      </c>
      <c r="K3044" t="s">
        <v>586</v>
      </c>
      <c r="L3044" t="s">
        <v>39</v>
      </c>
      <c r="M3044">
        <v>615000</v>
      </c>
      <c r="N3044">
        <v>0</v>
      </c>
      <c r="O3044">
        <v>615000</v>
      </c>
      <c r="P3044">
        <v>0</v>
      </c>
      <c r="Q3044" t="s">
        <v>2964</v>
      </c>
      <c r="R3044" t="s">
        <v>3223</v>
      </c>
      <c r="S3044" t="s">
        <v>3279</v>
      </c>
      <c r="T3044" t="s">
        <v>588</v>
      </c>
      <c r="U3044" t="s">
        <v>5146</v>
      </c>
      <c r="V3044" t="s">
        <v>5147</v>
      </c>
      <c r="W3044" t="s">
        <v>588</v>
      </c>
      <c r="X3044" t="str">
        <f t="shared" si="47"/>
        <v>Funcionamiento</v>
      </c>
      <c r="Y3044" t="s">
        <v>2619</v>
      </c>
    </row>
    <row r="3045" spans="1:25" x14ac:dyDescent="0.2">
      <c r="A3045" t="s">
        <v>3160</v>
      </c>
      <c r="B3045" t="s">
        <v>3243</v>
      </c>
      <c r="C3045" s="71" t="s">
        <v>5145</v>
      </c>
      <c r="D3045" t="s">
        <v>583</v>
      </c>
      <c r="E3045" t="s">
        <v>584</v>
      </c>
      <c r="F3045" t="s">
        <v>556</v>
      </c>
      <c r="G3045" t="s">
        <v>2619</v>
      </c>
      <c r="H3045" t="s">
        <v>177</v>
      </c>
      <c r="I3045" t="s">
        <v>131</v>
      </c>
      <c r="J3045" t="s">
        <v>37</v>
      </c>
      <c r="K3045" t="s">
        <v>586</v>
      </c>
      <c r="L3045" t="s">
        <v>39</v>
      </c>
      <c r="M3045">
        <v>1178500</v>
      </c>
      <c r="N3045">
        <v>0</v>
      </c>
      <c r="O3045">
        <v>1178500</v>
      </c>
      <c r="P3045">
        <v>0</v>
      </c>
      <c r="Q3045" t="s">
        <v>2964</v>
      </c>
      <c r="R3045" t="s">
        <v>3223</v>
      </c>
      <c r="S3045" t="s">
        <v>3279</v>
      </c>
      <c r="T3045" t="s">
        <v>588</v>
      </c>
      <c r="U3045" t="s">
        <v>5146</v>
      </c>
      <c r="V3045" t="s">
        <v>5147</v>
      </c>
      <c r="W3045" t="s">
        <v>588</v>
      </c>
      <c r="X3045" t="str">
        <f t="shared" si="47"/>
        <v>Funcionamiento</v>
      </c>
      <c r="Y3045" t="s">
        <v>2619</v>
      </c>
    </row>
    <row r="3046" spans="1:25" x14ac:dyDescent="0.2">
      <c r="A3046" t="s">
        <v>3160</v>
      </c>
      <c r="B3046" t="s">
        <v>3243</v>
      </c>
      <c r="C3046" s="71" t="s">
        <v>5145</v>
      </c>
      <c r="D3046" t="s">
        <v>583</v>
      </c>
      <c r="E3046" t="s">
        <v>584</v>
      </c>
      <c r="F3046" t="s">
        <v>556</v>
      </c>
      <c r="G3046" t="s">
        <v>2619</v>
      </c>
      <c r="H3046" t="s">
        <v>174</v>
      </c>
      <c r="I3046" t="s">
        <v>128</v>
      </c>
      <c r="J3046" t="s">
        <v>37</v>
      </c>
      <c r="K3046" t="s">
        <v>586</v>
      </c>
      <c r="L3046" t="s">
        <v>39</v>
      </c>
      <c r="M3046">
        <v>2355800</v>
      </c>
      <c r="N3046">
        <v>0</v>
      </c>
      <c r="O3046">
        <v>2355800</v>
      </c>
      <c r="P3046">
        <v>0</v>
      </c>
      <c r="Q3046" t="s">
        <v>2964</v>
      </c>
      <c r="R3046" t="s">
        <v>3223</v>
      </c>
      <c r="S3046" t="s">
        <v>3279</v>
      </c>
      <c r="T3046" t="s">
        <v>588</v>
      </c>
      <c r="U3046" t="s">
        <v>5146</v>
      </c>
      <c r="V3046" t="s">
        <v>5147</v>
      </c>
      <c r="W3046" t="s">
        <v>588</v>
      </c>
      <c r="X3046" t="str">
        <f t="shared" si="47"/>
        <v>Funcionamiento</v>
      </c>
      <c r="Y3046" t="s">
        <v>2619</v>
      </c>
    </row>
    <row r="3047" spans="1:25" x14ac:dyDescent="0.2">
      <c r="A3047" t="s">
        <v>3150</v>
      </c>
      <c r="B3047" t="s">
        <v>4895</v>
      </c>
      <c r="C3047" s="71" t="s">
        <v>5148</v>
      </c>
      <c r="D3047" t="s">
        <v>583</v>
      </c>
      <c r="E3047" t="s">
        <v>584</v>
      </c>
      <c r="F3047" t="s">
        <v>3087</v>
      </c>
      <c r="G3047" t="s">
        <v>2619</v>
      </c>
      <c r="H3047" t="s">
        <v>197</v>
      </c>
      <c r="I3047" t="s">
        <v>155</v>
      </c>
      <c r="J3047" t="s">
        <v>48</v>
      </c>
      <c r="K3047" t="s">
        <v>596</v>
      </c>
      <c r="L3047" t="s">
        <v>39</v>
      </c>
      <c r="M3047">
        <v>6707010</v>
      </c>
      <c r="N3047">
        <v>686307</v>
      </c>
      <c r="O3047">
        <v>7393317</v>
      </c>
      <c r="P3047">
        <v>3517757</v>
      </c>
      <c r="Q3047" t="s">
        <v>2965</v>
      </c>
      <c r="R3047" t="s">
        <v>3235</v>
      </c>
      <c r="S3047" t="s">
        <v>3472</v>
      </c>
      <c r="T3047" t="s">
        <v>588</v>
      </c>
      <c r="U3047" t="s">
        <v>588</v>
      </c>
      <c r="V3047" t="s">
        <v>588</v>
      </c>
      <c r="W3047" t="s">
        <v>588</v>
      </c>
      <c r="X3047" t="str">
        <f t="shared" si="47"/>
        <v>Inversión</v>
      </c>
      <c r="Y3047" t="s">
        <v>626</v>
      </c>
    </row>
    <row r="3048" spans="1:25" x14ac:dyDescent="0.2">
      <c r="A3048" t="s">
        <v>3223</v>
      </c>
      <c r="B3048" t="s">
        <v>5149</v>
      </c>
      <c r="C3048" s="71" t="s">
        <v>5150</v>
      </c>
      <c r="D3048" t="s">
        <v>583</v>
      </c>
      <c r="E3048" t="s">
        <v>584</v>
      </c>
      <c r="F3048" t="s">
        <v>556</v>
      </c>
      <c r="G3048" t="s">
        <v>2619</v>
      </c>
      <c r="H3048" t="s">
        <v>169</v>
      </c>
      <c r="I3048" t="s">
        <v>123</v>
      </c>
      <c r="J3048" t="s">
        <v>37</v>
      </c>
      <c r="K3048" t="s">
        <v>586</v>
      </c>
      <c r="L3048" t="s">
        <v>39</v>
      </c>
      <c r="M3048">
        <v>1778730</v>
      </c>
      <c r="N3048">
        <v>0</v>
      </c>
      <c r="O3048">
        <v>1778730</v>
      </c>
      <c r="P3048">
        <v>0</v>
      </c>
      <c r="Q3048" t="s">
        <v>2966</v>
      </c>
      <c r="R3048" t="s">
        <v>3167</v>
      </c>
      <c r="S3048" t="s">
        <v>5151</v>
      </c>
      <c r="T3048" t="s">
        <v>588</v>
      </c>
      <c r="U3048" t="s">
        <v>5152</v>
      </c>
      <c r="V3048" t="s">
        <v>5153</v>
      </c>
      <c r="W3048" t="s">
        <v>588</v>
      </c>
      <c r="X3048" t="str">
        <f t="shared" si="47"/>
        <v>Funcionamiento</v>
      </c>
      <c r="Y3048" t="s">
        <v>2619</v>
      </c>
    </row>
    <row r="3049" spans="1:25" x14ac:dyDescent="0.2">
      <c r="A3049" t="s">
        <v>3223</v>
      </c>
      <c r="B3049" t="s">
        <v>5149</v>
      </c>
      <c r="C3049" s="71" t="s">
        <v>5150</v>
      </c>
      <c r="D3049" t="s">
        <v>583</v>
      </c>
      <c r="E3049" t="s">
        <v>584</v>
      </c>
      <c r="F3049" t="s">
        <v>556</v>
      </c>
      <c r="G3049" t="s">
        <v>2619</v>
      </c>
      <c r="H3049" t="s">
        <v>166</v>
      </c>
      <c r="I3049" t="s">
        <v>120</v>
      </c>
      <c r="J3049" t="s">
        <v>37</v>
      </c>
      <c r="K3049" t="s">
        <v>586</v>
      </c>
      <c r="L3049" t="s">
        <v>39</v>
      </c>
      <c r="M3049">
        <v>1000283</v>
      </c>
      <c r="N3049">
        <v>0</v>
      </c>
      <c r="O3049">
        <v>1000283</v>
      </c>
      <c r="P3049">
        <v>0</v>
      </c>
      <c r="Q3049" t="s">
        <v>2966</v>
      </c>
      <c r="R3049" t="s">
        <v>3167</v>
      </c>
      <c r="S3049" t="s">
        <v>5151</v>
      </c>
      <c r="T3049" t="s">
        <v>588</v>
      </c>
      <c r="U3049" t="s">
        <v>5152</v>
      </c>
      <c r="V3049" t="s">
        <v>5153</v>
      </c>
      <c r="W3049" t="s">
        <v>588</v>
      </c>
      <c r="X3049" t="str">
        <f t="shared" si="47"/>
        <v>Funcionamiento</v>
      </c>
      <c r="Y3049" t="s">
        <v>2619</v>
      </c>
    </row>
    <row r="3050" spans="1:25" x14ac:dyDescent="0.2">
      <c r="A3050" t="s">
        <v>3223</v>
      </c>
      <c r="B3050" t="s">
        <v>5149</v>
      </c>
      <c r="C3050" s="71" t="s">
        <v>5150</v>
      </c>
      <c r="D3050" t="s">
        <v>583</v>
      </c>
      <c r="E3050" t="s">
        <v>584</v>
      </c>
      <c r="F3050" t="s">
        <v>556</v>
      </c>
      <c r="G3050" t="s">
        <v>2619</v>
      </c>
      <c r="H3050" t="s">
        <v>557</v>
      </c>
      <c r="I3050" t="s">
        <v>3221</v>
      </c>
      <c r="J3050" t="s">
        <v>37</v>
      </c>
      <c r="K3050" t="s">
        <v>586</v>
      </c>
      <c r="L3050" t="s">
        <v>39</v>
      </c>
      <c r="M3050">
        <v>1556524</v>
      </c>
      <c r="N3050">
        <v>0</v>
      </c>
      <c r="O3050">
        <v>1556524</v>
      </c>
      <c r="P3050">
        <v>0</v>
      </c>
      <c r="Q3050" t="s">
        <v>2966</v>
      </c>
      <c r="R3050" t="s">
        <v>3167</v>
      </c>
      <c r="S3050" t="s">
        <v>5151</v>
      </c>
      <c r="T3050" t="s">
        <v>588</v>
      </c>
      <c r="U3050" t="s">
        <v>5152</v>
      </c>
      <c r="V3050" t="s">
        <v>5153</v>
      </c>
      <c r="W3050" t="s">
        <v>588</v>
      </c>
      <c r="X3050" t="str">
        <f t="shared" si="47"/>
        <v>Funcionamiento</v>
      </c>
      <c r="Y3050" t="s">
        <v>2619</v>
      </c>
    </row>
    <row r="3051" spans="1:25" x14ac:dyDescent="0.2">
      <c r="A3051" t="s">
        <v>3223</v>
      </c>
      <c r="B3051" t="s">
        <v>5149</v>
      </c>
      <c r="C3051" s="71" t="s">
        <v>5150</v>
      </c>
      <c r="D3051" t="s">
        <v>583</v>
      </c>
      <c r="E3051" t="s">
        <v>584</v>
      </c>
      <c r="F3051" t="s">
        <v>556</v>
      </c>
      <c r="G3051" t="s">
        <v>2619</v>
      </c>
      <c r="H3051" t="s">
        <v>171</v>
      </c>
      <c r="I3051" t="s">
        <v>125</v>
      </c>
      <c r="J3051" t="s">
        <v>37</v>
      </c>
      <c r="K3051" t="s">
        <v>586</v>
      </c>
      <c r="L3051" t="s">
        <v>39</v>
      </c>
      <c r="M3051">
        <v>1666219</v>
      </c>
      <c r="N3051">
        <v>0</v>
      </c>
      <c r="O3051">
        <v>1666219</v>
      </c>
      <c r="P3051">
        <v>0</v>
      </c>
      <c r="Q3051" t="s">
        <v>2966</v>
      </c>
      <c r="R3051" t="s">
        <v>3167</v>
      </c>
      <c r="S3051" t="s">
        <v>5151</v>
      </c>
      <c r="T3051" t="s">
        <v>588</v>
      </c>
      <c r="U3051" t="s">
        <v>5152</v>
      </c>
      <c r="V3051" t="s">
        <v>5153</v>
      </c>
      <c r="W3051" t="s">
        <v>588</v>
      </c>
      <c r="X3051" t="str">
        <f t="shared" si="47"/>
        <v>Funcionamiento</v>
      </c>
      <c r="Y3051" t="s">
        <v>2619</v>
      </c>
    </row>
    <row r="3052" spans="1:25" x14ac:dyDescent="0.2">
      <c r="A3052" t="s">
        <v>3223</v>
      </c>
      <c r="B3052" t="s">
        <v>5149</v>
      </c>
      <c r="C3052" s="71" t="s">
        <v>5150</v>
      </c>
      <c r="D3052" t="s">
        <v>583</v>
      </c>
      <c r="E3052" t="s">
        <v>584</v>
      </c>
      <c r="F3052" t="s">
        <v>556</v>
      </c>
      <c r="G3052" t="s">
        <v>2619</v>
      </c>
      <c r="H3052" t="s">
        <v>180</v>
      </c>
      <c r="I3052" t="s">
        <v>134</v>
      </c>
      <c r="J3052" t="s">
        <v>37</v>
      </c>
      <c r="K3052" t="s">
        <v>586</v>
      </c>
      <c r="L3052" t="s">
        <v>39</v>
      </c>
      <c r="M3052">
        <v>160975</v>
      </c>
      <c r="N3052">
        <v>0</v>
      </c>
      <c r="O3052">
        <v>160975</v>
      </c>
      <c r="P3052">
        <v>0</v>
      </c>
      <c r="Q3052" t="s">
        <v>2966</v>
      </c>
      <c r="R3052" t="s">
        <v>3167</v>
      </c>
      <c r="S3052" t="s">
        <v>5151</v>
      </c>
      <c r="T3052" t="s">
        <v>588</v>
      </c>
      <c r="U3052" t="s">
        <v>5152</v>
      </c>
      <c r="V3052" t="s">
        <v>5153</v>
      </c>
      <c r="W3052" t="s">
        <v>588</v>
      </c>
      <c r="X3052" t="str">
        <f t="shared" si="47"/>
        <v>Funcionamiento</v>
      </c>
      <c r="Y3052" t="s">
        <v>2619</v>
      </c>
    </row>
    <row r="3053" spans="1:25" x14ac:dyDescent="0.2">
      <c r="A3053" t="s">
        <v>3223</v>
      </c>
      <c r="B3053" t="s">
        <v>5149</v>
      </c>
      <c r="C3053" s="71" t="s">
        <v>5150</v>
      </c>
      <c r="D3053" t="s">
        <v>583</v>
      </c>
      <c r="E3053" t="s">
        <v>584</v>
      </c>
      <c r="F3053" t="s">
        <v>556</v>
      </c>
      <c r="G3053" t="s">
        <v>2619</v>
      </c>
      <c r="H3053" t="s">
        <v>164</v>
      </c>
      <c r="I3053" t="s">
        <v>118</v>
      </c>
      <c r="J3053" t="s">
        <v>37</v>
      </c>
      <c r="K3053" t="s">
        <v>586</v>
      </c>
      <c r="L3053" t="s">
        <v>39</v>
      </c>
      <c r="M3053">
        <v>49933482</v>
      </c>
      <c r="N3053">
        <v>0</v>
      </c>
      <c r="O3053">
        <v>49933482</v>
      </c>
      <c r="P3053">
        <v>0</v>
      </c>
      <c r="Q3053" t="s">
        <v>2966</v>
      </c>
      <c r="R3053" t="s">
        <v>3167</v>
      </c>
      <c r="S3053" t="s">
        <v>5151</v>
      </c>
      <c r="T3053" t="s">
        <v>588</v>
      </c>
      <c r="U3053" t="s">
        <v>5152</v>
      </c>
      <c r="V3053" t="s">
        <v>5153</v>
      </c>
      <c r="W3053" t="s">
        <v>588</v>
      </c>
      <c r="X3053" t="str">
        <f t="shared" si="47"/>
        <v>Funcionamiento</v>
      </c>
      <c r="Y3053" t="s">
        <v>2619</v>
      </c>
    </row>
    <row r="3054" spans="1:25" x14ac:dyDescent="0.2">
      <c r="A3054" t="s">
        <v>3223</v>
      </c>
      <c r="B3054" t="s">
        <v>5149</v>
      </c>
      <c r="C3054" s="71" t="s">
        <v>5150</v>
      </c>
      <c r="D3054" t="s">
        <v>583</v>
      </c>
      <c r="E3054" t="s">
        <v>584</v>
      </c>
      <c r="F3054" t="s">
        <v>556</v>
      </c>
      <c r="G3054" t="s">
        <v>2619</v>
      </c>
      <c r="H3054" t="s">
        <v>178</v>
      </c>
      <c r="I3054" t="s">
        <v>132</v>
      </c>
      <c r="J3054" t="s">
        <v>37</v>
      </c>
      <c r="K3054" t="s">
        <v>586</v>
      </c>
      <c r="L3054" t="s">
        <v>39</v>
      </c>
      <c r="M3054">
        <v>1580023</v>
      </c>
      <c r="N3054">
        <v>0</v>
      </c>
      <c r="O3054">
        <v>1580023</v>
      </c>
      <c r="P3054">
        <v>0</v>
      </c>
      <c r="Q3054" t="s">
        <v>2966</v>
      </c>
      <c r="R3054" t="s">
        <v>3167</v>
      </c>
      <c r="S3054" t="s">
        <v>5151</v>
      </c>
      <c r="T3054" t="s">
        <v>588</v>
      </c>
      <c r="U3054" t="s">
        <v>5152</v>
      </c>
      <c r="V3054" t="s">
        <v>5153</v>
      </c>
      <c r="W3054" t="s">
        <v>588</v>
      </c>
      <c r="X3054" t="str">
        <f t="shared" si="47"/>
        <v>Funcionamiento</v>
      </c>
      <c r="Y3054" t="s">
        <v>2619</v>
      </c>
    </row>
    <row r="3055" spans="1:25" x14ac:dyDescent="0.2">
      <c r="A3055" t="s">
        <v>3223</v>
      </c>
      <c r="B3055" t="s">
        <v>5149</v>
      </c>
      <c r="C3055" s="71" t="s">
        <v>5150</v>
      </c>
      <c r="D3055" t="s">
        <v>583</v>
      </c>
      <c r="E3055" t="s">
        <v>584</v>
      </c>
      <c r="F3055" t="s">
        <v>556</v>
      </c>
      <c r="G3055" t="s">
        <v>2619</v>
      </c>
      <c r="H3055" t="s">
        <v>179</v>
      </c>
      <c r="I3055" t="s">
        <v>133</v>
      </c>
      <c r="J3055" t="s">
        <v>37</v>
      </c>
      <c r="K3055" t="s">
        <v>586</v>
      </c>
      <c r="L3055" t="s">
        <v>39</v>
      </c>
      <c r="M3055">
        <v>510427</v>
      </c>
      <c r="N3055">
        <v>0</v>
      </c>
      <c r="O3055">
        <v>510427</v>
      </c>
      <c r="P3055">
        <v>0</v>
      </c>
      <c r="Q3055" t="s">
        <v>2966</v>
      </c>
      <c r="R3055" t="s">
        <v>3167</v>
      </c>
      <c r="S3055" t="s">
        <v>5151</v>
      </c>
      <c r="T3055" t="s">
        <v>588</v>
      </c>
      <c r="U3055" t="s">
        <v>5152</v>
      </c>
      <c r="V3055" t="s">
        <v>5153</v>
      </c>
      <c r="W3055" t="s">
        <v>588</v>
      </c>
      <c r="X3055" t="str">
        <f t="shared" si="47"/>
        <v>Funcionamiento</v>
      </c>
      <c r="Y3055" t="s">
        <v>2619</v>
      </c>
    </row>
    <row r="3056" spans="1:25" x14ac:dyDescent="0.2">
      <c r="A3056" t="s">
        <v>3223</v>
      </c>
      <c r="B3056" t="s">
        <v>5149</v>
      </c>
      <c r="C3056" s="71" t="s">
        <v>5150</v>
      </c>
      <c r="D3056" t="s">
        <v>583</v>
      </c>
      <c r="E3056" t="s">
        <v>584</v>
      </c>
      <c r="F3056" t="s">
        <v>556</v>
      </c>
      <c r="G3056" t="s">
        <v>2619</v>
      </c>
      <c r="H3056" t="s">
        <v>181</v>
      </c>
      <c r="I3056" t="s">
        <v>135</v>
      </c>
      <c r="J3056" t="s">
        <v>37</v>
      </c>
      <c r="K3056" t="s">
        <v>586</v>
      </c>
      <c r="L3056" t="s">
        <v>39</v>
      </c>
      <c r="M3056">
        <v>2354967</v>
      </c>
      <c r="N3056">
        <v>0</v>
      </c>
      <c r="O3056">
        <v>2354967</v>
      </c>
      <c r="P3056">
        <v>0</v>
      </c>
      <c r="Q3056" t="s">
        <v>2966</v>
      </c>
      <c r="R3056" t="s">
        <v>3167</v>
      </c>
      <c r="S3056" t="s">
        <v>5151</v>
      </c>
      <c r="T3056" t="s">
        <v>588</v>
      </c>
      <c r="U3056" t="s">
        <v>5152</v>
      </c>
      <c r="V3056" t="s">
        <v>5153</v>
      </c>
      <c r="W3056" t="s">
        <v>588</v>
      </c>
      <c r="X3056" t="str">
        <f t="shared" si="47"/>
        <v>Funcionamiento</v>
      </c>
      <c r="Y3056" t="s">
        <v>2619</v>
      </c>
    </row>
    <row r="3057" spans="1:25" x14ac:dyDescent="0.2">
      <c r="A3057" t="s">
        <v>3229</v>
      </c>
      <c r="B3057" t="s">
        <v>5149</v>
      </c>
      <c r="C3057" s="71" t="s">
        <v>5154</v>
      </c>
      <c r="D3057" t="s">
        <v>583</v>
      </c>
      <c r="E3057" t="s">
        <v>584</v>
      </c>
      <c r="F3057" t="s">
        <v>556</v>
      </c>
      <c r="G3057" t="s">
        <v>2619</v>
      </c>
      <c r="H3057" t="s">
        <v>176</v>
      </c>
      <c r="I3057" t="s">
        <v>130</v>
      </c>
      <c r="J3057" t="s">
        <v>37</v>
      </c>
      <c r="K3057" t="s">
        <v>586</v>
      </c>
      <c r="L3057" t="s">
        <v>39</v>
      </c>
      <c r="M3057">
        <v>1730600</v>
      </c>
      <c r="N3057">
        <v>0</v>
      </c>
      <c r="O3057">
        <v>1730600</v>
      </c>
      <c r="P3057">
        <v>0</v>
      </c>
      <c r="Q3057" t="s">
        <v>2967</v>
      </c>
      <c r="R3057" t="s">
        <v>3245</v>
      </c>
      <c r="S3057" t="s">
        <v>3350</v>
      </c>
      <c r="T3057" t="s">
        <v>588</v>
      </c>
      <c r="U3057" t="s">
        <v>5155</v>
      </c>
      <c r="V3057" t="s">
        <v>5156</v>
      </c>
      <c r="W3057" t="s">
        <v>588</v>
      </c>
      <c r="X3057" t="str">
        <f t="shared" si="47"/>
        <v>Funcionamiento</v>
      </c>
      <c r="Y3057" t="s">
        <v>2619</v>
      </c>
    </row>
    <row r="3058" spans="1:25" x14ac:dyDescent="0.2">
      <c r="A3058" t="s">
        <v>3229</v>
      </c>
      <c r="B3058" t="s">
        <v>5149</v>
      </c>
      <c r="C3058" s="71" t="s">
        <v>5154</v>
      </c>
      <c r="D3058" t="s">
        <v>583</v>
      </c>
      <c r="E3058" t="s">
        <v>584</v>
      </c>
      <c r="F3058" t="s">
        <v>556</v>
      </c>
      <c r="G3058" t="s">
        <v>2619</v>
      </c>
      <c r="H3058" t="s">
        <v>172</v>
      </c>
      <c r="I3058" t="s">
        <v>126</v>
      </c>
      <c r="J3058" t="s">
        <v>37</v>
      </c>
      <c r="K3058" t="s">
        <v>586</v>
      </c>
      <c r="L3058" t="s">
        <v>39</v>
      </c>
      <c r="M3058">
        <v>6347500</v>
      </c>
      <c r="N3058">
        <v>0</v>
      </c>
      <c r="O3058">
        <v>6347500</v>
      </c>
      <c r="P3058">
        <v>0</v>
      </c>
      <c r="Q3058" t="s">
        <v>2967</v>
      </c>
      <c r="R3058" t="s">
        <v>3245</v>
      </c>
      <c r="S3058" t="s">
        <v>3350</v>
      </c>
      <c r="T3058" t="s">
        <v>588</v>
      </c>
      <c r="U3058" t="s">
        <v>5155</v>
      </c>
      <c r="V3058" t="s">
        <v>5156</v>
      </c>
      <c r="W3058" t="s">
        <v>588</v>
      </c>
      <c r="X3058" t="str">
        <f t="shared" si="47"/>
        <v>Funcionamiento</v>
      </c>
      <c r="Y3058" t="s">
        <v>2619</v>
      </c>
    </row>
    <row r="3059" spans="1:25" x14ac:dyDescent="0.2">
      <c r="A3059" t="s">
        <v>3229</v>
      </c>
      <c r="B3059" t="s">
        <v>5149</v>
      </c>
      <c r="C3059" s="71" t="s">
        <v>5154</v>
      </c>
      <c r="D3059" t="s">
        <v>583</v>
      </c>
      <c r="E3059" t="s">
        <v>584</v>
      </c>
      <c r="F3059" t="s">
        <v>556</v>
      </c>
      <c r="G3059" t="s">
        <v>2619</v>
      </c>
      <c r="H3059" t="s">
        <v>177</v>
      </c>
      <c r="I3059" t="s">
        <v>131</v>
      </c>
      <c r="J3059" t="s">
        <v>37</v>
      </c>
      <c r="K3059" t="s">
        <v>586</v>
      </c>
      <c r="L3059" t="s">
        <v>39</v>
      </c>
      <c r="M3059">
        <v>1153800</v>
      </c>
      <c r="N3059">
        <v>0</v>
      </c>
      <c r="O3059">
        <v>1153800</v>
      </c>
      <c r="P3059">
        <v>0</v>
      </c>
      <c r="Q3059" t="s">
        <v>2967</v>
      </c>
      <c r="R3059" t="s">
        <v>3245</v>
      </c>
      <c r="S3059" t="s">
        <v>3350</v>
      </c>
      <c r="T3059" t="s">
        <v>588</v>
      </c>
      <c r="U3059" t="s">
        <v>5155</v>
      </c>
      <c r="V3059" t="s">
        <v>5156</v>
      </c>
      <c r="W3059" t="s">
        <v>588</v>
      </c>
      <c r="X3059" t="str">
        <f t="shared" si="47"/>
        <v>Funcionamiento</v>
      </c>
      <c r="Y3059" t="s">
        <v>2619</v>
      </c>
    </row>
    <row r="3060" spans="1:25" x14ac:dyDescent="0.2">
      <c r="A3060" t="s">
        <v>3229</v>
      </c>
      <c r="B3060" t="s">
        <v>5149</v>
      </c>
      <c r="C3060" s="71" t="s">
        <v>5154</v>
      </c>
      <c r="D3060" t="s">
        <v>583</v>
      </c>
      <c r="E3060" t="s">
        <v>584</v>
      </c>
      <c r="F3060" t="s">
        <v>556</v>
      </c>
      <c r="G3060" t="s">
        <v>2619</v>
      </c>
      <c r="H3060" t="s">
        <v>175</v>
      </c>
      <c r="I3060" t="s">
        <v>129</v>
      </c>
      <c r="J3060" t="s">
        <v>37</v>
      </c>
      <c r="K3060" t="s">
        <v>586</v>
      </c>
      <c r="L3060" t="s">
        <v>39</v>
      </c>
      <c r="M3060">
        <v>577300</v>
      </c>
      <c r="N3060">
        <v>0</v>
      </c>
      <c r="O3060">
        <v>577300</v>
      </c>
      <c r="P3060">
        <v>0</v>
      </c>
      <c r="Q3060" t="s">
        <v>2967</v>
      </c>
      <c r="R3060" t="s">
        <v>3245</v>
      </c>
      <c r="S3060" t="s">
        <v>3350</v>
      </c>
      <c r="T3060" t="s">
        <v>588</v>
      </c>
      <c r="U3060" t="s">
        <v>5155</v>
      </c>
      <c r="V3060" t="s">
        <v>5156</v>
      </c>
      <c r="W3060" t="s">
        <v>588</v>
      </c>
      <c r="X3060" t="str">
        <f t="shared" si="47"/>
        <v>Funcionamiento</v>
      </c>
      <c r="Y3060" t="s">
        <v>2619</v>
      </c>
    </row>
    <row r="3061" spans="1:25" x14ac:dyDescent="0.2">
      <c r="A3061" t="s">
        <v>3229</v>
      </c>
      <c r="B3061" t="s">
        <v>5149</v>
      </c>
      <c r="C3061" s="71" t="s">
        <v>5154</v>
      </c>
      <c r="D3061" t="s">
        <v>583</v>
      </c>
      <c r="E3061" t="s">
        <v>584</v>
      </c>
      <c r="F3061" t="s">
        <v>556</v>
      </c>
      <c r="G3061" t="s">
        <v>2619</v>
      </c>
      <c r="H3061" t="s">
        <v>173</v>
      </c>
      <c r="I3061" t="s">
        <v>127</v>
      </c>
      <c r="J3061" t="s">
        <v>37</v>
      </c>
      <c r="K3061" t="s">
        <v>586</v>
      </c>
      <c r="L3061" t="s">
        <v>39</v>
      </c>
      <c r="M3061">
        <v>4496400</v>
      </c>
      <c r="N3061">
        <v>0</v>
      </c>
      <c r="O3061">
        <v>4496400</v>
      </c>
      <c r="P3061">
        <v>0</v>
      </c>
      <c r="Q3061" t="s">
        <v>2967</v>
      </c>
      <c r="R3061" t="s">
        <v>3245</v>
      </c>
      <c r="S3061" t="s">
        <v>3350</v>
      </c>
      <c r="T3061" t="s">
        <v>588</v>
      </c>
      <c r="U3061" t="s">
        <v>5155</v>
      </c>
      <c r="V3061" t="s">
        <v>5156</v>
      </c>
      <c r="W3061" t="s">
        <v>588</v>
      </c>
      <c r="X3061" t="str">
        <f t="shared" si="47"/>
        <v>Funcionamiento</v>
      </c>
      <c r="Y3061" t="s">
        <v>2619</v>
      </c>
    </row>
    <row r="3062" spans="1:25" x14ac:dyDescent="0.2">
      <c r="A3062" t="s">
        <v>3229</v>
      </c>
      <c r="B3062" t="s">
        <v>5149</v>
      </c>
      <c r="C3062" s="71" t="s">
        <v>5154</v>
      </c>
      <c r="D3062" t="s">
        <v>583</v>
      </c>
      <c r="E3062" t="s">
        <v>584</v>
      </c>
      <c r="F3062" t="s">
        <v>556</v>
      </c>
      <c r="G3062" t="s">
        <v>2619</v>
      </c>
      <c r="H3062" t="s">
        <v>174</v>
      </c>
      <c r="I3062" t="s">
        <v>128</v>
      </c>
      <c r="J3062" t="s">
        <v>37</v>
      </c>
      <c r="K3062" t="s">
        <v>586</v>
      </c>
      <c r="L3062" t="s">
        <v>39</v>
      </c>
      <c r="M3062">
        <v>2306600</v>
      </c>
      <c r="N3062">
        <v>0</v>
      </c>
      <c r="O3062">
        <v>2306600</v>
      </c>
      <c r="P3062">
        <v>0</v>
      </c>
      <c r="Q3062" t="s">
        <v>2967</v>
      </c>
      <c r="R3062" t="s">
        <v>3245</v>
      </c>
      <c r="S3062" t="s">
        <v>3350</v>
      </c>
      <c r="T3062" t="s">
        <v>588</v>
      </c>
      <c r="U3062" t="s">
        <v>5155</v>
      </c>
      <c r="V3062" t="s">
        <v>5156</v>
      </c>
      <c r="W3062" t="s">
        <v>588</v>
      </c>
      <c r="X3062" t="str">
        <f t="shared" si="47"/>
        <v>Funcionamiento</v>
      </c>
      <c r="Y3062" t="s">
        <v>2619</v>
      </c>
    </row>
    <row r="3063" spans="1:25" x14ac:dyDescent="0.2">
      <c r="A3063" t="s">
        <v>3235</v>
      </c>
      <c r="B3063" t="s">
        <v>7874</v>
      </c>
      <c r="C3063" s="71" t="s">
        <v>7981</v>
      </c>
      <c r="D3063" t="s">
        <v>583</v>
      </c>
      <c r="E3063" t="s">
        <v>584</v>
      </c>
      <c r="F3063" t="s">
        <v>3087</v>
      </c>
      <c r="G3063" t="s">
        <v>2619</v>
      </c>
      <c r="H3063" t="s">
        <v>197</v>
      </c>
      <c r="I3063" t="s">
        <v>155</v>
      </c>
      <c r="J3063" t="s">
        <v>37</v>
      </c>
      <c r="K3063" t="s">
        <v>709</v>
      </c>
      <c r="L3063" t="s">
        <v>39</v>
      </c>
      <c r="M3063">
        <v>6484183</v>
      </c>
      <c r="N3063">
        <v>0</v>
      </c>
      <c r="O3063">
        <v>6484183</v>
      </c>
      <c r="P3063">
        <v>0</v>
      </c>
      <c r="Q3063" t="s">
        <v>7982</v>
      </c>
      <c r="R3063" t="s">
        <v>3166</v>
      </c>
      <c r="S3063" t="s">
        <v>5469</v>
      </c>
      <c r="T3063" t="s">
        <v>588</v>
      </c>
      <c r="U3063" t="s">
        <v>588</v>
      </c>
      <c r="V3063" t="s">
        <v>588</v>
      </c>
      <c r="W3063" t="s">
        <v>588</v>
      </c>
      <c r="X3063" t="str">
        <f t="shared" si="47"/>
        <v>Inversión</v>
      </c>
      <c r="Y3063" t="s">
        <v>626</v>
      </c>
    </row>
    <row r="3064" spans="1:25" x14ac:dyDescent="0.2">
      <c r="A3064" t="s">
        <v>3167</v>
      </c>
      <c r="B3064" t="s">
        <v>7874</v>
      </c>
      <c r="C3064" s="71" t="s">
        <v>7983</v>
      </c>
      <c r="D3064" t="s">
        <v>583</v>
      </c>
      <c r="E3064" t="s">
        <v>644</v>
      </c>
      <c r="F3064" t="s">
        <v>3087</v>
      </c>
      <c r="G3064" t="s">
        <v>2619</v>
      </c>
      <c r="H3064" t="s">
        <v>197</v>
      </c>
      <c r="I3064" t="s">
        <v>155</v>
      </c>
      <c r="J3064" t="s">
        <v>37</v>
      </c>
      <c r="K3064" t="s">
        <v>709</v>
      </c>
      <c r="L3064" t="s">
        <v>39</v>
      </c>
      <c r="M3064">
        <v>9623700</v>
      </c>
      <c r="N3064">
        <v>-9623700</v>
      </c>
      <c r="O3064">
        <v>0</v>
      </c>
      <c r="P3064">
        <v>0</v>
      </c>
      <c r="Q3064" t="s">
        <v>7984</v>
      </c>
      <c r="R3064" t="s">
        <v>3282</v>
      </c>
      <c r="S3064" t="s">
        <v>588</v>
      </c>
      <c r="T3064" t="s">
        <v>588</v>
      </c>
      <c r="U3064" t="s">
        <v>588</v>
      </c>
      <c r="V3064" t="s">
        <v>588</v>
      </c>
      <c r="W3064" t="s">
        <v>588</v>
      </c>
      <c r="X3064" t="str">
        <f t="shared" si="47"/>
        <v>Inversión</v>
      </c>
      <c r="Y3064" t="s">
        <v>626</v>
      </c>
    </row>
    <row r="3065" spans="1:25" x14ac:dyDescent="0.2">
      <c r="A3065" t="s">
        <v>3245</v>
      </c>
      <c r="B3065" t="s">
        <v>7874</v>
      </c>
      <c r="C3065" s="71" t="s">
        <v>7985</v>
      </c>
      <c r="D3065" t="s">
        <v>583</v>
      </c>
      <c r="E3065" t="s">
        <v>584</v>
      </c>
      <c r="F3065" t="s">
        <v>3087</v>
      </c>
      <c r="G3065" t="s">
        <v>2619</v>
      </c>
      <c r="H3065" t="s">
        <v>197</v>
      </c>
      <c r="I3065" t="s">
        <v>155</v>
      </c>
      <c r="J3065" t="s">
        <v>37</v>
      </c>
      <c r="K3065" t="s">
        <v>586</v>
      </c>
      <c r="L3065" t="s">
        <v>39</v>
      </c>
      <c r="M3065">
        <v>1651692</v>
      </c>
      <c r="N3065">
        <v>0</v>
      </c>
      <c r="O3065">
        <v>1651692</v>
      </c>
      <c r="P3065">
        <v>165169</v>
      </c>
      <c r="Q3065" t="s">
        <v>7986</v>
      </c>
      <c r="R3065" t="s">
        <v>3262</v>
      </c>
      <c r="S3065" t="s">
        <v>5654</v>
      </c>
      <c r="T3065" t="s">
        <v>588</v>
      </c>
      <c r="U3065" t="s">
        <v>588</v>
      </c>
      <c r="V3065" t="s">
        <v>588</v>
      </c>
      <c r="W3065" t="s">
        <v>588</v>
      </c>
      <c r="X3065" t="str">
        <f t="shared" si="47"/>
        <v>Inversión</v>
      </c>
      <c r="Y3065" t="s">
        <v>626</v>
      </c>
    </row>
    <row r="3066" spans="1:25" x14ac:dyDescent="0.2">
      <c r="A3066" t="s">
        <v>3166</v>
      </c>
      <c r="B3066" t="s">
        <v>7874</v>
      </c>
      <c r="C3066" s="71" t="s">
        <v>7987</v>
      </c>
      <c r="D3066" t="s">
        <v>583</v>
      </c>
      <c r="E3066" t="s">
        <v>584</v>
      </c>
      <c r="F3066" t="s">
        <v>3087</v>
      </c>
      <c r="G3066" t="s">
        <v>2619</v>
      </c>
      <c r="H3066" t="s">
        <v>197</v>
      </c>
      <c r="I3066" t="s">
        <v>155</v>
      </c>
      <c r="J3066" t="s">
        <v>48</v>
      </c>
      <c r="K3066" t="s">
        <v>596</v>
      </c>
      <c r="L3066" t="s">
        <v>39</v>
      </c>
      <c r="M3066">
        <v>30337200</v>
      </c>
      <c r="N3066">
        <v>0</v>
      </c>
      <c r="O3066">
        <v>30337200</v>
      </c>
      <c r="P3066">
        <v>0</v>
      </c>
      <c r="Q3066" t="s">
        <v>7988</v>
      </c>
      <c r="R3066" t="s">
        <v>3178</v>
      </c>
      <c r="S3066" t="s">
        <v>8473</v>
      </c>
      <c r="T3066" t="s">
        <v>9262</v>
      </c>
      <c r="U3066" t="s">
        <v>9263</v>
      </c>
      <c r="V3066" t="s">
        <v>9264</v>
      </c>
      <c r="W3066" t="s">
        <v>588</v>
      </c>
      <c r="X3066" t="str">
        <f t="shared" si="47"/>
        <v>Inversión</v>
      </c>
      <c r="Y3066" t="s">
        <v>626</v>
      </c>
    </row>
    <row r="3067" spans="1:25" x14ac:dyDescent="0.2">
      <c r="A3067" t="s">
        <v>3282</v>
      </c>
      <c r="B3067" t="s">
        <v>7874</v>
      </c>
      <c r="C3067" s="71" t="s">
        <v>7989</v>
      </c>
      <c r="D3067" t="s">
        <v>583</v>
      </c>
      <c r="E3067" t="s">
        <v>584</v>
      </c>
      <c r="F3067" t="s">
        <v>3087</v>
      </c>
      <c r="G3067" t="s">
        <v>2619</v>
      </c>
      <c r="H3067" t="s">
        <v>197</v>
      </c>
      <c r="I3067" t="s">
        <v>155</v>
      </c>
      <c r="J3067" t="s">
        <v>48</v>
      </c>
      <c r="K3067" t="s">
        <v>596</v>
      </c>
      <c r="L3067" t="s">
        <v>39</v>
      </c>
      <c r="M3067">
        <v>8750000</v>
      </c>
      <c r="N3067">
        <v>0</v>
      </c>
      <c r="O3067">
        <v>8750000</v>
      </c>
      <c r="P3067">
        <v>0</v>
      </c>
      <c r="Q3067" t="s">
        <v>7990</v>
      </c>
      <c r="R3067" t="s">
        <v>3265</v>
      </c>
      <c r="S3067" t="s">
        <v>4810</v>
      </c>
      <c r="T3067" t="s">
        <v>5891</v>
      </c>
      <c r="U3067" t="s">
        <v>5652</v>
      </c>
      <c r="V3067" t="s">
        <v>9265</v>
      </c>
      <c r="W3067" t="s">
        <v>588</v>
      </c>
      <c r="X3067" t="str">
        <f t="shared" si="47"/>
        <v>Inversión</v>
      </c>
      <c r="Y3067" t="s">
        <v>626</v>
      </c>
    </row>
    <row r="3068" spans="1:25" x14ac:dyDescent="0.2">
      <c r="A3068" t="s">
        <v>3262</v>
      </c>
      <c r="B3068" t="s">
        <v>7874</v>
      </c>
      <c r="C3068" s="71" t="s">
        <v>7991</v>
      </c>
      <c r="D3068" t="s">
        <v>583</v>
      </c>
      <c r="E3068" t="s">
        <v>584</v>
      </c>
      <c r="F3068" t="s">
        <v>3087</v>
      </c>
      <c r="G3068" t="s">
        <v>2619</v>
      </c>
      <c r="H3068" t="s">
        <v>197</v>
      </c>
      <c r="I3068" t="s">
        <v>155</v>
      </c>
      <c r="J3068" t="s">
        <v>48</v>
      </c>
      <c r="K3068" t="s">
        <v>596</v>
      </c>
      <c r="L3068" t="s">
        <v>39</v>
      </c>
      <c r="M3068">
        <v>5092755</v>
      </c>
      <c r="N3068">
        <v>-1018551</v>
      </c>
      <c r="O3068">
        <v>4074204</v>
      </c>
      <c r="P3068">
        <v>0</v>
      </c>
      <c r="Q3068" t="s">
        <v>7992</v>
      </c>
      <c r="R3068" t="s">
        <v>3184</v>
      </c>
      <c r="S3068" t="s">
        <v>3564</v>
      </c>
      <c r="T3068" t="s">
        <v>588</v>
      </c>
      <c r="U3068" t="s">
        <v>588</v>
      </c>
      <c r="V3068" t="s">
        <v>588</v>
      </c>
      <c r="W3068" t="s">
        <v>588</v>
      </c>
      <c r="X3068" t="str">
        <f t="shared" si="47"/>
        <v>Inversión</v>
      </c>
      <c r="Y3068" t="s">
        <v>626</v>
      </c>
    </row>
    <row r="3069" spans="1:25" x14ac:dyDescent="0.2">
      <c r="A3069" t="s">
        <v>3178</v>
      </c>
      <c r="B3069" t="s">
        <v>7874</v>
      </c>
      <c r="C3069" s="71" t="s">
        <v>7993</v>
      </c>
      <c r="D3069" t="s">
        <v>583</v>
      </c>
      <c r="E3069" t="s">
        <v>584</v>
      </c>
      <c r="F3069" t="s">
        <v>3087</v>
      </c>
      <c r="G3069" t="s">
        <v>2619</v>
      </c>
      <c r="H3069" t="s">
        <v>197</v>
      </c>
      <c r="I3069" t="s">
        <v>155</v>
      </c>
      <c r="J3069" t="s">
        <v>48</v>
      </c>
      <c r="K3069" t="s">
        <v>596</v>
      </c>
      <c r="L3069" t="s">
        <v>39</v>
      </c>
      <c r="M3069">
        <v>4129230</v>
      </c>
      <c r="N3069">
        <v>0</v>
      </c>
      <c r="O3069">
        <v>4129230</v>
      </c>
      <c r="P3069">
        <v>0</v>
      </c>
      <c r="Q3069" t="s">
        <v>7994</v>
      </c>
      <c r="R3069" t="s">
        <v>3272</v>
      </c>
      <c r="S3069" t="s">
        <v>5341</v>
      </c>
      <c r="T3069" t="s">
        <v>588</v>
      </c>
      <c r="U3069" t="s">
        <v>588</v>
      </c>
      <c r="V3069" t="s">
        <v>588</v>
      </c>
      <c r="W3069" t="s">
        <v>588</v>
      </c>
      <c r="X3069" t="str">
        <f t="shared" si="47"/>
        <v>Inversión</v>
      </c>
      <c r="Y3069" t="s">
        <v>626</v>
      </c>
    </row>
    <row r="3070" spans="1:25" x14ac:dyDescent="0.2">
      <c r="A3070" t="s">
        <v>3265</v>
      </c>
      <c r="B3070" t="s">
        <v>7879</v>
      </c>
      <c r="C3070" s="71" t="s">
        <v>7995</v>
      </c>
      <c r="D3070" t="s">
        <v>583</v>
      </c>
      <c r="E3070" t="s">
        <v>584</v>
      </c>
      <c r="F3070" t="s">
        <v>556</v>
      </c>
      <c r="G3070" t="s">
        <v>2619</v>
      </c>
      <c r="H3070" t="s">
        <v>180</v>
      </c>
      <c r="I3070" t="s">
        <v>134</v>
      </c>
      <c r="J3070" t="s">
        <v>37</v>
      </c>
      <c r="K3070" t="s">
        <v>586</v>
      </c>
      <c r="L3070" t="s">
        <v>39</v>
      </c>
      <c r="M3070">
        <v>220148</v>
      </c>
      <c r="N3070">
        <v>0</v>
      </c>
      <c r="O3070">
        <v>220148</v>
      </c>
      <c r="P3070">
        <v>0</v>
      </c>
      <c r="Q3070" t="s">
        <v>7996</v>
      </c>
      <c r="R3070" t="s">
        <v>3278</v>
      </c>
      <c r="S3070" t="s">
        <v>3559</v>
      </c>
      <c r="T3070" t="s">
        <v>588</v>
      </c>
      <c r="U3070" t="s">
        <v>8474</v>
      </c>
      <c r="V3070" t="s">
        <v>8475</v>
      </c>
      <c r="W3070" t="s">
        <v>588</v>
      </c>
      <c r="X3070" t="str">
        <f t="shared" si="47"/>
        <v>Funcionamiento</v>
      </c>
      <c r="Y3070" t="s">
        <v>2619</v>
      </c>
    </row>
    <row r="3071" spans="1:25" x14ac:dyDescent="0.2">
      <c r="A3071" t="s">
        <v>3265</v>
      </c>
      <c r="B3071" t="s">
        <v>7879</v>
      </c>
      <c r="C3071" s="71" t="s">
        <v>7995</v>
      </c>
      <c r="D3071" t="s">
        <v>583</v>
      </c>
      <c r="E3071" t="s">
        <v>584</v>
      </c>
      <c r="F3071" t="s">
        <v>556</v>
      </c>
      <c r="G3071" t="s">
        <v>2619</v>
      </c>
      <c r="H3071" t="s">
        <v>166</v>
      </c>
      <c r="I3071" t="s">
        <v>120</v>
      </c>
      <c r="J3071" t="s">
        <v>37</v>
      </c>
      <c r="K3071" t="s">
        <v>586</v>
      </c>
      <c r="L3071" t="s">
        <v>39</v>
      </c>
      <c r="M3071">
        <v>1009096</v>
      </c>
      <c r="N3071">
        <v>0</v>
      </c>
      <c r="O3071">
        <v>1009096</v>
      </c>
      <c r="P3071">
        <v>0</v>
      </c>
      <c r="Q3071" t="s">
        <v>7996</v>
      </c>
      <c r="R3071" t="s">
        <v>3278</v>
      </c>
      <c r="S3071" t="s">
        <v>3559</v>
      </c>
      <c r="T3071" t="s">
        <v>588</v>
      </c>
      <c r="U3071" t="s">
        <v>8474</v>
      </c>
      <c r="V3071" t="s">
        <v>8475</v>
      </c>
      <c r="W3071" t="s">
        <v>588</v>
      </c>
      <c r="X3071" t="str">
        <f t="shared" si="47"/>
        <v>Funcionamiento</v>
      </c>
      <c r="Y3071" t="s">
        <v>2619</v>
      </c>
    </row>
    <row r="3072" spans="1:25" x14ac:dyDescent="0.2">
      <c r="A3072" t="s">
        <v>3265</v>
      </c>
      <c r="B3072" t="s">
        <v>7879</v>
      </c>
      <c r="C3072" s="71" t="s">
        <v>7995</v>
      </c>
      <c r="D3072" t="s">
        <v>583</v>
      </c>
      <c r="E3072" t="s">
        <v>584</v>
      </c>
      <c r="F3072" t="s">
        <v>556</v>
      </c>
      <c r="G3072" t="s">
        <v>2619</v>
      </c>
      <c r="H3072" t="s">
        <v>557</v>
      </c>
      <c r="I3072" t="s">
        <v>3221</v>
      </c>
      <c r="J3072" t="s">
        <v>37</v>
      </c>
      <c r="K3072" t="s">
        <v>586</v>
      </c>
      <c r="L3072" t="s">
        <v>39</v>
      </c>
      <c r="M3072">
        <v>1570238</v>
      </c>
      <c r="N3072">
        <v>0</v>
      </c>
      <c r="O3072">
        <v>1570238</v>
      </c>
      <c r="P3072">
        <v>0</v>
      </c>
      <c r="Q3072" t="s">
        <v>7996</v>
      </c>
      <c r="R3072" t="s">
        <v>3278</v>
      </c>
      <c r="S3072" t="s">
        <v>3559</v>
      </c>
      <c r="T3072" t="s">
        <v>588</v>
      </c>
      <c r="U3072" t="s">
        <v>8474</v>
      </c>
      <c r="V3072" t="s">
        <v>8475</v>
      </c>
      <c r="W3072" t="s">
        <v>588</v>
      </c>
      <c r="X3072" t="str">
        <f t="shared" si="47"/>
        <v>Funcionamiento</v>
      </c>
      <c r="Y3072" t="s">
        <v>2619</v>
      </c>
    </row>
    <row r="3073" spans="1:25" x14ac:dyDescent="0.2">
      <c r="A3073" t="s">
        <v>3265</v>
      </c>
      <c r="B3073" t="s">
        <v>7879</v>
      </c>
      <c r="C3073" s="71" t="s">
        <v>7995</v>
      </c>
      <c r="D3073" t="s">
        <v>583</v>
      </c>
      <c r="E3073" t="s">
        <v>584</v>
      </c>
      <c r="F3073" t="s">
        <v>556</v>
      </c>
      <c r="G3073" t="s">
        <v>2619</v>
      </c>
      <c r="H3073" t="s">
        <v>178</v>
      </c>
      <c r="I3073" t="s">
        <v>132</v>
      </c>
      <c r="J3073" t="s">
        <v>37</v>
      </c>
      <c r="K3073" t="s">
        <v>586</v>
      </c>
      <c r="L3073" t="s">
        <v>39</v>
      </c>
      <c r="M3073">
        <v>2853586</v>
      </c>
      <c r="N3073">
        <v>0</v>
      </c>
      <c r="O3073">
        <v>2853586</v>
      </c>
      <c r="P3073">
        <v>0</v>
      </c>
      <c r="Q3073" t="s">
        <v>7996</v>
      </c>
      <c r="R3073" t="s">
        <v>3278</v>
      </c>
      <c r="S3073" t="s">
        <v>3559</v>
      </c>
      <c r="T3073" t="s">
        <v>588</v>
      </c>
      <c r="U3073" t="s">
        <v>8474</v>
      </c>
      <c r="V3073" t="s">
        <v>8475</v>
      </c>
      <c r="W3073" t="s">
        <v>588</v>
      </c>
      <c r="X3073" t="str">
        <f t="shared" si="47"/>
        <v>Funcionamiento</v>
      </c>
      <c r="Y3073" t="s">
        <v>2619</v>
      </c>
    </row>
    <row r="3074" spans="1:25" x14ac:dyDescent="0.2">
      <c r="A3074" t="s">
        <v>3265</v>
      </c>
      <c r="B3074" t="s">
        <v>7879</v>
      </c>
      <c r="C3074" s="71" t="s">
        <v>7995</v>
      </c>
      <c r="D3074" t="s">
        <v>583</v>
      </c>
      <c r="E3074" t="s">
        <v>584</v>
      </c>
      <c r="F3074" t="s">
        <v>556</v>
      </c>
      <c r="G3074" t="s">
        <v>2619</v>
      </c>
      <c r="H3074" t="s">
        <v>164</v>
      </c>
      <c r="I3074" t="s">
        <v>118</v>
      </c>
      <c r="J3074" t="s">
        <v>37</v>
      </c>
      <c r="K3074" t="s">
        <v>586</v>
      </c>
      <c r="L3074" t="s">
        <v>39</v>
      </c>
      <c r="M3074">
        <v>49838689</v>
      </c>
      <c r="N3074">
        <v>0</v>
      </c>
      <c r="O3074">
        <v>49838689</v>
      </c>
      <c r="P3074">
        <v>0</v>
      </c>
      <c r="Q3074" t="s">
        <v>7996</v>
      </c>
      <c r="R3074" t="s">
        <v>3278</v>
      </c>
      <c r="S3074" t="s">
        <v>3559</v>
      </c>
      <c r="T3074" t="s">
        <v>588</v>
      </c>
      <c r="U3074" t="s">
        <v>8474</v>
      </c>
      <c r="V3074" t="s">
        <v>8475</v>
      </c>
      <c r="W3074" t="s">
        <v>588</v>
      </c>
      <c r="X3074" t="str">
        <f t="shared" ref="X3074:X3137" si="48">IF(LEFT(H3074,1)="C","Inversión","Funcionamiento")</f>
        <v>Funcionamiento</v>
      </c>
      <c r="Y3074" t="s">
        <v>2619</v>
      </c>
    </row>
    <row r="3075" spans="1:25" x14ac:dyDescent="0.2">
      <c r="A3075" t="s">
        <v>3265</v>
      </c>
      <c r="B3075" t="s">
        <v>7879</v>
      </c>
      <c r="C3075" s="71" t="s">
        <v>7995</v>
      </c>
      <c r="D3075" t="s">
        <v>583</v>
      </c>
      <c r="E3075" t="s">
        <v>584</v>
      </c>
      <c r="F3075" t="s">
        <v>556</v>
      </c>
      <c r="G3075" t="s">
        <v>2619</v>
      </c>
      <c r="H3075" t="s">
        <v>169</v>
      </c>
      <c r="I3075" t="s">
        <v>123</v>
      </c>
      <c r="J3075" t="s">
        <v>37</v>
      </c>
      <c r="K3075" t="s">
        <v>586</v>
      </c>
      <c r="L3075" t="s">
        <v>39</v>
      </c>
      <c r="M3075">
        <v>4455983</v>
      </c>
      <c r="N3075">
        <v>0</v>
      </c>
      <c r="O3075">
        <v>4455983</v>
      </c>
      <c r="P3075">
        <v>0</v>
      </c>
      <c r="Q3075" t="s">
        <v>7996</v>
      </c>
      <c r="R3075" t="s">
        <v>3278</v>
      </c>
      <c r="S3075" t="s">
        <v>3559</v>
      </c>
      <c r="T3075" t="s">
        <v>588</v>
      </c>
      <c r="U3075" t="s">
        <v>8474</v>
      </c>
      <c r="V3075" t="s">
        <v>8475</v>
      </c>
      <c r="W3075" t="s">
        <v>588</v>
      </c>
      <c r="X3075" t="str">
        <f t="shared" si="48"/>
        <v>Funcionamiento</v>
      </c>
      <c r="Y3075" t="s">
        <v>2619</v>
      </c>
    </row>
    <row r="3076" spans="1:25" x14ac:dyDescent="0.2">
      <c r="A3076" t="s">
        <v>3265</v>
      </c>
      <c r="B3076" t="s">
        <v>7879</v>
      </c>
      <c r="C3076" s="71" t="s">
        <v>7995</v>
      </c>
      <c r="D3076" t="s">
        <v>583</v>
      </c>
      <c r="E3076" t="s">
        <v>584</v>
      </c>
      <c r="F3076" t="s">
        <v>556</v>
      </c>
      <c r="G3076" t="s">
        <v>2619</v>
      </c>
      <c r="H3076" t="s">
        <v>171</v>
      </c>
      <c r="I3076" t="s">
        <v>125</v>
      </c>
      <c r="J3076" t="s">
        <v>37</v>
      </c>
      <c r="K3076" t="s">
        <v>586</v>
      </c>
      <c r="L3076" t="s">
        <v>39</v>
      </c>
      <c r="M3076">
        <v>2918440</v>
      </c>
      <c r="N3076">
        <v>0</v>
      </c>
      <c r="O3076">
        <v>2918440</v>
      </c>
      <c r="P3076">
        <v>0</v>
      </c>
      <c r="Q3076" t="s">
        <v>7996</v>
      </c>
      <c r="R3076" t="s">
        <v>3278</v>
      </c>
      <c r="S3076" t="s">
        <v>3559</v>
      </c>
      <c r="T3076" t="s">
        <v>588</v>
      </c>
      <c r="U3076" t="s">
        <v>8474</v>
      </c>
      <c r="V3076" t="s">
        <v>8475</v>
      </c>
      <c r="W3076" t="s">
        <v>588</v>
      </c>
      <c r="X3076" t="str">
        <f t="shared" si="48"/>
        <v>Funcionamiento</v>
      </c>
      <c r="Y3076" t="s">
        <v>2619</v>
      </c>
    </row>
    <row r="3077" spans="1:25" x14ac:dyDescent="0.2">
      <c r="A3077" t="s">
        <v>3265</v>
      </c>
      <c r="B3077" t="s">
        <v>7879</v>
      </c>
      <c r="C3077" s="71" t="s">
        <v>7995</v>
      </c>
      <c r="D3077" t="s">
        <v>583</v>
      </c>
      <c r="E3077" t="s">
        <v>584</v>
      </c>
      <c r="F3077" t="s">
        <v>556</v>
      </c>
      <c r="G3077" t="s">
        <v>2619</v>
      </c>
      <c r="H3077" t="s">
        <v>181</v>
      </c>
      <c r="I3077" t="s">
        <v>135</v>
      </c>
      <c r="J3077" t="s">
        <v>37</v>
      </c>
      <c r="K3077" t="s">
        <v>586</v>
      </c>
      <c r="L3077" t="s">
        <v>39</v>
      </c>
      <c r="M3077">
        <v>2354967</v>
      </c>
      <c r="N3077">
        <v>0</v>
      </c>
      <c r="O3077">
        <v>2354967</v>
      </c>
      <c r="P3077">
        <v>0</v>
      </c>
      <c r="Q3077" t="s">
        <v>7996</v>
      </c>
      <c r="R3077" t="s">
        <v>3278</v>
      </c>
      <c r="S3077" t="s">
        <v>3559</v>
      </c>
      <c r="T3077" t="s">
        <v>588</v>
      </c>
      <c r="U3077" t="s">
        <v>8474</v>
      </c>
      <c r="V3077" t="s">
        <v>8475</v>
      </c>
      <c r="W3077" t="s">
        <v>588</v>
      </c>
      <c r="X3077" t="str">
        <f t="shared" si="48"/>
        <v>Funcionamiento</v>
      </c>
      <c r="Y3077" t="s">
        <v>2619</v>
      </c>
    </row>
    <row r="3078" spans="1:25" x14ac:dyDescent="0.2">
      <c r="A3078" t="s">
        <v>3184</v>
      </c>
      <c r="B3078" t="s">
        <v>7879</v>
      </c>
      <c r="C3078" s="71" t="s">
        <v>7997</v>
      </c>
      <c r="D3078" t="s">
        <v>583</v>
      </c>
      <c r="E3078" t="s">
        <v>584</v>
      </c>
      <c r="F3078" t="s">
        <v>556</v>
      </c>
      <c r="G3078" t="s">
        <v>2619</v>
      </c>
      <c r="H3078" t="s">
        <v>172</v>
      </c>
      <c r="I3078" t="s">
        <v>126</v>
      </c>
      <c r="J3078" t="s">
        <v>37</v>
      </c>
      <c r="K3078" t="s">
        <v>586</v>
      </c>
      <c r="L3078" t="s">
        <v>39</v>
      </c>
      <c r="M3078">
        <v>6668800</v>
      </c>
      <c r="N3078">
        <v>0</v>
      </c>
      <c r="O3078">
        <v>6668800</v>
      </c>
      <c r="P3078">
        <v>0</v>
      </c>
      <c r="Q3078" t="s">
        <v>7998</v>
      </c>
      <c r="R3078" t="s">
        <v>3060</v>
      </c>
      <c r="S3078" t="s">
        <v>3469</v>
      </c>
      <c r="T3078" t="s">
        <v>588</v>
      </c>
      <c r="U3078" t="s">
        <v>8476</v>
      </c>
      <c r="V3078" t="s">
        <v>8477</v>
      </c>
      <c r="W3078" t="s">
        <v>588</v>
      </c>
      <c r="X3078" t="str">
        <f t="shared" si="48"/>
        <v>Funcionamiento</v>
      </c>
      <c r="Y3078" t="s">
        <v>2619</v>
      </c>
    </row>
    <row r="3079" spans="1:25" x14ac:dyDescent="0.2">
      <c r="A3079" t="s">
        <v>3184</v>
      </c>
      <c r="B3079" t="s">
        <v>7879</v>
      </c>
      <c r="C3079" s="71" t="s">
        <v>7997</v>
      </c>
      <c r="D3079" t="s">
        <v>583</v>
      </c>
      <c r="E3079" t="s">
        <v>584</v>
      </c>
      <c r="F3079" t="s">
        <v>556</v>
      </c>
      <c r="G3079" t="s">
        <v>2619</v>
      </c>
      <c r="H3079" t="s">
        <v>174</v>
      </c>
      <c r="I3079" t="s">
        <v>128</v>
      </c>
      <c r="J3079" t="s">
        <v>37</v>
      </c>
      <c r="K3079" t="s">
        <v>586</v>
      </c>
      <c r="L3079" t="s">
        <v>39</v>
      </c>
      <c r="M3079">
        <v>2444300</v>
      </c>
      <c r="N3079">
        <v>0</v>
      </c>
      <c r="O3079">
        <v>2444300</v>
      </c>
      <c r="P3079">
        <v>0</v>
      </c>
      <c r="Q3079" t="s">
        <v>7998</v>
      </c>
      <c r="R3079" t="s">
        <v>3060</v>
      </c>
      <c r="S3079" t="s">
        <v>3469</v>
      </c>
      <c r="T3079" t="s">
        <v>588</v>
      </c>
      <c r="U3079" t="s">
        <v>8476</v>
      </c>
      <c r="V3079" t="s">
        <v>8477</v>
      </c>
      <c r="W3079" t="s">
        <v>588</v>
      </c>
      <c r="X3079" t="str">
        <f t="shared" si="48"/>
        <v>Funcionamiento</v>
      </c>
      <c r="Y3079" t="s">
        <v>2619</v>
      </c>
    </row>
    <row r="3080" spans="1:25" x14ac:dyDescent="0.2">
      <c r="A3080" t="s">
        <v>3184</v>
      </c>
      <c r="B3080" t="s">
        <v>7879</v>
      </c>
      <c r="C3080" s="71" t="s">
        <v>7997</v>
      </c>
      <c r="D3080" t="s">
        <v>583</v>
      </c>
      <c r="E3080" t="s">
        <v>584</v>
      </c>
      <c r="F3080" t="s">
        <v>556</v>
      </c>
      <c r="G3080" t="s">
        <v>2619</v>
      </c>
      <c r="H3080" t="s">
        <v>175</v>
      </c>
      <c r="I3080" t="s">
        <v>129</v>
      </c>
      <c r="J3080" t="s">
        <v>37</v>
      </c>
      <c r="K3080" t="s">
        <v>586</v>
      </c>
      <c r="L3080" t="s">
        <v>39</v>
      </c>
      <c r="M3080">
        <v>601300</v>
      </c>
      <c r="N3080">
        <v>0</v>
      </c>
      <c r="O3080">
        <v>601300</v>
      </c>
      <c r="P3080">
        <v>0</v>
      </c>
      <c r="Q3080" t="s">
        <v>7998</v>
      </c>
      <c r="R3080" t="s">
        <v>3060</v>
      </c>
      <c r="S3080" t="s">
        <v>3469</v>
      </c>
      <c r="T3080" t="s">
        <v>588</v>
      </c>
      <c r="U3080" t="s">
        <v>8476</v>
      </c>
      <c r="V3080" t="s">
        <v>8477</v>
      </c>
      <c r="W3080" t="s">
        <v>588</v>
      </c>
      <c r="X3080" t="str">
        <f t="shared" si="48"/>
        <v>Funcionamiento</v>
      </c>
      <c r="Y3080" t="s">
        <v>2619</v>
      </c>
    </row>
    <row r="3081" spans="1:25" x14ac:dyDescent="0.2">
      <c r="A3081" t="s">
        <v>3184</v>
      </c>
      <c r="B3081" t="s">
        <v>7879</v>
      </c>
      <c r="C3081" s="71" t="s">
        <v>7997</v>
      </c>
      <c r="D3081" t="s">
        <v>583</v>
      </c>
      <c r="E3081" t="s">
        <v>584</v>
      </c>
      <c r="F3081" t="s">
        <v>556</v>
      </c>
      <c r="G3081" t="s">
        <v>2619</v>
      </c>
      <c r="H3081" t="s">
        <v>173</v>
      </c>
      <c r="I3081" t="s">
        <v>127</v>
      </c>
      <c r="J3081" t="s">
        <v>37</v>
      </c>
      <c r="K3081" t="s">
        <v>586</v>
      </c>
      <c r="L3081" t="s">
        <v>39</v>
      </c>
      <c r="M3081">
        <v>4724200</v>
      </c>
      <c r="N3081">
        <v>0</v>
      </c>
      <c r="O3081">
        <v>4724200</v>
      </c>
      <c r="P3081">
        <v>0</v>
      </c>
      <c r="Q3081" t="s">
        <v>7998</v>
      </c>
      <c r="R3081" t="s">
        <v>3060</v>
      </c>
      <c r="S3081" t="s">
        <v>3469</v>
      </c>
      <c r="T3081" t="s">
        <v>588</v>
      </c>
      <c r="U3081" t="s">
        <v>8476</v>
      </c>
      <c r="V3081" t="s">
        <v>8477</v>
      </c>
      <c r="W3081" t="s">
        <v>588</v>
      </c>
      <c r="X3081" t="str">
        <f t="shared" si="48"/>
        <v>Funcionamiento</v>
      </c>
      <c r="Y3081" t="s">
        <v>2619</v>
      </c>
    </row>
    <row r="3082" spans="1:25" x14ac:dyDescent="0.2">
      <c r="A3082" t="s">
        <v>3184</v>
      </c>
      <c r="B3082" t="s">
        <v>7879</v>
      </c>
      <c r="C3082" s="71" t="s">
        <v>7997</v>
      </c>
      <c r="D3082" t="s">
        <v>583</v>
      </c>
      <c r="E3082" t="s">
        <v>584</v>
      </c>
      <c r="F3082" t="s">
        <v>556</v>
      </c>
      <c r="G3082" t="s">
        <v>2619</v>
      </c>
      <c r="H3082" t="s">
        <v>177</v>
      </c>
      <c r="I3082" t="s">
        <v>131</v>
      </c>
      <c r="J3082" t="s">
        <v>37</v>
      </c>
      <c r="K3082" t="s">
        <v>586</v>
      </c>
      <c r="L3082" t="s">
        <v>39</v>
      </c>
      <c r="M3082">
        <v>1222600</v>
      </c>
      <c r="N3082">
        <v>0</v>
      </c>
      <c r="O3082">
        <v>1222600</v>
      </c>
      <c r="P3082">
        <v>0</v>
      </c>
      <c r="Q3082" t="s">
        <v>7998</v>
      </c>
      <c r="R3082" t="s">
        <v>3060</v>
      </c>
      <c r="S3082" t="s">
        <v>3469</v>
      </c>
      <c r="T3082" t="s">
        <v>588</v>
      </c>
      <c r="U3082" t="s">
        <v>8476</v>
      </c>
      <c r="V3082" t="s">
        <v>8477</v>
      </c>
      <c r="W3082" t="s">
        <v>588</v>
      </c>
      <c r="X3082" t="str">
        <f t="shared" si="48"/>
        <v>Funcionamiento</v>
      </c>
      <c r="Y3082" t="s">
        <v>2619</v>
      </c>
    </row>
    <row r="3083" spans="1:25" x14ac:dyDescent="0.2">
      <c r="A3083" t="s">
        <v>3184</v>
      </c>
      <c r="B3083" t="s">
        <v>7879</v>
      </c>
      <c r="C3083" s="71" t="s">
        <v>7997</v>
      </c>
      <c r="D3083" t="s">
        <v>583</v>
      </c>
      <c r="E3083" t="s">
        <v>584</v>
      </c>
      <c r="F3083" t="s">
        <v>556</v>
      </c>
      <c r="G3083" t="s">
        <v>2619</v>
      </c>
      <c r="H3083" t="s">
        <v>176</v>
      </c>
      <c r="I3083" t="s">
        <v>130</v>
      </c>
      <c r="J3083" t="s">
        <v>37</v>
      </c>
      <c r="K3083" t="s">
        <v>586</v>
      </c>
      <c r="L3083" t="s">
        <v>39</v>
      </c>
      <c r="M3083">
        <v>1833900</v>
      </c>
      <c r="N3083">
        <v>0</v>
      </c>
      <c r="O3083">
        <v>1833900</v>
      </c>
      <c r="P3083">
        <v>0</v>
      </c>
      <c r="Q3083" t="s">
        <v>7998</v>
      </c>
      <c r="R3083" t="s">
        <v>3060</v>
      </c>
      <c r="S3083" t="s">
        <v>3469</v>
      </c>
      <c r="T3083" t="s">
        <v>588</v>
      </c>
      <c r="U3083" t="s">
        <v>8476</v>
      </c>
      <c r="V3083" t="s">
        <v>8477</v>
      </c>
      <c r="W3083" t="s">
        <v>588</v>
      </c>
      <c r="X3083" t="str">
        <f t="shared" si="48"/>
        <v>Funcionamiento</v>
      </c>
      <c r="Y3083" t="s">
        <v>2619</v>
      </c>
    </row>
    <row r="3084" spans="1:25" x14ac:dyDescent="0.2">
      <c r="A3084" t="s">
        <v>3272</v>
      </c>
      <c r="B3084" t="s">
        <v>7879</v>
      </c>
      <c r="C3084" s="71" t="s">
        <v>7999</v>
      </c>
      <c r="D3084" t="s">
        <v>583</v>
      </c>
      <c r="E3084" t="s">
        <v>584</v>
      </c>
      <c r="F3084" t="s">
        <v>3087</v>
      </c>
      <c r="G3084" t="s">
        <v>2619</v>
      </c>
      <c r="H3084" t="s">
        <v>197</v>
      </c>
      <c r="I3084" t="s">
        <v>155</v>
      </c>
      <c r="J3084" t="s">
        <v>37</v>
      </c>
      <c r="K3084" t="s">
        <v>709</v>
      </c>
      <c r="L3084" t="s">
        <v>39</v>
      </c>
      <c r="M3084">
        <v>9623700</v>
      </c>
      <c r="N3084">
        <v>0</v>
      </c>
      <c r="O3084">
        <v>9623700</v>
      </c>
      <c r="P3084">
        <v>641570</v>
      </c>
      <c r="Q3084" t="s">
        <v>8000</v>
      </c>
      <c r="R3084" t="s">
        <v>3285</v>
      </c>
      <c r="S3084" t="s">
        <v>8478</v>
      </c>
      <c r="T3084" t="s">
        <v>588</v>
      </c>
      <c r="U3084" t="s">
        <v>588</v>
      </c>
      <c r="V3084" t="s">
        <v>588</v>
      </c>
      <c r="W3084" t="s">
        <v>588</v>
      </c>
      <c r="X3084" t="str">
        <f t="shared" si="48"/>
        <v>Inversión</v>
      </c>
      <c r="Y3084" t="s">
        <v>626</v>
      </c>
    </row>
    <row r="3085" spans="1:25" x14ac:dyDescent="0.2">
      <c r="A3085" t="s">
        <v>3278</v>
      </c>
      <c r="B3085" t="s">
        <v>8793</v>
      </c>
      <c r="C3085" s="71" t="s">
        <v>9266</v>
      </c>
      <c r="D3085" t="s">
        <v>583</v>
      </c>
      <c r="E3085" t="s">
        <v>602</v>
      </c>
      <c r="F3085" t="s">
        <v>3087</v>
      </c>
      <c r="G3085" t="s">
        <v>2619</v>
      </c>
      <c r="H3085" t="s">
        <v>197</v>
      </c>
      <c r="I3085" t="s">
        <v>155</v>
      </c>
      <c r="J3085" t="s">
        <v>37</v>
      </c>
      <c r="K3085" t="s">
        <v>709</v>
      </c>
      <c r="L3085" t="s">
        <v>39</v>
      </c>
      <c r="M3085">
        <v>4550580</v>
      </c>
      <c r="N3085">
        <v>0</v>
      </c>
      <c r="O3085">
        <v>4550580</v>
      </c>
      <c r="P3085">
        <v>4550580</v>
      </c>
      <c r="Q3085" t="s">
        <v>9267</v>
      </c>
      <c r="R3085" t="s">
        <v>3291</v>
      </c>
      <c r="S3085" t="s">
        <v>588</v>
      </c>
      <c r="T3085" t="s">
        <v>588</v>
      </c>
      <c r="U3085" t="s">
        <v>588</v>
      </c>
      <c r="V3085" t="s">
        <v>588</v>
      </c>
      <c r="W3085" t="s">
        <v>588</v>
      </c>
      <c r="X3085" t="str">
        <f t="shared" si="48"/>
        <v>Inversión</v>
      </c>
      <c r="Y3085" t="s">
        <v>626</v>
      </c>
    </row>
    <row r="3086" spans="1:25" x14ac:dyDescent="0.2">
      <c r="A3086" t="s">
        <v>3060</v>
      </c>
      <c r="B3086" t="s">
        <v>8793</v>
      </c>
      <c r="C3086" s="71" t="s">
        <v>9268</v>
      </c>
      <c r="D3086" t="s">
        <v>583</v>
      </c>
      <c r="E3086" t="s">
        <v>584</v>
      </c>
      <c r="F3086" t="s">
        <v>3087</v>
      </c>
      <c r="G3086" t="s">
        <v>2619</v>
      </c>
      <c r="H3086" t="s">
        <v>197</v>
      </c>
      <c r="I3086" t="s">
        <v>155</v>
      </c>
      <c r="J3086" t="s">
        <v>37</v>
      </c>
      <c r="K3086" t="s">
        <v>709</v>
      </c>
      <c r="L3086" t="s">
        <v>39</v>
      </c>
      <c r="M3086">
        <v>2477538</v>
      </c>
      <c r="N3086">
        <v>0</v>
      </c>
      <c r="O3086">
        <v>2477538</v>
      </c>
      <c r="P3086">
        <v>495508</v>
      </c>
      <c r="Q3086" t="s">
        <v>9269</v>
      </c>
      <c r="R3086" t="s">
        <v>3201</v>
      </c>
      <c r="S3086" t="s">
        <v>5752</v>
      </c>
      <c r="T3086" t="s">
        <v>588</v>
      </c>
      <c r="U3086" t="s">
        <v>588</v>
      </c>
      <c r="V3086" t="s">
        <v>588</v>
      </c>
      <c r="W3086" t="s">
        <v>588</v>
      </c>
      <c r="X3086" t="str">
        <f t="shared" si="48"/>
        <v>Inversión</v>
      </c>
      <c r="Y3086" t="s">
        <v>626</v>
      </c>
    </row>
    <row r="3087" spans="1:25" x14ac:dyDescent="0.2">
      <c r="A3087" t="s">
        <v>3285</v>
      </c>
      <c r="B3087" t="s">
        <v>8928</v>
      </c>
      <c r="C3087" s="71" t="s">
        <v>9270</v>
      </c>
      <c r="D3087" t="s">
        <v>583</v>
      </c>
      <c r="E3087" t="s">
        <v>584</v>
      </c>
      <c r="F3087" t="s">
        <v>556</v>
      </c>
      <c r="G3087" t="s">
        <v>2619</v>
      </c>
      <c r="H3087" t="s">
        <v>164</v>
      </c>
      <c r="I3087" t="s">
        <v>118</v>
      </c>
      <c r="J3087" t="s">
        <v>37</v>
      </c>
      <c r="K3087" t="s">
        <v>586</v>
      </c>
      <c r="L3087" t="s">
        <v>39</v>
      </c>
      <c r="M3087">
        <v>48694708</v>
      </c>
      <c r="N3087">
        <v>0</v>
      </c>
      <c r="O3087">
        <v>48694708</v>
      </c>
      <c r="P3087">
        <v>0</v>
      </c>
      <c r="Q3087" t="s">
        <v>9271</v>
      </c>
      <c r="R3087" t="s">
        <v>3066</v>
      </c>
      <c r="S3087" t="s">
        <v>5496</v>
      </c>
      <c r="T3087" t="s">
        <v>588</v>
      </c>
      <c r="U3087" t="s">
        <v>11587</v>
      </c>
      <c r="V3087" t="s">
        <v>11588</v>
      </c>
      <c r="W3087" t="s">
        <v>588</v>
      </c>
      <c r="X3087" t="str">
        <f t="shared" si="48"/>
        <v>Funcionamiento</v>
      </c>
      <c r="Y3087" t="s">
        <v>2619</v>
      </c>
    </row>
    <row r="3088" spans="1:25" x14ac:dyDescent="0.2">
      <c r="A3088" t="s">
        <v>3285</v>
      </c>
      <c r="B3088" t="s">
        <v>8928</v>
      </c>
      <c r="C3088" s="71" t="s">
        <v>9270</v>
      </c>
      <c r="D3088" t="s">
        <v>583</v>
      </c>
      <c r="E3088" t="s">
        <v>584</v>
      </c>
      <c r="F3088" t="s">
        <v>556</v>
      </c>
      <c r="G3088" t="s">
        <v>2619</v>
      </c>
      <c r="H3088" t="s">
        <v>169</v>
      </c>
      <c r="I3088" t="s">
        <v>123</v>
      </c>
      <c r="J3088" t="s">
        <v>37</v>
      </c>
      <c r="K3088" t="s">
        <v>586</v>
      </c>
      <c r="L3088" t="s">
        <v>39</v>
      </c>
      <c r="M3088">
        <v>1584897</v>
      </c>
      <c r="N3088">
        <v>0</v>
      </c>
      <c r="O3088">
        <v>1584897</v>
      </c>
      <c r="P3088">
        <v>0</v>
      </c>
      <c r="Q3088" t="s">
        <v>9271</v>
      </c>
      <c r="R3088" t="s">
        <v>3066</v>
      </c>
      <c r="S3088" t="s">
        <v>5496</v>
      </c>
      <c r="T3088" t="s">
        <v>588</v>
      </c>
      <c r="U3088" t="s">
        <v>11587</v>
      </c>
      <c r="V3088" t="s">
        <v>11588</v>
      </c>
      <c r="W3088" t="s">
        <v>588</v>
      </c>
      <c r="X3088" t="str">
        <f t="shared" si="48"/>
        <v>Funcionamiento</v>
      </c>
      <c r="Y3088" t="s">
        <v>2619</v>
      </c>
    </row>
    <row r="3089" spans="1:25" x14ac:dyDescent="0.2">
      <c r="A3089" t="s">
        <v>3285</v>
      </c>
      <c r="B3089" t="s">
        <v>8928</v>
      </c>
      <c r="C3089" s="71" t="s">
        <v>9270</v>
      </c>
      <c r="D3089" t="s">
        <v>583</v>
      </c>
      <c r="E3089" t="s">
        <v>584</v>
      </c>
      <c r="F3089" t="s">
        <v>556</v>
      </c>
      <c r="G3089" t="s">
        <v>2619</v>
      </c>
      <c r="H3089" t="s">
        <v>170</v>
      </c>
      <c r="I3089" t="s">
        <v>124</v>
      </c>
      <c r="J3089" t="s">
        <v>37</v>
      </c>
      <c r="K3089" t="s">
        <v>586</v>
      </c>
      <c r="L3089" t="s">
        <v>39</v>
      </c>
      <c r="M3089">
        <v>73462532</v>
      </c>
      <c r="N3089">
        <v>0</v>
      </c>
      <c r="O3089">
        <v>73462532</v>
      </c>
      <c r="P3089">
        <v>0</v>
      </c>
      <c r="Q3089" t="s">
        <v>9271</v>
      </c>
      <c r="R3089" t="s">
        <v>3066</v>
      </c>
      <c r="S3089" t="s">
        <v>5496</v>
      </c>
      <c r="T3089" t="s">
        <v>588</v>
      </c>
      <c r="U3089" t="s">
        <v>11587</v>
      </c>
      <c r="V3089" t="s">
        <v>11588</v>
      </c>
      <c r="W3089" t="s">
        <v>588</v>
      </c>
      <c r="X3089" t="str">
        <f t="shared" si="48"/>
        <v>Funcionamiento</v>
      </c>
      <c r="Y3089" t="s">
        <v>2619</v>
      </c>
    </row>
    <row r="3090" spans="1:25" x14ac:dyDescent="0.2">
      <c r="A3090" t="s">
        <v>3285</v>
      </c>
      <c r="B3090" t="s">
        <v>8928</v>
      </c>
      <c r="C3090" s="71" t="s">
        <v>9270</v>
      </c>
      <c r="D3090" t="s">
        <v>583</v>
      </c>
      <c r="E3090" t="s">
        <v>584</v>
      </c>
      <c r="F3090" t="s">
        <v>556</v>
      </c>
      <c r="G3090" t="s">
        <v>2619</v>
      </c>
      <c r="H3090" t="s">
        <v>181</v>
      </c>
      <c r="I3090" t="s">
        <v>135</v>
      </c>
      <c r="J3090" t="s">
        <v>37</v>
      </c>
      <c r="K3090" t="s">
        <v>586</v>
      </c>
      <c r="L3090" t="s">
        <v>39</v>
      </c>
      <c r="M3090">
        <v>2354967</v>
      </c>
      <c r="N3090">
        <v>0</v>
      </c>
      <c r="O3090">
        <v>2354967</v>
      </c>
      <c r="P3090">
        <v>0</v>
      </c>
      <c r="Q3090" t="s">
        <v>9271</v>
      </c>
      <c r="R3090" t="s">
        <v>3066</v>
      </c>
      <c r="S3090" t="s">
        <v>5496</v>
      </c>
      <c r="T3090" t="s">
        <v>588</v>
      </c>
      <c r="U3090" t="s">
        <v>11587</v>
      </c>
      <c r="V3090" t="s">
        <v>11588</v>
      </c>
      <c r="W3090" t="s">
        <v>588</v>
      </c>
      <c r="X3090" t="str">
        <f t="shared" si="48"/>
        <v>Funcionamiento</v>
      </c>
      <c r="Y3090" t="s">
        <v>2619</v>
      </c>
    </row>
    <row r="3091" spans="1:25" x14ac:dyDescent="0.2">
      <c r="A3091" t="s">
        <v>3285</v>
      </c>
      <c r="B3091" t="s">
        <v>8928</v>
      </c>
      <c r="C3091" s="71" t="s">
        <v>9270</v>
      </c>
      <c r="D3091" t="s">
        <v>583</v>
      </c>
      <c r="E3091" t="s">
        <v>584</v>
      </c>
      <c r="F3091" t="s">
        <v>556</v>
      </c>
      <c r="G3091" t="s">
        <v>2619</v>
      </c>
      <c r="H3091" t="s">
        <v>166</v>
      </c>
      <c r="I3091" t="s">
        <v>120</v>
      </c>
      <c r="J3091" t="s">
        <v>37</v>
      </c>
      <c r="K3091" t="s">
        <v>586</v>
      </c>
      <c r="L3091" t="s">
        <v>39</v>
      </c>
      <c r="M3091">
        <v>1009096</v>
      </c>
      <c r="N3091">
        <v>0</v>
      </c>
      <c r="O3091">
        <v>1009096</v>
      </c>
      <c r="P3091">
        <v>0</v>
      </c>
      <c r="Q3091" t="s">
        <v>9271</v>
      </c>
      <c r="R3091" t="s">
        <v>3066</v>
      </c>
      <c r="S3091" t="s">
        <v>5496</v>
      </c>
      <c r="T3091" t="s">
        <v>588</v>
      </c>
      <c r="U3091" t="s">
        <v>11587</v>
      </c>
      <c r="V3091" t="s">
        <v>11588</v>
      </c>
      <c r="W3091" t="s">
        <v>588</v>
      </c>
      <c r="X3091" t="str">
        <f t="shared" si="48"/>
        <v>Funcionamiento</v>
      </c>
      <c r="Y3091" t="s">
        <v>2619</v>
      </c>
    </row>
    <row r="3092" spans="1:25" x14ac:dyDescent="0.2">
      <c r="A3092" t="s">
        <v>3285</v>
      </c>
      <c r="B3092" t="s">
        <v>8928</v>
      </c>
      <c r="C3092" s="71" t="s">
        <v>9270</v>
      </c>
      <c r="D3092" t="s">
        <v>583</v>
      </c>
      <c r="E3092" t="s">
        <v>584</v>
      </c>
      <c r="F3092" t="s">
        <v>556</v>
      </c>
      <c r="G3092" t="s">
        <v>2619</v>
      </c>
      <c r="H3092" t="s">
        <v>557</v>
      </c>
      <c r="I3092" t="s">
        <v>3221</v>
      </c>
      <c r="J3092" t="s">
        <v>37</v>
      </c>
      <c r="K3092" t="s">
        <v>586</v>
      </c>
      <c r="L3092" t="s">
        <v>39</v>
      </c>
      <c r="M3092">
        <v>1570238</v>
      </c>
      <c r="N3092">
        <v>0</v>
      </c>
      <c r="O3092">
        <v>1570238</v>
      </c>
      <c r="P3092">
        <v>0</v>
      </c>
      <c r="Q3092" t="s">
        <v>9271</v>
      </c>
      <c r="R3092" t="s">
        <v>3066</v>
      </c>
      <c r="S3092" t="s">
        <v>5496</v>
      </c>
      <c r="T3092" t="s">
        <v>588</v>
      </c>
      <c r="U3092" t="s">
        <v>11587</v>
      </c>
      <c r="V3092" t="s">
        <v>11588</v>
      </c>
      <c r="W3092" t="s">
        <v>588</v>
      </c>
      <c r="X3092" t="str">
        <f t="shared" si="48"/>
        <v>Funcionamiento</v>
      </c>
      <c r="Y3092" t="s">
        <v>2619</v>
      </c>
    </row>
    <row r="3093" spans="1:25" x14ac:dyDescent="0.2">
      <c r="A3093" t="s">
        <v>3291</v>
      </c>
      <c r="B3093" t="s">
        <v>8928</v>
      </c>
      <c r="C3093" s="71" t="s">
        <v>9272</v>
      </c>
      <c r="D3093" t="s">
        <v>583</v>
      </c>
      <c r="E3093" t="s">
        <v>584</v>
      </c>
      <c r="F3093" t="s">
        <v>556</v>
      </c>
      <c r="G3093" t="s">
        <v>2619</v>
      </c>
      <c r="H3093" t="s">
        <v>173</v>
      </c>
      <c r="I3093" t="s">
        <v>127</v>
      </c>
      <c r="J3093" t="s">
        <v>37</v>
      </c>
      <c r="K3093" t="s">
        <v>586</v>
      </c>
      <c r="L3093" t="s">
        <v>39</v>
      </c>
      <c r="M3093">
        <v>4480300</v>
      </c>
      <c r="N3093">
        <v>0</v>
      </c>
      <c r="O3093">
        <v>4480300</v>
      </c>
      <c r="P3093">
        <v>0</v>
      </c>
      <c r="Q3093" t="s">
        <v>9273</v>
      </c>
      <c r="R3093" t="s">
        <v>3073</v>
      </c>
      <c r="S3093" t="s">
        <v>4813</v>
      </c>
      <c r="T3093" t="s">
        <v>588</v>
      </c>
      <c r="U3093" t="s">
        <v>11589</v>
      </c>
      <c r="V3093" t="s">
        <v>11590</v>
      </c>
      <c r="W3093" t="s">
        <v>588</v>
      </c>
      <c r="X3093" t="str">
        <f t="shared" si="48"/>
        <v>Funcionamiento</v>
      </c>
      <c r="Y3093" t="s">
        <v>2619</v>
      </c>
    </row>
    <row r="3094" spans="1:25" x14ac:dyDescent="0.2">
      <c r="A3094" t="s">
        <v>3291</v>
      </c>
      <c r="B3094" t="s">
        <v>8928</v>
      </c>
      <c r="C3094" s="71" t="s">
        <v>9272</v>
      </c>
      <c r="D3094" t="s">
        <v>583</v>
      </c>
      <c r="E3094" t="s">
        <v>584</v>
      </c>
      <c r="F3094" t="s">
        <v>556</v>
      </c>
      <c r="G3094" t="s">
        <v>2619</v>
      </c>
      <c r="H3094" t="s">
        <v>176</v>
      </c>
      <c r="I3094" t="s">
        <v>130</v>
      </c>
      <c r="J3094" t="s">
        <v>37</v>
      </c>
      <c r="K3094" t="s">
        <v>586</v>
      </c>
      <c r="L3094" t="s">
        <v>39</v>
      </c>
      <c r="M3094">
        <v>1741700</v>
      </c>
      <c r="N3094">
        <v>0</v>
      </c>
      <c r="O3094">
        <v>1741700</v>
      </c>
      <c r="P3094">
        <v>0</v>
      </c>
      <c r="Q3094" t="s">
        <v>9273</v>
      </c>
      <c r="R3094" t="s">
        <v>3073</v>
      </c>
      <c r="S3094" t="s">
        <v>4813</v>
      </c>
      <c r="T3094" t="s">
        <v>588</v>
      </c>
      <c r="U3094" t="s">
        <v>11589</v>
      </c>
      <c r="V3094" t="s">
        <v>11590</v>
      </c>
      <c r="W3094" t="s">
        <v>588</v>
      </c>
      <c r="X3094" t="str">
        <f t="shared" si="48"/>
        <v>Funcionamiento</v>
      </c>
      <c r="Y3094" t="s">
        <v>2619</v>
      </c>
    </row>
    <row r="3095" spans="1:25" x14ac:dyDescent="0.2">
      <c r="A3095" t="s">
        <v>3291</v>
      </c>
      <c r="B3095" t="s">
        <v>8928</v>
      </c>
      <c r="C3095" s="71" t="s">
        <v>9272</v>
      </c>
      <c r="D3095" t="s">
        <v>583</v>
      </c>
      <c r="E3095" t="s">
        <v>584</v>
      </c>
      <c r="F3095" t="s">
        <v>556</v>
      </c>
      <c r="G3095" t="s">
        <v>2619</v>
      </c>
      <c r="H3095" t="s">
        <v>175</v>
      </c>
      <c r="I3095" t="s">
        <v>129</v>
      </c>
      <c r="J3095" t="s">
        <v>37</v>
      </c>
      <c r="K3095" t="s">
        <v>586</v>
      </c>
      <c r="L3095" t="s">
        <v>39</v>
      </c>
      <c r="M3095">
        <v>580100</v>
      </c>
      <c r="N3095">
        <v>0</v>
      </c>
      <c r="O3095">
        <v>580100</v>
      </c>
      <c r="P3095">
        <v>0</v>
      </c>
      <c r="Q3095" t="s">
        <v>9273</v>
      </c>
      <c r="R3095" t="s">
        <v>3073</v>
      </c>
      <c r="S3095" t="s">
        <v>4813</v>
      </c>
      <c r="T3095" t="s">
        <v>588</v>
      </c>
      <c r="U3095" t="s">
        <v>11589</v>
      </c>
      <c r="V3095" t="s">
        <v>11590</v>
      </c>
      <c r="W3095" t="s">
        <v>588</v>
      </c>
      <c r="X3095" t="str">
        <f t="shared" si="48"/>
        <v>Funcionamiento</v>
      </c>
      <c r="Y3095" t="s">
        <v>2619</v>
      </c>
    </row>
    <row r="3096" spans="1:25" x14ac:dyDescent="0.2">
      <c r="A3096" t="s">
        <v>3291</v>
      </c>
      <c r="B3096" t="s">
        <v>8928</v>
      </c>
      <c r="C3096" s="71" t="s">
        <v>9272</v>
      </c>
      <c r="D3096" t="s">
        <v>583</v>
      </c>
      <c r="E3096" t="s">
        <v>584</v>
      </c>
      <c r="F3096" t="s">
        <v>556</v>
      </c>
      <c r="G3096" t="s">
        <v>2619</v>
      </c>
      <c r="H3096" t="s">
        <v>177</v>
      </c>
      <c r="I3096" t="s">
        <v>131</v>
      </c>
      <c r="J3096" t="s">
        <v>37</v>
      </c>
      <c r="K3096" t="s">
        <v>586</v>
      </c>
      <c r="L3096" t="s">
        <v>39</v>
      </c>
      <c r="M3096">
        <v>1161000</v>
      </c>
      <c r="N3096">
        <v>0</v>
      </c>
      <c r="O3096">
        <v>1161000</v>
      </c>
      <c r="P3096">
        <v>0</v>
      </c>
      <c r="Q3096" t="s">
        <v>9273</v>
      </c>
      <c r="R3096" t="s">
        <v>3073</v>
      </c>
      <c r="S3096" t="s">
        <v>4813</v>
      </c>
      <c r="T3096" t="s">
        <v>588</v>
      </c>
      <c r="U3096" t="s">
        <v>11589</v>
      </c>
      <c r="V3096" t="s">
        <v>11590</v>
      </c>
      <c r="W3096" t="s">
        <v>588</v>
      </c>
      <c r="X3096" t="str">
        <f t="shared" si="48"/>
        <v>Funcionamiento</v>
      </c>
      <c r="Y3096" t="s">
        <v>2619</v>
      </c>
    </row>
    <row r="3097" spans="1:25" x14ac:dyDescent="0.2">
      <c r="A3097" t="s">
        <v>3291</v>
      </c>
      <c r="B3097" t="s">
        <v>8928</v>
      </c>
      <c r="C3097" s="71" t="s">
        <v>9272</v>
      </c>
      <c r="D3097" t="s">
        <v>583</v>
      </c>
      <c r="E3097" t="s">
        <v>584</v>
      </c>
      <c r="F3097" t="s">
        <v>556</v>
      </c>
      <c r="G3097" t="s">
        <v>2619</v>
      </c>
      <c r="H3097" t="s">
        <v>172</v>
      </c>
      <c r="I3097" t="s">
        <v>126</v>
      </c>
      <c r="J3097" t="s">
        <v>37</v>
      </c>
      <c r="K3097" t="s">
        <v>586</v>
      </c>
      <c r="L3097" t="s">
        <v>39</v>
      </c>
      <c r="M3097">
        <v>6324100</v>
      </c>
      <c r="N3097">
        <v>0</v>
      </c>
      <c r="O3097">
        <v>6324100</v>
      </c>
      <c r="P3097">
        <v>0</v>
      </c>
      <c r="Q3097" t="s">
        <v>9273</v>
      </c>
      <c r="R3097" t="s">
        <v>3073</v>
      </c>
      <c r="S3097" t="s">
        <v>4813</v>
      </c>
      <c r="T3097" t="s">
        <v>588</v>
      </c>
      <c r="U3097" t="s">
        <v>11589</v>
      </c>
      <c r="V3097" t="s">
        <v>11590</v>
      </c>
      <c r="W3097" t="s">
        <v>588</v>
      </c>
      <c r="X3097" t="str">
        <f t="shared" si="48"/>
        <v>Funcionamiento</v>
      </c>
      <c r="Y3097" t="s">
        <v>2619</v>
      </c>
    </row>
    <row r="3098" spans="1:25" x14ac:dyDescent="0.2">
      <c r="A3098" t="s">
        <v>3291</v>
      </c>
      <c r="B3098" t="s">
        <v>8928</v>
      </c>
      <c r="C3098" s="71" t="s">
        <v>9272</v>
      </c>
      <c r="D3098" t="s">
        <v>583</v>
      </c>
      <c r="E3098" t="s">
        <v>584</v>
      </c>
      <c r="F3098" t="s">
        <v>556</v>
      </c>
      <c r="G3098" t="s">
        <v>2619</v>
      </c>
      <c r="H3098" t="s">
        <v>174</v>
      </c>
      <c r="I3098" t="s">
        <v>128</v>
      </c>
      <c r="J3098" t="s">
        <v>37</v>
      </c>
      <c r="K3098" t="s">
        <v>586</v>
      </c>
      <c r="L3098" t="s">
        <v>39</v>
      </c>
      <c r="M3098">
        <v>2321300</v>
      </c>
      <c r="N3098">
        <v>0</v>
      </c>
      <c r="O3098">
        <v>2321300</v>
      </c>
      <c r="P3098">
        <v>0</v>
      </c>
      <c r="Q3098" t="s">
        <v>9273</v>
      </c>
      <c r="R3098" t="s">
        <v>3073</v>
      </c>
      <c r="S3098" t="s">
        <v>4813</v>
      </c>
      <c r="T3098" t="s">
        <v>588</v>
      </c>
      <c r="U3098" t="s">
        <v>11589</v>
      </c>
      <c r="V3098" t="s">
        <v>11590</v>
      </c>
      <c r="W3098" t="s">
        <v>588</v>
      </c>
      <c r="X3098" t="str">
        <f t="shared" si="48"/>
        <v>Funcionamiento</v>
      </c>
      <c r="Y3098" t="s">
        <v>2619</v>
      </c>
    </row>
    <row r="3099" spans="1:25" x14ac:dyDescent="0.2">
      <c r="A3099" t="s">
        <v>3034</v>
      </c>
      <c r="B3099" t="s">
        <v>3720</v>
      </c>
      <c r="C3099" s="71" t="s">
        <v>5157</v>
      </c>
      <c r="D3099" t="s">
        <v>583</v>
      </c>
      <c r="E3099" t="s">
        <v>584</v>
      </c>
      <c r="F3099" t="s">
        <v>5158</v>
      </c>
      <c r="G3099" t="s">
        <v>2654</v>
      </c>
      <c r="H3099" t="s">
        <v>186</v>
      </c>
      <c r="I3099" t="s">
        <v>140</v>
      </c>
      <c r="J3099" t="s">
        <v>37</v>
      </c>
      <c r="K3099" t="s">
        <v>586</v>
      </c>
      <c r="L3099" t="s">
        <v>39</v>
      </c>
      <c r="M3099">
        <v>20000000</v>
      </c>
      <c r="N3099">
        <v>0</v>
      </c>
      <c r="O3099">
        <v>20000000</v>
      </c>
      <c r="P3099">
        <v>1870553</v>
      </c>
      <c r="Q3099" t="s">
        <v>5159</v>
      </c>
      <c r="R3099" t="s">
        <v>3034</v>
      </c>
      <c r="S3099" t="s">
        <v>9274</v>
      </c>
      <c r="T3099" t="s">
        <v>9275</v>
      </c>
      <c r="U3099" t="s">
        <v>9276</v>
      </c>
      <c r="V3099" t="s">
        <v>11591</v>
      </c>
      <c r="W3099" t="s">
        <v>588</v>
      </c>
      <c r="X3099" t="str">
        <f t="shared" si="48"/>
        <v>Funcionamiento</v>
      </c>
      <c r="Y3099" t="s">
        <v>2654</v>
      </c>
    </row>
    <row r="3100" spans="1:25" x14ac:dyDescent="0.2">
      <c r="A3100" t="s">
        <v>3037</v>
      </c>
      <c r="B3100" t="s">
        <v>3720</v>
      </c>
      <c r="C3100" s="71" t="s">
        <v>5160</v>
      </c>
      <c r="D3100" t="s">
        <v>583</v>
      </c>
      <c r="E3100" t="s">
        <v>584</v>
      </c>
      <c r="F3100" t="s">
        <v>5158</v>
      </c>
      <c r="G3100" t="s">
        <v>2654</v>
      </c>
      <c r="H3100" t="s">
        <v>187</v>
      </c>
      <c r="I3100" t="s">
        <v>141</v>
      </c>
      <c r="J3100" t="s">
        <v>37</v>
      </c>
      <c r="K3100" t="s">
        <v>586</v>
      </c>
      <c r="L3100" t="s">
        <v>39</v>
      </c>
      <c r="M3100">
        <v>11520000</v>
      </c>
      <c r="N3100">
        <v>-11520000</v>
      </c>
      <c r="O3100">
        <v>0</v>
      </c>
      <c r="P3100">
        <v>0</v>
      </c>
      <c r="Q3100" t="s">
        <v>5161</v>
      </c>
      <c r="R3100" t="s">
        <v>3037</v>
      </c>
      <c r="S3100" t="s">
        <v>3262</v>
      </c>
      <c r="T3100" t="s">
        <v>3066</v>
      </c>
      <c r="U3100" t="s">
        <v>5162</v>
      </c>
      <c r="V3100" t="s">
        <v>5163</v>
      </c>
      <c r="W3100" t="s">
        <v>588</v>
      </c>
      <c r="X3100" t="str">
        <f t="shared" si="48"/>
        <v>Funcionamiento</v>
      </c>
      <c r="Y3100" t="s">
        <v>2654</v>
      </c>
    </row>
    <row r="3101" spans="1:25" x14ac:dyDescent="0.2">
      <c r="A3101" t="s">
        <v>3037</v>
      </c>
      <c r="B3101" t="s">
        <v>3720</v>
      </c>
      <c r="C3101" s="71" t="s">
        <v>5160</v>
      </c>
      <c r="D3101" t="s">
        <v>583</v>
      </c>
      <c r="E3101" t="s">
        <v>584</v>
      </c>
      <c r="F3101" t="s">
        <v>5158</v>
      </c>
      <c r="G3101" t="s">
        <v>2654</v>
      </c>
      <c r="H3101" t="s">
        <v>101</v>
      </c>
      <c r="I3101" t="s">
        <v>142</v>
      </c>
      <c r="J3101" t="s">
        <v>37</v>
      </c>
      <c r="K3101" t="s">
        <v>586</v>
      </c>
      <c r="L3101" t="s">
        <v>39</v>
      </c>
      <c r="M3101">
        <v>0</v>
      </c>
      <c r="N3101">
        <v>11902000</v>
      </c>
      <c r="O3101">
        <v>11902000</v>
      </c>
      <c r="P3101">
        <v>0</v>
      </c>
      <c r="Q3101" t="s">
        <v>5161</v>
      </c>
      <c r="R3101" t="s">
        <v>3037</v>
      </c>
      <c r="S3101" t="s">
        <v>3262</v>
      </c>
      <c r="T3101" t="s">
        <v>3066</v>
      </c>
      <c r="U3101" t="s">
        <v>5162</v>
      </c>
      <c r="V3101" t="s">
        <v>5163</v>
      </c>
      <c r="W3101" t="s">
        <v>588</v>
      </c>
      <c r="X3101" t="str">
        <f t="shared" si="48"/>
        <v>Funcionamiento</v>
      </c>
      <c r="Y3101" t="s">
        <v>2654</v>
      </c>
    </row>
    <row r="3102" spans="1:25" x14ac:dyDescent="0.2">
      <c r="A3102" t="s">
        <v>3043</v>
      </c>
      <c r="B3102" t="s">
        <v>3720</v>
      </c>
      <c r="C3102" s="71" t="s">
        <v>5164</v>
      </c>
      <c r="D3102" t="s">
        <v>583</v>
      </c>
      <c r="E3102" t="s">
        <v>584</v>
      </c>
      <c r="F3102" t="s">
        <v>5158</v>
      </c>
      <c r="G3102" t="s">
        <v>2654</v>
      </c>
      <c r="H3102" t="s">
        <v>189</v>
      </c>
      <c r="I3102" t="s">
        <v>144</v>
      </c>
      <c r="J3102" t="s">
        <v>37</v>
      </c>
      <c r="K3102" t="s">
        <v>586</v>
      </c>
      <c r="L3102" t="s">
        <v>39</v>
      </c>
      <c r="M3102">
        <v>900000</v>
      </c>
      <c r="N3102">
        <v>0</v>
      </c>
      <c r="O3102">
        <v>900000</v>
      </c>
      <c r="P3102">
        <v>85872</v>
      </c>
      <c r="Q3102" t="s">
        <v>5165</v>
      </c>
      <c r="R3102" t="s">
        <v>3043</v>
      </c>
      <c r="S3102" t="s">
        <v>9277</v>
      </c>
      <c r="T3102" t="s">
        <v>9278</v>
      </c>
      <c r="U3102" t="s">
        <v>9279</v>
      </c>
      <c r="V3102" t="s">
        <v>9280</v>
      </c>
      <c r="W3102" t="s">
        <v>588</v>
      </c>
      <c r="X3102" t="str">
        <f t="shared" si="48"/>
        <v>Funcionamiento</v>
      </c>
      <c r="Y3102" t="s">
        <v>2654</v>
      </c>
    </row>
    <row r="3103" spans="1:25" x14ac:dyDescent="0.2">
      <c r="A3103" t="s">
        <v>3045</v>
      </c>
      <c r="B3103" t="s">
        <v>3720</v>
      </c>
      <c r="C3103" s="71" t="s">
        <v>5166</v>
      </c>
      <c r="D3103" t="s">
        <v>583</v>
      </c>
      <c r="E3103" t="s">
        <v>584</v>
      </c>
      <c r="F3103" t="s">
        <v>5158</v>
      </c>
      <c r="G3103" t="s">
        <v>2654</v>
      </c>
      <c r="H3103" t="s">
        <v>190</v>
      </c>
      <c r="I3103" t="s">
        <v>145</v>
      </c>
      <c r="J3103" t="s">
        <v>37</v>
      </c>
      <c r="K3103" t="s">
        <v>586</v>
      </c>
      <c r="L3103" t="s">
        <v>39</v>
      </c>
      <c r="M3103">
        <v>1700000</v>
      </c>
      <c r="N3103">
        <v>100000</v>
      </c>
      <c r="O3103">
        <v>1800000</v>
      </c>
      <c r="P3103">
        <v>7381</v>
      </c>
      <c r="Q3103" t="s">
        <v>5167</v>
      </c>
      <c r="R3103" t="s">
        <v>3045</v>
      </c>
      <c r="S3103" t="s">
        <v>9281</v>
      </c>
      <c r="T3103" t="s">
        <v>9282</v>
      </c>
      <c r="U3103" t="s">
        <v>9283</v>
      </c>
      <c r="V3103" t="s">
        <v>9284</v>
      </c>
      <c r="W3103" t="s">
        <v>588</v>
      </c>
      <c r="X3103" t="str">
        <f t="shared" si="48"/>
        <v>Funcionamiento</v>
      </c>
      <c r="Y3103" t="s">
        <v>2654</v>
      </c>
    </row>
    <row r="3104" spans="1:25" x14ac:dyDescent="0.2">
      <c r="A3104" t="s">
        <v>3052</v>
      </c>
      <c r="B3104" t="s">
        <v>5168</v>
      </c>
      <c r="C3104" s="71" t="s">
        <v>5169</v>
      </c>
      <c r="D3104" t="s">
        <v>583</v>
      </c>
      <c r="E3104" t="s">
        <v>584</v>
      </c>
      <c r="F3104" t="s">
        <v>5158</v>
      </c>
      <c r="G3104" t="s">
        <v>2654</v>
      </c>
      <c r="H3104" t="s">
        <v>164</v>
      </c>
      <c r="I3104" t="s">
        <v>118</v>
      </c>
      <c r="J3104" t="s">
        <v>37</v>
      </c>
      <c r="K3104" t="s">
        <v>586</v>
      </c>
      <c r="L3104" t="s">
        <v>39</v>
      </c>
      <c r="M3104">
        <v>31322076</v>
      </c>
      <c r="N3104">
        <v>0</v>
      </c>
      <c r="O3104">
        <v>31322076</v>
      </c>
      <c r="P3104">
        <v>0</v>
      </c>
      <c r="Q3104" t="s">
        <v>2655</v>
      </c>
      <c r="R3104" t="s">
        <v>3052</v>
      </c>
      <c r="S3104" t="s">
        <v>3973</v>
      </c>
      <c r="T3104" t="s">
        <v>588</v>
      </c>
      <c r="U3104" t="s">
        <v>5170</v>
      </c>
      <c r="V3104" t="s">
        <v>5171</v>
      </c>
      <c r="W3104" t="s">
        <v>3034</v>
      </c>
      <c r="X3104" t="str">
        <f t="shared" si="48"/>
        <v>Funcionamiento</v>
      </c>
      <c r="Y3104" t="s">
        <v>2654</v>
      </c>
    </row>
    <row r="3105" spans="1:25" x14ac:dyDescent="0.2">
      <c r="A3105" t="s">
        <v>3052</v>
      </c>
      <c r="B3105" t="s">
        <v>5168</v>
      </c>
      <c r="C3105" s="71" t="s">
        <v>5169</v>
      </c>
      <c r="D3105" t="s">
        <v>583</v>
      </c>
      <c r="E3105" t="s">
        <v>584</v>
      </c>
      <c r="F3105" t="s">
        <v>5158</v>
      </c>
      <c r="G3105" t="s">
        <v>2654</v>
      </c>
      <c r="H3105" t="s">
        <v>180</v>
      </c>
      <c r="I3105" t="s">
        <v>134</v>
      </c>
      <c r="J3105" t="s">
        <v>37</v>
      </c>
      <c r="K3105" t="s">
        <v>586</v>
      </c>
      <c r="L3105" t="s">
        <v>39</v>
      </c>
      <c r="M3105">
        <v>262259</v>
      </c>
      <c r="N3105">
        <v>0</v>
      </c>
      <c r="O3105">
        <v>262259</v>
      </c>
      <c r="P3105">
        <v>0</v>
      </c>
      <c r="Q3105" t="s">
        <v>2655</v>
      </c>
      <c r="R3105" t="s">
        <v>3052</v>
      </c>
      <c r="S3105" t="s">
        <v>3973</v>
      </c>
      <c r="T3105" t="s">
        <v>588</v>
      </c>
      <c r="U3105" t="s">
        <v>5170</v>
      </c>
      <c r="V3105" t="s">
        <v>5171</v>
      </c>
      <c r="W3105" t="s">
        <v>3034</v>
      </c>
      <c r="X3105" t="str">
        <f t="shared" si="48"/>
        <v>Funcionamiento</v>
      </c>
      <c r="Y3105" t="s">
        <v>2654</v>
      </c>
    </row>
    <row r="3106" spans="1:25" x14ac:dyDescent="0.2">
      <c r="A3106" t="s">
        <v>3052</v>
      </c>
      <c r="B3106" t="s">
        <v>5168</v>
      </c>
      <c r="C3106" s="71" t="s">
        <v>5169</v>
      </c>
      <c r="D3106" t="s">
        <v>583</v>
      </c>
      <c r="E3106" t="s">
        <v>584</v>
      </c>
      <c r="F3106" t="s">
        <v>5158</v>
      </c>
      <c r="G3106" t="s">
        <v>2654</v>
      </c>
      <c r="H3106" t="s">
        <v>166</v>
      </c>
      <c r="I3106" t="s">
        <v>120</v>
      </c>
      <c r="J3106" t="s">
        <v>37</v>
      </c>
      <c r="K3106" t="s">
        <v>586</v>
      </c>
      <c r="L3106" t="s">
        <v>39</v>
      </c>
      <c r="M3106">
        <v>549133</v>
      </c>
      <c r="N3106">
        <v>0</v>
      </c>
      <c r="O3106">
        <v>549133</v>
      </c>
      <c r="P3106">
        <v>0</v>
      </c>
      <c r="Q3106" t="s">
        <v>2655</v>
      </c>
      <c r="R3106" t="s">
        <v>3052</v>
      </c>
      <c r="S3106" t="s">
        <v>3973</v>
      </c>
      <c r="T3106" t="s">
        <v>588</v>
      </c>
      <c r="U3106" t="s">
        <v>5170</v>
      </c>
      <c r="V3106" t="s">
        <v>5171</v>
      </c>
      <c r="W3106" t="s">
        <v>3034</v>
      </c>
      <c r="X3106" t="str">
        <f t="shared" si="48"/>
        <v>Funcionamiento</v>
      </c>
      <c r="Y3106" t="s">
        <v>2654</v>
      </c>
    </row>
    <row r="3107" spans="1:25" x14ac:dyDescent="0.2">
      <c r="A3107" t="s">
        <v>3052</v>
      </c>
      <c r="B3107" t="s">
        <v>5168</v>
      </c>
      <c r="C3107" s="71" t="s">
        <v>5169</v>
      </c>
      <c r="D3107" t="s">
        <v>583</v>
      </c>
      <c r="E3107" t="s">
        <v>584</v>
      </c>
      <c r="F3107" t="s">
        <v>5158</v>
      </c>
      <c r="G3107" t="s">
        <v>2654</v>
      </c>
      <c r="H3107" t="s">
        <v>179</v>
      </c>
      <c r="I3107" t="s">
        <v>133</v>
      </c>
      <c r="J3107" t="s">
        <v>37</v>
      </c>
      <c r="K3107" t="s">
        <v>586</v>
      </c>
      <c r="L3107" t="s">
        <v>39</v>
      </c>
      <c r="M3107">
        <v>3066437</v>
      </c>
      <c r="N3107">
        <v>0</v>
      </c>
      <c r="O3107">
        <v>3066437</v>
      </c>
      <c r="P3107">
        <v>0</v>
      </c>
      <c r="Q3107" t="s">
        <v>2655</v>
      </c>
      <c r="R3107" t="s">
        <v>3052</v>
      </c>
      <c r="S3107" t="s">
        <v>3973</v>
      </c>
      <c r="T3107" t="s">
        <v>588</v>
      </c>
      <c r="U3107" t="s">
        <v>5170</v>
      </c>
      <c r="V3107" t="s">
        <v>5171</v>
      </c>
      <c r="W3107" t="s">
        <v>3034</v>
      </c>
      <c r="X3107" t="str">
        <f t="shared" si="48"/>
        <v>Funcionamiento</v>
      </c>
      <c r="Y3107" t="s">
        <v>2654</v>
      </c>
    </row>
    <row r="3108" spans="1:25" x14ac:dyDescent="0.2">
      <c r="A3108" t="s">
        <v>3052</v>
      </c>
      <c r="B3108" t="s">
        <v>5168</v>
      </c>
      <c r="C3108" s="71" t="s">
        <v>5169</v>
      </c>
      <c r="D3108" t="s">
        <v>583</v>
      </c>
      <c r="E3108" t="s">
        <v>584</v>
      </c>
      <c r="F3108" t="s">
        <v>5158</v>
      </c>
      <c r="G3108" t="s">
        <v>2654</v>
      </c>
      <c r="H3108" t="s">
        <v>192</v>
      </c>
      <c r="I3108" t="s">
        <v>147</v>
      </c>
      <c r="J3108" t="s">
        <v>37</v>
      </c>
      <c r="K3108" t="s">
        <v>586</v>
      </c>
      <c r="L3108" t="s">
        <v>39</v>
      </c>
      <c r="M3108">
        <v>0</v>
      </c>
      <c r="N3108">
        <v>1483039</v>
      </c>
      <c r="O3108">
        <v>1483039</v>
      </c>
      <c r="P3108">
        <v>0</v>
      </c>
      <c r="Q3108" t="s">
        <v>2655</v>
      </c>
      <c r="R3108" t="s">
        <v>3052</v>
      </c>
      <c r="S3108" t="s">
        <v>3973</v>
      </c>
      <c r="T3108" t="s">
        <v>588</v>
      </c>
      <c r="U3108" t="s">
        <v>5170</v>
      </c>
      <c r="V3108" t="s">
        <v>5171</v>
      </c>
      <c r="W3108" t="s">
        <v>3034</v>
      </c>
      <c r="X3108" t="str">
        <f t="shared" si="48"/>
        <v>Funcionamiento</v>
      </c>
      <c r="Y3108" t="s">
        <v>2654</v>
      </c>
    </row>
    <row r="3109" spans="1:25" x14ac:dyDescent="0.2">
      <c r="A3109" t="s">
        <v>3052</v>
      </c>
      <c r="B3109" t="s">
        <v>5168</v>
      </c>
      <c r="C3109" s="71" t="s">
        <v>5169</v>
      </c>
      <c r="D3109" t="s">
        <v>583</v>
      </c>
      <c r="E3109" t="s">
        <v>584</v>
      </c>
      <c r="F3109" t="s">
        <v>5158</v>
      </c>
      <c r="G3109" t="s">
        <v>2654</v>
      </c>
      <c r="H3109" t="s">
        <v>171</v>
      </c>
      <c r="I3109" t="s">
        <v>125</v>
      </c>
      <c r="J3109" t="s">
        <v>37</v>
      </c>
      <c r="K3109" t="s">
        <v>586</v>
      </c>
      <c r="L3109" t="s">
        <v>39</v>
      </c>
      <c r="M3109">
        <v>3294200</v>
      </c>
      <c r="N3109">
        <v>0</v>
      </c>
      <c r="O3109">
        <v>3294200</v>
      </c>
      <c r="P3109">
        <v>0</v>
      </c>
      <c r="Q3109" t="s">
        <v>2655</v>
      </c>
      <c r="R3109" t="s">
        <v>3052</v>
      </c>
      <c r="S3109" t="s">
        <v>3973</v>
      </c>
      <c r="T3109" t="s">
        <v>588</v>
      </c>
      <c r="U3109" t="s">
        <v>5170</v>
      </c>
      <c r="V3109" t="s">
        <v>5171</v>
      </c>
      <c r="W3109" t="s">
        <v>3034</v>
      </c>
      <c r="X3109" t="str">
        <f t="shared" si="48"/>
        <v>Funcionamiento</v>
      </c>
      <c r="Y3109" t="s">
        <v>2654</v>
      </c>
    </row>
    <row r="3110" spans="1:25" x14ac:dyDescent="0.2">
      <c r="A3110" t="s">
        <v>3052</v>
      </c>
      <c r="B3110" t="s">
        <v>5168</v>
      </c>
      <c r="C3110" s="71" t="s">
        <v>5169</v>
      </c>
      <c r="D3110" t="s">
        <v>583</v>
      </c>
      <c r="E3110" t="s">
        <v>584</v>
      </c>
      <c r="F3110" t="s">
        <v>5158</v>
      </c>
      <c r="G3110" t="s">
        <v>2654</v>
      </c>
      <c r="H3110" t="s">
        <v>181</v>
      </c>
      <c r="I3110" t="s">
        <v>135</v>
      </c>
      <c r="J3110" t="s">
        <v>37</v>
      </c>
      <c r="K3110" t="s">
        <v>586</v>
      </c>
      <c r="L3110" t="s">
        <v>39</v>
      </c>
      <c r="M3110">
        <v>2240265</v>
      </c>
      <c r="N3110">
        <v>0</v>
      </c>
      <c r="O3110">
        <v>2240265</v>
      </c>
      <c r="P3110">
        <v>0</v>
      </c>
      <c r="Q3110" t="s">
        <v>2655</v>
      </c>
      <c r="R3110" t="s">
        <v>3052</v>
      </c>
      <c r="S3110" t="s">
        <v>3973</v>
      </c>
      <c r="T3110" t="s">
        <v>588</v>
      </c>
      <c r="U3110" t="s">
        <v>5170</v>
      </c>
      <c r="V3110" t="s">
        <v>5171</v>
      </c>
      <c r="W3110" t="s">
        <v>3034</v>
      </c>
      <c r="X3110" t="str">
        <f t="shared" si="48"/>
        <v>Funcionamiento</v>
      </c>
      <c r="Y3110" t="s">
        <v>2654</v>
      </c>
    </row>
    <row r="3111" spans="1:25" x14ac:dyDescent="0.2">
      <c r="A3111" t="s">
        <v>3052</v>
      </c>
      <c r="B3111" t="s">
        <v>5168</v>
      </c>
      <c r="C3111" s="71" t="s">
        <v>5169</v>
      </c>
      <c r="D3111" t="s">
        <v>583</v>
      </c>
      <c r="E3111" t="s">
        <v>584</v>
      </c>
      <c r="F3111" t="s">
        <v>5158</v>
      </c>
      <c r="G3111" t="s">
        <v>2654</v>
      </c>
      <c r="H3111" t="s">
        <v>169</v>
      </c>
      <c r="I3111" t="s">
        <v>123</v>
      </c>
      <c r="J3111" t="s">
        <v>37</v>
      </c>
      <c r="K3111" t="s">
        <v>586</v>
      </c>
      <c r="L3111" t="s">
        <v>39</v>
      </c>
      <c r="M3111">
        <v>2110585</v>
      </c>
      <c r="N3111">
        <v>0</v>
      </c>
      <c r="O3111">
        <v>2110585</v>
      </c>
      <c r="P3111">
        <v>0</v>
      </c>
      <c r="Q3111" t="s">
        <v>2655</v>
      </c>
      <c r="R3111" t="s">
        <v>3052</v>
      </c>
      <c r="S3111" t="s">
        <v>3973</v>
      </c>
      <c r="T3111" t="s">
        <v>588</v>
      </c>
      <c r="U3111" t="s">
        <v>5170</v>
      </c>
      <c r="V3111" t="s">
        <v>5171</v>
      </c>
      <c r="W3111" t="s">
        <v>3034</v>
      </c>
      <c r="X3111" t="str">
        <f t="shared" si="48"/>
        <v>Funcionamiento</v>
      </c>
      <c r="Y3111" t="s">
        <v>2654</v>
      </c>
    </row>
    <row r="3112" spans="1:25" x14ac:dyDescent="0.2">
      <c r="A3112" t="s">
        <v>3052</v>
      </c>
      <c r="B3112" t="s">
        <v>5168</v>
      </c>
      <c r="C3112" s="71" t="s">
        <v>5169</v>
      </c>
      <c r="D3112" t="s">
        <v>583</v>
      </c>
      <c r="E3112" t="s">
        <v>584</v>
      </c>
      <c r="F3112" t="s">
        <v>5158</v>
      </c>
      <c r="G3112" t="s">
        <v>2654</v>
      </c>
      <c r="H3112" t="s">
        <v>178</v>
      </c>
      <c r="I3112" t="s">
        <v>132</v>
      </c>
      <c r="J3112" t="s">
        <v>37</v>
      </c>
      <c r="K3112" t="s">
        <v>586</v>
      </c>
      <c r="L3112" t="s">
        <v>39</v>
      </c>
      <c r="M3112">
        <v>8344</v>
      </c>
      <c r="N3112">
        <v>0</v>
      </c>
      <c r="O3112">
        <v>8344</v>
      </c>
      <c r="P3112">
        <v>0</v>
      </c>
      <c r="Q3112" t="s">
        <v>2655</v>
      </c>
      <c r="R3112" t="s">
        <v>3052</v>
      </c>
      <c r="S3112" t="s">
        <v>3973</v>
      </c>
      <c r="T3112" t="s">
        <v>588</v>
      </c>
      <c r="U3112" t="s">
        <v>5170</v>
      </c>
      <c r="V3112" t="s">
        <v>5171</v>
      </c>
      <c r="W3112" t="s">
        <v>3034</v>
      </c>
      <c r="X3112" t="str">
        <f t="shared" si="48"/>
        <v>Funcionamiento</v>
      </c>
      <c r="Y3112" t="s">
        <v>2654</v>
      </c>
    </row>
    <row r="3113" spans="1:25" x14ac:dyDescent="0.2">
      <c r="A3113" t="s">
        <v>3052</v>
      </c>
      <c r="B3113" t="s">
        <v>5168</v>
      </c>
      <c r="C3113" s="71" t="s">
        <v>5169</v>
      </c>
      <c r="D3113" t="s">
        <v>583</v>
      </c>
      <c r="E3113" t="s">
        <v>584</v>
      </c>
      <c r="F3113" t="s">
        <v>5158</v>
      </c>
      <c r="G3113" t="s">
        <v>2654</v>
      </c>
      <c r="H3113" t="s">
        <v>167</v>
      </c>
      <c r="I3113" t="s">
        <v>3051</v>
      </c>
      <c r="J3113" t="s">
        <v>37</v>
      </c>
      <c r="K3113" t="s">
        <v>586</v>
      </c>
      <c r="L3113" t="s">
        <v>39</v>
      </c>
      <c r="M3113">
        <v>486843</v>
      </c>
      <c r="N3113">
        <v>0</v>
      </c>
      <c r="O3113">
        <v>486843</v>
      </c>
      <c r="P3113">
        <v>0</v>
      </c>
      <c r="Q3113" t="s">
        <v>2655</v>
      </c>
      <c r="R3113" t="s">
        <v>3052</v>
      </c>
      <c r="S3113" t="s">
        <v>3973</v>
      </c>
      <c r="T3113" t="s">
        <v>588</v>
      </c>
      <c r="U3113" t="s">
        <v>5170</v>
      </c>
      <c r="V3113" t="s">
        <v>5171</v>
      </c>
      <c r="W3113" t="s">
        <v>3034</v>
      </c>
      <c r="X3113" t="str">
        <f t="shared" si="48"/>
        <v>Funcionamiento</v>
      </c>
      <c r="Y3113" t="s">
        <v>2654</v>
      </c>
    </row>
    <row r="3114" spans="1:25" x14ac:dyDescent="0.2">
      <c r="A3114" t="s">
        <v>3055</v>
      </c>
      <c r="B3114" t="s">
        <v>4296</v>
      </c>
      <c r="C3114" s="71" t="s">
        <v>5172</v>
      </c>
      <c r="D3114" t="s">
        <v>583</v>
      </c>
      <c r="E3114" t="s">
        <v>584</v>
      </c>
      <c r="F3114" t="s">
        <v>5158</v>
      </c>
      <c r="G3114" t="s">
        <v>2654</v>
      </c>
      <c r="H3114" t="s">
        <v>173</v>
      </c>
      <c r="I3114" t="s">
        <v>127</v>
      </c>
      <c r="J3114" t="s">
        <v>37</v>
      </c>
      <c r="K3114" t="s">
        <v>586</v>
      </c>
      <c r="L3114" t="s">
        <v>39</v>
      </c>
      <c r="M3114">
        <v>3151600</v>
      </c>
      <c r="N3114">
        <v>0</v>
      </c>
      <c r="O3114">
        <v>3151600</v>
      </c>
      <c r="P3114">
        <v>0</v>
      </c>
      <c r="Q3114" t="s">
        <v>2656</v>
      </c>
      <c r="R3114" t="s">
        <v>3055</v>
      </c>
      <c r="S3114" t="s">
        <v>3059</v>
      </c>
      <c r="T3114" t="s">
        <v>588</v>
      </c>
      <c r="U3114" t="s">
        <v>5173</v>
      </c>
      <c r="V3114" t="s">
        <v>5174</v>
      </c>
      <c r="W3114" t="s">
        <v>588</v>
      </c>
      <c r="X3114" t="str">
        <f t="shared" si="48"/>
        <v>Funcionamiento</v>
      </c>
      <c r="Y3114" t="s">
        <v>2654</v>
      </c>
    </row>
    <row r="3115" spans="1:25" x14ac:dyDescent="0.2">
      <c r="A3115" t="s">
        <v>3055</v>
      </c>
      <c r="B3115" t="s">
        <v>4296</v>
      </c>
      <c r="C3115" s="71" t="s">
        <v>5172</v>
      </c>
      <c r="D3115" t="s">
        <v>583</v>
      </c>
      <c r="E3115" t="s">
        <v>584</v>
      </c>
      <c r="F3115" t="s">
        <v>5158</v>
      </c>
      <c r="G3115" t="s">
        <v>2654</v>
      </c>
      <c r="H3115" t="s">
        <v>177</v>
      </c>
      <c r="I3115" t="s">
        <v>131</v>
      </c>
      <c r="J3115" t="s">
        <v>37</v>
      </c>
      <c r="K3115" t="s">
        <v>586</v>
      </c>
      <c r="L3115" t="s">
        <v>39</v>
      </c>
      <c r="M3115">
        <v>871800</v>
      </c>
      <c r="N3115">
        <v>0</v>
      </c>
      <c r="O3115">
        <v>871800</v>
      </c>
      <c r="P3115">
        <v>0</v>
      </c>
      <c r="Q3115" t="s">
        <v>2656</v>
      </c>
      <c r="R3115" t="s">
        <v>3055</v>
      </c>
      <c r="S3115" t="s">
        <v>3059</v>
      </c>
      <c r="T3115" t="s">
        <v>588</v>
      </c>
      <c r="U3115" t="s">
        <v>5173</v>
      </c>
      <c r="V3115" t="s">
        <v>5174</v>
      </c>
      <c r="W3115" t="s">
        <v>588</v>
      </c>
      <c r="X3115" t="str">
        <f t="shared" si="48"/>
        <v>Funcionamiento</v>
      </c>
      <c r="Y3115" t="s">
        <v>2654</v>
      </c>
    </row>
    <row r="3116" spans="1:25" x14ac:dyDescent="0.2">
      <c r="A3116" t="s">
        <v>3055</v>
      </c>
      <c r="B3116" t="s">
        <v>4296</v>
      </c>
      <c r="C3116" s="71" t="s">
        <v>5172</v>
      </c>
      <c r="D3116" t="s">
        <v>583</v>
      </c>
      <c r="E3116" t="s">
        <v>584</v>
      </c>
      <c r="F3116" t="s">
        <v>5158</v>
      </c>
      <c r="G3116" t="s">
        <v>2654</v>
      </c>
      <c r="H3116" t="s">
        <v>176</v>
      </c>
      <c r="I3116" t="s">
        <v>130</v>
      </c>
      <c r="J3116" t="s">
        <v>37</v>
      </c>
      <c r="K3116" t="s">
        <v>586</v>
      </c>
      <c r="L3116" t="s">
        <v>39</v>
      </c>
      <c r="M3116">
        <v>1307800</v>
      </c>
      <c r="N3116">
        <v>0</v>
      </c>
      <c r="O3116">
        <v>1307800</v>
      </c>
      <c r="P3116">
        <v>0</v>
      </c>
      <c r="Q3116" t="s">
        <v>2656</v>
      </c>
      <c r="R3116" t="s">
        <v>3055</v>
      </c>
      <c r="S3116" t="s">
        <v>3059</v>
      </c>
      <c r="T3116" t="s">
        <v>588</v>
      </c>
      <c r="U3116" t="s">
        <v>5173</v>
      </c>
      <c r="V3116" t="s">
        <v>5174</v>
      </c>
      <c r="W3116" t="s">
        <v>588</v>
      </c>
      <c r="X3116" t="str">
        <f t="shared" si="48"/>
        <v>Funcionamiento</v>
      </c>
      <c r="Y3116" t="s">
        <v>2654</v>
      </c>
    </row>
    <row r="3117" spans="1:25" x14ac:dyDescent="0.2">
      <c r="A3117" t="s">
        <v>3055</v>
      </c>
      <c r="B3117" t="s">
        <v>4296</v>
      </c>
      <c r="C3117" s="71" t="s">
        <v>5172</v>
      </c>
      <c r="D3117" t="s">
        <v>583</v>
      </c>
      <c r="E3117" t="s">
        <v>584</v>
      </c>
      <c r="F3117" t="s">
        <v>5158</v>
      </c>
      <c r="G3117" t="s">
        <v>2654</v>
      </c>
      <c r="H3117" t="s">
        <v>172</v>
      </c>
      <c r="I3117" t="s">
        <v>126</v>
      </c>
      <c r="J3117" t="s">
        <v>37</v>
      </c>
      <c r="K3117" t="s">
        <v>586</v>
      </c>
      <c r="L3117" t="s">
        <v>39</v>
      </c>
      <c r="M3117">
        <v>4449500</v>
      </c>
      <c r="N3117">
        <v>0</v>
      </c>
      <c r="O3117">
        <v>4449500</v>
      </c>
      <c r="P3117">
        <v>0</v>
      </c>
      <c r="Q3117" t="s">
        <v>2656</v>
      </c>
      <c r="R3117" t="s">
        <v>3055</v>
      </c>
      <c r="S3117" t="s">
        <v>3059</v>
      </c>
      <c r="T3117" t="s">
        <v>588</v>
      </c>
      <c r="U3117" t="s">
        <v>5173</v>
      </c>
      <c r="V3117" t="s">
        <v>5174</v>
      </c>
      <c r="W3117" t="s">
        <v>588</v>
      </c>
      <c r="X3117" t="str">
        <f t="shared" si="48"/>
        <v>Funcionamiento</v>
      </c>
      <c r="Y3117" t="s">
        <v>2654</v>
      </c>
    </row>
    <row r="3118" spans="1:25" x14ac:dyDescent="0.2">
      <c r="A3118" t="s">
        <v>3055</v>
      </c>
      <c r="B3118" t="s">
        <v>4296</v>
      </c>
      <c r="C3118" s="71" t="s">
        <v>5172</v>
      </c>
      <c r="D3118" t="s">
        <v>583</v>
      </c>
      <c r="E3118" t="s">
        <v>584</v>
      </c>
      <c r="F3118" t="s">
        <v>5158</v>
      </c>
      <c r="G3118" t="s">
        <v>2654</v>
      </c>
      <c r="H3118" t="s">
        <v>175</v>
      </c>
      <c r="I3118" t="s">
        <v>129</v>
      </c>
      <c r="J3118" t="s">
        <v>37</v>
      </c>
      <c r="K3118" t="s">
        <v>586</v>
      </c>
      <c r="L3118" t="s">
        <v>39</v>
      </c>
      <c r="M3118">
        <v>423700</v>
      </c>
      <c r="N3118">
        <v>0</v>
      </c>
      <c r="O3118">
        <v>423700</v>
      </c>
      <c r="P3118">
        <v>0</v>
      </c>
      <c r="Q3118" t="s">
        <v>2656</v>
      </c>
      <c r="R3118" t="s">
        <v>3055</v>
      </c>
      <c r="S3118" t="s">
        <v>3059</v>
      </c>
      <c r="T3118" t="s">
        <v>588</v>
      </c>
      <c r="U3118" t="s">
        <v>5173</v>
      </c>
      <c r="V3118" t="s">
        <v>5174</v>
      </c>
      <c r="W3118" t="s">
        <v>588</v>
      </c>
      <c r="X3118" t="str">
        <f t="shared" si="48"/>
        <v>Funcionamiento</v>
      </c>
      <c r="Y3118" t="s">
        <v>2654</v>
      </c>
    </row>
    <row r="3119" spans="1:25" x14ac:dyDescent="0.2">
      <c r="A3119" t="s">
        <v>3055</v>
      </c>
      <c r="B3119" t="s">
        <v>4296</v>
      </c>
      <c r="C3119" s="71" t="s">
        <v>5172</v>
      </c>
      <c r="D3119" t="s">
        <v>583</v>
      </c>
      <c r="E3119" t="s">
        <v>584</v>
      </c>
      <c r="F3119" t="s">
        <v>5158</v>
      </c>
      <c r="G3119" t="s">
        <v>2654</v>
      </c>
      <c r="H3119" t="s">
        <v>174</v>
      </c>
      <c r="I3119" t="s">
        <v>128</v>
      </c>
      <c r="J3119" t="s">
        <v>37</v>
      </c>
      <c r="K3119" t="s">
        <v>586</v>
      </c>
      <c r="L3119" t="s">
        <v>39</v>
      </c>
      <c r="M3119">
        <v>1743000</v>
      </c>
      <c r="N3119">
        <v>0</v>
      </c>
      <c r="O3119">
        <v>1743000</v>
      </c>
      <c r="P3119">
        <v>0</v>
      </c>
      <c r="Q3119" t="s">
        <v>2656</v>
      </c>
      <c r="R3119" t="s">
        <v>3055</v>
      </c>
      <c r="S3119" t="s">
        <v>3059</v>
      </c>
      <c r="T3119" t="s">
        <v>588</v>
      </c>
      <c r="U3119" t="s">
        <v>5173</v>
      </c>
      <c r="V3119" t="s">
        <v>5174</v>
      </c>
      <c r="W3119" t="s">
        <v>588</v>
      </c>
      <c r="X3119" t="str">
        <f t="shared" si="48"/>
        <v>Funcionamiento</v>
      </c>
      <c r="Y3119" t="s">
        <v>2654</v>
      </c>
    </row>
    <row r="3120" spans="1:25" x14ac:dyDescent="0.2">
      <c r="A3120" t="s">
        <v>3059</v>
      </c>
      <c r="B3120" t="s">
        <v>3062</v>
      </c>
      <c r="C3120" s="71" t="s">
        <v>5175</v>
      </c>
      <c r="D3120" t="s">
        <v>583</v>
      </c>
      <c r="E3120" t="s">
        <v>584</v>
      </c>
      <c r="F3120" t="s">
        <v>5158</v>
      </c>
      <c r="G3120" t="s">
        <v>2654</v>
      </c>
      <c r="H3120" t="s">
        <v>185</v>
      </c>
      <c r="I3120" t="s">
        <v>139</v>
      </c>
      <c r="J3120" t="s">
        <v>37</v>
      </c>
      <c r="K3120" t="s">
        <v>586</v>
      </c>
      <c r="L3120" t="s">
        <v>39</v>
      </c>
      <c r="M3120">
        <v>78400</v>
      </c>
      <c r="N3120">
        <v>0</v>
      </c>
      <c r="O3120">
        <v>78400</v>
      </c>
      <c r="P3120">
        <v>0</v>
      </c>
      <c r="Q3120" t="s">
        <v>5176</v>
      </c>
      <c r="R3120" t="s">
        <v>3059</v>
      </c>
      <c r="S3120" t="s">
        <v>3068</v>
      </c>
      <c r="T3120" t="s">
        <v>3072</v>
      </c>
      <c r="U3120" t="s">
        <v>3235</v>
      </c>
      <c r="V3120" t="s">
        <v>5177</v>
      </c>
      <c r="W3120" t="s">
        <v>588</v>
      </c>
      <c r="X3120" t="str">
        <f t="shared" si="48"/>
        <v>Funcionamiento</v>
      </c>
      <c r="Y3120" t="s">
        <v>2654</v>
      </c>
    </row>
    <row r="3121" spans="1:25" x14ac:dyDescent="0.2">
      <c r="A3121" t="s">
        <v>3059</v>
      </c>
      <c r="B3121" t="s">
        <v>3062</v>
      </c>
      <c r="C3121" s="71" t="s">
        <v>5175</v>
      </c>
      <c r="D3121" t="s">
        <v>583</v>
      </c>
      <c r="E3121" t="s">
        <v>584</v>
      </c>
      <c r="F3121" t="s">
        <v>5158</v>
      </c>
      <c r="G3121" t="s">
        <v>2654</v>
      </c>
      <c r="H3121" t="s">
        <v>191</v>
      </c>
      <c r="I3121" t="s">
        <v>146</v>
      </c>
      <c r="J3121" t="s">
        <v>37</v>
      </c>
      <c r="K3121" t="s">
        <v>586</v>
      </c>
      <c r="L3121" t="s">
        <v>39</v>
      </c>
      <c r="M3121">
        <v>258320</v>
      </c>
      <c r="N3121">
        <v>0</v>
      </c>
      <c r="O3121">
        <v>258320</v>
      </c>
      <c r="P3121">
        <v>0</v>
      </c>
      <c r="Q3121" t="s">
        <v>5176</v>
      </c>
      <c r="R3121" t="s">
        <v>3059</v>
      </c>
      <c r="S3121" t="s">
        <v>3068</v>
      </c>
      <c r="T3121" t="s">
        <v>3072</v>
      </c>
      <c r="U3121" t="s">
        <v>3235</v>
      </c>
      <c r="V3121" t="s">
        <v>5177</v>
      </c>
      <c r="W3121" t="s">
        <v>588</v>
      </c>
      <c r="X3121" t="str">
        <f t="shared" si="48"/>
        <v>Funcionamiento</v>
      </c>
      <c r="Y3121" t="s">
        <v>2654</v>
      </c>
    </row>
    <row r="3122" spans="1:25" x14ac:dyDescent="0.2">
      <c r="A3122" t="s">
        <v>3068</v>
      </c>
      <c r="B3122" t="s">
        <v>3318</v>
      </c>
      <c r="C3122" s="71" t="s">
        <v>5178</v>
      </c>
      <c r="D3122" t="s">
        <v>583</v>
      </c>
      <c r="E3122" t="s">
        <v>584</v>
      </c>
      <c r="F3122" t="s">
        <v>3087</v>
      </c>
      <c r="G3122" t="s">
        <v>2654</v>
      </c>
      <c r="H3122" t="s">
        <v>197</v>
      </c>
      <c r="I3122" t="s">
        <v>155</v>
      </c>
      <c r="J3122" t="s">
        <v>37</v>
      </c>
      <c r="K3122" t="s">
        <v>709</v>
      </c>
      <c r="L3122" t="s">
        <v>39</v>
      </c>
      <c r="M3122">
        <v>14047426</v>
      </c>
      <c r="N3122">
        <v>-12387690</v>
      </c>
      <c r="O3122">
        <v>1659736</v>
      </c>
      <c r="P3122">
        <v>821124</v>
      </c>
      <c r="Q3122" t="s">
        <v>5179</v>
      </c>
      <c r="R3122" t="s">
        <v>3068</v>
      </c>
      <c r="S3122" t="s">
        <v>8479</v>
      </c>
      <c r="T3122" t="s">
        <v>8480</v>
      </c>
      <c r="U3122" t="s">
        <v>8481</v>
      </c>
      <c r="V3122" t="s">
        <v>8482</v>
      </c>
      <c r="W3122" t="s">
        <v>588</v>
      </c>
      <c r="X3122" t="str">
        <f t="shared" si="48"/>
        <v>Inversión</v>
      </c>
      <c r="Y3122" t="s">
        <v>626</v>
      </c>
    </row>
    <row r="3123" spans="1:25" x14ac:dyDescent="0.2">
      <c r="A3123" t="s">
        <v>3065</v>
      </c>
      <c r="B3123" t="s">
        <v>3318</v>
      </c>
      <c r="C3123" s="71" t="s">
        <v>5180</v>
      </c>
      <c r="D3123" t="s">
        <v>583</v>
      </c>
      <c r="E3123" t="s">
        <v>584</v>
      </c>
      <c r="F3123" t="s">
        <v>3090</v>
      </c>
      <c r="G3123" t="s">
        <v>2654</v>
      </c>
      <c r="H3123" t="s">
        <v>198</v>
      </c>
      <c r="I3123" t="s">
        <v>157</v>
      </c>
      <c r="J3123" t="s">
        <v>48</v>
      </c>
      <c r="K3123" t="s">
        <v>596</v>
      </c>
      <c r="L3123" t="s">
        <v>39</v>
      </c>
      <c r="M3123">
        <v>2000000</v>
      </c>
      <c r="N3123">
        <v>-959838</v>
      </c>
      <c r="O3123">
        <v>1040162</v>
      </c>
      <c r="P3123">
        <v>200000</v>
      </c>
      <c r="Q3123" t="s">
        <v>2657</v>
      </c>
      <c r="R3123" t="s">
        <v>3065</v>
      </c>
      <c r="S3123" t="s">
        <v>3273</v>
      </c>
      <c r="T3123" t="s">
        <v>3564</v>
      </c>
      <c r="U3123" t="s">
        <v>6703</v>
      </c>
      <c r="V3123" t="s">
        <v>8483</v>
      </c>
      <c r="W3123" t="s">
        <v>588</v>
      </c>
      <c r="X3123" t="str">
        <f t="shared" si="48"/>
        <v>Inversión</v>
      </c>
      <c r="Y3123" t="s">
        <v>708</v>
      </c>
    </row>
    <row r="3124" spans="1:25" x14ac:dyDescent="0.2">
      <c r="A3124" t="s">
        <v>3072</v>
      </c>
      <c r="B3124" t="s">
        <v>3752</v>
      </c>
      <c r="C3124" s="71" t="s">
        <v>5181</v>
      </c>
      <c r="D3124" t="s">
        <v>583</v>
      </c>
      <c r="E3124" t="s">
        <v>584</v>
      </c>
      <c r="F3124" t="s">
        <v>5158</v>
      </c>
      <c r="G3124" t="s">
        <v>2654</v>
      </c>
      <c r="H3124" t="s">
        <v>166</v>
      </c>
      <c r="I3124" t="s">
        <v>120</v>
      </c>
      <c r="J3124" t="s">
        <v>37</v>
      </c>
      <c r="K3124" t="s">
        <v>586</v>
      </c>
      <c r="L3124" t="s">
        <v>39</v>
      </c>
      <c r="M3124">
        <v>672795</v>
      </c>
      <c r="N3124">
        <v>0</v>
      </c>
      <c r="O3124">
        <v>672795</v>
      </c>
      <c r="P3124">
        <v>0</v>
      </c>
      <c r="Q3124" t="s">
        <v>2658</v>
      </c>
      <c r="R3124" t="s">
        <v>3072</v>
      </c>
      <c r="S3124" t="s">
        <v>3592</v>
      </c>
      <c r="T3124" t="s">
        <v>588</v>
      </c>
      <c r="U3124" t="s">
        <v>5182</v>
      </c>
      <c r="V3124" t="s">
        <v>5183</v>
      </c>
      <c r="W3124" t="s">
        <v>588</v>
      </c>
      <c r="X3124" t="str">
        <f t="shared" si="48"/>
        <v>Funcionamiento</v>
      </c>
      <c r="Y3124" t="s">
        <v>2654</v>
      </c>
    </row>
    <row r="3125" spans="1:25" x14ac:dyDescent="0.2">
      <c r="A3125" t="s">
        <v>3072</v>
      </c>
      <c r="B3125" t="s">
        <v>3752</v>
      </c>
      <c r="C3125" s="71" t="s">
        <v>5181</v>
      </c>
      <c r="D3125" t="s">
        <v>583</v>
      </c>
      <c r="E3125" t="s">
        <v>584</v>
      </c>
      <c r="F3125" t="s">
        <v>5158</v>
      </c>
      <c r="G3125" t="s">
        <v>2654</v>
      </c>
      <c r="H3125" t="s">
        <v>178</v>
      </c>
      <c r="I3125" t="s">
        <v>132</v>
      </c>
      <c r="J3125" t="s">
        <v>37</v>
      </c>
      <c r="K3125" t="s">
        <v>586</v>
      </c>
      <c r="L3125" t="s">
        <v>39</v>
      </c>
      <c r="M3125">
        <v>1231011</v>
      </c>
      <c r="N3125">
        <v>0</v>
      </c>
      <c r="O3125">
        <v>1231011</v>
      </c>
      <c r="P3125">
        <v>0</v>
      </c>
      <c r="Q3125" t="s">
        <v>2658</v>
      </c>
      <c r="R3125" t="s">
        <v>3072</v>
      </c>
      <c r="S3125" t="s">
        <v>3592</v>
      </c>
      <c r="T3125" t="s">
        <v>588</v>
      </c>
      <c r="U3125" t="s">
        <v>5182</v>
      </c>
      <c r="V3125" t="s">
        <v>5183</v>
      </c>
      <c r="W3125" t="s">
        <v>588</v>
      </c>
      <c r="X3125" t="str">
        <f t="shared" si="48"/>
        <v>Funcionamiento</v>
      </c>
      <c r="Y3125" t="s">
        <v>2654</v>
      </c>
    </row>
    <row r="3126" spans="1:25" x14ac:dyDescent="0.2">
      <c r="A3126" t="s">
        <v>3072</v>
      </c>
      <c r="B3126" t="s">
        <v>3752</v>
      </c>
      <c r="C3126" s="71" t="s">
        <v>5181</v>
      </c>
      <c r="D3126" t="s">
        <v>583</v>
      </c>
      <c r="E3126" t="s">
        <v>584</v>
      </c>
      <c r="F3126" t="s">
        <v>5158</v>
      </c>
      <c r="G3126" t="s">
        <v>2654</v>
      </c>
      <c r="H3126" t="s">
        <v>192</v>
      </c>
      <c r="I3126" t="s">
        <v>147</v>
      </c>
      <c r="J3126" t="s">
        <v>37</v>
      </c>
      <c r="K3126" t="s">
        <v>586</v>
      </c>
      <c r="L3126" t="s">
        <v>39</v>
      </c>
      <c r="M3126">
        <v>564346</v>
      </c>
      <c r="N3126">
        <v>0</v>
      </c>
      <c r="O3126">
        <v>564346</v>
      </c>
      <c r="P3126">
        <v>0</v>
      </c>
      <c r="Q3126" t="s">
        <v>2658</v>
      </c>
      <c r="R3126" t="s">
        <v>3072</v>
      </c>
      <c r="S3126" t="s">
        <v>3592</v>
      </c>
      <c r="T3126" t="s">
        <v>588</v>
      </c>
      <c r="U3126" t="s">
        <v>5182</v>
      </c>
      <c r="V3126" t="s">
        <v>5183</v>
      </c>
      <c r="W3126" t="s">
        <v>588</v>
      </c>
      <c r="X3126" t="str">
        <f t="shared" si="48"/>
        <v>Funcionamiento</v>
      </c>
      <c r="Y3126" t="s">
        <v>2654</v>
      </c>
    </row>
    <row r="3127" spans="1:25" x14ac:dyDescent="0.2">
      <c r="A3127" t="s">
        <v>3072</v>
      </c>
      <c r="B3127" t="s">
        <v>3752</v>
      </c>
      <c r="C3127" s="71" t="s">
        <v>5181</v>
      </c>
      <c r="D3127" t="s">
        <v>583</v>
      </c>
      <c r="E3127" t="s">
        <v>584</v>
      </c>
      <c r="F3127" t="s">
        <v>5158</v>
      </c>
      <c r="G3127" t="s">
        <v>2654</v>
      </c>
      <c r="H3127" t="s">
        <v>169</v>
      </c>
      <c r="I3127" t="s">
        <v>123</v>
      </c>
      <c r="J3127" t="s">
        <v>37</v>
      </c>
      <c r="K3127" t="s">
        <v>586</v>
      </c>
      <c r="L3127" t="s">
        <v>39</v>
      </c>
      <c r="M3127">
        <v>1134508</v>
      </c>
      <c r="N3127">
        <v>0</v>
      </c>
      <c r="O3127">
        <v>1134508</v>
      </c>
      <c r="P3127">
        <v>0</v>
      </c>
      <c r="Q3127" t="s">
        <v>2658</v>
      </c>
      <c r="R3127" t="s">
        <v>3072</v>
      </c>
      <c r="S3127" t="s">
        <v>3592</v>
      </c>
      <c r="T3127" t="s">
        <v>588</v>
      </c>
      <c r="U3127" t="s">
        <v>5182</v>
      </c>
      <c r="V3127" t="s">
        <v>5183</v>
      </c>
      <c r="W3127" t="s">
        <v>588</v>
      </c>
      <c r="X3127" t="str">
        <f t="shared" si="48"/>
        <v>Funcionamiento</v>
      </c>
      <c r="Y3127" t="s">
        <v>2654</v>
      </c>
    </row>
    <row r="3128" spans="1:25" x14ac:dyDescent="0.2">
      <c r="A3128" t="s">
        <v>3072</v>
      </c>
      <c r="B3128" t="s">
        <v>3752</v>
      </c>
      <c r="C3128" s="71" t="s">
        <v>5181</v>
      </c>
      <c r="D3128" t="s">
        <v>583</v>
      </c>
      <c r="E3128" t="s">
        <v>584</v>
      </c>
      <c r="F3128" t="s">
        <v>5158</v>
      </c>
      <c r="G3128" t="s">
        <v>2654</v>
      </c>
      <c r="H3128" t="s">
        <v>171</v>
      </c>
      <c r="I3128" t="s">
        <v>125</v>
      </c>
      <c r="J3128" t="s">
        <v>37</v>
      </c>
      <c r="K3128" t="s">
        <v>586</v>
      </c>
      <c r="L3128" t="s">
        <v>39</v>
      </c>
      <c r="M3128">
        <v>1457776</v>
      </c>
      <c r="N3128">
        <v>0</v>
      </c>
      <c r="O3128">
        <v>1457776</v>
      </c>
      <c r="P3128">
        <v>0</v>
      </c>
      <c r="Q3128" t="s">
        <v>2658</v>
      </c>
      <c r="R3128" t="s">
        <v>3072</v>
      </c>
      <c r="S3128" t="s">
        <v>3592</v>
      </c>
      <c r="T3128" t="s">
        <v>588</v>
      </c>
      <c r="U3128" t="s">
        <v>5182</v>
      </c>
      <c r="V3128" t="s">
        <v>5183</v>
      </c>
      <c r="W3128" t="s">
        <v>588</v>
      </c>
      <c r="X3128" t="str">
        <f t="shared" si="48"/>
        <v>Funcionamiento</v>
      </c>
      <c r="Y3128" t="s">
        <v>2654</v>
      </c>
    </row>
    <row r="3129" spans="1:25" x14ac:dyDescent="0.2">
      <c r="A3129" t="s">
        <v>3072</v>
      </c>
      <c r="B3129" t="s">
        <v>3752</v>
      </c>
      <c r="C3129" s="71" t="s">
        <v>5181</v>
      </c>
      <c r="D3129" t="s">
        <v>583</v>
      </c>
      <c r="E3129" t="s">
        <v>584</v>
      </c>
      <c r="F3129" t="s">
        <v>5158</v>
      </c>
      <c r="G3129" t="s">
        <v>2654</v>
      </c>
      <c r="H3129" t="s">
        <v>181</v>
      </c>
      <c r="I3129" t="s">
        <v>135</v>
      </c>
      <c r="J3129" t="s">
        <v>37</v>
      </c>
      <c r="K3129" t="s">
        <v>586</v>
      </c>
      <c r="L3129" t="s">
        <v>39</v>
      </c>
      <c r="M3129">
        <v>2240265</v>
      </c>
      <c r="N3129">
        <v>0</v>
      </c>
      <c r="O3129">
        <v>2240265</v>
      </c>
      <c r="P3129">
        <v>0</v>
      </c>
      <c r="Q3129" t="s">
        <v>2658</v>
      </c>
      <c r="R3129" t="s">
        <v>3072</v>
      </c>
      <c r="S3129" t="s">
        <v>3592</v>
      </c>
      <c r="T3129" t="s">
        <v>588</v>
      </c>
      <c r="U3129" t="s">
        <v>5182</v>
      </c>
      <c r="V3129" t="s">
        <v>5183</v>
      </c>
      <c r="W3129" t="s">
        <v>588</v>
      </c>
      <c r="X3129" t="str">
        <f t="shared" si="48"/>
        <v>Funcionamiento</v>
      </c>
      <c r="Y3129" t="s">
        <v>2654</v>
      </c>
    </row>
    <row r="3130" spans="1:25" x14ac:dyDescent="0.2">
      <c r="A3130" t="s">
        <v>3072</v>
      </c>
      <c r="B3130" t="s">
        <v>3752</v>
      </c>
      <c r="C3130" s="71" t="s">
        <v>5181</v>
      </c>
      <c r="D3130" t="s">
        <v>583</v>
      </c>
      <c r="E3130" t="s">
        <v>584</v>
      </c>
      <c r="F3130" t="s">
        <v>5158</v>
      </c>
      <c r="G3130" t="s">
        <v>2654</v>
      </c>
      <c r="H3130" t="s">
        <v>167</v>
      </c>
      <c r="I3130" t="s">
        <v>3051</v>
      </c>
      <c r="J3130" t="s">
        <v>37</v>
      </c>
      <c r="K3130" t="s">
        <v>586</v>
      </c>
      <c r="L3130" t="s">
        <v>39</v>
      </c>
      <c r="M3130">
        <v>689122</v>
      </c>
      <c r="N3130">
        <v>0</v>
      </c>
      <c r="O3130">
        <v>689122</v>
      </c>
      <c r="P3130">
        <v>0</v>
      </c>
      <c r="Q3130" t="s">
        <v>2658</v>
      </c>
      <c r="R3130" t="s">
        <v>3072</v>
      </c>
      <c r="S3130" t="s">
        <v>3592</v>
      </c>
      <c r="T3130" t="s">
        <v>588</v>
      </c>
      <c r="U3130" t="s">
        <v>5182</v>
      </c>
      <c r="V3130" t="s">
        <v>5183</v>
      </c>
      <c r="W3130" t="s">
        <v>588</v>
      </c>
      <c r="X3130" t="str">
        <f t="shared" si="48"/>
        <v>Funcionamiento</v>
      </c>
      <c r="Y3130" t="s">
        <v>2654</v>
      </c>
    </row>
    <row r="3131" spans="1:25" x14ac:dyDescent="0.2">
      <c r="A3131" t="s">
        <v>3072</v>
      </c>
      <c r="B3131" t="s">
        <v>3752</v>
      </c>
      <c r="C3131" s="71" t="s">
        <v>5181</v>
      </c>
      <c r="D3131" t="s">
        <v>583</v>
      </c>
      <c r="E3131" t="s">
        <v>584</v>
      </c>
      <c r="F3131" t="s">
        <v>5158</v>
      </c>
      <c r="G3131" t="s">
        <v>2654</v>
      </c>
      <c r="H3131" t="s">
        <v>180</v>
      </c>
      <c r="I3131" t="s">
        <v>134</v>
      </c>
      <c r="J3131" t="s">
        <v>37</v>
      </c>
      <c r="K3131" t="s">
        <v>586</v>
      </c>
      <c r="L3131" t="s">
        <v>39</v>
      </c>
      <c r="M3131">
        <v>110493</v>
      </c>
      <c r="N3131">
        <v>0</v>
      </c>
      <c r="O3131">
        <v>110493</v>
      </c>
      <c r="P3131">
        <v>0</v>
      </c>
      <c r="Q3131" t="s">
        <v>2658</v>
      </c>
      <c r="R3131" t="s">
        <v>3072</v>
      </c>
      <c r="S3131" t="s">
        <v>3592</v>
      </c>
      <c r="T3131" t="s">
        <v>588</v>
      </c>
      <c r="U3131" t="s">
        <v>5182</v>
      </c>
      <c r="V3131" t="s">
        <v>5183</v>
      </c>
      <c r="W3131" t="s">
        <v>588</v>
      </c>
      <c r="X3131" t="str">
        <f t="shared" si="48"/>
        <v>Funcionamiento</v>
      </c>
      <c r="Y3131" t="s">
        <v>2654</v>
      </c>
    </row>
    <row r="3132" spans="1:25" x14ac:dyDescent="0.2">
      <c r="A3132" t="s">
        <v>3072</v>
      </c>
      <c r="B3132" t="s">
        <v>3752</v>
      </c>
      <c r="C3132" s="71" t="s">
        <v>5181</v>
      </c>
      <c r="D3132" t="s">
        <v>583</v>
      </c>
      <c r="E3132" t="s">
        <v>584</v>
      </c>
      <c r="F3132" t="s">
        <v>5158</v>
      </c>
      <c r="G3132" t="s">
        <v>2654</v>
      </c>
      <c r="H3132" t="s">
        <v>164</v>
      </c>
      <c r="I3132" t="s">
        <v>118</v>
      </c>
      <c r="J3132" t="s">
        <v>37</v>
      </c>
      <c r="K3132" t="s">
        <v>586</v>
      </c>
      <c r="L3132" t="s">
        <v>39</v>
      </c>
      <c r="M3132">
        <v>34956004</v>
      </c>
      <c r="N3132">
        <v>0</v>
      </c>
      <c r="O3132">
        <v>34956004</v>
      </c>
      <c r="P3132">
        <v>0</v>
      </c>
      <c r="Q3132" t="s">
        <v>2658</v>
      </c>
      <c r="R3132" t="s">
        <v>3072</v>
      </c>
      <c r="S3132" t="s">
        <v>3592</v>
      </c>
      <c r="T3132" t="s">
        <v>588</v>
      </c>
      <c r="U3132" t="s">
        <v>5182</v>
      </c>
      <c r="V3132" t="s">
        <v>5183</v>
      </c>
      <c r="W3132" t="s">
        <v>588</v>
      </c>
      <c r="X3132" t="str">
        <f t="shared" si="48"/>
        <v>Funcionamiento</v>
      </c>
      <c r="Y3132" t="s">
        <v>2654</v>
      </c>
    </row>
    <row r="3133" spans="1:25" x14ac:dyDescent="0.2">
      <c r="A3133" t="s">
        <v>3064</v>
      </c>
      <c r="B3133" t="s">
        <v>3332</v>
      </c>
      <c r="C3133" s="71" t="s">
        <v>5184</v>
      </c>
      <c r="D3133" t="s">
        <v>583</v>
      </c>
      <c r="E3133" t="s">
        <v>584</v>
      </c>
      <c r="F3133" t="s">
        <v>5158</v>
      </c>
      <c r="G3133" t="s">
        <v>2654</v>
      </c>
      <c r="H3133" t="s">
        <v>175</v>
      </c>
      <c r="I3133" t="s">
        <v>129</v>
      </c>
      <c r="J3133" t="s">
        <v>37</v>
      </c>
      <c r="K3133" t="s">
        <v>586</v>
      </c>
      <c r="L3133" t="s">
        <v>39</v>
      </c>
      <c r="M3133">
        <v>477700</v>
      </c>
      <c r="N3133">
        <v>0</v>
      </c>
      <c r="O3133">
        <v>477700</v>
      </c>
      <c r="P3133">
        <v>0</v>
      </c>
      <c r="Q3133" t="s">
        <v>2659</v>
      </c>
      <c r="R3133" t="s">
        <v>3064</v>
      </c>
      <c r="S3133" t="s">
        <v>3071</v>
      </c>
      <c r="T3133" t="s">
        <v>588</v>
      </c>
      <c r="U3133" t="s">
        <v>5185</v>
      </c>
      <c r="V3133" t="s">
        <v>5186</v>
      </c>
      <c r="W3133" t="s">
        <v>588</v>
      </c>
      <c r="X3133" t="str">
        <f t="shared" si="48"/>
        <v>Funcionamiento</v>
      </c>
      <c r="Y3133" t="s">
        <v>2654</v>
      </c>
    </row>
    <row r="3134" spans="1:25" x14ac:dyDescent="0.2">
      <c r="A3134" t="s">
        <v>3064</v>
      </c>
      <c r="B3134" t="s">
        <v>3332</v>
      </c>
      <c r="C3134" s="71" t="s">
        <v>5184</v>
      </c>
      <c r="D3134" t="s">
        <v>583</v>
      </c>
      <c r="E3134" t="s">
        <v>584</v>
      </c>
      <c r="F3134" t="s">
        <v>5158</v>
      </c>
      <c r="G3134" t="s">
        <v>2654</v>
      </c>
      <c r="H3134" t="s">
        <v>173</v>
      </c>
      <c r="I3134" t="s">
        <v>127</v>
      </c>
      <c r="J3134" t="s">
        <v>37</v>
      </c>
      <c r="K3134" t="s">
        <v>586</v>
      </c>
      <c r="L3134" t="s">
        <v>39</v>
      </c>
      <c r="M3134">
        <v>3115700</v>
      </c>
      <c r="N3134">
        <v>0</v>
      </c>
      <c r="O3134">
        <v>3115700</v>
      </c>
      <c r="P3134">
        <v>0</v>
      </c>
      <c r="Q3134" t="s">
        <v>2659</v>
      </c>
      <c r="R3134" t="s">
        <v>3064</v>
      </c>
      <c r="S3134" t="s">
        <v>3071</v>
      </c>
      <c r="T3134" t="s">
        <v>588</v>
      </c>
      <c r="U3134" t="s">
        <v>5185</v>
      </c>
      <c r="V3134" t="s">
        <v>5186</v>
      </c>
      <c r="W3134" t="s">
        <v>588</v>
      </c>
      <c r="X3134" t="str">
        <f t="shared" si="48"/>
        <v>Funcionamiento</v>
      </c>
      <c r="Y3134" t="s">
        <v>2654</v>
      </c>
    </row>
    <row r="3135" spans="1:25" x14ac:dyDescent="0.2">
      <c r="A3135" t="s">
        <v>3064</v>
      </c>
      <c r="B3135" t="s">
        <v>3332</v>
      </c>
      <c r="C3135" s="71" t="s">
        <v>5184</v>
      </c>
      <c r="D3135" t="s">
        <v>583</v>
      </c>
      <c r="E3135" t="s">
        <v>584</v>
      </c>
      <c r="F3135" t="s">
        <v>5158</v>
      </c>
      <c r="G3135" t="s">
        <v>2654</v>
      </c>
      <c r="H3135" t="s">
        <v>172</v>
      </c>
      <c r="I3135" t="s">
        <v>126</v>
      </c>
      <c r="J3135" t="s">
        <v>37</v>
      </c>
      <c r="K3135" t="s">
        <v>586</v>
      </c>
      <c r="L3135" t="s">
        <v>39</v>
      </c>
      <c r="M3135">
        <v>4398500</v>
      </c>
      <c r="N3135">
        <v>0</v>
      </c>
      <c r="O3135">
        <v>4398500</v>
      </c>
      <c r="P3135">
        <v>0</v>
      </c>
      <c r="Q3135" t="s">
        <v>2659</v>
      </c>
      <c r="R3135" t="s">
        <v>3064</v>
      </c>
      <c r="S3135" t="s">
        <v>3071</v>
      </c>
      <c r="T3135" t="s">
        <v>588</v>
      </c>
      <c r="U3135" t="s">
        <v>5185</v>
      </c>
      <c r="V3135" t="s">
        <v>5186</v>
      </c>
      <c r="W3135" t="s">
        <v>588</v>
      </c>
      <c r="X3135" t="str">
        <f t="shared" si="48"/>
        <v>Funcionamiento</v>
      </c>
      <c r="Y3135" t="s">
        <v>2654</v>
      </c>
    </row>
    <row r="3136" spans="1:25" x14ac:dyDescent="0.2">
      <c r="A3136" t="s">
        <v>3064</v>
      </c>
      <c r="B3136" t="s">
        <v>3332</v>
      </c>
      <c r="C3136" s="71" t="s">
        <v>5184</v>
      </c>
      <c r="D3136" t="s">
        <v>583</v>
      </c>
      <c r="E3136" t="s">
        <v>584</v>
      </c>
      <c r="F3136" t="s">
        <v>5158</v>
      </c>
      <c r="G3136" t="s">
        <v>2654</v>
      </c>
      <c r="H3136" t="s">
        <v>176</v>
      </c>
      <c r="I3136" t="s">
        <v>130</v>
      </c>
      <c r="J3136" t="s">
        <v>37</v>
      </c>
      <c r="K3136" t="s">
        <v>586</v>
      </c>
      <c r="L3136" t="s">
        <v>39</v>
      </c>
      <c r="M3136">
        <v>1167500</v>
      </c>
      <c r="N3136">
        <v>0</v>
      </c>
      <c r="O3136">
        <v>1167500</v>
      </c>
      <c r="P3136">
        <v>0</v>
      </c>
      <c r="Q3136" t="s">
        <v>2659</v>
      </c>
      <c r="R3136" t="s">
        <v>3064</v>
      </c>
      <c r="S3136" t="s">
        <v>3071</v>
      </c>
      <c r="T3136" t="s">
        <v>588</v>
      </c>
      <c r="U3136" t="s">
        <v>5185</v>
      </c>
      <c r="V3136" t="s">
        <v>5186</v>
      </c>
      <c r="W3136" t="s">
        <v>588</v>
      </c>
      <c r="X3136" t="str">
        <f t="shared" si="48"/>
        <v>Funcionamiento</v>
      </c>
      <c r="Y3136" t="s">
        <v>2654</v>
      </c>
    </row>
    <row r="3137" spans="1:25" x14ac:dyDescent="0.2">
      <c r="A3137" t="s">
        <v>3064</v>
      </c>
      <c r="B3137" t="s">
        <v>3332</v>
      </c>
      <c r="C3137" s="71" t="s">
        <v>5184</v>
      </c>
      <c r="D3137" t="s">
        <v>583</v>
      </c>
      <c r="E3137" t="s">
        <v>584</v>
      </c>
      <c r="F3137" t="s">
        <v>5158</v>
      </c>
      <c r="G3137" t="s">
        <v>2654</v>
      </c>
      <c r="H3137" t="s">
        <v>174</v>
      </c>
      <c r="I3137" t="s">
        <v>128</v>
      </c>
      <c r="J3137" t="s">
        <v>37</v>
      </c>
      <c r="K3137" t="s">
        <v>586</v>
      </c>
      <c r="L3137" t="s">
        <v>39</v>
      </c>
      <c r="M3137">
        <v>1556000</v>
      </c>
      <c r="N3137">
        <v>0</v>
      </c>
      <c r="O3137">
        <v>1556000</v>
      </c>
      <c r="P3137">
        <v>0</v>
      </c>
      <c r="Q3137" t="s">
        <v>2659</v>
      </c>
      <c r="R3137" t="s">
        <v>3064</v>
      </c>
      <c r="S3137" t="s">
        <v>3071</v>
      </c>
      <c r="T3137" t="s">
        <v>588</v>
      </c>
      <c r="U3137" t="s">
        <v>5185</v>
      </c>
      <c r="V3137" t="s">
        <v>5186</v>
      </c>
      <c r="W3137" t="s">
        <v>588</v>
      </c>
      <c r="X3137" t="str">
        <f t="shared" si="48"/>
        <v>Funcionamiento</v>
      </c>
      <c r="Y3137" t="s">
        <v>2654</v>
      </c>
    </row>
    <row r="3138" spans="1:25" x14ac:dyDescent="0.2">
      <c r="A3138" t="s">
        <v>3064</v>
      </c>
      <c r="B3138" t="s">
        <v>3332</v>
      </c>
      <c r="C3138" s="71" t="s">
        <v>5184</v>
      </c>
      <c r="D3138" t="s">
        <v>583</v>
      </c>
      <c r="E3138" t="s">
        <v>584</v>
      </c>
      <c r="F3138" t="s">
        <v>5158</v>
      </c>
      <c r="G3138" t="s">
        <v>2654</v>
      </c>
      <c r="H3138" t="s">
        <v>177</v>
      </c>
      <c r="I3138" t="s">
        <v>131</v>
      </c>
      <c r="J3138" t="s">
        <v>37</v>
      </c>
      <c r="K3138" t="s">
        <v>586</v>
      </c>
      <c r="L3138" t="s">
        <v>39</v>
      </c>
      <c r="M3138">
        <v>778300</v>
      </c>
      <c r="N3138">
        <v>0</v>
      </c>
      <c r="O3138">
        <v>778300</v>
      </c>
      <c r="P3138">
        <v>0</v>
      </c>
      <c r="Q3138" t="s">
        <v>2659</v>
      </c>
      <c r="R3138" t="s">
        <v>3064</v>
      </c>
      <c r="S3138" t="s">
        <v>3071</v>
      </c>
      <c r="T3138" t="s">
        <v>588</v>
      </c>
      <c r="U3138" t="s">
        <v>5185</v>
      </c>
      <c r="V3138" t="s">
        <v>5186</v>
      </c>
      <c r="W3138" t="s">
        <v>588</v>
      </c>
      <c r="X3138" t="str">
        <f t="shared" ref="X3138:X3201" si="49">IF(LEFT(H3138,1)="C","Inversión","Funcionamiento")</f>
        <v>Funcionamiento</v>
      </c>
      <c r="Y3138" t="s">
        <v>2654</v>
      </c>
    </row>
    <row r="3139" spans="1:25" x14ac:dyDescent="0.2">
      <c r="A3139" t="s">
        <v>3071</v>
      </c>
      <c r="B3139" t="s">
        <v>3100</v>
      </c>
      <c r="C3139" s="71" t="s">
        <v>5187</v>
      </c>
      <c r="D3139" t="s">
        <v>583</v>
      </c>
      <c r="E3139" t="s">
        <v>584</v>
      </c>
      <c r="F3139" t="s">
        <v>3087</v>
      </c>
      <c r="G3139" t="s">
        <v>2654</v>
      </c>
      <c r="H3139" t="s">
        <v>197</v>
      </c>
      <c r="I3139" t="s">
        <v>155</v>
      </c>
      <c r="J3139" t="s">
        <v>37</v>
      </c>
      <c r="K3139" t="s">
        <v>586</v>
      </c>
      <c r="L3139" t="s">
        <v>39</v>
      </c>
      <c r="M3139">
        <v>54606960</v>
      </c>
      <c r="N3139">
        <v>0</v>
      </c>
      <c r="O3139">
        <v>54606960</v>
      </c>
      <c r="P3139">
        <v>0</v>
      </c>
      <c r="Q3139" t="s">
        <v>5188</v>
      </c>
      <c r="R3139" t="s">
        <v>3071</v>
      </c>
      <c r="S3139" t="s">
        <v>3323</v>
      </c>
      <c r="T3139" t="s">
        <v>5189</v>
      </c>
      <c r="U3139" t="s">
        <v>9285</v>
      </c>
      <c r="V3139" t="s">
        <v>9286</v>
      </c>
      <c r="W3139" t="s">
        <v>588</v>
      </c>
      <c r="X3139" t="str">
        <f t="shared" si="49"/>
        <v>Inversión</v>
      </c>
      <c r="Y3139" t="s">
        <v>626</v>
      </c>
    </row>
    <row r="3140" spans="1:25" x14ac:dyDescent="0.2">
      <c r="A3140" t="s">
        <v>3088</v>
      </c>
      <c r="B3140" t="s">
        <v>3100</v>
      </c>
      <c r="C3140" s="71" t="s">
        <v>5190</v>
      </c>
      <c r="D3140" t="s">
        <v>583</v>
      </c>
      <c r="E3140" t="s">
        <v>584</v>
      </c>
      <c r="F3140" t="s">
        <v>3087</v>
      </c>
      <c r="G3140" t="s">
        <v>2654</v>
      </c>
      <c r="H3140" t="s">
        <v>197</v>
      </c>
      <c r="I3140" t="s">
        <v>155</v>
      </c>
      <c r="J3140" t="s">
        <v>37</v>
      </c>
      <c r="K3140" t="s">
        <v>586</v>
      </c>
      <c r="L3140" t="s">
        <v>39</v>
      </c>
      <c r="M3140">
        <v>73225012</v>
      </c>
      <c r="N3140">
        <v>0</v>
      </c>
      <c r="O3140">
        <v>73225012</v>
      </c>
      <c r="P3140">
        <v>2</v>
      </c>
      <c r="Q3140" t="s">
        <v>2660</v>
      </c>
      <c r="R3140" t="s">
        <v>3088</v>
      </c>
      <c r="S3140" t="s">
        <v>11592</v>
      </c>
      <c r="T3140" t="s">
        <v>5191</v>
      </c>
      <c r="U3140" t="s">
        <v>9287</v>
      </c>
      <c r="V3140" t="s">
        <v>9288</v>
      </c>
      <c r="W3140" t="s">
        <v>588</v>
      </c>
      <c r="X3140" t="str">
        <f t="shared" si="49"/>
        <v>Inversión</v>
      </c>
      <c r="Y3140" t="s">
        <v>626</v>
      </c>
    </row>
    <row r="3141" spans="1:25" x14ac:dyDescent="0.2">
      <c r="A3141" t="s">
        <v>3088</v>
      </c>
      <c r="B3141" t="s">
        <v>3100</v>
      </c>
      <c r="C3141" s="71" t="s">
        <v>5190</v>
      </c>
      <c r="D3141" t="s">
        <v>583</v>
      </c>
      <c r="E3141" t="s">
        <v>584</v>
      </c>
      <c r="F3141" t="s">
        <v>3087</v>
      </c>
      <c r="G3141" t="s">
        <v>2654</v>
      </c>
      <c r="H3141" t="s">
        <v>197</v>
      </c>
      <c r="I3141" t="s">
        <v>155</v>
      </c>
      <c r="J3141" t="s">
        <v>37</v>
      </c>
      <c r="K3141" t="s">
        <v>709</v>
      </c>
      <c r="L3141" t="s">
        <v>39</v>
      </c>
      <c r="M3141">
        <v>0</v>
      </c>
      <c r="N3141">
        <v>12387690</v>
      </c>
      <c r="O3141">
        <v>12387690</v>
      </c>
      <c r="P3141">
        <v>385395</v>
      </c>
      <c r="Q3141" t="s">
        <v>2660</v>
      </c>
      <c r="R3141" t="s">
        <v>3088</v>
      </c>
      <c r="S3141" t="s">
        <v>11592</v>
      </c>
      <c r="T3141" t="s">
        <v>5191</v>
      </c>
      <c r="U3141" t="s">
        <v>9287</v>
      </c>
      <c r="V3141" t="s">
        <v>9288</v>
      </c>
      <c r="W3141" t="s">
        <v>588</v>
      </c>
      <c r="X3141" t="str">
        <f t="shared" si="49"/>
        <v>Inversión</v>
      </c>
      <c r="Y3141" t="s">
        <v>626</v>
      </c>
    </row>
    <row r="3142" spans="1:25" x14ac:dyDescent="0.2">
      <c r="A3142" t="s">
        <v>3091</v>
      </c>
      <c r="B3142" t="s">
        <v>3120</v>
      </c>
      <c r="C3142" s="71" t="s">
        <v>5192</v>
      </c>
      <c r="D3142" t="s">
        <v>583</v>
      </c>
      <c r="E3142" t="s">
        <v>584</v>
      </c>
      <c r="F3142" t="s">
        <v>5158</v>
      </c>
      <c r="G3142" t="s">
        <v>2654</v>
      </c>
      <c r="H3142" t="s">
        <v>194</v>
      </c>
      <c r="I3142" t="s">
        <v>149</v>
      </c>
      <c r="J3142" t="s">
        <v>37</v>
      </c>
      <c r="K3142" t="s">
        <v>586</v>
      </c>
      <c r="L3142" t="s">
        <v>39</v>
      </c>
      <c r="M3142">
        <v>7212854</v>
      </c>
      <c r="N3142">
        <v>0</v>
      </c>
      <c r="O3142">
        <v>7212854</v>
      </c>
      <c r="P3142">
        <v>0</v>
      </c>
      <c r="Q3142" t="s">
        <v>2661</v>
      </c>
      <c r="R3142" t="s">
        <v>3091</v>
      </c>
      <c r="S3142" t="s">
        <v>3114</v>
      </c>
      <c r="T3142" t="s">
        <v>3138</v>
      </c>
      <c r="U3142" t="s">
        <v>3292</v>
      </c>
      <c r="V3142" t="s">
        <v>5193</v>
      </c>
      <c r="W3142" t="s">
        <v>588</v>
      </c>
      <c r="X3142" t="str">
        <f t="shared" si="49"/>
        <v>Funcionamiento</v>
      </c>
      <c r="Y3142" t="s">
        <v>2654</v>
      </c>
    </row>
    <row r="3143" spans="1:25" x14ac:dyDescent="0.2">
      <c r="A3143" t="s">
        <v>3082</v>
      </c>
      <c r="B3143" t="s">
        <v>4220</v>
      </c>
      <c r="C3143" s="71" t="s">
        <v>5194</v>
      </c>
      <c r="D3143" t="s">
        <v>583</v>
      </c>
      <c r="E3143" t="s">
        <v>584</v>
      </c>
      <c r="F3143" t="s">
        <v>5158</v>
      </c>
      <c r="G3143" t="s">
        <v>2654</v>
      </c>
      <c r="H3143" t="s">
        <v>195</v>
      </c>
      <c r="I3143" t="s">
        <v>150</v>
      </c>
      <c r="J3143" t="s">
        <v>48</v>
      </c>
      <c r="K3143" t="s">
        <v>596</v>
      </c>
      <c r="L3143" t="s">
        <v>39</v>
      </c>
      <c r="M3143">
        <v>3116279</v>
      </c>
      <c r="N3143">
        <v>0</v>
      </c>
      <c r="O3143">
        <v>3116279</v>
      </c>
      <c r="P3143">
        <v>0</v>
      </c>
      <c r="Q3143" t="s">
        <v>2662</v>
      </c>
      <c r="R3143" t="s">
        <v>3082</v>
      </c>
      <c r="S3143" t="s">
        <v>3103</v>
      </c>
      <c r="T3143" t="s">
        <v>3145</v>
      </c>
      <c r="U3143" t="s">
        <v>3527</v>
      </c>
      <c r="V3143" t="s">
        <v>5195</v>
      </c>
      <c r="W3143" t="s">
        <v>588</v>
      </c>
      <c r="X3143" t="str">
        <f t="shared" si="49"/>
        <v>Funcionamiento</v>
      </c>
      <c r="Y3143" t="s">
        <v>2654</v>
      </c>
    </row>
    <row r="3144" spans="1:25" x14ac:dyDescent="0.2">
      <c r="A3144" t="s">
        <v>3102</v>
      </c>
      <c r="B3144" t="s">
        <v>3508</v>
      </c>
      <c r="C3144" s="71" t="s">
        <v>5196</v>
      </c>
      <c r="D3144" t="s">
        <v>583</v>
      </c>
      <c r="E3144" t="s">
        <v>584</v>
      </c>
      <c r="F3144" t="s">
        <v>5158</v>
      </c>
      <c r="G3144" t="s">
        <v>2654</v>
      </c>
      <c r="H3144" t="s">
        <v>181</v>
      </c>
      <c r="I3144" t="s">
        <v>135</v>
      </c>
      <c r="J3144" t="s">
        <v>37</v>
      </c>
      <c r="K3144" t="s">
        <v>586</v>
      </c>
      <c r="L3144" t="s">
        <v>39</v>
      </c>
      <c r="M3144">
        <v>2584371</v>
      </c>
      <c r="N3144">
        <v>0</v>
      </c>
      <c r="O3144">
        <v>2584371</v>
      </c>
      <c r="P3144">
        <v>0</v>
      </c>
      <c r="Q3144" t="s">
        <v>2663</v>
      </c>
      <c r="R3144" t="s">
        <v>3102</v>
      </c>
      <c r="S3144" t="s">
        <v>5197</v>
      </c>
      <c r="T3144" t="s">
        <v>588</v>
      </c>
      <c r="U3144" t="s">
        <v>5198</v>
      </c>
      <c r="V3144" t="s">
        <v>5199</v>
      </c>
      <c r="W3144" t="s">
        <v>588</v>
      </c>
      <c r="X3144" t="str">
        <f t="shared" si="49"/>
        <v>Funcionamiento</v>
      </c>
      <c r="Y3144" t="s">
        <v>2654</v>
      </c>
    </row>
    <row r="3145" spans="1:25" x14ac:dyDescent="0.2">
      <c r="A3145" t="s">
        <v>3102</v>
      </c>
      <c r="B3145" t="s">
        <v>3508</v>
      </c>
      <c r="C3145" s="71" t="s">
        <v>5196</v>
      </c>
      <c r="D3145" t="s">
        <v>583</v>
      </c>
      <c r="E3145" t="s">
        <v>584</v>
      </c>
      <c r="F3145" t="s">
        <v>5158</v>
      </c>
      <c r="G3145" t="s">
        <v>2654</v>
      </c>
      <c r="H3145" t="s">
        <v>164</v>
      </c>
      <c r="I3145" t="s">
        <v>118</v>
      </c>
      <c r="J3145" t="s">
        <v>37</v>
      </c>
      <c r="K3145" t="s">
        <v>586</v>
      </c>
      <c r="L3145" t="s">
        <v>39</v>
      </c>
      <c r="M3145">
        <v>36495618</v>
      </c>
      <c r="N3145">
        <v>0</v>
      </c>
      <c r="O3145">
        <v>36495618</v>
      </c>
      <c r="P3145">
        <v>0</v>
      </c>
      <c r="Q3145" t="s">
        <v>2663</v>
      </c>
      <c r="R3145" t="s">
        <v>3102</v>
      </c>
      <c r="S3145" t="s">
        <v>5197</v>
      </c>
      <c r="T3145" t="s">
        <v>588</v>
      </c>
      <c r="U3145" t="s">
        <v>5198</v>
      </c>
      <c r="V3145" t="s">
        <v>5199</v>
      </c>
      <c r="W3145" t="s">
        <v>588</v>
      </c>
      <c r="X3145" t="str">
        <f t="shared" si="49"/>
        <v>Funcionamiento</v>
      </c>
      <c r="Y3145" t="s">
        <v>2654</v>
      </c>
    </row>
    <row r="3146" spans="1:25" x14ac:dyDescent="0.2">
      <c r="A3146" t="s">
        <v>3102</v>
      </c>
      <c r="B3146" t="s">
        <v>3508</v>
      </c>
      <c r="C3146" s="71" t="s">
        <v>5196</v>
      </c>
      <c r="D3146" t="s">
        <v>583</v>
      </c>
      <c r="E3146" t="s">
        <v>584</v>
      </c>
      <c r="F3146" t="s">
        <v>5158</v>
      </c>
      <c r="G3146" t="s">
        <v>2654</v>
      </c>
      <c r="H3146" t="s">
        <v>166</v>
      </c>
      <c r="I3146" t="s">
        <v>120</v>
      </c>
      <c r="J3146" t="s">
        <v>37</v>
      </c>
      <c r="K3146" t="s">
        <v>586</v>
      </c>
      <c r="L3146" t="s">
        <v>39</v>
      </c>
      <c r="M3146">
        <v>603071</v>
      </c>
      <c r="N3146">
        <v>0</v>
      </c>
      <c r="O3146">
        <v>603071</v>
      </c>
      <c r="P3146">
        <v>0</v>
      </c>
      <c r="Q3146" t="s">
        <v>2663</v>
      </c>
      <c r="R3146" t="s">
        <v>3102</v>
      </c>
      <c r="S3146" t="s">
        <v>5197</v>
      </c>
      <c r="T3146" t="s">
        <v>588</v>
      </c>
      <c r="U3146" t="s">
        <v>5198</v>
      </c>
      <c r="V3146" t="s">
        <v>5199</v>
      </c>
      <c r="W3146" t="s">
        <v>588</v>
      </c>
      <c r="X3146" t="str">
        <f t="shared" si="49"/>
        <v>Funcionamiento</v>
      </c>
      <c r="Y3146" t="s">
        <v>2654</v>
      </c>
    </row>
    <row r="3147" spans="1:25" x14ac:dyDescent="0.2">
      <c r="A3147" t="s">
        <v>3102</v>
      </c>
      <c r="B3147" t="s">
        <v>3508</v>
      </c>
      <c r="C3147" s="71" t="s">
        <v>5196</v>
      </c>
      <c r="D3147" t="s">
        <v>583</v>
      </c>
      <c r="E3147" t="s">
        <v>584</v>
      </c>
      <c r="F3147" t="s">
        <v>5158</v>
      </c>
      <c r="G3147" t="s">
        <v>2654</v>
      </c>
      <c r="H3147" t="s">
        <v>167</v>
      </c>
      <c r="I3147" t="s">
        <v>3051</v>
      </c>
      <c r="J3147" t="s">
        <v>37</v>
      </c>
      <c r="K3147" t="s">
        <v>586</v>
      </c>
      <c r="L3147" t="s">
        <v>39</v>
      </c>
      <c r="M3147">
        <v>1069681</v>
      </c>
      <c r="N3147">
        <v>0</v>
      </c>
      <c r="O3147">
        <v>1069681</v>
      </c>
      <c r="P3147">
        <v>0</v>
      </c>
      <c r="Q3147" t="s">
        <v>2663</v>
      </c>
      <c r="R3147" t="s">
        <v>3102</v>
      </c>
      <c r="S3147" t="s">
        <v>5197</v>
      </c>
      <c r="T3147" t="s">
        <v>588</v>
      </c>
      <c r="U3147" t="s">
        <v>5198</v>
      </c>
      <c r="V3147" t="s">
        <v>5199</v>
      </c>
      <c r="W3147" t="s">
        <v>588</v>
      </c>
      <c r="X3147" t="str">
        <f t="shared" si="49"/>
        <v>Funcionamiento</v>
      </c>
      <c r="Y3147" t="s">
        <v>2654</v>
      </c>
    </row>
    <row r="3148" spans="1:25" x14ac:dyDescent="0.2">
      <c r="A3148" t="s">
        <v>3102</v>
      </c>
      <c r="B3148" t="s">
        <v>3508</v>
      </c>
      <c r="C3148" s="71" t="s">
        <v>5196</v>
      </c>
      <c r="D3148" t="s">
        <v>583</v>
      </c>
      <c r="E3148" t="s">
        <v>584</v>
      </c>
      <c r="F3148" t="s">
        <v>5158</v>
      </c>
      <c r="G3148" t="s">
        <v>2654</v>
      </c>
      <c r="H3148" t="s">
        <v>178</v>
      </c>
      <c r="I3148" t="s">
        <v>132</v>
      </c>
      <c r="J3148" t="s">
        <v>37</v>
      </c>
      <c r="K3148" t="s">
        <v>586</v>
      </c>
      <c r="L3148" t="s">
        <v>39</v>
      </c>
      <c r="M3148">
        <v>237085</v>
      </c>
      <c r="N3148">
        <v>0</v>
      </c>
      <c r="O3148">
        <v>237085</v>
      </c>
      <c r="P3148">
        <v>0</v>
      </c>
      <c r="Q3148" t="s">
        <v>2663</v>
      </c>
      <c r="R3148" t="s">
        <v>3102</v>
      </c>
      <c r="S3148" t="s">
        <v>5197</v>
      </c>
      <c r="T3148" t="s">
        <v>588</v>
      </c>
      <c r="U3148" t="s">
        <v>5198</v>
      </c>
      <c r="V3148" t="s">
        <v>5199</v>
      </c>
      <c r="W3148" t="s">
        <v>588</v>
      </c>
      <c r="X3148" t="str">
        <f t="shared" si="49"/>
        <v>Funcionamiento</v>
      </c>
      <c r="Y3148" t="s">
        <v>2654</v>
      </c>
    </row>
    <row r="3149" spans="1:25" x14ac:dyDescent="0.2">
      <c r="A3149" t="s">
        <v>3102</v>
      </c>
      <c r="B3149" t="s">
        <v>3508</v>
      </c>
      <c r="C3149" s="71" t="s">
        <v>5196</v>
      </c>
      <c r="D3149" t="s">
        <v>583</v>
      </c>
      <c r="E3149" t="s">
        <v>584</v>
      </c>
      <c r="F3149" t="s">
        <v>5158</v>
      </c>
      <c r="G3149" t="s">
        <v>2654</v>
      </c>
      <c r="H3149" t="s">
        <v>192</v>
      </c>
      <c r="I3149" t="s">
        <v>147</v>
      </c>
      <c r="J3149" t="s">
        <v>37</v>
      </c>
      <c r="K3149" t="s">
        <v>586</v>
      </c>
      <c r="L3149" t="s">
        <v>39</v>
      </c>
      <c r="M3149">
        <v>431678</v>
      </c>
      <c r="N3149">
        <v>0</v>
      </c>
      <c r="O3149">
        <v>431678</v>
      </c>
      <c r="P3149">
        <v>0</v>
      </c>
      <c r="Q3149" t="s">
        <v>2663</v>
      </c>
      <c r="R3149" t="s">
        <v>3102</v>
      </c>
      <c r="S3149" t="s">
        <v>5197</v>
      </c>
      <c r="T3149" t="s">
        <v>588</v>
      </c>
      <c r="U3149" t="s">
        <v>5198</v>
      </c>
      <c r="V3149" t="s">
        <v>5199</v>
      </c>
      <c r="W3149" t="s">
        <v>588</v>
      </c>
      <c r="X3149" t="str">
        <f t="shared" si="49"/>
        <v>Funcionamiento</v>
      </c>
      <c r="Y3149" t="s">
        <v>2654</v>
      </c>
    </row>
    <row r="3150" spans="1:25" x14ac:dyDescent="0.2">
      <c r="A3150" t="s">
        <v>3102</v>
      </c>
      <c r="B3150" t="s">
        <v>3508</v>
      </c>
      <c r="C3150" s="71" t="s">
        <v>5196</v>
      </c>
      <c r="D3150" t="s">
        <v>583</v>
      </c>
      <c r="E3150" t="s">
        <v>584</v>
      </c>
      <c r="F3150" t="s">
        <v>5158</v>
      </c>
      <c r="G3150" t="s">
        <v>2654</v>
      </c>
      <c r="H3150" t="s">
        <v>169</v>
      </c>
      <c r="I3150" t="s">
        <v>123</v>
      </c>
      <c r="J3150" t="s">
        <v>37</v>
      </c>
      <c r="K3150" t="s">
        <v>586</v>
      </c>
      <c r="L3150" t="s">
        <v>39</v>
      </c>
      <c r="M3150">
        <v>1015562</v>
      </c>
      <c r="N3150">
        <v>0</v>
      </c>
      <c r="O3150">
        <v>1015562</v>
      </c>
      <c r="P3150">
        <v>0</v>
      </c>
      <c r="Q3150" t="s">
        <v>2663</v>
      </c>
      <c r="R3150" t="s">
        <v>3102</v>
      </c>
      <c r="S3150" t="s">
        <v>5197</v>
      </c>
      <c r="T3150" t="s">
        <v>588</v>
      </c>
      <c r="U3150" t="s">
        <v>5198</v>
      </c>
      <c r="V3150" t="s">
        <v>5199</v>
      </c>
      <c r="W3150" t="s">
        <v>588</v>
      </c>
      <c r="X3150" t="str">
        <f t="shared" si="49"/>
        <v>Funcionamiento</v>
      </c>
      <c r="Y3150" t="s">
        <v>2654</v>
      </c>
    </row>
    <row r="3151" spans="1:25" x14ac:dyDescent="0.2">
      <c r="A3151" t="s">
        <v>3102</v>
      </c>
      <c r="B3151" t="s">
        <v>3508</v>
      </c>
      <c r="C3151" s="71" t="s">
        <v>5196</v>
      </c>
      <c r="D3151" t="s">
        <v>583</v>
      </c>
      <c r="E3151" t="s">
        <v>584</v>
      </c>
      <c r="F3151" t="s">
        <v>5158</v>
      </c>
      <c r="G3151" t="s">
        <v>2654</v>
      </c>
      <c r="H3151" t="s">
        <v>180</v>
      </c>
      <c r="I3151" t="s">
        <v>134</v>
      </c>
      <c r="J3151" t="s">
        <v>37</v>
      </c>
      <c r="K3151" t="s">
        <v>586</v>
      </c>
      <c r="L3151" t="s">
        <v>39</v>
      </c>
      <c r="M3151">
        <v>15407</v>
      </c>
      <c r="N3151">
        <v>0</v>
      </c>
      <c r="O3151">
        <v>15407</v>
      </c>
      <c r="P3151">
        <v>0</v>
      </c>
      <c r="Q3151" t="s">
        <v>2663</v>
      </c>
      <c r="R3151" t="s">
        <v>3102</v>
      </c>
      <c r="S3151" t="s">
        <v>5197</v>
      </c>
      <c r="T3151" t="s">
        <v>588</v>
      </c>
      <c r="U3151" t="s">
        <v>5198</v>
      </c>
      <c r="V3151" t="s">
        <v>5199</v>
      </c>
      <c r="W3151" t="s">
        <v>588</v>
      </c>
      <c r="X3151" t="str">
        <f t="shared" si="49"/>
        <v>Funcionamiento</v>
      </c>
      <c r="Y3151" t="s">
        <v>2654</v>
      </c>
    </row>
    <row r="3152" spans="1:25" x14ac:dyDescent="0.2">
      <c r="A3152" t="s">
        <v>3102</v>
      </c>
      <c r="B3152" t="s">
        <v>3508</v>
      </c>
      <c r="C3152" s="71" t="s">
        <v>5196</v>
      </c>
      <c r="D3152" t="s">
        <v>583</v>
      </c>
      <c r="E3152" t="s">
        <v>584</v>
      </c>
      <c r="F3152" t="s">
        <v>5158</v>
      </c>
      <c r="G3152" t="s">
        <v>2654</v>
      </c>
      <c r="H3152" t="s">
        <v>171</v>
      </c>
      <c r="I3152" t="s">
        <v>125</v>
      </c>
      <c r="J3152" t="s">
        <v>37</v>
      </c>
      <c r="K3152" t="s">
        <v>586</v>
      </c>
      <c r="L3152" t="s">
        <v>39</v>
      </c>
      <c r="M3152">
        <v>258200</v>
      </c>
      <c r="N3152">
        <v>0</v>
      </c>
      <c r="O3152">
        <v>258200</v>
      </c>
      <c r="P3152">
        <v>0</v>
      </c>
      <c r="Q3152" t="s">
        <v>2663</v>
      </c>
      <c r="R3152" t="s">
        <v>3102</v>
      </c>
      <c r="S3152" t="s">
        <v>5197</v>
      </c>
      <c r="T3152" t="s">
        <v>588</v>
      </c>
      <c r="U3152" t="s">
        <v>5198</v>
      </c>
      <c r="V3152" t="s">
        <v>5199</v>
      </c>
      <c r="W3152" t="s">
        <v>588</v>
      </c>
      <c r="X3152" t="str">
        <f t="shared" si="49"/>
        <v>Funcionamiento</v>
      </c>
      <c r="Y3152" t="s">
        <v>2654</v>
      </c>
    </row>
    <row r="3153" spans="1:25" x14ac:dyDescent="0.2">
      <c r="A3153" t="s">
        <v>3097</v>
      </c>
      <c r="B3153" t="s">
        <v>5200</v>
      </c>
      <c r="C3153" s="71" t="s">
        <v>5201</v>
      </c>
      <c r="D3153" t="s">
        <v>583</v>
      </c>
      <c r="E3153" t="s">
        <v>584</v>
      </c>
      <c r="F3153" t="s">
        <v>5158</v>
      </c>
      <c r="G3153" t="s">
        <v>2654</v>
      </c>
      <c r="H3153" t="s">
        <v>174</v>
      </c>
      <c r="I3153" t="s">
        <v>128</v>
      </c>
      <c r="J3153" t="s">
        <v>37</v>
      </c>
      <c r="K3153" t="s">
        <v>586</v>
      </c>
      <c r="L3153" t="s">
        <v>39</v>
      </c>
      <c r="M3153">
        <v>1437500</v>
      </c>
      <c r="N3153">
        <v>0</v>
      </c>
      <c r="O3153">
        <v>1437500</v>
      </c>
      <c r="P3153">
        <v>0</v>
      </c>
      <c r="Q3153" t="s">
        <v>2664</v>
      </c>
      <c r="R3153" t="s">
        <v>3097</v>
      </c>
      <c r="S3153" t="s">
        <v>3165</v>
      </c>
      <c r="T3153" t="s">
        <v>588</v>
      </c>
      <c r="U3153" t="s">
        <v>5202</v>
      </c>
      <c r="V3153" t="s">
        <v>5203</v>
      </c>
      <c r="W3153" t="s">
        <v>588</v>
      </c>
      <c r="X3153" t="str">
        <f t="shared" si="49"/>
        <v>Funcionamiento</v>
      </c>
      <c r="Y3153" t="s">
        <v>2654</v>
      </c>
    </row>
    <row r="3154" spans="1:25" x14ac:dyDescent="0.2">
      <c r="A3154" t="s">
        <v>3097</v>
      </c>
      <c r="B3154" t="s">
        <v>5200</v>
      </c>
      <c r="C3154" s="71" t="s">
        <v>5201</v>
      </c>
      <c r="D3154" t="s">
        <v>583</v>
      </c>
      <c r="E3154" t="s">
        <v>584</v>
      </c>
      <c r="F3154" t="s">
        <v>5158</v>
      </c>
      <c r="G3154" t="s">
        <v>2654</v>
      </c>
      <c r="H3154" t="s">
        <v>176</v>
      </c>
      <c r="I3154" t="s">
        <v>130</v>
      </c>
      <c r="J3154" t="s">
        <v>37</v>
      </c>
      <c r="K3154" t="s">
        <v>586</v>
      </c>
      <c r="L3154" t="s">
        <v>39</v>
      </c>
      <c r="M3154">
        <v>1078500</v>
      </c>
      <c r="N3154">
        <v>0</v>
      </c>
      <c r="O3154">
        <v>1078500</v>
      </c>
      <c r="P3154">
        <v>0</v>
      </c>
      <c r="Q3154" t="s">
        <v>2664</v>
      </c>
      <c r="R3154" t="s">
        <v>3097</v>
      </c>
      <c r="S3154" t="s">
        <v>3165</v>
      </c>
      <c r="T3154" t="s">
        <v>588</v>
      </c>
      <c r="U3154" t="s">
        <v>5202</v>
      </c>
      <c r="V3154" t="s">
        <v>5203</v>
      </c>
      <c r="W3154" t="s">
        <v>588</v>
      </c>
      <c r="X3154" t="str">
        <f t="shared" si="49"/>
        <v>Funcionamiento</v>
      </c>
      <c r="Y3154" t="s">
        <v>2654</v>
      </c>
    </row>
    <row r="3155" spans="1:25" x14ac:dyDescent="0.2">
      <c r="A3155" t="s">
        <v>3097</v>
      </c>
      <c r="B3155" t="s">
        <v>5200</v>
      </c>
      <c r="C3155" s="71" t="s">
        <v>5201</v>
      </c>
      <c r="D3155" t="s">
        <v>583</v>
      </c>
      <c r="E3155" t="s">
        <v>584</v>
      </c>
      <c r="F3155" t="s">
        <v>5158</v>
      </c>
      <c r="G3155" t="s">
        <v>2654</v>
      </c>
      <c r="H3155" t="s">
        <v>172</v>
      </c>
      <c r="I3155" t="s">
        <v>126</v>
      </c>
      <c r="J3155" t="s">
        <v>37</v>
      </c>
      <c r="K3155" t="s">
        <v>586</v>
      </c>
      <c r="L3155" t="s">
        <v>39</v>
      </c>
      <c r="M3155">
        <v>4718300</v>
      </c>
      <c r="N3155">
        <v>0</v>
      </c>
      <c r="O3155">
        <v>4718300</v>
      </c>
      <c r="P3155">
        <v>0</v>
      </c>
      <c r="Q3155" t="s">
        <v>2664</v>
      </c>
      <c r="R3155" t="s">
        <v>3097</v>
      </c>
      <c r="S3155" t="s">
        <v>3165</v>
      </c>
      <c r="T3155" t="s">
        <v>588</v>
      </c>
      <c r="U3155" t="s">
        <v>5202</v>
      </c>
      <c r="V3155" t="s">
        <v>5203</v>
      </c>
      <c r="W3155" t="s">
        <v>588</v>
      </c>
      <c r="X3155" t="str">
        <f t="shared" si="49"/>
        <v>Funcionamiento</v>
      </c>
      <c r="Y3155" t="s">
        <v>2654</v>
      </c>
    </row>
    <row r="3156" spans="1:25" x14ac:dyDescent="0.2">
      <c r="A3156" t="s">
        <v>3097</v>
      </c>
      <c r="B3156" t="s">
        <v>5200</v>
      </c>
      <c r="C3156" s="71" t="s">
        <v>5201</v>
      </c>
      <c r="D3156" t="s">
        <v>583</v>
      </c>
      <c r="E3156" t="s">
        <v>584</v>
      </c>
      <c r="F3156" t="s">
        <v>5158</v>
      </c>
      <c r="G3156" t="s">
        <v>2654</v>
      </c>
      <c r="H3156" t="s">
        <v>175</v>
      </c>
      <c r="I3156" t="s">
        <v>129</v>
      </c>
      <c r="J3156" t="s">
        <v>37</v>
      </c>
      <c r="K3156" t="s">
        <v>586</v>
      </c>
      <c r="L3156" t="s">
        <v>39</v>
      </c>
      <c r="M3156">
        <v>456200</v>
      </c>
      <c r="N3156">
        <v>0</v>
      </c>
      <c r="O3156">
        <v>456200</v>
      </c>
      <c r="P3156">
        <v>0</v>
      </c>
      <c r="Q3156" t="s">
        <v>2664</v>
      </c>
      <c r="R3156" t="s">
        <v>3097</v>
      </c>
      <c r="S3156" t="s">
        <v>3165</v>
      </c>
      <c r="T3156" t="s">
        <v>588</v>
      </c>
      <c r="U3156" t="s">
        <v>5202</v>
      </c>
      <c r="V3156" t="s">
        <v>5203</v>
      </c>
      <c r="W3156" t="s">
        <v>588</v>
      </c>
      <c r="X3156" t="str">
        <f t="shared" si="49"/>
        <v>Funcionamiento</v>
      </c>
      <c r="Y3156" t="s">
        <v>2654</v>
      </c>
    </row>
    <row r="3157" spans="1:25" x14ac:dyDescent="0.2">
      <c r="A3157" t="s">
        <v>3097</v>
      </c>
      <c r="B3157" t="s">
        <v>5200</v>
      </c>
      <c r="C3157" s="71" t="s">
        <v>5201</v>
      </c>
      <c r="D3157" t="s">
        <v>583</v>
      </c>
      <c r="E3157" t="s">
        <v>584</v>
      </c>
      <c r="F3157" t="s">
        <v>5158</v>
      </c>
      <c r="G3157" t="s">
        <v>2654</v>
      </c>
      <c r="H3157" t="s">
        <v>173</v>
      </c>
      <c r="I3157" t="s">
        <v>127</v>
      </c>
      <c r="J3157" t="s">
        <v>37</v>
      </c>
      <c r="K3157" t="s">
        <v>586</v>
      </c>
      <c r="L3157" t="s">
        <v>39</v>
      </c>
      <c r="M3157">
        <v>3342600</v>
      </c>
      <c r="N3157">
        <v>0</v>
      </c>
      <c r="O3157">
        <v>3342600</v>
      </c>
      <c r="P3157">
        <v>0</v>
      </c>
      <c r="Q3157" t="s">
        <v>2664</v>
      </c>
      <c r="R3157" t="s">
        <v>3097</v>
      </c>
      <c r="S3157" t="s">
        <v>3165</v>
      </c>
      <c r="T3157" t="s">
        <v>588</v>
      </c>
      <c r="U3157" t="s">
        <v>5202</v>
      </c>
      <c r="V3157" t="s">
        <v>5203</v>
      </c>
      <c r="W3157" t="s">
        <v>588</v>
      </c>
      <c r="X3157" t="str">
        <f t="shared" si="49"/>
        <v>Funcionamiento</v>
      </c>
      <c r="Y3157" t="s">
        <v>2654</v>
      </c>
    </row>
    <row r="3158" spans="1:25" x14ac:dyDescent="0.2">
      <c r="A3158" t="s">
        <v>3097</v>
      </c>
      <c r="B3158" t="s">
        <v>5200</v>
      </c>
      <c r="C3158" s="71" t="s">
        <v>5201</v>
      </c>
      <c r="D3158" t="s">
        <v>583</v>
      </c>
      <c r="E3158" t="s">
        <v>584</v>
      </c>
      <c r="F3158" t="s">
        <v>5158</v>
      </c>
      <c r="G3158" t="s">
        <v>2654</v>
      </c>
      <c r="H3158" t="s">
        <v>177</v>
      </c>
      <c r="I3158" t="s">
        <v>131</v>
      </c>
      <c r="J3158" t="s">
        <v>37</v>
      </c>
      <c r="K3158" t="s">
        <v>586</v>
      </c>
      <c r="L3158" t="s">
        <v>39</v>
      </c>
      <c r="M3158">
        <v>719200</v>
      </c>
      <c r="N3158">
        <v>0</v>
      </c>
      <c r="O3158">
        <v>719200</v>
      </c>
      <c r="P3158">
        <v>0</v>
      </c>
      <c r="Q3158" t="s">
        <v>2664</v>
      </c>
      <c r="R3158" t="s">
        <v>3097</v>
      </c>
      <c r="S3158" t="s">
        <v>3165</v>
      </c>
      <c r="T3158" t="s">
        <v>588</v>
      </c>
      <c r="U3158" t="s">
        <v>5202</v>
      </c>
      <c r="V3158" t="s">
        <v>5203</v>
      </c>
      <c r="W3158" t="s">
        <v>588</v>
      </c>
      <c r="X3158" t="str">
        <f t="shared" si="49"/>
        <v>Funcionamiento</v>
      </c>
      <c r="Y3158" t="s">
        <v>2654</v>
      </c>
    </row>
    <row r="3159" spans="1:25" x14ac:dyDescent="0.2">
      <c r="A3159" t="s">
        <v>3110</v>
      </c>
      <c r="B3159" t="s">
        <v>3153</v>
      </c>
      <c r="C3159" s="71" t="s">
        <v>5204</v>
      </c>
      <c r="D3159" t="s">
        <v>583</v>
      </c>
      <c r="E3159" t="s">
        <v>584</v>
      </c>
      <c r="F3159" t="s">
        <v>3144</v>
      </c>
      <c r="G3159" t="s">
        <v>2654</v>
      </c>
      <c r="H3159" t="s">
        <v>199</v>
      </c>
      <c r="I3159" t="s">
        <v>159</v>
      </c>
      <c r="J3159" t="s">
        <v>48</v>
      </c>
      <c r="K3159" t="s">
        <v>596</v>
      </c>
      <c r="L3159" t="s">
        <v>39</v>
      </c>
      <c r="M3159">
        <v>24269760</v>
      </c>
      <c r="N3159">
        <v>0</v>
      </c>
      <c r="O3159">
        <v>24269760</v>
      </c>
      <c r="P3159">
        <v>0</v>
      </c>
      <c r="Q3159" t="s">
        <v>2665</v>
      </c>
      <c r="R3159" t="s">
        <v>3110</v>
      </c>
      <c r="S3159" t="s">
        <v>3160</v>
      </c>
      <c r="T3159" t="s">
        <v>3201</v>
      </c>
      <c r="U3159" t="s">
        <v>9289</v>
      </c>
      <c r="V3159" t="s">
        <v>9290</v>
      </c>
      <c r="W3159" t="s">
        <v>588</v>
      </c>
      <c r="X3159" t="str">
        <f t="shared" si="49"/>
        <v>Inversión</v>
      </c>
      <c r="Y3159" t="s">
        <v>585</v>
      </c>
    </row>
    <row r="3160" spans="1:25" x14ac:dyDescent="0.2">
      <c r="A3160" t="s">
        <v>3114</v>
      </c>
      <c r="B3160" t="s">
        <v>4140</v>
      </c>
      <c r="C3160" s="71" t="s">
        <v>5205</v>
      </c>
      <c r="D3160" t="s">
        <v>583</v>
      </c>
      <c r="E3160" t="s">
        <v>584</v>
      </c>
      <c r="F3160" t="s">
        <v>5158</v>
      </c>
      <c r="G3160" t="s">
        <v>2654</v>
      </c>
      <c r="H3160" t="s">
        <v>167</v>
      </c>
      <c r="I3160" t="s">
        <v>3051</v>
      </c>
      <c r="J3160" t="s">
        <v>37</v>
      </c>
      <c r="K3160" t="s">
        <v>586</v>
      </c>
      <c r="L3160" t="s">
        <v>39</v>
      </c>
      <c r="M3160">
        <v>774833</v>
      </c>
      <c r="N3160">
        <v>0</v>
      </c>
      <c r="O3160">
        <v>774833</v>
      </c>
      <c r="P3160">
        <v>0</v>
      </c>
      <c r="Q3160" t="s">
        <v>2666</v>
      </c>
      <c r="R3160" t="s">
        <v>3114</v>
      </c>
      <c r="S3160" t="s">
        <v>4636</v>
      </c>
      <c r="T3160" t="s">
        <v>588</v>
      </c>
      <c r="U3160" t="s">
        <v>5206</v>
      </c>
      <c r="V3160" t="s">
        <v>5207</v>
      </c>
      <c r="W3160" t="s">
        <v>588</v>
      </c>
      <c r="X3160" t="str">
        <f t="shared" si="49"/>
        <v>Funcionamiento</v>
      </c>
      <c r="Y3160" t="s">
        <v>2654</v>
      </c>
    </row>
    <row r="3161" spans="1:25" x14ac:dyDescent="0.2">
      <c r="A3161" t="s">
        <v>3114</v>
      </c>
      <c r="B3161" t="s">
        <v>4140</v>
      </c>
      <c r="C3161" s="71" t="s">
        <v>5205</v>
      </c>
      <c r="D3161" t="s">
        <v>583</v>
      </c>
      <c r="E3161" t="s">
        <v>584</v>
      </c>
      <c r="F3161" t="s">
        <v>5158</v>
      </c>
      <c r="G3161" t="s">
        <v>2654</v>
      </c>
      <c r="H3161" t="s">
        <v>179</v>
      </c>
      <c r="I3161" t="s">
        <v>133</v>
      </c>
      <c r="J3161" t="s">
        <v>37</v>
      </c>
      <c r="K3161" t="s">
        <v>586</v>
      </c>
      <c r="L3161" t="s">
        <v>39</v>
      </c>
      <c r="M3161">
        <v>1953499</v>
      </c>
      <c r="N3161">
        <v>0</v>
      </c>
      <c r="O3161">
        <v>1953499</v>
      </c>
      <c r="P3161">
        <v>0</v>
      </c>
      <c r="Q3161" t="s">
        <v>2666</v>
      </c>
      <c r="R3161" t="s">
        <v>3114</v>
      </c>
      <c r="S3161" t="s">
        <v>4636</v>
      </c>
      <c r="T3161" t="s">
        <v>588</v>
      </c>
      <c r="U3161" t="s">
        <v>5206</v>
      </c>
      <c r="V3161" t="s">
        <v>5207</v>
      </c>
      <c r="W3161" t="s">
        <v>588</v>
      </c>
      <c r="X3161" t="str">
        <f t="shared" si="49"/>
        <v>Funcionamiento</v>
      </c>
      <c r="Y3161" t="s">
        <v>2654</v>
      </c>
    </row>
    <row r="3162" spans="1:25" x14ac:dyDescent="0.2">
      <c r="A3162" t="s">
        <v>3114</v>
      </c>
      <c r="B3162" t="s">
        <v>4140</v>
      </c>
      <c r="C3162" s="71" t="s">
        <v>5205</v>
      </c>
      <c r="D3162" t="s">
        <v>583</v>
      </c>
      <c r="E3162" t="s">
        <v>584</v>
      </c>
      <c r="F3162" t="s">
        <v>5158</v>
      </c>
      <c r="G3162" t="s">
        <v>2654</v>
      </c>
      <c r="H3162" t="s">
        <v>164</v>
      </c>
      <c r="I3162" t="s">
        <v>118</v>
      </c>
      <c r="J3162" t="s">
        <v>37</v>
      </c>
      <c r="K3162" t="s">
        <v>586</v>
      </c>
      <c r="L3162" t="s">
        <v>39</v>
      </c>
      <c r="M3162">
        <v>37074902</v>
      </c>
      <c r="N3162">
        <v>0</v>
      </c>
      <c r="O3162">
        <v>37074902</v>
      </c>
      <c r="P3162">
        <v>0</v>
      </c>
      <c r="Q3162" t="s">
        <v>2666</v>
      </c>
      <c r="R3162" t="s">
        <v>3114</v>
      </c>
      <c r="S3162" t="s">
        <v>4636</v>
      </c>
      <c r="T3162" t="s">
        <v>588</v>
      </c>
      <c r="U3162" t="s">
        <v>5206</v>
      </c>
      <c r="V3162" t="s">
        <v>5207</v>
      </c>
      <c r="W3162" t="s">
        <v>588</v>
      </c>
      <c r="X3162" t="str">
        <f t="shared" si="49"/>
        <v>Funcionamiento</v>
      </c>
      <c r="Y3162" t="s">
        <v>2654</v>
      </c>
    </row>
    <row r="3163" spans="1:25" x14ac:dyDescent="0.2">
      <c r="A3163" t="s">
        <v>3114</v>
      </c>
      <c r="B3163" t="s">
        <v>4140</v>
      </c>
      <c r="C3163" s="71" t="s">
        <v>5205</v>
      </c>
      <c r="D3163" t="s">
        <v>583</v>
      </c>
      <c r="E3163" t="s">
        <v>584</v>
      </c>
      <c r="F3163" t="s">
        <v>5158</v>
      </c>
      <c r="G3163" t="s">
        <v>2654</v>
      </c>
      <c r="H3163" t="s">
        <v>181</v>
      </c>
      <c r="I3163" t="s">
        <v>135</v>
      </c>
      <c r="J3163" t="s">
        <v>37</v>
      </c>
      <c r="K3163" t="s">
        <v>586</v>
      </c>
      <c r="L3163" t="s">
        <v>39</v>
      </c>
      <c r="M3163">
        <v>2354967</v>
      </c>
      <c r="N3163">
        <v>0</v>
      </c>
      <c r="O3163">
        <v>2354967</v>
      </c>
      <c r="P3163">
        <v>0</v>
      </c>
      <c r="Q3163" t="s">
        <v>2666</v>
      </c>
      <c r="R3163" t="s">
        <v>3114</v>
      </c>
      <c r="S3163" t="s">
        <v>4636</v>
      </c>
      <c r="T3163" t="s">
        <v>588</v>
      </c>
      <c r="U3163" t="s">
        <v>5206</v>
      </c>
      <c r="V3163" t="s">
        <v>5207</v>
      </c>
      <c r="W3163" t="s">
        <v>588</v>
      </c>
      <c r="X3163" t="str">
        <f t="shared" si="49"/>
        <v>Funcionamiento</v>
      </c>
      <c r="Y3163" t="s">
        <v>2654</v>
      </c>
    </row>
    <row r="3164" spans="1:25" x14ac:dyDescent="0.2">
      <c r="A3164" t="s">
        <v>3114</v>
      </c>
      <c r="B3164" t="s">
        <v>4140</v>
      </c>
      <c r="C3164" s="71" t="s">
        <v>5205</v>
      </c>
      <c r="D3164" t="s">
        <v>583</v>
      </c>
      <c r="E3164" t="s">
        <v>584</v>
      </c>
      <c r="F3164" t="s">
        <v>5158</v>
      </c>
      <c r="G3164" t="s">
        <v>2654</v>
      </c>
      <c r="H3164" t="s">
        <v>166</v>
      </c>
      <c r="I3164" t="s">
        <v>120</v>
      </c>
      <c r="J3164" t="s">
        <v>37</v>
      </c>
      <c r="K3164" t="s">
        <v>586</v>
      </c>
      <c r="L3164" t="s">
        <v>39</v>
      </c>
      <c r="M3164">
        <v>630134</v>
      </c>
      <c r="N3164">
        <v>0</v>
      </c>
      <c r="O3164">
        <v>630134</v>
      </c>
      <c r="P3164">
        <v>0</v>
      </c>
      <c r="Q3164" t="s">
        <v>2666</v>
      </c>
      <c r="R3164" t="s">
        <v>3114</v>
      </c>
      <c r="S3164" t="s">
        <v>4636</v>
      </c>
      <c r="T3164" t="s">
        <v>588</v>
      </c>
      <c r="U3164" t="s">
        <v>5206</v>
      </c>
      <c r="V3164" t="s">
        <v>5207</v>
      </c>
      <c r="W3164" t="s">
        <v>588</v>
      </c>
      <c r="X3164" t="str">
        <f t="shared" si="49"/>
        <v>Funcionamiento</v>
      </c>
      <c r="Y3164" t="s">
        <v>2654</v>
      </c>
    </row>
    <row r="3165" spans="1:25" x14ac:dyDescent="0.2">
      <c r="A3165" t="s">
        <v>3114</v>
      </c>
      <c r="B3165" t="s">
        <v>4140</v>
      </c>
      <c r="C3165" s="71" t="s">
        <v>5205</v>
      </c>
      <c r="D3165" t="s">
        <v>583</v>
      </c>
      <c r="E3165" t="s">
        <v>584</v>
      </c>
      <c r="F3165" t="s">
        <v>5158</v>
      </c>
      <c r="G3165" t="s">
        <v>2654</v>
      </c>
      <c r="H3165" t="s">
        <v>170</v>
      </c>
      <c r="I3165" t="s">
        <v>124</v>
      </c>
      <c r="J3165" t="s">
        <v>37</v>
      </c>
      <c r="K3165" t="s">
        <v>586</v>
      </c>
      <c r="L3165" t="s">
        <v>39</v>
      </c>
      <c r="M3165">
        <v>522676</v>
      </c>
      <c r="N3165">
        <v>0</v>
      </c>
      <c r="O3165">
        <v>522676</v>
      </c>
      <c r="P3165">
        <v>0</v>
      </c>
      <c r="Q3165" t="s">
        <v>2666</v>
      </c>
      <c r="R3165" t="s">
        <v>3114</v>
      </c>
      <c r="S3165" t="s">
        <v>4636</v>
      </c>
      <c r="T3165" t="s">
        <v>588</v>
      </c>
      <c r="U3165" t="s">
        <v>5206</v>
      </c>
      <c r="V3165" t="s">
        <v>5207</v>
      </c>
      <c r="W3165" t="s">
        <v>588</v>
      </c>
      <c r="X3165" t="str">
        <f t="shared" si="49"/>
        <v>Funcionamiento</v>
      </c>
      <c r="Y3165" t="s">
        <v>2654</v>
      </c>
    </row>
    <row r="3166" spans="1:25" x14ac:dyDescent="0.2">
      <c r="A3166" t="s">
        <v>3114</v>
      </c>
      <c r="B3166" t="s">
        <v>4140</v>
      </c>
      <c r="C3166" s="71" t="s">
        <v>5205</v>
      </c>
      <c r="D3166" t="s">
        <v>583</v>
      </c>
      <c r="E3166" t="s">
        <v>584</v>
      </c>
      <c r="F3166" t="s">
        <v>5158</v>
      </c>
      <c r="G3166" t="s">
        <v>2654</v>
      </c>
      <c r="H3166" t="s">
        <v>180</v>
      </c>
      <c r="I3166" t="s">
        <v>134</v>
      </c>
      <c r="J3166" t="s">
        <v>37</v>
      </c>
      <c r="K3166" t="s">
        <v>586</v>
      </c>
      <c r="L3166" t="s">
        <v>39</v>
      </c>
      <c r="M3166">
        <v>290224</v>
      </c>
      <c r="N3166">
        <v>0</v>
      </c>
      <c r="O3166">
        <v>290224</v>
      </c>
      <c r="P3166">
        <v>0</v>
      </c>
      <c r="Q3166" t="s">
        <v>2666</v>
      </c>
      <c r="R3166" t="s">
        <v>3114</v>
      </c>
      <c r="S3166" t="s">
        <v>4636</v>
      </c>
      <c r="T3166" t="s">
        <v>588</v>
      </c>
      <c r="U3166" t="s">
        <v>5206</v>
      </c>
      <c r="V3166" t="s">
        <v>5207</v>
      </c>
      <c r="W3166" t="s">
        <v>588</v>
      </c>
      <c r="X3166" t="str">
        <f t="shared" si="49"/>
        <v>Funcionamiento</v>
      </c>
      <c r="Y3166" t="s">
        <v>2654</v>
      </c>
    </row>
    <row r="3167" spans="1:25" x14ac:dyDescent="0.2">
      <c r="A3167" t="s">
        <v>3114</v>
      </c>
      <c r="B3167" t="s">
        <v>4140</v>
      </c>
      <c r="C3167" s="71" t="s">
        <v>5205</v>
      </c>
      <c r="D3167" t="s">
        <v>583</v>
      </c>
      <c r="E3167" t="s">
        <v>584</v>
      </c>
      <c r="F3167" t="s">
        <v>5158</v>
      </c>
      <c r="G3167" t="s">
        <v>2654</v>
      </c>
      <c r="H3167" t="s">
        <v>169</v>
      </c>
      <c r="I3167" t="s">
        <v>123</v>
      </c>
      <c r="J3167" t="s">
        <v>37</v>
      </c>
      <c r="K3167" t="s">
        <v>586</v>
      </c>
      <c r="L3167" t="s">
        <v>39</v>
      </c>
      <c r="M3167">
        <v>964724</v>
      </c>
      <c r="N3167">
        <v>0</v>
      </c>
      <c r="O3167">
        <v>964724</v>
      </c>
      <c r="P3167">
        <v>0</v>
      </c>
      <c r="Q3167" t="s">
        <v>2666</v>
      </c>
      <c r="R3167" t="s">
        <v>3114</v>
      </c>
      <c r="S3167" t="s">
        <v>4636</v>
      </c>
      <c r="T3167" t="s">
        <v>588</v>
      </c>
      <c r="U3167" t="s">
        <v>5206</v>
      </c>
      <c r="V3167" t="s">
        <v>5207</v>
      </c>
      <c r="W3167" t="s">
        <v>588</v>
      </c>
      <c r="X3167" t="str">
        <f t="shared" si="49"/>
        <v>Funcionamiento</v>
      </c>
      <c r="Y3167" t="s">
        <v>2654</v>
      </c>
    </row>
    <row r="3168" spans="1:25" x14ac:dyDescent="0.2">
      <c r="A3168" t="s">
        <v>3114</v>
      </c>
      <c r="B3168" t="s">
        <v>4140</v>
      </c>
      <c r="C3168" s="71" t="s">
        <v>5205</v>
      </c>
      <c r="D3168" t="s">
        <v>583</v>
      </c>
      <c r="E3168" t="s">
        <v>584</v>
      </c>
      <c r="F3168" t="s">
        <v>5158</v>
      </c>
      <c r="G3168" t="s">
        <v>2654</v>
      </c>
      <c r="H3168" t="s">
        <v>171</v>
      </c>
      <c r="I3168" t="s">
        <v>125</v>
      </c>
      <c r="J3168" t="s">
        <v>37</v>
      </c>
      <c r="K3168" t="s">
        <v>586</v>
      </c>
      <c r="L3168" t="s">
        <v>39</v>
      </c>
      <c r="M3168">
        <v>2984904</v>
      </c>
      <c r="N3168">
        <v>0</v>
      </c>
      <c r="O3168">
        <v>2984904</v>
      </c>
      <c r="P3168">
        <v>0</v>
      </c>
      <c r="Q3168" t="s">
        <v>2666</v>
      </c>
      <c r="R3168" t="s">
        <v>3114</v>
      </c>
      <c r="S3168" t="s">
        <v>4636</v>
      </c>
      <c r="T3168" t="s">
        <v>588</v>
      </c>
      <c r="U3168" t="s">
        <v>5206</v>
      </c>
      <c r="V3168" t="s">
        <v>5207</v>
      </c>
      <c r="W3168" t="s">
        <v>588</v>
      </c>
      <c r="X3168" t="str">
        <f t="shared" si="49"/>
        <v>Funcionamiento</v>
      </c>
      <c r="Y3168" t="s">
        <v>2654</v>
      </c>
    </row>
    <row r="3169" spans="1:25" x14ac:dyDescent="0.2">
      <c r="A3169" t="s">
        <v>3114</v>
      </c>
      <c r="B3169" t="s">
        <v>4140</v>
      </c>
      <c r="C3169" s="71" t="s">
        <v>5205</v>
      </c>
      <c r="D3169" t="s">
        <v>583</v>
      </c>
      <c r="E3169" t="s">
        <v>584</v>
      </c>
      <c r="F3169" t="s">
        <v>5158</v>
      </c>
      <c r="G3169" t="s">
        <v>2654</v>
      </c>
      <c r="H3169" t="s">
        <v>178</v>
      </c>
      <c r="I3169" t="s">
        <v>132</v>
      </c>
      <c r="J3169" t="s">
        <v>37</v>
      </c>
      <c r="K3169" t="s">
        <v>586</v>
      </c>
      <c r="L3169" t="s">
        <v>39</v>
      </c>
      <c r="M3169">
        <v>1342285</v>
      </c>
      <c r="N3169">
        <v>0</v>
      </c>
      <c r="O3169">
        <v>1342285</v>
      </c>
      <c r="P3169">
        <v>0</v>
      </c>
      <c r="Q3169" t="s">
        <v>2666</v>
      </c>
      <c r="R3169" t="s">
        <v>3114</v>
      </c>
      <c r="S3169" t="s">
        <v>4636</v>
      </c>
      <c r="T3169" t="s">
        <v>588</v>
      </c>
      <c r="U3169" t="s">
        <v>5206</v>
      </c>
      <c r="V3169" t="s">
        <v>5207</v>
      </c>
      <c r="W3169" t="s">
        <v>588</v>
      </c>
      <c r="X3169" t="str">
        <f t="shared" si="49"/>
        <v>Funcionamiento</v>
      </c>
      <c r="Y3169" t="s">
        <v>2654</v>
      </c>
    </row>
    <row r="3170" spans="1:25" x14ac:dyDescent="0.2">
      <c r="A3170" t="s">
        <v>3103</v>
      </c>
      <c r="B3170" t="s">
        <v>3369</v>
      </c>
      <c r="C3170" s="71" t="s">
        <v>5208</v>
      </c>
      <c r="D3170" t="s">
        <v>583</v>
      </c>
      <c r="E3170" t="s">
        <v>584</v>
      </c>
      <c r="F3170" t="s">
        <v>5158</v>
      </c>
      <c r="G3170" t="s">
        <v>2654</v>
      </c>
      <c r="H3170" t="s">
        <v>174</v>
      </c>
      <c r="I3170" t="s">
        <v>128</v>
      </c>
      <c r="J3170" t="s">
        <v>37</v>
      </c>
      <c r="K3170" t="s">
        <v>586</v>
      </c>
      <c r="L3170" t="s">
        <v>39</v>
      </c>
      <c r="M3170">
        <v>1662200</v>
      </c>
      <c r="N3170">
        <v>0</v>
      </c>
      <c r="O3170">
        <v>1662200</v>
      </c>
      <c r="P3170">
        <v>0</v>
      </c>
      <c r="Q3170" t="s">
        <v>2667</v>
      </c>
      <c r="R3170" t="s">
        <v>3103</v>
      </c>
      <c r="S3170" t="s">
        <v>3215</v>
      </c>
      <c r="T3170" t="s">
        <v>588</v>
      </c>
      <c r="U3170" t="s">
        <v>5209</v>
      </c>
      <c r="V3170" t="s">
        <v>5210</v>
      </c>
      <c r="W3170" t="s">
        <v>588</v>
      </c>
      <c r="X3170" t="str">
        <f t="shared" si="49"/>
        <v>Funcionamiento</v>
      </c>
      <c r="Y3170" t="s">
        <v>2654</v>
      </c>
    </row>
    <row r="3171" spans="1:25" x14ac:dyDescent="0.2">
      <c r="A3171" t="s">
        <v>3103</v>
      </c>
      <c r="B3171" t="s">
        <v>3369</v>
      </c>
      <c r="C3171" s="71" t="s">
        <v>5208</v>
      </c>
      <c r="D3171" t="s">
        <v>583</v>
      </c>
      <c r="E3171" t="s">
        <v>584</v>
      </c>
      <c r="F3171" t="s">
        <v>5158</v>
      </c>
      <c r="G3171" t="s">
        <v>2654</v>
      </c>
      <c r="H3171" t="s">
        <v>175</v>
      </c>
      <c r="I3171" t="s">
        <v>129</v>
      </c>
      <c r="J3171" t="s">
        <v>37</v>
      </c>
      <c r="K3171" t="s">
        <v>586</v>
      </c>
      <c r="L3171" t="s">
        <v>39</v>
      </c>
      <c r="M3171">
        <v>516700</v>
      </c>
      <c r="N3171">
        <v>0</v>
      </c>
      <c r="O3171">
        <v>516700</v>
      </c>
      <c r="P3171">
        <v>0</v>
      </c>
      <c r="Q3171" t="s">
        <v>2667</v>
      </c>
      <c r="R3171" t="s">
        <v>3103</v>
      </c>
      <c r="S3171" t="s">
        <v>3215</v>
      </c>
      <c r="T3171" t="s">
        <v>588</v>
      </c>
      <c r="U3171" t="s">
        <v>5209</v>
      </c>
      <c r="V3171" t="s">
        <v>5210</v>
      </c>
      <c r="W3171" t="s">
        <v>588</v>
      </c>
      <c r="X3171" t="str">
        <f t="shared" si="49"/>
        <v>Funcionamiento</v>
      </c>
      <c r="Y3171" t="s">
        <v>2654</v>
      </c>
    </row>
    <row r="3172" spans="1:25" x14ac:dyDescent="0.2">
      <c r="A3172" t="s">
        <v>3103</v>
      </c>
      <c r="B3172" t="s">
        <v>3369</v>
      </c>
      <c r="C3172" s="71" t="s">
        <v>5208</v>
      </c>
      <c r="D3172" t="s">
        <v>583</v>
      </c>
      <c r="E3172" t="s">
        <v>584</v>
      </c>
      <c r="F3172" t="s">
        <v>5158</v>
      </c>
      <c r="G3172" t="s">
        <v>2654</v>
      </c>
      <c r="H3172" t="s">
        <v>177</v>
      </c>
      <c r="I3172" t="s">
        <v>131</v>
      </c>
      <c r="J3172" t="s">
        <v>37</v>
      </c>
      <c r="K3172" t="s">
        <v>586</v>
      </c>
      <c r="L3172" t="s">
        <v>39</v>
      </c>
      <c r="M3172">
        <v>831600</v>
      </c>
      <c r="N3172">
        <v>0</v>
      </c>
      <c r="O3172">
        <v>831600</v>
      </c>
      <c r="P3172">
        <v>0</v>
      </c>
      <c r="Q3172" t="s">
        <v>2667</v>
      </c>
      <c r="R3172" t="s">
        <v>3103</v>
      </c>
      <c r="S3172" t="s">
        <v>3215</v>
      </c>
      <c r="T3172" t="s">
        <v>588</v>
      </c>
      <c r="U3172" t="s">
        <v>5209</v>
      </c>
      <c r="V3172" t="s">
        <v>5210</v>
      </c>
      <c r="W3172" t="s">
        <v>588</v>
      </c>
      <c r="X3172" t="str">
        <f t="shared" si="49"/>
        <v>Funcionamiento</v>
      </c>
      <c r="Y3172" t="s">
        <v>2654</v>
      </c>
    </row>
    <row r="3173" spans="1:25" x14ac:dyDescent="0.2">
      <c r="A3173" t="s">
        <v>3103</v>
      </c>
      <c r="B3173" t="s">
        <v>3369</v>
      </c>
      <c r="C3173" s="71" t="s">
        <v>5208</v>
      </c>
      <c r="D3173" t="s">
        <v>583</v>
      </c>
      <c r="E3173" t="s">
        <v>584</v>
      </c>
      <c r="F3173" t="s">
        <v>5158</v>
      </c>
      <c r="G3173" t="s">
        <v>2654</v>
      </c>
      <c r="H3173" t="s">
        <v>172</v>
      </c>
      <c r="I3173" t="s">
        <v>126</v>
      </c>
      <c r="J3173" t="s">
        <v>37</v>
      </c>
      <c r="K3173" t="s">
        <v>586</v>
      </c>
      <c r="L3173" t="s">
        <v>39</v>
      </c>
      <c r="M3173">
        <v>900000</v>
      </c>
      <c r="N3173">
        <v>0</v>
      </c>
      <c r="O3173">
        <v>900000</v>
      </c>
      <c r="P3173">
        <v>0</v>
      </c>
      <c r="Q3173" t="s">
        <v>2667</v>
      </c>
      <c r="R3173" t="s">
        <v>3103</v>
      </c>
      <c r="S3173" t="s">
        <v>3215</v>
      </c>
      <c r="T3173" t="s">
        <v>588</v>
      </c>
      <c r="U3173" t="s">
        <v>5209</v>
      </c>
      <c r="V3173" t="s">
        <v>5210</v>
      </c>
      <c r="W3173" t="s">
        <v>588</v>
      </c>
      <c r="X3173" t="str">
        <f t="shared" si="49"/>
        <v>Funcionamiento</v>
      </c>
      <c r="Y3173" t="s">
        <v>2654</v>
      </c>
    </row>
    <row r="3174" spans="1:25" x14ac:dyDescent="0.2">
      <c r="A3174" t="s">
        <v>3103</v>
      </c>
      <c r="B3174" t="s">
        <v>3369</v>
      </c>
      <c r="C3174" s="71" t="s">
        <v>5208</v>
      </c>
      <c r="D3174" t="s">
        <v>583</v>
      </c>
      <c r="E3174" t="s">
        <v>584</v>
      </c>
      <c r="F3174" t="s">
        <v>5158</v>
      </c>
      <c r="G3174" t="s">
        <v>2654</v>
      </c>
      <c r="H3174" t="s">
        <v>173</v>
      </c>
      <c r="I3174" t="s">
        <v>127</v>
      </c>
      <c r="J3174" t="s">
        <v>37</v>
      </c>
      <c r="K3174" t="s">
        <v>586</v>
      </c>
      <c r="L3174" t="s">
        <v>39</v>
      </c>
      <c r="M3174">
        <v>3400000</v>
      </c>
      <c r="N3174">
        <v>0</v>
      </c>
      <c r="O3174">
        <v>3400000</v>
      </c>
      <c r="P3174">
        <v>0</v>
      </c>
      <c r="Q3174" t="s">
        <v>2667</v>
      </c>
      <c r="R3174" t="s">
        <v>3103</v>
      </c>
      <c r="S3174" t="s">
        <v>3215</v>
      </c>
      <c r="T3174" t="s">
        <v>588</v>
      </c>
      <c r="U3174" t="s">
        <v>5209</v>
      </c>
      <c r="V3174" t="s">
        <v>5210</v>
      </c>
      <c r="W3174" t="s">
        <v>588</v>
      </c>
      <c r="X3174" t="str">
        <f t="shared" si="49"/>
        <v>Funcionamiento</v>
      </c>
      <c r="Y3174" t="s">
        <v>2654</v>
      </c>
    </row>
    <row r="3175" spans="1:25" x14ac:dyDescent="0.2">
      <c r="A3175" t="s">
        <v>3103</v>
      </c>
      <c r="B3175" t="s">
        <v>3369</v>
      </c>
      <c r="C3175" s="71" t="s">
        <v>5208</v>
      </c>
      <c r="D3175" t="s">
        <v>583</v>
      </c>
      <c r="E3175" t="s">
        <v>584</v>
      </c>
      <c r="F3175" t="s">
        <v>5158</v>
      </c>
      <c r="G3175" t="s">
        <v>2654</v>
      </c>
      <c r="H3175" t="s">
        <v>176</v>
      </c>
      <c r="I3175" t="s">
        <v>130</v>
      </c>
      <c r="J3175" t="s">
        <v>37</v>
      </c>
      <c r="K3175" t="s">
        <v>586</v>
      </c>
      <c r="L3175" t="s">
        <v>39</v>
      </c>
      <c r="M3175">
        <v>1247000</v>
      </c>
      <c r="N3175">
        <v>0</v>
      </c>
      <c r="O3175">
        <v>1247000</v>
      </c>
      <c r="P3175">
        <v>0</v>
      </c>
      <c r="Q3175" t="s">
        <v>2667</v>
      </c>
      <c r="R3175" t="s">
        <v>3103</v>
      </c>
      <c r="S3175" t="s">
        <v>3215</v>
      </c>
      <c r="T3175" t="s">
        <v>588</v>
      </c>
      <c r="U3175" t="s">
        <v>5209</v>
      </c>
      <c r="V3175" t="s">
        <v>5210</v>
      </c>
      <c r="W3175" t="s">
        <v>588</v>
      </c>
      <c r="X3175" t="str">
        <f t="shared" si="49"/>
        <v>Funcionamiento</v>
      </c>
      <c r="Y3175" t="s">
        <v>2654</v>
      </c>
    </row>
    <row r="3176" spans="1:25" x14ac:dyDescent="0.2">
      <c r="A3176" t="s">
        <v>3122</v>
      </c>
      <c r="B3176" t="s">
        <v>3175</v>
      </c>
      <c r="C3176" s="71" t="s">
        <v>5211</v>
      </c>
      <c r="D3176" t="s">
        <v>583</v>
      </c>
      <c r="E3176" t="s">
        <v>584</v>
      </c>
      <c r="F3176" t="s">
        <v>5158</v>
      </c>
      <c r="G3176" t="s">
        <v>2654</v>
      </c>
      <c r="H3176" t="s">
        <v>166</v>
      </c>
      <c r="I3176" t="s">
        <v>120</v>
      </c>
      <c r="J3176" t="s">
        <v>37</v>
      </c>
      <c r="K3176" t="s">
        <v>586</v>
      </c>
      <c r="L3176" t="s">
        <v>39</v>
      </c>
      <c r="M3176">
        <v>627931</v>
      </c>
      <c r="N3176">
        <v>0</v>
      </c>
      <c r="O3176">
        <v>627931</v>
      </c>
      <c r="P3176">
        <v>0</v>
      </c>
      <c r="Q3176" t="s">
        <v>2668</v>
      </c>
      <c r="R3176" t="s">
        <v>3122</v>
      </c>
      <c r="S3176" t="s">
        <v>3356</v>
      </c>
      <c r="T3176" t="s">
        <v>588</v>
      </c>
      <c r="U3176" t="s">
        <v>5212</v>
      </c>
      <c r="V3176" t="s">
        <v>5213</v>
      </c>
      <c r="W3176" t="s">
        <v>588</v>
      </c>
      <c r="X3176" t="str">
        <f t="shared" si="49"/>
        <v>Funcionamiento</v>
      </c>
      <c r="Y3176" t="s">
        <v>2654</v>
      </c>
    </row>
    <row r="3177" spans="1:25" x14ac:dyDescent="0.2">
      <c r="A3177" t="s">
        <v>3122</v>
      </c>
      <c r="B3177" t="s">
        <v>3175</v>
      </c>
      <c r="C3177" s="71" t="s">
        <v>5211</v>
      </c>
      <c r="D3177" t="s">
        <v>583</v>
      </c>
      <c r="E3177" t="s">
        <v>584</v>
      </c>
      <c r="F3177" t="s">
        <v>5158</v>
      </c>
      <c r="G3177" t="s">
        <v>2654</v>
      </c>
      <c r="H3177" t="s">
        <v>167</v>
      </c>
      <c r="I3177" t="s">
        <v>3051</v>
      </c>
      <c r="J3177" t="s">
        <v>37</v>
      </c>
      <c r="K3177" t="s">
        <v>586</v>
      </c>
      <c r="L3177" t="s">
        <v>39</v>
      </c>
      <c r="M3177">
        <v>836546</v>
      </c>
      <c r="N3177">
        <v>0</v>
      </c>
      <c r="O3177">
        <v>836546</v>
      </c>
      <c r="P3177">
        <v>0</v>
      </c>
      <c r="Q3177" t="s">
        <v>2668</v>
      </c>
      <c r="R3177" t="s">
        <v>3122</v>
      </c>
      <c r="S3177" t="s">
        <v>3356</v>
      </c>
      <c r="T3177" t="s">
        <v>588</v>
      </c>
      <c r="U3177" t="s">
        <v>5212</v>
      </c>
      <c r="V3177" t="s">
        <v>5213</v>
      </c>
      <c r="W3177" t="s">
        <v>588</v>
      </c>
      <c r="X3177" t="str">
        <f t="shared" si="49"/>
        <v>Funcionamiento</v>
      </c>
      <c r="Y3177" t="s">
        <v>2654</v>
      </c>
    </row>
    <row r="3178" spans="1:25" x14ac:dyDescent="0.2">
      <c r="A3178" t="s">
        <v>3122</v>
      </c>
      <c r="B3178" t="s">
        <v>3175</v>
      </c>
      <c r="C3178" s="71" t="s">
        <v>5211</v>
      </c>
      <c r="D3178" t="s">
        <v>583</v>
      </c>
      <c r="E3178" t="s">
        <v>584</v>
      </c>
      <c r="F3178" t="s">
        <v>5158</v>
      </c>
      <c r="G3178" t="s">
        <v>2654</v>
      </c>
      <c r="H3178" t="s">
        <v>164</v>
      </c>
      <c r="I3178" t="s">
        <v>118</v>
      </c>
      <c r="J3178" t="s">
        <v>37</v>
      </c>
      <c r="K3178" t="s">
        <v>586</v>
      </c>
      <c r="L3178" t="s">
        <v>39</v>
      </c>
      <c r="M3178">
        <v>37315333</v>
      </c>
      <c r="N3178">
        <v>0</v>
      </c>
      <c r="O3178">
        <v>37315333</v>
      </c>
      <c r="P3178">
        <v>0</v>
      </c>
      <c r="Q3178" t="s">
        <v>2668</v>
      </c>
      <c r="R3178" t="s">
        <v>3122</v>
      </c>
      <c r="S3178" t="s">
        <v>3356</v>
      </c>
      <c r="T3178" t="s">
        <v>588</v>
      </c>
      <c r="U3178" t="s">
        <v>5212</v>
      </c>
      <c r="V3178" t="s">
        <v>5213</v>
      </c>
      <c r="W3178" t="s">
        <v>588</v>
      </c>
      <c r="X3178" t="str">
        <f t="shared" si="49"/>
        <v>Funcionamiento</v>
      </c>
      <c r="Y3178" t="s">
        <v>2654</v>
      </c>
    </row>
    <row r="3179" spans="1:25" x14ac:dyDescent="0.2">
      <c r="A3179" t="s">
        <v>3122</v>
      </c>
      <c r="B3179" t="s">
        <v>3175</v>
      </c>
      <c r="C3179" s="71" t="s">
        <v>5211</v>
      </c>
      <c r="D3179" t="s">
        <v>583</v>
      </c>
      <c r="E3179" t="s">
        <v>584</v>
      </c>
      <c r="F3179" t="s">
        <v>5158</v>
      </c>
      <c r="G3179" t="s">
        <v>2654</v>
      </c>
      <c r="H3179" t="s">
        <v>180</v>
      </c>
      <c r="I3179" t="s">
        <v>134</v>
      </c>
      <c r="J3179" t="s">
        <v>37</v>
      </c>
      <c r="K3179" t="s">
        <v>586</v>
      </c>
      <c r="L3179" t="s">
        <v>39</v>
      </c>
      <c r="M3179">
        <v>569121</v>
      </c>
      <c r="N3179">
        <v>0</v>
      </c>
      <c r="O3179">
        <v>569121</v>
      </c>
      <c r="P3179">
        <v>0</v>
      </c>
      <c r="Q3179" t="s">
        <v>2668</v>
      </c>
      <c r="R3179" t="s">
        <v>3122</v>
      </c>
      <c r="S3179" t="s">
        <v>3356</v>
      </c>
      <c r="T3179" t="s">
        <v>588</v>
      </c>
      <c r="U3179" t="s">
        <v>5212</v>
      </c>
      <c r="V3179" t="s">
        <v>5213</v>
      </c>
      <c r="W3179" t="s">
        <v>588</v>
      </c>
      <c r="X3179" t="str">
        <f t="shared" si="49"/>
        <v>Funcionamiento</v>
      </c>
      <c r="Y3179" t="s">
        <v>2654</v>
      </c>
    </row>
    <row r="3180" spans="1:25" x14ac:dyDescent="0.2">
      <c r="A3180" t="s">
        <v>3122</v>
      </c>
      <c r="B3180" t="s">
        <v>3175</v>
      </c>
      <c r="C3180" s="71" t="s">
        <v>5211</v>
      </c>
      <c r="D3180" t="s">
        <v>583</v>
      </c>
      <c r="E3180" t="s">
        <v>584</v>
      </c>
      <c r="F3180" t="s">
        <v>5158</v>
      </c>
      <c r="G3180" t="s">
        <v>2654</v>
      </c>
      <c r="H3180" t="s">
        <v>181</v>
      </c>
      <c r="I3180" t="s">
        <v>135</v>
      </c>
      <c r="J3180" t="s">
        <v>37</v>
      </c>
      <c r="K3180" t="s">
        <v>586</v>
      </c>
      <c r="L3180" t="s">
        <v>39</v>
      </c>
      <c r="M3180">
        <v>2354967</v>
      </c>
      <c r="N3180">
        <v>0</v>
      </c>
      <c r="O3180">
        <v>2354967</v>
      </c>
      <c r="P3180">
        <v>0</v>
      </c>
      <c r="Q3180" t="s">
        <v>2668</v>
      </c>
      <c r="R3180" t="s">
        <v>3122</v>
      </c>
      <c r="S3180" t="s">
        <v>3356</v>
      </c>
      <c r="T3180" t="s">
        <v>588</v>
      </c>
      <c r="U3180" t="s">
        <v>5212</v>
      </c>
      <c r="V3180" t="s">
        <v>5213</v>
      </c>
      <c r="W3180" t="s">
        <v>588</v>
      </c>
      <c r="X3180" t="str">
        <f t="shared" si="49"/>
        <v>Funcionamiento</v>
      </c>
      <c r="Y3180" t="s">
        <v>2654</v>
      </c>
    </row>
    <row r="3181" spans="1:25" x14ac:dyDescent="0.2">
      <c r="A3181" t="s">
        <v>3122</v>
      </c>
      <c r="B3181" t="s">
        <v>3175</v>
      </c>
      <c r="C3181" s="71" t="s">
        <v>5211</v>
      </c>
      <c r="D3181" t="s">
        <v>583</v>
      </c>
      <c r="E3181" t="s">
        <v>584</v>
      </c>
      <c r="F3181" t="s">
        <v>5158</v>
      </c>
      <c r="G3181" t="s">
        <v>2654</v>
      </c>
      <c r="H3181" t="s">
        <v>168</v>
      </c>
      <c r="I3181" t="s">
        <v>122</v>
      </c>
      <c r="J3181" t="s">
        <v>37</v>
      </c>
      <c r="K3181" t="s">
        <v>586</v>
      </c>
      <c r="L3181" t="s">
        <v>39</v>
      </c>
      <c r="M3181">
        <v>538234</v>
      </c>
      <c r="N3181">
        <v>0</v>
      </c>
      <c r="O3181">
        <v>538234</v>
      </c>
      <c r="P3181">
        <v>0</v>
      </c>
      <c r="Q3181" t="s">
        <v>2668</v>
      </c>
      <c r="R3181" t="s">
        <v>3122</v>
      </c>
      <c r="S3181" t="s">
        <v>3356</v>
      </c>
      <c r="T3181" t="s">
        <v>588</v>
      </c>
      <c r="U3181" t="s">
        <v>5212</v>
      </c>
      <c r="V3181" t="s">
        <v>5213</v>
      </c>
      <c r="W3181" t="s">
        <v>588</v>
      </c>
      <c r="X3181" t="str">
        <f t="shared" si="49"/>
        <v>Funcionamiento</v>
      </c>
      <c r="Y3181" t="s">
        <v>2654</v>
      </c>
    </row>
    <row r="3182" spans="1:25" x14ac:dyDescent="0.2">
      <c r="A3182" t="s">
        <v>3122</v>
      </c>
      <c r="B3182" t="s">
        <v>3175</v>
      </c>
      <c r="C3182" s="71" t="s">
        <v>5211</v>
      </c>
      <c r="D3182" t="s">
        <v>583</v>
      </c>
      <c r="E3182" t="s">
        <v>584</v>
      </c>
      <c r="F3182" t="s">
        <v>5158</v>
      </c>
      <c r="G3182" t="s">
        <v>2654</v>
      </c>
      <c r="H3182" t="s">
        <v>169</v>
      </c>
      <c r="I3182" t="s">
        <v>123</v>
      </c>
      <c r="J3182" t="s">
        <v>37</v>
      </c>
      <c r="K3182" t="s">
        <v>586</v>
      </c>
      <c r="L3182" t="s">
        <v>39</v>
      </c>
      <c r="M3182">
        <v>1259678</v>
      </c>
      <c r="N3182">
        <v>0</v>
      </c>
      <c r="O3182">
        <v>1259678</v>
      </c>
      <c r="P3182">
        <v>0</v>
      </c>
      <c r="Q3182" t="s">
        <v>2668</v>
      </c>
      <c r="R3182" t="s">
        <v>3122</v>
      </c>
      <c r="S3182" t="s">
        <v>3356</v>
      </c>
      <c r="T3182" t="s">
        <v>588</v>
      </c>
      <c r="U3182" t="s">
        <v>5212</v>
      </c>
      <c r="V3182" t="s">
        <v>5213</v>
      </c>
      <c r="W3182" t="s">
        <v>588</v>
      </c>
      <c r="X3182" t="str">
        <f t="shared" si="49"/>
        <v>Funcionamiento</v>
      </c>
      <c r="Y3182" t="s">
        <v>2654</v>
      </c>
    </row>
    <row r="3183" spans="1:25" x14ac:dyDescent="0.2">
      <c r="A3183" t="s">
        <v>3122</v>
      </c>
      <c r="B3183" t="s">
        <v>3175</v>
      </c>
      <c r="C3183" s="71" t="s">
        <v>5211</v>
      </c>
      <c r="D3183" t="s">
        <v>583</v>
      </c>
      <c r="E3183" t="s">
        <v>584</v>
      </c>
      <c r="F3183" t="s">
        <v>5158</v>
      </c>
      <c r="G3183" t="s">
        <v>2654</v>
      </c>
      <c r="H3183" t="s">
        <v>171</v>
      </c>
      <c r="I3183" t="s">
        <v>125</v>
      </c>
      <c r="J3183" t="s">
        <v>37</v>
      </c>
      <c r="K3183" t="s">
        <v>586</v>
      </c>
      <c r="L3183" t="s">
        <v>39</v>
      </c>
      <c r="M3183">
        <v>6916863</v>
      </c>
      <c r="N3183">
        <v>0</v>
      </c>
      <c r="O3183">
        <v>6916863</v>
      </c>
      <c r="P3183">
        <v>0</v>
      </c>
      <c r="Q3183" t="s">
        <v>2668</v>
      </c>
      <c r="R3183" t="s">
        <v>3122</v>
      </c>
      <c r="S3183" t="s">
        <v>3356</v>
      </c>
      <c r="T3183" t="s">
        <v>588</v>
      </c>
      <c r="U3183" t="s">
        <v>5212</v>
      </c>
      <c r="V3183" t="s">
        <v>5213</v>
      </c>
      <c r="W3183" t="s">
        <v>588</v>
      </c>
      <c r="X3183" t="str">
        <f t="shared" si="49"/>
        <v>Funcionamiento</v>
      </c>
      <c r="Y3183" t="s">
        <v>2654</v>
      </c>
    </row>
    <row r="3184" spans="1:25" x14ac:dyDescent="0.2">
      <c r="A3184" t="s">
        <v>3122</v>
      </c>
      <c r="B3184" t="s">
        <v>3175</v>
      </c>
      <c r="C3184" s="71" t="s">
        <v>5211</v>
      </c>
      <c r="D3184" t="s">
        <v>583</v>
      </c>
      <c r="E3184" t="s">
        <v>584</v>
      </c>
      <c r="F3184" t="s">
        <v>5158</v>
      </c>
      <c r="G3184" t="s">
        <v>2654</v>
      </c>
      <c r="H3184" t="s">
        <v>178</v>
      </c>
      <c r="I3184" t="s">
        <v>132</v>
      </c>
      <c r="J3184" t="s">
        <v>37</v>
      </c>
      <c r="K3184" t="s">
        <v>586</v>
      </c>
      <c r="L3184" t="s">
        <v>39</v>
      </c>
      <c r="M3184">
        <v>6880620</v>
      </c>
      <c r="N3184">
        <v>0</v>
      </c>
      <c r="O3184">
        <v>6880620</v>
      </c>
      <c r="P3184">
        <v>0</v>
      </c>
      <c r="Q3184" t="s">
        <v>2668</v>
      </c>
      <c r="R3184" t="s">
        <v>3122</v>
      </c>
      <c r="S3184" t="s">
        <v>3356</v>
      </c>
      <c r="T3184" t="s">
        <v>588</v>
      </c>
      <c r="U3184" t="s">
        <v>5212</v>
      </c>
      <c r="V3184" t="s">
        <v>5213</v>
      </c>
      <c r="W3184" t="s">
        <v>588</v>
      </c>
      <c r="X3184" t="str">
        <f t="shared" si="49"/>
        <v>Funcionamiento</v>
      </c>
      <c r="Y3184" t="s">
        <v>2654</v>
      </c>
    </row>
    <row r="3185" spans="1:25" x14ac:dyDescent="0.2">
      <c r="A3185" t="s">
        <v>3122</v>
      </c>
      <c r="B3185" t="s">
        <v>3175</v>
      </c>
      <c r="C3185" s="71" t="s">
        <v>5211</v>
      </c>
      <c r="D3185" t="s">
        <v>583</v>
      </c>
      <c r="E3185" t="s">
        <v>584</v>
      </c>
      <c r="F3185" t="s">
        <v>5158</v>
      </c>
      <c r="G3185" t="s">
        <v>2654</v>
      </c>
      <c r="H3185" t="s">
        <v>179</v>
      </c>
      <c r="I3185" t="s">
        <v>133</v>
      </c>
      <c r="J3185" t="s">
        <v>37</v>
      </c>
      <c r="K3185" t="s">
        <v>586</v>
      </c>
      <c r="L3185" t="s">
        <v>39</v>
      </c>
      <c r="M3185">
        <v>1078194</v>
      </c>
      <c r="N3185">
        <v>0</v>
      </c>
      <c r="O3185">
        <v>1078194</v>
      </c>
      <c r="P3185">
        <v>0</v>
      </c>
      <c r="Q3185" t="s">
        <v>2668</v>
      </c>
      <c r="R3185" t="s">
        <v>3122</v>
      </c>
      <c r="S3185" t="s">
        <v>3356</v>
      </c>
      <c r="T3185" t="s">
        <v>588</v>
      </c>
      <c r="U3185" t="s">
        <v>5212</v>
      </c>
      <c r="V3185" t="s">
        <v>5213</v>
      </c>
      <c r="W3185" t="s">
        <v>588</v>
      </c>
      <c r="X3185" t="str">
        <f t="shared" si="49"/>
        <v>Funcionamiento</v>
      </c>
      <c r="Y3185" t="s">
        <v>2654</v>
      </c>
    </row>
    <row r="3186" spans="1:25" x14ac:dyDescent="0.2">
      <c r="A3186" t="s">
        <v>3135</v>
      </c>
      <c r="B3186" t="s">
        <v>5214</v>
      </c>
      <c r="C3186" s="71" t="s">
        <v>5215</v>
      </c>
      <c r="D3186" t="s">
        <v>583</v>
      </c>
      <c r="E3186" t="s">
        <v>584</v>
      </c>
      <c r="F3186" t="s">
        <v>5158</v>
      </c>
      <c r="G3186" t="s">
        <v>2654</v>
      </c>
      <c r="H3186" t="s">
        <v>177</v>
      </c>
      <c r="I3186" t="s">
        <v>131</v>
      </c>
      <c r="J3186" t="s">
        <v>37</v>
      </c>
      <c r="K3186" t="s">
        <v>586</v>
      </c>
      <c r="L3186" t="s">
        <v>39</v>
      </c>
      <c r="M3186">
        <v>985100</v>
      </c>
      <c r="N3186">
        <v>0</v>
      </c>
      <c r="O3186">
        <v>985100</v>
      </c>
      <c r="P3186">
        <v>0</v>
      </c>
      <c r="Q3186" t="s">
        <v>2669</v>
      </c>
      <c r="R3186" t="s">
        <v>3135</v>
      </c>
      <c r="S3186" t="s">
        <v>3166</v>
      </c>
      <c r="T3186" t="s">
        <v>588</v>
      </c>
      <c r="U3186" t="s">
        <v>5216</v>
      </c>
      <c r="V3186" t="s">
        <v>5217</v>
      </c>
      <c r="W3186" t="s">
        <v>588</v>
      </c>
      <c r="X3186" t="str">
        <f t="shared" si="49"/>
        <v>Funcionamiento</v>
      </c>
      <c r="Y3186" t="s">
        <v>2654</v>
      </c>
    </row>
    <row r="3187" spans="1:25" x14ac:dyDescent="0.2">
      <c r="A3187" t="s">
        <v>3135</v>
      </c>
      <c r="B3187" t="s">
        <v>5214</v>
      </c>
      <c r="C3187" s="71" t="s">
        <v>5215</v>
      </c>
      <c r="D3187" t="s">
        <v>583</v>
      </c>
      <c r="E3187" t="s">
        <v>584</v>
      </c>
      <c r="F3187" t="s">
        <v>5158</v>
      </c>
      <c r="G3187" t="s">
        <v>2654</v>
      </c>
      <c r="H3187" t="s">
        <v>173</v>
      </c>
      <c r="I3187" t="s">
        <v>127</v>
      </c>
      <c r="J3187" t="s">
        <v>37</v>
      </c>
      <c r="K3187" t="s">
        <v>586</v>
      </c>
      <c r="L3187" t="s">
        <v>39</v>
      </c>
      <c r="M3187">
        <v>3382000</v>
      </c>
      <c r="N3187">
        <v>0</v>
      </c>
      <c r="O3187">
        <v>3382000</v>
      </c>
      <c r="P3187">
        <v>0</v>
      </c>
      <c r="Q3187" t="s">
        <v>2669</v>
      </c>
      <c r="R3187" t="s">
        <v>3135</v>
      </c>
      <c r="S3187" t="s">
        <v>3166</v>
      </c>
      <c r="T3187" t="s">
        <v>588</v>
      </c>
      <c r="U3187" t="s">
        <v>5216</v>
      </c>
      <c r="V3187" t="s">
        <v>5217</v>
      </c>
      <c r="W3187" t="s">
        <v>588</v>
      </c>
      <c r="X3187" t="str">
        <f t="shared" si="49"/>
        <v>Funcionamiento</v>
      </c>
      <c r="Y3187" t="s">
        <v>2654</v>
      </c>
    </row>
    <row r="3188" spans="1:25" x14ac:dyDescent="0.2">
      <c r="A3188" t="s">
        <v>3135</v>
      </c>
      <c r="B3188" t="s">
        <v>5214</v>
      </c>
      <c r="C3188" s="71" t="s">
        <v>5215</v>
      </c>
      <c r="D3188" t="s">
        <v>583</v>
      </c>
      <c r="E3188" t="s">
        <v>584</v>
      </c>
      <c r="F3188" t="s">
        <v>5158</v>
      </c>
      <c r="G3188" t="s">
        <v>2654</v>
      </c>
      <c r="H3188" t="s">
        <v>176</v>
      </c>
      <c r="I3188" t="s">
        <v>130</v>
      </c>
      <c r="J3188" t="s">
        <v>37</v>
      </c>
      <c r="K3188" t="s">
        <v>586</v>
      </c>
      <c r="L3188" t="s">
        <v>39</v>
      </c>
      <c r="M3188">
        <v>1476800</v>
      </c>
      <c r="N3188">
        <v>0</v>
      </c>
      <c r="O3188">
        <v>1476800</v>
      </c>
      <c r="P3188">
        <v>0</v>
      </c>
      <c r="Q3188" t="s">
        <v>2669</v>
      </c>
      <c r="R3188" t="s">
        <v>3135</v>
      </c>
      <c r="S3188" t="s">
        <v>3166</v>
      </c>
      <c r="T3188" t="s">
        <v>588</v>
      </c>
      <c r="U3188" t="s">
        <v>5216</v>
      </c>
      <c r="V3188" t="s">
        <v>5217</v>
      </c>
      <c r="W3188" t="s">
        <v>588</v>
      </c>
      <c r="X3188" t="str">
        <f t="shared" si="49"/>
        <v>Funcionamiento</v>
      </c>
      <c r="Y3188" t="s">
        <v>2654</v>
      </c>
    </row>
    <row r="3189" spans="1:25" x14ac:dyDescent="0.2">
      <c r="A3189" t="s">
        <v>3135</v>
      </c>
      <c r="B3189" t="s">
        <v>5214</v>
      </c>
      <c r="C3189" s="71" t="s">
        <v>5215</v>
      </c>
      <c r="D3189" t="s">
        <v>583</v>
      </c>
      <c r="E3189" t="s">
        <v>584</v>
      </c>
      <c r="F3189" t="s">
        <v>5158</v>
      </c>
      <c r="G3189" t="s">
        <v>2654</v>
      </c>
      <c r="H3189" t="s">
        <v>175</v>
      </c>
      <c r="I3189" t="s">
        <v>129</v>
      </c>
      <c r="J3189" t="s">
        <v>37</v>
      </c>
      <c r="K3189" t="s">
        <v>586</v>
      </c>
      <c r="L3189" t="s">
        <v>39</v>
      </c>
      <c r="M3189">
        <v>476600</v>
      </c>
      <c r="N3189">
        <v>0</v>
      </c>
      <c r="O3189">
        <v>476600</v>
      </c>
      <c r="P3189">
        <v>0</v>
      </c>
      <c r="Q3189" t="s">
        <v>2669</v>
      </c>
      <c r="R3189" t="s">
        <v>3135</v>
      </c>
      <c r="S3189" t="s">
        <v>3166</v>
      </c>
      <c r="T3189" t="s">
        <v>588</v>
      </c>
      <c r="U3189" t="s">
        <v>5216</v>
      </c>
      <c r="V3189" t="s">
        <v>5217</v>
      </c>
      <c r="W3189" t="s">
        <v>588</v>
      </c>
      <c r="X3189" t="str">
        <f t="shared" si="49"/>
        <v>Funcionamiento</v>
      </c>
      <c r="Y3189" t="s">
        <v>2654</v>
      </c>
    </row>
    <row r="3190" spans="1:25" x14ac:dyDescent="0.2">
      <c r="A3190" t="s">
        <v>3135</v>
      </c>
      <c r="B3190" t="s">
        <v>5214</v>
      </c>
      <c r="C3190" s="71" t="s">
        <v>5215</v>
      </c>
      <c r="D3190" t="s">
        <v>583</v>
      </c>
      <c r="E3190" t="s">
        <v>584</v>
      </c>
      <c r="F3190" t="s">
        <v>5158</v>
      </c>
      <c r="G3190" t="s">
        <v>2654</v>
      </c>
      <c r="H3190" t="s">
        <v>174</v>
      </c>
      <c r="I3190" t="s">
        <v>128</v>
      </c>
      <c r="J3190" t="s">
        <v>37</v>
      </c>
      <c r="K3190" t="s">
        <v>586</v>
      </c>
      <c r="L3190" t="s">
        <v>39</v>
      </c>
      <c r="M3190">
        <v>1968800</v>
      </c>
      <c r="N3190">
        <v>0</v>
      </c>
      <c r="O3190">
        <v>1968800</v>
      </c>
      <c r="P3190">
        <v>0</v>
      </c>
      <c r="Q3190" t="s">
        <v>2669</v>
      </c>
      <c r="R3190" t="s">
        <v>3135</v>
      </c>
      <c r="S3190" t="s">
        <v>3166</v>
      </c>
      <c r="T3190" t="s">
        <v>588</v>
      </c>
      <c r="U3190" t="s">
        <v>5216</v>
      </c>
      <c r="V3190" t="s">
        <v>5217</v>
      </c>
      <c r="W3190" t="s">
        <v>588</v>
      </c>
      <c r="X3190" t="str">
        <f t="shared" si="49"/>
        <v>Funcionamiento</v>
      </c>
      <c r="Y3190" t="s">
        <v>2654</v>
      </c>
    </row>
    <row r="3191" spans="1:25" x14ac:dyDescent="0.2">
      <c r="A3191" t="s">
        <v>3135</v>
      </c>
      <c r="B3191" t="s">
        <v>5214</v>
      </c>
      <c r="C3191" s="71" t="s">
        <v>5215</v>
      </c>
      <c r="D3191" t="s">
        <v>583</v>
      </c>
      <c r="E3191" t="s">
        <v>584</v>
      </c>
      <c r="F3191" t="s">
        <v>5158</v>
      </c>
      <c r="G3191" t="s">
        <v>2654</v>
      </c>
      <c r="H3191" t="s">
        <v>172</v>
      </c>
      <c r="I3191" t="s">
        <v>126</v>
      </c>
      <c r="J3191" t="s">
        <v>37</v>
      </c>
      <c r="K3191" t="s">
        <v>586</v>
      </c>
      <c r="L3191" t="s">
        <v>39</v>
      </c>
      <c r="M3191">
        <v>4774100</v>
      </c>
      <c r="N3191">
        <v>0</v>
      </c>
      <c r="O3191">
        <v>4774100</v>
      </c>
      <c r="P3191">
        <v>0</v>
      </c>
      <c r="Q3191" t="s">
        <v>2669</v>
      </c>
      <c r="R3191" t="s">
        <v>3135</v>
      </c>
      <c r="S3191" t="s">
        <v>3166</v>
      </c>
      <c r="T3191" t="s">
        <v>588</v>
      </c>
      <c r="U3191" t="s">
        <v>5216</v>
      </c>
      <c r="V3191" t="s">
        <v>5217</v>
      </c>
      <c r="W3191" t="s">
        <v>588</v>
      </c>
      <c r="X3191" t="str">
        <f t="shared" si="49"/>
        <v>Funcionamiento</v>
      </c>
      <c r="Y3191" t="s">
        <v>2654</v>
      </c>
    </row>
    <row r="3192" spans="1:25" x14ac:dyDescent="0.2">
      <c r="A3192" t="s">
        <v>3119</v>
      </c>
      <c r="B3192" t="s">
        <v>4029</v>
      </c>
      <c r="C3192" s="71" t="s">
        <v>5218</v>
      </c>
      <c r="D3192" t="s">
        <v>583</v>
      </c>
      <c r="E3192" t="s">
        <v>584</v>
      </c>
      <c r="F3192" t="s">
        <v>5158</v>
      </c>
      <c r="G3192" t="s">
        <v>2654</v>
      </c>
      <c r="H3192" t="s">
        <v>176</v>
      </c>
      <c r="I3192" t="s">
        <v>130</v>
      </c>
      <c r="J3192" t="s">
        <v>37</v>
      </c>
      <c r="K3192" t="s">
        <v>586</v>
      </c>
      <c r="L3192" t="s">
        <v>39</v>
      </c>
      <c r="M3192">
        <v>128400</v>
      </c>
      <c r="N3192">
        <v>0</v>
      </c>
      <c r="O3192">
        <v>128400</v>
      </c>
      <c r="P3192">
        <v>0</v>
      </c>
      <c r="Q3192" t="s">
        <v>2670</v>
      </c>
      <c r="R3192" t="s">
        <v>3119</v>
      </c>
      <c r="S3192" t="s">
        <v>3282</v>
      </c>
      <c r="T3192" t="s">
        <v>588</v>
      </c>
      <c r="U3192" t="s">
        <v>5219</v>
      </c>
      <c r="V3192" t="s">
        <v>5220</v>
      </c>
      <c r="W3192" t="s">
        <v>588</v>
      </c>
      <c r="X3192" t="str">
        <f t="shared" si="49"/>
        <v>Funcionamiento</v>
      </c>
      <c r="Y3192" t="s">
        <v>2654</v>
      </c>
    </row>
    <row r="3193" spans="1:25" x14ac:dyDescent="0.2">
      <c r="A3193" t="s">
        <v>3119</v>
      </c>
      <c r="B3193" t="s">
        <v>4029</v>
      </c>
      <c r="C3193" s="71" t="s">
        <v>5218</v>
      </c>
      <c r="D3193" t="s">
        <v>583</v>
      </c>
      <c r="E3193" t="s">
        <v>584</v>
      </c>
      <c r="F3193" t="s">
        <v>5158</v>
      </c>
      <c r="G3193" t="s">
        <v>2654</v>
      </c>
      <c r="H3193" t="s">
        <v>173</v>
      </c>
      <c r="I3193" t="s">
        <v>127</v>
      </c>
      <c r="J3193" t="s">
        <v>37</v>
      </c>
      <c r="K3193" t="s">
        <v>586</v>
      </c>
      <c r="L3193" t="s">
        <v>39</v>
      </c>
      <c r="M3193">
        <v>318700</v>
      </c>
      <c r="N3193">
        <v>0</v>
      </c>
      <c r="O3193">
        <v>318700</v>
      </c>
      <c r="P3193">
        <v>0</v>
      </c>
      <c r="Q3193" t="s">
        <v>2670</v>
      </c>
      <c r="R3193" t="s">
        <v>3119</v>
      </c>
      <c r="S3193" t="s">
        <v>3282</v>
      </c>
      <c r="T3193" t="s">
        <v>588</v>
      </c>
      <c r="U3193" t="s">
        <v>5219</v>
      </c>
      <c r="V3193" t="s">
        <v>5220</v>
      </c>
      <c r="W3193" t="s">
        <v>588</v>
      </c>
      <c r="X3193" t="str">
        <f t="shared" si="49"/>
        <v>Funcionamiento</v>
      </c>
      <c r="Y3193" t="s">
        <v>2654</v>
      </c>
    </row>
    <row r="3194" spans="1:25" x14ac:dyDescent="0.2">
      <c r="A3194" t="s">
        <v>3119</v>
      </c>
      <c r="B3194" t="s">
        <v>4029</v>
      </c>
      <c r="C3194" s="71" t="s">
        <v>5218</v>
      </c>
      <c r="D3194" t="s">
        <v>583</v>
      </c>
      <c r="E3194" t="s">
        <v>584</v>
      </c>
      <c r="F3194" t="s">
        <v>5158</v>
      </c>
      <c r="G3194" t="s">
        <v>2654</v>
      </c>
      <c r="H3194" t="s">
        <v>172</v>
      </c>
      <c r="I3194" t="s">
        <v>126</v>
      </c>
      <c r="J3194" t="s">
        <v>37</v>
      </c>
      <c r="K3194" t="s">
        <v>586</v>
      </c>
      <c r="L3194" t="s">
        <v>39</v>
      </c>
      <c r="M3194">
        <v>460000</v>
      </c>
      <c r="N3194">
        <v>0</v>
      </c>
      <c r="O3194">
        <v>460000</v>
      </c>
      <c r="P3194">
        <v>0</v>
      </c>
      <c r="Q3194" t="s">
        <v>2670</v>
      </c>
      <c r="R3194" t="s">
        <v>3119</v>
      </c>
      <c r="S3194" t="s">
        <v>3282</v>
      </c>
      <c r="T3194" t="s">
        <v>588</v>
      </c>
      <c r="U3194" t="s">
        <v>5219</v>
      </c>
      <c r="V3194" t="s">
        <v>5220</v>
      </c>
      <c r="W3194" t="s">
        <v>588</v>
      </c>
      <c r="X3194" t="str">
        <f t="shared" si="49"/>
        <v>Funcionamiento</v>
      </c>
      <c r="Y3194" t="s">
        <v>2654</v>
      </c>
    </row>
    <row r="3195" spans="1:25" x14ac:dyDescent="0.2">
      <c r="A3195" t="s">
        <v>3119</v>
      </c>
      <c r="B3195" t="s">
        <v>4029</v>
      </c>
      <c r="C3195" s="71" t="s">
        <v>5218</v>
      </c>
      <c r="D3195" t="s">
        <v>583</v>
      </c>
      <c r="E3195" t="s">
        <v>584</v>
      </c>
      <c r="F3195" t="s">
        <v>5158</v>
      </c>
      <c r="G3195" t="s">
        <v>2654</v>
      </c>
      <c r="H3195" t="s">
        <v>175</v>
      </c>
      <c r="I3195" t="s">
        <v>129</v>
      </c>
      <c r="J3195" t="s">
        <v>37</v>
      </c>
      <c r="K3195" t="s">
        <v>586</v>
      </c>
      <c r="L3195" t="s">
        <v>39</v>
      </c>
      <c r="M3195">
        <v>48400</v>
      </c>
      <c r="N3195">
        <v>0</v>
      </c>
      <c r="O3195">
        <v>48400</v>
      </c>
      <c r="P3195">
        <v>0</v>
      </c>
      <c r="Q3195" t="s">
        <v>2670</v>
      </c>
      <c r="R3195" t="s">
        <v>3119</v>
      </c>
      <c r="S3195" t="s">
        <v>3282</v>
      </c>
      <c r="T3195" t="s">
        <v>588</v>
      </c>
      <c r="U3195" t="s">
        <v>5219</v>
      </c>
      <c r="V3195" t="s">
        <v>5220</v>
      </c>
      <c r="W3195" t="s">
        <v>588</v>
      </c>
      <c r="X3195" t="str">
        <f t="shared" si="49"/>
        <v>Funcionamiento</v>
      </c>
      <c r="Y3195" t="s">
        <v>2654</v>
      </c>
    </row>
    <row r="3196" spans="1:25" x14ac:dyDescent="0.2">
      <c r="A3196" t="s">
        <v>3119</v>
      </c>
      <c r="B3196" t="s">
        <v>4029</v>
      </c>
      <c r="C3196" s="71" t="s">
        <v>5218</v>
      </c>
      <c r="D3196" t="s">
        <v>583</v>
      </c>
      <c r="E3196" t="s">
        <v>584</v>
      </c>
      <c r="F3196" t="s">
        <v>5158</v>
      </c>
      <c r="G3196" t="s">
        <v>2654</v>
      </c>
      <c r="H3196" t="s">
        <v>177</v>
      </c>
      <c r="I3196" t="s">
        <v>131</v>
      </c>
      <c r="J3196" t="s">
        <v>37</v>
      </c>
      <c r="K3196" t="s">
        <v>586</v>
      </c>
      <c r="L3196" t="s">
        <v>39</v>
      </c>
      <c r="M3196">
        <v>86400</v>
      </c>
      <c r="N3196">
        <v>0</v>
      </c>
      <c r="O3196">
        <v>86400</v>
      </c>
      <c r="P3196">
        <v>0</v>
      </c>
      <c r="Q3196" t="s">
        <v>2670</v>
      </c>
      <c r="R3196" t="s">
        <v>3119</v>
      </c>
      <c r="S3196" t="s">
        <v>3282</v>
      </c>
      <c r="T3196" t="s">
        <v>588</v>
      </c>
      <c r="U3196" t="s">
        <v>5219</v>
      </c>
      <c r="V3196" t="s">
        <v>5220</v>
      </c>
      <c r="W3196" t="s">
        <v>588</v>
      </c>
      <c r="X3196" t="str">
        <f t="shared" si="49"/>
        <v>Funcionamiento</v>
      </c>
      <c r="Y3196" t="s">
        <v>2654</v>
      </c>
    </row>
    <row r="3197" spans="1:25" x14ac:dyDescent="0.2">
      <c r="A3197" t="s">
        <v>3119</v>
      </c>
      <c r="B3197" t="s">
        <v>4029</v>
      </c>
      <c r="C3197" s="71" t="s">
        <v>5218</v>
      </c>
      <c r="D3197" t="s">
        <v>583</v>
      </c>
      <c r="E3197" t="s">
        <v>584</v>
      </c>
      <c r="F3197" t="s">
        <v>5158</v>
      </c>
      <c r="G3197" t="s">
        <v>2654</v>
      </c>
      <c r="H3197" t="s">
        <v>174</v>
      </c>
      <c r="I3197" t="s">
        <v>128</v>
      </c>
      <c r="J3197" t="s">
        <v>37</v>
      </c>
      <c r="K3197" t="s">
        <v>586</v>
      </c>
      <c r="L3197" t="s">
        <v>39</v>
      </c>
      <c r="M3197">
        <v>172400</v>
      </c>
      <c r="N3197">
        <v>0</v>
      </c>
      <c r="O3197">
        <v>172400</v>
      </c>
      <c r="P3197">
        <v>0</v>
      </c>
      <c r="Q3197" t="s">
        <v>2670</v>
      </c>
      <c r="R3197" t="s">
        <v>3119</v>
      </c>
      <c r="S3197" t="s">
        <v>3282</v>
      </c>
      <c r="T3197" t="s">
        <v>588</v>
      </c>
      <c r="U3197" t="s">
        <v>5219</v>
      </c>
      <c r="V3197" t="s">
        <v>5220</v>
      </c>
      <c r="W3197" t="s">
        <v>588</v>
      </c>
      <c r="X3197" t="str">
        <f t="shared" si="49"/>
        <v>Funcionamiento</v>
      </c>
      <c r="Y3197" t="s">
        <v>2654</v>
      </c>
    </row>
    <row r="3198" spans="1:25" x14ac:dyDescent="0.2">
      <c r="A3198" t="s">
        <v>3118</v>
      </c>
      <c r="B3198" t="s">
        <v>5221</v>
      </c>
      <c r="C3198" s="71" t="s">
        <v>5222</v>
      </c>
      <c r="D3198" t="s">
        <v>583</v>
      </c>
      <c r="E3198" t="s">
        <v>584</v>
      </c>
      <c r="F3198" t="s">
        <v>5158</v>
      </c>
      <c r="G3198" t="s">
        <v>2654</v>
      </c>
      <c r="H3198" t="s">
        <v>168</v>
      </c>
      <c r="I3198" t="s">
        <v>122</v>
      </c>
      <c r="J3198" t="s">
        <v>37</v>
      </c>
      <c r="K3198" t="s">
        <v>586</v>
      </c>
      <c r="L3198" t="s">
        <v>39</v>
      </c>
      <c r="M3198">
        <v>40511107</v>
      </c>
      <c r="N3198">
        <v>0</v>
      </c>
      <c r="O3198">
        <v>40511107</v>
      </c>
      <c r="P3198">
        <v>0</v>
      </c>
      <c r="Q3198" t="s">
        <v>2671</v>
      </c>
      <c r="R3198" t="s">
        <v>3118</v>
      </c>
      <c r="S3198" t="s">
        <v>3178</v>
      </c>
      <c r="T3198" t="s">
        <v>588</v>
      </c>
      <c r="U3198" t="s">
        <v>5223</v>
      </c>
      <c r="V3198" t="s">
        <v>5224</v>
      </c>
      <c r="W3198" t="s">
        <v>588</v>
      </c>
      <c r="X3198" t="str">
        <f t="shared" si="49"/>
        <v>Funcionamiento</v>
      </c>
      <c r="Y3198" t="s">
        <v>2654</v>
      </c>
    </row>
    <row r="3199" spans="1:25" x14ac:dyDescent="0.2">
      <c r="A3199" t="s">
        <v>3138</v>
      </c>
      <c r="B3199" t="s">
        <v>3392</v>
      </c>
      <c r="C3199" s="71" t="s">
        <v>5225</v>
      </c>
      <c r="D3199" t="s">
        <v>583</v>
      </c>
      <c r="E3199" t="s">
        <v>584</v>
      </c>
      <c r="F3199" t="s">
        <v>5158</v>
      </c>
      <c r="G3199" t="s">
        <v>2654</v>
      </c>
      <c r="H3199" t="s">
        <v>169</v>
      </c>
      <c r="I3199" t="s">
        <v>123</v>
      </c>
      <c r="J3199" t="s">
        <v>37</v>
      </c>
      <c r="K3199" t="s">
        <v>586</v>
      </c>
      <c r="L3199" t="s">
        <v>39</v>
      </c>
      <c r="M3199">
        <v>2346828</v>
      </c>
      <c r="N3199">
        <v>0</v>
      </c>
      <c r="O3199">
        <v>2346828</v>
      </c>
      <c r="P3199">
        <v>0</v>
      </c>
      <c r="Q3199" t="s">
        <v>2672</v>
      </c>
      <c r="R3199" t="s">
        <v>3138</v>
      </c>
      <c r="S3199" t="s">
        <v>5099</v>
      </c>
      <c r="T3199" t="s">
        <v>588</v>
      </c>
      <c r="U3199" t="s">
        <v>5226</v>
      </c>
      <c r="V3199" t="s">
        <v>5227</v>
      </c>
      <c r="W3199" t="s">
        <v>588</v>
      </c>
      <c r="X3199" t="str">
        <f t="shared" si="49"/>
        <v>Funcionamiento</v>
      </c>
      <c r="Y3199" t="s">
        <v>2654</v>
      </c>
    </row>
    <row r="3200" spans="1:25" x14ac:dyDescent="0.2">
      <c r="A3200" t="s">
        <v>3138</v>
      </c>
      <c r="B3200" t="s">
        <v>3392</v>
      </c>
      <c r="C3200" s="71" t="s">
        <v>5225</v>
      </c>
      <c r="D3200" t="s">
        <v>583</v>
      </c>
      <c r="E3200" t="s">
        <v>584</v>
      </c>
      <c r="F3200" t="s">
        <v>5158</v>
      </c>
      <c r="G3200" t="s">
        <v>2654</v>
      </c>
      <c r="H3200" t="s">
        <v>178</v>
      </c>
      <c r="I3200" t="s">
        <v>132</v>
      </c>
      <c r="J3200" t="s">
        <v>37</v>
      </c>
      <c r="K3200" t="s">
        <v>586</v>
      </c>
      <c r="L3200" t="s">
        <v>39</v>
      </c>
      <c r="M3200">
        <v>2067384</v>
      </c>
      <c r="N3200">
        <v>0</v>
      </c>
      <c r="O3200">
        <v>2067384</v>
      </c>
      <c r="P3200">
        <v>0</v>
      </c>
      <c r="Q3200" t="s">
        <v>2672</v>
      </c>
      <c r="R3200" t="s">
        <v>3138</v>
      </c>
      <c r="S3200" t="s">
        <v>5099</v>
      </c>
      <c r="T3200" t="s">
        <v>588</v>
      </c>
      <c r="U3200" t="s">
        <v>5226</v>
      </c>
      <c r="V3200" t="s">
        <v>5227</v>
      </c>
      <c r="W3200" t="s">
        <v>588</v>
      </c>
      <c r="X3200" t="str">
        <f t="shared" si="49"/>
        <v>Funcionamiento</v>
      </c>
      <c r="Y3200" t="s">
        <v>2654</v>
      </c>
    </row>
    <row r="3201" spans="1:25" x14ac:dyDescent="0.2">
      <c r="A3201" t="s">
        <v>3138</v>
      </c>
      <c r="B3201" t="s">
        <v>3392</v>
      </c>
      <c r="C3201" s="71" t="s">
        <v>5225</v>
      </c>
      <c r="D3201" t="s">
        <v>583</v>
      </c>
      <c r="E3201" t="s">
        <v>584</v>
      </c>
      <c r="F3201" t="s">
        <v>5158</v>
      </c>
      <c r="G3201" t="s">
        <v>2654</v>
      </c>
      <c r="H3201" t="s">
        <v>180</v>
      </c>
      <c r="I3201" t="s">
        <v>134</v>
      </c>
      <c r="J3201" t="s">
        <v>37</v>
      </c>
      <c r="K3201" t="s">
        <v>586</v>
      </c>
      <c r="L3201" t="s">
        <v>39</v>
      </c>
      <c r="M3201">
        <v>167083</v>
      </c>
      <c r="N3201">
        <v>0</v>
      </c>
      <c r="O3201">
        <v>167083</v>
      </c>
      <c r="P3201">
        <v>0</v>
      </c>
      <c r="Q3201" t="s">
        <v>2672</v>
      </c>
      <c r="R3201" t="s">
        <v>3138</v>
      </c>
      <c r="S3201" t="s">
        <v>5099</v>
      </c>
      <c r="T3201" t="s">
        <v>588</v>
      </c>
      <c r="U3201" t="s">
        <v>5226</v>
      </c>
      <c r="V3201" t="s">
        <v>5227</v>
      </c>
      <c r="W3201" t="s">
        <v>588</v>
      </c>
      <c r="X3201" t="str">
        <f t="shared" si="49"/>
        <v>Funcionamiento</v>
      </c>
      <c r="Y3201" t="s">
        <v>2654</v>
      </c>
    </row>
    <row r="3202" spans="1:25" x14ac:dyDescent="0.2">
      <c r="A3202" t="s">
        <v>3138</v>
      </c>
      <c r="B3202" t="s">
        <v>3392</v>
      </c>
      <c r="C3202" s="71" t="s">
        <v>5225</v>
      </c>
      <c r="D3202" t="s">
        <v>583</v>
      </c>
      <c r="E3202" t="s">
        <v>584</v>
      </c>
      <c r="F3202" t="s">
        <v>5158</v>
      </c>
      <c r="G3202" t="s">
        <v>2654</v>
      </c>
      <c r="H3202" t="s">
        <v>181</v>
      </c>
      <c r="I3202" t="s">
        <v>135</v>
      </c>
      <c r="J3202" t="s">
        <v>37</v>
      </c>
      <c r="K3202" t="s">
        <v>586</v>
      </c>
      <c r="L3202" t="s">
        <v>39</v>
      </c>
      <c r="M3202">
        <v>2354967</v>
      </c>
      <c r="N3202">
        <v>0</v>
      </c>
      <c r="O3202">
        <v>2354967</v>
      </c>
      <c r="P3202">
        <v>0</v>
      </c>
      <c r="Q3202" t="s">
        <v>2672</v>
      </c>
      <c r="R3202" t="s">
        <v>3138</v>
      </c>
      <c r="S3202" t="s">
        <v>5099</v>
      </c>
      <c r="T3202" t="s">
        <v>588</v>
      </c>
      <c r="U3202" t="s">
        <v>5226</v>
      </c>
      <c r="V3202" t="s">
        <v>5227</v>
      </c>
      <c r="W3202" t="s">
        <v>588</v>
      </c>
      <c r="X3202" t="str">
        <f t="shared" ref="X3202:X3265" si="50">IF(LEFT(H3202,1)="C","Inversión","Funcionamiento")</f>
        <v>Funcionamiento</v>
      </c>
      <c r="Y3202" t="s">
        <v>2654</v>
      </c>
    </row>
    <row r="3203" spans="1:25" x14ac:dyDescent="0.2">
      <c r="A3203" t="s">
        <v>3138</v>
      </c>
      <c r="B3203" t="s">
        <v>3392</v>
      </c>
      <c r="C3203" s="71" t="s">
        <v>5225</v>
      </c>
      <c r="D3203" t="s">
        <v>583</v>
      </c>
      <c r="E3203" t="s">
        <v>584</v>
      </c>
      <c r="F3203" t="s">
        <v>5158</v>
      </c>
      <c r="G3203" t="s">
        <v>2654</v>
      </c>
      <c r="H3203" t="s">
        <v>166</v>
      </c>
      <c r="I3203" t="s">
        <v>120</v>
      </c>
      <c r="J3203" t="s">
        <v>37</v>
      </c>
      <c r="K3203" t="s">
        <v>586</v>
      </c>
      <c r="L3203" t="s">
        <v>39</v>
      </c>
      <c r="M3203">
        <v>634541</v>
      </c>
      <c r="N3203">
        <v>0</v>
      </c>
      <c r="O3203">
        <v>634541</v>
      </c>
      <c r="P3203">
        <v>0</v>
      </c>
      <c r="Q3203" t="s">
        <v>2672</v>
      </c>
      <c r="R3203" t="s">
        <v>3138</v>
      </c>
      <c r="S3203" t="s">
        <v>5099</v>
      </c>
      <c r="T3203" t="s">
        <v>588</v>
      </c>
      <c r="U3203" t="s">
        <v>5226</v>
      </c>
      <c r="V3203" t="s">
        <v>5227</v>
      </c>
      <c r="W3203" t="s">
        <v>588</v>
      </c>
      <c r="X3203" t="str">
        <f t="shared" si="50"/>
        <v>Funcionamiento</v>
      </c>
      <c r="Y3203" t="s">
        <v>2654</v>
      </c>
    </row>
    <row r="3204" spans="1:25" x14ac:dyDescent="0.2">
      <c r="A3204" t="s">
        <v>3138</v>
      </c>
      <c r="B3204" t="s">
        <v>3392</v>
      </c>
      <c r="C3204" s="71" t="s">
        <v>5225</v>
      </c>
      <c r="D3204" t="s">
        <v>583</v>
      </c>
      <c r="E3204" t="s">
        <v>584</v>
      </c>
      <c r="F3204" t="s">
        <v>5158</v>
      </c>
      <c r="G3204" t="s">
        <v>2654</v>
      </c>
      <c r="H3204" t="s">
        <v>164</v>
      </c>
      <c r="I3204" t="s">
        <v>118</v>
      </c>
      <c r="J3204" t="s">
        <v>37</v>
      </c>
      <c r="K3204" t="s">
        <v>586</v>
      </c>
      <c r="L3204" t="s">
        <v>39</v>
      </c>
      <c r="M3204">
        <v>33182394</v>
      </c>
      <c r="N3204">
        <v>0</v>
      </c>
      <c r="O3204">
        <v>33182394</v>
      </c>
      <c r="P3204">
        <v>0</v>
      </c>
      <c r="Q3204" t="s">
        <v>2672</v>
      </c>
      <c r="R3204" t="s">
        <v>3138</v>
      </c>
      <c r="S3204" t="s">
        <v>5099</v>
      </c>
      <c r="T3204" t="s">
        <v>588</v>
      </c>
      <c r="U3204" t="s">
        <v>5226</v>
      </c>
      <c r="V3204" t="s">
        <v>5227</v>
      </c>
      <c r="W3204" t="s">
        <v>588</v>
      </c>
      <c r="X3204" t="str">
        <f t="shared" si="50"/>
        <v>Funcionamiento</v>
      </c>
      <c r="Y3204" t="s">
        <v>2654</v>
      </c>
    </row>
    <row r="3205" spans="1:25" x14ac:dyDescent="0.2">
      <c r="A3205" t="s">
        <v>3138</v>
      </c>
      <c r="B3205" t="s">
        <v>3392</v>
      </c>
      <c r="C3205" s="71" t="s">
        <v>5225</v>
      </c>
      <c r="D3205" t="s">
        <v>583</v>
      </c>
      <c r="E3205" t="s">
        <v>584</v>
      </c>
      <c r="F3205" t="s">
        <v>5158</v>
      </c>
      <c r="G3205" t="s">
        <v>2654</v>
      </c>
      <c r="H3205" t="s">
        <v>167</v>
      </c>
      <c r="I3205" t="s">
        <v>3051</v>
      </c>
      <c r="J3205" t="s">
        <v>37</v>
      </c>
      <c r="K3205" t="s">
        <v>586</v>
      </c>
      <c r="L3205" t="s">
        <v>39</v>
      </c>
      <c r="M3205">
        <v>822832</v>
      </c>
      <c r="N3205">
        <v>0</v>
      </c>
      <c r="O3205">
        <v>822832</v>
      </c>
      <c r="P3205">
        <v>0</v>
      </c>
      <c r="Q3205" t="s">
        <v>2672</v>
      </c>
      <c r="R3205" t="s">
        <v>3138</v>
      </c>
      <c r="S3205" t="s">
        <v>5099</v>
      </c>
      <c r="T3205" t="s">
        <v>588</v>
      </c>
      <c r="U3205" t="s">
        <v>5226</v>
      </c>
      <c r="V3205" t="s">
        <v>5227</v>
      </c>
      <c r="W3205" t="s">
        <v>588</v>
      </c>
      <c r="X3205" t="str">
        <f t="shared" si="50"/>
        <v>Funcionamiento</v>
      </c>
      <c r="Y3205" t="s">
        <v>2654</v>
      </c>
    </row>
    <row r="3206" spans="1:25" x14ac:dyDescent="0.2">
      <c r="A3206" t="s">
        <v>3138</v>
      </c>
      <c r="B3206" t="s">
        <v>3392</v>
      </c>
      <c r="C3206" s="71" t="s">
        <v>5225</v>
      </c>
      <c r="D3206" t="s">
        <v>583</v>
      </c>
      <c r="E3206" t="s">
        <v>584</v>
      </c>
      <c r="F3206" t="s">
        <v>5158</v>
      </c>
      <c r="G3206" t="s">
        <v>2654</v>
      </c>
      <c r="H3206" t="s">
        <v>171</v>
      </c>
      <c r="I3206" t="s">
        <v>125</v>
      </c>
      <c r="J3206" t="s">
        <v>37</v>
      </c>
      <c r="K3206" t="s">
        <v>586</v>
      </c>
      <c r="L3206" t="s">
        <v>39</v>
      </c>
      <c r="M3206">
        <v>2112935</v>
      </c>
      <c r="N3206">
        <v>0</v>
      </c>
      <c r="O3206">
        <v>2112935</v>
      </c>
      <c r="P3206">
        <v>0</v>
      </c>
      <c r="Q3206" t="s">
        <v>2672</v>
      </c>
      <c r="R3206" t="s">
        <v>3138</v>
      </c>
      <c r="S3206" t="s">
        <v>5099</v>
      </c>
      <c r="T3206" t="s">
        <v>588</v>
      </c>
      <c r="U3206" t="s">
        <v>5226</v>
      </c>
      <c r="V3206" t="s">
        <v>5227</v>
      </c>
      <c r="W3206" t="s">
        <v>588</v>
      </c>
      <c r="X3206" t="str">
        <f t="shared" si="50"/>
        <v>Funcionamiento</v>
      </c>
      <c r="Y3206" t="s">
        <v>2654</v>
      </c>
    </row>
    <row r="3207" spans="1:25" x14ac:dyDescent="0.2">
      <c r="A3207" t="s">
        <v>3145</v>
      </c>
      <c r="B3207" t="s">
        <v>4162</v>
      </c>
      <c r="C3207" s="71" t="s">
        <v>5228</v>
      </c>
      <c r="D3207" t="s">
        <v>583</v>
      </c>
      <c r="E3207" t="s">
        <v>584</v>
      </c>
      <c r="F3207" t="s">
        <v>5158</v>
      </c>
      <c r="G3207" t="s">
        <v>2654</v>
      </c>
      <c r="H3207" t="s">
        <v>174</v>
      </c>
      <c r="I3207" t="s">
        <v>128</v>
      </c>
      <c r="J3207" t="s">
        <v>37</v>
      </c>
      <c r="K3207" t="s">
        <v>586</v>
      </c>
      <c r="L3207" t="s">
        <v>39</v>
      </c>
      <c r="M3207">
        <v>3389500</v>
      </c>
      <c r="N3207">
        <v>0</v>
      </c>
      <c r="O3207">
        <v>3389500</v>
      </c>
      <c r="P3207">
        <v>0</v>
      </c>
      <c r="Q3207" t="s">
        <v>5229</v>
      </c>
      <c r="R3207" t="s">
        <v>3145</v>
      </c>
      <c r="S3207" t="s">
        <v>3291</v>
      </c>
      <c r="T3207" t="s">
        <v>588</v>
      </c>
      <c r="U3207" t="s">
        <v>5230</v>
      </c>
      <c r="V3207" t="s">
        <v>5231</v>
      </c>
      <c r="W3207" t="s">
        <v>588</v>
      </c>
      <c r="X3207" t="str">
        <f t="shared" si="50"/>
        <v>Funcionamiento</v>
      </c>
      <c r="Y3207" t="s">
        <v>2654</v>
      </c>
    </row>
    <row r="3208" spans="1:25" x14ac:dyDescent="0.2">
      <c r="A3208" t="s">
        <v>3145</v>
      </c>
      <c r="B3208" t="s">
        <v>4162</v>
      </c>
      <c r="C3208" s="71" t="s">
        <v>5228</v>
      </c>
      <c r="D3208" t="s">
        <v>583</v>
      </c>
      <c r="E3208" t="s">
        <v>584</v>
      </c>
      <c r="F3208" t="s">
        <v>5158</v>
      </c>
      <c r="G3208" t="s">
        <v>2654</v>
      </c>
      <c r="H3208" t="s">
        <v>176</v>
      </c>
      <c r="I3208" t="s">
        <v>130</v>
      </c>
      <c r="J3208" t="s">
        <v>37</v>
      </c>
      <c r="K3208" t="s">
        <v>586</v>
      </c>
      <c r="L3208" t="s">
        <v>39</v>
      </c>
      <c r="M3208">
        <v>2542300</v>
      </c>
      <c r="N3208">
        <v>0</v>
      </c>
      <c r="O3208">
        <v>2542300</v>
      </c>
      <c r="P3208">
        <v>0</v>
      </c>
      <c r="Q3208" t="s">
        <v>5229</v>
      </c>
      <c r="R3208" t="s">
        <v>3145</v>
      </c>
      <c r="S3208" t="s">
        <v>3291</v>
      </c>
      <c r="T3208" t="s">
        <v>588</v>
      </c>
      <c r="U3208" t="s">
        <v>5230</v>
      </c>
      <c r="V3208" t="s">
        <v>5231</v>
      </c>
      <c r="W3208" t="s">
        <v>588</v>
      </c>
      <c r="X3208" t="str">
        <f t="shared" si="50"/>
        <v>Funcionamiento</v>
      </c>
      <c r="Y3208" t="s">
        <v>2654</v>
      </c>
    </row>
    <row r="3209" spans="1:25" x14ac:dyDescent="0.2">
      <c r="A3209" t="s">
        <v>3145</v>
      </c>
      <c r="B3209" t="s">
        <v>4162</v>
      </c>
      <c r="C3209" s="71" t="s">
        <v>5228</v>
      </c>
      <c r="D3209" t="s">
        <v>583</v>
      </c>
      <c r="E3209" t="s">
        <v>584</v>
      </c>
      <c r="F3209" t="s">
        <v>5158</v>
      </c>
      <c r="G3209" t="s">
        <v>2654</v>
      </c>
      <c r="H3209" t="s">
        <v>173</v>
      </c>
      <c r="I3209" t="s">
        <v>127</v>
      </c>
      <c r="J3209" t="s">
        <v>37</v>
      </c>
      <c r="K3209" t="s">
        <v>586</v>
      </c>
      <c r="L3209" t="s">
        <v>39</v>
      </c>
      <c r="M3209">
        <v>3455200</v>
      </c>
      <c r="N3209">
        <v>0</v>
      </c>
      <c r="O3209">
        <v>3455200</v>
      </c>
      <c r="P3209">
        <v>0</v>
      </c>
      <c r="Q3209" t="s">
        <v>5229</v>
      </c>
      <c r="R3209" t="s">
        <v>3145</v>
      </c>
      <c r="S3209" t="s">
        <v>3291</v>
      </c>
      <c r="T3209" t="s">
        <v>588</v>
      </c>
      <c r="U3209" t="s">
        <v>5230</v>
      </c>
      <c r="V3209" t="s">
        <v>5231</v>
      </c>
      <c r="W3209" t="s">
        <v>588</v>
      </c>
      <c r="X3209" t="str">
        <f t="shared" si="50"/>
        <v>Funcionamiento</v>
      </c>
      <c r="Y3209" t="s">
        <v>2654</v>
      </c>
    </row>
    <row r="3210" spans="1:25" x14ac:dyDescent="0.2">
      <c r="A3210" t="s">
        <v>3145</v>
      </c>
      <c r="B3210" t="s">
        <v>4162</v>
      </c>
      <c r="C3210" s="71" t="s">
        <v>5228</v>
      </c>
      <c r="D3210" t="s">
        <v>583</v>
      </c>
      <c r="E3210" t="s">
        <v>584</v>
      </c>
      <c r="F3210" t="s">
        <v>5158</v>
      </c>
      <c r="G3210" t="s">
        <v>2654</v>
      </c>
      <c r="H3210" t="s">
        <v>175</v>
      </c>
      <c r="I3210" t="s">
        <v>129</v>
      </c>
      <c r="J3210" t="s">
        <v>37</v>
      </c>
      <c r="K3210" t="s">
        <v>586</v>
      </c>
      <c r="L3210" t="s">
        <v>39</v>
      </c>
      <c r="M3210">
        <v>441800</v>
      </c>
      <c r="N3210">
        <v>0</v>
      </c>
      <c r="O3210">
        <v>441800</v>
      </c>
      <c r="P3210">
        <v>0</v>
      </c>
      <c r="Q3210" t="s">
        <v>5229</v>
      </c>
      <c r="R3210" t="s">
        <v>3145</v>
      </c>
      <c r="S3210" t="s">
        <v>3291</v>
      </c>
      <c r="T3210" t="s">
        <v>588</v>
      </c>
      <c r="U3210" t="s">
        <v>5230</v>
      </c>
      <c r="V3210" t="s">
        <v>5231</v>
      </c>
      <c r="W3210" t="s">
        <v>588</v>
      </c>
      <c r="X3210" t="str">
        <f t="shared" si="50"/>
        <v>Funcionamiento</v>
      </c>
      <c r="Y3210" t="s">
        <v>2654</v>
      </c>
    </row>
    <row r="3211" spans="1:25" x14ac:dyDescent="0.2">
      <c r="A3211" t="s">
        <v>3145</v>
      </c>
      <c r="B3211" t="s">
        <v>4162</v>
      </c>
      <c r="C3211" s="71" t="s">
        <v>5228</v>
      </c>
      <c r="D3211" t="s">
        <v>583</v>
      </c>
      <c r="E3211" t="s">
        <v>584</v>
      </c>
      <c r="F3211" t="s">
        <v>5158</v>
      </c>
      <c r="G3211" t="s">
        <v>2654</v>
      </c>
      <c r="H3211" t="s">
        <v>172</v>
      </c>
      <c r="I3211" t="s">
        <v>126</v>
      </c>
      <c r="J3211" t="s">
        <v>37</v>
      </c>
      <c r="K3211" t="s">
        <v>586</v>
      </c>
      <c r="L3211" t="s">
        <v>39</v>
      </c>
      <c r="M3211">
        <v>4877400</v>
      </c>
      <c r="N3211">
        <v>0</v>
      </c>
      <c r="O3211">
        <v>4877400</v>
      </c>
      <c r="P3211">
        <v>0</v>
      </c>
      <c r="Q3211" t="s">
        <v>5229</v>
      </c>
      <c r="R3211" t="s">
        <v>3145</v>
      </c>
      <c r="S3211" t="s">
        <v>3291</v>
      </c>
      <c r="T3211" t="s">
        <v>588</v>
      </c>
      <c r="U3211" t="s">
        <v>5230</v>
      </c>
      <c r="V3211" t="s">
        <v>5231</v>
      </c>
      <c r="W3211" t="s">
        <v>588</v>
      </c>
      <c r="X3211" t="str">
        <f t="shared" si="50"/>
        <v>Funcionamiento</v>
      </c>
      <c r="Y3211" t="s">
        <v>2654</v>
      </c>
    </row>
    <row r="3212" spans="1:25" x14ac:dyDescent="0.2">
      <c r="A3212" t="s">
        <v>3145</v>
      </c>
      <c r="B3212" t="s">
        <v>4162</v>
      </c>
      <c r="C3212" s="71" t="s">
        <v>5228</v>
      </c>
      <c r="D3212" t="s">
        <v>583</v>
      </c>
      <c r="E3212" t="s">
        <v>584</v>
      </c>
      <c r="F3212" t="s">
        <v>5158</v>
      </c>
      <c r="G3212" t="s">
        <v>2654</v>
      </c>
      <c r="H3212" t="s">
        <v>177</v>
      </c>
      <c r="I3212" t="s">
        <v>131</v>
      </c>
      <c r="J3212" t="s">
        <v>37</v>
      </c>
      <c r="K3212" t="s">
        <v>586</v>
      </c>
      <c r="L3212" t="s">
        <v>39</v>
      </c>
      <c r="M3212">
        <v>1695400</v>
      </c>
      <c r="N3212">
        <v>0</v>
      </c>
      <c r="O3212">
        <v>1695400</v>
      </c>
      <c r="P3212">
        <v>0</v>
      </c>
      <c r="Q3212" t="s">
        <v>5229</v>
      </c>
      <c r="R3212" t="s">
        <v>3145</v>
      </c>
      <c r="S3212" t="s">
        <v>3291</v>
      </c>
      <c r="T3212" t="s">
        <v>588</v>
      </c>
      <c r="U3212" t="s">
        <v>5230</v>
      </c>
      <c r="V3212" t="s">
        <v>5231</v>
      </c>
      <c r="W3212" t="s">
        <v>588</v>
      </c>
      <c r="X3212" t="str">
        <f t="shared" si="50"/>
        <v>Funcionamiento</v>
      </c>
      <c r="Y3212" t="s">
        <v>2654</v>
      </c>
    </row>
    <row r="3213" spans="1:25" x14ac:dyDescent="0.2">
      <c r="A3213" t="s">
        <v>3132</v>
      </c>
      <c r="B3213" t="s">
        <v>3407</v>
      </c>
      <c r="C3213" s="71" t="s">
        <v>5232</v>
      </c>
      <c r="D3213" t="s">
        <v>583</v>
      </c>
      <c r="E3213" t="s">
        <v>584</v>
      </c>
      <c r="F3213" t="s">
        <v>5158</v>
      </c>
      <c r="G3213" t="s">
        <v>2654</v>
      </c>
      <c r="H3213" t="s">
        <v>166</v>
      </c>
      <c r="I3213" t="s">
        <v>120</v>
      </c>
      <c r="J3213" t="s">
        <v>37</v>
      </c>
      <c r="K3213" t="s">
        <v>586</v>
      </c>
      <c r="L3213" t="s">
        <v>39</v>
      </c>
      <c r="M3213">
        <v>632338</v>
      </c>
      <c r="N3213">
        <v>0</v>
      </c>
      <c r="O3213">
        <v>632338</v>
      </c>
      <c r="P3213">
        <v>0</v>
      </c>
      <c r="Q3213" t="s">
        <v>2673</v>
      </c>
      <c r="R3213" t="s">
        <v>3132</v>
      </c>
      <c r="S3213" t="s">
        <v>4175</v>
      </c>
      <c r="T3213" t="s">
        <v>588</v>
      </c>
      <c r="U3213" t="s">
        <v>5233</v>
      </c>
      <c r="V3213" t="s">
        <v>5234</v>
      </c>
      <c r="W3213" t="s">
        <v>588</v>
      </c>
      <c r="X3213" t="str">
        <f t="shared" si="50"/>
        <v>Funcionamiento</v>
      </c>
      <c r="Y3213" t="s">
        <v>2654</v>
      </c>
    </row>
    <row r="3214" spans="1:25" x14ac:dyDescent="0.2">
      <c r="A3214" t="s">
        <v>3132</v>
      </c>
      <c r="B3214" t="s">
        <v>3407</v>
      </c>
      <c r="C3214" s="71" t="s">
        <v>5232</v>
      </c>
      <c r="D3214" t="s">
        <v>583</v>
      </c>
      <c r="E3214" t="s">
        <v>584</v>
      </c>
      <c r="F3214" t="s">
        <v>5158</v>
      </c>
      <c r="G3214" t="s">
        <v>2654</v>
      </c>
      <c r="H3214" t="s">
        <v>178</v>
      </c>
      <c r="I3214" t="s">
        <v>132</v>
      </c>
      <c r="J3214" t="s">
        <v>37</v>
      </c>
      <c r="K3214" t="s">
        <v>586</v>
      </c>
      <c r="L3214" t="s">
        <v>39</v>
      </c>
      <c r="M3214">
        <v>1250340</v>
      </c>
      <c r="N3214">
        <v>0</v>
      </c>
      <c r="O3214">
        <v>1250340</v>
      </c>
      <c r="P3214">
        <v>0</v>
      </c>
      <c r="Q3214" t="s">
        <v>2673</v>
      </c>
      <c r="R3214" t="s">
        <v>3132</v>
      </c>
      <c r="S3214" t="s">
        <v>4175</v>
      </c>
      <c r="T3214" t="s">
        <v>588</v>
      </c>
      <c r="U3214" t="s">
        <v>5233</v>
      </c>
      <c r="V3214" t="s">
        <v>5234</v>
      </c>
      <c r="W3214" t="s">
        <v>588</v>
      </c>
      <c r="X3214" t="str">
        <f t="shared" si="50"/>
        <v>Funcionamiento</v>
      </c>
      <c r="Y3214" t="s">
        <v>2654</v>
      </c>
    </row>
    <row r="3215" spans="1:25" x14ac:dyDescent="0.2">
      <c r="A3215" t="s">
        <v>3132</v>
      </c>
      <c r="B3215" t="s">
        <v>3407</v>
      </c>
      <c r="C3215" s="71" t="s">
        <v>5232</v>
      </c>
      <c r="D3215" t="s">
        <v>583</v>
      </c>
      <c r="E3215" t="s">
        <v>584</v>
      </c>
      <c r="F3215" t="s">
        <v>5158</v>
      </c>
      <c r="G3215" t="s">
        <v>2654</v>
      </c>
      <c r="H3215" t="s">
        <v>171</v>
      </c>
      <c r="I3215" t="s">
        <v>125</v>
      </c>
      <c r="J3215" t="s">
        <v>37</v>
      </c>
      <c r="K3215" t="s">
        <v>586</v>
      </c>
      <c r="L3215" t="s">
        <v>39</v>
      </c>
      <c r="M3215">
        <v>1221727</v>
      </c>
      <c r="N3215">
        <v>0</v>
      </c>
      <c r="O3215">
        <v>1221727</v>
      </c>
      <c r="P3215">
        <v>0</v>
      </c>
      <c r="Q3215" t="s">
        <v>2673</v>
      </c>
      <c r="R3215" t="s">
        <v>3132</v>
      </c>
      <c r="S3215" t="s">
        <v>4175</v>
      </c>
      <c r="T3215" t="s">
        <v>588</v>
      </c>
      <c r="U3215" t="s">
        <v>5233</v>
      </c>
      <c r="V3215" t="s">
        <v>5234</v>
      </c>
      <c r="W3215" t="s">
        <v>588</v>
      </c>
      <c r="X3215" t="str">
        <f t="shared" si="50"/>
        <v>Funcionamiento</v>
      </c>
      <c r="Y3215" t="s">
        <v>2654</v>
      </c>
    </row>
    <row r="3216" spans="1:25" x14ac:dyDescent="0.2">
      <c r="A3216" t="s">
        <v>3132</v>
      </c>
      <c r="B3216" t="s">
        <v>3407</v>
      </c>
      <c r="C3216" s="71" t="s">
        <v>5232</v>
      </c>
      <c r="D3216" t="s">
        <v>583</v>
      </c>
      <c r="E3216" t="s">
        <v>584</v>
      </c>
      <c r="F3216" t="s">
        <v>5158</v>
      </c>
      <c r="G3216" t="s">
        <v>2654</v>
      </c>
      <c r="H3216" t="s">
        <v>180</v>
      </c>
      <c r="I3216" t="s">
        <v>134</v>
      </c>
      <c r="J3216" t="s">
        <v>37</v>
      </c>
      <c r="K3216" t="s">
        <v>586</v>
      </c>
      <c r="L3216" t="s">
        <v>39</v>
      </c>
      <c r="M3216">
        <v>84297</v>
      </c>
      <c r="N3216">
        <v>0</v>
      </c>
      <c r="O3216">
        <v>84297</v>
      </c>
      <c r="P3216">
        <v>0</v>
      </c>
      <c r="Q3216" t="s">
        <v>2673</v>
      </c>
      <c r="R3216" t="s">
        <v>3132</v>
      </c>
      <c r="S3216" t="s">
        <v>4175</v>
      </c>
      <c r="T3216" t="s">
        <v>588</v>
      </c>
      <c r="U3216" t="s">
        <v>5233</v>
      </c>
      <c r="V3216" t="s">
        <v>5234</v>
      </c>
      <c r="W3216" t="s">
        <v>588</v>
      </c>
      <c r="X3216" t="str">
        <f t="shared" si="50"/>
        <v>Funcionamiento</v>
      </c>
      <c r="Y3216" t="s">
        <v>2654</v>
      </c>
    </row>
    <row r="3217" spans="1:25" x14ac:dyDescent="0.2">
      <c r="A3217" t="s">
        <v>3132</v>
      </c>
      <c r="B3217" t="s">
        <v>3407</v>
      </c>
      <c r="C3217" s="71" t="s">
        <v>5232</v>
      </c>
      <c r="D3217" t="s">
        <v>583</v>
      </c>
      <c r="E3217" t="s">
        <v>584</v>
      </c>
      <c r="F3217" t="s">
        <v>5158</v>
      </c>
      <c r="G3217" t="s">
        <v>2654</v>
      </c>
      <c r="H3217" t="s">
        <v>557</v>
      </c>
      <c r="I3217" t="s">
        <v>3221</v>
      </c>
      <c r="J3217" t="s">
        <v>37</v>
      </c>
      <c r="K3217" t="s">
        <v>586</v>
      </c>
      <c r="L3217" t="s">
        <v>39</v>
      </c>
      <c r="M3217">
        <v>822832</v>
      </c>
      <c r="N3217">
        <v>0</v>
      </c>
      <c r="O3217">
        <v>822832</v>
      </c>
      <c r="P3217">
        <v>0</v>
      </c>
      <c r="Q3217" t="s">
        <v>2673</v>
      </c>
      <c r="R3217" t="s">
        <v>3132</v>
      </c>
      <c r="S3217" t="s">
        <v>4175</v>
      </c>
      <c r="T3217" t="s">
        <v>588</v>
      </c>
      <c r="U3217" t="s">
        <v>5233</v>
      </c>
      <c r="V3217" t="s">
        <v>5234</v>
      </c>
      <c r="W3217" t="s">
        <v>588</v>
      </c>
      <c r="X3217" t="str">
        <f t="shared" si="50"/>
        <v>Funcionamiento</v>
      </c>
      <c r="Y3217" t="s">
        <v>2654</v>
      </c>
    </row>
    <row r="3218" spans="1:25" x14ac:dyDescent="0.2">
      <c r="A3218" t="s">
        <v>3132</v>
      </c>
      <c r="B3218" t="s">
        <v>3407</v>
      </c>
      <c r="C3218" s="71" t="s">
        <v>5232</v>
      </c>
      <c r="D3218" t="s">
        <v>583</v>
      </c>
      <c r="E3218" t="s">
        <v>584</v>
      </c>
      <c r="F3218" t="s">
        <v>5158</v>
      </c>
      <c r="G3218" t="s">
        <v>2654</v>
      </c>
      <c r="H3218" t="s">
        <v>164</v>
      </c>
      <c r="I3218" t="s">
        <v>118</v>
      </c>
      <c r="J3218" t="s">
        <v>37</v>
      </c>
      <c r="K3218" t="s">
        <v>586</v>
      </c>
      <c r="L3218" t="s">
        <v>39</v>
      </c>
      <c r="M3218">
        <v>35459014</v>
      </c>
      <c r="N3218">
        <v>0</v>
      </c>
      <c r="O3218">
        <v>35459014</v>
      </c>
      <c r="P3218">
        <v>0</v>
      </c>
      <c r="Q3218" t="s">
        <v>2673</v>
      </c>
      <c r="R3218" t="s">
        <v>3132</v>
      </c>
      <c r="S3218" t="s">
        <v>4175</v>
      </c>
      <c r="T3218" t="s">
        <v>588</v>
      </c>
      <c r="U3218" t="s">
        <v>5233</v>
      </c>
      <c r="V3218" t="s">
        <v>5234</v>
      </c>
      <c r="W3218" t="s">
        <v>588</v>
      </c>
      <c r="X3218" t="str">
        <f t="shared" si="50"/>
        <v>Funcionamiento</v>
      </c>
      <c r="Y3218" t="s">
        <v>2654</v>
      </c>
    </row>
    <row r="3219" spans="1:25" x14ac:dyDescent="0.2">
      <c r="A3219" t="s">
        <v>3132</v>
      </c>
      <c r="B3219" t="s">
        <v>3407</v>
      </c>
      <c r="C3219" s="71" t="s">
        <v>5232</v>
      </c>
      <c r="D3219" t="s">
        <v>583</v>
      </c>
      <c r="E3219" t="s">
        <v>584</v>
      </c>
      <c r="F3219" t="s">
        <v>5158</v>
      </c>
      <c r="G3219" t="s">
        <v>2654</v>
      </c>
      <c r="H3219" t="s">
        <v>181</v>
      </c>
      <c r="I3219" t="s">
        <v>135</v>
      </c>
      <c r="J3219" t="s">
        <v>37</v>
      </c>
      <c r="K3219" t="s">
        <v>586</v>
      </c>
      <c r="L3219" t="s">
        <v>39</v>
      </c>
      <c r="M3219">
        <v>2354967</v>
      </c>
      <c r="N3219">
        <v>0</v>
      </c>
      <c r="O3219">
        <v>2354967</v>
      </c>
      <c r="P3219">
        <v>0</v>
      </c>
      <c r="Q3219" t="s">
        <v>2673</v>
      </c>
      <c r="R3219" t="s">
        <v>3132</v>
      </c>
      <c r="S3219" t="s">
        <v>4175</v>
      </c>
      <c r="T3219" t="s">
        <v>588</v>
      </c>
      <c r="U3219" t="s">
        <v>5233</v>
      </c>
      <c r="V3219" t="s">
        <v>5234</v>
      </c>
      <c r="W3219" t="s">
        <v>588</v>
      </c>
      <c r="X3219" t="str">
        <f t="shared" si="50"/>
        <v>Funcionamiento</v>
      </c>
      <c r="Y3219" t="s">
        <v>2654</v>
      </c>
    </row>
    <row r="3220" spans="1:25" x14ac:dyDescent="0.2">
      <c r="A3220" t="s">
        <v>3155</v>
      </c>
      <c r="B3220" t="s">
        <v>3407</v>
      </c>
      <c r="C3220" s="71" t="s">
        <v>5235</v>
      </c>
      <c r="D3220" t="s">
        <v>583</v>
      </c>
      <c r="E3220" t="s">
        <v>584</v>
      </c>
      <c r="F3220" t="s">
        <v>5158</v>
      </c>
      <c r="G3220" t="s">
        <v>2654</v>
      </c>
      <c r="H3220" t="s">
        <v>177</v>
      </c>
      <c r="I3220" t="s">
        <v>131</v>
      </c>
      <c r="J3220" t="s">
        <v>37</v>
      </c>
      <c r="K3220" t="s">
        <v>586</v>
      </c>
      <c r="L3220" t="s">
        <v>39</v>
      </c>
      <c r="M3220">
        <v>820200</v>
      </c>
      <c r="N3220">
        <v>0</v>
      </c>
      <c r="O3220">
        <v>820200</v>
      </c>
      <c r="P3220">
        <v>0</v>
      </c>
      <c r="Q3220" t="s">
        <v>2674</v>
      </c>
      <c r="R3220" t="s">
        <v>3155</v>
      </c>
      <c r="S3220" t="s">
        <v>3206</v>
      </c>
      <c r="T3220" t="s">
        <v>588</v>
      </c>
      <c r="U3220" t="s">
        <v>5236</v>
      </c>
      <c r="V3220" t="s">
        <v>5237</v>
      </c>
      <c r="W3220" t="s">
        <v>588</v>
      </c>
      <c r="X3220" t="str">
        <f t="shared" si="50"/>
        <v>Funcionamiento</v>
      </c>
      <c r="Y3220" t="s">
        <v>2654</v>
      </c>
    </row>
    <row r="3221" spans="1:25" x14ac:dyDescent="0.2">
      <c r="A3221" t="s">
        <v>3155</v>
      </c>
      <c r="B3221" t="s">
        <v>3407</v>
      </c>
      <c r="C3221" s="71" t="s">
        <v>5235</v>
      </c>
      <c r="D3221" t="s">
        <v>583</v>
      </c>
      <c r="E3221" t="s">
        <v>584</v>
      </c>
      <c r="F3221" t="s">
        <v>5158</v>
      </c>
      <c r="G3221" t="s">
        <v>2654</v>
      </c>
      <c r="H3221" t="s">
        <v>172</v>
      </c>
      <c r="I3221" t="s">
        <v>126</v>
      </c>
      <c r="J3221" t="s">
        <v>37</v>
      </c>
      <c r="K3221" t="s">
        <v>586</v>
      </c>
      <c r="L3221" t="s">
        <v>39</v>
      </c>
      <c r="M3221">
        <v>4595700</v>
      </c>
      <c r="N3221">
        <v>0</v>
      </c>
      <c r="O3221">
        <v>4595700</v>
      </c>
      <c r="P3221">
        <v>0</v>
      </c>
      <c r="Q3221" t="s">
        <v>2674</v>
      </c>
      <c r="R3221" t="s">
        <v>3155</v>
      </c>
      <c r="S3221" t="s">
        <v>3206</v>
      </c>
      <c r="T3221" t="s">
        <v>588</v>
      </c>
      <c r="U3221" t="s">
        <v>5236</v>
      </c>
      <c r="V3221" t="s">
        <v>5237</v>
      </c>
      <c r="W3221" t="s">
        <v>588</v>
      </c>
      <c r="X3221" t="str">
        <f t="shared" si="50"/>
        <v>Funcionamiento</v>
      </c>
      <c r="Y3221" t="s">
        <v>2654</v>
      </c>
    </row>
    <row r="3222" spans="1:25" x14ac:dyDescent="0.2">
      <c r="A3222" t="s">
        <v>3155</v>
      </c>
      <c r="B3222" t="s">
        <v>3407</v>
      </c>
      <c r="C3222" s="71" t="s">
        <v>5235</v>
      </c>
      <c r="D3222" t="s">
        <v>583</v>
      </c>
      <c r="E3222" t="s">
        <v>584</v>
      </c>
      <c r="F3222" t="s">
        <v>5158</v>
      </c>
      <c r="G3222" t="s">
        <v>2654</v>
      </c>
      <c r="H3222" t="s">
        <v>176</v>
      </c>
      <c r="I3222" t="s">
        <v>130</v>
      </c>
      <c r="J3222" t="s">
        <v>37</v>
      </c>
      <c r="K3222" t="s">
        <v>586</v>
      </c>
      <c r="L3222" t="s">
        <v>39</v>
      </c>
      <c r="M3222">
        <v>1230000</v>
      </c>
      <c r="N3222">
        <v>0</v>
      </c>
      <c r="O3222">
        <v>1230000</v>
      </c>
      <c r="P3222">
        <v>0</v>
      </c>
      <c r="Q3222" t="s">
        <v>2674</v>
      </c>
      <c r="R3222" t="s">
        <v>3155</v>
      </c>
      <c r="S3222" t="s">
        <v>3206</v>
      </c>
      <c r="T3222" t="s">
        <v>588</v>
      </c>
      <c r="U3222" t="s">
        <v>5236</v>
      </c>
      <c r="V3222" t="s">
        <v>5237</v>
      </c>
      <c r="W3222" t="s">
        <v>588</v>
      </c>
      <c r="X3222" t="str">
        <f t="shared" si="50"/>
        <v>Funcionamiento</v>
      </c>
      <c r="Y3222" t="s">
        <v>2654</v>
      </c>
    </row>
    <row r="3223" spans="1:25" x14ac:dyDescent="0.2">
      <c r="A3223" t="s">
        <v>3155</v>
      </c>
      <c r="B3223" t="s">
        <v>3407</v>
      </c>
      <c r="C3223" s="71" t="s">
        <v>5235</v>
      </c>
      <c r="D3223" t="s">
        <v>583</v>
      </c>
      <c r="E3223" t="s">
        <v>584</v>
      </c>
      <c r="F3223" t="s">
        <v>5158</v>
      </c>
      <c r="G3223" t="s">
        <v>2654</v>
      </c>
      <c r="H3223" t="s">
        <v>174</v>
      </c>
      <c r="I3223" t="s">
        <v>128</v>
      </c>
      <c r="J3223" t="s">
        <v>37</v>
      </c>
      <c r="K3223" t="s">
        <v>586</v>
      </c>
      <c r="L3223" t="s">
        <v>39</v>
      </c>
      <c r="M3223">
        <v>1639400</v>
      </c>
      <c r="N3223">
        <v>0</v>
      </c>
      <c r="O3223">
        <v>1639400</v>
      </c>
      <c r="P3223">
        <v>0</v>
      </c>
      <c r="Q3223" t="s">
        <v>2674</v>
      </c>
      <c r="R3223" t="s">
        <v>3155</v>
      </c>
      <c r="S3223" t="s">
        <v>3206</v>
      </c>
      <c r="T3223" t="s">
        <v>588</v>
      </c>
      <c r="U3223" t="s">
        <v>5236</v>
      </c>
      <c r="V3223" t="s">
        <v>5237</v>
      </c>
      <c r="W3223" t="s">
        <v>588</v>
      </c>
      <c r="X3223" t="str">
        <f t="shared" si="50"/>
        <v>Funcionamiento</v>
      </c>
      <c r="Y3223" t="s">
        <v>2654</v>
      </c>
    </row>
    <row r="3224" spans="1:25" x14ac:dyDescent="0.2">
      <c r="A3224" t="s">
        <v>3155</v>
      </c>
      <c r="B3224" t="s">
        <v>3407</v>
      </c>
      <c r="C3224" s="71" t="s">
        <v>5235</v>
      </c>
      <c r="D3224" t="s">
        <v>583</v>
      </c>
      <c r="E3224" t="s">
        <v>584</v>
      </c>
      <c r="F3224" t="s">
        <v>5158</v>
      </c>
      <c r="G3224" t="s">
        <v>2654</v>
      </c>
      <c r="H3224" t="s">
        <v>175</v>
      </c>
      <c r="I3224" t="s">
        <v>129</v>
      </c>
      <c r="J3224" t="s">
        <v>37</v>
      </c>
      <c r="K3224" t="s">
        <v>586</v>
      </c>
      <c r="L3224" t="s">
        <v>39</v>
      </c>
      <c r="M3224">
        <v>478600</v>
      </c>
      <c r="N3224">
        <v>0</v>
      </c>
      <c r="O3224">
        <v>478600</v>
      </c>
      <c r="P3224">
        <v>0</v>
      </c>
      <c r="Q3224" t="s">
        <v>2674</v>
      </c>
      <c r="R3224" t="s">
        <v>3155</v>
      </c>
      <c r="S3224" t="s">
        <v>3206</v>
      </c>
      <c r="T3224" t="s">
        <v>588</v>
      </c>
      <c r="U3224" t="s">
        <v>5236</v>
      </c>
      <c r="V3224" t="s">
        <v>5237</v>
      </c>
      <c r="W3224" t="s">
        <v>588</v>
      </c>
      <c r="X3224" t="str">
        <f t="shared" si="50"/>
        <v>Funcionamiento</v>
      </c>
      <c r="Y3224" t="s">
        <v>2654</v>
      </c>
    </row>
    <row r="3225" spans="1:25" x14ac:dyDescent="0.2">
      <c r="A3225" t="s">
        <v>3155</v>
      </c>
      <c r="B3225" t="s">
        <v>3407</v>
      </c>
      <c r="C3225" s="71" t="s">
        <v>5235</v>
      </c>
      <c r="D3225" t="s">
        <v>583</v>
      </c>
      <c r="E3225" t="s">
        <v>584</v>
      </c>
      <c r="F3225" t="s">
        <v>5158</v>
      </c>
      <c r="G3225" t="s">
        <v>2654</v>
      </c>
      <c r="H3225" t="s">
        <v>173</v>
      </c>
      <c r="I3225" t="s">
        <v>127</v>
      </c>
      <c r="J3225" t="s">
        <v>37</v>
      </c>
      <c r="K3225" t="s">
        <v>586</v>
      </c>
      <c r="L3225" t="s">
        <v>39</v>
      </c>
      <c r="M3225">
        <v>3255600</v>
      </c>
      <c r="N3225">
        <v>0</v>
      </c>
      <c r="O3225">
        <v>3255600</v>
      </c>
      <c r="P3225">
        <v>0</v>
      </c>
      <c r="Q3225" t="s">
        <v>2674</v>
      </c>
      <c r="R3225" t="s">
        <v>3155</v>
      </c>
      <c r="S3225" t="s">
        <v>3206</v>
      </c>
      <c r="T3225" t="s">
        <v>588</v>
      </c>
      <c r="U3225" t="s">
        <v>5236</v>
      </c>
      <c r="V3225" t="s">
        <v>5237</v>
      </c>
      <c r="W3225" t="s">
        <v>588</v>
      </c>
      <c r="X3225" t="str">
        <f t="shared" si="50"/>
        <v>Funcionamiento</v>
      </c>
      <c r="Y3225" t="s">
        <v>2654</v>
      </c>
    </row>
    <row r="3226" spans="1:25" x14ac:dyDescent="0.2">
      <c r="A3226" t="s">
        <v>3147</v>
      </c>
      <c r="B3226" t="s">
        <v>3412</v>
      </c>
      <c r="C3226" s="71" t="s">
        <v>5238</v>
      </c>
      <c r="D3226" t="s">
        <v>583</v>
      </c>
      <c r="E3226" t="s">
        <v>584</v>
      </c>
      <c r="F3226" t="s">
        <v>5158</v>
      </c>
      <c r="G3226" t="s">
        <v>2654</v>
      </c>
      <c r="H3226" t="s">
        <v>192</v>
      </c>
      <c r="I3226" t="s">
        <v>147</v>
      </c>
      <c r="J3226" t="s">
        <v>37</v>
      </c>
      <c r="K3226" t="s">
        <v>586</v>
      </c>
      <c r="L3226" t="s">
        <v>39</v>
      </c>
      <c r="M3226">
        <v>900070</v>
      </c>
      <c r="N3226">
        <v>0</v>
      </c>
      <c r="O3226">
        <v>900070</v>
      </c>
      <c r="P3226">
        <v>0</v>
      </c>
      <c r="Q3226" t="s">
        <v>2968</v>
      </c>
      <c r="R3226" t="s">
        <v>3147</v>
      </c>
      <c r="S3226" t="s">
        <v>5239</v>
      </c>
      <c r="T3226" t="s">
        <v>588</v>
      </c>
      <c r="U3226" t="s">
        <v>5240</v>
      </c>
      <c r="V3226" t="s">
        <v>5241</v>
      </c>
      <c r="W3226" t="s">
        <v>588</v>
      </c>
      <c r="X3226" t="str">
        <f t="shared" si="50"/>
        <v>Funcionamiento</v>
      </c>
      <c r="Y3226" t="s">
        <v>2654</v>
      </c>
    </row>
    <row r="3227" spans="1:25" x14ac:dyDescent="0.2">
      <c r="A3227" t="s">
        <v>3147</v>
      </c>
      <c r="B3227" t="s">
        <v>3412</v>
      </c>
      <c r="C3227" s="71" t="s">
        <v>5238</v>
      </c>
      <c r="D3227" t="s">
        <v>583</v>
      </c>
      <c r="E3227" t="s">
        <v>584</v>
      </c>
      <c r="F3227" t="s">
        <v>5158</v>
      </c>
      <c r="G3227" t="s">
        <v>2654</v>
      </c>
      <c r="H3227" t="s">
        <v>169</v>
      </c>
      <c r="I3227" t="s">
        <v>123</v>
      </c>
      <c r="J3227" t="s">
        <v>37</v>
      </c>
      <c r="K3227" t="s">
        <v>586</v>
      </c>
      <c r="L3227" t="s">
        <v>39</v>
      </c>
      <c r="M3227">
        <v>4025459</v>
      </c>
      <c r="N3227">
        <v>0</v>
      </c>
      <c r="O3227">
        <v>4025459</v>
      </c>
      <c r="P3227">
        <v>0</v>
      </c>
      <c r="Q3227" t="s">
        <v>2968</v>
      </c>
      <c r="R3227" t="s">
        <v>3147</v>
      </c>
      <c r="S3227" t="s">
        <v>5239</v>
      </c>
      <c r="T3227" t="s">
        <v>588</v>
      </c>
      <c r="U3227" t="s">
        <v>5240</v>
      </c>
      <c r="V3227" t="s">
        <v>5241</v>
      </c>
      <c r="W3227" t="s">
        <v>588</v>
      </c>
      <c r="X3227" t="str">
        <f t="shared" si="50"/>
        <v>Funcionamiento</v>
      </c>
      <c r="Y3227" t="s">
        <v>2654</v>
      </c>
    </row>
    <row r="3228" spans="1:25" x14ac:dyDescent="0.2">
      <c r="A3228" t="s">
        <v>3147</v>
      </c>
      <c r="B3228" t="s">
        <v>3412</v>
      </c>
      <c r="C3228" s="71" t="s">
        <v>5238</v>
      </c>
      <c r="D3228" t="s">
        <v>583</v>
      </c>
      <c r="E3228" t="s">
        <v>584</v>
      </c>
      <c r="F3228" t="s">
        <v>5158</v>
      </c>
      <c r="G3228" t="s">
        <v>2654</v>
      </c>
      <c r="H3228" t="s">
        <v>181</v>
      </c>
      <c r="I3228" t="s">
        <v>135</v>
      </c>
      <c r="J3228" t="s">
        <v>37</v>
      </c>
      <c r="K3228" t="s">
        <v>586</v>
      </c>
      <c r="L3228" t="s">
        <v>39</v>
      </c>
      <c r="M3228">
        <v>2354967</v>
      </c>
      <c r="N3228">
        <v>0</v>
      </c>
      <c r="O3228">
        <v>2354967</v>
      </c>
      <c r="P3228">
        <v>0</v>
      </c>
      <c r="Q3228" t="s">
        <v>2968</v>
      </c>
      <c r="R3228" t="s">
        <v>3147</v>
      </c>
      <c r="S3228" t="s">
        <v>5239</v>
      </c>
      <c r="T3228" t="s">
        <v>588</v>
      </c>
      <c r="U3228" t="s">
        <v>5240</v>
      </c>
      <c r="V3228" t="s">
        <v>5241</v>
      </c>
      <c r="W3228" t="s">
        <v>588</v>
      </c>
      <c r="X3228" t="str">
        <f t="shared" si="50"/>
        <v>Funcionamiento</v>
      </c>
      <c r="Y3228" t="s">
        <v>2654</v>
      </c>
    </row>
    <row r="3229" spans="1:25" x14ac:dyDescent="0.2">
      <c r="A3229" t="s">
        <v>3147</v>
      </c>
      <c r="B3229" t="s">
        <v>3412</v>
      </c>
      <c r="C3229" s="71" t="s">
        <v>5238</v>
      </c>
      <c r="D3229" t="s">
        <v>583</v>
      </c>
      <c r="E3229" t="s">
        <v>584</v>
      </c>
      <c r="F3229" t="s">
        <v>5158</v>
      </c>
      <c r="G3229" t="s">
        <v>2654</v>
      </c>
      <c r="H3229" t="s">
        <v>166</v>
      </c>
      <c r="I3229" t="s">
        <v>120</v>
      </c>
      <c r="J3229" t="s">
        <v>37</v>
      </c>
      <c r="K3229" t="s">
        <v>586</v>
      </c>
      <c r="L3229" t="s">
        <v>39</v>
      </c>
      <c r="M3229">
        <v>568443</v>
      </c>
      <c r="N3229">
        <v>0</v>
      </c>
      <c r="O3229">
        <v>568443</v>
      </c>
      <c r="P3229">
        <v>0</v>
      </c>
      <c r="Q3229" t="s">
        <v>2968</v>
      </c>
      <c r="R3229" t="s">
        <v>3147</v>
      </c>
      <c r="S3229" t="s">
        <v>5239</v>
      </c>
      <c r="T3229" t="s">
        <v>588</v>
      </c>
      <c r="U3229" t="s">
        <v>5240</v>
      </c>
      <c r="V3229" t="s">
        <v>5241</v>
      </c>
      <c r="W3229" t="s">
        <v>588</v>
      </c>
      <c r="X3229" t="str">
        <f t="shared" si="50"/>
        <v>Funcionamiento</v>
      </c>
      <c r="Y3229" t="s">
        <v>2654</v>
      </c>
    </row>
    <row r="3230" spans="1:25" x14ac:dyDescent="0.2">
      <c r="A3230" t="s">
        <v>3147</v>
      </c>
      <c r="B3230" t="s">
        <v>3412</v>
      </c>
      <c r="C3230" s="71" t="s">
        <v>5238</v>
      </c>
      <c r="D3230" t="s">
        <v>583</v>
      </c>
      <c r="E3230" t="s">
        <v>584</v>
      </c>
      <c r="F3230" t="s">
        <v>5158</v>
      </c>
      <c r="G3230" t="s">
        <v>2654</v>
      </c>
      <c r="H3230" t="s">
        <v>164</v>
      </c>
      <c r="I3230" t="s">
        <v>118</v>
      </c>
      <c r="J3230" t="s">
        <v>37</v>
      </c>
      <c r="K3230" t="s">
        <v>586</v>
      </c>
      <c r="L3230" t="s">
        <v>39</v>
      </c>
      <c r="M3230">
        <v>36379256</v>
      </c>
      <c r="N3230">
        <v>0</v>
      </c>
      <c r="O3230">
        <v>36379256</v>
      </c>
      <c r="P3230">
        <v>0</v>
      </c>
      <c r="Q3230" t="s">
        <v>2968</v>
      </c>
      <c r="R3230" t="s">
        <v>3147</v>
      </c>
      <c r="S3230" t="s">
        <v>5239</v>
      </c>
      <c r="T3230" t="s">
        <v>588</v>
      </c>
      <c r="U3230" t="s">
        <v>5240</v>
      </c>
      <c r="V3230" t="s">
        <v>5241</v>
      </c>
      <c r="W3230" t="s">
        <v>588</v>
      </c>
      <c r="X3230" t="str">
        <f t="shared" si="50"/>
        <v>Funcionamiento</v>
      </c>
      <c r="Y3230" t="s">
        <v>2654</v>
      </c>
    </row>
    <row r="3231" spans="1:25" x14ac:dyDescent="0.2">
      <c r="A3231" t="s">
        <v>3147</v>
      </c>
      <c r="B3231" t="s">
        <v>3412</v>
      </c>
      <c r="C3231" s="71" t="s">
        <v>5238</v>
      </c>
      <c r="D3231" t="s">
        <v>583</v>
      </c>
      <c r="E3231" t="s">
        <v>584</v>
      </c>
      <c r="F3231" t="s">
        <v>5158</v>
      </c>
      <c r="G3231" t="s">
        <v>2654</v>
      </c>
      <c r="H3231" t="s">
        <v>557</v>
      </c>
      <c r="I3231" t="s">
        <v>3221</v>
      </c>
      <c r="J3231" t="s">
        <v>37</v>
      </c>
      <c r="K3231" t="s">
        <v>586</v>
      </c>
      <c r="L3231" t="s">
        <v>39</v>
      </c>
      <c r="M3231">
        <v>678836</v>
      </c>
      <c r="N3231">
        <v>0</v>
      </c>
      <c r="O3231">
        <v>678836</v>
      </c>
      <c r="P3231">
        <v>0</v>
      </c>
      <c r="Q3231" t="s">
        <v>2968</v>
      </c>
      <c r="R3231" t="s">
        <v>3147</v>
      </c>
      <c r="S3231" t="s">
        <v>5239</v>
      </c>
      <c r="T3231" t="s">
        <v>588</v>
      </c>
      <c r="U3231" t="s">
        <v>5240</v>
      </c>
      <c r="V3231" t="s">
        <v>5241</v>
      </c>
      <c r="W3231" t="s">
        <v>588</v>
      </c>
      <c r="X3231" t="str">
        <f t="shared" si="50"/>
        <v>Funcionamiento</v>
      </c>
      <c r="Y3231" t="s">
        <v>2654</v>
      </c>
    </row>
    <row r="3232" spans="1:25" x14ac:dyDescent="0.2">
      <c r="A3232" t="s">
        <v>3181</v>
      </c>
      <c r="B3232" t="s">
        <v>3419</v>
      </c>
      <c r="C3232" s="71" t="s">
        <v>5242</v>
      </c>
      <c r="D3232" t="s">
        <v>583</v>
      </c>
      <c r="E3232" t="s">
        <v>584</v>
      </c>
      <c r="F3232" t="s">
        <v>5158</v>
      </c>
      <c r="G3232" t="s">
        <v>2654</v>
      </c>
      <c r="H3232" t="s">
        <v>172</v>
      </c>
      <c r="I3232" t="s">
        <v>126</v>
      </c>
      <c r="J3232" t="s">
        <v>37</v>
      </c>
      <c r="K3232" t="s">
        <v>586</v>
      </c>
      <c r="L3232" t="s">
        <v>39</v>
      </c>
      <c r="M3232">
        <v>5072900</v>
      </c>
      <c r="N3232">
        <v>0</v>
      </c>
      <c r="O3232">
        <v>5072900</v>
      </c>
      <c r="P3232">
        <v>0</v>
      </c>
      <c r="Q3232" t="s">
        <v>2969</v>
      </c>
      <c r="R3232" t="s">
        <v>3181</v>
      </c>
      <c r="S3232" t="s">
        <v>3510</v>
      </c>
      <c r="T3232" t="s">
        <v>588</v>
      </c>
      <c r="U3232" t="s">
        <v>5243</v>
      </c>
      <c r="V3232" t="s">
        <v>5244</v>
      </c>
      <c r="W3232" t="s">
        <v>588</v>
      </c>
      <c r="X3232" t="str">
        <f t="shared" si="50"/>
        <v>Funcionamiento</v>
      </c>
      <c r="Y3232" t="s">
        <v>2654</v>
      </c>
    </row>
    <row r="3233" spans="1:25" x14ac:dyDescent="0.2">
      <c r="A3233" t="s">
        <v>3181</v>
      </c>
      <c r="B3233" t="s">
        <v>3419</v>
      </c>
      <c r="C3233" s="71" t="s">
        <v>5242</v>
      </c>
      <c r="D3233" t="s">
        <v>583</v>
      </c>
      <c r="E3233" t="s">
        <v>584</v>
      </c>
      <c r="F3233" t="s">
        <v>5158</v>
      </c>
      <c r="G3233" t="s">
        <v>2654</v>
      </c>
      <c r="H3233" t="s">
        <v>173</v>
      </c>
      <c r="I3233" t="s">
        <v>127</v>
      </c>
      <c r="J3233" t="s">
        <v>37</v>
      </c>
      <c r="K3233" t="s">
        <v>586</v>
      </c>
      <c r="L3233" t="s">
        <v>39</v>
      </c>
      <c r="M3233">
        <v>3593400</v>
      </c>
      <c r="N3233">
        <v>0</v>
      </c>
      <c r="O3233">
        <v>3593400</v>
      </c>
      <c r="P3233">
        <v>0</v>
      </c>
      <c r="Q3233" t="s">
        <v>2969</v>
      </c>
      <c r="R3233" t="s">
        <v>3181</v>
      </c>
      <c r="S3233" t="s">
        <v>3510</v>
      </c>
      <c r="T3233" t="s">
        <v>588</v>
      </c>
      <c r="U3233" t="s">
        <v>5243</v>
      </c>
      <c r="V3233" t="s">
        <v>5244</v>
      </c>
      <c r="W3233" t="s">
        <v>588</v>
      </c>
      <c r="X3233" t="str">
        <f t="shared" si="50"/>
        <v>Funcionamiento</v>
      </c>
      <c r="Y3233" t="s">
        <v>2654</v>
      </c>
    </row>
    <row r="3234" spans="1:25" x14ac:dyDescent="0.2">
      <c r="A3234" t="s">
        <v>3181</v>
      </c>
      <c r="B3234" t="s">
        <v>3419</v>
      </c>
      <c r="C3234" s="71" t="s">
        <v>5242</v>
      </c>
      <c r="D3234" t="s">
        <v>583</v>
      </c>
      <c r="E3234" t="s">
        <v>584</v>
      </c>
      <c r="F3234" t="s">
        <v>5158</v>
      </c>
      <c r="G3234" t="s">
        <v>2654</v>
      </c>
      <c r="H3234" t="s">
        <v>175</v>
      </c>
      <c r="I3234" t="s">
        <v>129</v>
      </c>
      <c r="J3234" t="s">
        <v>37</v>
      </c>
      <c r="K3234" t="s">
        <v>586</v>
      </c>
      <c r="L3234" t="s">
        <v>39</v>
      </c>
      <c r="M3234">
        <v>561600</v>
      </c>
      <c r="N3234">
        <v>0</v>
      </c>
      <c r="O3234">
        <v>561600</v>
      </c>
      <c r="P3234">
        <v>0</v>
      </c>
      <c r="Q3234" t="s">
        <v>2969</v>
      </c>
      <c r="R3234" t="s">
        <v>3181</v>
      </c>
      <c r="S3234" t="s">
        <v>3510</v>
      </c>
      <c r="T3234" t="s">
        <v>588</v>
      </c>
      <c r="U3234" t="s">
        <v>5243</v>
      </c>
      <c r="V3234" t="s">
        <v>5244</v>
      </c>
      <c r="W3234" t="s">
        <v>588</v>
      </c>
      <c r="X3234" t="str">
        <f t="shared" si="50"/>
        <v>Funcionamiento</v>
      </c>
      <c r="Y3234" t="s">
        <v>2654</v>
      </c>
    </row>
    <row r="3235" spans="1:25" x14ac:dyDescent="0.2">
      <c r="A3235" t="s">
        <v>3181</v>
      </c>
      <c r="B3235" t="s">
        <v>3419</v>
      </c>
      <c r="C3235" s="71" t="s">
        <v>5242</v>
      </c>
      <c r="D3235" t="s">
        <v>583</v>
      </c>
      <c r="E3235" t="s">
        <v>584</v>
      </c>
      <c r="F3235" t="s">
        <v>5158</v>
      </c>
      <c r="G3235" t="s">
        <v>2654</v>
      </c>
      <c r="H3235" t="s">
        <v>177</v>
      </c>
      <c r="I3235" t="s">
        <v>131</v>
      </c>
      <c r="J3235" t="s">
        <v>37</v>
      </c>
      <c r="K3235" t="s">
        <v>586</v>
      </c>
      <c r="L3235" t="s">
        <v>39</v>
      </c>
      <c r="M3235">
        <v>853500</v>
      </c>
      <c r="N3235">
        <v>0</v>
      </c>
      <c r="O3235">
        <v>853500</v>
      </c>
      <c r="P3235">
        <v>0</v>
      </c>
      <c r="Q3235" t="s">
        <v>2969</v>
      </c>
      <c r="R3235" t="s">
        <v>3181</v>
      </c>
      <c r="S3235" t="s">
        <v>3510</v>
      </c>
      <c r="T3235" t="s">
        <v>588</v>
      </c>
      <c r="U3235" t="s">
        <v>5243</v>
      </c>
      <c r="V3235" t="s">
        <v>5244</v>
      </c>
      <c r="W3235" t="s">
        <v>588</v>
      </c>
      <c r="X3235" t="str">
        <f t="shared" si="50"/>
        <v>Funcionamiento</v>
      </c>
      <c r="Y3235" t="s">
        <v>2654</v>
      </c>
    </row>
    <row r="3236" spans="1:25" x14ac:dyDescent="0.2">
      <c r="A3236" t="s">
        <v>3181</v>
      </c>
      <c r="B3236" t="s">
        <v>3419</v>
      </c>
      <c r="C3236" s="71" t="s">
        <v>5242</v>
      </c>
      <c r="D3236" t="s">
        <v>583</v>
      </c>
      <c r="E3236" t="s">
        <v>584</v>
      </c>
      <c r="F3236" t="s">
        <v>5158</v>
      </c>
      <c r="G3236" t="s">
        <v>2654</v>
      </c>
      <c r="H3236" t="s">
        <v>174</v>
      </c>
      <c r="I3236" t="s">
        <v>128</v>
      </c>
      <c r="J3236" t="s">
        <v>37</v>
      </c>
      <c r="K3236" t="s">
        <v>586</v>
      </c>
      <c r="L3236" t="s">
        <v>39</v>
      </c>
      <c r="M3236">
        <v>1705900</v>
      </c>
      <c r="N3236">
        <v>0</v>
      </c>
      <c r="O3236">
        <v>1705900</v>
      </c>
      <c r="P3236">
        <v>0</v>
      </c>
      <c r="Q3236" t="s">
        <v>2969</v>
      </c>
      <c r="R3236" t="s">
        <v>3181</v>
      </c>
      <c r="S3236" t="s">
        <v>3510</v>
      </c>
      <c r="T3236" t="s">
        <v>588</v>
      </c>
      <c r="U3236" t="s">
        <v>5243</v>
      </c>
      <c r="V3236" t="s">
        <v>5244</v>
      </c>
      <c r="W3236" t="s">
        <v>588</v>
      </c>
      <c r="X3236" t="str">
        <f t="shared" si="50"/>
        <v>Funcionamiento</v>
      </c>
      <c r="Y3236" t="s">
        <v>2654</v>
      </c>
    </row>
    <row r="3237" spans="1:25" x14ac:dyDescent="0.2">
      <c r="A3237" t="s">
        <v>3181</v>
      </c>
      <c r="B3237" t="s">
        <v>3419</v>
      </c>
      <c r="C3237" s="71" t="s">
        <v>5242</v>
      </c>
      <c r="D3237" t="s">
        <v>583</v>
      </c>
      <c r="E3237" t="s">
        <v>584</v>
      </c>
      <c r="F3237" t="s">
        <v>5158</v>
      </c>
      <c r="G3237" t="s">
        <v>2654</v>
      </c>
      <c r="H3237" t="s">
        <v>176</v>
      </c>
      <c r="I3237" t="s">
        <v>130</v>
      </c>
      <c r="J3237" t="s">
        <v>37</v>
      </c>
      <c r="K3237" t="s">
        <v>586</v>
      </c>
      <c r="L3237" t="s">
        <v>39</v>
      </c>
      <c r="M3237">
        <v>1279500</v>
      </c>
      <c r="N3237">
        <v>0</v>
      </c>
      <c r="O3237">
        <v>1279500</v>
      </c>
      <c r="P3237">
        <v>0</v>
      </c>
      <c r="Q3237" t="s">
        <v>2969</v>
      </c>
      <c r="R3237" t="s">
        <v>3181</v>
      </c>
      <c r="S3237" t="s">
        <v>3510</v>
      </c>
      <c r="T3237" t="s">
        <v>588</v>
      </c>
      <c r="U3237" t="s">
        <v>5243</v>
      </c>
      <c r="V3237" t="s">
        <v>5244</v>
      </c>
      <c r="W3237" t="s">
        <v>588</v>
      </c>
      <c r="X3237" t="str">
        <f t="shared" si="50"/>
        <v>Funcionamiento</v>
      </c>
      <c r="Y3237" t="s">
        <v>2654</v>
      </c>
    </row>
    <row r="3238" spans="1:25" x14ac:dyDescent="0.2">
      <c r="A3238" t="s">
        <v>3187</v>
      </c>
      <c r="B3238" t="s">
        <v>3276</v>
      </c>
      <c r="C3238" s="71" t="s">
        <v>5245</v>
      </c>
      <c r="D3238" t="s">
        <v>583</v>
      </c>
      <c r="E3238" t="s">
        <v>584</v>
      </c>
      <c r="F3238" t="s">
        <v>5158</v>
      </c>
      <c r="G3238" t="s">
        <v>2654</v>
      </c>
      <c r="H3238" t="s">
        <v>192</v>
      </c>
      <c r="I3238" t="s">
        <v>147</v>
      </c>
      <c r="J3238" t="s">
        <v>37</v>
      </c>
      <c r="K3238" t="s">
        <v>586</v>
      </c>
      <c r="L3238" t="s">
        <v>39</v>
      </c>
      <c r="M3238">
        <v>392842</v>
      </c>
      <c r="N3238">
        <v>0</v>
      </c>
      <c r="O3238">
        <v>392842</v>
      </c>
      <c r="P3238">
        <v>0</v>
      </c>
      <c r="Q3238" t="s">
        <v>2970</v>
      </c>
      <c r="R3238" t="s">
        <v>3187</v>
      </c>
      <c r="S3238" t="s">
        <v>3404</v>
      </c>
      <c r="T3238" t="s">
        <v>588</v>
      </c>
      <c r="U3238" t="s">
        <v>5246</v>
      </c>
      <c r="V3238" t="s">
        <v>5247</v>
      </c>
      <c r="W3238" t="s">
        <v>588</v>
      </c>
      <c r="X3238" t="str">
        <f t="shared" si="50"/>
        <v>Funcionamiento</v>
      </c>
      <c r="Y3238" t="s">
        <v>2654</v>
      </c>
    </row>
    <row r="3239" spans="1:25" x14ac:dyDescent="0.2">
      <c r="A3239" t="s">
        <v>3187</v>
      </c>
      <c r="B3239" t="s">
        <v>3276</v>
      </c>
      <c r="C3239" s="71" t="s">
        <v>5245</v>
      </c>
      <c r="D3239" t="s">
        <v>583</v>
      </c>
      <c r="E3239" t="s">
        <v>584</v>
      </c>
      <c r="F3239" t="s">
        <v>5158</v>
      </c>
      <c r="G3239" t="s">
        <v>2654</v>
      </c>
      <c r="H3239" t="s">
        <v>169</v>
      </c>
      <c r="I3239" t="s">
        <v>123</v>
      </c>
      <c r="J3239" t="s">
        <v>37</v>
      </c>
      <c r="K3239" t="s">
        <v>586</v>
      </c>
      <c r="L3239" t="s">
        <v>39</v>
      </c>
      <c r="M3239">
        <v>952666</v>
      </c>
      <c r="N3239">
        <v>0</v>
      </c>
      <c r="O3239">
        <v>952666</v>
      </c>
      <c r="P3239">
        <v>0</v>
      </c>
      <c r="Q3239" t="s">
        <v>2970</v>
      </c>
      <c r="R3239" t="s">
        <v>3187</v>
      </c>
      <c r="S3239" t="s">
        <v>3404</v>
      </c>
      <c r="T3239" t="s">
        <v>588</v>
      </c>
      <c r="U3239" t="s">
        <v>5246</v>
      </c>
      <c r="V3239" t="s">
        <v>5247</v>
      </c>
      <c r="W3239" t="s">
        <v>588</v>
      </c>
      <c r="X3239" t="str">
        <f t="shared" si="50"/>
        <v>Funcionamiento</v>
      </c>
      <c r="Y3239" t="s">
        <v>2654</v>
      </c>
    </row>
    <row r="3240" spans="1:25" x14ac:dyDescent="0.2">
      <c r="A3240" t="s">
        <v>3187</v>
      </c>
      <c r="B3240" t="s">
        <v>3276</v>
      </c>
      <c r="C3240" s="71" t="s">
        <v>5245</v>
      </c>
      <c r="D3240" t="s">
        <v>583</v>
      </c>
      <c r="E3240" t="s">
        <v>584</v>
      </c>
      <c r="F3240" t="s">
        <v>5158</v>
      </c>
      <c r="G3240" t="s">
        <v>2654</v>
      </c>
      <c r="H3240" t="s">
        <v>181</v>
      </c>
      <c r="I3240" t="s">
        <v>135</v>
      </c>
      <c r="J3240" t="s">
        <v>37</v>
      </c>
      <c r="K3240" t="s">
        <v>586</v>
      </c>
      <c r="L3240" t="s">
        <v>39</v>
      </c>
      <c r="M3240">
        <v>2354967</v>
      </c>
      <c r="N3240">
        <v>0</v>
      </c>
      <c r="O3240">
        <v>2354967</v>
      </c>
      <c r="P3240">
        <v>0</v>
      </c>
      <c r="Q3240" t="s">
        <v>2970</v>
      </c>
      <c r="R3240" t="s">
        <v>3187</v>
      </c>
      <c r="S3240" t="s">
        <v>3404</v>
      </c>
      <c r="T3240" t="s">
        <v>588</v>
      </c>
      <c r="U3240" t="s">
        <v>5246</v>
      </c>
      <c r="V3240" t="s">
        <v>5247</v>
      </c>
      <c r="W3240" t="s">
        <v>588</v>
      </c>
      <c r="X3240" t="str">
        <f t="shared" si="50"/>
        <v>Funcionamiento</v>
      </c>
      <c r="Y3240" t="s">
        <v>2654</v>
      </c>
    </row>
    <row r="3241" spans="1:25" x14ac:dyDescent="0.2">
      <c r="A3241" t="s">
        <v>3187</v>
      </c>
      <c r="B3241" t="s">
        <v>3276</v>
      </c>
      <c r="C3241" s="71" t="s">
        <v>5245</v>
      </c>
      <c r="D3241" t="s">
        <v>583</v>
      </c>
      <c r="E3241" t="s">
        <v>584</v>
      </c>
      <c r="F3241" t="s">
        <v>5158</v>
      </c>
      <c r="G3241" t="s">
        <v>2654</v>
      </c>
      <c r="H3241" t="s">
        <v>557</v>
      </c>
      <c r="I3241" t="s">
        <v>3221</v>
      </c>
      <c r="J3241" t="s">
        <v>37</v>
      </c>
      <c r="K3241" t="s">
        <v>586</v>
      </c>
      <c r="L3241" t="s">
        <v>39</v>
      </c>
      <c r="M3241">
        <v>781691</v>
      </c>
      <c r="N3241">
        <v>0</v>
      </c>
      <c r="O3241">
        <v>781691</v>
      </c>
      <c r="P3241">
        <v>0</v>
      </c>
      <c r="Q3241" t="s">
        <v>2970</v>
      </c>
      <c r="R3241" t="s">
        <v>3187</v>
      </c>
      <c r="S3241" t="s">
        <v>3404</v>
      </c>
      <c r="T3241" t="s">
        <v>588</v>
      </c>
      <c r="U3241" t="s">
        <v>5246</v>
      </c>
      <c r="V3241" t="s">
        <v>5247</v>
      </c>
      <c r="W3241" t="s">
        <v>588</v>
      </c>
      <c r="X3241" t="str">
        <f t="shared" si="50"/>
        <v>Funcionamiento</v>
      </c>
      <c r="Y3241" t="s">
        <v>2654</v>
      </c>
    </row>
    <row r="3242" spans="1:25" x14ac:dyDescent="0.2">
      <c r="A3242" t="s">
        <v>3187</v>
      </c>
      <c r="B3242" t="s">
        <v>3276</v>
      </c>
      <c r="C3242" s="71" t="s">
        <v>5245</v>
      </c>
      <c r="D3242" t="s">
        <v>583</v>
      </c>
      <c r="E3242" t="s">
        <v>584</v>
      </c>
      <c r="F3242" t="s">
        <v>5158</v>
      </c>
      <c r="G3242" t="s">
        <v>2654</v>
      </c>
      <c r="H3242" t="s">
        <v>178</v>
      </c>
      <c r="I3242" t="s">
        <v>132</v>
      </c>
      <c r="J3242" t="s">
        <v>37</v>
      </c>
      <c r="K3242" t="s">
        <v>586</v>
      </c>
      <c r="L3242" t="s">
        <v>39</v>
      </c>
      <c r="M3242">
        <v>5076699</v>
      </c>
      <c r="N3242">
        <v>0</v>
      </c>
      <c r="O3242">
        <v>5076699</v>
      </c>
      <c r="P3242">
        <v>0</v>
      </c>
      <c r="Q3242" t="s">
        <v>2970</v>
      </c>
      <c r="R3242" t="s">
        <v>3187</v>
      </c>
      <c r="S3242" t="s">
        <v>3404</v>
      </c>
      <c r="T3242" t="s">
        <v>588</v>
      </c>
      <c r="U3242" t="s">
        <v>5246</v>
      </c>
      <c r="V3242" t="s">
        <v>5247</v>
      </c>
      <c r="W3242" t="s">
        <v>588</v>
      </c>
      <c r="X3242" t="str">
        <f t="shared" si="50"/>
        <v>Funcionamiento</v>
      </c>
      <c r="Y3242" t="s">
        <v>2654</v>
      </c>
    </row>
    <row r="3243" spans="1:25" x14ac:dyDescent="0.2">
      <c r="A3243" t="s">
        <v>3187</v>
      </c>
      <c r="B3243" t="s">
        <v>3276</v>
      </c>
      <c r="C3243" s="71" t="s">
        <v>5245</v>
      </c>
      <c r="D3243" t="s">
        <v>583</v>
      </c>
      <c r="E3243" t="s">
        <v>584</v>
      </c>
      <c r="F3243" t="s">
        <v>5158</v>
      </c>
      <c r="G3243" t="s">
        <v>2654</v>
      </c>
      <c r="H3243" t="s">
        <v>164</v>
      </c>
      <c r="I3243" t="s">
        <v>118</v>
      </c>
      <c r="J3243" t="s">
        <v>37</v>
      </c>
      <c r="K3243" t="s">
        <v>586</v>
      </c>
      <c r="L3243" t="s">
        <v>39</v>
      </c>
      <c r="M3243">
        <v>37712939</v>
      </c>
      <c r="N3243">
        <v>0</v>
      </c>
      <c r="O3243">
        <v>37712939</v>
      </c>
      <c r="P3243">
        <v>0</v>
      </c>
      <c r="Q3243" t="s">
        <v>2970</v>
      </c>
      <c r="R3243" t="s">
        <v>3187</v>
      </c>
      <c r="S3243" t="s">
        <v>3404</v>
      </c>
      <c r="T3243" t="s">
        <v>588</v>
      </c>
      <c r="U3243" t="s">
        <v>5246</v>
      </c>
      <c r="V3243" t="s">
        <v>5247</v>
      </c>
      <c r="W3243" t="s">
        <v>588</v>
      </c>
      <c r="X3243" t="str">
        <f t="shared" si="50"/>
        <v>Funcionamiento</v>
      </c>
      <c r="Y3243" t="s">
        <v>2654</v>
      </c>
    </row>
    <row r="3244" spans="1:25" x14ac:dyDescent="0.2">
      <c r="A3244" t="s">
        <v>3187</v>
      </c>
      <c r="B3244" t="s">
        <v>3276</v>
      </c>
      <c r="C3244" s="71" t="s">
        <v>5245</v>
      </c>
      <c r="D3244" t="s">
        <v>583</v>
      </c>
      <c r="E3244" t="s">
        <v>584</v>
      </c>
      <c r="F3244" t="s">
        <v>5158</v>
      </c>
      <c r="G3244" t="s">
        <v>2654</v>
      </c>
      <c r="H3244" t="s">
        <v>166</v>
      </c>
      <c r="I3244" t="s">
        <v>120</v>
      </c>
      <c r="J3244" t="s">
        <v>37</v>
      </c>
      <c r="K3244" t="s">
        <v>586</v>
      </c>
      <c r="L3244" t="s">
        <v>39</v>
      </c>
      <c r="M3244">
        <v>634541</v>
      </c>
      <c r="N3244">
        <v>0</v>
      </c>
      <c r="O3244">
        <v>634541</v>
      </c>
      <c r="P3244">
        <v>0</v>
      </c>
      <c r="Q3244" t="s">
        <v>2970</v>
      </c>
      <c r="R3244" t="s">
        <v>3187</v>
      </c>
      <c r="S3244" t="s">
        <v>3404</v>
      </c>
      <c r="T3244" t="s">
        <v>588</v>
      </c>
      <c r="U3244" t="s">
        <v>5246</v>
      </c>
      <c r="V3244" t="s">
        <v>5247</v>
      </c>
      <c r="W3244" t="s">
        <v>588</v>
      </c>
      <c r="X3244" t="str">
        <f t="shared" si="50"/>
        <v>Funcionamiento</v>
      </c>
      <c r="Y3244" t="s">
        <v>2654</v>
      </c>
    </row>
    <row r="3245" spans="1:25" x14ac:dyDescent="0.2">
      <c r="A3245" t="s">
        <v>3187</v>
      </c>
      <c r="B3245" t="s">
        <v>3276</v>
      </c>
      <c r="C3245" s="71" t="s">
        <v>5245</v>
      </c>
      <c r="D3245" t="s">
        <v>583</v>
      </c>
      <c r="E3245" t="s">
        <v>584</v>
      </c>
      <c r="F3245" t="s">
        <v>5158</v>
      </c>
      <c r="G3245" t="s">
        <v>2654</v>
      </c>
      <c r="H3245" t="s">
        <v>171</v>
      </c>
      <c r="I3245" t="s">
        <v>125</v>
      </c>
      <c r="J3245" t="s">
        <v>37</v>
      </c>
      <c r="K3245" t="s">
        <v>586</v>
      </c>
      <c r="L3245" t="s">
        <v>39</v>
      </c>
      <c r="M3245">
        <v>3893259</v>
      </c>
      <c r="N3245">
        <v>0</v>
      </c>
      <c r="O3245">
        <v>3893259</v>
      </c>
      <c r="P3245">
        <v>0</v>
      </c>
      <c r="Q3245" t="s">
        <v>2970</v>
      </c>
      <c r="R3245" t="s">
        <v>3187</v>
      </c>
      <c r="S3245" t="s">
        <v>3404</v>
      </c>
      <c r="T3245" t="s">
        <v>588</v>
      </c>
      <c r="U3245" t="s">
        <v>5246</v>
      </c>
      <c r="V3245" t="s">
        <v>5247</v>
      </c>
      <c r="W3245" t="s">
        <v>588</v>
      </c>
      <c r="X3245" t="str">
        <f t="shared" si="50"/>
        <v>Funcionamiento</v>
      </c>
      <c r="Y3245" t="s">
        <v>2654</v>
      </c>
    </row>
    <row r="3246" spans="1:25" x14ac:dyDescent="0.2">
      <c r="A3246" t="s">
        <v>3187</v>
      </c>
      <c r="B3246" t="s">
        <v>3276</v>
      </c>
      <c r="C3246" s="71" t="s">
        <v>5245</v>
      </c>
      <c r="D3246" t="s">
        <v>583</v>
      </c>
      <c r="E3246" t="s">
        <v>584</v>
      </c>
      <c r="F3246" t="s">
        <v>5158</v>
      </c>
      <c r="G3246" t="s">
        <v>2654</v>
      </c>
      <c r="H3246" t="s">
        <v>180</v>
      </c>
      <c r="I3246" t="s">
        <v>134</v>
      </c>
      <c r="J3246" t="s">
        <v>37</v>
      </c>
      <c r="K3246" t="s">
        <v>586</v>
      </c>
      <c r="L3246" t="s">
        <v>39</v>
      </c>
      <c r="M3246">
        <v>388599</v>
      </c>
      <c r="N3246">
        <v>0</v>
      </c>
      <c r="O3246">
        <v>388599</v>
      </c>
      <c r="P3246">
        <v>0</v>
      </c>
      <c r="Q3246" t="s">
        <v>2970</v>
      </c>
      <c r="R3246" t="s">
        <v>3187</v>
      </c>
      <c r="S3246" t="s">
        <v>3404</v>
      </c>
      <c r="T3246" t="s">
        <v>588</v>
      </c>
      <c r="U3246" t="s">
        <v>5246</v>
      </c>
      <c r="V3246" t="s">
        <v>5247</v>
      </c>
      <c r="W3246" t="s">
        <v>588</v>
      </c>
      <c r="X3246" t="str">
        <f t="shared" si="50"/>
        <v>Funcionamiento</v>
      </c>
      <c r="Y3246" t="s">
        <v>2654</v>
      </c>
    </row>
    <row r="3247" spans="1:25" x14ac:dyDescent="0.2">
      <c r="A3247" t="s">
        <v>3165</v>
      </c>
      <c r="B3247" t="s">
        <v>3283</v>
      </c>
      <c r="C3247" s="71" t="s">
        <v>5248</v>
      </c>
      <c r="D3247" t="s">
        <v>583</v>
      </c>
      <c r="E3247" t="s">
        <v>584</v>
      </c>
      <c r="F3247" t="s">
        <v>5158</v>
      </c>
      <c r="G3247" t="s">
        <v>2654</v>
      </c>
      <c r="H3247" t="s">
        <v>177</v>
      </c>
      <c r="I3247" t="s">
        <v>131</v>
      </c>
      <c r="J3247" t="s">
        <v>37</v>
      </c>
      <c r="K3247" t="s">
        <v>586</v>
      </c>
      <c r="L3247" t="s">
        <v>39</v>
      </c>
      <c r="M3247">
        <v>889200</v>
      </c>
      <c r="N3247">
        <v>0</v>
      </c>
      <c r="O3247">
        <v>889200</v>
      </c>
      <c r="P3247">
        <v>0</v>
      </c>
      <c r="Q3247" t="s">
        <v>2971</v>
      </c>
      <c r="R3247" t="s">
        <v>3165</v>
      </c>
      <c r="S3247" t="s">
        <v>3409</v>
      </c>
      <c r="T3247" t="s">
        <v>588</v>
      </c>
      <c r="U3247" t="s">
        <v>4263</v>
      </c>
      <c r="V3247" t="s">
        <v>5249</v>
      </c>
      <c r="W3247" t="s">
        <v>588</v>
      </c>
      <c r="X3247" t="str">
        <f t="shared" si="50"/>
        <v>Funcionamiento</v>
      </c>
      <c r="Y3247" t="s">
        <v>2654</v>
      </c>
    </row>
    <row r="3248" spans="1:25" x14ac:dyDescent="0.2">
      <c r="A3248" t="s">
        <v>3165</v>
      </c>
      <c r="B3248" t="s">
        <v>3283</v>
      </c>
      <c r="C3248" s="71" t="s">
        <v>5248</v>
      </c>
      <c r="D3248" t="s">
        <v>583</v>
      </c>
      <c r="E3248" t="s">
        <v>584</v>
      </c>
      <c r="F3248" t="s">
        <v>5158</v>
      </c>
      <c r="G3248" t="s">
        <v>2654</v>
      </c>
      <c r="H3248" t="s">
        <v>172</v>
      </c>
      <c r="I3248" t="s">
        <v>126</v>
      </c>
      <c r="J3248" t="s">
        <v>37</v>
      </c>
      <c r="K3248" t="s">
        <v>586</v>
      </c>
      <c r="L3248" t="s">
        <v>39</v>
      </c>
      <c r="M3248">
        <v>4707900</v>
      </c>
      <c r="N3248">
        <v>0</v>
      </c>
      <c r="O3248">
        <v>4707900</v>
      </c>
      <c r="P3248">
        <v>0</v>
      </c>
      <c r="Q3248" t="s">
        <v>2971</v>
      </c>
      <c r="R3248" t="s">
        <v>3165</v>
      </c>
      <c r="S3248" t="s">
        <v>3409</v>
      </c>
      <c r="T3248" t="s">
        <v>588</v>
      </c>
      <c r="U3248" t="s">
        <v>4263</v>
      </c>
      <c r="V3248" t="s">
        <v>5249</v>
      </c>
      <c r="W3248" t="s">
        <v>588</v>
      </c>
      <c r="X3248" t="str">
        <f t="shared" si="50"/>
        <v>Funcionamiento</v>
      </c>
      <c r="Y3248" t="s">
        <v>2654</v>
      </c>
    </row>
    <row r="3249" spans="1:25" x14ac:dyDescent="0.2">
      <c r="A3249" t="s">
        <v>3165</v>
      </c>
      <c r="B3249" t="s">
        <v>3283</v>
      </c>
      <c r="C3249" s="71" t="s">
        <v>5248</v>
      </c>
      <c r="D3249" t="s">
        <v>583</v>
      </c>
      <c r="E3249" t="s">
        <v>584</v>
      </c>
      <c r="F3249" t="s">
        <v>5158</v>
      </c>
      <c r="G3249" t="s">
        <v>2654</v>
      </c>
      <c r="H3249" t="s">
        <v>173</v>
      </c>
      <c r="I3249" t="s">
        <v>127</v>
      </c>
      <c r="J3249" t="s">
        <v>37</v>
      </c>
      <c r="K3249" t="s">
        <v>586</v>
      </c>
      <c r="L3249" t="s">
        <v>39</v>
      </c>
      <c r="M3249">
        <v>3335100</v>
      </c>
      <c r="N3249">
        <v>0</v>
      </c>
      <c r="O3249">
        <v>3335100</v>
      </c>
      <c r="P3249">
        <v>0</v>
      </c>
      <c r="Q3249" t="s">
        <v>2971</v>
      </c>
      <c r="R3249" t="s">
        <v>3165</v>
      </c>
      <c r="S3249" t="s">
        <v>3409</v>
      </c>
      <c r="T3249" t="s">
        <v>588</v>
      </c>
      <c r="U3249" t="s">
        <v>4263</v>
      </c>
      <c r="V3249" t="s">
        <v>5249</v>
      </c>
      <c r="W3249" t="s">
        <v>588</v>
      </c>
      <c r="X3249" t="str">
        <f t="shared" si="50"/>
        <v>Funcionamiento</v>
      </c>
      <c r="Y3249" t="s">
        <v>2654</v>
      </c>
    </row>
    <row r="3250" spans="1:25" x14ac:dyDescent="0.2">
      <c r="A3250" t="s">
        <v>3165</v>
      </c>
      <c r="B3250" t="s">
        <v>3283</v>
      </c>
      <c r="C3250" s="71" t="s">
        <v>5248</v>
      </c>
      <c r="D3250" t="s">
        <v>583</v>
      </c>
      <c r="E3250" t="s">
        <v>584</v>
      </c>
      <c r="F3250" t="s">
        <v>5158</v>
      </c>
      <c r="G3250" t="s">
        <v>2654</v>
      </c>
      <c r="H3250" t="s">
        <v>174</v>
      </c>
      <c r="I3250" t="s">
        <v>128</v>
      </c>
      <c r="J3250" t="s">
        <v>37</v>
      </c>
      <c r="K3250" t="s">
        <v>586</v>
      </c>
      <c r="L3250" t="s">
        <v>39</v>
      </c>
      <c r="M3250">
        <v>1777500</v>
      </c>
      <c r="N3250">
        <v>0</v>
      </c>
      <c r="O3250">
        <v>1777500</v>
      </c>
      <c r="P3250">
        <v>0</v>
      </c>
      <c r="Q3250" t="s">
        <v>2971</v>
      </c>
      <c r="R3250" t="s">
        <v>3165</v>
      </c>
      <c r="S3250" t="s">
        <v>3409</v>
      </c>
      <c r="T3250" t="s">
        <v>588</v>
      </c>
      <c r="U3250" t="s">
        <v>4263</v>
      </c>
      <c r="V3250" t="s">
        <v>5249</v>
      </c>
      <c r="W3250" t="s">
        <v>588</v>
      </c>
      <c r="X3250" t="str">
        <f t="shared" si="50"/>
        <v>Funcionamiento</v>
      </c>
      <c r="Y3250" t="s">
        <v>2654</v>
      </c>
    </row>
    <row r="3251" spans="1:25" x14ac:dyDescent="0.2">
      <c r="A3251" t="s">
        <v>3165</v>
      </c>
      <c r="B3251" t="s">
        <v>3283</v>
      </c>
      <c r="C3251" s="71" t="s">
        <v>5248</v>
      </c>
      <c r="D3251" t="s">
        <v>583</v>
      </c>
      <c r="E3251" t="s">
        <v>584</v>
      </c>
      <c r="F3251" t="s">
        <v>5158</v>
      </c>
      <c r="G3251" t="s">
        <v>2654</v>
      </c>
      <c r="H3251" t="s">
        <v>175</v>
      </c>
      <c r="I3251" t="s">
        <v>129</v>
      </c>
      <c r="J3251" t="s">
        <v>37</v>
      </c>
      <c r="K3251" t="s">
        <v>586</v>
      </c>
      <c r="L3251" t="s">
        <v>39</v>
      </c>
      <c r="M3251">
        <v>495400</v>
      </c>
      <c r="N3251">
        <v>0</v>
      </c>
      <c r="O3251">
        <v>495400</v>
      </c>
      <c r="P3251">
        <v>0</v>
      </c>
      <c r="Q3251" t="s">
        <v>2971</v>
      </c>
      <c r="R3251" t="s">
        <v>3165</v>
      </c>
      <c r="S3251" t="s">
        <v>3409</v>
      </c>
      <c r="T3251" t="s">
        <v>588</v>
      </c>
      <c r="U3251" t="s">
        <v>4263</v>
      </c>
      <c r="V3251" t="s">
        <v>5249</v>
      </c>
      <c r="W3251" t="s">
        <v>588</v>
      </c>
      <c r="X3251" t="str">
        <f t="shared" si="50"/>
        <v>Funcionamiento</v>
      </c>
      <c r="Y3251" t="s">
        <v>2654</v>
      </c>
    </row>
    <row r="3252" spans="1:25" x14ac:dyDescent="0.2">
      <c r="A3252" t="s">
        <v>3165</v>
      </c>
      <c r="B3252" t="s">
        <v>3283</v>
      </c>
      <c r="C3252" s="71" t="s">
        <v>5248</v>
      </c>
      <c r="D3252" t="s">
        <v>583</v>
      </c>
      <c r="E3252" t="s">
        <v>584</v>
      </c>
      <c r="F3252" t="s">
        <v>5158</v>
      </c>
      <c r="G3252" t="s">
        <v>2654</v>
      </c>
      <c r="H3252" t="s">
        <v>176</v>
      </c>
      <c r="I3252" t="s">
        <v>130</v>
      </c>
      <c r="J3252" t="s">
        <v>37</v>
      </c>
      <c r="K3252" t="s">
        <v>586</v>
      </c>
      <c r="L3252" t="s">
        <v>39</v>
      </c>
      <c r="M3252">
        <v>1333300</v>
      </c>
      <c r="N3252">
        <v>0</v>
      </c>
      <c r="O3252">
        <v>1333300</v>
      </c>
      <c r="P3252">
        <v>0</v>
      </c>
      <c r="Q3252" t="s">
        <v>2971</v>
      </c>
      <c r="R3252" t="s">
        <v>3165</v>
      </c>
      <c r="S3252" t="s">
        <v>3409</v>
      </c>
      <c r="T3252" t="s">
        <v>588</v>
      </c>
      <c r="U3252" t="s">
        <v>4263</v>
      </c>
      <c r="V3252" t="s">
        <v>5249</v>
      </c>
      <c r="W3252" t="s">
        <v>588</v>
      </c>
      <c r="X3252" t="str">
        <f t="shared" si="50"/>
        <v>Funcionamiento</v>
      </c>
      <c r="Y3252" t="s">
        <v>2654</v>
      </c>
    </row>
    <row r="3253" spans="1:25" x14ac:dyDescent="0.2">
      <c r="A3253" t="s">
        <v>3171</v>
      </c>
      <c r="B3253" t="s">
        <v>3295</v>
      </c>
      <c r="C3253" s="71" t="s">
        <v>5250</v>
      </c>
      <c r="D3253" t="s">
        <v>583</v>
      </c>
      <c r="E3253" t="s">
        <v>584</v>
      </c>
      <c r="F3253" t="s">
        <v>5158</v>
      </c>
      <c r="G3253" t="s">
        <v>2654</v>
      </c>
      <c r="H3253" t="s">
        <v>185</v>
      </c>
      <c r="I3253" t="s">
        <v>139</v>
      </c>
      <c r="J3253" t="s">
        <v>48</v>
      </c>
      <c r="K3253" t="s">
        <v>596</v>
      </c>
      <c r="L3253" t="s">
        <v>39</v>
      </c>
      <c r="M3253">
        <v>30000</v>
      </c>
      <c r="N3253">
        <v>0</v>
      </c>
      <c r="O3253">
        <v>30000</v>
      </c>
      <c r="P3253">
        <v>0</v>
      </c>
      <c r="Q3253" t="s">
        <v>2972</v>
      </c>
      <c r="R3253" t="s">
        <v>3171</v>
      </c>
      <c r="S3253" t="s">
        <v>3279</v>
      </c>
      <c r="T3253" t="s">
        <v>3777</v>
      </c>
      <c r="U3253" t="s">
        <v>6379</v>
      </c>
      <c r="V3253" t="s">
        <v>8001</v>
      </c>
      <c r="W3253" t="s">
        <v>588</v>
      </c>
      <c r="X3253" t="str">
        <f t="shared" si="50"/>
        <v>Funcionamiento</v>
      </c>
      <c r="Y3253" t="s">
        <v>2654</v>
      </c>
    </row>
    <row r="3254" spans="1:25" x14ac:dyDescent="0.2">
      <c r="A3254" t="s">
        <v>3171</v>
      </c>
      <c r="B3254" t="s">
        <v>3295</v>
      </c>
      <c r="C3254" s="71" t="s">
        <v>5250</v>
      </c>
      <c r="D3254" t="s">
        <v>583</v>
      </c>
      <c r="E3254" t="s">
        <v>584</v>
      </c>
      <c r="F3254" t="s">
        <v>5158</v>
      </c>
      <c r="G3254" t="s">
        <v>2654</v>
      </c>
      <c r="H3254" t="s">
        <v>191</v>
      </c>
      <c r="I3254" t="s">
        <v>146</v>
      </c>
      <c r="J3254" t="s">
        <v>48</v>
      </c>
      <c r="K3254" t="s">
        <v>596</v>
      </c>
      <c r="L3254" t="s">
        <v>39</v>
      </c>
      <c r="M3254">
        <v>407319</v>
      </c>
      <c r="N3254">
        <v>0</v>
      </c>
      <c r="O3254">
        <v>407319</v>
      </c>
      <c r="P3254">
        <v>0</v>
      </c>
      <c r="Q3254" t="s">
        <v>2972</v>
      </c>
      <c r="R3254" t="s">
        <v>3171</v>
      </c>
      <c r="S3254" t="s">
        <v>3279</v>
      </c>
      <c r="T3254" t="s">
        <v>3777</v>
      </c>
      <c r="U3254" t="s">
        <v>6379</v>
      </c>
      <c r="V3254" t="s">
        <v>8001</v>
      </c>
      <c r="W3254" t="s">
        <v>588</v>
      </c>
      <c r="X3254" t="str">
        <f t="shared" si="50"/>
        <v>Funcionamiento</v>
      </c>
      <c r="Y3254" t="s">
        <v>2654</v>
      </c>
    </row>
    <row r="3255" spans="1:25" x14ac:dyDescent="0.2">
      <c r="A3255" t="s">
        <v>3177</v>
      </c>
      <c r="B3255" t="s">
        <v>8308</v>
      </c>
      <c r="C3255" s="71" t="s">
        <v>8484</v>
      </c>
      <c r="D3255" t="s">
        <v>583</v>
      </c>
      <c r="E3255" t="s">
        <v>584</v>
      </c>
      <c r="F3255" t="s">
        <v>3087</v>
      </c>
      <c r="G3255" t="s">
        <v>2654</v>
      </c>
      <c r="H3255" t="s">
        <v>197</v>
      </c>
      <c r="I3255" t="s">
        <v>155</v>
      </c>
      <c r="J3255" t="s">
        <v>48</v>
      </c>
      <c r="K3255" t="s">
        <v>596</v>
      </c>
      <c r="L3255" t="s">
        <v>39</v>
      </c>
      <c r="M3255">
        <v>4129230</v>
      </c>
      <c r="N3255">
        <v>0</v>
      </c>
      <c r="O3255">
        <v>4129230</v>
      </c>
      <c r="P3255">
        <v>0</v>
      </c>
      <c r="Q3255" t="s">
        <v>8485</v>
      </c>
      <c r="R3255" t="s">
        <v>3177</v>
      </c>
      <c r="S3255" t="s">
        <v>4613</v>
      </c>
      <c r="T3255" t="s">
        <v>588</v>
      </c>
      <c r="U3255" t="s">
        <v>588</v>
      </c>
      <c r="V3255" t="s">
        <v>588</v>
      </c>
      <c r="W3255" t="s">
        <v>588</v>
      </c>
      <c r="X3255" t="str">
        <f t="shared" si="50"/>
        <v>Inversión</v>
      </c>
      <c r="Y3255" t="s">
        <v>626</v>
      </c>
    </row>
    <row r="3256" spans="1:25" x14ac:dyDescent="0.2">
      <c r="A3256" t="s">
        <v>3139</v>
      </c>
      <c r="B3256" t="s">
        <v>8308</v>
      </c>
      <c r="C3256" s="71" t="s">
        <v>8486</v>
      </c>
      <c r="D3256" t="s">
        <v>583</v>
      </c>
      <c r="E3256" t="s">
        <v>584</v>
      </c>
      <c r="F3256" t="s">
        <v>3087</v>
      </c>
      <c r="G3256" t="s">
        <v>2654</v>
      </c>
      <c r="H3256" t="s">
        <v>197</v>
      </c>
      <c r="I3256" t="s">
        <v>155</v>
      </c>
      <c r="J3256" t="s">
        <v>48</v>
      </c>
      <c r="K3256" t="s">
        <v>596</v>
      </c>
      <c r="L3256" t="s">
        <v>39</v>
      </c>
      <c r="M3256">
        <v>15168600</v>
      </c>
      <c r="N3256">
        <v>0</v>
      </c>
      <c r="O3256">
        <v>15168600</v>
      </c>
      <c r="P3256">
        <v>0</v>
      </c>
      <c r="Q3256" t="s">
        <v>8487</v>
      </c>
      <c r="R3256" t="s">
        <v>3139</v>
      </c>
      <c r="S3256" t="s">
        <v>3697</v>
      </c>
      <c r="T3256" t="s">
        <v>588</v>
      </c>
      <c r="U3256" t="s">
        <v>588</v>
      </c>
      <c r="V3256" t="s">
        <v>588</v>
      </c>
      <c r="W3256" t="s">
        <v>588</v>
      </c>
      <c r="X3256" t="str">
        <f t="shared" si="50"/>
        <v>Inversión</v>
      </c>
      <c r="Y3256" t="s">
        <v>626</v>
      </c>
    </row>
    <row r="3257" spans="1:25" x14ac:dyDescent="0.2">
      <c r="A3257" t="s">
        <v>3190</v>
      </c>
      <c r="B3257" t="s">
        <v>8308</v>
      </c>
      <c r="C3257" s="71" t="s">
        <v>8488</v>
      </c>
      <c r="D3257" t="s">
        <v>583</v>
      </c>
      <c r="E3257" t="s">
        <v>584</v>
      </c>
      <c r="F3257" t="s">
        <v>3087</v>
      </c>
      <c r="G3257" t="s">
        <v>2654</v>
      </c>
      <c r="H3257" t="s">
        <v>197</v>
      </c>
      <c r="I3257" t="s">
        <v>155</v>
      </c>
      <c r="J3257" t="s">
        <v>48</v>
      </c>
      <c r="K3257" t="s">
        <v>596</v>
      </c>
      <c r="L3257" t="s">
        <v>39</v>
      </c>
      <c r="M3257">
        <v>6484183</v>
      </c>
      <c r="N3257">
        <v>0</v>
      </c>
      <c r="O3257">
        <v>6484183</v>
      </c>
      <c r="P3257">
        <v>0</v>
      </c>
      <c r="Q3257" t="s">
        <v>8489</v>
      </c>
      <c r="R3257" t="s">
        <v>3190</v>
      </c>
      <c r="S3257" t="s">
        <v>3701</v>
      </c>
      <c r="T3257" t="s">
        <v>588</v>
      </c>
      <c r="U3257" t="s">
        <v>588</v>
      </c>
      <c r="V3257" t="s">
        <v>588</v>
      </c>
      <c r="W3257" t="s">
        <v>588</v>
      </c>
      <c r="X3257" t="str">
        <f t="shared" si="50"/>
        <v>Inversión</v>
      </c>
      <c r="Y3257" t="s">
        <v>626</v>
      </c>
    </row>
    <row r="3258" spans="1:25" x14ac:dyDescent="0.2">
      <c r="A3258" t="s">
        <v>3194</v>
      </c>
      <c r="B3258" t="s">
        <v>8300</v>
      </c>
      <c r="C3258" s="71" t="s">
        <v>8490</v>
      </c>
      <c r="D3258" t="s">
        <v>583</v>
      </c>
      <c r="E3258" t="s">
        <v>584</v>
      </c>
      <c r="F3258" t="s">
        <v>5158</v>
      </c>
      <c r="G3258" t="s">
        <v>2654</v>
      </c>
      <c r="H3258" t="s">
        <v>178</v>
      </c>
      <c r="I3258" t="s">
        <v>132</v>
      </c>
      <c r="J3258" t="s">
        <v>37</v>
      </c>
      <c r="K3258" t="s">
        <v>586</v>
      </c>
      <c r="L3258" t="s">
        <v>39</v>
      </c>
      <c r="M3258">
        <v>3442828</v>
      </c>
      <c r="N3258">
        <v>0</v>
      </c>
      <c r="O3258">
        <v>3442828</v>
      </c>
      <c r="P3258">
        <v>0</v>
      </c>
      <c r="Q3258" t="s">
        <v>8491</v>
      </c>
      <c r="R3258" t="s">
        <v>3194</v>
      </c>
      <c r="S3258" t="s">
        <v>5471</v>
      </c>
      <c r="T3258" t="s">
        <v>588</v>
      </c>
      <c r="U3258" t="s">
        <v>8492</v>
      </c>
      <c r="V3258" t="s">
        <v>8493</v>
      </c>
      <c r="W3258" t="s">
        <v>588</v>
      </c>
      <c r="X3258" t="str">
        <f t="shared" si="50"/>
        <v>Funcionamiento</v>
      </c>
      <c r="Y3258" t="s">
        <v>2654</v>
      </c>
    </row>
    <row r="3259" spans="1:25" x14ac:dyDescent="0.2">
      <c r="A3259" t="s">
        <v>3194</v>
      </c>
      <c r="B3259" t="s">
        <v>8300</v>
      </c>
      <c r="C3259" s="71" t="s">
        <v>8490</v>
      </c>
      <c r="D3259" t="s">
        <v>583</v>
      </c>
      <c r="E3259" t="s">
        <v>584</v>
      </c>
      <c r="F3259" t="s">
        <v>5158</v>
      </c>
      <c r="G3259" t="s">
        <v>2654</v>
      </c>
      <c r="H3259" t="s">
        <v>180</v>
      </c>
      <c r="I3259" t="s">
        <v>134</v>
      </c>
      <c r="J3259" t="s">
        <v>37</v>
      </c>
      <c r="K3259" t="s">
        <v>586</v>
      </c>
      <c r="L3259" t="s">
        <v>39</v>
      </c>
      <c r="M3259">
        <v>267940</v>
      </c>
      <c r="N3259">
        <v>0</v>
      </c>
      <c r="O3259">
        <v>267940</v>
      </c>
      <c r="P3259">
        <v>0</v>
      </c>
      <c r="Q3259" t="s">
        <v>8491</v>
      </c>
      <c r="R3259" t="s">
        <v>3194</v>
      </c>
      <c r="S3259" t="s">
        <v>5471</v>
      </c>
      <c r="T3259" t="s">
        <v>588</v>
      </c>
      <c r="U3259" t="s">
        <v>8492</v>
      </c>
      <c r="V3259" t="s">
        <v>8493</v>
      </c>
      <c r="W3259" t="s">
        <v>588</v>
      </c>
      <c r="X3259" t="str">
        <f t="shared" si="50"/>
        <v>Funcionamiento</v>
      </c>
      <c r="Y3259" t="s">
        <v>2654</v>
      </c>
    </row>
    <row r="3260" spans="1:25" x14ac:dyDescent="0.2">
      <c r="A3260" t="s">
        <v>3194</v>
      </c>
      <c r="B3260" t="s">
        <v>8300</v>
      </c>
      <c r="C3260" s="71" t="s">
        <v>8490</v>
      </c>
      <c r="D3260" t="s">
        <v>583</v>
      </c>
      <c r="E3260" t="s">
        <v>584</v>
      </c>
      <c r="F3260" t="s">
        <v>5158</v>
      </c>
      <c r="G3260" t="s">
        <v>2654</v>
      </c>
      <c r="H3260" t="s">
        <v>192</v>
      </c>
      <c r="I3260" t="s">
        <v>147</v>
      </c>
      <c r="J3260" t="s">
        <v>37</v>
      </c>
      <c r="K3260" t="s">
        <v>586</v>
      </c>
      <c r="L3260" t="s">
        <v>39</v>
      </c>
      <c r="M3260">
        <v>684905</v>
      </c>
      <c r="N3260">
        <v>0</v>
      </c>
      <c r="O3260">
        <v>684905</v>
      </c>
      <c r="P3260">
        <v>0</v>
      </c>
      <c r="Q3260" t="s">
        <v>8491</v>
      </c>
      <c r="R3260" t="s">
        <v>3194</v>
      </c>
      <c r="S3260" t="s">
        <v>5471</v>
      </c>
      <c r="T3260" t="s">
        <v>588</v>
      </c>
      <c r="U3260" t="s">
        <v>8492</v>
      </c>
      <c r="V3260" t="s">
        <v>8493</v>
      </c>
      <c r="W3260" t="s">
        <v>588</v>
      </c>
      <c r="X3260" t="str">
        <f t="shared" si="50"/>
        <v>Funcionamiento</v>
      </c>
      <c r="Y3260" t="s">
        <v>2654</v>
      </c>
    </row>
    <row r="3261" spans="1:25" x14ac:dyDescent="0.2">
      <c r="A3261" t="s">
        <v>3194</v>
      </c>
      <c r="B3261" t="s">
        <v>8300</v>
      </c>
      <c r="C3261" s="71" t="s">
        <v>8490</v>
      </c>
      <c r="D3261" t="s">
        <v>583</v>
      </c>
      <c r="E3261" t="s">
        <v>584</v>
      </c>
      <c r="F3261" t="s">
        <v>5158</v>
      </c>
      <c r="G3261" t="s">
        <v>2654</v>
      </c>
      <c r="H3261" t="s">
        <v>171</v>
      </c>
      <c r="I3261" t="s">
        <v>125</v>
      </c>
      <c r="J3261" t="s">
        <v>37</v>
      </c>
      <c r="K3261" t="s">
        <v>586</v>
      </c>
      <c r="L3261" t="s">
        <v>39</v>
      </c>
      <c r="M3261">
        <v>3521074</v>
      </c>
      <c r="N3261">
        <v>0</v>
      </c>
      <c r="O3261">
        <v>3521074</v>
      </c>
      <c r="P3261">
        <v>0</v>
      </c>
      <c r="Q3261" t="s">
        <v>8491</v>
      </c>
      <c r="R3261" t="s">
        <v>3194</v>
      </c>
      <c r="S3261" t="s">
        <v>5471</v>
      </c>
      <c r="T3261" t="s">
        <v>588</v>
      </c>
      <c r="U3261" t="s">
        <v>8492</v>
      </c>
      <c r="V3261" t="s">
        <v>8493</v>
      </c>
      <c r="W3261" t="s">
        <v>588</v>
      </c>
      <c r="X3261" t="str">
        <f t="shared" si="50"/>
        <v>Funcionamiento</v>
      </c>
      <c r="Y3261" t="s">
        <v>2654</v>
      </c>
    </row>
    <row r="3262" spans="1:25" x14ac:dyDescent="0.2">
      <c r="A3262" t="s">
        <v>3194</v>
      </c>
      <c r="B3262" t="s">
        <v>8300</v>
      </c>
      <c r="C3262" s="71" t="s">
        <v>8490</v>
      </c>
      <c r="D3262" t="s">
        <v>583</v>
      </c>
      <c r="E3262" t="s">
        <v>584</v>
      </c>
      <c r="F3262" t="s">
        <v>5158</v>
      </c>
      <c r="G3262" t="s">
        <v>2654</v>
      </c>
      <c r="H3262" t="s">
        <v>164</v>
      </c>
      <c r="I3262" t="s">
        <v>118</v>
      </c>
      <c r="J3262" t="s">
        <v>37</v>
      </c>
      <c r="K3262" t="s">
        <v>586</v>
      </c>
      <c r="L3262" t="s">
        <v>39</v>
      </c>
      <c r="M3262">
        <v>33414581</v>
      </c>
      <c r="N3262">
        <v>0</v>
      </c>
      <c r="O3262">
        <v>33414581</v>
      </c>
      <c r="P3262">
        <v>0</v>
      </c>
      <c r="Q3262" t="s">
        <v>8491</v>
      </c>
      <c r="R3262" t="s">
        <v>3194</v>
      </c>
      <c r="S3262" t="s">
        <v>5471</v>
      </c>
      <c r="T3262" t="s">
        <v>588</v>
      </c>
      <c r="U3262" t="s">
        <v>8492</v>
      </c>
      <c r="V3262" t="s">
        <v>8493</v>
      </c>
      <c r="W3262" t="s">
        <v>588</v>
      </c>
      <c r="X3262" t="str">
        <f t="shared" si="50"/>
        <v>Funcionamiento</v>
      </c>
      <c r="Y3262" t="s">
        <v>2654</v>
      </c>
    </row>
    <row r="3263" spans="1:25" x14ac:dyDescent="0.2">
      <c r="A3263" t="s">
        <v>3194</v>
      </c>
      <c r="B3263" t="s">
        <v>8300</v>
      </c>
      <c r="C3263" s="71" t="s">
        <v>8490</v>
      </c>
      <c r="D3263" t="s">
        <v>583</v>
      </c>
      <c r="E3263" t="s">
        <v>584</v>
      </c>
      <c r="F3263" t="s">
        <v>5158</v>
      </c>
      <c r="G3263" t="s">
        <v>2654</v>
      </c>
      <c r="H3263" t="s">
        <v>166</v>
      </c>
      <c r="I3263" t="s">
        <v>120</v>
      </c>
      <c r="J3263" t="s">
        <v>37</v>
      </c>
      <c r="K3263" t="s">
        <v>586</v>
      </c>
      <c r="L3263" t="s">
        <v>39</v>
      </c>
      <c r="M3263">
        <v>553020</v>
      </c>
      <c r="N3263">
        <v>0</v>
      </c>
      <c r="O3263">
        <v>553020</v>
      </c>
      <c r="P3263">
        <v>0</v>
      </c>
      <c r="Q3263" t="s">
        <v>8491</v>
      </c>
      <c r="R3263" t="s">
        <v>3194</v>
      </c>
      <c r="S3263" t="s">
        <v>5471</v>
      </c>
      <c r="T3263" t="s">
        <v>588</v>
      </c>
      <c r="U3263" t="s">
        <v>8492</v>
      </c>
      <c r="V3263" t="s">
        <v>8493</v>
      </c>
      <c r="W3263" t="s">
        <v>588</v>
      </c>
      <c r="X3263" t="str">
        <f t="shared" si="50"/>
        <v>Funcionamiento</v>
      </c>
      <c r="Y3263" t="s">
        <v>2654</v>
      </c>
    </row>
    <row r="3264" spans="1:25" x14ac:dyDescent="0.2">
      <c r="A3264" t="s">
        <v>3194</v>
      </c>
      <c r="B3264" t="s">
        <v>8300</v>
      </c>
      <c r="C3264" s="71" t="s">
        <v>8490</v>
      </c>
      <c r="D3264" t="s">
        <v>583</v>
      </c>
      <c r="E3264" t="s">
        <v>584</v>
      </c>
      <c r="F3264" t="s">
        <v>5158</v>
      </c>
      <c r="G3264" t="s">
        <v>2654</v>
      </c>
      <c r="H3264" t="s">
        <v>169</v>
      </c>
      <c r="I3264" t="s">
        <v>123</v>
      </c>
      <c r="J3264" t="s">
        <v>37</v>
      </c>
      <c r="K3264" t="s">
        <v>586</v>
      </c>
      <c r="L3264" t="s">
        <v>39</v>
      </c>
      <c r="M3264">
        <v>877184</v>
      </c>
      <c r="N3264">
        <v>0</v>
      </c>
      <c r="O3264">
        <v>877184</v>
      </c>
      <c r="P3264">
        <v>0</v>
      </c>
      <c r="Q3264" t="s">
        <v>8491</v>
      </c>
      <c r="R3264" t="s">
        <v>3194</v>
      </c>
      <c r="S3264" t="s">
        <v>5471</v>
      </c>
      <c r="T3264" t="s">
        <v>588</v>
      </c>
      <c r="U3264" t="s">
        <v>8492</v>
      </c>
      <c r="V3264" t="s">
        <v>8493</v>
      </c>
      <c r="W3264" t="s">
        <v>588</v>
      </c>
      <c r="X3264" t="str">
        <f t="shared" si="50"/>
        <v>Funcionamiento</v>
      </c>
      <c r="Y3264" t="s">
        <v>2654</v>
      </c>
    </row>
    <row r="3265" spans="1:25" x14ac:dyDescent="0.2">
      <c r="A3265" t="s">
        <v>3194</v>
      </c>
      <c r="B3265" t="s">
        <v>8300</v>
      </c>
      <c r="C3265" s="71" t="s">
        <v>8490</v>
      </c>
      <c r="D3265" t="s">
        <v>583</v>
      </c>
      <c r="E3265" t="s">
        <v>584</v>
      </c>
      <c r="F3265" t="s">
        <v>5158</v>
      </c>
      <c r="G3265" t="s">
        <v>2654</v>
      </c>
      <c r="H3265" t="s">
        <v>557</v>
      </c>
      <c r="I3265" t="s">
        <v>3221</v>
      </c>
      <c r="J3265" t="s">
        <v>37</v>
      </c>
      <c r="K3265" t="s">
        <v>586</v>
      </c>
      <c r="L3265" t="s">
        <v>39</v>
      </c>
      <c r="M3265">
        <v>654837</v>
      </c>
      <c r="N3265">
        <v>0</v>
      </c>
      <c r="O3265">
        <v>654837</v>
      </c>
      <c r="P3265">
        <v>0</v>
      </c>
      <c r="Q3265" t="s">
        <v>8491</v>
      </c>
      <c r="R3265" t="s">
        <v>3194</v>
      </c>
      <c r="S3265" t="s">
        <v>5471</v>
      </c>
      <c r="T3265" t="s">
        <v>588</v>
      </c>
      <c r="U3265" t="s">
        <v>8492</v>
      </c>
      <c r="V3265" t="s">
        <v>8493</v>
      </c>
      <c r="W3265" t="s">
        <v>588</v>
      </c>
      <c r="X3265" t="str">
        <f t="shared" si="50"/>
        <v>Funcionamiento</v>
      </c>
      <c r="Y3265" t="s">
        <v>2654</v>
      </c>
    </row>
    <row r="3266" spans="1:25" x14ac:dyDescent="0.2">
      <c r="A3266" t="s">
        <v>3194</v>
      </c>
      <c r="B3266" t="s">
        <v>8300</v>
      </c>
      <c r="C3266" s="71" t="s">
        <v>8490</v>
      </c>
      <c r="D3266" t="s">
        <v>583</v>
      </c>
      <c r="E3266" t="s">
        <v>584</v>
      </c>
      <c r="F3266" t="s">
        <v>5158</v>
      </c>
      <c r="G3266" t="s">
        <v>2654</v>
      </c>
      <c r="H3266" t="s">
        <v>181</v>
      </c>
      <c r="I3266" t="s">
        <v>135</v>
      </c>
      <c r="J3266" t="s">
        <v>37</v>
      </c>
      <c r="K3266" t="s">
        <v>586</v>
      </c>
      <c r="L3266" t="s">
        <v>39</v>
      </c>
      <c r="M3266">
        <v>2354967</v>
      </c>
      <c r="N3266">
        <v>0</v>
      </c>
      <c r="O3266">
        <v>2354967</v>
      </c>
      <c r="P3266">
        <v>0</v>
      </c>
      <c r="Q3266" t="s">
        <v>8491</v>
      </c>
      <c r="R3266" t="s">
        <v>3194</v>
      </c>
      <c r="S3266" t="s">
        <v>5471</v>
      </c>
      <c r="T3266" t="s">
        <v>588</v>
      </c>
      <c r="U3266" t="s">
        <v>8492</v>
      </c>
      <c r="V3266" t="s">
        <v>8493</v>
      </c>
      <c r="W3266" t="s">
        <v>588</v>
      </c>
      <c r="X3266" t="str">
        <f t="shared" ref="X3266:X3329" si="51">IF(LEFT(H3266,1)="C","Inversión","Funcionamiento")</f>
        <v>Funcionamiento</v>
      </c>
      <c r="Y3266" t="s">
        <v>2654</v>
      </c>
    </row>
    <row r="3267" spans="1:25" x14ac:dyDescent="0.2">
      <c r="A3267" t="s">
        <v>3200</v>
      </c>
      <c r="B3267" t="s">
        <v>8300</v>
      </c>
      <c r="C3267" s="71" t="s">
        <v>8494</v>
      </c>
      <c r="D3267" t="s">
        <v>583</v>
      </c>
      <c r="E3267" t="s">
        <v>584</v>
      </c>
      <c r="F3267" t="s">
        <v>5158</v>
      </c>
      <c r="G3267" t="s">
        <v>2654</v>
      </c>
      <c r="H3267" t="s">
        <v>173</v>
      </c>
      <c r="I3267" t="s">
        <v>127</v>
      </c>
      <c r="J3267" t="s">
        <v>37</v>
      </c>
      <c r="K3267" t="s">
        <v>586</v>
      </c>
      <c r="L3267" t="s">
        <v>39</v>
      </c>
      <c r="M3267">
        <v>3321900</v>
      </c>
      <c r="N3267">
        <v>0</v>
      </c>
      <c r="O3267">
        <v>3321900</v>
      </c>
      <c r="P3267">
        <v>0</v>
      </c>
      <c r="Q3267" t="s">
        <v>8495</v>
      </c>
      <c r="R3267" t="s">
        <v>3200</v>
      </c>
      <c r="S3267" t="s">
        <v>3993</v>
      </c>
      <c r="T3267" t="s">
        <v>588</v>
      </c>
      <c r="U3267" t="s">
        <v>8496</v>
      </c>
      <c r="V3267" t="s">
        <v>8497</v>
      </c>
      <c r="W3267" t="s">
        <v>588</v>
      </c>
      <c r="X3267" t="str">
        <f t="shared" si="51"/>
        <v>Funcionamiento</v>
      </c>
      <c r="Y3267" t="s">
        <v>2654</v>
      </c>
    </row>
    <row r="3268" spans="1:25" x14ac:dyDescent="0.2">
      <c r="A3268" t="s">
        <v>3200</v>
      </c>
      <c r="B3268" t="s">
        <v>8300</v>
      </c>
      <c r="C3268" s="71" t="s">
        <v>8494</v>
      </c>
      <c r="D3268" t="s">
        <v>583</v>
      </c>
      <c r="E3268" t="s">
        <v>584</v>
      </c>
      <c r="F3268" t="s">
        <v>5158</v>
      </c>
      <c r="G3268" t="s">
        <v>2654</v>
      </c>
      <c r="H3268" t="s">
        <v>175</v>
      </c>
      <c r="I3268" t="s">
        <v>129</v>
      </c>
      <c r="J3268" t="s">
        <v>37</v>
      </c>
      <c r="K3268" t="s">
        <v>586</v>
      </c>
      <c r="L3268" t="s">
        <v>39</v>
      </c>
      <c r="M3268">
        <v>466800</v>
      </c>
      <c r="N3268">
        <v>0</v>
      </c>
      <c r="O3268">
        <v>466800</v>
      </c>
      <c r="P3268">
        <v>0</v>
      </c>
      <c r="Q3268" t="s">
        <v>8495</v>
      </c>
      <c r="R3268" t="s">
        <v>3200</v>
      </c>
      <c r="S3268" t="s">
        <v>3993</v>
      </c>
      <c r="T3268" t="s">
        <v>588</v>
      </c>
      <c r="U3268" t="s">
        <v>8496</v>
      </c>
      <c r="V3268" t="s">
        <v>8497</v>
      </c>
      <c r="W3268" t="s">
        <v>588</v>
      </c>
      <c r="X3268" t="str">
        <f t="shared" si="51"/>
        <v>Funcionamiento</v>
      </c>
      <c r="Y3268" t="s">
        <v>2654</v>
      </c>
    </row>
    <row r="3269" spans="1:25" x14ac:dyDescent="0.2">
      <c r="A3269" t="s">
        <v>3200</v>
      </c>
      <c r="B3269" t="s">
        <v>8300</v>
      </c>
      <c r="C3269" s="71" t="s">
        <v>8494</v>
      </c>
      <c r="D3269" t="s">
        <v>583</v>
      </c>
      <c r="E3269" t="s">
        <v>584</v>
      </c>
      <c r="F3269" t="s">
        <v>5158</v>
      </c>
      <c r="G3269" t="s">
        <v>2654</v>
      </c>
      <c r="H3269" t="s">
        <v>172</v>
      </c>
      <c r="I3269" t="s">
        <v>126</v>
      </c>
      <c r="J3269" t="s">
        <v>37</v>
      </c>
      <c r="K3269" t="s">
        <v>586</v>
      </c>
      <c r="L3269" t="s">
        <v>39</v>
      </c>
      <c r="M3269">
        <v>4689300</v>
      </c>
      <c r="N3269">
        <v>0</v>
      </c>
      <c r="O3269">
        <v>4689300</v>
      </c>
      <c r="P3269">
        <v>0</v>
      </c>
      <c r="Q3269" t="s">
        <v>8495</v>
      </c>
      <c r="R3269" t="s">
        <v>3200</v>
      </c>
      <c r="S3269" t="s">
        <v>3993</v>
      </c>
      <c r="T3269" t="s">
        <v>588</v>
      </c>
      <c r="U3269" t="s">
        <v>8496</v>
      </c>
      <c r="V3269" t="s">
        <v>8497</v>
      </c>
      <c r="W3269" t="s">
        <v>588</v>
      </c>
      <c r="X3269" t="str">
        <f t="shared" si="51"/>
        <v>Funcionamiento</v>
      </c>
      <c r="Y3269" t="s">
        <v>2654</v>
      </c>
    </row>
    <row r="3270" spans="1:25" x14ac:dyDescent="0.2">
      <c r="A3270" t="s">
        <v>3200</v>
      </c>
      <c r="B3270" t="s">
        <v>8300</v>
      </c>
      <c r="C3270" s="71" t="s">
        <v>8494</v>
      </c>
      <c r="D3270" t="s">
        <v>583</v>
      </c>
      <c r="E3270" t="s">
        <v>584</v>
      </c>
      <c r="F3270" t="s">
        <v>5158</v>
      </c>
      <c r="G3270" t="s">
        <v>2654</v>
      </c>
      <c r="H3270" t="s">
        <v>174</v>
      </c>
      <c r="I3270" t="s">
        <v>128</v>
      </c>
      <c r="J3270" t="s">
        <v>37</v>
      </c>
      <c r="K3270" t="s">
        <v>586</v>
      </c>
      <c r="L3270" t="s">
        <v>39</v>
      </c>
      <c r="M3270">
        <v>1731500</v>
      </c>
      <c r="N3270">
        <v>0</v>
      </c>
      <c r="O3270">
        <v>1731500</v>
      </c>
      <c r="P3270">
        <v>0</v>
      </c>
      <c r="Q3270" t="s">
        <v>8495</v>
      </c>
      <c r="R3270" t="s">
        <v>3200</v>
      </c>
      <c r="S3270" t="s">
        <v>3993</v>
      </c>
      <c r="T3270" t="s">
        <v>588</v>
      </c>
      <c r="U3270" t="s">
        <v>8496</v>
      </c>
      <c r="V3270" t="s">
        <v>8497</v>
      </c>
      <c r="W3270" t="s">
        <v>588</v>
      </c>
      <c r="X3270" t="str">
        <f t="shared" si="51"/>
        <v>Funcionamiento</v>
      </c>
      <c r="Y3270" t="s">
        <v>2654</v>
      </c>
    </row>
    <row r="3271" spans="1:25" x14ac:dyDescent="0.2">
      <c r="A3271" t="s">
        <v>3200</v>
      </c>
      <c r="B3271" t="s">
        <v>8300</v>
      </c>
      <c r="C3271" s="71" t="s">
        <v>8494</v>
      </c>
      <c r="D3271" t="s">
        <v>583</v>
      </c>
      <c r="E3271" t="s">
        <v>584</v>
      </c>
      <c r="F3271" t="s">
        <v>5158</v>
      </c>
      <c r="G3271" t="s">
        <v>2654</v>
      </c>
      <c r="H3271" t="s">
        <v>176</v>
      </c>
      <c r="I3271" t="s">
        <v>130</v>
      </c>
      <c r="J3271" t="s">
        <v>37</v>
      </c>
      <c r="K3271" t="s">
        <v>586</v>
      </c>
      <c r="L3271" t="s">
        <v>39</v>
      </c>
      <c r="M3271">
        <v>1298700</v>
      </c>
      <c r="N3271">
        <v>0</v>
      </c>
      <c r="O3271">
        <v>1298700</v>
      </c>
      <c r="P3271">
        <v>0</v>
      </c>
      <c r="Q3271" t="s">
        <v>8495</v>
      </c>
      <c r="R3271" t="s">
        <v>3200</v>
      </c>
      <c r="S3271" t="s">
        <v>3993</v>
      </c>
      <c r="T3271" t="s">
        <v>588</v>
      </c>
      <c r="U3271" t="s">
        <v>8496</v>
      </c>
      <c r="V3271" t="s">
        <v>8497</v>
      </c>
      <c r="W3271" t="s">
        <v>588</v>
      </c>
      <c r="X3271" t="str">
        <f t="shared" si="51"/>
        <v>Funcionamiento</v>
      </c>
      <c r="Y3271" t="s">
        <v>2654</v>
      </c>
    </row>
    <row r="3272" spans="1:25" x14ac:dyDescent="0.2">
      <c r="A3272" t="s">
        <v>3200</v>
      </c>
      <c r="B3272" t="s">
        <v>8300</v>
      </c>
      <c r="C3272" s="71" t="s">
        <v>8494</v>
      </c>
      <c r="D3272" t="s">
        <v>583</v>
      </c>
      <c r="E3272" t="s">
        <v>584</v>
      </c>
      <c r="F3272" t="s">
        <v>5158</v>
      </c>
      <c r="G3272" t="s">
        <v>2654</v>
      </c>
      <c r="H3272" t="s">
        <v>177</v>
      </c>
      <c r="I3272" t="s">
        <v>131</v>
      </c>
      <c r="J3272" t="s">
        <v>37</v>
      </c>
      <c r="K3272" t="s">
        <v>586</v>
      </c>
      <c r="L3272" t="s">
        <v>39</v>
      </c>
      <c r="M3272">
        <v>866300</v>
      </c>
      <c r="N3272">
        <v>0</v>
      </c>
      <c r="O3272">
        <v>866300</v>
      </c>
      <c r="P3272">
        <v>0</v>
      </c>
      <c r="Q3272" t="s">
        <v>8495</v>
      </c>
      <c r="R3272" t="s">
        <v>3200</v>
      </c>
      <c r="S3272" t="s">
        <v>3993</v>
      </c>
      <c r="T3272" t="s">
        <v>588</v>
      </c>
      <c r="U3272" t="s">
        <v>8496</v>
      </c>
      <c r="V3272" t="s">
        <v>8497</v>
      </c>
      <c r="W3272" t="s">
        <v>588</v>
      </c>
      <c r="X3272" t="str">
        <f t="shared" si="51"/>
        <v>Funcionamiento</v>
      </c>
      <c r="Y3272" t="s">
        <v>2654</v>
      </c>
    </row>
    <row r="3273" spans="1:25" x14ac:dyDescent="0.2">
      <c r="A3273" t="s">
        <v>3146</v>
      </c>
      <c r="B3273" t="s">
        <v>11202</v>
      </c>
      <c r="C3273" s="71" t="s">
        <v>11593</v>
      </c>
      <c r="D3273" t="s">
        <v>583</v>
      </c>
      <c r="E3273" t="s">
        <v>584</v>
      </c>
      <c r="F3273" t="s">
        <v>5158</v>
      </c>
      <c r="G3273" t="s">
        <v>2654</v>
      </c>
      <c r="H3273" t="s">
        <v>164</v>
      </c>
      <c r="I3273" t="s">
        <v>118</v>
      </c>
      <c r="J3273" t="s">
        <v>37</v>
      </c>
      <c r="K3273" t="s">
        <v>586</v>
      </c>
      <c r="L3273" t="s">
        <v>39</v>
      </c>
      <c r="M3273">
        <v>34186157</v>
      </c>
      <c r="N3273">
        <v>0</v>
      </c>
      <c r="O3273">
        <v>34186157</v>
      </c>
      <c r="P3273">
        <v>0</v>
      </c>
      <c r="Q3273" t="s">
        <v>11594</v>
      </c>
      <c r="R3273" t="s">
        <v>3146</v>
      </c>
      <c r="S3273" t="s">
        <v>3559</v>
      </c>
      <c r="T3273" t="s">
        <v>588</v>
      </c>
      <c r="U3273" t="s">
        <v>11595</v>
      </c>
      <c r="V3273" t="s">
        <v>11596</v>
      </c>
      <c r="W3273" t="s">
        <v>588</v>
      </c>
      <c r="X3273" t="str">
        <f t="shared" si="51"/>
        <v>Funcionamiento</v>
      </c>
      <c r="Y3273" t="s">
        <v>2654</v>
      </c>
    </row>
    <row r="3274" spans="1:25" x14ac:dyDescent="0.2">
      <c r="A3274" t="s">
        <v>3146</v>
      </c>
      <c r="B3274" t="s">
        <v>11202</v>
      </c>
      <c r="C3274" s="71" t="s">
        <v>11593</v>
      </c>
      <c r="D3274" t="s">
        <v>583</v>
      </c>
      <c r="E3274" t="s">
        <v>584</v>
      </c>
      <c r="F3274" t="s">
        <v>5158</v>
      </c>
      <c r="G3274" t="s">
        <v>2654</v>
      </c>
      <c r="H3274" t="s">
        <v>170</v>
      </c>
      <c r="I3274" t="s">
        <v>124</v>
      </c>
      <c r="J3274" t="s">
        <v>37</v>
      </c>
      <c r="K3274" t="s">
        <v>586</v>
      </c>
      <c r="L3274" t="s">
        <v>39</v>
      </c>
      <c r="M3274">
        <v>53892147</v>
      </c>
      <c r="N3274">
        <v>0</v>
      </c>
      <c r="O3274">
        <v>53892147</v>
      </c>
      <c r="P3274">
        <v>0</v>
      </c>
      <c r="Q3274" t="s">
        <v>11594</v>
      </c>
      <c r="R3274" t="s">
        <v>3146</v>
      </c>
      <c r="S3274" t="s">
        <v>3559</v>
      </c>
      <c r="T3274" t="s">
        <v>588</v>
      </c>
      <c r="U3274" t="s">
        <v>11595</v>
      </c>
      <c r="V3274" t="s">
        <v>11596</v>
      </c>
      <c r="W3274" t="s">
        <v>588</v>
      </c>
      <c r="X3274" t="str">
        <f t="shared" si="51"/>
        <v>Funcionamiento</v>
      </c>
      <c r="Y3274" t="s">
        <v>2654</v>
      </c>
    </row>
    <row r="3275" spans="1:25" x14ac:dyDescent="0.2">
      <c r="A3275" t="s">
        <v>3146</v>
      </c>
      <c r="B3275" t="s">
        <v>11202</v>
      </c>
      <c r="C3275" s="71" t="s">
        <v>11593</v>
      </c>
      <c r="D3275" t="s">
        <v>583</v>
      </c>
      <c r="E3275" t="s">
        <v>584</v>
      </c>
      <c r="F3275" t="s">
        <v>5158</v>
      </c>
      <c r="G3275" t="s">
        <v>2654</v>
      </c>
      <c r="H3275" t="s">
        <v>166</v>
      </c>
      <c r="I3275" t="s">
        <v>120</v>
      </c>
      <c r="J3275" t="s">
        <v>37</v>
      </c>
      <c r="K3275" t="s">
        <v>586</v>
      </c>
      <c r="L3275" t="s">
        <v>39</v>
      </c>
      <c r="M3275">
        <v>555223</v>
      </c>
      <c r="N3275">
        <v>0</v>
      </c>
      <c r="O3275">
        <v>555223</v>
      </c>
      <c r="P3275">
        <v>0</v>
      </c>
      <c r="Q3275" t="s">
        <v>11594</v>
      </c>
      <c r="R3275" t="s">
        <v>3146</v>
      </c>
      <c r="S3275" t="s">
        <v>3559</v>
      </c>
      <c r="T3275" t="s">
        <v>588</v>
      </c>
      <c r="U3275" t="s">
        <v>11595</v>
      </c>
      <c r="V3275" t="s">
        <v>11596</v>
      </c>
      <c r="W3275" t="s">
        <v>588</v>
      </c>
      <c r="X3275" t="str">
        <f t="shared" si="51"/>
        <v>Funcionamiento</v>
      </c>
      <c r="Y3275" t="s">
        <v>2654</v>
      </c>
    </row>
    <row r="3276" spans="1:25" x14ac:dyDescent="0.2">
      <c r="A3276" t="s">
        <v>3146</v>
      </c>
      <c r="B3276" t="s">
        <v>11202</v>
      </c>
      <c r="C3276" s="71" t="s">
        <v>11593</v>
      </c>
      <c r="D3276" t="s">
        <v>583</v>
      </c>
      <c r="E3276" t="s">
        <v>584</v>
      </c>
      <c r="F3276" t="s">
        <v>5158</v>
      </c>
      <c r="G3276" t="s">
        <v>2654</v>
      </c>
      <c r="H3276" t="s">
        <v>192</v>
      </c>
      <c r="I3276" t="s">
        <v>147</v>
      </c>
      <c r="J3276" t="s">
        <v>37</v>
      </c>
      <c r="K3276" t="s">
        <v>586</v>
      </c>
      <c r="L3276" t="s">
        <v>39</v>
      </c>
      <c r="M3276">
        <v>1309474</v>
      </c>
      <c r="N3276">
        <v>0</v>
      </c>
      <c r="O3276">
        <v>1309474</v>
      </c>
      <c r="P3276">
        <v>0</v>
      </c>
      <c r="Q3276" t="s">
        <v>11594</v>
      </c>
      <c r="R3276" t="s">
        <v>3146</v>
      </c>
      <c r="S3276" t="s">
        <v>3559</v>
      </c>
      <c r="T3276" t="s">
        <v>588</v>
      </c>
      <c r="U3276" t="s">
        <v>11595</v>
      </c>
      <c r="V3276" t="s">
        <v>11596</v>
      </c>
      <c r="W3276" t="s">
        <v>588</v>
      </c>
      <c r="X3276" t="str">
        <f t="shared" si="51"/>
        <v>Funcionamiento</v>
      </c>
      <c r="Y3276" t="s">
        <v>2654</v>
      </c>
    </row>
    <row r="3277" spans="1:25" x14ac:dyDescent="0.2">
      <c r="A3277" t="s">
        <v>3146</v>
      </c>
      <c r="B3277" t="s">
        <v>11202</v>
      </c>
      <c r="C3277" s="71" t="s">
        <v>11593</v>
      </c>
      <c r="D3277" t="s">
        <v>583</v>
      </c>
      <c r="E3277" t="s">
        <v>584</v>
      </c>
      <c r="F3277" t="s">
        <v>5158</v>
      </c>
      <c r="G3277" t="s">
        <v>2654</v>
      </c>
      <c r="H3277" t="s">
        <v>180</v>
      </c>
      <c r="I3277" t="s">
        <v>134</v>
      </c>
      <c r="J3277" t="s">
        <v>37</v>
      </c>
      <c r="K3277" t="s">
        <v>586</v>
      </c>
      <c r="L3277" t="s">
        <v>39</v>
      </c>
      <c r="M3277">
        <v>404985</v>
      </c>
      <c r="N3277">
        <v>0</v>
      </c>
      <c r="O3277">
        <v>404985</v>
      </c>
      <c r="P3277">
        <v>0</v>
      </c>
      <c r="Q3277" t="s">
        <v>11594</v>
      </c>
      <c r="R3277" t="s">
        <v>3146</v>
      </c>
      <c r="S3277" t="s">
        <v>3559</v>
      </c>
      <c r="T3277" t="s">
        <v>588</v>
      </c>
      <c r="U3277" t="s">
        <v>11595</v>
      </c>
      <c r="V3277" t="s">
        <v>11596</v>
      </c>
      <c r="W3277" t="s">
        <v>588</v>
      </c>
      <c r="X3277" t="str">
        <f t="shared" si="51"/>
        <v>Funcionamiento</v>
      </c>
      <c r="Y3277" t="s">
        <v>2654</v>
      </c>
    </row>
    <row r="3278" spans="1:25" x14ac:dyDescent="0.2">
      <c r="A3278" t="s">
        <v>3146</v>
      </c>
      <c r="B3278" t="s">
        <v>11202</v>
      </c>
      <c r="C3278" s="71" t="s">
        <v>11593</v>
      </c>
      <c r="D3278" t="s">
        <v>583</v>
      </c>
      <c r="E3278" t="s">
        <v>584</v>
      </c>
      <c r="F3278" t="s">
        <v>5158</v>
      </c>
      <c r="G3278" t="s">
        <v>2654</v>
      </c>
      <c r="H3278" t="s">
        <v>178</v>
      </c>
      <c r="I3278" t="s">
        <v>132</v>
      </c>
      <c r="J3278" t="s">
        <v>37</v>
      </c>
      <c r="K3278" t="s">
        <v>586</v>
      </c>
      <c r="L3278" t="s">
        <v>39</v>
      </c>
      <c r="M3278">
        <v>5882740</v>
      </c>
      <c r="N3278">
        <v>0</v>
      </c>
      <c r="O3278">
        <v>5882740</v>
      </c>
      <c r="P3278">
        <v>0</v>
      </c>
      <c r="Q3278" t="s">
        <v>11594</v>
      </c>
      <c r="R3278" t="s">
        <v>3146</v>
      </c>
      <c r="S3278" t="s">
        <v>3559</v>
      </c>
      <c r="T3278" t="s">
        <v>588</v>
      </c>
      <c r="U3278" t="s">
        <v>11595</v>
      </c>
      <c r="V3278" t="s">
        <v>11596</v>
      </c>
      <c r="W3278" t="s">
        <v>588</v>
      </c>
      <c r="X3278" t="str">
        <f t="shared" si="51"/>
        <v>Funcionamiento</v>
      </c>
      <c r="Y3278" t="s">
        <v>2654</v>
      </c>
    </row>
    <row r="3279" spans="1:25" x14ac:dyDescent="0.2">
      <c r="A3279" t="s">
        <v>3146</v>
      </c>
      <c r="B3279" t="s">
        <v>11202</v>
      </c>
      <c r="C3279" s="71" t="s">
        <v>11593</v>
      </c>
      <c r="D3279" t="s">
        <v>583</v>
      </c>
      <c r="E3279" t="s">
        <v>584</v>
      </c>
      <c r="F3279" t="s">
        <v>5158</v>
      </c>
      <c r="G3279" t="s">
        <v>2654</v>
      </c>
      <c r="H3279" t="s">
        <v>557</v>
      </c>
      <c r="I3279" t="s">
        <v>3221</v>
      </c>
      <c r="J3279" t="s">
        <v>37</v>
      </c>
      <c r="K3279" t="s">
        <v>586</v>
      </c>
      <c r="L3279" t="s">
        <v>39</v>
      </c>
      <c r="M3279">
        <v>658266</v>
      </c>
      <c r="N3279">
        <v>0</v>
      </c>
      <c r="O3279">
        <v>658266</v>
      </c>
      <c r="P3279">
        <v>0</v>
      </c>
      <c r="Q3279" t="s">
        <v>11594</v>
      </c>
      <c r="R3279" t="s">
        <v>3146</v>
      </c>
      <c r="S3279" t="s">
        <v>3559</v>
      </c>
      <c r="T3279" t="s">
        <v>588</v>
      </c>
      <c r="U3279" t="s">
        <v>11595</v>
      </c>
      <c r="V3279" t="s">
        <v>11596</v>
      </c>
      <c r="W3279" t="s">
        <v>588</v>
      </c>
      <c r="X3279" t="str">
        <f t="shared" si="51"/>
        <v>Funcionamiento</v>
      </c>
      <c r="Y3279" t="s">
        <v>2654</v>
      </c>
    </row>
    <row r="3280" spans="1:25" x14ac:dyDescent="0.2">
      <c r="A3280" t="s">
        <v>3146</v>
      </c>
      <c r="B3280" t="s">
        <v>11202</v>
      </c>
      <c r="C3280" s="71" t="s">
        <v>11593</v>
      </c>
      <c r="D3280" t="s">
        <v>583</v>
      </c>
      <c r="E3280" t="s">
        <v>584</v>
      </c>
      <c r="F3280" t="s">
        <v>5158</v>
      </c>
      <c r="G3280" t="s">
        <v>2654</v>
      </c>
      <c r="H3280" t="s">
        <v>169</v>
      </c>
      <c r="I3280" t="s">
        <v>123</v>
      </c>
      <c r="J3280" t="s">
        <v>37</v>
      </c>
      <c r="K3280" t="s">
        <v>586</v>
      </c>
      <c r="L3280" t="s">
        <v>39</v>
      </c>
      <c r="M3280">
        <v>682420</v>
      </c>
      <c r="N3280">
        <v>0</v>
      </c>
      <c r="O3280">
        <v>682420</v>
      </c>
      <c r="P3280">
        <v>0</v>
      </c>
      <c r="Q3280" t="s">
        <v>11594</v>
      </c>
      <c r="R3280" t="s">
        <v>3146</v>
      </c>
      <c r="S3280" t="s">
        <v>3559</v>
      </c>
      <c r="T3280" t="s">
        <v>588</v>
      </c>
      <c r="U3280" t="s">
        <v>11595</v>
      </c>
      <c r="V3280" t="s">
        <v>11596</v>
      </c>
      <c r="W3280" t="s">
        <v>588</v>
      </c>
      <c r="X3280" t="str">
        <f t="shared" si="51"/>
        <v>Funcionamiento</v>
      </c>
      <c r="Y3280" t="s">
        <v>2654</v>
      </c>
    </row>
    <row r="3281" spans="1:25" x14ac:dyDescent="0.2">
      <c r="A3281" t="s">
        <v>3146</v>
      </c>
      <c r="B3281" t="s">
        <v>11202</v>
      </c>
      <c r="C3281" s="71" t="s">
        <v>11593</v>
      </c>
      <c r="D3281" t="s">
        <v>583</v>
      </c>
      <c r="E3281" t="s">
        <v>584</v>
      </c>
      <c r="F3281" t="s">
        <v>5158</v>
      </c>
      <c r="G3281" t="s">
        <v>2654</v>
      </c>
      <c r="H3281" t="s">
        <v>171</v>
      </c>
      <c r="I3281" t="s">
        <v>125</v>
      </c>
      <c r="J3281" t="s">
        <v>37</v>
      </c>
      <c r="K3281" t="s">
        <v>586</v>
      </c>
      <c r="L3281" t="s">
        <v>39</v>
      </c>
      <c r="M3281">
        <v>5242642</v>
      </c>
      <c r="N3281">
        <v>0</v>
      </c>
      <c r="O3281">
        <v>5242642</v>
      </c>
      <c r="P3281">
        <v>0</v>
      </c>
      <c r="Q3281" t="s">
        <v>11594</v>
      </c>
      <c r="R3281" t="s">
        <v>3146</v>
      </c>
      <c r="S3281" t="s">
        <v>3559</v>
      </c>
      <c r="T3281" t="s">
        <v>588</v>
      </c>
      <c r="U3281" t="s">
        <v>11595</v>
      </c>
      <c r="V3281" t="s">
        <v>11596</v>
      </c>
      <c r="W3281" t="s">
        <v>588</v>
      </c>
      <c r="X3281" t="str">
        <f t="shared" si="51"/>
        <v>Funcionamiento</v>
      </c>
      <c r="Y3281" t="s">
        <v>2654</v>
      </c>
    </row>
    <row r="3282" spans="1:25" x14ac:dyDescent="0.2">
      <c r="A3282" t="s">
        <v>3146</v>
      </c>
      <c r="B3282" t="s">
        <v>11202</v>
      </c>
      <c r="C3282" s="71" t="s">
        <v>11593</v>
      </c>
      <c r="D3282" t="s">
        <v>583</v>
      </c>
      <c r="E3282" t="s">
        <v>584</v>
      </c>
      <c r="F3282" t="s">
        <v>5158</v>
      </c>
      <c r="G3282" t="s">
        <v>2654</v>
      </c>
      <c r="H3282" t="s">
        <v>181</v>
      </c>
      <c r="I3282" t="s">
        <v>135</v>
      </c>
      <c r="J3282" t="s">
        <v>37</v>
      </c>
      <c r="K3282" t="s">
        <v>586</v>
      </c>
      <c r="L3282" t="s">
        <v>39</v>
      </c>
      <c r="M3282">
        <v>2354967</v>
      </c>
      <c r="N3282">
        <v>0</v>
      </c>
      <c r="O3282">
        <v>2354967</v>
      </c>
      <c r="P3282">
        <v>0</v>
      </c>
      <c r="Q3282" t="s">
        <v>11594</v>
      </c>
      <c r="R3282" t="s">
        <v>3146</v>
      </c>
      <c r="S3282" t="s">
        <v>3559</v>
      </c>
      <c r="T3282" t="s">
        <v>588</v>
      </c>
      <c r="U3282" t="s">
        <v>11595</v>
      </c>
      <c r="V3282" t="s">
        <v>11596</v>
      </c>
      <c r="W3282" t="s">
        <v>588</v>
      </c>
      <c r="X3282" t="str">
        <f t="shared" si="51"/>
        <v>Funcionamiento</v>
      </c>
      <c r="Y3282" t="s">
        <v>2654</v>
      </c>
    </row>
    <row r="3283" spans="1:25" x14ac:dyDescent="0.2">
      <c r="A3283" t="s">
        <v>3211</v>
      </c>
      <c r="B3283" t="s">
        <v>11202</v>
      </c>
      <c r="C3283" s="71" t="s">
        <v>11597</v>
      </c>
      <c r="D3283" t="s">
        <v>583</v>
      </c>
      <c r="E3283" t="s">
        <v>584</v>
      </c>
      <c r="F3283" t="s">
        <v>5158</v>
      </c>
      <c r="G3283" t="s">
        <v>2654</v>
      </c>
      <c r="H3283" t="s">
        <v>176</v>
      </c>
      <c r="I3283" t="s">
        <v>130</v>
      </c>
      <c r="J3283" t="s">
        <v>37</v>
      </c>
      <c r="K3283" t="s">
        <v>586</v>
      </c>
      <c r="L3283" t="s">
        <v>39</v>
      </c>
      <c r="M3283">
        <v>1308300</v>
      </c>
      <c r="N3283">
        <v>0</v>
      </c>
      <c r="O3283">
        <v>1308300</v>
      </c>
      <c r="P3283">
        <v>0</v>
      </c>
      <c r="Q3283" t="s">
        <v>11598</v>
      </c>
      <c r="R3283" t="s">
        <v>3211</v>
      </c>
      <c r="S3283" t="s">
        <v>3469</v>
      </c>
      <c r="T3283" t="s">
        <v>588</v>
      </c>
      <c r="U3283" t="s">
        <v>11599</v>
      </c>
      <c r="V3283" t="s">
        <v>11600</v>
      </c>
      <c r="W3283" t="s">
        <v>588</v>
      </c>
      <c r="X3283" t="str">
        <f t="shared" si="51"/>
        <v>Funcionamiento</v>
      </c>
      <c r="Y3283" t="s">
        <v>2654</v>
      </c>
    </row>
    <row r="3284" spans="1:25" x14ac:dyDescent="0.2">
      <c r="A3284" t="s">
        <v>3211</v>
      </c>
      <c r="B3284" t="s">
        <v>11202</v>
      </c>
      <c r="C3284" s="71" t="s">
        <v>11597</v>
      </c>
      <c r="D3284" t="s">
        <v>583</v>
      </c>
      <c r="E3284" t="s">
        <v>584</v>
      </c>
      <c r="F3284" t="s">
        <v>5158</v>
      </c>
      <c r="G3284" t="s">
        <v>2654</v>
      </c>
      <c r="H3284" t="s">
        <v>173</v>
      </c>
      <c r="I3284" t="s">
        <v>127</v>
      </c>
      <c r="J3284" t="s">
        <v>37</v>
      </c>
      <c r="K3284" t="s">
        <v>586</v>
      </c>
      <c r="L3284" t="s">
        <v>39</v>
      </c>
      <c r="M3284">
        <v>3308600</v>
      </c>
      <c r="N3284">
        <v>0</v>
      </c>
      <c r="O3284">
        <v>3308600</v>
      </c>
      <c r="P3284">
        <v>0</v>
      </c>
      <c r="Q3284" t="s">
        <v>11598</v>
      </c>
      <c r="R3284" t="s">
        <v>3211</v>
      </c>
      <c r="S3284" t="s">
        <v>3469</v>
      </c>
      <c r="T3284" t="s">
        <v>588</v>
      </c>
      <c r="U3284" t="s">
        <v>11599</v>
      </c>
      <c r="V3284" t="s">
        <v>11600</v>
      </c>
      <c r="W3284" t="s">
        <v>588</v>
      </c>
      <c r="X3284" t="str">
        <f t="shared" si="51"/>
        <v>Funcionamiento</v>
      </c>
      <c r="Y3284" t="s">
        <v>2654</v>
      </c>
    </row>
    <row r="3285" spans="1:25" x14ac:dyDescent="0.2">
      <c r="A3285" t="s">
        <v>3211</v>
      </c>
      <c r="B3285" t="s">
        <v>11202</v>
      </c>
      <c r="C3285" s="71" t="s">
        <v>11597</v>
      </c>
      <c r="D3285" t="s">
        <v>583</v>
      </c>
      <c r="E3285" t="s">
        <v>584</v>
      </c>
      <c r="F3285" t="s">
        <v>5158</v>
      </c>
      <c r="G3285" t="s">
        <v>2654</v>
      </c>
      <c r="H3285" t="s">
        <v>175</v>
      </c>
      <c r="I3285" t="s">
        <v>129</v>
      </c>
      <c r="J3285" t="s">
        <v>37</v>
      </c>
      <c r="K3285" t="s">
        <v>586</v>
      </c>
      <c r="L3285" t="s">
        <v>39</v>
      </c>
      <c r="M3285">
        <v>443400</v>
      </c>
      <c r="N3285">
        <v>0</v>
      </c>
      <c r="O3285">
        <v>443400</v>
      </c>
      <c r="P3285">
        <v>0</v>
      </c>
      <c r="Q3285" t="s">
        <v>11598</v>
      </c>
      <c r="R3285" t="s">
        <v>3211</v>
      </c>
      <c r="S3285" t="s">
        <v>3469</v>
      </c>
      <c r="T3285" t="s">
        <v>588</v>
      </c>
      <c r="U3285" t="s">
        <v>11599</v>
      </c>
      <c r="V3285" t="s">
        <v>11600</v>
      </c>
      <c r="W3285" t="s">
        <v>588</v>
      </c>
      <c r="X3285" t="str">
        <f t="shared" si="51"/>
        <v>Funcionamiento</v>
      </c>
      <c r="Y3285" t="s">
        <v>2654</v>
      </c>
    </row>
    <row r="3286" spans="1:25" x14ac:dyDescent="0.2">
      <c r="A3286" t="s">
        <v>3211</v>
      </c>
      <c r="B3286" t="s">
        <v>11202</v>
      </c>
      <c r="C3286" s="71" t="s">
        <v>11597</v>
      </c>
      <c r="D3286" t="s">
        <v>583</v>
      </c>
      <c r="E3286" t="s">
        <v>584</v>
      </c>
      <c r="F3286" t="s">
        <v>5158</v>
      </c>
      <c r="G3286" t="s">
        <v>2654</v>
      </c>
      <c r="H3286" t="s">
        <v>174</v>
      </c>
      <c r="I3286" t="s">
        <v>128</v>
      </c>
      <c r="J3286" t="s">
        <v>37</v>
      </c>
      <c r="K3286" t="s">
        <v>586</v>
      </c>
      <c r="L3286" t="s">
        <v>39</v>
      </c>
      <c r="M3286">
        <v>1743800</v>
      </c>
      <c r="N3286">
        <v>0</v>
      </c>
      <c r="O3286">
        <v>1743800</v>
      </c>
      <c r="P3286">
        <v>0</v>
      </c>
      <c r="Q3286" t="s">
        <v>11598</v>
      </c>
      <c r="R3286" t="s">
        <v>3211</v>
      </c>
      <c r="S3286" t="s">
        <v>3469</v>
      </c>
      <c r="T3286" t="s">
        <v>588</v>
      </c>
      <c r="U3286" t="s">
        <v>11599</v>
      </c>
      <c r="V3286" t="s">
        <v>11600</v>
      </c>
      <c r="W3286" t="s">
        <v>588</v>
      </c>
      <c r="X3286" t="str">
        <f t="shared" si="51"/>
        <v>Funcionamiento</v>
      </c>
      <c r="Y3286" t="s">
        <v>2654</v>
      </c>
    </row>
    <row r="3287" spans="1:25" x14ac:dyDescent="0.2">
      <c r="A3287" t="s">
        <v>3211</v>
      </c>
      <c r="B3287" t="s">
        <v>11202</v>
      </c>
      <c r="C3287" s="71" t="s">
        <v>11597</v>
      </c>
      <c r="D3287" t="s">
        <v>583</v>
      </c>
      <c r="E3287" t="s">
        <v>584</v>
      </c>
      <c r="F3287" t="s">
        <v>5158</v>
      </c>
      <c r="G3287" t="s">
        <v>2654</v>
      </c>
      <c r="H3287" t="s">
        <v>172</v>
      </c>
      <c r="I3287" t="s">
        <v>126</v>
      </c>
      <c r="J3287" t="s">
        <v>37</v>
      </c>
      <c r="K3287" t="s">
        <v>586</v>
      </c>
      <c r="L3287" t="s">
        <v>39</v>
      </c>
      <c r="M3287">
        <v>4670800</v>
      </c>
      <c r="N3287">
        <v>0</v>
      </c>
      <c r="O3287">
        <v>4670800</v>
      </c>
      <c r="P3287">
        <v>0</v>
      </c>
      <c r="Q3287" t="s">
        <v>11598</v>
      </c>
      <c r="R3287" t="s">
        <v>3211</v>
      </c>
      <c r="S3287" t="s">
        <v>3469</v>
      </c>
      <c r="T3287" t="s">
        <v>588</v>
      </c>
      <c r="U3287" t="s">
        <v>11599</v>
      </c>
      <c r="V3287" t="s">
        <v>11600</v>
      </c>
      <c r="W3287" t="s">
        <v>588</v>
      </c>
      <c r="X3287" t="str">
        <f t="shared" si="51"/>
        <v>Funcionamiento</v>
      </c>
      <c r="Y3287" t="s">
        <v>2654</v>
      </c>
    </row>
    <row r="3288" spans="1:25" x14ac:dyDescent="0.2">
      <c r="A3288" t="s">
        <v>3211</v>
      </c>
      <c r="B3288" t="s">
        <v>11202</v>
      </c>
      <c r="C3288" s="71" t="s">
        <v>11597</v>
      </c>
      <c r="D3288" t="s">
        <v>583</v>
      </c>
      <c r="E3288" t="s">
        <v>584</v>
      </c>
      <c r="F3288" t="s">
        <v>5158</v>
      </c>
      <c r="G3288" t="s">
        <v>2654</v>
      </c>
      <c r="H3288" t="s">
        <v>177</v>
      </c>
      <c r="I3288" t="s">
        <v>131</v>
      </c>
      <c r="J3288" t="s">
        <v>37</v>
      </c>
      <c r="K3288" t="s">
        <v>586</v>
      </c>
      <c r="L3288" t="s">
        <v>39</v>
      </c>
      <c r="M3288">
        <v>872400</v>
      </c>
      <c r="N3288">
        <v>0</v>
      </c>
      <c r="O3288">
        <v>872400</v>
      </c>
      <c r="P3288">
        <v>0</v>
      </c>
      <c r="Q3288" t="s">
        <v>11598</v>
      </c>
      <c r="R3288" t="s">
        <v>3211</v>
      </c>
      <c r="S3288" t="s">
        <v>3469</v>
      </c>
      <c r="T3288" t="s">
        <v>588</v>
      </c>
      <c r="U3288" t="s">
        <v>11599</v>
      </c>
      <c r="V3288" t="s">
        <v>11600</v>
      </c>
      <c r="W3288" t="s">
        <v>588</v>
      </c>
      <c r="X3288" t="str">
        <f t="shared" si="51"/>
        <v>Funcionamiento</v>
      </c>
      <c r="Y3288" t="s">
        <v>2654</v>
      </c>
    </row>
    <row r="3289" spans="1:25" x14ac:dyDescent="0.2">
      <c r="A3289" t="s">
        <v>3215</v>
      </c>
      <c r="B3289" t="s">
        <v>11272</v>
      </c>
      <c r="C3289" s="71" t="s">
        <v>11601</v>
      </c>
      <c r="D3289" t="s">
        <v>583</v>
      </c>
      <c r="E3289" t="s">
        <v>602</v>
      </c>
      <c r="F3289" t="s">
        <v>3087</v>
      </c>
      <c r="G3289" t="s">
        <v>2654</v>
      </c>
      <c r="H3289" t="s">
        <v>197</v>
      </c>
      <c r="I3289" t="s">
        <v>155</v>
      </c>
      <c r="J3289" t="s">
        <v>37</v>
      </c>
      <c r="K3289" t="s">
        <v>586</v>
      </c>
      <c r="L3289" t="s">
        <v>39</v>
      </c>
      <c r="M3289">
        <v>210518</v>
      </c>
      <c r="N3289">
        <v>0</v>
      </c>
      <c r="O3289">
        <v>210518</v>
      </c>
      <c r="P3289">
        <v>210518</v>
      </c>
      <c r="Q3289" t="s">
        <v>11602</v>
      </c>
      <c r="R3289" t="s">
        <v>3215</v>
      </c>
      <c r="S3289" t="s">
        <v>588</v>
      </c>
      <c r="T3289" t="s">
        <v>588</v>
      </c>
      <c r="U3289" t="s">
        <v>588</v>
      </c>
      <c r="V3289" t="s">
        <v>588</v>
      </c>
      <c r="W3289" t="s">
        <v>588</v>
      </c>
      <c r="X3289" t="str">
        <f t="shared" si="51"/>
        <v>Inversión</v>
      </c>
      <c r="Y3289" t="s">
        <v>626</v>
      </c>
    </row>
    <row r="3290" spans="1:25" x14ac:dyDescent="0.2">
      <c r="A3290" t="s">
        <v>3034</v>
      </c>
      <c r="B3290" t="s">
        <v>3035</v>
      </c>
      <c r="C3290" s="71" t="s">
        <v>5251</v>
      </c>
      <c r="D3290" t="s">
        <v>583</v>
      </c>
      <c r="E3290" t="s">
        <v>584</v>
      </c>
      <c r="F3290" t="s">
        <v>5252</v>
      </c>
      <c r="G3290" t="s">
        <v>2675</v>
      </c>
      <c r="H3290" t="s">
        <v>186</v>
      </c>
      <c r="I3290" t="s">
        <v>140</v>
      </c>
      <c r="J3290" t="s">
        <v>37</v>
      </c>
      <c r="K3290" t="s">
        <v>586</v>
      </c>
      <c r="L3290" t="s">
        <v>39</v>
      </c>
      <c r="M3290">
        <v>22000000</v>
      </c>
      <c r="N3290">
        <v>2391911</v>
      </c>
      <c r="O3290">
        <v>24391911</v>
      </c>
      <c r="P3290">
        <v>2335458</v>
      </c>
      <c r="Q3290" t="s">
        <v>2676</v>
      </c>
      <c r="R3290" t="s">
        <v>3034</v>
      </c>
      <c r="S3290" t="s">
        <v>9291</v>
      </c>
      <c r="T3290" t="s">
        <v>9292</v>
      </c>
      <c r="U3290" t="s">
        <v>9293</v>
      </c>
      <c r="V3290" t="s">
        <v>9294</v>
      </c>
      <c r="W3290" t="s">
        <v>588</v>
      </c>
      <c r="X3290" t="str">
        <f t="shared" si="51"/>
        <v>Funcionamiento</v>
      </c>
      <c r="Y3290" t="s">
        <v>2675</v>
      </c>
    </row>
    <row r="3291" spans="1:25" x14ac:dyDescent="0.2">
      <c r="A3291" t="s">
        <v>3037</v>
      </c>
      <c r="B3291" t="s">
        <v>3035</v>
      </c>
      <c r="C3291" s="71" t="s">
        <v>5253</v>
      </c>
      <c r="D3291" t="s">
        <v>583</v>
      </c>
      <c r="E3291" t="s">
        <v>644</v>
      </c>
      <c r="F3291" t="s">
        <v>5252</v>
      </c>
      <c r="G3291" t="s">
        <v>2675</v>
      </c>
      <c r="H3291" t="s">
        <v>187</v>
      </c>
      <c r="I3291" t="s">
        <v>141</v>
      </c>
      <c r="J3291" t="s">
        <v>37</v>
      </c>
      <c r="K3291" t="s">
        <v>586</v>
      </c>
      <c r="L3291" t="s">
        <v>39</v>
      </c>
      <c r="M3291">
        <v>45380400</v>
      </c>
      <c r="N3291">
        <v>-45380400</v>
      </c>
      <c r="O3291">
        <v>0</v>
      </c>
      <c r="P3291">
        <v>0</v>
      </c>
      <c r="Q3291" t="s">
        <v>2677</v>
      </c>
      <c r="R3291" t="s">
        <v>3037</v>
      </c>
      <c r="S3291" t="s">
        <v>3045</v>
      </c>
      <c r="T3291" t="s">
        <v>588</v>
      </c>
      <c r="U3291" t="s">
        <v>588</v>
      </c>
      <c r="V3291" t="s">
        <v>588</v>
      </c>
      <c r="W3291" t="s">
        <v>588</v>
      </c>
      <c r="X3291" t="str">
        <f t="shared" si="51"/>
        <v>Funcionamiento</v>
      </c>
      <c r="Y3291" t="s">
        <v>2675</v>
      </c>
    </row>
    <row r="3292" spans="1:25" x14ac:dyDescent="0.2">
      <c r="A3292" t="s">
        <v>3043</v>
      </c>
      <c r="B3292" t="s">
        <v>3035</v>
      </c>
      <c r="C3292" s="71" t="s">
        <v>5254</v>
      </c>
      <c r="D3292" t="s">
        <v>583</v>
      </c>
      <c r="E3292" t="s">
        <v>644</v>
      </c>
      <c r="F3292" t="s">
        <v>5252</v>
      </c>
      <c r="G3292" t="s">
        <v>2675</v>
      </c>
      <c r="H3292" t="s">
        <v>187</v>
      </c>
      <c r="I3292" t="s">
        <v>141</v>
      </c>
      <c r="J3292" t="s">
        <v>37</v>
      </c>
      <c r="K3292" t="s">
        <v>586</v>
      </c>
      <c r="L3292" t="s">
        <v>39</v>
      </c>
      <c r="M3292">
        <v>4698000</v>
      </c>
      <c r="N3292">
        <v>-4698000</v>
      </c>
      <c r="O3292">
        <v>0</v>
      </c>
      <c r="P3292">
        <v>0</v>
      </c>
      <c r="Q3292" t="s">
        <v>2678</v>
      </c>
      <c r="R3292" t="s">
        <v>3043</v>
      </c>
      <c r="S3292" t="s">
        <v>588</v>
      </c>
      <c r="T3292" t="s">
        <v>588</v>
      </c>
      <c r="U3292" t="s">
        <v>588</v>
      </c>
      <c r="V3292" t="s">
        <v>588</v>
      </c>
      <c r="W3292" t="s">
        <v>588</v>
      </c>
      <c r="X3292" t="str">
        <f t="shared" si="51"/>
        <v>Funcionamiento</v>
      </c>
      <c r="Y3292" t="s">
        <v>2675</v>
      </c>
    </row>
    <row r="3293" spans="1:25" x14ac:dyDescent="0.2">
      <c r="A3293" t="s">
        <v>3045</v>
      </c>
      <c r="B3293" t="s">
        <v>3035</v>
      </c>
      <c r="C3293" s="71" t="s">
        <v>5255</v>
      </c>
      <c r="D3293" t="s">
        <v>583</v>
      </c>
      <c r="E3293" t="s">
        <v>584</v>
      </c>
      <c r="F3293" t="s">
        <v>5252</v>
      </c>
      <c r="G3293" t="s">
        <v>2675</v>
      </c>
      <c r="H3293" t="s">
        <v>189</v>
      </c>
      <c r="I3293" t="s">
        <v>144</v>
      </c>
      <c r="J3293" t="s">
        <v>37</v>
      </c>
      <c r="K3293" t="s">
        <v>586</v>
      </c>
      <c r="L3293" t="s">
        <v>39</v>
      </c>
      <c r="M3293">
        <v>4000000</v>
      </c>
      <c r="N3293">
        <v>733363</v>
      </c>
      <c r="O3293">
        <v>4733363</v>
      </c>
      <c r="P3293">
        <v>351781</v>
      </c>
      <c r="Q3293" t="s">
        <v>2679</v>
      </c>
      <c r="R3293" t="s">
        <v>3045</v>
      </c>
      <c r="S3293" t="s">
        <v>11603</v>
      </c>
      <c r="T3293" t="s">
        <v>11604</v>
      </c>
      <c r="U3293" t="s">
        <v>11605</v>
      </c>
      <c r="V3293" t="s">
        <v>11606</v>
      </c>
      <c r="W3293" t="s">
        <v>588</v>
      </c>
      <c r="X3293" t="str">
        <f t="shared" si="51"/>
        <v>Funcionamiento</v>
      </c>
      <c r="Y3293" t="s">
        <v>2675</v>
      </c>
    </row>
    <row r="3294" spans="1:25" x14ac:dyDescent="0.2">
      <c r="A3294" t="s">
        <v>3052</v>
      </c>
      <c r="B3294" t="s">
        <v>3035</v>
      </c>
      <c r="C3294" s="71" t="s">
        <v>5256</v>
      </c>
      <c r="D3294" t="s">
        <v>583</v>
      </c>
      <c r="E3294" t="s">
        <v>584</v>
      </c>
      <c r="F3294" t="s">
        <v>5252</v>
      </c>
      <c r="G3294" t="s">
        <v>2675</v>
      </c>
      <c r="H3294" t="s">
        <v>190</v>
      </c>
      <c r="I3294" t="s">
        <v>145</v>
      </c>
      <c r="J3294" t="s">
        <v>37</v>
      </c>
      <c r="K3294" t="s">
        <v>586</v>
      </c>
      <c r="L3294" t="s">
        <v>39</v>
      </c>
      <c r="M3294">
        <v>1800000</v>
      </c>
      <c r="N3294">
        <v>-200000</v>
      </c>
      <c r="O3294">
        <v>1600000</v>
      </c>
      <c r="P3294">
        <v>200201</v>
      </c>
      <c r="Q3294" t="s">
        <v>2680</v>
      </c>
      <c r="R3294" t="s">
        <v>3052</v>
      </c>
      <c r="S3294" t="s">
        <v>9295</v>
      </c>
      <c r="T3294" t="s">
        <v>9296</v>
      </c>
      <c r="U3294" t="s">
        <v>9297</v>
      </c>
      <c r="V3294" t="s">
        <v>9298</v>
      </c>
      <c r="W3294" t="s">
        <v>588</v>
      </c>
      <c r="X3294" t="str">
        <f t="shared" si="51"/>
        <v>Funcionamiento</v>
      </c>
      <c r="Y3294" t="s">
        <v>2675</v>
      </c>
    </row>
    <row r="3295" spans="1:25" x14ac:dyDescent="0.2">
      <c r="A3295" t="s">
        <v>3055</v>
      </c>
      <c r="B3295" t="s">
        <v>4480</v>
      </c>
      <c r="C3295" s="71" t="s">
        <v>5257</v>
      </c>
      <c r="D3295" t="s">
        <v>583</v>
      </c>
      <c r="E3295" t="s">
        <v>584</v>
      </c>
      <c r="F3295" t="s">
        <v>5252</v>
      </c>
      <c r="G3295" t="s">
        <v>2675</v>
      </c>
      <c r="H3295" t="s">
        <v>195</v>
      </c>
      <c r="I3295" t="s">
        <v>150</v>
      </c>
      <c r="J3295" t="s">
        <v>48</v>
      </c>
      <c r="K3295" t="s">
        <v>596</v>
      </c>
      <c r="L3295" t="s">
        <v>39</v>
      </c>
      <c r="M3295">
        <v>653000</v>
      </c>
      <c r="N3295">
        <v>0</v>
      </c>
      <c r="O3295">
        <v>653000</v>
      </c>
      <c r="P3295">
        <v>0</v>
      </c>
      <c r="Q3295" t="s">
        <v>2681</v>
      </c>
      <c r="R3295" t="s">
        <v>3055</v>
      </c>
      <c r="S3295" t="s">
        <v>3043</v>
      </c>
      <c r="T3295" t="s">
        <v>3200</v>
      </c>
      <c r="U3295" t="s">
        <v>3256</v>
      </c>
      <c r="V3295" t="s">
        <v>5258</v>
      </c>
      <c r="W3295" t="s">
        <v>588</v>
      </c>
      <c r="X3295" t="str">
        <f t="shared" si="51"/>
        <v>Funcionamiento</v>
      </c>
      <c r="Y3295" t="s">
        <v>2675</v>
      </c>
    </row>
    <row r="3296" spans="1:25" x14ac:dyDescent="0.2">
      <c r="A3296" t="s">
        <v>3059</v>
      </c>
      <c r="B3296" t="s">
        <v>3448</v>
      </c>
      <c r="C3296" s="71" t="s">
        <v>5259</v>
      </c>
      <c r="D3296" t="s">
        <v>583</v>
      </c>
      <c r="E3296" t="s">
        <v>584</v>
      </c>
      <c r="F3296" t="s">
        <v>5252</v>
      </c>
      <c r="G3296" t="s">
        <v>2675</v>
      </c>
      <c r="H3296" t="s">
        <v>101</v>
      </c>
      <c r="I3296" t="s">
        <v>142</v>
      </c>
      <c r="J3296" t="s">
        <v>37</v>
      </c>
      <c r="K3296" t="s">
        <v>586</v>
      </c>
      <c r="L3296" t="s">
        <v>39</v>
      </c>
      <c r="M3296">
        <v>45380400</v>
      </c>
      <c r="N3296">
        <v>1724700</v>
      </c>
      <c r="O3296">
        <v>47105100</v>
      </c>
      <c r="P3296">
        <v>0</v>
      </c>
      <c r="Q3296" t="s">
        <v>2677</v>
      </c>
      <c r="R3296" t="s">
        <v>3059</v>
      </c>
      <c r="S3296" t="s">
        <v>3065</v>
      </c>
      <c r="T3296" t="s">
        <v>3122</v>
      </c>
      <c r="U3296" t="s">
        <v>9299</v>
      </c>
      <c r="V3296" t="s">
        <v>9300</v>
      </c>
      <c r="W3296" t="s">
        <v>588</v>
      </c>
      <c r="X3296" t="str">
        <f t="shared" si="51"/>
        <v>Funcionamiento</v>
      </c>
      <c r="Y3296" t="s">
        <v>2675</v>
      </c>
    </row>
    <row r="3297" spans="1:25" x14ac:dyDescent="0.2">
      <c r="A3297" t="s">
        <v>3068</v>
      </c>
      <c r="B3297" t="s">
        <v>3448</v>
      </c>
      <c r="C3297" s="71" t="s">
        <v>5260</v>
      </c>
      <c r="D3297" t="s">
        <v>583</v>
      </c>
      <c r="E3297" t="s">
        <v>602</v>
      </c>
      <c r="F3297" t="s">
        <v>5252</v>
      </c>
      <c r="G3297" t="s">
        <v>2675</v>
      </c>
      <c r="H3297" t="s">
        <v>101</v>
      </c>
      <c r="I3297" t="s">
        <v>142</v>
      </c>
      <c r="J3297" t="s">
        <v>37</v>
      </c>
      <c r="K3297" t="s">
        <v>586</v>
      </c>
      <c r="L3297" t="s">
        <v>39</v>
      </c>
      <c r="M3297">
        <v>4698000</v>
      </c>
      <c r="N3297">
        <v>-4698000</v>
      </c>
      <c r="O3297">
        <v>0</v>
      </c>
      <c r="P3297">
        <v>0</v>
      </c>
      <c r="Q3297" t="s">
        <v>2682</v>
      </c>
      <c r="R3297" t="s">
        <v>3068</v>
      </c>
      <c r="S3297" t="s">
        <v>588</v>
      </c>
      <c r="T3297" t="s">
        <v>588</v>
      </c>
      <c r="U3297" t="s">
        <v>588</v>
      </c>
      <c r="V3297" t="s">
        <v>588</v>
      </c>
      <c r="W3297" t="s">
        <v>588</v>
      </c>
      <c r="X3297" t="str">
        <f t="shared" si="51"/>
        <v>Funcionamiento</v>
      </c>
      <c r="Y3297" t="s">
        <v>2675</v>
      </c>
    </row>
    <row r="3298" spans="1:25" x14ac:dyDescent="0.2">
      <c r="A3298" t="s">
        <v>3065</v>
      </c>
      <c r="B3298" t="s">
        <v>3451</v>
      </c>
      <c r="C3298" s="71" t="s">
        <v>5261</v>
      </c>
      <c r="D3298" t="s">
        <v>583</v>
      </c>
      <c r="E3298" t="s">
        <v>584</v>
      </c>
      <c r="F3298" t="s">
        <v>5252</v>
      </c>
      <c r="G3298" t="s">
        <v>2675</v>
      </c>
      <c r="H3298" t="s">
        <v>169</v>
      </c>
      <c r="I3298" t="s">
        <v>123</v>
      </c>
      <c r="J3298" t="s">
        <v>37</v>
      </c>
      <c r="K3298" t="s">
        <v>586</v>
      </c>
      <c r="L3298" t="s">
        <v>39</v>
      </c>
      <c r="M3298">
        <v>2252308</v>
      </c>
      <c r="N3298">
        <v>0</v>
      </c>
      <c r="O3298">
        <v>2252308</v>
      </c>
      <c r="P3298">
        <v>0</v>
      </c>
      <c r="Q3298" t="s">
        <v>2683</v>
      </c>
      <c r="R3298" t="s">
        <v>3065</v>
      </c>
      <c r="S3298" t="s">
        <v>5262</v>
      </c>
      <c r="T3298" t="s">
        <v>588</v>
      </c>
      <c r="U3298" t="s">
        <v>5263</v>
      </c>
      <c r="V3298" t="s">
        <v>5264</v>
      </c>
      <c r="W3298" t="s">
        <v>588</v>
      </c>
      <c r="X3298" t="str">
        <f t="shared" si="51"/>
        <v>Funcionamiento</v>
      </c>
      <c r="Y3298" t="s">
        <v>2675</v>
      </c>
    </row>
    <row r="3299" spans="1:25" x14ac:dyDescent="0.2">
      <c r="A3299" t="s">
        <v>3065</v>
      </c>
      <c r="B3299" t="s">
        <v>3451</v>
      </c>
      <c r="C3299" s="71" t="s">
        <v>5261</v>
      </c>
      <c r="D3299" t="s">
        <v>583</v>
      </c>
      <c r="E3299" t="s">
        <v>584</v>
      </c>
      <c r="F3299" t="s">
        <v>5252</v>
      </c>
      <c r="G3299" t="s">
        <v>2675</v>
      </c>
      <c r="H3299" t="s">
        <v>166</v>
      </c>
      <c r="I3299" t="s">
        <v>120</v>
      </c>
      <c r="J3299" t="s">
        <v>37</v>
      </c>
      <c r="K3299" t="s">
        <v>586</v>
      </c>
      <c r="L3299" t="s">
        <v>39</v>
      </c>
      <c r="M3299">
        <v>964128</v>
      </c>
      <c r="N3299">
        <v>0</v>
      </c>
      <c r="O3299">
        <v>964128</v>
      </c>
      <c r="P3299">
        <v>0</v>
      </c>
      <c r="Q3299" t="s">
        <v>2683</v>
      </c>
      <c r="R3299" t="s">
        <v>3065</v>
      </c>
      <c r="S3299" t="s">
        <v>5262</v>
      </c>
      <c r="T3299" t="s">
        <v>588</v>
      </c>
      <c r="U3299" t="s">
        <v>5263</v>
      </c>
      <c r="V3299" t="s">
        <v>5264</v>
      </c>
      <c r="W3299" t="s">
        <v>588</v>
      </c>
      <c r="X3299" t="str">
        <f t="shared" si="51"/>
        <v>Funcionamiento</v>
      </c>
      <c r="Y3299" t="s">
        <v>2675</v>
      </c>
    </row>
    <row r="3300" spans="1:25" x14ac:dyDescent="0.2">
      <c r="A3300" t="s">
        <v>3065</v>
      </c>
      <c r="B3300" t="s">
        <v>3451</v>
      </c>
      <c r="C3300" s="71" t="s">
        <v>5261</v>
      </c>
      <c r="D3300" t="s">
        <v>583</v>
      </c>
      <c r="E3300" t="s">
        <v>584</v>
      </c>
      <c r="F3300" t="s">
        <v>5252</v>
      </c>
      <c r="G3300" t="s">
        <v>2675</v>
      </c>
      <c r="H3300" t="s">
        <v>171</v>
      </c>
      <c r="I3300" t="s">
        <v>125</v>
      </c>
      <c r="J3300" t="s">
        <v>37</v>
      </c>
      <c r="K3300" t="s">
        <v>586</v>
      </c>
      <c r="L3300" t="s">
        <v>39</v>
      </c>
      <c r="M3300">
        <v>678229</v>
      </c>
      <c r="N3300">
        <v>0</v>
      </c>
      <c r="O3300">
        <v>678229</v>
      </c>
      <c r="P3300">
        <v>0</v>
      </c>
      <c r="Q3300" t="s">
        <v>2683</v>
      </c>
      <c r="R3300" t="s">
        <v>3065</v>
      </c>
      <c r="S3300" t="s">
        <v>5262</v>
      </c>
      <c r="T3300" t="s">
        <v>588</v>
      </c>
      <c r="U3300" t="s">
        <v>5263</v>
      </c>
      <c r="V3300" t="s">
        <v>5264</v>
      </c>
      <c r="W3300" t="s">
        <v>588</v>
      </c>
      <c r="X3300" t="str">
        <f t="shared" si="51"/>
        <v>Funcionamiento</v>
      </c>
      <c r="Y3300" t="s">
        <v>2675</v>
      </c>
    </row>
    <row r="3301" spans="1:25" x14ac:dyDescent="0.2">
      <c r="A3301" t="s">
        <v>3065</v>
      </c>
      <c r="B3301" t="s">
        <v>3451</v>
      </c>
      <c r="C3301" s="71" t="s">
        <v>5261</v>
      </c>
      <c r="D3301" t="s">
        <v>583</v>
      </c>
      <c r="E3301" t="s">
        <v>584</v>
      </c>
      <c r="F3301" t="s">
        <v>5252</v>
      </c>
      <c r="G3301" t="s">
        <v>2675</v>
      </c>
      <c r="H3301" t="s">
        <v>167</v>
      </c>
      <c r="I3301" t="s">
        <v>3051</v>
      </c>
      <c r="J3301" t="s">
        <v>37</v>
      </c>
      <c r="K3301" t="s">
        <v>586</v>
      </c>
      <c r="L3301" t="s">
        <v>39</v>
      </c>
      <c r="M3301">
        <v>1268534</v>
      </c>
      <c r="N3301">
        <v>0</v>
      </c>
      <c r="O3301">
        <v>1268534</v>
      </c>
      <c r="P3301">
        <v>0</v>
      </c>
      <c r="Q3301" t="s">
        <v>2683</v>
      </c>
      <c r="R3301" t="s">
        <v>3065</v>
      </c>
      <c r="S3301" t="s">
        <v>5262</v>
      </c>
      <c r="T3301" t="s">
        <v>588</v>
      </c>
      <c r="U3301" t="s">
        <v>5263</v>
      </c>
      <c r="V3301" t="s">
        <v>5264</v>
      </c>
      <c r="W3301" t="s">
        <v>588</v>
      </c>
      <c r="X3301" t="str">
        <f t="shared" si="51"/>
        <v>Funcionamiento</v>
      </c>
      <c r="Y3301" t="s">
        <v>2675</v>
      </c>
    </row>
    <row r="3302" spans="1:25" x14ac:dyDescent="0.2">
      <c r="A3302" t="s">
        <v>3065</v>
      </c>
      <c r="B3302" t="s">
        <v>3451</v>
      </c>
      <c r="C3302" s="71" t="s">
        <v>5261</v>
      </c>
      <c r="D3302" t="s">
        <v>583</v>
      </c>
      <c r="E3302" t="s">
        <v>584</v>
      </c>
      <c r="F3302" t="s">
        <v>5252</v>
      </c>
      <c r="G3302" t="s">
        <v>2675</v>
      </c>
      <c r="H3302" t="s">
        <v>180</v>
      </c>
      <c r="I3302" t="s">
        <v>134</v>
      </c>
      <c r="J3302" t="s">
        <v>37</v>
      </c>
      <c r="K3302" t="s">
        <v>586</v>
      </c>
      <c r="L3302" t="s">
        <v>39</v>
      </c>
      <c r="M3302">
        <v>46912</v>
      </c>
      <c r="N3302">
        <v>0</v>
      </c>
      <c r="O3302">
        <v>46912</v>
      </c>
      <c r="P3302">
        <v>0</v>
      </c>
      <c r="Q3302" t="s">
        <v>2683</v>
      </c>
      <c r="R3302" t="s">
        <v>3065</v>
      </c>
      <c r="S3302" t="s">
        <v>5262</v>
      </c>
      <c r="T3302" t="s">
        <v>588</v>
      </c>
      <c r="U3302" t="s">
        <v>5263</v>
      </c>
      <c r="V3302" t="s">
        <v>5264</v>
      </c>
      <c r="W3302" t="s">
        <v>588</v>
      </c>
      <c r="X3302" t="str">
        <f t="shared" si="51"/>
        <v>Funcionamiento</v>
      </c>
      <c r="Y3302" t="s">
        <v>2675</v>
      </c>
    </row>
    <row r="3303" spans="1:25" x14ac:dyDescent="0.2">
      <c r="A3303" t="s">
        <v>3065</v>
      </c>
      <c r="B3303" t="s">
        <v>3451</v>
      </c>
      <c r="C3303" s="71" t="s">
        <v>5261</v>
      </c>
      <c r="D3303" t="s">
        <v>583</v>
      </c>
      <c r="E3303" t="s">
        <v>584</v>
      </c>
      <c r="F3303" t="s">
        <v>5252</v>
      </c>
      <c r="G3303" t="s">
        <v>2675</v>
      </c>
      <c r="H3303" t="s">
        <v>178</v>
      </c>
      <c r="I3303" t="s">
        <v>132</v>
      </c>
      <c r="J3303" t="s">
        <v>37</v>
      </c>
      <c r="K3303" t="s">
        <v>586</v>
      </c>
      <c r="L3303" t="s">
        <v>39</v>
      </c>
      <c r="M3303">
        <v>4269</v>
      </c>
      <c r="N3303">
        <v>0</v>
      </c>
      <c r="O3303">
        <v>4269</v>
      </c>
      <c r="P3303">
        <v>0</v>
      </c>
      <c r="Q3303" t="s">
        <v>2683</v>
      </c>
      <c r="R3303" t="s">
        <v>3065</v>
      </c>
      <c r="S3303" t="s">
        <v>5262</v>
      </c>
      <c r="T3303" t="s">
        <v>588</v>
      </c>
      <c r="U3303" t="s">
        <v>5263</v>
      </c>
      <c r="V3303" t="s">
        <v>5264</v>
      </c>
      <c r="W3303" t="s">
        <v>588</v>
      </c>
      <c r="X3303" t="str">
        <f t="shared" si="51"/>
        <v>Funcionamiento</v>
      </c>
      <c r="Y3303" t="s">
        <v>2675</v>
      </c>
    </row>
    <row r="3304" spans="1:25" x14ac:dyDescent="0.2">
      <c r="A3304" t="s">
        <v>3065</v>
      </c>
      <c r="B3304" t="s">
        <v>3451</v>
      </c>
      <c r="C3304" s="71" t="s">
        <v>5261</v>
      </c>
      <c r="D3304" t="s">
        <v>583</v>
      </c>
      <c r="E3304" t="s">
        <v>584</v>
      </c>
      <c r="F3304" t="s">
        <v>5252</v>
      </c>
      <c r="G3304" t="s">
        <v>2675</v>
      </c>
      <c r="H3304" t="s">
        <v>179</v>
      </c>
      <c r="I3304" t="s">
        <v>133</v>
      </c>
      <c r="J3304" t="s">
        <v>37</v>
      </c>
      <c r="K3304" t="s">
        <v>586</v>
      </c>
      <c r="L3304" t="s">
        <v>39</v>
      </c>
      <c r="M3304">
        <v>628904</v>
      </c>
      <c r="N3304">
        <v>0</v>
      </c>
      <c r="O3304">
        <v>628904</v>
      </c>
      <c r="P3304">
        <v>0</v>
      </c>
      <c r="Q3304" t="s">
        <v>2683</v>
      </c>
      <c r="R3304" t="s">
        <v>3065</v>
      </c>
      <c r="S3304" t="s">
        <v>5262</v>
      </c>
      <c r="T3304" t="s">
        <v>588</v>
      </c>
      <c r="U3304" t="s">
        <v>5263</v>
      </c>
      <c r="V3304" t="s">
        <v>5264</v>
      </c>
      <c r="W3304" t="s">
        <v>588</v>
      </c>
      <c r="X3304" t="str">
        <f t="shared" si="51"/>
        <v>Funcionamiento</v>
      </c>
      <c r="Y3304" t="s">
        <v>2675</v>
      </c>
    </row>
    <row r="3305" spans="1:25" x14ac:dyDescent="0.2">
      <c r="A3305" t="s">
        <v>3065</v>
      </c>
      <c r="B3305" t="s">
        <v>3451</v>
      </c>
      <c r="C3305" s="71" t="s">
        <v>5261</v>
      </c>
      <c r="D3305" t="s">
        <v>583</v>
      </c>
      <c r="E3305" t="s">
        <v>584</v>
      </c>
      <c r="F3305" t="s">
        <v>5252</v>
      </c>
      <c r="G3305" t="s">
        <v>2675</v>
      </c>
      <c r="H3305" t="s">
        <v>164</v>
      </c>
      <c r="I3305" t="s">
        <v>118</v>
      </c>
      <c r="J3305" t="s">
        <v>37</v>
      </c>
      <c r="K3305" t="s">
        <v>586</v>
      </c>
      <c r="L3305" t="s">
        <v>39</v>
      </c>
      <c r="M3305">
        <v>44997651</v>
      </c>
      <c r="N3305">
        <v>0</v>
      </c>
      <c r="O3305">
        <v>44997651</v>
      </c>
      <c r="P3305">
        <v>0</v>
      </c>
      <c r="Q3305" t="s">
        <v>2683</v>
      </c>
      <c r="R3305" t="s">
        <v>3065</v>
      </c>
      <c r="S3305" t="s">
        <v>5262</v>
      </c>
      <c r="T3305" t="s">
        <v>588</v>
      </c>
      <c r="U3305" t="s">
        <v>5263</v>
      </c>
      <c r="V3305" t="s">
        <v>5264</v>
      </c>
      <c r="W3305" t="s">
        <v>588</v>
      </c>
      <c r="X3305" t="str">
        <f t="shared" si="51"/>
        <v>Funcionamiento</v>
      </c>
      <c r="Y3305" t="s">
        <v>2675</v>
      </c>
    </row>
    <row r="3306" spans="1:25" x14ac:dyDescent="0.2">
      <c r="A3306" t="s">
        <v>3065</v>
      </c>
      <c r="B3306" t="s">
        <v>3451</v>
      </c>
      <c r="C3306" s="71" t="s">
        <v>5261</v>
      </c>
      <c r="D3306" t="s">
        <v>583</v>
      </c>
      <c r="E3306" t="s">
        <v>584</v>
      </c>
      <c r="F3306" t="s">
        <v>5252</v>
      </c>
      <c r="G3306" t="s">
        <v>2675</v>
      </c>
      <c r="H3306" t="s">
        <v>181</v>
      </c>
      <c r="I3306" t="s">
        <v>135</v>
      </c>
      <c r="J3306" t="s">
        <v>37</v>
      </c>
      <c r="K3306" t="s">
        <v>586</v>
      </c>
      <c r="L3306" t="s">
        <v>39</v>
      </c>
      <c r="M3306">
        <v>2240265</v>
      </c>
      <c r="N3306">
        <v>0</v>
      </c>
      <c r="O3306">
        <v>2240265</v>
      </c>
      <c r="P3306">
        <v>0</v>
      </c>
      <c r="Q3306" t="s">
        <v>2683</v>
      </c>
      <c r="R3306" t="s">
        <v>3065</v>
      </c>
      <c r="S3306" t="s">
        <v>5262</v>
      </c>
      <c r="T3306" t="s">
        <v>588</v>
      </c>
      <c r="U3306" t="s">
        <v>5263</v>
      </c>
      <c r="V3306" t="s">
        <v>5264</v>
      </c>
      <c r="W3306" t="s">
        <v>588</v>
      </c>
      <c r="X3306" t="str">
        <f t="shared" si="51"/>
        <v>Funcionamiento</v>
      </c>
      <c r="Y3306" t="s">
        <v>2675</v>
      </c>
    </row>
    <row r="3307" spans="1:25" x14ac:dyDescent="0.2">
      <c r="A3307" t="s">
        <v>3065</v>
      </c>
      <c r="B3307" t="s">
        <v>3451</v>
      </c>
      <c r="C3307" s="71" t="s">
        <v>5261</v>
      </c>
      <c r="D3307" t="s">
        <v>583</v>
      </c>
      <c r="E3307" t="s">
        <v>584</v>
      </c>
      <c r="F3307" t="s">
        <v>5252</v>
      </c>
      <c r="G3307" t="s">
        <v>2675</v>
      </c>
      <c r="H3307" t="s">
        <v>192</v>
      </c>
      <c r="I3307" t="s">
        <v>147</v>
      </c>
      <c r="J3307" t="s">
        <v>37</v>
      </c>
      <c r="K3307" t="s">
        <v>586</v>
      </c>
      <c r="L3307" t="s">
        <v>39</v>
      </c>
      <c r="M3307">
        <v>39061</v>
      </c>
      <c r="N3307">
        <v>0</v>
      </c>
      <c r="O3307">
        <v>39061</v>
      </c>
      <c r="P3307">
        <v>0</v>
      </c>
      <c r="Q3307" t="s">
        <v>2683</v>
      </c>
      <c r="R3307" t="s">
        <v>3065</v>
      </c>
      <c r="S3307" t="s">
        <v>5262</v>
      </c>
      <c r="T3307" t="s">
        <v>588</v>
      </c>
      <c r="U3307" t="s">
        <v>5263</v>
      </c>
      <c r="V3307" t="s">
        <v>5264</v>
      </c>
      <c r="W3307" t="s">
        <v>588</v>
      </c>
      <c r="X3307" t="str">
        <f t="shared" si="51"/>
        <v>Funcionamiento</v>
      </c>
      <c r="Y3307" t="s">
        <v>2675</v>
      </c>
    </row>
    <row r="3308" spans="1:25" x14ac:dyDescent="0.2">
      <c r="A3308" t="s">
        <v>3072</v>
      </c>
      <c r="B3308" t="s">
        <v>3451</v>
      </c>
      <c r="C3308" s="71" t="s">
        <v>5265</v>
      </c>
      <c r="D3308" t="s">
        <v>583</v>
      </c>
      <c r="E3308" t="s">
        <v>584</v>
      </c>
      <c r="F3308" t="s">
        <v>5252</v>
      </c>
      <c r="G3308" t="s">
        <v>2675</v>
      </c>
      <c r="H3308" t="s">
        <v>174</v>
      </c>
      <c r="I3308" t="s">
        <v>128</v>
      </c>
      <c r="J3308" t="s">
        <v>37</v>
      </c>
      <c r="K3308" t="s">
        <v>586</v>
      </c>
      <c r="L3308" t="s">
        <v>39</v>
      </c>
      <c r="M3308">
        <v>2201000</v>
      </c>
      <c r="N3308">
        <v>0</v>
      </c>
      <c r="O3308">
        <v>2201000</v>
      </c>
      <c r="P3308">
        <v>0</v>
      </c>
      <c r="Q3308" t="s">
        <v>2684</v>
      </c>
      <c r="R3308" t="s">
        <v>3072</v>
      </c>
      <c r="S3308" t="s">
        <v>3091</v>
      </c>
      <c r="T3308" t="s">
        <v>588</v>
      </c>
      <c r="U3308" t="s">
        <v>5266</v>
      </c>
      <c r="V3308" t="s">
        <v>5267</v>
      </c>
      <c r="W3308" t="s">
        <v>588</v>
      </c>
      <c r="X3308" t="str">
        <f t="shared" si="51"/>
        <v>Funcionamiento</v>
      </c>
      <c r="Y3308" t="s">
        <v>2675</v>
      </c>
    </row>
    <row r="3309" spans="1:25" x14ac:dyDescent="0.2">
      <c r="A3309" t="s">
        <v>3072</v>
      </c>
      <c r="B3309" t="s">
        <v>3451</v>
      </c>
      <c r="C3309" s="71" t="s">
        <v>5265</v>
      </c>
      <c r="D3309" t="s">
        <v>583</v>
      </c>
      <c r="E3309" t="s">
        <v>584</v>
      </c>
      <c r="F3309" t="s">
        <v>5252</v>
      </c>
      <c r="G3309" t="s">
        <v>2675</v>
      </c>
      <c r="H3309" t="s">
        <v>175</v>
      </c>
      <c r="I3309" t="s">
        <v>129</v>
      </c>
      <c r="J3309" t="s">
        <v>37</v>
      </c>
      <c r="K3309" t="s">
        <v>586</v>
      </c>
      <c r="L3309" t="s">
        <v>39</v>
      </c>
      <c r="M3309">
        <v>583500</v>
      </c>
      <c r="N3309">
        <v>0</v>
      </c>
      <c r="O3309">
        <v>583500</v>
      </c>
      <c r="P3309">
        <v>0</v>
      </c>
      <c r="Q3309" t="s">
        <v>2684</v>
      </c>
      <c r="R3309" t="s">
        <v>3072</v>
      </c>
      <c r="S3309" t="s">
        <v>3091</v>
      </c>
      <c r="T3309" t="s">
        <v>588</v>
      </c>
      <c r="U3309" t="s">
        <v>5266</v>
      </c>
      <c r="V3309" t="s">
        <v>5267</v>
      </c>
      <c r="W3309" t="s">
        <v>588</v>
      </c>
      <c r="X3309" t="str">
        <f t="shared" si="51"/>
        <v>Funcionamiento</v>
      </c>
      <c r="Y3309" t="s">
        <v>2675</v>
      </c>
    </row>
    <row r="3310" spans="1:25" x14ac:dyDescent="0.2">
      <c r="A3310" t="s">
        <v>3072</v>
      </c>
      <c r="B3310" t="s">
        <v>3451</v>
      </c>
      <c r="C3310" s="71" t="s">
        <v>5265</v>
      </c>
      <c r="D3310" t="s">
        <v>583</v>
      </c>
      <c r="E3310" t="s">
        <v>584</v>
      </c>
      <c r="F3310" t="s">
        <v>5252</v>
      </c>
      <c r="G3310" t="s">
        <v>2675</v>
      </c>
      <c r="H3310" t="s">
        <v>173</v>
      </c>
      <c r="I3310" t="s">
        <v>127</v>
      </c>
      <c r="J3310" t="s">
        <v>37</v>
      </c>
      <c r="K3310" t="s">
        <v>586</v>
      </c>
      <c r="L3310" t="s">
        <v>39</v>
      </c>
      <c r="M3310">
        <v>4417400</v>
      </c>
      <c r="N3310">
        <v>0</v>
      </c>
      <c r="O3310">
        <v>4417400</v>
      </c>
      <c r="P3310">
        <v>0</v>
      </c>
      <c r="Q3310" t="s">
        <v>2684</v>
      </c>
      <c r="R3310" t="s">
        <v>3072</v>
      </c>
      <c r="S3310" t="s">
        <v>3091</v>
      </c>
      <c r="T3310" t="s">
        <v>588</v>
      </c>
      <c r="U3310" t="s">
        <v>5266</v>
      </c>
      <c r="V3310" t="s">
        <v>5267</v>
      </c>
      <c r="W3310" t="s">
        <v>588</v>
      </c>
      <c r="X3310" t="str">
        <f t="shared" si="51"/>
        <v>Funcionamiento</v>
      </c>
      <c r="Y3310" t="s">
        <v>2675</v>
      </c>
    </row>
    <row r="3311" spans="1:25" x14ac:dyDescent="0.2">
      <c r="A3311" t="s">
        <v>3072</v>
      </c>
      <c r="B3311" t="s">
        <v>3451</v>
      </c>
      <c r="C3311" s="71" t="s">
        <v>5265</v>
      </c>
      <c r="D3311" t="s">
        <v>583</v>
      </c>
      <c r="E3311" t="s">
        <v>584</v>
      </c>
      <c r="F3311" t="s">
        <v>5252</v>
      </c>
      <c r="G3311" t="s">
        <v>2675</v>
      </c>
      <c r="H3311" t="s">
        <v>176</v>
      </c>
      <c r="I3311" t="s">
        <v>130</v>
      </c>
      <c r="J3311" t="s">
        <v>37</v>
      </c>
      <c r="K3311" t="s">
        <v>586</v>
      </c>
      <c r="L3311" t="s">
        <v>39</v>
      </c>
      <c r="M3311">
        <v>1651400</v>
      </c>
      <c r="N3311">
        <v>0</v>
      </c>
      <c r="O3311">
        <v>1651400</v>
      </c>
      <c r="P3311">
        <v>0</v>
      </c>
      <c r="Q3311" t="s">
        <v>2684</v>
      </c>
      <c r="R3311" t="s">
        <v>3072</v>
      </c>
      <c r="S3311" t="s">
        <v>3091</v>
      </c>
      <c r="T3311" t="s">
        <v>588</v>
      </c>
      <c r="U3311" t="s">
        <v>5266</v>
      </c>
      <c r="V3311" t="s">
        <v>5267</v>
      </c>
      <c r="W3311" t="s">
        <v>588</v>
      </c>
      <c r="X3311" t="str">
        <f t="shared" si="51"/>
        <v>Funcionamiento</v>
      </c>
      <c r="Y3311" t="s">
        <v>2675</v>
      </c>
    </row>
    <row r="3312" spans="1:25" x14ac:dyDescent="0.2">
      <c r="A3312" t="s">
        <v>3072</v>
      </c>
      <c r="B3312" t="s">
        <v>3451</v>
      </c>
      <c r="C3312" s="71" t="s">
        <v>5265</v>
      </c>
      <c r="D3312" t="s">
        <v>583</v>
      </c>
      <c r="E3312" t="s">
        <v>584</v>
      </c>
      <c r="F3312" t="s">
        <v>5252</v>
      </c>
      <c r="G3312" t="s">
        <v>2675</v>
      </c>
      <c r="H3312" t="s">
        <v>177</v>
      </c>
      <c r="I3312" t="s">
        <v>131</v>
      </c>
      <c r="J3312" t="s">
        <v>37</v>
      </c>
      <c r="K3312" t="s">
        <v>586</v>
      </c>
      <c r="L3312" t="s">
        <v>39</v>
      </c>
      <c r="M3312">
        <v>1101200</v>
      </c>
      <c r="N3312">
        <v>0</v>
      </c>
      <c r="O3312">
        <v>1101200</v>
      </c>
      <c r="P3312">
        <v>0</v>
      </c>
      <c r="Q3312" t="s">
        <v>2684</v>
      </c>
      <c r="R3312" t="s">
        <v>3072</v>
      </c>
      <c r="S3312" t="s">
        <v>3091</v>
      </c>
      <c r="T3312" t="s">
        <v>588</v>
      </c>
      <c r="U3312" t="s">
        <v>5266</v>
      </c>
      <c r="V3312" t="s">
        <v>5267</v>
      </c>
      <c r="W3312" t="s">
        <v>588</v>
      </c>
      <c r="X3312" t="str">
        <f t="shared" si="51"/>
        <v>Funcionamiento</v>
      </c>
      <c r="Y3312" t="s">
        <v>2675</v>
      </c>
    </row>
    <row r="3313" spans="1:25" x14ac:dyDescent="0.2">
      <c r="A3313" t="s">
        <v>3072</v>
      </c>
      <c r="B3313" t="s">
        <v>3451</v>
      </c>
      <c r="C3313" s="71" t="s">
        <v>5265</v>
      </c>
      <c r="D3313" t="s">
        <v>583</v>
      </c>
      <c r="E3313" t="s">
        <v>584</v>
      </c>
      <c r="F3313" t="s">
        <v>5252</v>
      </c>
      <c r="G3313" t="s">
        <v>2675</v>
      </c>
      <c r="H3313" t="s">
        <v>172</v>
      </c>
      <c r="I3313" t="s">
        <v>126</v>
      </c>
      <c r="J3313" t="s">
        <v>37</v>
      </c>
      <c r="K3313" t="s">
        <v>586</v>
      </c>
      <c r="L3313" t="s">
        <v>39</v>
      </c>
      <c r="M3313">
        <v>6236200</v>
      </c>
      <c r="N3313">
        <v>0</v>
      </c>
      <c r="O3313">
        <v>6236200</v>
      </c>
      <c r="P3313">
        <v>0</v>
      </c>
      <c r="Q3313" t="s">
        <v>2684</v>
      </c>
      <c r="R3313" t="s">
        <v>3072</v>
      </c>
      <c r="S3313" t="s">
        <v>3091</v>
      </c>
      <c r="T3313" t="s">
        <v>588</v>
      </c>
      <c r="U3313" t="s">
        <v>5266</v>
      </c>
      <c r="V3313" t="s">
        <v>5267</v>
      </c>
      <c r="W3313" t="s">
        <v>588</v>
      </c>
      <c r="X3313" t="str">
        <f t="shared" si="51"/>
        <v>Funcionamiento</v>
      </c>
      <c r="Y3313" t="s">
        <v>2675</v>
      </c>
    </row>
    <row r="3314" spans="1:25" x14ac:dyDescent="0.2">
      <c r="A3314" t="s">
        <v>3064</v>
      </c>
      <c r="B3314" t="s">
        <v>4195</v>
      </c>
      <c r="C3314" s="71" t="s">
        <v>5268</v>
      </c>
      <c r="D3314" t="s">
        <v>583</v>
      </c>
      <c r="E3314" t="s">
        <v>584</v>
      </c>
      <c r="F3314" t="s">
        <v>5252</v>
      </c>
      <c r="G3314" t="s">
        <v>2675</v>
      </c>
      <c r="H3314" t="s">
        <v>194</v>
      </c>
      <c r="I3314" t="s">
        <v>149</v>
      </c>
      <c r="J3314" t="s">
        <v>37</v>
      </c>
      <c r="K3314" t="s">
        <v>586</v>
      </c>
      <c r="L3314" t="s">
        <v>39</v>
      </c>
      <c r="M3314">
        <v>16730044</v>
      </c>
      <c r="N3314">
        <v>0</v>
      </c>
      <c r="O3314">
        <v>16730044</v>
      </c>
      <c r="P3314">
        <v>0</v>
      </c>
      <c r="Q3314" t="s">
        <v>2685</v>
      </c>
      <c r="R3314" t="s">
        <v>3064</v>
      </c>
      <c r="S3314" t="s">
        <v>3102</v>
      </c>
      <c r="T3314" t="s">
        <v>3150</v>
      </c>
      <c r="U3314" t="s">
        <v>5269</v>
      </c>
      <c r="V3314" t="s">
        <v>5270</v>
      </c>
      <c r="W3314" t="s">
        <v>588</v>
      </c>
      <c r="X3314" t="str">
        <f t="shared" si="51"/>
        <v>Funcionamiento</v>
      </c>
      <c r="Y3314" t="s">
        <v>2675</v>
      </c>
    </row>
    <row r="3315" spans="1:25" x14ac:dyDescent="0.2">
      <c r="A3315" t="s">
        <v>3071</v>
      </c>
      <c r="B3315" t="s">
        <v>3979</v>
      </c>
      <c r="C3315" s="71" t="s">
        <v>5271</v>
      </c>
      <c r="D3315" t="s">
        <v>583</v>
      </c>
      <c r="E3315" t="s">
        <v>584</v>
      </c>
      <c r="F3315" t="s">
        <v>5252</v>
      </c>
      <c r="G3315" t="s">
        <v>2675</v>
      </c>
      <c r="H3315" t="s">
        <v>101</v>
      </c>
      <c r="I3315" t="s">
        <v>142</v>
      </c>
      <c r="J3315" t="s">
        <v>48</v>
      </c>
      <c r="K3315" t="s">
        <v>596</v>
      </c>
      <c r="L3315" t="s">
        <v>39</v>
      </c>
      <c r="M3315">
        <v>51646570</v>
      </c>
      <c r="N3315">
        <v>0</v>
      </c>
      <c r="O3315">
        <v>51646570</v>
      </c>
      <c r="P3315">
        <v>1549397</v>
      </c>
      <c r="Q3315" t="s">
        <v>2686</v>
      </c>
      <c r="R3315" t="s">
        <v>3071</v>
      </c>
      <c r="S3315" t="s">
        <v>3177</v>
      </c>
      <c r="T3315" t="s">
        <v>3230</v>
      </c>
      <c r="U3315" t="s">
        <v>9301</v>
      </c>
      <c r="V3315" t="s">
        <v>11607</v>
      </c>
      <c r="W3315" t="s">
        <v>588</v>
      </c>
      <c r="X3315" t="str">
        <f t="shared" si="51"/>
        <v>Funcionamiento</v>
      </c>
      <c r="Y3315" t="s">
        <v>2675</v>
      </c>
    </row>
    <row r="3316" spans="1:25" x14ac:dyDescent="0.2">
      <c r="A3316" t="s">
        <v>3088</v>
      </c>
      <c r="B3316" t="s">
        <v>3062</v>
      </c>
      <c r="C3316" s="71" t="s">
        <v>5272</v>
      </c>
      <c r="D3316" t="s">
        <v>583</v>
      </c>
      <c r="E3316" t="s">
        <v>584</v>
      </c>
      <c r="F3316" t="s">
        <v>5252</v>
      </c>
      <c r="G3316" t="s">
        <v>2675</v>
      </c>
      <c r="H3316" t="s">
        <v>191</v>
      </c>
      <c r="I3316" t="s">
        <v>146</v>
      </c>
      <c r="J3316" t="s">
        <v>37</v>
      </c>
      <c r="K3316" t="s">
        <v>586</v>
      </c>
      <c r="L3316" t="s">
        <v>39</v>
      </c>
      <c r="M3316">
        <v>258320</v>
      </c>
      <c r="N3316">
        <v>0</v>
      </c>
      <c r="O3316">
        <v>258320</v>
      </c>
      <c r="P3316">
        <v>0</v>
      </c>
      <c r="Q3316" t="s">
        <v>2687</v>
      </c>
      <c r="R3316" t="s">
        <v>3088</v>
      </c>
      <c r="S3316" t="s">
        <v>3114</v>
      </c>
      <c r="T3316" t="s">
        <v>3118</v>
      </c>
      <c r="U3316" t="s">
        <v>3750</v>
      </c>
      <c r="V3316" t="s">
        <v>5273</v>
      </c>
      <c r="W3316" t="s">
        <v>588</v>
      </c>
      <c r="X3316" t="str">
        <f t="shared" si="51"/>
        <v>Funcionamiento</v>
      </c>
      <c r="Y3316" t="s">
        <v>2675</v>
      </c>
    </row>
    <row r="3317" spans="1:25" x14ac:dyDescent="0.2">
      <c r="A3317" t="s">
        <v>3088</v>
      </c>
      <c r="B3317" t="s">
        <v>3062</v>
      </c>
      <c r="C3317" s="71" t="s">
        <v>5272</v>
      </c>
      <c r="D3317" t="s">
        <v>583</v>
      </c>
      <c r="E3317" t="s">
        <v>584</v>
      </c>
      <c r="F3317" t="s">
        <v>5252</v>
      </c>
      <c r="G3317" t="s">
        <v>2675</v>
      </c>
      <c r="H3317" t="s">
        <v>185</v>
      </c>
      <c r="I3317" t="s">
        <v>139</v>
      </c>
      <c r="J3317" t="s">
        <v>37</v>
      </c>
      <c r="K3317" t="s">
        <v>586</v>
      </c>
      <c r="L3317" t="s">
        <v>39</v>
      </c>
      <c r="M3317">
        <v>78400</v>
      </c>
      <c r="N3317">
        <v>0</v>
      </c>
      <c r="O3317">
        <v>78400</v>
      </c>
      <c r="P3317">
        <v>0</v>
      </c>
      <c r="Q3317" t="s">
        <v>2687</v>
      </c>
      <c r="R3317" t="s">
        <v>3088</v>
      </c>
      <c r="S3317" t="s">
        <v>3114</v>
      </c>
      <c r="T3317" t="s">
        <v>3118</v>
      </c>
      <c r="U3317" t="s">
        <v>3750</v>
      </c>
      <c r="V3317" t="s">
        <v>5273</v>
      </c>
      <c r="W3317" t="s">
        <v>588</v>
      </c>
      <c r="X3317" t="str">
        <f t="shared" si="51"/>
        <v>Funcionamiento</v>
      </c>
      <c r="Y3317" t="s">
        <v>2675</v>
      </c>
    </row>
    <row r="3318" spans="1:25" x14ac:dyDescent="0.2">
      <c r="A3318" t="s">
        <v>3091</v>
      </c>
      <c r="B3318" t="s">
        <v>3473</v>
      </c>
      <c r="C3318" s="71" t="s">
        <v>5274</v>
      </c>
      <c r="D3318" t="s">
        <v>583</v>
      </c>
      <c r="E3318" t="s">
        <v>584</v>
      </c>
      <c r="F3318" t="s">
        <v>3087</v>
      </c>
      <c r="G3318" t="s">
        <v>2675</v>
      </c>
      <c r="H3318" t="s">
        <v>197</v>
      </c>
      <c r="I3318" t="s">
        <v>155</v>
      </c>
      <c r="J3318" t="s">
        <v>37</v>
      </c>
      <c r="K3318" t="s">
        <v>709</v>
      </c>
      <c r="L3318" t="s">
        <v>39</v>
      </c>
      <c r="M3318">
        <v>20275416</v>
      </c>
      <c r="N3318">
        <v>-161352</v>
      </c>
      <c r="O3318">
        <v>20114064</v>
      </c>
      <c r="P3318">
        <v>0</v>
      </c>
      <c r="Q3318" t="s">
        <v>2688</v>
      </c>
      <c r="R3318" t="s">
        <v>3091</v>
      </c>
      <c r="S3318" t="s">
        <v>5275</v>
      </c>
      <c r="T3318" t="s">
        <v>5276</v>
      </c>
      <c r="U3318" t="s">
        <v>5277</v>
      </c>
      <c r="V3318" t="s">
        <v>5278</v>
      </c>
      <c r="W3318" t="s">
        <v>588</v>
      </c>
      <c r="X3318" t="str">
        <f t="shared" si="51"/>
        <v>Inversión</v>
      </c>
      <c r="Y3318" t="s">
        <v>626</v>
      </c>
    </row>
    <row r="3319" spans="1:25" x14ac:dyDescent="0.2">
      <c r="A3319" t="s">
        <v>3082</v>
      </c>
      <c r="B3319" t="s">
        <v>3473</v>
      </c>
      <c r="C3319" s="71" t="s">
        <v>5279</v>
      </c>
      <c r="D3319" t="s">
        <v>583</v>
      </c>
      <c r="E3319" t="s">
        <v>644</v>
      </c>
      <c r="F3319" t="s">
        <v>3090</v>
      </c>
      <c r="G3319" t="s">
        <v>2675</v>
      </c>
      <c r="H3319" t="s">
        <v>198</v>
      </c>
      <c r="I3319" t="s">
        <v>157</v>
      </c>
      <c r="J3319" t="s">
        <v>48</v>
      </c>
      <c r="K3319" t="s">
        <v>596</v>
      </c>
      <c r="L3319" t="s">
        <v>39</v>
      </c>
      <c r="M3319">
        <v>2000000</v>
      </c>
      <c r="N3319">
        <v>-2000000</v>
      </c>
      <c r="O3319">
        <v>0</v>
      </c>
      <c r="P3319">
        <v>0</v>
      </c>
      <c r="Q3319" t="s">
        <v>2689</v>
      </c>
      <c r="R3319" t="s">
        <v>3082</v>
      </c>
      <c r="S3319" t="s">
        <v>588</v>
      </c>
      <c r="T3319" t="s">
        <v>588</v>
      </c>
      <c r="U3319" t="s">
        <v>588</v>
      </c>
      <c r="V3319" t="s">
        <v>588</v>
      </c>
      <c r="W3319" t="s">
        <v>588</v>
      </c>
      <c r="X3319" t="str">
        <f t="shared" si="51"/>
        <v>Inversión</v>
      </c>
      <c r="Y3319" t="s">
        <v>708</v>
      </c>
    </row>
    <row r="3320" spans="1:25" x14ac:dyDescent="0.2">
      <c r="A3320" t="s">
        <v>3102</v>
      </c>
      <c r="B3320" t="s">
        <v>3080</v>
      </c>
      <c r="C3320" s="71" t="s">
        <v>5280</v>
      </c>
      <c r="D3320" t="s">
        <v>583</v>
      </c>
      <c r="E3320" t="s">
        <v>584</v>
      </c>
      <c r="F3320" t="s">
        <v>5252</v>
      </c>
      <c r="G3320" t="s">
        <v>2675</v>
      </c>
      <c r="H3320" t="s">
        <v>167</v>
      </c>
      <c r="I3320" t="s">
        <v>3051</v>
      </c>
      <c r="J3320" t="s">
        <v>37</v>
      </c>
      <c r="K3320" t="s">
        <v>586</v>
      </c>
      <c r="L3320" t="s">
        <v>39</v>
      </c>
      <c r="M3320">
        <v>1439956</v>
      </c>
      <c r="N3320">
        <v>0</v>
      </c>
      <c r="O3320">
        <v>1439956</v>
      </c>
      <c r="P3320">
        <v>0</v>
      </c>
      <c r="Q3320" t="s">
        <v>2690</v>
      </c>
      <c r="R3320" t="s">
        <v>3102</v>
      </c>
      <c r="S3320" t="s">
        <v>5281</v>
      </c>
      <c r="T3320" t="s">
        <v>588</v>
      </c>
      <c r="U3320" t="s">
        <v>5282</v>
      </c>
      <c r="V3320" t="s">
        <v>5283</v>
      </c>
      <c r="W3320" t="s">
        <v>588</v>
      </c>
      <c r="X3320" t="str">
        <f t="shared" si="51"/>
        <v>Funcionamiento</v>
      </c>
      <c r="Y3320" t="s">
        <v>2675</v>
      </c>
    </row>
    <row r="3321" spans="1:25" x14ac:dyDescent="0.2">
      <c r="A3321" t="s">
        <v>3102</v>
      </c>
      <c r="B3321" t="s">
        <v>3080</v>
      </c>
      <c r="C3321" s="71" t="s">
        <v>5280</v>
      </c>
      <c r="D3321" t="s">
        <v>583</v>
      </c>
      <c r="E3321" t="s">
        <v>584</v>
      </c>
      <c r="F3321" t="s">
        <v>5252</v>
      </c>
      <c r="G3321" t="s">
        <v>2675</v>
      </c>
      <c r="H3321" t="s">
        <v>164</v>
      </c>
      <c r="I3321" t="s">
        <v>118</v>
      </c>
      <c r="J3321" t="s">
        <v>37</v>
      </c>
      <c r="K3321" t="s">
        <v>586</v>
      </c>
      <c r="L3321" t="s">
        <v>39</v>
      </c>
      <c r="M3321">
        <v>49896220</v>
      </c>
      <c r="N3321">
        <v>0</v>
      </c>
      <c r="O3321">
        <v>49896220</v>
      </c>
      <c r="P3321">
        <v>0</v>
      </c>
      <c r="Q3321" t="s">
        <v>2690</v>
      </c>
      <c r="R3321" t="s">
        <v>3102</v>
      </c>
      <c r="S3321" t="s">
        <v>5281</v>
      </c>
      <c r="T3321" t="s">
        <v>588</v>
      </c>
      <c r="U3321" t="s">
        <v>5282</v>
      </c>
      <c r="V3321" t="s">
        <v>5283</v>
      </c>
      <c r="W3321" t="s">
        <v>588</v>
      </c>
      <c r="X3321" t="str">
        <f t="shared" si="51"/>
        <v>Funcionamiento</v>
      </c>
      <c r="Y3321" t="s">
        <v>2675</v>
      </c>
    </row>
    <row r="3322" spans="1:25" x14ac:dyDescent="0.2">
      <c r="A3322" t="s">
        <v>3102</v>
      </c>
      <c r="B3322" t="s">
        <v>3080</v>
      </c>
      <c r="C3322" s="71" t="s">
        <v>5280</v>
      </c>
      <c r="D3322" t="s">
        <v>583</v>
      </c>
      <c r="E3322" t="s">
        <v>584</v>
      </c>
      <c r="F3322" t="s">
        <v>5252</v>
      </c>
      <c r="G3322" t="s">
        <v>2675</v>
      </c>
      <c r="H3322" t="s">
        <v>169</v>
      </c>
      <c r="I3322" t="s">
        <v>123</v>
      </c>
      <c r="J3322" t="s">
        <v>37</v>
      </c>
      <c r="K3322" t="s">
        <v>586</v>
      </c>
      <c r="L3322" t="s">
        <v>39</v>
      </c>
      <c r="M3322">
        <v>3698376</v>
      </c>
      <c r="N3322">
        <v>0</v>
      </c>
      <c r="O3322">
        <v>3698376</v>
      </c>
      <c r="P3322">
        <v>0</v>
      </c>
      <c r="Q3322" t="s">
        <v>2690</v>
      </c>
      <c r="R3322" t="s">
        <v>3102</v>
      </c>
      <c r="S3322" t="s">
        <v>5281</v>
      </c>
      <c r="T3322" t="s">
        <v>588</v>
      </c>
      <c r="U3322" t="s">
        <v>5282</v>
      </c>
      <c r="V3322" t="s">
        <v>5283</v>
      </c>
      <c r="W3322" t="s">
        <v>588</v>
      </c>
      <c r="X3322" t="str">
        <f t="shared" si="51"/>
        <v>Funcionamiento</v>
      </c>
      <c r="Y3322" t="s">
        <v>2675</v>
      </c>
    </row>
    <row r="3323" spans="1:25" x14ac:dyDescent="0.2">
      <c r="A3323" t="s">
        <v>3102</v>
      </c>
      <c r="B3323" t="s">
        <v>3080</v>
      </c>
      <c r="C3323" s="71" t="s">
        <v>5280</v>
      </c>
      <c r="D3323" t="s">
        <v>583</v>
      </c>
      <c r="E3323" t="s">
        <v>584</v>
      </c>
      <c r="F3323" t="s">
        <v>5252</v>
      </c>
      <c r="G3323" t="s">
        <v>2675</v>
      </c>
      <c r="H3323" t="s">
        <v>180</v>
      </c>
      <c r="I3323" t="s">
        <v>134</v>
      </c>
      <c r="J3323" t="s">
        <v>37</v>
      </c>
      <c r="K3323" t="s">
        <v>586</v>
      </c>
      <c r="L3323" t="s">
        <v>39</v>
      </c>
      <c r="M3323">
        <v>116485</v>
      </c>
      <c r="N3323">
        <v>0</v>
      </c>
      <c r="O3323">
        <v>116485</v>
      </c>
      <c r="P3323">
        <v>0</v>
      </c>
      <c r="Q3323" t="s">
        <v>2690</v>
      </c>
      <c r="R3323" t="s">
        <v>3102</v>
      </c>
      <c r="S3323" t="s">
        <v>5281</v>
      </c>
      <c r="T3323" t="s">
        <v>588</v>
      </c>
      <c r="U3323" t="s">
        <v>5282</v>
      </c>
      <c r="V3323" t="s">
        <v>5283</v>
      </c>
      <c r="W3323" t="s">
        <v>588</v>
      </c>
      <c r="X3323" t="str">
        <f t="shared" si="51"/>
        <v>Funcionamiento</v>
      </c>
      <c r="Y3323" t="s">
        <v>2675</v>
      </c>
    </row>
    <row r="3324" spans="1:25" x14ac:dyDescent="0.2">
      <c r="A3324" t="s">
        <v>3102</v>
      </c>
      <c r="B3324" t="s">
        <v>3080</v>
      </c>
      <c r="C3324" s="71" t="s">
        <v>5280</v>
      </c>
      <c r="D3324" t="s">
        <v>583</v>
      </c>
      <c r="E3324" t="s">
        <v>584</v>
      </c>
      <c r="F3324" t="s">
        <v>5252</v>
      </c>
      <c r="G3324" t="s">
        <v>2675</v>
      </c>
      <c r="H3324" t="s">
        <v>166</v>
      </c>
      <c r="I3324" t="s">
        <v>120</v>
      </c>
      <c r="J3324" t="s">
        <v>37</v>
      </c>
      <c r="K3324" t="s">
        <v>586</v>
      </c>
      <c r="L3324" t="s">
        <v>39</v>
      </c>
      <c r="M3324">
        <v>1062638</v>
      </c>
      <c r="N3324">
        <v>0</v>
      </c>
      <c r="O3324">
        <v>1062638</v>
      </c>
      <c r="P3324">
        <v>0</v>
      </c>
      <c r="Q3324" t="s">
        <v>2690</v>
      </c>
      <c r="R3324" t="s">
        <v>3102</v>
      </c>
      <c r="S3324" t="s">
        <v>5281</v>
      </c>
      <c r="T3324" t="s">
        <v>588</v>
      </c>
      <c r="U3324" t="s">
        <v>5282</v>
      </c>
      <c r="V3324" t="s">
        <v>5283</v>
      </c>
      <c r="W3324" t="s">
        <v>588</v>
      </c>
      <c r="X3324" t="str">
        <f t="shared" si="51"/>
        <v>Funcionamiento</v>
      </c>
      <c r="Y3324" t="s">
        <v>2675</v>
      </c>
    </row>
    <row r="3325" spans="1:25" x14ac:dyDescent="0.2">
      <c r="A3325" t="s">
        <v>3102</v>
      </c>
      <c r="B3325" t="s">
        <v>3080</v>
      </c>
      <c r="C3325" s="71" t="s">
        <v>5280</v>
      </c>
      <c r="D3325" t="s">
        <v>583</v>
      </c>
      <c r="E3325" t="s">
        <v>584</v>
      </c>
      <c r="F3325" t="s">
        <v>5252</v>
      </c>
      <c r="G3325" t="s">
        <v>2675</v>
      </c>
      <c r="H3325" t="s">
        <v>171</v>
      </c>
      <c r="I3325" t="s">
        <v>125</v>
      </c>
      <c r="J3325" t="s">
        <v>37</v>
      </c>
      <c r="K3325" t="s">
        <v>586</v>
      </c>
      <c r="L3325" t="s">
        <v>39</v>
      </c>
      <c r="M3325">
        <v>1534055</v>
      </c>
      <c r="N3325">
        <v>0</v>
      </c>
      <c r="O3325">
        <v>1534055</v>
      </c>
      <c r="P3325">
        <v>0</v>
      </c>
      <c r="Q3325" t="s">
        <v>2690</v>
      </c>
      <c r="R3325" t="s">
        <v>3102</v>
      </c>
      <c r="S3325" t="s">
        <v>5281</v>
      </c>
      <c r="T3325" t="s">
        <v>588</v>
      </c>
      <c r="U3325" t="s">
        <v>5282</v>
      </c>
      <c r="V3325" t="s">
        <v>5283</v>
      </c>
      <c r="W3325" t="s">
        <v>588</v>
      </c>
      <c r="X3325" t="str">
        <f t="shared" si="51"/>
        <v>Funcionamiento</v>
      </c>
      <c r="Y3325" t="s">
        <v>2675</v>
      </c>
    </row>
    <row r="3326" spans="1:25" x14ac:dyDescent="0.2">
      <c r="A3326" t="s">
        <v>3102</v>
      </c>
      <c r="B3326" t="s">
        <v>3080</v>
      </c>
      <c r="C3326" s="71" t="s">
        <v>5280</v>
      </c>
      <c r="D3326" t="s">
        <v>583</v>
      </c>
      <c r="E3326" t="s">
        <v>584</v>
      </c>
      <c r="F3326" t="s">
        <v>5252</v>
      </c>
      <c r="G3326" t="s">
        <v>2675</v>
      </c>
      <c r="H3326" t="s">
        <v>178</v>
      </c>
      <c r="I3326" t="s">
        <v>132</v>
      </c>
      <c r="J3326" t="s">
        <v>37</v>
      </c>
      <c r="K3326" t="s">
        <v>586</v>
      </c>
      <c r="L3326" t="s">
        <v>39</v>
      </c>
      <c r="M3326">
        <v>1431785</v>
      </c>
      <c r="N3326">
        <v>0</v>
      </c>
      <c r="O3326">
        <v>1431785</v>
      </c>
      <c r="P3326">
        <v>0</v>
      </c>
      <c r="Q3326" t="s">
        <v>2690</v>
      </c>
      <c r="R3326" t="s">
        <v>3102</v>
      </c>
      <c r="S3326" t="s">
        <v>5281</v>
      </c>
      <c r="T3326" t="s">
        <v>588</v>
      </c>
      <c r="U3326" t="s">
        <v>5282</v>
      </c>
      <c r="V3326" t="s">
        <v>5283</v>
      </c>
      <c r="W3326" t="s">
        <v>588</v>
      </c>
      <c r="X3326" t="str">
        <f t="shared" si="51"/>
        <v>Funcionamiento</v>
      </c>
      <c r="Y3326" t="s">
        <v>2675</v>
      </c>
    </row>
    <row r="3327" spans="1:25" x14ac:dyDescent="0.2">
      <c r="A3327" t="s">
        <v>3102</v>
      </c>
      <c r="B3327" t="s">
        <v>3080</v>
      </c>
      <c r="C3327" s="71" t="s">
        <v>5280</v>
      </c>
      <c r="D3327" t="s">
        <v>583</v>
      </c>
      <c r="E3327" t="s">
        <v>584</v>
      </c>
      <c r="F3327" t="s">
        <v>5252</v>
      </c>
      <c r="G3327" t="s">
        <v>2675</v>
      </c>
      <c r="H3327" t="s">
        <v>181</v>
      </c>
      <c r="I3327" t="s">
        <v>135</v>
      </c>
      <c r="J3327" t="s">
        <v>37</v>
      </c>
      <c r="K3327" t="s">
        <v>586</v>
      </c>
      <c r="L3327" t="s">
        <v>39</v>
      </c>
      <c r="M3327">
        <v>2240265</v>
      </c>
      <c r="N3327">
        <v>0</v>
      </c>
      <c r="O3327">
        <v>2240265</v>
      </c>
      <c r="P3327">
        <v>0</v>
      </c>
      <c r="Q3327" t="s">
        <v>2690</v>
      </c>
      <c r="R3327" t="s">
        <v>3102</v>
      </c>
      <c r="S3327" t="s">
        <v>5281</v>
      </c>
      <c r="T3327" t="s">
        <v>588</v>
      </c>
      <c r="U3327" t="s">
        <v>5282</v>
      </c>
      <c r="V3327" t="s">
        <v>5283</v>
      </c>
      <c r="W3327" t="s">
        <v>588</v>
      </c>
      <c r="X3327" t="str">
        <f t="shared" si="51"/>
        <v>Funcionamiento</v>
      </c>
      <c r="Y3327" t="s">
        <v>2675</v>
      </c>
    </row>
    <row r="3328" spans="1:25" x14ac:dyDescent="0.2">
      <c r="A3328" t="s">
        <v>3097</v>
      </c>
      <c r="B3328" t="s">
        <v>3080</v>
      </c>
      <c r="C3328" s="71" t="s">
        <v>5284</v>
      </c>
      <c r="D3328" t="s">
        <v>583</v>
      </c>
      <c r="E3328" t="s">
        <v>584</v>
      </c>
      <c r="F3328" t="s">
        <v>5252</v>
      </c>
      <c r="G3328" t="s">
        <v>2675</v>
      </c>
      <c r="H3328" t="s">
        <v>173</v>
      </c>
      <c r="I3328" t="s">
        <v>127</v>
      </c>
      <c r="J3328" t="s">
        <v>37</v>
      </c>
      <c r="K3328" t="s">
        <v>586</v>
      </c>
      <c r="L3328" t="s">
        <v>39</v>
      </c>
      <c r="M3328">
        <v>4570200</v>
      </c>
      <c r="N3328">
        <v>0</v>
      </c>
      <c r="O3328">
        <v>4570200</v>
      </c>
      <c r="P3328">
        <v>0</v>
      </c>
      <c r="Q3328" t="s">
        <v>2691</v>
      </c>
      <c r="R3328" t="s">
        <v>3097</v>
      </c>
      <c r="S3328" t="s">
        <v>3187</v>
      </c>
      <c r="T3328" t="s">
        <v>588</v>
      </c>
      <c r="U3328" t="s">
        <v>3782</v>
      </c>
      <c r="V3328" t="s">
        <v>5285</v>
      </c>
      <c r="W3328" t="s">
        <v>588</v>
      </c>
      <c r="X3328" t="str">
        <f t="shared" si="51"/>
        <v>Funcionamiento</v>
      </c>
      <c r="Y3328" t="s">
        <v>2675</v>
      </c>
    </row>
    <row r="3329" spans="1:25" x14ac:dyDescent="0.2">
      <c r="A3329" t="s">
        <v>3097</v>
      </c>
      <c r="B3329" t="s">
        <v>3080</v>
      </c>
      <c r="C3329" s="71" t="s">
        <v>5284</v>
      </c>
      <c r="D3329" t="s">
        <v>583</v>
      </c>
      <c r="E3329" t="s">
        <v>584</v>
      </c>
      <c r="F3329" t="s">
        <v>5252</v>
      </c>
      <c r="G3329" t="s">
        <v>2675</v>
      </c>
      <c r="H3329" t="s">
        <v>174</v>
      </c>
      <c r="I3329" t="s">
        <v>128</v>
      </c>
      <c r="J3329" t="s">
        <v>37</v>
      </c>
      <c r="K3329" t="s">
        <v>586</v>
      </c>
      <c r="L3329" t="s">
        <v>39</v>
      </c>
      <c r="M3329">
        <v>2313500</v>
      </c>
      <c r="N3329">
        <v>0</v>
      </c>
      <c r="O3329">
        <v>2313500</v>
      </c>
      <c r="P3329">
        <v>0</v>
      </c>
      <c r="Q3329" t="s">
        <v>2691</v>
      </c>
      <c r="R3329" t="s">
        <v>3097</v>
      </c>
      <c r="S3329" t="s">
        <v>3187</v>
      </c>
      <c r="T3329" t="s">
        <v>588</v>
      </c>
      <c r="U3329" t="s">
        <v>3782</v>
      </c>
      <c r="V3329" t="s">
        <v>5285</v>
      </c>
      <c r="W3329" t="s">
        <v>588</v>
      </c>
      <c r="X3329" t="str">
        <f t="shared" si="51"/>
        <v>Funcionamiento</v>
      </c>
      <c r="Y3329" t="s">
        <v>2675</v>
      </c>
    </row>
    <row r="3330" spans="1:25" x14ac:dyDescent="0.2">
      <c r="A3330" t="s">
        <v>3097</v>
      </c>
      <c r="B3330" t="s">
        <v>3080</v>
      </c>
      <c r="C3330" s="71" t="s">
        <v>5284</v>
      </c>
      <c r="D3330" t="s">
        <v>583</v>
      </c>
      <c r="E3330" t="s">
        <v>584</v>
      </c>
      <c r="F3330" t="s">
        <v>5252</v>
      </c>
      <c r="G3330" t="s">
        <v>2675</v>
      </c>
      <c r="H3330" t="s">
        <v>172</v>
      </c>
      <c r="I3330" t="s">
        <v>126</v>
      </c>
      <c r="J3330" t="s">
        <v>37</v>
      </c>
      <c r="K3330" t="s">
        <v>586</v>
      </c>
      <c r="L3330" t="s">
        <v>39</v>
      </c>
      <c r="M3330">
        <v>6452200</v>
      </c>
      <c r="N3330">
        <v>0</v>
      </c>
      <c r="O3330">
        <v>6452200</v>
      </c>
      <c r="P3330">
        <v>0</v>
      </c>
      <c r="Q3330" t="s">
        <v>2691</v>
      </c>
      <c r="R3330" t="s">
        <v>3097</v>
      </c>
      <c r="S3330" t="s">
        <v>3187</v>
      </c>
      <c r="T3330" t="s">
        <v>588</v>
      </c>
      <c r="U3330" t="s">
        <v>3782</v>
      </c>
      <c r="V3330" t="s">
        <v>5285</v>
      </c>
      <c r="W3330" t="s">
        <v>588</v>
      </c>
      <c r="X3330" t="str">
        <f t="shared" ref="X3330:X3393" si="52">IF(LEFT(H3330,1)="C","Inversión","Funcionamiento")</f>
        <v>Funcionamiento</v>
      </c>
      <c r="Y3330" t="s">
        <v>2675</v>
      </c>
    </row>
    <row r="3331" spans="1:25" x14ac:dyDescent="0.2">
      <c r="A3331" t="s">
        <v>3097</v>
      </c>
      <c r="B3331" t="s">
        <v>3080</v>
      </c>
      <c r="C3331" s="71" t="s">
        <v>5284</v>
      </c>
      <c r="D3331" t="s">
        <v>583</v>
      </c>
      <c r="E3331" t="s">
        <v>584</v>
      </c>
      <c r="F3331" t="s">
        <v>5252</v>
      </c>
      <c r="G3331" t="s">
        <v>2675</v>
      </c>
      <c r="H3331" t="s">
        <v>177</v>
      </c>
      <c r="I3331" t="s">
        <v>131</v>
      </c>
      <c r="J3331" t="s">
        <v>37</v>
      </c>
      <c r="K3331" t="s">
        <v>586</v>
      </c>
      <c r="L3331" t="s">
        <v>39</v>
      </c>
      <c r="M3331">
        <v>1157100</v>
      </c>
      <c r="N3331">
        <v>0</v>
      </c>
      <c r="O3331">
        <v>1157100</v>
      </c>
      <c r="P3331">
        <v>0</v>
      </c>
      <c r="Q3331" t="s">
        <v>2691</v>
      </c>
      <c r="R3331" t="s">
        <v>3097</v>
      </c>
      <c r="S3331" t="s">
        <v>3187</v>
      </c>
      <c r="T3331" t="s">
        <v>588</v>
      </c>
      <c r="U3331" t="s">
        <v>3782</v>
      </c>
      <c r="V3331" t="s">
        <v>5285</v>
      </c>
      <c r="W3331" t="s">
        <v>588</v>
      </c>
      <c r="X3331" t="str">
        <f t="shared" si="52"/>
        <v>Funcionamiento</v>
      </c>
      <c r="Y3331" t="s">
        <v>2675</v>
      </c>
    </row>
    <row r="3332" spans="1:25" x14ac:dyDescent="0.2">
      <c r="A3332" t="s">
        <v>3097</v>
      </c>
      <c r="B3332" t="s">
        <v>3080</v>
      </c>
      <c r="C3332" s="71" t="s">
        <v>5284</v>
      </c>
      <c r="D3332" t="s">
        <v>583</v>
      </c>
      <c r="E3332" t="s">
        <v>584</v>
      </c>
      <c r="F3332" t="s">
        <v>5252</v>
      </c>
      <c r="G3332" t="s">
        <v>2675</v>
      </c>
      <c r="H3332" t="s">
        <v>176</v>
      </c>
      <c r="I3332" t="s">
        <v>130</v>
      </c>
      <c r="J3332" t="s">
        <v>37</v>
      </c>
      <c r="K3332" t="s">
        <v>586</v>
      </c>
      <c r="L3332" t="s">
        <v>39</v>
      </c>
      <c r="M3332">
        <v>1735800</v>
      </c>
      <c r="N3332">
        <v>0</v>
      </c>
      <c r="O3332">
        <v>1735800</v>
      </c>
      <c r="P3332">
        <v>0</v>
      </c>
      <c r="Q3332" t="s">
        <v>2691</v>
      </c>
      <c r="R3332" t="s">
        <v>3097</v>
      </c>
      <c r="S3332" t="s">
        <v>3187</v>
      </c>
      <c r="T3332" t="s">
        <v>588</v>
      </c>
      <c r="U3332" t="s">
        <v>3782</v>
      </c>
      <c r="V3332" t="s">
        <v>5285</v>
      </c>
      <c r="W3332" t="s">
        <v>588</v>
      </c>
      <c r="X3332" t="str">
        <f t="shared" si="52"/>
        <v>Funcionamiento</v>
      </c>
      <c r="Y3332" t="s">
        <v>2675</v>
      </c>
    </row>
    <row r="3333" spans="1:25" x14ac:dyDescent="0.2">
      <c r="A3333" t="s">
        <v>3097</v>
      </c>
      <c r="B3333" t="s">
        <v>3080</v>
      </c>
      <c r="C3333" s="71" t="s">
        <v>5284</v>
      </c>
      <c r="D3333" t="s">
        <v>583</v>
      </c>
      <c r="E3333" t="s">
        <v>584</v>
      </c>
      <c r="F3333" t="s">
        <v>5252</v>
      </c>
      <c r="G3333" t="s">
        <v>2675</v>
      </c>
      <c r="H3333" t="s">
        <v>175</v>
      </c>
      <c r="I3333" t="s">
        <v>129</v>
      </c>
      <c r="J3333" t="s">
        <v>37</v>
      </c>
      <c r="K3333" t="s">
        <v>586</v>
      </c>
      <c r="L3333" t="s">
        <v>39</v>
      </c>
      <c r="M3333">
        <v>751500</v>
      </c>
      <c r="N3333">
        <v>0</v>
      </c>
      <c r="O3333">
        <v>751500</v>
      </c>
      <c r="P3333">
        <v>0</v>
      </c>
      <c r="Q3333" t="s">
        <v>2691</v>
      </c>
      <c r="R3333" t="s">
        <v>3097</v>
      </c>
      <c r="S3333" t="s">
        <v>3187</v>
      </c>
      <c r="T3333" t="s">
        <v>588</v>
      </c>
      <c r="U3333" t="s">
        <v>3782</v>
      </c>
      <c r="V3333" t="s">
        <v>5285</v>
      </c>
      <c r="W3333" t="s">
        <v>588</v>
      </c>
      <c r="X3333" t="str">
        <f t="shared" si="52"/>
        <v>Funcionamiento</v>
      </c>
      <c r="Y3333" t="s">
        <v>2675</v>
      </c>
    </row>
    <row r="3334" spans="1:25" x14ac:dyDescent="0.2">
      <c r="A3334" t="s">
        <v>3110</v>
      </c>
      <c r="B3334" t="s">
        <v>3998</v>
      </c>
      <c r="C3334" s="71" t="s">
        <v>5286</v>
      </c>
      <c r="D3334" t="s">
        <v>583</v>
      </c>
      <c r="E3334" t="s">
        <v>584</v>
      </c>
      <c r="F3334" t="s">
        <v>3087</v>
      </c>
      <c r="G3334" t="s">
        <v>2675</v>
      </c>
      <c r="H3334" t="s">
        <v>197</v>
      </c>
      <c r="I3334" t="s">
        <v>155</v>
      </c>
      <c r="J3334" t="s">
        <v>48</v>
      </c>
      <c r="K3334" t="s">
        <v>596</v>
      </c>
      <c r="L3334" t="s">
        <v>39</v>
      </c>
      <c r="M3334">
        <v>1663286</v>
      </c>
      <c r="N3334">
        <v>250760</v>
      </c>
      <c r="O3334">
        <v>1914046</v>
      </c>
      <c r="P3334">
        <v>0</v>
      </c>
      <c r="Q3334" t="s">
        <v>2692</v>
      </c>
      <c r="R3334" t="s">
        <v>3110</v>
      </c>
      <c r="S3334" t="s">
        <v>5287</v>
      </c>
      <c r="T3334" t="s">
        <v>5288</v>
      </c>
      <c r="U3334" t="s">
        <v>5289</v>
      </c>
      <c r="V3334" t="s">
        <v>5290</v>
      </c>
      <c r="W3334" t="s">
        <v>4389</v>
      </c>
      <c r="X3334" t="str">
        <f t="shared" si="52"/>
        <v>Inversión</v>
      </c>
      <c r="Y3334" t="s">
        <v>626</v>
      </c>
    </row>
    <row r="3335" spans="1:25" x14ac:dyDescent="0.2">
      <c r="A3335" t="s">
        <v>3114</v>
      </c>
      <c r="B3335" t="s">
        <v>3998</v>
      </c>
      <c r="C3335" s="71" t="s">
        <v>5291</v>
      </c>
      <c r="D3335" t="s">
        <v>583</v>
      </c>
      <c r="E3335" t="s">
        <v>584</v>
      </c>
      <c r="F3335" t="s">
        <v>3087</v>
      </c>
      <c r="G3335" t="s">
        <v>2675</v>
      </c>
      <c r="H3335" t="s">
        <v>197</v>
      </c>
      <c r="I3335" t="s">
        <v>155</v>
      </c>
      <c r="J3335" t="s">
        <v>37</v>
      </c>
      <c r="K3335" t="s">
        <v>586</v>
      </c>
      <c r="L3335" t="s">
        <v>39</v>
      </c>
      <c r="M3335">
        <v>78847200</v>
      </c>
      <c r="N3335">
        <v>-22166</v>
      </c>
      <c r="O3335">
        <v>78825034</v>
      </c>
      <c r="P3335">
        <v>0</v>
      </c>
      <c r="Q3335" t="s">
        <v>2693</v>
      </c>
      <c r="R3335" t="s">
        <v>3114</v>
      </c>
      <c r="S3335" t="s">
        <v>5292</v>
      </c>
      <c r="T3335" t="s">
        <v>5293</v>
      </c>
      <c r="U3335" t="s">
        <v>11608</v>
      </c>
      <c r="V3335" t="s">
        <v>11609</v>
      </c>
      <c r="W3335" t="s">
        <v>588</v>
      </c>
      <c r="X3335" t="str">
        <f t="shared" si="52"/>
        <v>Inversión</v>
      </c>
      <c r="Y3335" t="s">
        <v>626</v>
      </c>
    </row>
    <row r="3336" spans="1:25" x14ac:dyDescent="0.2">
      <c r="A3336" t="s">
        <v>3103</v>
      </c>
      <c r="B3336" t="s">
        <v>3998</v>
      </c>
      <c r="C3336" s="71" t="s">
        <v>5294</v>
      </c>
      <c r="D3336" t="s">
        <v>583</v>
      </c>
      <c r="E3336" t="s">
        <v>584</v>
      </c>
      <c r="F3336" t="s">
        <v>3087</v>
      </c>
      <c r="G3336" t="s">
        <v>2675</v>
      </c>
      <c r="H3336" t="s">
        <v>197</v>
      </c>
      <c r="I3336" t="s">
        <v>155</v>
      </c>
      <c r="J3336" t="s">
        <v>37</v>
      </c>
      <c r="K3336" t="s">
        <v>709</v>
      </c>
      <c r="L3336" t="s">
        <v>39</v>
      </c>
      <c r="M3336">
        <v>16076469</v>
      </c>
      <c r="N3336">
        <v>0</v>
      </c>
      <c r="O3336">
        <v>16076469</v>
      </c>
      <c r="P3336">
        <v>0</v>
      </c>
      <c r="Q3336" t="s">
        <v>2694</v>
      </c>
      <c r="R3336" t="s">
        <v>3103</v>
      </c>
      <c r="S3336" t="s">
        <v>3139</v>
      </c>
      <c r="T3336" t="s">
        <v>3291</v>
      </c>
      <c r="U3336" t="s">
        <v>9302</v>
      </c>
      <c r="V3336" t="s">
        <v>9303</v>
      </c>
      <c r="W3336" t="s">
        <v>588</v>
      </c>
      <c r="X3336" t="str">
        <f t="shared" si="52"/>
        <v>Inversión</v>
      </c>
      <c r="Y3336" t="s">
        <v>626</v>
      </c>
    </row>
    <row r="3337" spans="1:25" x14ac:dyDescent="0.2">
      <c r="A3337" t="s">
        <v>3122</v>
      </c>
      <c r="B3337" t="s">
        <v>3998</v>
      </c>
      <c r="C3337" s="71" t="s">
        <v>5295</v>
      </c>
      <c r="D3337" t="s">
        <v>583</v>
      </c>
      <c r="E3337" t="s">
        <v>644</v>
      </c>
      <c r="F3337" t="s">
        <v>3087</v>
      </c>
      <c r="G3337" t="s">
        <v>2675</v>
      </c>
      <c r="H3337" t="s">
        <v>197</v>
      </c>
      <c r="I3337" t="s">
        <v>155</v>
      </c>
      <c r="J3337" t="s">
        <v>37</v>
      </c>
      <c r="K3337" t="s">
        <v>709</v>
      </c>
      <c r="L3337" t="s">
        <v>39</v>
      </c>
      <c r="M3337">
        <v>2987543</v>
      </c>
      <c r="N3337">
        <v>-2987543</v>
      </c>
      <c r="O3337">
        <v>0</v>
      </c>
      <c r="P3337">
        <v>0</v>
      </c>
      <c r="Q3337" t="s">
        <v>2695</v>
      </c>
      <c r="R3337" t="s">
        <v>3122</v>
      </c>
      <c r="S3337" t="s">
        <v>588</v>
      </c>
      <c r="T3337" t="s">
        <v>588</v>
      </c>
      <c r="U3337" t="s">
        <v>588</v>
      </c>
      <c r="V3337" t="s">
        <v>588</v>
      </c>
      <c r="W3337" t="s">
        <v>588</v>
      </c>
      <c r="X3337" t="str">
        <f t="shared" si="52"/>
        <v>Inversión</v>
      </c>
      <c r="Y3337" t="s">
        <v>626</v>
      </c>
    </row>
    <row r="3338" spans="1:25" x14ac:dyDescent="0.2">
      <c r="A3338" t="s">
        <v>3135</v>
      </c>
      <c r="B3338" t="s">
        <v>3120</v>
      </c>
      <c r="C3338" s="71" t="s">
        <v>5296</v>
      </c>
      <c r="D3338" t="s">
        <v>583</v>
      </c>
      <c r="E3338" t="s">
        <v>584</v>
      </c>
      <c r="F3338" t="s">
        <v>5252</v>
      </c>
      <c r="G3338" t="s">
        <v>2675</v>
      </c>
      <c r="H3338" t="s">
        <v>195</v>
      </c>
      <c r="I3338" t="s">
        <v>150</v>
      </c>
      <c r="J3338" t="s">
        <v>48</v>
      </c>
      <c r="K3338" t="s">
        <v>596</v>
      </c>
      <c r="L3338" t="s">
        <v>39</v>
      </c>
      <c r="M3338">
        <v>17140000</v>
      </c>
      <c r="N3338">
        <v>0</v>
      </c>
      <c r="O3338">
        <v>17140000</v>
      </c>
      <c r="P3338">
        <v>0</v>
      </c>
      <c r="Q3338" t="s">
        <v>2696</v>
      </c>
      <c r="R3338" t="s">
        <v>3135</v>
      </c>
      <c r="S3338" t="s">
        <v>3200</v>
      </c>
      <c r="T3338" t="s">
        <v>3262</v>
      </c>
      <c r="U3338" t="s">
        <v>4948</v>
      </c>
      <c r="V3338" t="s">
        <v>5297</v>
      </c>
      <c r="W3338" t="s">
        <v>588</v>
      </c>
      <c r="X3338" t="str">
        <f t="shared" si="52"/>
        <v>Funcionamiento</v>
      </c>
      <c r="Y3338" t="s">
        <v>2675</v>
      </c>
    </row>
    <row r="3339" spans="1:25" x14ac:dyDescent="0.2">
      <c r="A3339" t="s">
        <v>3119</v>
      </c>
      <c r="B3339" t="s">
        <v>4220</v>
      </c>
      <c r="C3339" s="71" t="s">
        <v>5298</v>
      </c>
      <c r="D3339" t="s">
        <v>583</v>
      </c>
      <c r="E3339" t="s">
        <v>584</v>
      </c>
      <c r="F3339" t="s">
        <v>5252</v>
      </c>
      <c r="G3339" t="s">
        <v>2675</v>
      </c>
      <c r="H3339" t="s">
        <v>195</v>
      </c>
      <c r="I3339" t="s">
        <v>150</v>
      </c>
      <c r="J3339" t="s">
        <v>48</v>
      </c>
      <c r="K3339" t="s">
        <v>596</v>
      </c>
      <c r="L3339" t="s">
        <v>39</v>
      </c>
      <c r="M3339">
        <v>26158</v>
      </c>
      <c r="N3339">
        <v>-26053.37</v>
      </c>
      <c r="O3339">
        <v>104.63</v>
      </c>
      <c r="P3339">
        <v>0</v>
      </c>
      <c r="Q3339" t="s">
        <v>2697</v>
      </c>
      <c r="R3339" t="s">
        <v>3119</v>
      </c>
      <c r="S3339" t="s">
        <v>3146</v>
      </c>
      <c r="T3339" t="s">
        <v>3178</v>
      </c>
      <c r="U3339" t="s">
        <v>5299</v>
      </c>
      <c r="V3339" t="s">
        <v>5300</v>
      </c>
      <c r="W3339" t="s">
        <v>588</v>
      </c>
      <c r="X3339" t="str">
        <f t="shared" si="52"/>
        <v>Funcionamiento</v>
      </c>
      <c r="Y3339" t="s">
        <v>2675</v>
      </c>
    </row>
    <row r="3340" spans="1:25" x14ac:dyDescent="0.2">
      <c r="A3340" t="s">
        <v>3118</v>
      </c>
      <c r="B3340" t="s">
        <v>3125</v>
      </c>
      <c r="C3340" s="71" t="s">
        <v>5301</v>
      </c>
      <c r="D3340" t="s">
        <v>583</v>
      </c>
      <c r="E3340" t="s">
        <v>584</v>
      </c>
      <c r="F3340" t="s">
        <v>5252</v>
      </c>
      <c r="G3340" t="s">
        <v>2675</v>
      </c>
      <c r="H3340" t="s">
        <v>171</v>
      </c>
      <c r="I3340" t="s">
        <v>125</v>
      </c>
      <c r="J3340" t="s">
        <v>37</v>
      </c>
      <c r="K3340" t="s">
        <v>586</v>
      </c>
      <c r="L3340" t="s">
        <v>39</v>
      </c>
      <c r="M3340">
        <v>6777639</v>
      </c>
      <c r="N3340">
        <v>0</v>
      </c>
      <c r="O3340">
        <v>6777639</v>
      </c>
      <c r="P3340">
        <v>0</v>
      </c>
      <c r="Q3340" t="s">
        <v>2698</v>
      </c>
      <c r="R3340" t="s">
        <v>3118</v>
      </c>
      <c r="S3340" t="s">
        <v>5099</v>
      </c>
      <c r="T3340" t="s">
        <v>588</v>
      </c>
      <c r="U3340" t="s">
        <v>5302</v>
      </c>
      <c r="V3340" t="s">
        <v>5303</v>
      </c>
      <c r="W3340" t="s">
        <v>588</v>
      </c>
      <c r="X3340" t="str">
        <f t="shared" si="52"/>
        <v>Funcionamiento</v>
      </c>
      <c r="Y3340" t="s">
        <v>2675</v>
      </c>
    </row>
    <row r="3341" spans="1:25" x14ac:dyDescent="0.2">
      <c r="A3341" t="s">
        <v>3118</v>
      </c>
      <c r="B3341" t="s">
        <v>3125</v>
      </c>
      <c r="C3341" s="71" t="s">
        <v>5301</v>
      </c>
      <c r="D3341" t="s">
        <v>583</v>
      </c>
      <c r="E3341" t="s">
        <v>584</v>
      </c>
      <c r="F3341" t="s">
        <v>5252</v>
      </c>
      <c r="G3341" t="s">
        <v>2675</v>
      </c>
      <c r="H3341" t="s">
        <v>180</v>
      </c>
      <c r="I3341" t="s">
        <v>134</v>
      </c>
      <c r="J3341" t="s">
        <v>37</v>
      </c>
      <c r="K3341" t="s">
        <v>586</v>
      </c>
      <c r="L3341" t="s">
        <v>39</v>
      </c>
      <c r="M3341">
        <v>520841</v>
      </c>
      <c r="N3341">
        <v>0</v>
      </c>
      <c r="O3341">
        <v>520841</v>
      </c>
      <c r="P3341">
        <v>0</v>
      </c>
      <c r="Q3341" t="s">
        <v>2698</v>
      </c>
      <c r="R3341" t="s">
        <v>3118</v>
      </c>
      <c r="S3341" t="s">
        <v>5099</v>
      </c>
      <c r="T3341" t="s">
        <v>588</v>
      </c>
      <c r="U3341" t="s">
        <v>5302</v>
      </c>
      <c r="V3341" t="s">
        <v>5303</v>
      </c>
      <c r="W3341" t="s">
        <v>588</v>
      </c>
      <c r="X3341" t="str">
        <f t="shared" si="52"/>
        <v>Funcionamiento</v>
      </c>
      <c r="Y3341" t="s">
        <v>2675</v>
      </c>
    </row>
    <row r="3342" spans="1:25" x14ac:dyDescent="0.2">
      <c r="A3342" t="s">
        <v>3118</v>
      </c>
      <c r="B3342" t="s">
        <v>3125</v>
      </c>
      <c r="C3342" s="71" t="s">
        <v>5301</v>
      </c>
      <c r="D3342" t="s">
        <v>583</v>
      </c>
      <c r="E3342" t="s">
        <v>584</v>
      </c>
      <c r="F3342" t="s">
        <v>5252</v>
      </c>
      <c r="G3342" t="s">
        <v>2675</v>
      </c>
      <c r="H3342" t="s">
        <v>164</v>
      </c>
      <c r="I3342" t="s">
        <v>118</v>
      </c>
      <c r="J3342" t="s">
        <v>37</v>
      </c>
      <c r="K3342" t="s">
        <v>586</v>
      </c>
      <c r="L3342" t="s">
        <v>39</v>
      </c>
      <c r="M3342">
        <v>53494426</v>
      </c>
      <c r="N3342">
        <v>0</v>
      </c>
      <c r="O3342">
        <v>53494426</v>
      </c>
      <c r="P3342">
        <v>0</v>
      </c>
      <c r="Q3342" t="s">
        <v>2698</v>
      </c>
      <c r="R3342" t="s">
        <v>3118</v>
      </c>
      <c r="S3342" t="s">
        <v>5099</v>
      </c>
      <c r="T3342" t="s">
        <v>588</v>
      </c>
      <c r="U3342" t="s">
        <v>5302</v>
      </c>
      <c r="V3342" t="s">
        <v>5303</v>
      </c>
      <c r="W3342" t="s">
        <v>588</v>
      </c>
      <c r="X3342" t="str">
        <f t="shared" si="52"/>
        <v>Funcionamiento</v>
      </c>
      <c r="Y3342" t="s">
        <v>2675</v>
      </c>
    </row>
    <row r="3343" spans="1:25" x14ac:dyDescent="0.2">
      <c r="A3343" t="s">
        <v>3118</v>
      </c>
      <c r="B3343" t="s">
        <v>3125</v>
      </c>
      <c r="C3343" s="71" t="s">
        <v>5301</v>
      </c>
      <c r="D3343" t="s">
        <v>583</v>
      </c>
      <c r="E3343" t="s">
        <v>584</v>
      </c>
      <c r="F3343" t="s">
        <v>5252</v>
      </c>
      <c r="G3343" t="s">
        <v>2675</v>
      </c>
      <c r="H3343" t="s">
        <v>166</v>
      </c>
      <c r="I3343" t="s">
        <v>120</v>
      </c>
      <c r="J3343" t="s">
        <v>37</v>
      </c>
      <c r="K3343" t="s">
        <v>586</v>
      </c>
      <c r="L3343" t="s">
        <v>39</v>
      </c>
      <c r="M3343">
        <v>1161468</v>
      </c>
      <c r="N3343">
        <v>0</v>
      </c>
      <c r="O3343">
        <v>1161468</v>
      </c>
      <c r="P3343">
        <v>0</v>
      </c>
      <c r="Q3343" t="s">
        <v>2698</v>
      </c>
      <c r="R3343" t="s">
        <v>3118</v>
      </c>
      <c r="S3343" t="s">
        <v>5099</v>
      </c>
      <c r="T3343" t="s">
        <v>588</v>
      </c>
      <c r="U3343" t="s">
        <v>5302</v>
      </c>
      <c r="V3343" t="s">
        <v>5303</v>
      </c>
      <c r="W3343" t="s">
        <v>588</v>
      </c>
      <c r="X3343" t="str">
        <f t="shared" si="52"/>
        <v>Funcionamiento</v>
      </c>
      <c r="Y3343" t="s">
        <v>2675</v>
      </c>
    </row>
    <row r="3344" spans="1:25" x14ac:dyDescent="0.2">
      <c r="A3344" t="s">
        <v>3118</v>
      </c>
      <c r="B3344" t="s">
        <v>3125</v>
      </c>
      <c r="C3344" s="71" t="s">
        <v>5301</v>
      </c>
      <c r="D3344" t="s">
        <v>583</v>
      </c>
      <c r="E3344" t="s">
        <v>584</v>
      </c>
      <c r="F3344" t="s">
        <v>5252</v>
      </c>
      <c r="G3344" t="s">
        <v>2675</v>
      </c>
      <c r="H3344" t="s">
        <v>181</v>
      </c>
      <c r="I3344" t="s">
        <v>135</v>
      </c>
      <c r="J3344" t="s">
        <v>37</v>
      </c>
      <c r="K3344" t="s">
        <v>586</v>
      </c>
      <c r="L3344" t="s">
        <v>39</v>
      </c>
      <c r="M3344">
        <v>2584371</v>
      </c>
      <c r="N3344">
        <v>0</v>
      </c>
      <c r="O3344">
        <v>2584371</v>
      </c>
      <c r="P3344">
        <v>0</v>
      </c>
      <c r="Q3344" t="s">
        <v>2698</v>
      </c>
      <c r="R3344" t="s">
        <v>3118</v>
      </c>
      <c r="S3344" t="s">
        <v>5099</v>
      </c>
      <c r="T3344" t="s">
        <v>588</v>
      </c>
      <c r="U3344" t="s">
        <v>5302</v>
      </c>
      <c r="V3344" t="s">
        <v>5303</v>
      </c>
      <c r="W3344" t="s">
        <v>588</v>
      </c>
      <c r="X3344" t="str">
        <f t="shared" si="52"/>
        <v>Funcionamiento</v>
      </c>
      <c r="Y3344" t="s">
        <v>2675</v>
      </c>
    </row>
    <row r="3345" spans="1:25" x14ac:dyDescent="0.2">
      <c r="A3345" t="s">
        <v>3118</v>
      </c>
      <c r="B3345" t="s">
        <v>3125</v>
      </c>
      <c r="C3345" s="71" t="s">
        <v>5301</v>
      </c>
      <c r="D3345" t="s">
        <v>583</v>
      </c>
      <c r="E3345" t="s">
        <v>584</v>
      </c>
      <c r="F3345" t="s">
        <v>5252</v>
      </c>
      <c r="G3345" t="s">
        <v>2675</v>
      </c>
      <c r="H3345" t="s">
        <v>167</v>
      </c>
      <c r="I3345" t="s">
        <v>3051</v>
      </c>
      <c r="J3345" t="s">
        <v>37</v>
      </c>
      <c r="K3345" t="s">
        <v>586</v>
      </c>
      <c r="L3345" t="s">
        <v>39</v>
      </c>
      <c r="M3345">
        <v>1710805</v>
      </c>
      <c r="N3345">
        <v>0</v>
      </c>
      <c r="O3345">
        <v>1710805</v>
      </c>
      <c r="P3345">
        <v>0</v>
      </c>
      <c r="Q3345" t="s">
        <v>2698</v>
      </c>
      <c r="R3345" t="s">
        <v>3118</v>
      </c>
      <c r="S3345" t="s">
        <v>5099</v>
      </c>
      <c r="T3345" t="s">
        <v>588</v>
      </c>
      <c r="U3345" t="s">
        <v>5302</v>
      </c>
      <c r="V3345" t="s">
        <v>5303</v>
      </c>
      <c r="W3345" t="s">
        <v>588</v>
      </c>
      <c r="X3345" t="str">
        <f t="shared" si="52"/>
        <v>Funcionamiento</v>
      </c>
      <c r="Y3345" t="s">
        <v>2675</v>
      </c>
    </row>
    <row r="3346" spans="1:25" x14ac:dyDescent="0.2">
      <c r="A3346" t="s">
        <v>3118</v>
      </c>
      <c r="B3346" t="s">
        <v>3125</v>
      </c>
      <c r="C3346" s="71" t="s">
        <v>5301</v>
      </c>
      <c r="D3346" t="s">
        <v>583</v>
      </c>
      <c r="E3346" t="s">
        <v>584</v>
      </c>
      <c r="F3346" t="s">
        <v>5252</v>
      </c>
      <c r="G3346" t="s">
        <v>2675</v>
      </c>
      <c r="H3346" t="s">
        <v>169</v>
      </c>
      <c r="I3346" t="s">
        <v>123</v>
      </c>
      <c r="J3346" t="s">
        <v>37</v>
      </c>
      <c r="K3346" t="s">
        <v>586</v>
      </c>
      <c r="L3346" t="s">
        <v>39</v>
      </c>
      <c r="M3346">
        <v>286629</v>
      </c>
      <c r="N3346">
        <v>0</v>
      </c>
      <c r="O3346">
        <v>286629</v>
      </c>
      <c r="P3346">
        <v>0</v>
      </c>
      <c r="Q3346" t="s">
        <v>2698</v>
      </c>
      <c r="R3346" t="s">
        <v>3118</v>
      </c>
      <c r="S3346" t="s">
        <v>5099</v>
      </c>
      <c r="T3346" t="s">
        <v>588</v>
      </c>
      <c r="U3346" t="s">
        <v>5302</v>
      </c>
      <c r="V3346" t="s">
        <v>5303</v>
      </c>
      <c r="W3346" t="s">
        <v>588</v>
      </c>
      <c r="X3346" t="str">
        <f t="shared" si="52"/>
        <v>Funcionamiento</v>
      </c>
      <c r="Y3346" t="s">
        <v>2675</v>
      </c>
    </row>
    <row r="3347" spans="1:25" x14ac:dyDescent="0.2">
      <c r="A3347" t="s">
        <v>3118</v>
      </c>
      <c r="B3347" t="s">
        <v>3125</v>
      </c>
      <c r="C3347" s="71" t="s">
        <v>5301</v>
      </c>
      <c r="D3347" t="s">
        <v>583</v>
      </c>
      <c r="E3347" t="s">
        <v>584</v>
      </c>
      <c r="F3347" t="s">
        <v>5252</v>
      </c>
      <c r="G3347" t="s">
        <v>2675</v>
      </c>
      <c r="H3347" t="s">
        <v>178</v>
      </c>
      <c r="I3347" t="s">
        <v>132</v>
      </c>
      <c r="J3347" t="s">
        <v>37</v>
      </c>
      <c r="K3347" t="s">
        <v>586</v>
      </c>
      <c r="L3347" t="s">
        <v>39</v>
      </c>
      <c r="M3347">
        <v>6907178</v>
      </c>
      <c r="N3347">
        <v>0</v>
      </c>
      <c r="O3347">
        <v>6907178</v>
      </c>
      <c r="P3347">
        <v>0</v>
      </c>
      <c r="Q3347" t="s">
        <v>2698</v>
      </c>
      <c r="R3347" t="s">
        <v>3118</v>
      </c>
      <c r="S3347" t="s">
        <v>5099</v>
      </c>
      <c r="T3347" t="s">
        <v>588</v>
      </c>
      <c r="U3347" t="s">
        <v>5302</v>
      </c>
      <c r="V3347" t="s">
        <v>5303</v>
      </c>
      <c r="W3347" t="s">
        <v>588</v>
      </c>
      <c r="X3347" t="str">
        <f t="shared" si="52"/>
        <v>Funcionamiento</v>
      </c>
      <c r="Y3347" t="s">
        <v>2675</v>
      </c>
    </row>
    <row r="3348" spans="1:25" x14ac:dyDescent="0.2">
      <c r="A3348" t="s">
        <v>3138</v>
      </c>
      <c r="B3348" t="s">
        <v>3125</v>
      </c>
      <c r="C3348" s="71" t="s">
        <v>5304</v>
      </c>
      <c r="D3348" t="s">
        <v>583</v>
      </c>
      <c r="E3348" t="s">
        <v>584</v>
      </c>
      <c r="F3348" t="s">
        <v>5252</v>
      </c>
      <c r="G3348" t="s">
        <v>2675</v>
      </c>
      <c r="H3348" t="s">
        <v>174</v>
      </c>
      <c r="I3348" t="s">
        <v>128</v>
      </c>
      <c r="J3348" t="s">
        <v>37</v>
      </c>
      <c r="K3348" t="s">
        <v>586</v>
      </c>
      <c r="L3348" t="s">
        <v>39</v>
      </c>
      <c r="M3348">
        <v>2426400</v>
      </c>
      <c r="N3348">
        <v>0</v>
      </c>
      <c r="O3348">
        <v>2426400</v>
      </c>
      <c r="P3348">
        <v>0</v>
      </c>
      <c r="Q3348" t="s">
        <v>2699</v>
      </c>
      <c r="R3348" t="s">
        <v>3138</v>
      </c>
      <c r="S3348" t="s">
        <v>3285</v>
      </c>
      <c r="T3348" t="s">
        <v>588</v>
      </c>
      <c r="U3348" t="s">
        <v>5305</v>
      </c>
      <c r="V3348" t="s">
        <v>5306</v>
      </c>
      <c r="W3348" t="s">
        <v>588</v>
      </c>
      <c r="X3348" t="str">
        <f t="shared" si="52"/>
        <v>Funcionamiento</v>
      </c>
      <c r="Y3348" t="s">
        <v>2675</v>
      </c>
    </row>
    <row r="3349" spans="1:25" x14ac:dyDescent="0.2">
      <c r="A3349" t="s">
        <v>3138</v>
      </c>
      <c r="B3349" t="s">
        <v>3125</v>
      </c>
      <c r="C3349" s="71" t="s">
        <v>5304</v>
      </c>
      <c r="D3349" t="s">
        <v>583</v>
      </c>
      <c r="E3349" t="s">
        <v>584</v>
      </c>
      <c r="F3349" t="s">
        <v>5252</v>
      </c>
      <c r="G3349" t="s">
        <v>2675</v>
      </c>
      <c r="H3349" t="s">
        <v>176</v>
      </c>
      <c r="I3349" t="s">
        <v>130</v>
      </c>
      <c r="J3349" t="s">
        <v>37</v>
      </c>
      <c r="K3349" t="s">
        <v>586</v>
      </c>
      <c r="L3349" t="s">
        <v>39</v>
      </c>
      <c r="M3349">
        <v>1820200</v>
      </c>
      <c r="N3349">
        <v>0</v>
      </c>
      <c r="O3349">
        <v>1820200</v>
      </c>
      <c r="P3349">
        <v>0</v>
      </c>
      <c r="Q3349" t="s">
        <v>2699</v>
      </c>
      <c r="R3349" t="s">
        <v>3138</v>
      </c>
      <c r="S3349" t="s">
        <v>3285</v>
      </c>
      <c r="T3349" t="s">
        <v>588</v>
      </c>
      <c r="U3349" t="s">
        <v>5305</v>
      </c>
      <c r="V3349" t="s">
        <v>5306</v>
      </c>
      <c r="W3349" t="s">
        <v>588</v>
      </c>
      <c r="X3349" t="str">
        <f t="shared" si="52"/>
        <v>Funcionamiento</v>
      </c>
      <c r="Y3349" t="s">
        <v>2675</v>
      </c>
    </row>
    <row r="3350" spans="1:25" x14ac:dyDescent="0.2">
      <c r="A3350" t="s">
        <v>3138</v>
      </c>
      <c r="B3350" t="s">
        <v>3125</v>
      </c>
      <c r="C3350" s="71" t="s">
        <v>5304</v>
      </c>
      <c r="D3350" t="s">
        <v>583</v>
      </c>
      <c r="E3350" t="s">
        <v>584</v>
      </c>
      <c r="F3350" t="s">
        <v>5252</v>
      </c>
      <c r="G3350" t="s">
        <v>2675</v>
      </c>
      <c r="H3350" t="s">
        <v>172</v>
      </c>
      <c r="I3350" t="s">
        <v>126</v>
      </c>
      <c r="J3350" t="s">
        <v>37</v>
      </c>
      <c r="K3350" t="s">
        <v>586</v>
      </c>
      <c r="L3350" t="s">
        <v>39</v>
      </c>
      <c r="M3350">
        <v>6316300</v>
      </c>
      <c r="N3350">
        <v>0</v>
      </c>
      <c r="O3350">
        <v>6316300</v>
      </c>
      <c r="P3350">
        <v>0</v>
      </c>
      <c r="Q3350" t="s">
        <v>2699</v>
      </c>
      <c r="R3350" t="s">
        <v>3138</v>
      </c>
      <c r="S3350" t="s">
        <v>3285</v>
      </c>
      <c r="T3350" t="s">
        <v>588</v>
      </c>
      <c r="U3350" t="s">
        <v>5305</v>
      </c>
      <c r="V3350" t="s">
        <v>5306</v>
      </c>
      <c r="W3350" t="s">
        <v>588</v>
      </c>
      <c r="X3350" t="str">
        <f t="shared" si="52"/>
        <v>Funcionamiento</v>
      </c>
      <c r="Y3350" t="s">
        <v>2675</v>
      </c>
    </row>
    <row r="3351" spans="1:25" x14ac:dyDescent="0.2">
      <c r="A3351" t="s">
        <v>3138</v>
      </c>
      <c r="B3351" t="s">
        <v>3125</v>
      </c>
      <c r="C3351" s="71" t="s">
        <v>5304</v>
      </c>
      <c r="D3351" t="s">
        <v>583</v>
      </c>
      <c r="E3351" t="s">
        <v>584</v>
      </c>
      <c r="F3351" t="s">
        <v>5252</v>
      </c>
      <c r="G3351" t="s">
        <v>2675</v>
      </c>
      <c r="H3351" t="s">
        <v>173</v>
      </c>
      <c r="I3351" t="s">
        <v>127</v>
      </c>
      <c r="J3351" t="s">
        <v>37</v>
      </c>
      <c r="K3351" t="s">
        <v>586</v>
      </c>
      <c r="L3351" t="s">
        <v>39</v>
      </c>
      <c r="M3351">
        <v>4474600</v>
      </c>
      <c r="N3351">
        <v>0</v>
      </c>
      <c r="O3351">
        <v>4474600</v>
      </c>
      <c r="P3351">
        <v>0</v>
      </c>
      <c r="Q3351" t="s">
        <v>2699</v>
      </c>
      <c r="R3351" t="s">
        <v>3138</v>
      </c>
      <c r="S3351" t="s">
        <v>3285</v>
      </c>
      <c r="T3351" t="s">
        <v>588</v>
      </c>
      <c r="U3351" t="s">
        <v>5305</v>
      </c>
      <c r="V3351" t="s">
        <v>5306</v>
      </c>
      <c r="W3351" t="s">
        <v>588</v>
      </c>
      <c r="X3351" t="str">
        <f t="shared" si="52"/>
        <v>Funcionamiento</v>
      </c>
      <c r="Y3351" t="s">
        <v>2675</v>
      </c>
    </row>
    <row r="3352" spans="1:25" x14ac:dyDescent="0.2">
      <c r="A3352" t="s">
        <v>3138</v>
      </c>
      <c r="B3352" t="s">
        <v>3125</v>
      </c>
      <c r="C3352" s="71" t="s">
        <v>5304</v>
      </c>
      <c r="D3352" t="s">
        <v>583</v>
      </c>
      <c r="E3352" t="s">
        <v>584</v>
      </c>
      <c r="F3352" t="s">
        <v>5252</v>
      </c>
      <c r="G3352" t="s">
        <v>2675</v>
      </c>
      <c r="H3352" t="s">
        <v>177</v>
      </c>
      <c r="I3352" t="s">
        <v>131</v>
      </c>
      <c r="J3352" t="s">
        <v>37</v>
      </c>
      <c r="K3352" t="s">
        <v>586</v>
      </c>
      <c r="L3352" t="s">
        <v>39</v>
      </c>
      <c r="M3352">
        <v>1213700</v>
      </c>
      <c r="N3352">
        <v>0</v>
      </c>
      <c r="O3352">
        <v>1213700</v>
      </c>
      <c r="P3352">
        <v>0</v>
      </c>
      <c r="Q3352" t="s">
        <v>2699</v>
      </c>
      <c r="R3352" t="s">
        <v>3138</v>
      </c>
      <c r="S3352" t="s">
        <v>3285</v>
      </c>
      <c r="T3352" t="s">
        <v>588</v>
      </c>
      <c r="U3352" t="s">
        <v>5305</v>
      </c>
      <c r="V3352" t="s">
        <v>5306</v>
      </c>
      <c r="W3352" t="s">
        <v>588</v>
      </c>
      <c r="X3352" t="str">
        <f t="shared" si="52"/>
        <v>Funcionamiento</v>
      </c>
      <c r="Y3352" t="s">
        <v>2675</v>
      </c>
    </row>
    <row r="3353" spans="1:25" x14ac:dyDescent="0.2">
      <c r="A3353" t="s">
        <v>3138</v>
      </c>
      <c r="B3353" t="s">
        <v>3125</v>
      </c>
      <c r="C3353" s="71" t="s">
        <v>5304</v>
      </c>
      <c r="D3353" t="s">
        <v>583</v>
      </c>
      <c r="E3353" t="s">
        <v>584</v>
      </c>
      <c r="F3353" t="s">
        <v>5252</v>
      </c>
      <c r="G3353" t="s">
        <v>2675</v>
      </c>
      <c r="H3353" t="s">
        <v>175</v>
      </c>
      <c r="I3353" t="s">
        <v>129</v>
      </c>
      <c r="J3353" t="s">
        <v>37</v>
      </c>
      <c r="K3353" t="s">
        <v>586</v>
      </c>
      <c r="L3353" t="s">
        <v>39</v>
      </c>
      <c r="M3353">
        <v>632800</v>
      </c>
      <c r="N3353">
        <v>0</v>
      </c>
      <c r="O3353">
        <v>632800</v>
      </c>
      <c r="P3353">
        <v>0</v>
      </c>
      <c r="Q3353" t="s">
        <v>2699</v>
      </c>
      <c r="R3353" t="s">
        <v>3138</v>
      </c>
      <c r="S3353" t="s">
        <v>3285</v>
      </c>
      <c r="T3353" t="s">
        <v>588</v>
      </c>
      <c r="U3353" t="s">
        <v>5305</v>
      </c>
      <c r="V3353" t="s">
        <v>5306</v>
      </c>
      <c r="W3353" t="s">
        <v>588</v>
      </c>
      <c r="X3353" t="str">
        <f t="shared" si="52"/>
        <v>Funcionamiento</v>
      </c>
      <c r="Y3353" t="s">
        <v>2675</v>
      </c>
    </row>
    <row r="3354" spans="1:25" x14ac:dyDescent="0.2">
      <c r="A3354" t="s">
        <v>3145</v>
      </c>
      <c r="B3354" t="s">
        <v>5307</v>
      </c>
      <c r="C3354" s="71" t="s">
        <v>5308</v>
      </c>
      <c r="D3354" t="s">
        <v>583</v>
      </c>
      <c r="E3354" t="s">
        <v>584</v>
      </c>
      <c r="F3354" t="s">
        <v>3090</v>
      </c>
      <c r="G3354" t="s">
        <v>2675</v>
      </c>
      <c r="H3354" t="s">
        <v>198</v>
      </c>
      <c r="I3354" t="s">
        <v>157</v>
      </c>
      <c r="J3354" t="s">
        <v>48</v>
      </c>
      <c r="K3354" t="s">
        <v>596</v>
      </c>
      <c r="L3354" t="s">
        <v>39</v>
      </c>
      <c r="M3354">
        <v>15000000</v>
      </c>
      <c r="N3354">
        <v>0</v>
      </c>
      <c r="O3354">
        <v>15000000</v>
      </c>
      <c r="P3354">
        <v>0</v>
      </c>
      <c r="Q3354" t="s">
        <v>2700</v>
      </c>
      <c r="R3354" t="s">
        <v>3145</v>
      </c>
      <c r="S3354" t="s">
        <v>9304</v>
      </c>
      <c r="T3354" t="s">
        <v>588</v>
      </c>
      <c r="U3354" t="s">
        <v>588</v>
      </c>
      <c r="V3354" t="s">
        <v>588</v>
      </c>
      <c r="W3354" t="s">
        <v>588</v>
      </c>
      <c r="X3354" t="str">
        <f t="shared" si="52"/>
        <v>Inversión</v>
      </c>
      <c r="Y3354" t="s">
        <v>708</v>
      </c>
    </row>
    <row r="3355" spans="1:25" x14ac:dyDescent="0.2">
      <c r="A3355" t="s">
        <v>3132</v>
      </c>
      <c r="B3355" t="s">
        <v>4778</v>
      </c>
      <c r="C3355" s="71" t="s">
        <v>5310</v>
      </c>
      <c r="D3355" t="s">
        <v>583</v>
      </c>
      <c r="E3355" t="s">
        <v>584</v>
      </c>
      <c r="F3355" t="s">
        <v>3144</v>
      </c>
      <c r="G3355" t="s">
        <v>2675</v>
      </c>
      <c r="H3355" t="s">
        <v>199</v>
      </c>
      <c r="I3355" t="s">
        <v>159</v>
      </c>
      <c r="J3355" t="s">
        <v>48</v>
      </c>
      <c r="K3355" t="s">
        <v>596</v>
      </c>
      <c r="L3355" t="s">
        <v>39</v>
      </c>
      <c r="M3355">
        <v>24269760</v>
      </c>
      <c r="N3355">
        <v>0</v>
      </c>
      <c r="O3355">
        <v>24269760</v>
      </c>
      <c r="P3355">
        <v>5684292</v>
      </c>
      <c r="Q3355" t="s">
        <v>2701</v>
      </c>
      <c r="R3355" t="s">
        <v>3132</v>
      </c>
      <c r="S3355" t="s">
        <v>9305</v>
      </c>
      <c r="T3355" t="s">
        <v>6662</v>
      </c>
      <c r="U3355" t="s">
        <v>9306</v>
      </c>
      <c r="V3355" t="s">
        <v>9307</v>
      </c>
      <c r="W3355" t="s">
        <v>588</v>
      </c>
      <c r="X3355" t="str">
        <f t="shared" si="52"/>
        <v>Inversión</v>
      </c>
      <c r="Y3355" t="s">
        <v>585</v>
      </c>
    </row>
    <row r="3356" spans="1:25" x14ac:dyDescent="0.2">
      <c r="A3356" t="s">
        <v>3155</v>
      </c>
      <c r="B3356" t="s">
        <v>3517</v>
      </c>
      <c r="C3356" s="71" t="s">
        <v>5312</v>
      </c>
      <c r="D3356" t="s">
        <v>583</v>
      </c>
      <c r="E3356" t="s">
        <v>584</v>
      </c>
      <c r="F3356" t="s">
        <v>5252</v>
      </c>
      <c r="G3356" t="s">
        <v>2675</v>
      </c>
      <c r="H3356" t="s">
        <v>169</v>
      </c>
      <c r="I3356" t="s">
        <v>123</v>
      </c>
      <c r="J3356" t="s">
        <v>37</v>
      </c>
      <c r="K3356" t="s">
        <v>586</v>
      </c>
      <c r="L3356" t="s">
        <v>39</v>
      </c>
      <c r="M3356">
        <v>1608854</v>
      </c>
      <c r="N3356">
        <v>0</v>
      </c>
      <c r="O3356">
        <v>1608854</v>
      </c>
      <c r="P3356">
        <v>0</v>
      </c>
      <c r="Q3356" t="s">
        <v>2702</v>
      </c>
      <c r="R3356" t="s">
        <v>3155</v>
      </c>
      <c r="S3356" t="s">
        <v>3224</v>
      </c>
      <c r="T3356" t="s">
        <v>588</v>
      </c>
      <c r="U3356" t="s">
        <v>5313</v>
      </c>
      <c r="V3356" t="s">
        <v>5314</v>
      </c>
      <c r="W3356" t="s">
        <v>588</v>
      </c>
      <c r="X3356" t="str">
        <f t="shared" si="52"/>
        <v>Funcionamiento</v>
      </c>
      <c r="Y3356" t="s">
        <v>2675</v>
      </c>
    </row>
    <row r="3357" spans="1:25" x14ac:dyDescent="0.2">
      <c r="A3357" t="s">
        <v>3155</v>
      </c>
      <c r="B3357" t="s">
        <v>3517</v>
      </c>
      <c r="C3357" s="71" t="s">
        <v>5312</v>
      </c>
      <c r="D3357" t="s">
        <v>583</v>
      </c>
      <c r="E3357" t="s">
        <v>584</v>
      </c>
      <c r="F3357" t="s">
        <v>5252</v>
      </c>
      <c r="G3357" t="s">
        <v>2675</v>
      </c>
      <c r="H3357" t="s">
        <v>164</v>
      </c>
      <c r="I3357" t="s">
        <v>118</v>
      </c>
      <c r="J3357" t="s">
        <v>37</v>
      </c>
      <c r="K3357" t="s">
        <v>586</v>
      </c>
      <c r="L3357" t="s">
        <v>39</v>
      </c>
      <c r="M3357">
        <v>44859441</v>
      </c>
      <c r="N3357">
        <v>0</v>
      </c>
      <c r="O3357">
        <v>44859441</v>
      </c>
      <c r="P3357">
        <v>0</v>
      </c>
      <c r="Q3357" t="s">
        <v>2702</v>
      </c>
      <c r="R3357" t="s">
        <v>3155</v>
      </c>
      <c r="S3357" t="s">
        <v>3224</v>
      </c>
      <c r="T3357" t="s">
        <v>588</v>
      </c>
      <c r="U3357" t="s">
        <v>5313</v>
      </c>
      <c r="V3357" t="s">
        <v>5314</v>
      </c>
      <c r="W3357" t="s">
        <v>588</v>
      </c>
      <c r="X3357" t="str">
        <f t="shared" si="52"/>
        <v>Funcionamiento</v>
      </c>
      <c r="Y3357" t="s">
        <v>2675</v>
      </c>
    </row>
    <row r="3358" spans="1:25" x14ac:dyDescent="0.2">
      <c r="A3358" t="s">
        <v>3155</v>
      </c>
      <c r="B3358" t="s">
        <v>3517</v>
      </c>
      <c r="C3358" s="71" t="s">
        <v>5312</v>
      </c>
      <c r="D3358" t="s">
        <v>583</v>
      </c>
      <c r="E3358" t="s">
        <v>584</v>
      </c>
      <c r="F3358" t="s">
        <v>5252</v>
      </c>
      <c r="G3358" t="s">
        <v>2675</v>
      </c>
      <c r="H3358" t="s">
        <v>166</v>
      </c>
      <c r="I3358" t="s">
        <v>120</v>
      </c>
      <c r="J3358" t="s">
        <v>37</v>
      </c>
      <c r="K3358" t="s">
        <v>586</v>
      </c>
      <c r="L3358" t="s">
        <v>39</v>
      </c>
      <c r="M3358">
        <v>1042145</v>
      </c>
      <c r="N3358">
        <v>0</v>
      </c>
      <c r="O3358">
        <v>1042145</v>
      </c>
      <c r="P3358">
        <v>0</v>
      </c>
      <c r="Q3358" t="s">
        <v>2702</v>
      </c>
      <c r="R3358" t="s">
        <v>3155</v>
      </c>
      <c r="S3358" t="s">
        <v>3224</v>
      </c>
      <c r="T3358" t="s">
        <v>588</v>
      </c>
      <c r="U3358" t="s">
        <v>5313</v>
      </c>
      <c r="V3358" t="s">
        <v>5314</v>
      </c>
      <c r="W3358" t="s">
        <v>588</v>
      </c>
      <c r="X3358" t="str">
        <f t="shared" si="52"/>
        <v>Funcionamiento</v>
      </c>
      <c r="Y3358" t="s">
        <v>2675</v>
      </c>
    </row>
    <row r="3359" spans="1:25" x14ac:dyDescent="0.2">
      <c r="A3359" t="s">
        <v>3155</v>
      </c>
      <c r="B3359" t="s">
        <v>3517</v>
      </c>
      <c r="C3359" s="71" t="s">
        <v>5312</v>
      </c>
      <c r="D3359" t="s">
        <v>583</v>
      </c>
      <c r="E3359" t="s">
        <v>584</v>
      </c>
      <c r="F3359" t="s">
        <v>5252</v>
      </c>
      <c r="G3359" t="s">
        <v>2675</v>
      </c>
      <c r="H3359" t="s">
        <v>181</v>
      </c>
      <c r="I3359" t="s">
        <v>135</v>
      </c>
      <c r="J3359" t="s">
        <v>37</v>
      </c>
      <c r="K3359" t="s">
        <v>586</v>
      </c>
      <c r="L3359" t="s">
        <v>39</v>
      </c>
      <c r="M3359">
        <v>2354967</v>
      </c>
      <c r="N3359">
        <v>0</v>
      </c>
      <c r="O3359">
        <v>2354967</v>
      </c>
      <c r="P3359">
        <v>0</v>
      </c>
      <c r="Q3359" t="s">
        <v>2702</v>
      </c>
      <c r="R3359" t="s">
        <v>3155</v>
      </c>
      <c r="S3359" t="s">
        <v>3224</v>
      </c>
      <c r="T3359" t="s">
        <v>588</v>
      </c>
      <c r="U3359" t="s">
        <v>5313</v>
      </c>
      <c r="V3359" t="s">
        <v>5314</v>
      </c>
      <c r="W3359" t="s">
        <v>588</v>
      </c>
      <c r="X3359" t="str">
        <f t="shared" si="52"/>
        <v>Funcionamiento</v>
      </c>
      <c r="Y3359" t="s">
        <v>2675</v>
      </c>
    </row>
    <row r="3360" spans="1:25" x14ac:dyDescent="0.2">
      <c r="A3360" t="s">
        <v>3155</v>
      </c>
      <c r="B3360" t="s">
        <v>3517</v>
      </c>
      <c r="C3360" s="71" t="s">
        <v>5312</v>
      </c>
      <c r="D3360" t="s">
        <v>583</v>
      </c>
      <c r="E3360" t="s">
        <v>584</v>
      </c>
      <c r="F3360" t="s">
        <v>5252</v>
      </c>
      <c r="G3360" t="s">
        <v>2675</v>
      </c>
      <c r="H3360" t="s">
        <v>167</v>
      </c>
      <c r="I3360" t="s">
        <v>3051</v>
      </c>
      <c r="J3360" t="s">
        <v>37</v>
      </c>
      <c r="K3360" t="s">
        <v>586</v>
      </c>
      <c r="L3360" t="s">
        <v>39</v>
      </c>
      <c r="M3360">
        <v>1415956</v>
      </c>
      <c r="N3360">
        <v>0</v>
      </c>
      <c r="O3360">
        <v>1415956</v>
      </c>
      <c r="P3360">
        <v>0</v>
      </c>
      <c r="Q3360" t="s">
        <v>2702</v>
      </c>
      <c r="R3360" t="s">
        <v>3155</v>
      </c>
      <c r="S3360" t="s">
        <v>3224</v>
      </c>
      <c r="T3360" t="s">
        <v>588</v>
      </c>
      <c r="U3360" t="s">
        <v>5313</v>
      </c>
      <c r="V3360" t="s">
        <v>5314</v>
      </c>
      <c r="W3360" t="s">
        <v>588</v>
      </c>
      <c r="X3360" t="str">
        <f t="shared" si="52"/>
        <v>Funcionamiento</v>
      </c>
      <c r="Y3360" t="s">
        <v>2675</v>
      </c>
    </row>
    <row r="3361" spans="1:25" x14ac:dyDescent="0.2">
      <c r="A3361" t="s">
        <v>3147</v>
      </c>
      <c r="B3361" t="s">
        <v>3517</v>
      </c>
      <c r="C3361" s="71" t="s">
        <v>5315</v>
      </c>
      <c r="D3361" t="s">
        <v>583</v>
      </c>
      <c r="E3361" t="s">
        <v>584</v>
      </c>
      <c r="F3361" t="s">
        <v>5252</v>
      </c>
      <c r="G3361" t="s">
        <v>2675</v>
      </c>
      <c r="H3361" t="s">
        <v>173</v>
      </c>
      <c r="I3361" t="s">
        <v>127</v>
      </c>
      <c r="J3361" t="s">
        <v>37</v>
      </c>
      <c r="K3361" t="s">
        <v>586</v>
      </c>
      <c r="L3361" t="s">
        <v>39</v>
      </c>
      <c r="M3361">
        <v>4611000</v>
      </c>
      <c r="N3361">
        <v>0</v>
      </c>
      <c r="O3361">
        <v>4611000</v>
      </c>
      <c r="P3361">
        <v>0</v>
      </c>
      <c r="Q3361" t="s">
        <v>2703</v>
      </c>
      <c r="R3361" t="s">
        <v>3147</v>
      </c>
      <c r="S3361" t="s">
        <v>3230</v>
      </c>
      <c r="T3361" t="s">
        <v>588</v>
      </c>
      <c r="U3361" t="s">
        <v>5316</v>
      </c>
      <c r="V3361" t="s">
        <v>5317</v>
      </c>
      <c r="W3361" t="s">
        <v>588</v>
      </c>
      <c r="X3361" t="str">
        <f t="shared" si="52"/>
        <v>Funcionamiento</v>
      </c>
      <c r="Y3361" t="s">
        <v>2675</v>
      </c>
    </row>
    <row r="3362" spans="1:25" x14ac:dyDescent="0.2">
      <c r="A3362" t="s">
        <v>3147</v>
      </c>
      <c r="B3362" t="s">
        <v>3517</v>
      </c>
      <c r="C3362" s="71" t="s">
        <v>5315</v>
      </c>
      <c r="D3362" t="s">
        <v>583</v>
      </c>
      <c r="E3362" t="s">
        <v>584</v>
      </c>
      <c r="F3362" t="s">
        <v>5252</v>
      </c>
      <c r="G3362" t="s">
        <v>2675</v>
      </c>
      <c r="H3362" t="s">
        <v>172</v>
      </c>
      <c r="I3362" t="s">
        <v>126</v>
      </c>
      <c r="J3362" t="s">
        <v>37</v>
      </c>
      <c r="K3362" t="s">
        <v>586</v>
      </c>
      <c r="L3362" t="s">
        <v>39</v>
      </c>
      <c r="M3362">
        <v>1220700</v>
      </c>
      <c r="N3362">
        <v>0</v>
      </c>
      <c r="O3362">
        <v>1220700</v>
      </c>
      <c r="P3362">
        <v>0</v>
      </c>
      <c r="Q3362" t="s">
        <v>2703</v>
      </c>
      <c r="R3362" t="s">
        <v>3147</v>
      </c>
      <c r="S3362" t="s">
        <v>3230</v>
      </c>
      <c r="T3362" t="s">
        <v>588</v>
      </c>
      <c r="U3362" t="s">
        <v>5316</v>
      </c>
      <c r="V3362" t="s">
        <v>5317</v>
      </c>
      <c r="W3362" t="s">
        <v>588</v>
      </c>
      <c r="X3362" t="str">
        <f t="shared" si="52"/>
        <v>Funcionamiento</v>
      </c>
      <c r="Y3362" t="s">
        <v>2675</v>
      </c>
    </row>
    <row r="3363" spans="1:25" x14ac:dyDescent="0.2">
      <c r="A3363" t="s">
        <v>3147</v>
      </c>
      <c r="B3363" t="s">
        <v>3517</v>
      </c>
      <c r="C3363" s="71" t="s">
        <v>5315</v>
      </c>
      <c r="D3363" t="s">
        <v>583</v>
      </c>
      <c r="E3363" t="s">
        <v>584</v>
      </c>
      <c r="F3363" t="s">
        <v>5252</v>
      </c>
      <c r="G3363" t="s">
        <v>2675</v>
      </c>
      <c r="H3363" t="s">
        <v>176</v>
      </c>
      <c r="I3363" t="s">
        <v>130</v>
      </c>
      <c r="J3363" t="s">
        <v>37</v>
      </c>
      <c r="K3363" t="s">
        <v>586</v>
      </c>
      <c r="L3363" t="s">
        <v>39</v>
      </c>
      <c r="M3363">
        <v>1636700</v>
      </c>
      <c r="N3363">
        <v>0</v>
      </c>
      <c r="O3363">
        <v>1636700</v>
      </c>
      <c r="P3363">
        <v>0</v>
      </c>
      <c r="Q3363" t="s">
        <v>2703</v>
      </c>
      <c r="R3363" t="s">
        <v>3147</v>
      </c>
      <c r="S3363" t="s">
        <v>3230</v>
      </c>
      <c r="T3363" t="s">
        <v>588</v>
      </c>
      <c r="U3363" t="s">
        <v>5316</v>
      </c>
      <c r="V3363" t="s">
        <v>5317</v>
      </c>
      <c r="W3363" t="s">
        <v>588</v>
      </c>
      <c r="X3363" t="str">
        <f t="shared" si="52"/>
        <v>Funcionamiento</v>
      </c>
      <c r="Y3363" t="s">
        <v>2675</v>
      </c>
    </row>
    <row r="3364" spans="1:25" x14ac:dyDescent="0.2">
      <c r="A3364" t="s">
        <v>3147</v>
      </c>
      <c r="B3364" t="s">
        <v>3517</v>
      </c>
      <c r="C3364" s="71" t="s">
        <v>5315</v>
      </c>
      <c r="D3364" t="s">
        <v>583</v>
      </c>
      <c r="E3364" t="s">
        <v>584</v>
      </c>
      <c r="F3364" t="s">
        <v>5252</v>
      </c>
      <c r="G3364" t="s">
        <v>2675</v>
      </c>
      <c r="H3364" t="s">
        <v>177</v>
      </c>
      <c r="I3364" t="s">
        <v>131</v>
      </c>
      <c r="J3364" t="s">
        <v>37</v>
      </c>
      <c r="K3364" t="s">
        <v>586</v>
      </c>
      <c r="L3364" t="s">
        <v>39</v>
      </c>
      <c r="M3364">
        <v>1091400</v>
      </c>
      <c r="N3364">
        <v>0</v>
      </c>
      <c r="O3364">
        <v>1091400</v>
      </c>
      <c r="P3364">
        <v>0</v>
      </c>
      <c r="Q3364" t="s">
        <v>2703</v>
      </c>
      <c r="R3364" t="s">
        <v>3147</v>
      </c>
      <c r="S3364" t="s">
        <v>3230</v>
      </c>
      <c r="T3364" t="s">
        <v>588</v>
      </c>
      <c r="U3364" t="s">
        <v>5316</v>
      </c>
      <c r="V3364" t="s">
        <v>5317</v>
      </c>
      <c r="W3364" t="s">
        <v>588</v>
      </c>
      <c r="X3364" t="str">
        <f t="shared" si="52"/>
        <v>Funcionamiento</v>
      </c>
      <c r="Y3364" t="s">
        <v>2675</v>
      </c>
    </row>
    <row r="3365" spans="1:25" x14ac:dyDescent="0.2">
      <c r="A3365" t="s">
        <v>3147</v>
      </c>
      <c r="B3365" t="s">
        <v>3517</v>
      </c>
      <c r="C3365" s="71" t="s">
        <v>5315</v>
      </c>
      <c r="D3365" t="s">
        <v>583</v>
      </c>
      <c r="E3365" t="s">
        <v>584</v>
      </c>
      <c r="F3365" t="s">
        <v>5252</v>
      </c>
      <c r="G3365" t="s">
        <v>2675</v>
      </c>
      <c r="H3365" t="s">
        <v>174</v>
      </c>
      <c r="I3365" t="s">
        <v>128</v>
      </c>
      <c r="J3365" t="s">
        <v>37</v>
      </c>
      <c r="K3365" t="s">
        <v>586</v>
      </c>
      <c r="L3365" t="s">
        <v>39</v>
      </c>
      <c r="M3365">
        <v>2181600</v>
      </c>
      <c r="N3365">
        <v>0</v>
      </c>
      <c r="O3365">
        <v>2181600</v>
      </c>
      <c r="P3365">
        <v>0</v>
      </c>
      <c r="Q3365" t="s">
        <v>2703</v>
      </c>
      <c r="R3365" t="s">
        <v>3147</v>
      </c>
      <c r="S3365" t="s">
        <v>3230</v>
      </c>
      <c r="T3365" t="s">
        <v>588</v>
      </c>
      <c r="U3365" t="s">
        <v>5316</v>
      </c>
      <c r="V3365" t="s">
        <v>5317</v>
      </c>
      <c r="W3365" t="s">
        <v>588</v>
      </c>
      <c r="X3365" t="str">
        <f t="shared" si="52"/>
        <v>Funcionamiento</v>
      </c>
      <c r="Y3365" t="s">
        <v>2675</v>
      </c>
    </row>
    <row r="3366" spans="1:25" x14ac:dyDescent="0.2">
      <c r="A3366" t="s">
        <v>3147</v>
      </c>
      <c r="B3366" t="s">
        <v>3517</v>
      </c>
      <c r="C3366" s="71" t="s">
        <v>5315</v>
      </c>
      <c r="D3366" t="s">
        <v>583</v>
      </c>
      <c r="E3366" t="s">
        <v>584</v>
      </c>
      <c r="F3366" t="s">
        <v>5252</v>
      </c>
      <c r="G3366" t="s">
        <v>2675</v>
      </c>
      <c r="H3366" t="s">
        <v>175</v>
      </c>
      <c r="I3366" t="s">
        <v>129</v>
      </c>
      <c r="J3366" t="s">
        <v>37</v>
      </c>
      <c r="K3366" t="s">
        <v>586</v>
      </c>
      <c r="L3366" t="s">
        <v>39</v>
      </c>
      <c r="M3366">
        <v>631600</v>
      </c>
      <c r="N3366">
        <v>0</v>
      </c>
      <c r="O3366">
        <v>631600</v>
      </c>
      <c r="P3366">
        <v>0</v>
      </c>
      <c r="Q3366" t="s">
        <v>2703</v>
      </c>
      <c r="R3366" t="s">
        <v>3147</v>
      </c>
      <c r="S3366" t="s">
        <v>3230</v>
      </c>
      <c r="T3366" t="s">
        <v>588</v>
      </c>
      <c r="U3366" t="s">
        <v>5316</v>
      </c>
      <c r="V3366" t="s">
        <v>5317</v>
      </c>
      <c r="W3366" t="s">
        <v>588</v>
      </c>
      <c r="X3366" t="str">
        <f t="shared" si="52"/>
        <v>Funcionamiento</v>
      </c>
      <c r="Y3366" t="s">
        <v>2675</v>
      </c>
    </row>
    <row r="3367" spans="1:25" x14ac:dyDescent="0.2">
      <c r="A3367" t="s">
        <v>3181</v>
      </c>
      <c r="B3367" t="s">
        <v>4140</v>
      </c>
      <c r="C3367" s="71" t="s">
        <v>5318</v>
      </c>
      <c r="D3367" t="s">
        <v>583</v>
      </c>
      <c r="E3367" t="s">
        <v>584</v>
      </c>
      <c r="F3367" t="s">
        <v>5252</v>
      </c>
      <c r="G3367" t="s">
        <v>2675</v>
      </c>
      <c r="H3367" t="s">
        <v>173</v>
      </c>
      <c r="I3367" t="s">
        <v>127</v>
      </c>
      <c r="J3367" t="s">
        <v>37</v>
      </c>
      <c r="K3367" t="s">
        <v>586</v>
      </c>
      <c r="L3367" t="s">
        <v>39</v>
      </c>
      <c r="M3367">
        <v>226000</v>
      </c>
      <c r="N3367">
        <v>0</v>
      </c>
      <c r="O3367">
        <v>226000</v>
      </c>
      <c r="P3367">
        <v>0</v>
      </c>
      <c r="Q3367" t="s">
        <v>2704</v>
      </c>
      <c r="R3367" t="s">
        <v>3181</v>
      </c>
      <c r="S3367" t="s">
        <v>3665</v>
      </c>
      <c r="T3367" t="s">
        <v>588</v>
      </c>
      <c r="U3367" t="s">
        <v>5319</v>
      </c>
      <c r="V3367" t="s">
        <v>5320</v>
      </c>
      <c r="W3367" t="s">
        <v>588</v>
      </c>
      <c r="X3367" t="str">
        <f t="shared" si="52"/>
        <v>Funcionamiento</v>
      </c>
      <c r="Y3367" t="s">
        <v>2675</v>
      </c>
    </row>
    <row r="3368" spans="1:25" x14ac:dyDescent="0.2">
      <c r="A3368" t="s">
        <v>3181</v>
      </c>
      <c r="B3368" t="s">
        <v>4140</v>
      </c>
      <c r="C3368" s="71" t="s">
        <v>5318</v>
      </c>
      <c r="D3368" t="s">
        <v>583</v>
      </c>
      <c r="E3368" t="s">
        <v>584</v>
      </c>
      <c r="F3368" t="s">
        <v>5252</v>
      </c>
      <c r="G3368" t="s">
        <v>2675</v>
      </c>
      <c r="H3368" t="s">
        <v>175</v>
      </c>
      <c r="I3368" t="s">
        <v>129</v>
      </c>
      <c r="J3368" t="s">
        <v>37</v>
      </c>
      <c r="K3368" t="s">
        <v>586</v>
      </c>
      <c r="L3368" t="s">
        <v>39</v>
      </c>
      <c r="M3368">
        <v>29600</v>
      </c>
      <c r="N3368">
        <v>0</v>
      </c>
      <c r="O3368">
        <v>29600</v>
      </c>
      <c r="P3368">
        <v>0</v>
      </c>
      <c r="Q3368" t="s">
        <v>2704</v>
      </c>
      <c r="R3368" t="s">
        <v>3181</v>
      </c>
      <c r="S3368" t="s">
        <v>3665</v>
      </c>
      <c r="T3368" t="s">
        <v>588</v>
      </c>
      <c r="U3368" t="s">
        <v>5319</v>
      </c>
      <c r="V3368" t="s">
        <v>5320</v>
      </c>
      <c r="W3368" t="s">
        <v>588</v>
      </c>
      <c r="X3368" t="str">
        <f t="shared" si="52"/>
        <v>Funcionamiento</v>
      </c>
      <c r="Y3368" t="s">
        <v>2675</v>
      </c>
    </row>
    <row r="3369" spans="1:25" x14ac:dyDescent="0.2">
      <c r="A3369" t="s">
        <v>3181</v>
      </c>
      <c r="B3369" t="s">
        <v>4140</v>
      </c>
      <c r="C3369" s="71" t="s">
        <v>5318</v>
      </c>
      <c r="D3369" t="s">
        <v>583</v>
      </c>
      <c r="E3369" t="s">
        <v>584</v>
      </c>
      <c r="F3369" t="s">
        <v>5252</v>
      </c>
      <c r="G3369" t="s">
        <v>2675</v>
      </c>
      <c r="H3369" t="s">
        <v>172</v>
      </c>
      <c r="I3369" t="s">
        <v>126</v>
      </c>
      <c r="J3369" t="s">
        <v>37</v>
      </c>
      <c r="K3369" t="s">
        <v>586</v>
      </c>
      <c r="L3369" t="s">
        <v>39</v>
      </c>
      <c r="M3369">
        <v>319200</v>
      </c>
      <c r="N3369">
        <v>0</v>
      </c>
      <c r="O3369">
        <v>319200</v>
      </c>
      <c r="P3369">
        <v>0</v>
      </c>
      <c r="Q3369" t="s">
        <v>2704</v>
      </c>
      <c r="R3369" t="s">
        <v>3181</v>
      </c>
      <c r="S3369" t="s">
        <v>3665</v>
      </c>
      <c r="T3369" t="s">
        <v>588</v>
      </c>
      <c r="U3369" t="s">
        <v>5319</v>
      </c>
      <c r="V3369" t="s">
        <v>5320</v>
      </c>
      <c r="W3369" t="s">
        <v>588</v>
      </c>
      <c r="X3369" t="str">
        <f t="shared" si="52"/>
        <v>Funcionamiento</v>
      </c>
      <c r="Y3369" t="s">
        <v>2675</v>
      </c>
    </row>
    <row r="3370" spans="1:25" x14ac:dyDescent="0.2">
      <c r="A3370" t="s">
        <v>3181</v>
      </c>
      <c r="B3370" t="s">
        <v>4140</v>
      </c>
      <c r="C3370" s="71" t="s">
        <v>5318</v>
      </c>
      <c r="D3370" t="s">
        <v>583</v>
      </c>
      <c r="E3370" t="s">
        <v>584</v>
      </c>
      <c r="F3370" t="s">
        <v>5252</v>
      </c>
      <c r="G3370" t="s">
        <v>2675</v>
      </c>
      <c r="H3370" t="s">
        <v>174</v>
      </c>
      <c r="I3370" t="s">
        <v>128</v>
      </c>
      <c r="J3370" t="s">
        <v>37</v>
      </c>
      <c r="K3370" t="s">
        <v>586</v>
      </c>
      <c r="L3370" t="s">
        <v>39</v>
      </c>
      <c r="M3370">
        <v>112600</v>
      </c>
      <c r="N3370">
        <v>0</v>
      </c>
      <c r="O3370">
        <v>112600</v>
      </c>
      <c r="P3370">
        <v>0</v>
      </c>
      <c r="Q3370" t="s">
        <v>2704</v>
      </c>
      <c r="R3370" t="s">
        <v>3181</v>
      </c>
      <c r="S3370" t="s">
        <v>3665</v>
      </c>
      <c r="T3370" t="s">
        <v>588</v>
      </c>
      <c r="U3370" t="s">
        <v>5319</v>
      </c>
      <c r="V3370" t="s">
        <v>5320</v>
      </c>
      <c r="W3370" t="s">
        <v>588</v>
      </c>
      <c r="X3370" t="str">
        <f t="shared" si="52"/>
        <v>Funcionamiento</v>
      </c>
      <c r="Y3370" t="s">
        <v>2675</v>
      </c>
    </row>
    <row r="3371" spans="1:25" x14ac:dyDescent="0.2">
      <c r="A3371" t="s">
        <v>3181</v>
      </c>
      <c r="B3371" t="s">
        <v>4140</v>
      </c>
      <c r="C3371" s="71" t="s">
        <v>5318</v>
      </c>
      <c r="D3371" t="s">
        <v>583</v>
      </c>
      <c r="E3371" t="s">
        <v>584</v>
      </c>
      <c r="F3371" t="s">
        <v>5252</v>
      </c>
      <c r="G3371" t="s">
        <v>2675</v>
      </c>
      <c r="H3371" t="s">
        <v>177</v>
      </c>
      <c r="I3371" t="s">
        <v>131</v>
      </c>
      <c r="J3371" t="s">
        <v>37</v>
      </c>
      <c r="K3371" t="s">
        <v>586</v>
      </c>
      <c r="L3371" t="s">
        <v>39</v>
      </c>
      <c r="M3371">
        <v>56600</v>
      </c>
      <c r="N3371">
        <v>0</v>
      </c>
      <c r="O3371">
        <v>56600</v>
      </c>
      <c r="P3371">
        <v>0</v>
      </c>
      <c r="Q3371" t="s">
        <v>2704</v>
      </c>
      <c r="R3371" t="s">
        <v>3181</v>
      </c>
      <c r="S3371" t="s">
        <v>3665</v>
      </c>
      <c r="T3371" t="s">
        <v>588</v>
      </c>
      <c r="U3371" t="s">
        <v>5319</v>
      </c>
      <c r="V3371" t="s">
        <v>5320</v>
      </c>
      <c r="W3371" t="s">
        <v>588</v>
      </c>
      <c r="X3371" t="str">
        <f t="shared" si="52"/>
        <v>Funcionamiento</v>
      </c>
      <c r="Y3371" t="s">
        <v>2675</v>
      </c>
    </row>
    <row r="3372" spans="1:25" x14ac:dyDescent="0.2">
      <c r="A3372" t="s">
        <v>3181</v>
      </c>
      <c r="B3372" t="s">
        <v>4140</v>
      </c>
      <c r="C3372" s="71" t="s">
        <v>5318</v>
      </c>
      <c r="D3372" t="s">
        <v>583</v>
      </c>
      <c r="E3372" t="s">
        <v>584</v>
      </c>
      <c r="F3372" t="s">
        <v>5252</v>
      </c>
      <c r="G3372" t="s">
        <v>2675</v>
      </c>
      <c r="H3372" t="s">
        <v>176</v>
      </c>
      <c r="I3372" t="s">
        <v>130</v>
      </c>
      <c r="J3372" t="s">
        <v>37</v>
      </c>
      <c r="K3372" t="s">
        <v>586</v>
      </c>
      <c r="L3372" t="s">
        <v>39</v>
      </c>
      <c r="M3372">
        <v>83600</v>
      </c>
      <c r="N3372">
        <v>0</v>
      </c>
      <c r="O3372">
        <v>83600</v>
      </c>
      <c r="P3372">
        <v>0</v>
      </c>
      <c r="Q3372" t="s">
        <v>2704</v>
      </c>
      <c r="R3372" t="s">
        <v>3181</v>
      </c>
      <c r="S3372" t="s">
        <v>3665</v>
      </c>
      <c r="T3372" t="s">
        <v>588</v>
      </c>
      <c r="U3372" t="s">
        <v>5319</v>
      </c>
      <c r="V3372" t="s">
        <v>5320</v>
      </c>
      <c r="W3372" t="s">
        <v>588</v>
      </c>
      <c r="X3372" t="str">
        <f t="shared" si="52"/>
        <v>Funcionamiento</v>
      </c>
      <c r="Y3372" t="s">
        <v>2675</v>
      </c>
    </row>
    <row r="3373" spans="1:25" x14ac:dyDescent="0.2">
      <c r="A3373" t="s">
        <v>3187</v>
      </c>
      <c r="B3373" t="s">
        <v>4342</v>
      </c>
      <c r="C3373" s="71" t="s">
        <v>5321</v>
      </c>
      <c r="D3373" t="s">
        <v>583</v>
      </c>
      <c r="E3373" t="s">
        <v>584</v>
      </c>
      <c r="F3373" t="s">
        <v>3087</v>
      </c>
      <c r="G3373" t="s">
        <v>2675</v>
      </c>
      <c r="H3373" t="s">
        <v>197</v>
      </c>
      <c r="I3373" t="s">
        <v>155</v>
      </c>
      <c r="J3373" t="s">
        <v>48</v>
      </c>
      <c r="K3373" t="s">
        <v>596</v>
      </c>
      <c r="L3373" t="s">
        <v>39</v>
      </c>
      <c r="M3373">
        <v>905928823</v>
      </c>
      <c r="N3373">
        <v>-250760</v>
      </c>
      <c r="O3373">
        <v>905678063</v>
      </c>
      <c r="P3373">
        <v>20426219</v>
      </c>
      <c r="Q3373" t="s">
        <v>2705</v>
      </c>
      <c r="R3373" t="s">
        <v>3187</v>
      </c>
      <c r="S3373" t="s">
        <v>11610</v>
      </c>
      <c r="T3373" t="s">
        <v>11611</v>
      </c>
      <c r="U3373" t="s">
        <v>11612</v>
      </c>
      <c r="V3373" t="s">
        <v>11613</v>
      </c>
      <c r="W3373" t="s">
        <v>588</v>
      </c>
      <c r="X3373" t="str">
        <f t="shared" si="52"/>
        <v>Inversión</v>
      </c>
      <c r="Y3373" t="s">
        <v>626</v>
      </c>
    </row>
    <row r="3374" spans="1:25" x14ac:dyDescent="0.2">
      <c r="A3374" t="s">
        <v>3165</v>
      </c>
      <c r="B3374" t="s">
        <v>4346</v>
      </c>
      <c r="C3374" s="71" t="s">
        <v>5322</v>
      </c>
      <c r="D3374" t="s">
        <v>583</v>
      </c>
      <c r="E3374" t="s">
        <v>584</v>
      </c>
      <c r="F3374" t="s">
        <v>5252</v>
      </c>
      <c r="G3374" t="s">
        <v>2675</v>
      </c>
      <c r="H3374" t="s">
        <v>195</v>
      </c>
      <c r="I3374" t="s">
        <v>150</v>
      </c>
      <c r="J3374" t="s">
        <v>48</v>
      </c>
      <c r="K3374" t="s">
        <v>596</v>
      </c>
      <c r="L3374" t="s">
        <v>39</v>
      </c>
      <c r="M3374">
        <v>1997398</v>
      </c>
      <c r="N3374">
        <v>0</v>
      </c>
      <c r="O3374">
        <v>1997398</v>
      </c>
      <c r="P3374">
        <v>0</v>
      </c>
      <c r="Q3374" t="s">
        <v>2706</v>
      </c>
      <c r="R3374" t="s">
        <v>3165</v>
      </c>
      <c r="S3374" t="s">
        <v>3510</v>
      </c>
      <c r="T3374" t="s">
        <v>3292</v>
      </c>
      <c r="U3374" t="s">
        <v>5323</v>
      </c>
      <c r="V3374" t="s">
        <v>5324</v>
      </c>
      <c r="W3374" t="s">
        <v>588</v>
      </c>
      <c r="X3374" t="str">
        <f t="shared" si="52"/>
        <v>Funcionamiento</v>
      </c>
      <c r="Y3374" t="s">
        <v>2675</v>
      </c>
    </row>
    <row r="3375" spans="1:25" x14ac:dyDescent="0.2">
      <c r="A3375" t="s">
        <v>3171</v>
      </c>
      <c r="B3375" t="s">
        <v>4427</v>
      </c>
      <c r="C3375" s="71" t="s">
        <v>5325</v>
      </c>
      <c r="D3375" t="s">
        <v>583</v>
      </c>
      <c r="E3375" t="s">
        <v>584</v>
      </c>
      <c r="F3375" t="s">
        <v>5252</v>
      </c>
      <c r="G3375" t="s">
        <v>2675</v>
      </c>
      <c r="H3375" t="s">
        <v>173</v>
      </c>
      <c r="I3375" t="s">
        <v>127</v>
      </c>
      <c r="J3375" t="s">
        <v>37</v>
      </c>
      <c r="K3375" t="s">
        <v>586</v>
      </c>
      <c r="L3375" t="s">
        <v>39</v>
      </c>
      <c r="M3375">
        <v>237100</v>
      </c>
      <c r="N3375">
        <v>0</v>
      </c>
      <c r="O3375">
        <v>237100</v>
      </c>
      <c r="P3375">
        <v>0</v>
      </c>
      <c r="Q3375" t="s">
        <v>2707</v>
      </c>
      <c r="R3375" t="s">
        <v>3171</v>
      </c>
      <c r="S3375" t="s">
        <v>4745</v>
      </c>
      <c r="T3375" t="s">
        <v>588</v>
      </c>
      <c r="U3375" t="s">
        <v>5326</v>
      </c>
      <c r="V3375" t="s">
        <v>5327</v>
      </c>
      <c r="W3375" t="s">
        <v>588</v>
      </c>
      <c r="X3375" t="str">
        <f t="shared" si="52"/>
        <v>Funcionamiento</v>
      </c>
      <c r="Y3375" t="s">
        <v>2675</v>
      </c>
    </row>
    <row r="3376" spans="1:25" x14ac:dyDescent="0.2">
      <c r="A3376" t="s">
        <v>3171</v>
      </c>
      <c r="B3376" t="s">
        <v>4427</v>
      </c>
      <c r="C3376" s="71" t="s">
        <v>5325</v>
      </c>
      <c r="D3376" t="s">
        <v>583</v>
      </c>
      <c r="E3376" t="s">
        <v>584</v>
      </c>
      <c r="F3376" t="s">
        <v>5252</v>
      </c>
      <c r="G3376" t="s">
        <v>2675</v>
      </c>
      <c r="H3376" t="s">
        <v>175</v>
      </c>
      <c r="I3376" t="s">
        <v>129</v>
      </c>
      <c r="J3376" t="s">
        <v>37</v>
      </c>
      <c r="K3376" t="s">
        <v>586</v>
      </c>
      <c r="L3376" t="s">
        <v>39</v>
      </c>
      <c r="M3376">
        <v>38700</v>
      </c>
      <c r="N3376">
        <v>0</v>
      </c>
      <c r="O3376">
        <v>38700</v>
      </c>
      <c r="P3376">
        <v>0</v>
      </c>
      <c r="Q3376" t="s">
        <v>2707</v>
      </c>
      <c r="R3376" t="s">
        <v>3171</v>
      </c>
      <c r="S3376" t="s">
        <v>4745</v>
      </c>
      <c r="T3376" t="s">
        <v>588</v>
      </c>
      <c r="U3376" t="s">
        <v>5326</v>
      </c>
      <c r="V3376" t="s">
        <v>5327</v>
      </c>
      <c r="W3376" t="s">
        <v>588</v>
      </c>
      <c r="X3376" t="str">
        <f t="shared" si="52"/>
        <v>Funcionamiento</v>
      </c>
      <c r="Y3376" t="s">
        <v>2675</v>
      </c>
    </row>
    <row r="3377" spans="1:25" x14ac:dyDescent="0.2">
      <c r="A3377" t="s">
        <v>3171</v>
      </c>
      <c r="B3377" t="s">
        <v>4427</v>
      </c>
      <c r="C3377" s="71" t="s">
        <v>5325</v>
      </c>
      <c r="D3377" t="s">
        <v>583</v>
      </c>
      <c r="E3377" t="s">
        <v>584</v>
      </c>
      <c r="F3377" t="s">
        <v>5252</v>
      </c>
      <c r="G3377" t="s">
        <v>2675</v>
      </c>
      <c r="H3377" t="s">
        <v>174</v>
      </c>
      <c r="I3377" t="s">
        <v>128</v>
      </c>
      <c r="J3377" t="s">
        <v>37</v>
      </c>
      <c r="K3377" t="s">
        <v>586</v>
      </c>
      <c r="L3377" t="s">
        <v>39</v>
      </c>
      <c r="M3377">
        <v>118300</v>
      </c>
      <c r="N3377">
        <v>0</v>
      </c>
      <c r="O3377">
        <v>118300</v>
      </c>
      <c r="P3377">
        <v>0</v>
      </c>
      <c r="Q3377" t="s">
        <v>2707</v>
      </c>
      <c r="R3377" t="s">
        <v>3171</v>
      </c>
      <c r="S3377" t="s">
        <v>4745</v>
      </c>
      <c r="T3377" t="s">
        <v>588</v>
      </c>
      <c r="U3377" t="s">
        <v>5326</v>
      </c>
      <c r="V3377" t="s">
        <v>5327</v>
      </c>
      <c r="W3377" t="s">
        <v>588</v>
      </c>
      <c r="X3377" t="str">
        <f t="shared" si="52"/>
        <v>Funcionamiento</v>
      </c>
      <c r="Y3377" t="s">
        <v>2675</v>
      </c>
    </row>
    <row r="3378" spans="1:25" x14ac:dyDescent="0.2">
      <c r="A3378" t="s">
        <v>3171</v>
      </c>
      <c r="B3378" t="s">
        <v>4427</v>
      </c>
      <c r="C3378" s="71" t="s">
        <v>5325</v>
      </c>
      <c r="D3378" t="s">
        <v>583</v>
      </c>
      <c r="E3378" t="s">
        <v>584</v>
      </c>
      <c r="F3378" t="s">
        <v>5252</v>
      </c>
      <c r="G3378" t="s">
        <v>2675</v>
      </c>
      <c r="H3378" t="s">
        <v>172</v>
      </c>
      <c r="I3378" t="s">
        <v>126</v>
      </c>
      <c r="J3378" t="s">
        <v>37</v>
      </c>
      <c r="K3378" t="s">
        <v>586</v>
      </c>
      <c r="L3378" t="s">
        <v>39</v>
      </c>
      <c r="M3378">
        <v>332900</v>
      </c>
      <c r="N3378">
        <v>0</v>
      </c>
      <c r="O3378">
        <v>332900</v>
      </c>
      <c r="P3378">
        <v>0</v>
      </c>
      <c r="Q3378" t="s">
        <v>2707</v>
      </c>
      <c r="R3378" t="s">
        <v>3171</v>
      </c>
      <c r="S3378" t="s">
        <v>4745</v>
      </c>
      <c r="T3378" t="s">
        <v>588</v>
      </c>
      <c r="U3378" t="s">
        <v>5326</v>
      </c>
      <c r="V3378" t="s">
        <v>5327</v>
      </c>
      <c r="W3378" t="s">
        <v>588</v>
      </c>
      <c r="X3378" t="str">
        <f t="shared" si="52"/>
        <v>Funcionamiento</v>
      </c>
      <c r="Y3378" t="s">
        <v>2675</v>
      </c>
    </row>
    <row r="3379" spans="1:25" x14ac:dyDescent="0.2">
      <c r="A3379" t="s">
        <v>3171</v>
      </c>
      <c r="B3379" t="s">
        <v>4427</v>
      </c>
      <c r="C3379" s="71" t="s">
        <v>5325</v>
      </c>
      <c r="D3379" t="s">
        <v>583</v>
      </c>
      <c r="E3379" t="s">
        <v>584</v>
      </c>
      <c r="F3379" t="s">
        <v>5252</v>
      </c>
      <c r="G3379" t="s">
        <v>2675</v>
      </c>
      <c r="H3379" t="s">
        <v>176</v>
      </c>
      <c r="I3379" t="s">
        <v>130</v>
      </c>
      <c r="J3379" t="s">
        <v>37</v>
      </c>
      <c r="K3379" t="s">
        <v>586</v>
      </c>
      <c r="L3379" t="s">
        <v>39</v>
      </c>
      <c r="M3379">
        <v>88400</v>
      </c>
      <c r="N3379">
        <v>0</v>
      </c>
      <c r="O3379">
        <v>88400</v>
      </c>
      <c r="P3379">
        <v>0</v>
      </c>
      <c r="Q3379" t="s">
        <v>2707</v>
      </c>
      <c r="R3379" t="s">
        <v>3171</v>
      </c>
      <c r="S3379" t="s">
        <v>4745</v>
      </c>
      <c r="T3379" t="s">
        <v>588</v>
      </c>
      <c r="U3379" t="s">
        <v>5326</v>
      </c>
      <c r="V3379" t="s">
        <v>5327</v>
      </c>
      <c r="W3379" t="s">
        <v>588</v>
      </c>
      <c r="X3379" t="str">
        <f t="shared" si="52"/>
        <v>Funcionamiento</v>
      </c>
      <c r="Y3379" t="s">
        <v>2675</v>
      </c>
    </row>
    <row r="3380" spans="1:25" x14ac:dyDescent="0.2">
      <c r="A3380" t="s">
        <v>3171</v>
      </c>
      <c r="B3380" t="s">
        <v>4427</v>
      </c>
      <c r="C3380" s="71" t="s">
        <v>5325</v>
      </c>
      <c r="D3380" t="s">
        <v>583</v>
      </c>
      <c r="E3380" t="s">
        <v>584</v>
      </c>
      <c r="F3380" t="s">
        <v>5252</v>
      </c>
      <c r="G3380" t="s">
        <v>2675</v>
      </c>
      <c r="H3380" t="s">
        <v>177</v>
      </c>
      <c r="I3380" t="s">
        <v>131</v>
      </c>
      <c r="J3380" t="s">
        <v>37</v>
      </c>
      <c r="K3380" t="s">
        <v>586</v>
      </c>
      <c r="L3380" t="s">
        <v>39</v>
      </c>
      <c r="M3380">
        <v>59400</v>
      </c>
      <c r="N3380">
        <v>0</v>
      </c>
      <c r="O3380">
        <v>59400</v>
      </c>
      <c r="P3380">
        <v>0</v>
      </c>
      <c r="Q3380" t="s">
        <v>2707</v>
      </c>
      <c r="R3380" t="s">
        <v>3171</v>
      </c>
      <c r="S3380" t="s">
        <v>4745</v>
      </c>
      <c r="T3380" t="s">
        <v>588</v>
      </c>
      <c r="U3380" t="s">
        <v>5326</v>
      </c>
      <c r="V3380" t="s">
        <v>5327</v>
      </c>
      <c r="W3380" t="s">
        <v>588</v>
      </c>
      <c r="X3380" t="str">
        <f t="shared" si="52"/>
        <v>Funcionamiento</v>
      </c>
      <c r="Y3380" t="s">
        <v>2675</v>
      </c>
    </row>
    <row r="3381" spans="1:25" x14ac:dyDescent="0.2">
      <c r="A3381" t="s">
        <v>3177</v>
      </c>
      <c r="B3381" t="s">
        <v>4238</v>
      </c>
      <c r="C3381" s="71" t="s">
        <v>5328</v>
      </c>
      <c r="D3381" t="s">
        <v>583</v>
      </c>
      <c r="E3381" t="s">
        <v>584</v>
      </c>
      <c r="F3381" t="s">
        <v>5252</v>
      </c>
      <c r="G3381" t="s">
        <v>2675</v>
      </c>
      <c r="H3381" t="s">
        <v>180</v>
      </c>
      <c r="I3381" t="s">
        <v>134</v>
      </c>
      <c r="J3381" t="s">
        <v>37</v>
      </c>
      <c r="K3381" t="s">
        <v>586</v>
      </c>
      <c r="L3381" t="s">
        <v>39</v>
      </c>
      <c r="M3381">
        <v>821875</v>
      </c>
      <c r="N3381">
        <v>0</v>
      </c>
      <c r="O3381">
        <v>821875</v>
      </c>
      <c r="P3381">
        <v>0</v>
      </c>
      <c r="Q3381" t="s">
        <v>2708</v>
      </c>
      <c r="R3381" t="s">
        <v>3177</v>
      </c>
      <c r="S3381" t="s">
        <v>3286</v>
      </c>
      <c r="T3381" t="s">
        <v>588</v>
      </c>
      <c r="U3381" t="s">
        <v>5329</v>
      </c>
      <c r="V3381" t="s">
        <v>5330</v>
      </c>
      <c r="W3381" t="s">
        <v>588</v>
      </c>
      <c r="X3381" t="str">
        <f t="shared" si="52"/>
        <v>Funcionamiento</v>
      </c>
      <c r="Y3381" t="s">
        <v>2675</v>
      </c>
    </row>
    <row r="3382" spans="1:25" x14ac:dyDescent="0.2">
      <c r="A3382" t="s">
        <v>3177</v>
      </c>
      <c r="B3382" t="s">
        <v>4238</v>
      </c>
      <c r="C3382" s="71" t="s">
        <v>5328</v>
      </c>
      <c r="D3382" t="s">
        <v>583</v>
      </c>
      <c r="E3382" t="s">
        <v>584</v>
      </c>
      <c r="F3382" t="s">
        <v>5252</v>
      </c>
      <c r="G3382" t="s">
        <v>2675</v>
      </c>
      <c r="H3382" t="s">
        <v>167</v>
      </c>
      <c r="I3382" t="s">
        <v>3051</v>
      </c>
      <c r="J3382" t="s">
        <v>37</v>
      </c>
      <c r="K3382" t="s">
        <v>586</v>
      </c>
      <c r="L3382" t="s">
        <v>39</v>
      </c>
      <c r="M3382">
        <v>1542810</v>
      </c>
      <c r="N3382">
        <v>0</v>
      </c>
      <c r="O3382">
        <v>1542810</v>
      </c>
      <c r="P3382">
        <v>0</v>
      </c>
      <c r="Q3382" t="s">
        <v>2708</v>
      </c>
      <c r="R3382" t="s">
        <v>3177</v>
      </c>
      <c r="S3382" t="s">
        <v>3286</v>
      </c>
      <c r="T3382" t="s">
        <v>588</v>
      </c>
      <c r="U3382" t="s">
        <v>5329</v>
      </c>
      <c r="V3382" t="s">
        <v>5330</v>
      </c>
      <c r="W3382" t="s">
        <v>588</v>
      </c>
      <c r="X3382" t="str">
        <f t="shared" si="52"/>
        <v>Funcionamiento</v>
      </c>
      <c r="Y3382" t="s">
        <v>2675</v>
      </c>
    </row>
    <row r="3383" spans="1:25" x14ac:dyDescent="0.2">
      <c r="A3383" t="s">
        <v>3177</v>
      </c>
      <c r="B3383" t="s">
        <v>4238</v>
      </c>
      <c r="C3383" s="71" t="s">
        <v>5328</v>
      </c>
      <c r="D3383" t="s">
        <v>583</v>
      </c>
      <c r="E3383" t="s">
        <v>584</v>
      </c>
      <c r="F3383" t="s">
        <v>5252</v>
      </c>
      <c r="G3383" t="s">
        <v>2675</v>
      </c>
      <c r="H3383" t="s">
        <v>171</v>
      </c>
      <c r="I3383" t="s">
        <v>125</v>
      </c>
      <c r="J3383" t="s">
        <v>37</v>
      </c>
      <c r="K3383" t="s">
        <v>586</v>
      </c>
      <c r="L3383" t="s">
        <v>39</v>
      </c>
      <c r="M3383">
        <v>10964769</v>
      </c>
      <c r="N3383">
        <v>0</v>
      </c>
      <c r="O3383">
        <v>10964769</v>
      </c>
      <c r="P3383">
        <v>0</v>
      </c>
      <c r="Q3383" t="s">
        <v>2708</v>
      </c>
      <c r="R3383" t="s">
        <v>3177</v>
      </c>
      <c r="S3383" t="s">
        <v>3286</v>
      </c>
      <c r="T3383" t="s">
        <v>588</v>
      </c>
      <c r="U3383" t="s">
        <v>5329</v>
      </c>
      <c r="V3383" t="s">
        <v>5330</v>
      </c>
      <c r="W3383" t="s">
        <v>588</v>
      </c>
      <c r="X3383" t="str">
        <f t="shared" si="52"/>
        <v>Funcionamiento</v>
      </c>
      <c r="Y3383" t="s">
        <v>2675</v>
      </c>
    </row>
    <row r="3384" spans="1:25" x14ac:dyDescent="0.2">
      <c r="A3384" t="s">
        <v>3177</v>
      </c>
      <c r="B3384" t="s">
        <v>4238</v>
      </c>
      <c r="C3384" s="71" t="s">
        <v>5328</v>
      </c>
      <c r="D3384" t="s">
        <v>583</v>
      </c>
      <c r="E3384" t="s">
        <v>584</v>
      </c>
      <c r="F3384" t="s">
        <v>5252</v>
      </c>
      <c r="G3384" t="s">
        <v>2675</v>
      </c>
      <c r="H3384" t="s">
        <v>178</v>
      </c>
      <c r="I3384" t="s">
        <v>132</v>
      </c>
      <c r="J3384" t="s">
        <v>37</v>
      </c>
      <c r="K3384" t="s">
        <v>586</v>
      </c>
      <c r="L3384" t="s">
        <v>39</v>
      </c>
      <c r="M3384">
        <v>12670398</v>
      </c>
      <c r="N3384">
        <v>0</v>
      </c>
      <c r="O3384">
        <v>12670398</v>
      </c>
      <c r="P3384">
        <v>0</v>
      </c>
      <c r="Q3384" t="s">
        <v>2708</v>
      </c>
      <c r="R3384" t="s">
        <v>3177</v>
      </c>
      <c r="S3384" t="s">
        <v>3286</v>
      </c>
      <c r="T3384" t="s">
        <v>588</v>
      </c>
      <c r="U3384" t="s">
        <v>5329</v>
      </c>
      <c r="V3384" t="s">
        <v>5330</v>
      </c>
      <c r="W3384" t="s">
        <v>588</v>
      </c>
      <c r="X3384" t="str">
        <f t="shared" si="52"/>
        <v>Funcionamiento</v>
      </c>
      <c r="Y3384" t="s">
        <v>2675</v>
      </c>
    </row>
    <row r="3385" spans="1:25" x14ac:dyDescent="0.2">
      <c r="A3385" t="s">
        <v>3177</v>
      </c>
      <c r="B3385" t="s">
        <v>4238</v>
      </c>
      <c r="C3385" s="71" t="s">
        <v>5328</v>
      </c>
      <c r="D3385" t="s">
        <v>583</v>
      </c>
      <c r="E3385" t="s">
        <v>584</v>
      </c>
      <c r="F3385" t="s">
        <v>5252</v>
      </c>
      <c r="G3385" t="s">
        <v>2675</v>
      </c>
      <c r="H3385" t="s">
        <v>164</v>
      </c>
      <c r="I3385" t="s">
        <v>118</v>
      </c>
      <c r="J3385" t="s">
        <v>37</v>
      </c>
      <c r="K3385" t="s">
        <v>586</v>
      </c>
      <c r="L3385" t="s">
        <v>39</v>
      </c>
      <c r="M3385">
        <v>52634596</v>
      </c>
      <c r="N3385">
        <v>0</v>
      </c>
      <c r="O3385">
        <v>52634596</v>
      </c>
      <c r="P3385">
        <v>0</v>
      </c>
      <c r="Q3385" t="s">
        <v>2708</v>
      </c>
      <c r="R3385" t="s">
        <v>3177</v>
      </c>
      <c r="S3385" t="s">
        <v>3286</v>
      </c>
      <c r="T3385" t="s">
        <v>588</v>
      </c>
      <c r="U3385" t="s">
        <v>5329</v>
      </c>
      <c r="V3385" t="s">
        <v>5330</v>
      </c>
      <c r="W3385" t="s">
        <v>588</v>
      </c>
      <c r="X3385" t="str">
        <f t="shared" si="52"/>
        <v>Funcionamiento</v>
      </c>
      <c r="Y3385" t="s">
        <v>2675</v>
      </c>
    </row>
    <row r="3386" spans="1:25" x14ac:dyDescent="0.2">
      <c r="A3386" t="s">
        <v>3177</v>
      </c>
      <c r="B3386" t="s">
        <v>4238</v>
      </c>
      <c r="C3386" s="71" t="s">
        <v>5328</v>
      </c>
      <c r="D3386" t="s">
        <v>583</v>
      </c>
      <c r="E3386" t="s">
        <v>584</v>
      </c>
      <c r="F3386" t="s">
        <v>5252</v>
      </c>
      <c r="G3386" t="s">
        <v>2675</v>
      </c>
      <c r="H3386" t="s">
        <v>166</v>
      </c>
      <c r="I3386" t="s">
        <v>120</v>
      </c>
      <c r="J3386" t="s">
        <v>37</v>
      </c>
      <c r="K3386" t="s">
        <v>586</v>
      </c>
      <c r="L3386" t="s">
        <v>39</v>
      </c>
      <c r="M3386">
        <v>1123666</v>
      </c>
      <c r="N3386">
        <v>0</v>
      </c>
      <c r="O3386">
        <v>1123666</v>
      </c>
      <c r="P3386">
        <v>0</v>
      </c>
      <c r="Q3386" t="s">
        <v>2708</v>
      </c>
      <c r="R3386" t="s">
        <v>3177</v>
      </c>
      <c r="S3386" t="s">
        <v>3286</v>
      </c>
      <c r="T3386" t="s">
        <v>588</v>
      </c>
      <c r="U3386" t="s">
        <v>5329</v>
      </c>
      <c r="V3386" t="s">
        <v>5330</v>
      </c>
      <c r="W3386" t="s">
        <v>588</v>
      </c>
      <c r="X3386" t="str">
        <f t="shared" si="52"/>
        <v>Funcionamiento</v>
      </c>
      <c r="Y3386" t="s">
        <v>2675</v>
      </c>
    </row>
    <row r="3387" spans="1:25" x14ac:dyDescent="0.2">
      <c r="A3387" t="s">
        <v>3177</v>
      </c>
      <c r="B3387" t="s">
        <v>4238</v>
      </c>
      <c r="C3387" s="71" t="s">
        <v>5328</v>
      </c>
      <c r="D3387" t="s">
        <v>583</v>
      </c>
      <c r="E3387" t="s">
        <v>584</v>
      </c>
      <c r="F3387" t="s">
        <v>5252</v>
      </c>
      <c r="G3387" t="s">
        <v>2675</v>
      </c>
      <c r="H3387" t="s">
        <v>181</v>
      </c>
      <c r="I3387" t="s">
        <v>135</v>
      </c>
      <c r="J3387" t="s">
        <v>37</v>
      </c>
      <c r="K3387" t="s">
        <v>586</v>
      </c>
      <c r="L3387" t="s">
        <v>39</v>
      </c>
      <c r="M3387">
        <v>2354967</v>
      </c>
      <c r="N3387">
        <v>0</v>
      </c>
      <c r="O3387">
        <v>2354967</v>
      </c>
      <c r="P3387">
        <v>0</v>
      </c>
      <c r="Q3387" t="s">
        <v>2708</v>
      </c>
      <c r="R3387" t="s">
        <v>3177</v>
      </c>
      <c r="S3387" t="s">
        <v>3286</v>
      </c>
      <c r="T3387" t="s">
        <v>588</v>
      </c>
      <c r="U3387" t="s">
        <v>5329</v>
      </c>
      <c r="V3387" t="s">
        <v>5330</v>
      </c>
      <c r="W3387" t="s">
        <v>588</v>
      </c>
      <c r="X3387" t="str">
        <f t="shared" si="52"/>
        <v>Funcionamiento</v>
      </c>
      <c r="Y3387" t="s">
        <v>2675</v>
      </c>
    </row>
    <row r="3388" spans="1:25" x14ac:dyDescent="0.2">
      <c r="A3388" t="s">
        <v>3139</v>
      </c>
      <c r="B3388" t="s">
        <v>4238</v>
      </c>
      <c r="C3388" s="71" t="s">
        <v>5331</v>
      </c>
      <c r="D3388" t="s">
        <v>583</v>
      </c>
      <c r="E3388" t="s">
        <v>584</v>
      </c>
      <c r="F3388" t="s">
        <v>5252</v>
      </c>
      <c r="G3388" t="s">
        <v>2675</v>
      </c>
      <c r="H3388" t="s">
        <v>172</v>
      </c>
      <c r="I3388" t="s">
        <v>126</v>
      </c>
      <c r="J3388" t="s">
        <v>37</v>
      </c>
      <c r="K3388" t="s">
        <v>586</v>
      </c>
      <c r="L3388" t="s">
        <v>39</v>
      </c>
      <c r="M3388">
        <v>6316100</v>
      </c>
      <c r="N3388">
        <v>0</v>
      </c>
      <c r="O3388">
        <v>6316100</v>
      </c>
      <c r="P3388">
        <v>0</v>
      </c>
      <c r="Q3388" t="s">
        <v>2709</v>
      </c>
      <c r="R3388" t="s">
        <v>3139</v>
      </c>
      <c r="S3388" t="s">
        <v>3292</v>
      </c>
      <c r="T3388" t="s">
        <v>588</v>
      </c>
      <c r="U3388" t="s">
        <v>5332</v>
      </c>
      <c r="V3388" t="s">
        <v>5333</v>
      </c>
      <c r="W3388" t="s">
        <v>588</v>
      </c>
      <c r="X3388" t="str">
        <f t="shared" si="52"/>
        <v>Funcionamiento</v>
      </c>
      <c r="Y3388" t="s">
        <v>2675</v>
      </c>
    </row>
    <row r="3389" spans="1:25" x14ac:dyDescent="0.2">
      <c r="A3389" t="s">
        <v>3139</v>
      </c>
      <c r="B3389" t="s">
        <v>4238</v>
      </c>
      <c r="C3389" s="71" t="s">
        <v>5331</v>
      </c>
      <c r="D3389" t="s">
        <v>583</v>
      </c>
      <c r="E3389" t="s">
        <v>584</v>
      </c>
      <c r="F3389" t="s">
        <v>5252</v>
      </c>
      <c r="G3389" t="s">
        <v>2675</v>
      </c>
      <c r="H3389" t="s">
        <v>173</v>
      </c>
      <c r="I3389" t="s">
        <v>127</v>
      </c>
      <c r="J3389" t="s">
        <v>37</v>
      </c>
      <c r="K3389" t="s">
        <v>586</v>
      </c>
      <c r="L3389" t="s">
        <v>39</v>
      </c>
      <c r="M3389">
        <v>4474400</v>
      </c>
      <c r="N3389">
        <v>0</v>
      </c>
      <c r="O3389">
        <v>4474400</v>
      </c>
      <c r="P3389">
        <v>0</v>
      </c>
      <c r="Q3389" t="s">
        <v>2709</v>
      </c>
      <c r="R3389" t="s">
        <v>3139</v>
      </c>
      <c r="S3389" t="s">
        <v>3292</v>
      </c>
      <c r="T3389" t="s">
        <v>588</v>
      </c>
      <c r="U3389" t="s">
        <v>5332</v>
      </c>
      <c r="V3389" t="s">
        <v>5333</v>
      </c>
      <c r="W3389" t="s">
        <v>588</v>
      </c>
      <c r="X3389" t="str">
        <f t="shared" si="52"/>
        <v>Funcionamiento</v>
      </c>
      <c r="Y3389" t="s">
        <v>2675</v>
      </c>
    </row>
    <row r="3390" spans="1:25" x14ac:dyDescent="0.2">
      <c r="A3390" t="s">
        <v>3139</v>
      </c>
      <c r="B3390" t="s">
        <v>4238</v>
      </c>
      <c r="C3390" s="71" t="s">
        <v>5331</v>
      </c>
      <c r="D3390" t="s">
        <v>583</v>
      </c>
      <c r="E3390" t="s">
        <v>584</v>
      </c>
      <c r="F3390" t="s">
        <v>5252</v>
      </c>
      <c r="G3390" t="s">
        <v>2675</v>
      </c>
      <c r="H3390" t="s">
        <v>176</v>
      </c>
      <c r="I3390" t="s">
        <v>130</v>
      </c>
      <c r="J3390" t="s">
        <v>37</v>
      </c>
      <c r="K3390" t="s">
        <v>586</v>
      </c>
      <c r="L3390" t="s">
        <v>39</v>
      </c>
      <c r="M3390">
        <v>1989300</v>
      </c>
      <c r="N3390">
        <v>0</v>
      </c>
      <c r="O3390">
        <v>1989300</v>
      </c>
      <c r="P3390">
        <v>0</v>
      </c>
      <c r="Q3390" t="s">
        <v>2709</v>
      </c>
      <c r="R3390" t="s">
        <v>3139</v>
      </c>
      <c r="S3390" t="s">
        <v>3292</v>
      </c>
      <c r="T3390" t="s">
        <v>588</v>
      </c>
      <c r="U3390" t="s">
        <v>5332</v>
      </c>
      <c r="V3390" t="s">
        <v>5333</v>
      </c>
      <c r="W3390" t="s">
        <v>588</v>
      </c>
      <c r="X3390" t="str">
        <f t="shared" si="52"/>
        <v>Funcionamiento</v>
      </c>
      <c r="Y3390" t="s">
        <v>2675</v>
      </c>
    </row>
    <row r="3391" spans="1:25" x14ac:dyDescent="0.2">
      <c r="A3391" t="s">
        <v>3139</v>
      </c>
      <c r="B3391" t="s">
        <v>4238</v>
      </c>
      <c r="C3391" s="71" t="s">
        <v>5331</v>
      </c>
      <c r="D3391" t="s">
        <v>583</v>
      </c>
      <c r="E3391" t="s">
        <v>584</v>
      </c>
      <c r="F3391" t="s">
        <v>5252</v>
      </c>
      <c r="G3391" t="s">
        <v>2675</v>
      </c>
      <c r="H3391" t="s">
        <v>175</v>
      </c>
      <c r="I3391" t="s">
        <v>129</v>
      </c>
      <c r="J3391" t="s">
        <v>37</v>
      </c>
      <c r="K3391" t="s">
        <v>586</v>
      </c>
      <c r="L3391" t="s">
        <v>39</v>
      </c>
      <c r="M3391">
        <v>713100</v>
      </c>
      <c r="N3391">
        <v>0</v>
      </c>
      <c r="O3391">
        <v>713100</v>
      </c>
      <c r="P3391">
        <v>0</v>
      </c>
      <c r="Q3391" t="s">
        <v>2709</v>
      </c>
      <c r="R3391" t="s">
        <v>3139</v>
      </c>
      <c r="S3391" t="s">
        <v>3292</v>
      </c>
      <c r="T3391" t="s">
        <v>588</v>
      </c>
      <c r="U3391" t="s">
        <v>5332</v>
      </c>
      <c r="V3391" t="s">
        <v>5333</v>
      </c>
      <c r="W3391" t="s">
        <v>588</v>
      </c>
      <c r="X3391" t="str">
        <f t="shared" si="52"/>
        <v>Funcionamiento</v>
      </c>
      <c r="Y3391" t="s">
        <v>2675</v>
      </c>
    </row>
    <row r="3392" spans="1:25" x14ac:dyDescent="0.2">
      <c r="A3392" t="s">
        <v>3139</v>
      </c>
      <c r="B3392" t="s">
        <v>4238</v>
      </c>
      <c r="C3392" s="71" t="s">
        <v>5331</v>
      </c>
      <c r="D3392" t="s">
        <v>583</v>
      </c>
      <c r="E3392" t="s">
        <v>584</v>
      </c>
      <c r="F3392" t="s">
        <v>5252</v>
      </c>
      <c r="G3392" t="s">
        <v>2675</v>
      </c>
      <c r="H3392" t="s">
        <v>177</v>
      </c>
      <c r="I3392" t="s">
        <v>131</v>
      </c>
      <c r="J3392" t="s">
        <v>37</v>
      </c>
      <c r="K3392" t="s">
        <v>586</v>
      </c>
      <c r="L3392" t="s">
        <v>39</v>
      </c>
      <c r="M3392">
        <v>1326500</v>
      </c>
      <c r="N3392">
        <v>0</v>
      </c>
      <c r="O3392">
        <v>1326500</v>
      </c>
      <c r="P3392">
        <v>0</v>
      </c>
      <c r="Q3392" t="s">
        <v>2709</v>
      </c>
      <c r="R3392" t="s">
        <v>3139</v>
      </c>
      <c r="S3392" t="s">
        <v>3292</v>
      </c>
      <c r="T3392" t="s">
        <v>588</v>
      </c>
      <c r="U3392" t="s">
        <v>5332</v>
      </c>
      <c r="V3392" t="s">
        <v>5333</v>
      </c>
      <c r="W3392" t="s">
        <v>588</v>
      </c>
      <c r="X3392" t="str">
        <f t="shared" si="52"/>
        <v>Funcionamiento</v>
      </c>
      <c r="Y3392" t="s">
        <v>2675</v>
      </c>
    </row>
    <row r="3393" spans="1:25" x14ac:dyDescent="0.2">
      <c r="A3393" t="s">
        <v>3139</v>
      </c>
      <c r="B3393" t="s">
        <v>4238</v>
      </c>
      <c r="C3393" s="71" t="s">
        <v>5331</v>
      </c>
      <c r="D3393" t="s">
        <v>583</v>
      </c>
      <c r="E3393" t="s">
        <v>584</v>
      </c>
      <c r="F3393" t="s">
        <v>5252</v>
      </c>
      <c r="G3393" t="s">
        <v>2675</v>
      </c>
      <c r="H3393" t="s">
        <v>174</v>
      </c>
      <c r="I3393" t="s">
        <v>128</v>
      </c>
      <c r="J3393" t="s">
        <v>37</v>
      </c>
      <c r="K3393" t="s">
        <v>586</v>
      </c>
      <c r="L3393" t="s">
        <v>39</v>
      </c>
      <c r="M3393">
        <v>2651800</v>
      </c>
      <c r="N3393">
        <v>0</v>
      </c>
      <c r="O3393">
        <v>2651800</v>
      </c>
      <c r="P3393">
        <v>0</v>
      </c>
      <c r="Q3393" t="s">
        <v>2709</v>
      </c>
      <c r="R3393" t="s">
        <v>3139</v>
      </c>
      <c r="S3393" t="s">
        <v>3292</v>
      </c>
      <c r="T3393" t="s">
        <v>588</v>
      </c>
      <c r="U3393" t="s">
        <v>5332</v>
      </c>
      <c r="V3393" t="s">
        <v>5333</v>
      </c>
      <c r="W3393" t="s">
        <v>588</v>
      </c>
      <c r="X3393" t="str">
        <f t="shared" si="52"/>
        <v>Funcionamiento</v>
      </c>
      <c r="Y3393" t="s">
        <v>2675</v>
      </c>
    </row>
    <row r="3394" spans="1:25" x14ac:dyDescent="0.2">
      <c r="A3394" t="s">
        <v>3190</v>
      </c>
      <c r="B3394" t="s">
        <v>3182</v>
      </c>
      <c r="C3394" s="71" t="s">
        <v>5334</v>
      </c>
      <c r="D3394" t="s">
        <v>583</v>
      </c>
      <c r="E3394" t="s">
        <v>584</v>
      </c>
      <c r="F3394" t="s">
        <v>5252</v>
      </c>
      <c r="G3394" t="s">
        <v>2675</v>
      </c>
      <c r="H3394" t="s">
        <v>168</v>
      </c>
      <c r="I3394" t="s">
        <v>122</v>
      </c>
      <c r="J3394" t="s">
        <v>37</v>
      </c>
      <c r="K3394" t="s">
        <v>586</v>
      </c>
      <c r="L3394" t="s">
        <v>39</v>
      </c>
      <c r="M3394">
        <v>57983715</v>
      </c>
      <c r="N3394">
        <v>0</v>
      </c>
      <c r="O3394">
        <v>57983715</v>
      </c>
      <c r="P3394">
        <v>0</v>
      </c>
      <c r="Q3394" t="s">
        <v>2710</v>
      </c>
      <c r="R3394" t="s">
        <v>3190</v>
      </c>
      <c r="S3394" t="s">
        <v>4802</v>
      </c>
      <c r="T3394" t="s">
        <v>588</v>
      </c>
      <c r="U3394" t="s">
        <v>5335</v>
      </c>
      <c r="V3394" t="s">
        <v>5336</v>
      </c>
      <c r="W3394" t="s">
        <v>588</v>
      </c>
      <c r="X3394" t="str">
        <f t="shared" ref="X3394:X3457" si="53">IF(LEFT(H3394,1)="C","Inversión","Funcionamiento")</f>
        <v>Funcionamiento</v>
      </c>
      <c r="Y3394" t="s">
        <v>2675</v>
      </c>
    </row>
    <row r="3395" spans="1:25" x14ac:dyDescent="0.2">
      <c r="A3395" t="s">
        <v>3194</v>
      </c>
      <c r="B3395" t="s">
        <v>3198</v>
      </c>
      <c r="C3395" s="71" t="s">
        <v>5337</v>
      </c>
      <c r="D3395" t="s">
        <v>583</v>
      </c>
      <c r="E3395" t="s">
        <v>584</v>
      </c>
      <c r="F3395" t="s">
        <v>5252</v>
      </c>
      <c r="G3395" t="s">
        <v>2675</v>
      </c>
      <c r="H3395" t="s">
        <v>166</v>
      </c>
      <c r="I3395" t="s">
        <v>120</v>
      </c>
      <c r="J3395" t="s">
        <v>37</v>
      </c>
      <c r="K3395" t="s">
        <v>586</v>
      </c>
      <c r="L3395" t="s">
        <v>39</v>
      </c>
      <c r="M3395">
        <v>881307</v>
      </c>
      <c r="N3395">
        <v>0</v>
      </c>
      <c r="O3395">
        <v>881307</v>
      </c>
      <c r="P3395">
        <v>0</v>
      </c>
      <c r="Q3395" t="s">
        <v>2711</v>
      </c>
      <c r="R3395" t="s">
        <v>3194</v>
      </c>
      <c r="S3395" t="s">
        <v>3094</v>
      </c>
      <c r="T3395" t="s">
        <v>588</v>
      </c>
      <c r="U3395" t="s">
        <v>5338</v>
      </c>
      <c r="V3395" t="s">
        <v>5339</v>
      </c>
      <c r="W3395" t="s">
        <v>588</v>
      </c>
      <c r="X3395" t="str">
        <f t="shared" si="53"/>
        <v>Funcionamiento</v>
      </c>
      <c r="Y3395" t="s">
        <v>2675</v>
      </c>
    </row>
    <row r="3396" spans="1:25" x14ac:dyDescent="0.2">
      <c r="A3396" t="s">
        <v>3194</v>
      </c>
      <c r="B3396" t="s">
        <v>3198</v>
      </c>
      <c r="C3396" s="71" t="s">
        <v>5337</v>
      </c>
      <c r="D3396" t="s">
        <v>583</v>
      </c>
      <c r="E3396" t="s">
        <v>584</v>
      </c>
      <c r="F3396" t="s">
        <v>5252</v>
      </c>
      <c r="G3396" t="s">
        <v>2675</v>
      </c>
      <c r="H3396" t="s">
        <v>178</v>
      </c>
      <c r="I3396" t="s">
        <v>132</v>
      </c>
      <c r="J3396" t="s">
        <v>37</v>
      </c>
      <c r="K3396" t="s">
        <v>586</v>
      </c>
      <c r="L3396" t="s">
        <v>39</v>
      </c>
      <c r="M3396">
        <v>3767250</v>
      </c>
      <c r="N3396">
        <v>0</v>
      </c>
      <c r="O3396">
        <v>3767250</v>
      </c>
      <c r="P3396">
        <v>0</v>
      </c>
      <c r="Q3396" t="s">
        <v>2711</v>
      </c>
      <c r="R3396" t="s">
        <v>3194</v>
      </c>
      <c r="S3396" t="s">
        <v>3094</v>
      </c>
      <c r="T3396" t="s">
        <v>588</v>
      </c>
      <c r="U3396" t="s">
        <v>5338</v>
      </c>
      <c r="V3396" t="s">
        <v>5339</v>
      </c>
      <c r="W3396" t="s">
        <v>588</v>
      </c>
      <c r="X3396" t="str">
        <f t="shared" si="53"/>
        <v>Funcionamiento</v>
      </c>
      <c r="Y3396" t="s">
        <v>2675</v>
      </c>
    </row>
    <row r="3397" spans="1:25" x14ac:dyDescent="0.2">
      <c r="A3397" t="s">
        <v>3194</v>
      </c>
      <c r="B3397" t="s">
        <v>3198</v>
      </c>
      <c r="C3397" s="71" t="s">
        <v>5337</v>
      </c>
      <c r="D3397" t="s">
        <v>583</v>
      </c>
      <c r="E3397" t="s">
        <v>584</v>
      </c>
      <c r="F3397" t="s">
        <v>5252</v>
      </c>
      <c r="G3397" t="s">
        <v>2675</v>
      </c>
      <c r="H3397" t="s">
        <v>171</v>
      </c>
      <c r="I3397" t="s">
        <v>125</v>
      </c>
      <c r="J3397" t="s">
        <v>37</v>
      </c>
      <c r="K3397" t="s">
        <v>586</v>
      </c>
      <c r="L3397" t="s">
        <v>39</v>
      </c>
      <c r="M3397">
        <v>3556981</v>
      </c>
      <c r="N3397">
        <v>0</v>
      </c>
      <c r="O3397">
        <v>3556981</v>
      </c>
      <c r="P3397">
        <v>0</v>
      </c>
      <c r="Q3397" t="s">
        <v>2711</v>
      </c>
      <c r="R3397" t="s">
        <v>3194</v>
      </c>
      <c r="S3397" t="s">
        <v>3094</v>
      </c>
      <c r="T3397" t="s">
        <v>588</v>
      </c>
      <c r="U3397" t="s">
        <v>5338</v>
      </c>
      <c r="V3397" t="s">
        <v>5339</v>
      </c>
      <c r="W3397" t="s">
        <v>588</v>
      </c>
      <c r="X3397" t="str">
        <f t="shared" si="53"/>
        <v>Funcionamiento</v>
      </c>
      <c r="Y3397" t="s">
        <v>2675</v>
      </c>
    </row>
    <row r="3398" spans="1:25" x14ac:dyDescent="0.2">
      <c r="A3398" t="s">
        <v>3194</v>
      </c>
      <c r="B3398" t="s">
        <v>3198</v>
      </c>
      <c r="C3398" s="71" t="s">
        <v>5337</v>
      </c>
      <c r="D3398" t="s">
        <v>583</v>
      </c>
      <c r="E3398" t="s">
        <v>584</v>
      </c>
      <c r="F3398" t="s">
        <v>5252</v>
      </c>
      <c r="G3398" t="s">
        <v>2675</v>
      </c>
      <c r="H3398" t="s">
        <v>181</v>
      </c>
      <c r="I3398" t="s">
        <v>135</v>
      </c>
      <c r="J3398" t="s">
        <v>37</v>
      </c>
      <c r="K3398" t="s">
        <v>586</v>
      </c>
      <c r="L3398" t="s">
        <v>39</v>
      </c>
      <c r="M3398">
        <v>2354967</v>
      </c>
      <c r="N3398">
        <v>0</v>
      </c>
      <c r="O3398">
        <v>2354967</v>
      </c>
      <c r="P3398">
        <v>0</v>
      </c>
      <c r="Q3398" t="s">
        <v>2711</v>
      </c>
      <c r="R3398" t="s">
        <v>3194</v>
      </c>
      <c r="S3398" t="s">
        <v>3094</v>
      </c>
      <c r="T3398" t="s">
        <v>588</v>
      </c>
      <c r="U3398" t="s">
        <v>5338</v>
      </c>
      <c r="V3398" t="s">
        <v>5339</v>
      </c>
      <c r="W3398" t="s">
        <v>588</v>
      </c>
      <c r="X3398" t="str">
        <f t="shared" si="53"/>
        <v>Funcionamiento</v>
      </c>
      <c r="Y3398" t="s">
        <v>2675</v>
      </c>
    </row>
    <row r="3399" spans="1:25" x14ac:dyDescent="0.2">
      <c r="A3399" t="s">
        <v>3194</v>
      </c>
      <c r="B3399" t="s">
        <v>3198</v>
      </c>
      <c r="C3399" s="71" t="s">
        <v>5337</v>
      </c>
      <c r="D3399" t="s">
        <v>583</v>
      </c>
      <c r="E3399" t="s">
        <v>584</v>
      </c>
      <c r="F3399" t="s">
        <v>5252</v>
      </c>
      <c r="G3399" t="s">
        <v>2675</v>
      </c>
      <c r="H3399" t="s">
        <v>169</v>
      </c>
      <c r="I3399" t="s">
        <v>123</v>
      </c>
      <c r="J3399" t="s">
        <v>37</v>
      </c>
      <c r="K3399" t="s">
        <v>586</v>
      </c>
      <c r="L3399" t="s">
        <v>39</v>
      </c>
      <c r="M3399">
        <v>2386599</v>
      </c>
      <c r="N3399">
        <v>0</v>
      </c>
      <c r="O3399">
        <v>2386599</v>
      </c>
      <c r="P3399">
        <v>0</v>
      </c>
      <c r="Q3399" t="s">
        <v>2711</v>
      </c>
      <c r="R3399" t="s">
        <v>3194</v>
      </c>
      <c r="S3399" t="s">
        <v>3094</v>
      </c>
      <c r="T3399" t="s">
        <v>588</v>
      </c>
      <c r="U3399" t="s">
        <v>5338</v>
      </c>
      <c r="V3399" t="s">
        <v>5339</v>
      </c>
      <c r="W3399" t="s">
        <v>588</v>
      </c>
      <c r="X3399" t="str">
        <f t="shared" si="53"/>
        <v>Funcionamiento</v>
      </c>
      <c r="Y3399" t="s">
        <v>2675</v>
      </c>
    </row>
    <row r="3400" spans="1:25" x14ac:dyDescent="0.2">
      <c r="A3400" t="s">
        <v>3194</v>
      </c>
      <c r="B3400" t="s">
        <v>3198</v>
      </c>
      <c r="C3400" s="71" t="s">
        <v>5337</v>
      </c>
      <c r="D3400" t="s">
        <v>583</v>
      </c>
      <c r="E3400" t="s">
        <v>584</v>
      </c>
      <c r="F3400" t="s">
        <v>5252</v>
      </c>
      <c r="G3400" t="s">
        <v>2675</v>
      </c>
      <c r="H3400" t="s">
        <v>180</v>
      </c>
      <c r="I3400" t="s">
        <v>134</v>
      </c>
      <c r="J3400" t="s">
        <v>37</v>
      </c>
      <c r="K3400" t="s">
        <v>586</v>
      </c>
      <c r="L3400" t="s">
        <v>39</v>
      </c>
      <c r="M3400">
        <v>267940</v>
      </c>
      <c r="N3400">
        <v>0</v>
      </c>
      <c r="O3400">
        <v>267940</v>
      </c>
      <c r="P3400">
        <v>0</v>
      </c>
      <c r="Q3400" t="s">
        <v>2711</v>
      </c>
      <c r="R3400" t="s">
        <v>3194</v>
      </c>
      <c r="S3400" t="s">
        <v>3094</v>
      </c>
      <c r="T3400" t="s">
        <v>588</v>
      </c>
      <c r="U3400" t="s">
        <v>5338</v>
      </c>
      <c r="V3400" t="s">
        <v>5339</v>
      </c>
      <c r="W3400" t="s">
        <v>588</v>
      </c>
      <c r="X3400" t="str">
        <f t="shared" si="53"/>
        <v>Funcionamiento</v>
      </c>
      <c r="Y3400" t="s">
        <v>2675</v>
      </c>
    </row>
    <row r="3401" spans="1:25" x14ac:dyDescent="0.2">
      <c r="A3401" t="s">
        <v>3194</v>
      </c>
      <c r="B3401" t="s">
        <v>3198</v>
      </c>
      <c r="C3401" s="71" t="s">
        <v>5337</v>
      </c>
      <c r="D3401" t="s">
        <v>583</v>
      </c>
      <c r="E3401" t="s">
        <v>584</v>
      </c>
      <c r="F3401" t="s">
        <v>5252</v>
      </c>
      <c r="G3401" t="s">
        <v>2675</v>
      </c>
      <c r="H3401" t="s">
        <v>164</v>
      </c>
      <c r="I3401" t="s">
        <v>118</v>
      </c>
      <c r="J3401" t="s">
        <v>37</v>
      </c>
      <c r="K3401" t="s">
        <v>586</v>
      </c>
      <c r="L3401" t="s">
        <v>39</v>
      </c>
      <c r="M3401">
        <v>42781893</v>
      </c>
      <c r="N3401">
        <v>0</v>
      </c>
      <c r="O3401">
        <v>42781893</v>
      </c>
      <c r="P3401">
        <v>0</v>
      </c>
      <c r="Q3401" t="s">
        <v>2711</v>
      </c>
      <c r="R3401" t="s">
        <v>3194</v>
      </c>
      <c r="S3401" t="s">
        <v>3094</v>
      </c>
      <c r="T3401" t="s">
        <v>588</v>
      </c>
      <c r="U3401" t="s">
        <v>5338</v>
      </c>
      <c r="V3401" t="s">
        <v>5339</v>
      </c>
      <c r="W3401" t="s">
        <v>588</v>
      </c>
      <c r="X3401" t="str">
        <f t="shared" si="53"/>
        <v>Funcionamiento</v>
      </c>
      <c r="Y3401" t="s">
        <v>2675</v>
      </c>
    </row>
    <row r="3402" spans="1:25" x14ac:dyDescent="0.2">
      <c r="A3402" t="s">
        <v>3194</v>
      </c>
      <c r="B3402" t="s">
        <v>3198</v>
      </c>
      <c r="C3402" s="71" t="s">
        <v>5337</v>
      </c>
      <c r="D3402" t="s">
        <v>583</v>
      </c>
      <c r="E3402" t="s">
        <v>584</v>
      </c>
      <c r="F3402" t="s">
        <v>5252</v>
      </c>
      <c r="G3402" t="s">
        <v>2675</v>
      </c>
      <c r="H3402" t="s">
        <v>167</v>
      </c>
      <c r="I3402" t="s">
        <v>3051</v>
      </c>
      <c r="J3402" t="s">
        <v>37</v>
      </c>
      <c r="K3402" t="s">
        <v>586</v>
      </c>
      <c r="L3402" t="s">
        <v>39</v>
      </c>
      <c r="M3402">
        <v>1230820</v>
      </c>
      <c r="N3402">
        <v>0</v>
      </c>
      <c r="O3402">
        <v>1230820</v>
      </c>
      <c r="P3402">
        <v>0</v>
      </c>
      <c r="Q3402" t="s">
        <v>2711</v>
      </c>
      <c r="R3402" t="s">
        <v>3194</v>
      </c>
      <c r="S3402" t="s">
        <v>3094</v>
      </c>
      <c r="T3402" t="s">
        <v>588</v>
      </c>
      <c r="U3402" t="s">
        <v>5338</v>
      </c>
      <c r="V3402" t="s">
        <v>5339</v>
      </c>
      <c r="W3402" t="s">
        <v>588</v>
      </c>
      <c r="X3402" t="str">
        <f t="shared" si="53"/>
        <v>Funcionamiento</v>
      </c>
      <c r="Y3402" t="s">
        <v>2675</v>
      </c>
    </row>
    <row r="3403" spans="1:25" x14ac:dyDescent="0.2">
      <c r="A3403" t="s">
        <v>3200</v>
      </c>
      <c r="B3403" t="s">
        <v>3198</v>
      </c>
      <c r="C3403" s="71" t="s">
        <v>5340</v>
      </c>
      <c r="D3403" t="s">
        <v>583</v>
      </c>
      <c r="E3403" t="s">
        <v>584</v>
      </c>
      <c r="F3403" t="s">
        <v>5252</v>
      </c>
      <c r="G3403" t="s">
        <v>2675</v>
      </c>
      <c r="H3403" t="s">
        <v>172</v>
      </c>
      <c r="I3403" t="s">
        <v>126</v>
      </c>
      <c r="J3403" t="s">
        <v>37</v>
      </c>
      <c r="K3403" t="s">
        <v>586</v>
      </c>
      <c r="L3403" t="s">
        <v>39</v>
      </c>
      <c r="M3403">
        <v>6602500</v>
      </c>
      <c r="N3403">
        <v>0</v>
      </c>
      <c r="O3403">
        <v>6602500</v>
      </c>
      <c r="P3403">
        <v>0</v>
      </c>
      <c r="Q3403" t="s">
        <v>2712</v>
      </c>
      <c r="R3403" t="s">
        <v>3200</v>
      </c>
      <c r="S3403" t="s">
        <v>5341</v>
      </c>
      <c r="T3403" t="s">
        <v>588</v>
      </c>
      <c r="U3403" t="s">
        <v>5342</v>
      </c>
      <c r="V3403" t="s">
        <v>5343</v>
      </c>
      <c r="W3403" t="s">
        <v>588</v>
      </c>
      <c r="X3403" t="str">
        <f t="shared" si="53"/>
        <v>Funcionamiento</v>
      </c>
      <c r="Y3403" t="s">
        <v>2675</v>
      </c>
    </row>
    <row r="3404" spans="1:25" x14ac:dyDescent="0.2">
      <c r="A3404" t="s">
        <v>3200</v>
      </c>
      <c r="B3404" t="s">
        <v>3198</v>
      </c>
      <c r="C3404" s="71" t="s">
        <v>5340</v>
      </c>
      <c r="D3404" t="s">
        <v>583</v>
      </c>
      <c r="E3404" t="s">
        <v>584</v>
      </c>
      <c r="F3404" t="s">
        <v>5252</v>
      </c>
      <c r="G3404" t="s">
        <v>2675</v>
      </c>
      <c r="H3404" t="s">
        <v>176</v>
      </c>
      <c r="I3404" t="s">
        <v>130</v>
      </c>
      <c r="J3404" t="s">
        <v>37</v>
      </c>
      <c r="K3404" t="s">
        <v>586</v>
      </c>
      <c r="L3404" t="s">
        <v>39</v>
      </c>
      <c r="M3404">
        <v>3624700</v>
      </c>
      <c r="N3404">
        <v>0</v>
      </c>
      <c r="O3404">
        <v>3624700</v>
      </c>
      <c r="P3404">
        <v>0</v>
      </c>
      <c r="Q3404" t="s">
        <v>2712</v>
      </c>
      <c r="R3404" t="s">
        <v>3200</v>
      </c>
      <c r="S3404" t="s">
        <v>5341</v>
      </c>
      <c r="T3404" t="s">
        <v>588</v>
      </c>
      <c r="U3404" t="s">
        <v>5342</v>
      </c>
      <c r="V3404" t="s">
        <v>5343</v>
      </c>
      <c r="W3404" t="s">
        <v>588</v>
      </c>
      <c r="X3404" t="str">
        <f t="shared" si="53"/>
        <v>Funcionamiento</v>
      </c>
      <c r="Y3404" t="s">
        <v>2675</v>
      </c>
    </row>
    <row r="3405" spans="1:25" x14ac:dyDescent="0.2">
      <c r="A3405" t="s">
        <v>3200</v>
      </c>
      <c r="B3405" t="s">
        <v>3198</v>
      </c>
      <c r="C3405" s="71" t="s">
        <v>5340</v>
      </c>
      <c r="D3405" t="s">
        <v>583</v>
      </c>
      <c r="E3405" t="s">
        <v>584</v>
      </c>
      <c r="F3405" t="s">
        <v>5252</v>
      </c>
      <c r="G3405" t="s">
        <v>2675</v>
      </c>
      <c r="H3405" t="s">
        <v>173</v>
      </c>
      <c r="I3405" t="s">
        <v>127</v>
      </c>
      <c r="J3405" t="s">
        <v>37</v>
      </c>
      <c r="K3405" t="s">
        <v>586</v>
      </c>
      <c r="L3405" t="s">
        <v>39</v>
      </c>
      <c r="M3405">
        <v>4677200</v>
      </c>
      <c r="N3405">
        <v>0</v>
      </c>
      <c r="O3405">
        <v>4677200</v>
      </c>
      <c r="P3405">
        <v>0</v>
      </c>
      <c r="Q3405" t="s">
        <v>2712</v>
      </c>
      <c r="R3405" t="s">
        <v>3200</v>
      </c>
      <c r="S3405" t="s">
        <v>5341</v>
      </c>
      <c r="T3405" t="s">
        <v>588</v>
      </c>
      <c r="U3405" t="s">
        <v>5342</v>
      </c>
      <c r="V3405" t="s">
        <v>5343</v>
      </c>
      <c r="W3405" t="s">
        <v>588</v>
      </c>
      <c r="X3405" t="str">
        <f t="shared" si="53"/>
        <v>Funcionamiento</v>
      </c>
      <c r="Y3405" t="s">
        <v>2675</v>
      </c>
    </row>
    <row r="3406" spans="1:25" x14ac:dyDescent="0.2">
      <c r="A3406" t="s">
        <v>3200</v>
      </c>
      <c r="B3406" t="s">
        <v>3198</v>
      </c>
      <c r="C3406" s="71" t="s">
        <v>5340</v>
      </c>
      <c r="D3406" t="s">
        <v>583</v>
      </c>
      <c r="E3406" t="s">
        <v>584</v>
      </c>
      <c r="F3406" t="s">
        <v>5252</v>
      </c>
      <c r="G3406" t="s">
        <v>2675</v>
      </c>
      <c r="H3406" t="s">
        <v>174</v>
      </c>
      <c r="I3406" t="s">
        <v>128</v>
      </c>
      <c r="J3406" t="s">
        <v>37</v>
      </c>
      <c r="K3406" t="s">
        <v>586</v>
      </c>
      <c r="L3406" t="s">
        <v>39</v>
      </c>
      <c r="M3406">
        <v>4832300</v>
      </c>
      <c r="N3406">
        <v>0</v>
      </c>
      <c r="O3406">
        <v>4832300</v>
      </c>
      <c r="P3406">
        <v>0</v>
      </c>
      <c r="Q3406" t="s">
        <v>2712</v>
      </c>
      <c r="R3406" t="s">
        <v>3200</v>
      </c>
      <c r="S3406" t="s">
        <v>5341</v>
      </c>
      <c r="T3406" t="s">
        <v>588</v>
      </c>
      <c r="U3406" t="s">
        <v>5342</v>
      </c>
      <c r="V3406" t="s">
        <v>5343</v>
      </c>
      <c r="W3406" t="s">
        <v>588</v>
      </c>
      <c r="X3406" t="str">
        <f t="shared" si="53"/>
        <v>Funcionamiento</v>
      </c>
      <c r="Y3406" t="s">
        <v>2675</v>
      </c>
    </row>
    <row r="3407" spans="1:25" x14ac:dyDescent="0.2">
      <c r="A3407" t="s">
        <v>3200</v>
      </c>
      <c r="B3407" t="s">
        <v>3198</v>
      </c>
      <c r="C3407" s="71" t="s">
        <v>5340</v>
      </c>
      <c r="D3407" t="s">
        <v>583</v>
      </c>
      <c r="E3407" t="s">
        <v>584</v>
      </c>
      <c r="F3407" t="s">
        <v>5252</v>
      </c>
      <c r="G3407" t="s">
        <v>2675</v>
      </c>
      <c r="H3407" t="s">
        <v>175</v>
      </c>
      <c r="I3407" t="s">
        <v>129</v>
      </c>
      <c r="J3407" t="s">
        <v>37</v>
      </c>
      <c r="K3407" t="s">
        <v>586</v>
      </c>
      <c r="L3407" t="s">
        <v>39</v>
      </c>
      <c r="M3407">
        <v>574200</v>
      </c>
      <c r="N3407">
        <v>0</v>
      </c>
      <c r="O3407">
        <v>574200</v>
      </c>
      <c r="P3407">
        <v>0</v>
      </c>
      <c r="Q3407" t="s">
        <v>2712</v>
      </c>
      <c r="R3407" t="s">
        <v>3200</v>
      </c>
      <c r="S3407" t="s">
        <v>5341</v>
      </c>
      <c r="T3407" t="s">
        <v>588</v>
      </c>
      <c r="U3407" t="s">
        <v>5342</v>
      </c>
      <c r="V3407" t="s">
        <v>5343</v>
      </c>
      <c r="W3407" t="s">
        <v>588</v>
      </c>
      <c r="X3407" t="str">
        <f t="shared" si="53"/>
        <v>Funcionamiento</v>
      </c>
      <c r="Y3407" t="s">
        <v>2675</v>
      </c>
    </row>
    <row r="3408" spans="1:25" x14ac:dyDescent="0.2">
      <c r="A3408" t="s">
        <v>3200</v>
      </c>
      <c r="B3408" t="s">
        <v>3198</v>
      </c>
      <c r="C3408" s="71" t="s">
        <v>5340</v>
      </c>
      <c r="D3408" t="s">
        <v>583</v>
      </c>
      <c r="E3408" t="s">
        <v>584</v>
      </c>
      <c r="F3408" t="s">
        <v>5252</v>
      </c>
      <c r="G3408" t="s">
        <v>2675</v>
      </c>
      <c r="H3408" t="s">
        <v>177</v>
      </c>
      <c r="I3408" t="s">
        <v>131</v>
      </c>
      <c r="J3408" t="s">
        <v>37</v>
      </c>
      <c r="K3408" t="s">
        <v>586</v>
      </c>
      <c r="L3408" t="s">
        <v>39</v>
      </c>
      <c r="M3408">
        <v>2417000</v>
      </c>
      <c r="N3408">
        <v>0</v>
      </c>
      <c r="O3408">
        <v>2417000</v>
      </c>
      <c r="P3408">
        <v>0</v>
      </c>
      <c r="Q3408" t="s">
        <v>2712</v>
      </c>
      <c r="R3408" t="s">
        <v>3200</v>
      </c>
      <c r="S3408" t="s">
        <v>5341</v>
      </c>
      <c r="T3408" t="s">
        <v>588</v>
      </c>
      <c r="U3408" t="s">
        <v>5342</v>
      </c>
      <c r="V3408" t="s">
        <v>5343</v>
      </c>
      <c r="W3408" t="s">
        <v>588</v>
      </c>
      <c r="X3408" t="str">
        <f t="shared" si="53"/>
        <v>Funcionamiento</v>
      </c>
      <c r="Y3408" t="s">
        <v>2675</v>
      </c>
    </row>
    <row r="3409" spans="1:25" x14ac:dyDescent="0.2">
      <c r="A3409" t="s">
        <v>3146</v>
      </c>
      <c r="B3409" t="s">
        <v>5344</v>
      </c>
      <c r="C3409" s="71" t="s">
        <v>5345</v>
      </c>
      <c r="D3409" t="s">
        <v>583</v>
      </c>
      <c r="E3409" t="s">
        <v>584</v>
      </c>
      <c r="F3409" t="s">
        <v>5252</v>
      </c>
      <c r="G3409" t="s">
        <v>2675</v>
      </c>
      <c r="H3409" t="s">
        <v>195</v>
      </c>
      <c r="I3409" t="s">
        <v>150</v>
      </c>
      <c r="J3409" t="s">
        <v>48</v>
      </c>
      <c r="K3409" t="s">
        <v>596</v>
      </c>
      <c r="L3409" t="s">
        <v>39</v>
      </c>
      <c r="M3409">
        <v>17837</v>
      </c>
      <c r="N3409">
        <v>0</v>
      </c>
      <c r="O3409">
        <v>17837</v>
      </c>
      <c r="P3409">
        <v>0</v>
      </c>
      <c r="Q3409" t="s">
        <v>2713</v>
      </c>
      <c r="R3409" t="s">
        <v>3146</v>
      </c>
      <c r="S3409" t="s">
        <v>3579</v>
      </c>
      <c r="T3409" t="s">
        <v>4698</v>
      </c>
      <c r="U3409" t="s">
        <v>5346</v>
      </c>
      <c r="V3409" t="s">
        <v>5347</v>
      </c>
      <c r="W3409" t="s">
        <v>588</v>
      </c>
      <c r="X3409" t="str">
        <f t="shared" si="53"/>
        <v>Funcionamiento</v>
      </c>
      <c r="Y3409" t="s">
        <v>2675</v>
      </c>
    </row>
    <row r="3410" spans="1:25" x14ac:dyDescent="0.2">
      <c r="A3410" t="s">
        <v>3211</v>
      </c>
      <c r="B3410" t="s">
        <v>5348</v>
      </c>
      <c r="C3410" s="71" t="s">
        <v>5349</v>
      </c>
      <c r="D3410" t="s">
        <v>583</v>
      </c>
      <c r="E3410" t="s">
        <v>584</v>
      </c>
      <c r="F3410" t="s">
        <v>5252</v>
      </c>
      <c r="G3410" t="s">
        <v>2675</v>
      </c>
      <c r="H3410" t="s">
        <v>171</v>
      </c>
      <c r="I3410" t="s">
        <v>125</v>
      </c>
      <c r="J3410" t="s">
        <v>37</v>
      </c>
      <c r="K3410" t="s">
        <v>586</v>
      </c>
      <c r="L3410" t="s">
        <v>39</v>
      </c>
      <c r="M3410">
        <v>10497</v>
      </c>
      <c r="N3410">
        <v>0</v>
      </c>
      <c r="O3410">
        <v>10497</v>
      </c>
      <c r="P3410">
        <v>0</v>
      </c>
      <c r="Q3410" t="s">
        <v>2714</v>
      </c>
      <c r="R3410" t="s">
        <v>3211</v>
      </c>
      <c r="S3410" t="s">
        <v>5350</v>
      </c>
      <c r="T3410" t="s">
        <v>588</v>
      </c>
      <c r="U3410" t="s">
        <v>5351</v>
      </c>
      <c r="V3410" t="s">
        <v>5352</v>
      </c>
      <c r="W3410" t="s">
        <v>588</v>
      </c>
      <c r="X3410" t="str">
        <f t="shared" si="53"/>
        <v>Funcionamiento</v>
      </c>
      <c r="Y3410" t="s">
        <v>2675</v>
      </c>
    </row>
    <row r="3411" spans="1:25" x14ac:dyDescent="0.2">
      <c r="A3411" t="s">
        <v>3211</v>
      </c>
      <c r="B3411" t="s">
        <v>5348</v>
      </c>
      <c r="C3411" s="71" t="s">
        <v>5349</v>
      </c>
      <c r="D3411" t="s">
        <v>583</v>
      </c>
      <c r="E3411" t="s">
        <v>584</v>
      </c>
      <c r="F3411" t="s">
        <v>5252</v>
      </c>
      <c r="G3411" t="s">
        <v>2675</v>
      </c>
      <c r="H3411" t="s">
        <v>164</v>
      </c>
      <c r="I3411" t="s">
        <v>118</v>
      </c>
      <c r="J3411" t="s">
        <v>37</v>
      </c>
      <c r="K3411" t="s">
        <v>586</v>
      </c>
      <c r="L3411" t="s">
        <v>39</v>
      </c>
      <c r="M3411">
        <v>49175476</v>
      </c>
      <c r="N3411">
        <v>0</v>
      </c>
      <c r="O3411">
        <v>49175476</v>
      </c>
      <c r="P3411">
        <v>0</v>
      </c>
      <c r="Q3411" t="s">
        <v>2714</v>
      </c>
      <c r="R3411" t="s">
        <v>3211</v>
      </c>
      <c r="S3411" t="s">
        <v>5350</v>
      </c>
      <c r="T3411" t="s">
        <v>588</v>
      </c>
      <c r="U3411" t="s">
        <v>5351</v>
      </c>
      <c r="V3411" t="s">
        <v>5352</v>
      </c>
      <c r="W3411" t="s">
        <v>588</v>
      </c>
      <c r="X3411" t="str">
        <f t="shared" si="53"/>
        <v>Funcionamiento</v>
      </c>
      <c r="Y3411" t="s">
        <v>2675</v>
      </c>
    </row>
    <row r="3412" spans="1:25" x14ac:dyDescent="0.2">
      <c r="A3412" t="s">
        <v>3211</v>
      </c>
      <c r="B3412" t="s">
        <v>5348</v>
      </c>
      <c r="C3412" s="71" t="s">
        <v>5349</v>
      </c>
      <c r="D3412" t="s">
        <v>583</v>
      </c>
      <c r="E3412" t="s">
        <v>584</v>
      </c>
      <c r="F3412" t="s">
        <v>5252</v>
      </c>
      <c r="G3412" t="s">
        <v>2675</v>
      </c>
      <c r="H3412" t="s">
        <v>178</v>
      </c>
      <c r="I3412" t="s">
        <v>132</v>
      </c>
      <c r="J3412" t="s">
        <v>37</v>
      </c>
      <c r="K3412" t="s">
        <v>586</v>
      </c>
      <c r="L3412" t="s">
        <v>39</v>
      </c>
      <c r="M3412">
        <v>12131</v>
      </c>
      <c r="N3412">
        <v>0</v>
      </c>
      <c r="O3412">
        <v>12131</v>
      </c>
      <c r="P3412">
        <v>0</v>
      </c>
      <c r="Q3412" t="s">
        <v>2714</v>
      </c>
      <c r="R3412" t="s">
        <v>3211</v>
      </c>
      <c r="S3412" t="s">
        <v>5350</v>
      </c>
      <c r="T3412" t="s">
        <v>588</v>
      </c>
      <c r="U3412" t="s">
        <v>5351</v>
      </c>
      <c r="V3412" t="s">
        <v>5352</v>
      </c>
      <c r="W3412" t="s">
        <v>588</v>
      </c>
      <c r="X3412" t="str">
        <f t="shared" si="53"/>
        <v>Funcionamiento</v>
      </c>
      <c r="Y3412" t="s">
        <v>2675</v>
      </c>
    </row>
    <row r="3413" spans="1:25" x14ac:dyDescent="0.2">
      <c r="A3413" t="s">
        <v>3211</v>
      </c>
      <c r="B3413" t="s">
        <v>5348</v>
      </c>
      <c r="C3413" s="71" t="s">
        <v>5349</v>
      </c>
      <c r="D3413" t="s">
        <v>583</v>
      </c>
      <c r="E3413" t="s">
        <v>584</v>
      </c>
      <c r="F3413" t="s">
        <v>5252</v>
      </c>
      <c r="G3413" t="s">
        <v>2675</v>
      </c>
      <c r="H3413" t="s">
        <v>167</v>
      </c>
      <c r="I3413" t="s">
        <v>3051</v>
      </c>
      <c r="J3413" t="s">
        <v>37</v>
      </c>
      <c r="K3413" t="s">
        <v>586</v>
      </c>
      <c r="L3413" t="s">
        <v>39</v>
      </c>
      <c r="M3413">
        <v>1450241</v>
      </c>
      <c r="N3413">
        <v>0</v>
      </c>
      <c r="O3413">
        <v>1450241</v>
      </c>
      <c r="P3413">
        <v>0</v>
      </c>
      <c r="Q3413" t="s">
        <v>2714</v>
      </c>
      <c r="R3413" t="s">
        <v>3211</v>
      </c>
      <c r="S3413" t="s">
        <v>5350</v>
      </c>
      <c r="T3413" t="s">
        <v>588</v>
      </c>
      <c r="U3413" t="s">
        <v>5351</v>
      </c>
      <c r="V3413" t="s">
        <v>5352</v>
      </c>
      <c r="W3413" t="s">
        <v>588</v>
      </c>
      <c r="X3413" t="str">
        <f t="shared" si="53"/>
        <v>Funcionamiento</v>
      </c>
      <c r="Y3413" t="s">
        <v>2675</v>
      </c>
    </row>
    <row r="3414" spans="1:25" x14ac:dyDescent="0.2">
      <c r="A3414" t="s">
        <v>3211</v>
      </c>
      <c r="B3414" t="s">
        <v>5348</v>
      </c>
      <c r="C3414" s="71" t="s">
        <v>5349</v>
      </c>
      <c r="D3414" t="s">
        <v>583</v>
      </c>
      <c r="E3414" t="s">
        <v>584</v>
      </c>
      <c r="F3414" t="s">
        <v>5252</v>
      </c>
      <c r="G3414" t="s">
        <v>2675</v>
      </c>
      <c r="H3414" t="s">
        <v>166</v>
      </c>
      <c r="I3414" t="s">
        <v>120</v>
      </c>
      <c r="J3414" t="s">
        <v>37</v>
      </c>
      <c r="K3414" t="s">
        <v>586</v>
      </c>
      <c r="L3414" t="s">
        <v>39</v>
      </c>
      <c r="M3414">
        <v>1048754</v>
      </c>
      <c r="N3414">
        <v>0</v>
      </c>
      <c r="O3414">
        <v>1048754</v>
      </c>
      <c r="P3414">
        <v>0</v>
      </c>
      <c r="Q3414" t="s">
        <v>2714</v>
      </c>
      <c r="R3414" t="s">
        <v>3211</v>
      </c>
      <c r="S3414" t="s">
        <v>5350</v>
      </c>
      <c r="T3414" t="s">
        <v>588</v>
      </c>
      <c r="U3414" t="s">
        <v>5351</v>
      </c>
      <c r="V3414" t="s">
        <v>5352</v>
      </c>
      <c r="W3414" t="s">
        <v>588</v>
      </c>
      <c r="X3414" t="str">
        <f t="shared" si="53"/>
        <v>Funcionamiento</v>
      </c>
      <c r="Y3414" t="s">
        <v>2675</v>
      </c>
    </row>
    <row r="3415" spans="1:25" x14ac:dyDescent="0.2">
      <c r="A3415" t="s">
        <v>3211</v>
      </c>
      <c r="B3415" t="s">
        <v>5348</v>
      </c>
      <c r="C3415" s="71" t="s">
        <v>5349</v>
      </c>
      <c r="D3415" t="s">
        <v>583</v>
      </c>
      <c r="E3415" t="s">
        <v>584</v>
      </c>
      <c r="F3415" t="s">
        <v>5252</v>
      </c>
      <c r="G3415" t="s">
        <v>2675</v>
      </c>
      <c r="H3415" t="s">
        <v>181</v>
      </c>
      <c r="I3415" t="s">
        <v>135</v>
      </c>
      <c r="J3415" t="s">
        <v>37</v>
      </c>
      <c r="K3415" t="s">
        <v>586</v>
      </c>
      <c r="L3415" t="s">
        <v>39</v>
      </c>
      <c r="M3415">
        <v>2354967</v>
      </c>
      <c r="N3415">
        <v>0</v>
      </c>
      <c r="O3415">
        <v>2354967</v>
      </c>
      <c r="P3415">
        <v>0</v>
      </c>
      <c r="Q3415" t="s">
        <v>2714</v>
      </c>
      <c r="R3415" t="s">
        <v>3211</v>
      </c>
      <c r="S3415" t="s">
        <v>5350</v>
      </c>
      <c r="T3415" t="s">
        <v>588</v>
      </c>
      <c r="U3415" t="s">
        <v>5351</v>
      </c>
      <c r="V3415" t="s">
        <v>5352</v>
      </c>
      <c r="W3415" t="s">
        <v>588</v>
      </c>
      <c r="X3415" t="str">
        <f t="shared" si="53"/>
        <v>Funcionamiento</v>
      </c>
      <c r="Y3415" t="s">
        <v>2675</v>
      </c>
    </row>
    <row r="3416" spans="1:25" x14ac:dyDescent="0.2">
      <c r="A3416" t="s">
        <v>3215</v>
      </c>
      <c r="B3416" t="s">
        <v>5348</v>
      </c>
      <c r="C3416" s="71" t="s">
        <v>5353</v>
      </c>
      <c r="D3416" t="s">
        <v>583</v>
      </c>
      <c r="E3416" t="s">
        <v>584</v>
      </c>
      <c r="F3416" t="s">
        <v>5252</v>
      </c>
      <c r="G3416" t="s">
        <v>2675</v>
      </c>
      <c r="H3416" t="s">
        <v>175</v>
      </c>
      <c r="I3416" t="s">
        <v>129</v>
      </c>
      <c r="J3416" t="s">
        <v>37</v>
      </c>
      <c r="K3416" t="s">
        <v>586</v>
      </c>
      <c r="L3416" t="s">
        <v>39</v>
      </c>
      <c r="M3416">
        <v>668600</v>
      </c>
      <c r="N3416">
        <v>0</v>
      </c>
      <c r="O3416">
        <v>668600</v>
      </c>
      <c r="P3416">
        <v>0</v>
      </c>
      <c r="Q3416" t="s">
        <v>2715</v>
      </c>
      <c r="R3416" t="s">
        <v>3215</v>
      </c>
      <c r="S3416" t="s">
        <v>5354</v>
      </c>
      <c r="T3416" t="s">
        <v>588</v>
      </c>
      <c r="U3416" t="s">
        <v>5355</v>
      </c>
      <c r="V3416" t="s">
        <v>5356</v>
      </c>
      <c r="W3416" t="s">
        <v>588</v>
      </c>
      <c r="X3416" t="str">
        <f t="shared" si="53"/>
        <v>Funcionamiento</v>
      </c>
      <c r="Y3416" t="s">
        <v>2675</v>
      </c>
    </row>
    <row r="3417" spans="1:25" x14ac:dyDescent="0.2">
      <c r="A3417" t="s">
        <v>3215</v>
      </c>
      <c r="B3417" t="s">
        <v>5348</v>
      </c>
      <c r="C3417" s="71" t="s">
        <v>5353</v>
      </c>
      <c r="D3417" t="s">
        <v>583</v>
      </c>
      <c r="E3417" t="s">
        <v>584</v>
      </c>
      <c r="F3417" t="s">
        <v>5252</v>
      </c>
      <c r="G3417" t="s">
        <v>2675</v>
      </c>
      <c r="H3417" t="s">
        <v>172</v>
      </c>
      <c r="I3417" t="s">
        <v>126</v>
      </c>
      <c r="J3417" t="s">
        <v>37</v>
      </c>
      <c r="K3417" t="s">
        <v>586</v>
      </c>
      <c r="L3417" t="s">
        <v>39</v>
      </c>
      <c r="M3417">
        <v>6316000</v>
      </c>
      <c r="N3417">
        <v>0</v>
      </c>
      <c r="O3417">
        <v>6316000</v>
      </c>
      <c r="P3417">
        <v>0</v>
      </c>
      <c r="Q3417" t="s">
        <v>2715</v>
      </c>
      <c r="R3417" t="s">
        <v>3215</v>
      </c>
      <c r="S3417" t="s">
        <v>5354</v>
      </c>
      <c r="T3417" t="s">
        <v>588</v>
      </c>
      <c r="U3417" t="s">
        <v>5355</v>
      </c>
      <c r="V3417" t="s">
        <v>5356</v>
      </c>
      <c r="W3417" t="s">
        <v>588</v>
      </c>
      <c r="X3417" t="str">
        <f t="shared" si="53"/>
        <v>Funcionamiento</v>
      </c>
      <c r="Y3417" t="s">
        <v>2675</v>
      </c>
    </row>
    <row r="3418" spans="1:25" x14ac:dyDescent="0.2">
      <c r="A3418" t="s">
        <v>3215</v>
      </c>
      <c r="B3418" t="s">
        <v>5348</v>
      </c>
      <c r="C3418" s="71" t="s">
        <v>5353</v>
      </c>
      <c r="D3418" t="s">
        <v>583</v>
      </c>
      <c r="E3418" t="s">
        <v>584</v>
      </c>
      <c r="F3418" t="s">
        <v>5252</v>
      </c>
      <c r="G3418" t="s">
        <v>2675</v>
      </c>
      <c r="H3418" t="s">
        <v>176</v>
      </c>
      <c r="I3418" t="s">
        <v>130</v>
      </c>
      <c r="J3418" t="s">
        <v>37</v>
      </c>
      <c r="K3418" t="s">
        <v>586</v>
      </c>
      <c r="L3418" t="s">
        <v>39</v>
      </c>
      <c r="M3418">
        <v>1698600</v>
      </c>
      <c r="N3418">
        <v>0</v>
      </c>
      <c r="O3418">
        <v>1698600</v>
      </c>
      <c r="P3418">
        <v>0</v>
      </c>
      <c r="Q3418" t="s">
        <v>2715</v>
      </c>
      <c r="R3418" t="s">
        <v>3215</v>
      </c>
      <c r="S3418" t="s">
        <v>5354</v>
      </c>
      <c r="T3418" t="s">
        <v>588</v>
      </c>
      <c r="U3418" t="s">
        <v>5355</v>
      </c>
      <c r="V3418" t="s">
        <v>5356</v>
      </c>
      <c r="W3418" t="s">
        <v>588</v>
      </c>
      <c r="X3418" t="str">
        <f t="shared" si="53"/>
        <v>Funcionamiento</v>
      </c>
      <c r="Y3418" t="s">
        <v>2675</v>
      </c>
    </row>
    <row r="3419" spans="1:25" x14ac:dyDescent="0.2">
      <c r="A3419" t="s">
        <v>3215</v>
      </c>
      <c r="B3419" t="s">
        <v>5348</v>
      </c>
      <c r="C3419" s="71" t="s">
        <v>5353</v>
      </c>
      <c r="D3419" t="s">
        <v>583</v>
      </c>
      <c r="E3419" t="s">
        <v>584</v>
      </c>
      <c r="F3419" t="s">
        <v>5252</v>
      </c>
      <c r="G3419" t="s">
        <v>2675</v>
      </c>
      <c r="H3419" t="s">
        <v>174</v>
      </c>
      <c r="I3419" t="s">
        <v>128</v>
      </c>
      <c r="J3419" t="s">
        <v>37</v>
      </c>
      <c r="K3419" t="s">
        <v>586</v>
      </c>
      <c r="L3419" t="s">
        <v>39</v>
      </c>
      <c r="M3419">
        <v>2263800</v>
      </c>
      <c r="N3419">
        <v>0</v>
      </c>
      <c r="O3419">
        <v>2263800</v>
      </c>
      <c r="P3419">
        <v>0</v>
      </c>
      <c r="Q3419" t="s">
        <v>2715</v>
      </c>
      <c r="R3419" t="s">
        <v>3215</v>
      </c>
      <c r="S3419" t="s">
        <v>5354</v>
      </c>
      <c r="T3419" t="s">
        <v>588</v>
      </c>
      <c r="U3419" t="s">
        <v>5355</v>
      </c>
      <c r="V3419" t="s">
        <v>5356</v>
      </c>
      <c r="W3419" t="s">
        <v>588</v>
      </c>
      <c r="X3419" t="str">
        <f t="shared" si="53"/>
        <v>Funcionamiento</v>
      </c>
      <c r="Y3419" t="s">
        <v>2675</v>
      </c>
    </row>
    <row r="3420" spans="1:25" x14ac:dyDescent="0.2">
      <c r="A3420" t="s">
        <v>3215</v>
      </c>
      <c r="B3420" t="s">
        <v>5348</v>
      </c>
      <c r="C3420" s="71" t="s">
        <v>5353</v>
      </c>
      <c r="D3420" t="s">
        <v>583</v>
      </c>
      <c r="E3420" t="s">
        <v>584</v>
      </c>
      <c r="F3420" t="s">
        <v>5252</v>
      </c>
      <c r="G3420" t="s">
        <v>2675</v>
      </c>
      <c r="H3420" t="s">
        <v>173</v>
      </c>
      <c r="I3420" t="s">
        <v>127</v>
      </c>
      <c r="J3420" t="s">
        <v>37</v>
      </c>
      <c r="K3420" t="s">
        <v>586</v>
      </c>
      <c r="L3420" t="s">
        <v>39</v>
      </c>
      <c r="M3420">
        <v>4474400</v>
      </c>
      <c r="N3420">
        <v>0</v>
      </c>
      <c r="O3420">
        <v>4474400</v>
      </c>
      <c r="P3420">
        <v>0</v>
      </c>
      <c r="Q3420" t="s">
        <v>2715</v>
      </c>
      <c r="R3420" t="s">
        <v>3215</v>
      </c>
      <c r="S3420" t="s">
        <v>5354</v>
      </c>
      <c r="T3420" t="s">
        <v>588</v>
      </c>
      <c r="U3420" t="s">
        <v>5355</v>
      </c>
      <c r="V3420" t="s">
        <v>5356</v>
      </c>
      <c r="W3420" t="s">
        <v>588</v>
      </c>
      <c r="X3420" t="str">
        <f t="shared" si="53"/>
        <v>Funcionamiento</v>
      </c>
      <c r="Y3420" t="s">
        <v>2675</v>
      </c>
    </row>
    <row r="3421" spans="1:25" x14ac:dyDescent="0.2">
      <c r="A3421" t="s">
        <v>3215</v>
      </c>
      <c r="B3421" t="s">
        <v>5348</v>
      </c>
      <c r="C3421" s="71" t="s">
        <v>5353</v>
      </c>
      <c r="D3421" t="s">
        <v>583</v>
      </c>
      <c r="E3421" t="s">
        <v>584</v>
      </c>
      <c r="F3421" t="s">
        <v>5252</v>
      </c>
      <c r="G3421" t="s">
        <v>2675</v>
      </c>
      <c r="H3421" t="s">
        <v>177</v>
      </c>
      <c r="I3421" t="s">
        <v>131</v>
      </c>
      <c r="J3421" t="s">
        <v>37</v>
      </c>
      <c r="K3421" t="s">
        <v>586</v>
      </c>
      <c r="L3421" t="s">
        <v>39</v>
      </c>
      <c r="M3421">
        <v>1132800</v>
      </c>
      <c r="N3421">
        <v>0</v>
      </c>
      <c r="O3421">
        <v>1132800</v>
      </c>
      <c r="P3421">
        <v>0</v>
      </c>
      <c r="Q3421" t="s">
        <v>2715</v>
      </c>
      <c r="R3421" t="s">
        <v>3215</v>
      </c>
      <c r="S3421" t="s">
        <v>5354</v>
      </c>
      <c r="T3421" t="s">
        <v>588</v>
      </c>
      <c r="U3421" t="s">
        <v>5355</v>
      </c>
      <c r="V3421" t="s">
        <v>5356</v>
      </c>
      <c r="W3421" t="s">
        <v>588</v>
      </c>
      <c r="X3421" t="str">
        <f t="shared" si="53"/>
        <v>Funcionamiento</v>
      </c>
      <c r="Y3421" t="s">
        <v>2675</v>
      </c>
    </row>
    <row r="3422" spans="1:25" x14ac:dyDescent="0.2">
      <c r="A3422" t="s">
        <v>3160</v>
      </c>
      <c r="B3422" t="s">
        <v>3227</v>
      </c>
      <c r="C3422" s="71" t="s">
        <v>5357</v>
      </c>
      <c r="D3422" t="s">
        <v>583</v>
      </c>
      <c r="E3422" t="s">
        <v>584</v>
      </c>
      <c r="F3422" t="s">
        <v>5252</v>
      </c>
      <c r="G3422" t="s">
        <v>2675</v>
      </c>
      <c r="H3422" t="s">
        <v>188</v>
      </c>
      <c r="I3422" t="s">
        <v>143</v>
      </c>
      <c r="J3422" t="s">
        <v>37</v>
      </c>
      <c r="K3422" t="s">
        <v>586</v>
      </c>
      <c r="L3422" t="s">
        <v>39</v>
      </c>
      <c r="M3422">
        <v>420000</v>
      </c>
      <c r="N3422">
        <v>0</v>
      </c>
      <c r="O3422">
        <v>420000</v>
      </c>
      <c r="P3422">
        <v>0</v>
      </c>
      <c r="Q3422" t="s">
        <v>2716</v>
      </c>
      <c r="R3422" t="s">
        <v>3160</v>
      </c>
      <c r="S3422" t="s">
        <v>5358</v>
      </c>
      <c r="T3422" t="s">
        <v>5359</v>
      </c>
      <c r="U3422" t="s">
        <v>5360</v>
      </c>
      <c r="V3422" t="s">
        <v>5361</v>
      </c>
      <c r="W3422" t="s">
        <v>588</v>
      </c>
      <c r="X3422" t="str">
        <f t="shared" si="53"/>
        <v>Funcionamiento</v>
      </c>
      <c r="Y3422" t="s">
        <v>2675</v>
      </c>
    </row>
    <row r="3423" spans="1:25" x14ac:dyDescent="0.2">
      <c r="A3423" t="s">
        <v>3150</v>
      </c>
      <c r="B3423" t="s">
        <v>3243</v>
      </c>
      <c r="C3423" s="71" t="s">
        <v>5362</v>
      </c>
      <c r="D3423" t="s">
        <v>583</v>
      </c>
      <c r="E3423" t="s">
        <v>584</v>
      </c>
      <c r="F3423" t="s">
        <v>3087</v>
      </c>
      <c r="G3423" t="s">
        <v>2675</v>
      </c>
      <c r="H3423" t="s">
        <v>197</v>
      </c>
      <c r="I3423" t="s">
        <v>155</v>
      </c>
      <c r="J3423" t="s">
        <v>37</v>
      </c>
      <c r="K3423" t="s">
        <v>709</v>
      </c>
      <c r="L3423" t="s">
        <v>39</v>
      </c>
      <c r="M3423">
        <v>28962879</v>
      </c>
      <c r="N3423">
        <v>35548</v>
      </c>
      <c r="O3423">
        <v>28998427</v>
      </c>
      <c r="P3423">
        <v>0</v>
      </c>
      <c r="Q3423" t="s">
        <v>2973</v>
      </c>
      <c r="R3423" t="s">
        <v>3150</v>
      </c>
      <c r="S3423" t="s">
        <v>5363</v>
      </c>
      <c r="T3423" t="s">
        <v>5364</v>
      </c>
      <c r="U3423" t="s">
        <v>5365</v>
      </c>
      <c r="V3423" t="s">
        <v>5366</v>
      </c>
      <c r="W3423" t="s">
        <v>588</v>
      </c>
      <c r="X3423" t="str">
        <f t="shared" si="53"/>
        <v>Inversión</v>
      </c>
      <c r="Y3423" t="s">
        <v>626</v>
      </c>
    </row>
    <row r="3424" spans="1:25" x14ac:dyDescent="0.2">
      <c r="A3424" t="s">
        <v>3223</v>
      </c>
      <c r="B3424" t="s">
        <v>3243</v>
      </c>
      <c r="C3424" s="71" t="s">
        <v>5367</v>
      </c>
      <c r="D3424" t="s">
        <v>583</v>
      </c>
      <c r="E3424" t="s">
        <v>602</v>
      </c>
      <c r="F3424" t="s">
        <v>3087</v>
      </c>
      <c r="G3424" t="s">
        <v>2675</v>
      </c>
      <c r="H3424" t="s">
        <v>197</v>
      </c>
      <c r="I3424" t="s">
        <v>155</v>
      </c>
      <c r="J3424" t="s">
        <v>48</v>
      </c>
      <c r="K3424" t="s">
        <v>596</v>
      </c>
      <c r="L3424" t="s">
        <v>39</v>
      </c>
      <c r="M3424">
        <v>14282010</v>
      </c>
      <c r="N3424">
        <v>0</v>
      </c>
      <c r="O3424">
        <v>14282010</v>
      </c>
      <c r="P3424">
        <v>14282010</v>
      </c>
      <c r="Q3424" t="s">
        <v>2974</v>
      </c>
      <c r="R3424" t="s">
        <v>3223</v>
      </c>
      <c r="S3424" t="s">
        <v>588</v>
      </c>
      <c r="T3424" t="s">
        <v>588</v>
      </c>
      <c r="U3424" t="s">
        <v>588</v>
      </c>
      <c r="V3424" t="s">
        <v>588</v>
      </c>
      <c r="W3424" t="s">
        <v>588</v>
      </c>
      <c r="X3424" t="str">
        <f t="shared" si="53"/>
        <v>Inversión</v>
      </c>
      <c r="Y3424" t="s">
        <v>626</v>
      </c>
    </row>
    <row r="3425" spans="1:25" x14ac:dyDescent="0.2">
      <c r="A3425" t="s">
        <v>3229</v>
      </c>
      <c r="B3425" t="s">
        <v>3249</v>
      </c>
      <c r="C3425" s="71" t="s">
        <v>5368</v>
      </c>
      <c r="D3425" t="s">
        <v>583</v>
      </c>
      <c r="E3425" t="s">
        <v>584</v>
      </c>
      <c r="F3425" t="s">
        <v>5252</v>
      </c>
      <c r="G3425" t="s">
        <v>2675</v>
      </c>
      <c r="H3425" t="s">
        <v>164</v>
      </c>
      <c r="I3425" t="s">
        <v>118</v>
      </c>
      <c r="J3425" t="s">
        <v>37</v>
      </c>
      <c r="K3425" t="s">
        <v>586</v>
      </c>
      <c r="L3425" t="s">
        <v>39</v>
      </c>
      <c r="M3425">
        <v>52130312</v>
      </c>
      <c r="N3425">
        <v>0</v>
      </c>
      <c r="O3425">
        <v>52130312</v>
      </c>
      <c r="P3425">
        <v>0</v>
      </c>
      <c r="Q3425" t="s">
        <v>2975</v>
      </c>
      <c r="R3425" t="s">
        <v>3229</v>
      </c>
      <c r="S3425" t="s">
        <v>5369</v>
      </c>
      <c r="T3425" t="s">
        <v>588</v>
      </c>
      <c r="U3425" t="s">
        <v>5370</v>
      </c>
      <c r="V3425" t="s">
        <v>5371</v>
      </c>
      <c r="W3425" t="s">
        <v>588</v>
      </c>
      <c r="X3425" t="str">
        <f t="shared" si="53"/>
        <v>Funcionamiento</v>
      </c>
      <c r="Y3425" t="s">
        <v>2675</v>
      </c>
    </row>
    <row r="3426" spans="1:25" x14ac:dyDescent="0.2">
      <c r="A3426" t="s">
        <v>3229</v>
      </c>
      <c r="B3426" t="s">
        <v>3249</v>
      </c>
      <c r="C3426" s="71" t="s">
        <v>5368</v>
      </c>
      <c r="D3426" t="s">
        <v>583</v>
      </c>
      <c r="E3426" t="s">
        <v>584</v>
      </c>
      <c r="F3426" t="s">
        <v>5252</v>
      </c>
      <c r="G3426" t="s">
        <v>2675</v>
      </c>
      <c r="H3426" t="s">
        <v>166</v>
      </c>
      <c r="I3426" t="s">
        <v>120</v>
      </c>
      <c r="J3426" t="s">
        <v>37</v>
      </c>
      <c r="K3426" t="s">
        <v>586</v>
      </c>
      <c r="L3426" t="s">
        <v>39</v>
      </c>
      <c r="M3426">
        <v>1101633</v>
      </c>
      <c r="N3426">
        <v>0</v>
      </c>
      <c r="O3426">
        <v>1101633</v>
      </c>
      <c r="P3426">
        <v>0</v>
      </c>
      <c r="Q3426" t="s">
        <v>2975</v>
      </c>
      <c r="R3426" t="s">
        <v>3229</v>
      </c>
      <c r="S3426" t="s">
        <v>5369</v>
      </c>
      <c r="T3426" t="s">
        <v>588</v>
      </c>
      <c r="U3426" t="s">
        <v>5370</v>
      </c>
      <c r="V3426" t="s">
        <v>5371</v>
      </c>
      <c r="W3426" t="s">
        <v>588</v>
      </c>
      <c r="X3426" t="str">
        <f t="shared" si="53"/>
        <v>Funcionamiento</v>
      </c>
      <c r="Y3426" t="s">
        <v>2675</v>
      </c>
    </row>
    <row r="3427" spans="1:25" x14ac:dyDescent="0.2">
      <c r="A3427" t="s">
        <v>3229</v>
      </c>
      <c r="B3427" t="s">
        <v>3249</v>
      </c>
      <c r="C3427" s="71" t="s">
        <v>5368</v>
      </c>
      <c r="D3427" t="s">
        <v>583</v>
      </c>
      <c r="E3427" t="s">
        <v>584</v>
      </c>
      <c r="F3427" t="s">
        <v>5252</v>
      </c>
      <c r="G3427" t="s">
        <v>2675</v>
      </c>
      <c r="H3427" t="s">
        <v>178</v>
      </c>
      <c r="I3427" t="s">
        <v>132</v>
      </c>
      <c r="J3427" t="s">
        <v>37</v>
      </c>
      <c r="K3427" t="s">
        <v>586</v>
      </c>
      <c r="L3427" t="s">
        <v>39</v>
      </c>
      <c r="M3427">
        <v>1294769</v>
      </c>
      <c r="N3427">
        <v>0</v>
      </c>
      <c r="O3427">
        <v>1294769</v>
      </c>
      <c r="P3427">
        <v>0</v>
      </c>
      <c r="Q3427" t="s">
        <v>2975</v>
      </c>
      <c r="R3427" t="s">
        <v>3229</v>
      </c>
      <c r="S3427" t="s">
        <v>5369</v>
      </c>
      <c r="T3427" t="s">
        <v>588</v>
      </c>
      <c r="U3427" t="s">
        <v>5370</v>
      </c>
      <c r="V3427" t="s">
        <v>5371</v>
      </c>
      <c r="W3427" t="s">
        <v>588</v>
      </c>
      <c r="X3427" t="str">
        <f t="shared" si="53"/>
        <v>Funcionamiento</v>
      </c>
      <c r="Y3427" t="s">
        <v>2675</v>
      </c>
    </row>
    <row r="3428" spans="1:25" x14ac:dyDescent="0.2">
      <c r="A3428" t="s">
        <v>3229</v>
      </c>
      <c r="B3428" t="s">
        <v>3249</v>
      </c>
      <c r="C3428" s="71" t="s">
        <v>5368</v>
      </c>
      <c r="D3428" t="s">
        <v>583</v>
      </c>
      <c r="E3428" t="s">
        <v>584</v>
      </c>
      <c r="F3428" t="s">
        <v>5252</v>
      </c>
      <c r="G3428" t="s">
        <v>2675</v>
      </c>
      <c r="H3428" t="s">
        <v>169</v>
      </c>
      <c r="I3428" t="s">
        <v>123</v>
      </c>
      <c r="J3428" t="s">
        <v>37</v>
      </c>
      <c r="K3428" t="s">
        <v>586</v>
      </c>
      <c r="L3428" t="s">
        <v>39</v>
      </c>
      <c r="M3428">
        <v>3337060</v>
      </c>
      <c r="N3428">
        <v>0</v>
      </c>
      <c r="O3428">
        <v>3337060</v>
      </c>
      <c r="P3428">
        <v>0</v>
      </c>
      <c r="Q3428" t="s">
        <v>2975</v>
      </c>
      <c r="R3428" t="s">
        <v>3229</v>
      </c>
      <c r="S3428" t="s">
        <v>5369</v>
      </c>
      <c r="T3428" t="s">
        <v>588</v>
      </c>
      <c r="U3428" t="s">
        <v>5370</v>
      </c>
      <c r="V3428" t="s">
        <v>5371</v>
      </c>
      <c r="W3428" t="s">
        <v>588</v>
      </c>
      <c r="X3428" t="str">
        <f t="shared" si="53"/>
        <v>Funcionamiento</v>
      </c>
      <c r="Y3428" t="s">
        <v>2675</v>
      </c>
    </row>
    <row r="3429" spans="1:25" x14ac:dyDescent="0.2">
      <c r="A3429" t="s">
        <v>3229</v>
      </c>
      <c r="B3429" t="s">
        <v>3249</v>
      </c>
      <c r="C3429" s="71" t="s">
        <v>5368</v>
      </c>
      <c r="D3429" t="s">
        <v>583</v>
      </c>
      <c r="E3429" t="s">
        <v>584</v>
      </c>
      <c r="F3429" t="s">
        <v>5252</v>
      </c>
      <c r="G3429" t="s">
        <v>2675</v>
      </c>
      <c r="H3429" t="s">
        <v>557</v>
      </c>
      <c r="I3429" t="s">
        <v>3221</v>
      </c>
      <c r="J3429" t="s">
        <v>37</v>
      </c>
      <c r="K3429" t="s">
        <v>586</v>
      </c>
      <c r="L3429" t="s">
        <v>39</v>
      </c>
      <c r="M3429">
        <v>1508525</v>
      </c>
      <c r="N3429">
        <v>0</v>
      </c>
      <c r="O3429">
        <v>1508525</v>
      </c>
      <c r="P3429">
        <v>0</v>
      </c>
      <c r="Q3429" t="s">
        <v>2975</v>
      </c>
      <c r="R3429" t="s">
        <v>3229</v>
      </c>
      <c r="S3429" t="s">
        <v>5369</v>
      </c>
      <c r="T3429" t="s">
        <v>588</v>
      </c>
      <c r="U3429" t="s">
        <v>5370</v>
      </c>
      <c r="V3429" t="s">
        <v>5371</v>
      </c>
      <c r="W3429" t="s">
        <v>588</v>
      </c>
      <c r="X3429" t="str">
        <f t="shared" si="53"/>
        <v>Funcionamiento</v>
      </c>
      <c r="Y3429" t="s">
        <v>2675</v>
      </c>
    </row>
    <row r="3430" spans="1:25" x14ac:dyDescent="0.2">
      <c r="A3430" t="s">
        <v>3229</v>
      </c>
      <c r="B3430" t="s">
        <v>3249</v>
      </c>
      <c r="C3430" s="71" t="s">
        <v>5368</v>
      </c>
      <c r="D3430" t="s">
        <v>583</v>
      </c>
      <c r="E3430" t="s">
        <v>584</v>
      </c>
      <c r="F3430" t="s">
        <v>5252</v>
      </c>
      <c r="G3430" t="s">
        <v>2675</v>
      </c>
      <c r="H3430" t="s">
        <v>181</v>
      </c>
      <c r="I3430" t="s">
        <v>135</v>
      </c>
      <c r="J3430" t="s">
        <v>37</v>
      </c>
      <c r="K3430" t="s">
        <v>586</v>
      </c>
      <c r="L3430" t="s">
        <v>39</v>
      </c>
      <c r="M3430">
        <v>2354967</v>
      </c>
      <c r="N3430">
        <v>0</v>
      </c>
      <c r="O3430">
        <v>2354967</v>
      </c>
      <c r="P3430">
        <v>0</v>
      </c>
      <c r="Q3430" t="s">
        <v>2975</v>
      </c>
      <c r="R3430" t="s">
        <v>3229</v>
      </c>
      <c r="S3430" t="s">
        <v>5369</v>
      </c>
      <c r="T3430" t="s">
        <v>588</v>
      </c>
      <c r="U3430" t="s">
        <v>5370</v>
      </c>
      <c r="V3430" t="s">
        <v>5371</v>
      </c>
      <c r="W3430" t="s">
        <v>588</v>
      </c>
      <c r="X3430" t="str">
        <f t="shared" si="53"/>
        <v>Funcionamiento</v>
      </c>
      <c r="Y3430" t="s">
        <v>2675</v>
      </c>
    </row>
    <row r="3431" spans="1:25" x14ac:dyDescent="0.2">
      <c r="A3431" t="s">
        <v>3229</v>
      </c>
      <c r="B3431" t="s">
        <v>3249</v>
      </c>
      <c r="C3431" s="71" t="s">
        <v>5368</v>
      </c>
      <c r="D3431" t="s">
        <v>583</v>
      </c>
      <c r="E3431" t="s">
        <v>584</v>
      </c>
      <c r="F3431" t="s">
        <v>5252</v>
      </c>
      <c r="G3431" t="s">
        <v>2675</v>
      </c>
      <c r="H3431" t="s">
        <v>180</v>
      </c>
      <c r="I3431" t="s">
        <v>134</v>
      </c>
      <c r="J3431" t="s">
        <v>37</v>
      </c>
      <c r="K3431" t="s">
        <v>586</v>
      </c>
      <c r="L3431" t="s">
        <v>39</v>
      </c>
      <c r="M3431">
        <v>98364</v>
      </c>
      <c r="N3431">
        <v>0</v>
      </c>
      <c r="O3431">
        <v>98364</v>
      </c>
      <c r="P3431">
        <v>0</v>
      </c>
      <c r="Q3431" t="s">
        <v>2975</v>
      </c>
      <c r="R3431" t="s">
        <v>3229</v>
      </c>
      <c r="S3431" t="s">
        <v>5369</v>
      </c>
      <c r="T3431" t="s">
        <v>588</v>
      </c>
      <c r="U3431" t="s">
        <v>5370</v>
      </c>
      <c r="V3431" t="s">
        <v>5371</v>
      </c>
      <c r="W3431" t="s">
        <v>588</v>
      </c>
      <c r="X3431" t="str">
        <f t="shared" si="53"/>
        <v>Funcionamiento</v>
      </c>
      <c r="Y3431" t="s">
        <v>2675</v>
      </c>
    </row>
    <row r="3432" spans="1:25" x14ac:dyDescent="0.2">
      <c r="A3432" t="s">
        <v>3229</v>
      </c>
      <c r="B3432" t="s">
        <v>3249</v>
      </c>
      <c r="C3432" s="71" t="s">
        <v>5368</v>
      </c>
      <c r="D3432" t="s">
        <v>583</v>
      </c>
      <c r="E3432" t="s">
        <v>584</v>
      </c>
      <c r="F3432" t="s">
        <v>5252</v>
      </c>
      <c r="G3432" t="s">
        <v>2675</v>
      </c>
      <c r="H3432" t="s">
        <v>171</v>
      </c>
      <c r="I3432" t="s">
        <v>125</v>
      </c>
      <c r="J3432" t="s">
        <v>37</v>
      </c>
      <c r="K3432" t="s">
        <v>586</v>
      </c>
      <c r="L3432" t="s">
        <v>39</v>
      </c>
      <c r="M3432">
        <v>924835</v>
      </c>
      <c r="N3432">
        <v>0</v>
      </c>
      <c r="O3432">
        <v>924835</v>
      </c>
      <c r="P3432">
        <v>0</v>
      </c>
      <c r="Q3432" t="s">
        <v>2975</v>
      </c>
      <c r="R3432" t="s">
        <v>3229</v>
      </c>
      <c r="S3432" t="s">
        <v>5369</v>
      </c>
      <c r="T3432" t="s">
        <v>588</v>
      </c>
      <c r="U3432" t="s">
        <v>5370</v>
      </c>
      <c r="V3432" t="s">
        <v>5371</v>
      </c>
      <c r="W3432" t="s">
        <v>588</v>
      </c>
      <c r="X3432" t="str">
        <f t="shared" si="53"/>
        <v>Funcionamiento</v>
      </c>
      <c r="Y3432" t="s">
        <v>2675</v>
      </c>
    </row>
    <row r="3433" spans="1:25" x14ac:dyDescent="0.2">
      <c r="A3433" t="s">
        <v>3235</v>
      </c>
      <c r="B3433" t="s">
        <v>3249</v>
      </c>
      <c r="C3433" s="71" t="s">
        <v>5372</v>
      </c>
      <c r="D3433" t="s">
        <v>583</v>
      </c>
      <c r="E3433" t="s">
        <v>584</v>
      </c>
      <c r="F3433" t="s">
        <v>5252</v>
      </c>
      <c r="G3433" t="s">
        <v>2675</v>
      </c>
      <c r="H3433" t="s">
        <v>175</v>
      </c>
      <c r="I3433" t="s">
        <v>129</v>
      </c>
      <c r="J3433" t="s">
        <v>37</v>
      </c>
      <c r="K3433" t="s">
        <v>586</v>
      </c>
      <c r="L3433" t="s">
        <v>39</v>
      </c>
      <c r="M3433">
        <v>748600</v>
      </c>
      <c r="N3433">
        <v>0</v>
      </c>
      <c r="O3433">
        <v>748600</v>
      </c>
      <c r="P3433">
        <v>0</v>
      </c>
      <c r="Q3433" t="s">
        <v>2976</v>
      </c>
      <c r="R3433" t="s">
        <v>3235</v>
      </c>
      <c r="S3433" t="s">
        <v>5373</v>
      </c>
      <c r="T3433" t="s">
        <v>588</v>
      </c>
      <c r="U3433" t="s">
        <v>5374</v>
      </c>
      <c r="V3433" t="s">
        <v>5375</v>
      </c>
      <c r="W3433" t="s">
        <v>588</v>
      </c>
      <c r="X3433" t="str">
        <f t="shared" si="53"/>
        <v>Funcionamiento</v>
      </c>
      <c r="Y3433" t="s">
        <v>2675</v>
      </c>
    </row>
    <row r="3434" spans="1:25" x14ac:dyDescent="0.2">
      <c r="A3434" t="s">
        <v>3235</v>
      </c>
      <c r="B3434" t="s">
        <v>3249</v>
      </c>
      <c r="C3434" s="71" t="s">
        <v>5372</v>
      </c>
      <c r="D3434" t="s">
        <v>583</v>
      </c>
      <c r="E3434" t="s">
        <v>584</v>
      </c>
      <c r="F3434" t="s">
        <v>5252</v>
      </c>
      <c r="G3434" t="s">
        <v>2675</v>
      </c>
      <c r="H3434" t="s">
        <v>172</v>
      </c>
      <c r="I3434" t="s">
        <v>126</v>
      </c>
      <c r="J3434" t="s">
        <v>37</v>
      </c>
      <c r="K3434" t="s">
        <v>586</v>
      </c>
      <c r="L3434" t="s">
        <v>39</v>
      </c>
      <c r="M3434">
        <v>6716700</v>
      </c>
      <c r="N3434">
        <v>0</v>
      </c>
      <c r="O3434">
        <v>6716700</v>
      </c>
      <c r="P3434">
        <v>0</v>
      </c>
      <c r="Q3434" t="s">
        <v>2976</v>
      </c>
      <c r="R3434" t="s">
        <v>3235</v>
      </c>
      <c r="S3434" t="s">
        <v>5373</v>
      </c>
      <c r="T3434" t="s">
        <v>588</v>
      </c>
      <c r="U3434" t="s">
        <v>5374</v>
      </c>
      <c r="V3434" t="s">
        <v>5375</v>
      </c>
      <c r="W3434" t="s">
        <v>588</v>
      </c>
      <c r="X3434" t="str">
        <f t="shared" si="53"/>
        <v>Funcionamiento</v>
      </c>
      <c r="Y3434" t="s">
        <v>2675</v>
      </c>
    </row>
    <row r="3435" spans="1:25" x14ac:dyDescent="0.2">
      <c r="A3435" t="s">
        <v>3235</v>
      </c>
      <c r="B3435" t="s">
        <v>3249</v>
      </c>
      <c r="C3435" s="71" t="s">
        <v>5372</v>
      </c>
      <c r="D3435" t="s">
        <v>583</v>
      </c>
      <c r="E3435" t="s">
        <v>584</v>
      </c>
      <c r="F3435" t="s">
        <v>5252</v>
      </c>
      <c r="G3435" t="s">
        <v>2675</v>
      </c>
      <c r="H3435" t="s">
        <v>173</v>
      </c>
      <c r="I3435" t="s">
        <v>127</v>
      </c>
      <c r="J3435" t="s">
        <v>37</v>
      </c>
      <c r="K3435" t="s">
        <v>586</v>
      </c>
      <c r="L3435" t="s">
        <v>39</v>
      </c>
      <c r="M3435">
        <v>4758100</v>
      </c>
      <c r="N3435">
        <v>0</v>
      </c>
      <c r="O3435">
        <v>4758100</v>
      </c>
      <c r="P3435">
        <v>0</v>
      </c>
      <c r="Q3435" t="s">
        <v>2976</v>
      </c>
      <c r="R3435" t="s">
        <v>3235</v>
      </c>
      <c r="S3435" t="s">
        <v>5373</v>
      </c>
      <c r="T3435" t="s">
        <v>588</v>
      </c>
      <c r="U3435" t="s">
        <v>5374</v>
      </c>
      <c r="V3435" t="s">
        <v>5375</v>
      </c>
      <c r="W3435" t="s">
        <v>588</v>
      </c>
      <c r="X3435" t="str">
        <f t="shared" si="53"/>
        <v>Funcionamiento</v>
      </c>
      <c r="Y3435" t="s">
        <v>2675</v>
      </c>
    </row>
    <row r="3436" spans="1:25" x14ac:dyDescent="0.2">
      <c r="A3436" t="s">
        <v>3235</v>
      </c>
      <c r="B3436" t="s">
        <v>3249</v>
      </c>
      <c r="C3436" s="71" t="s">
        <v>5372</v>
      </c>
      <c r="D3436" t="s">
        <v>583</v>
      </c>
      <c r="E3436" t="s">
        <v>584</v>
      </c>
      <c r="F3436" t="s">
        <v>5252</v>
      </c>
      <c r="G3436" t="s">
        <v>2675</v>
      </c>
      <c r="H3436" t="s">
        <v>177</v>
      </c>
      <c r="I3436" t="s">
        <v>131</v>
      </c>
      <c r="J3436" t="s">
        <v>37</v>
      </c>
      <c r="K3436" t="s">
        <v>586</v>
      </c>
      <c r="L3436" t="s">
        <v>39</v>
      </c>
      <c r="M3436">
        <v>1407300</v>
      </c>
      <c r="N3436">
        <v>0</v>
      </c>
      <c r="O3436">
        <v>1407300</v>
      </c>
      <c r="P3436">
        <v>0</v>
      </c>
      <c r="Q3436" t="s">
        <v>2976</v>
      </c>
      <c r="R3436" t="s">
        <v>3235</v>
      </c>
      <c r="S3436" t="s">
        <v>5373</v>
      </c>
      <c r="T3436" t="s">
        <v>588</v>
      </c>
      <c r="U3436" t="s">
        <v>5374</v>
      </c>
      <c r="V3436" t="s">
        <v>5375</v>
      </c>
      <c r="W3436" t="s">
        <v>588</v>
      </c>
      <c r="X3436" t="str">
        <f t="shared" si="53"/>
        <v>Funcionamiento</v>
      </c>
      <c r="Y3436" t="s">
        <v>2675</v>
      </c>
    </row>
    <row r="3437" spans="1:25" x14ac:dyDescent="0.2">
      <c r="A3437" t="s">
        <v>3235</v>
      </c>
      <c r="B3437" t="s">
        <v>3249</v>
      </c>
      <c r="C3437" s="71" t="s">
        <v>5372</v>
      </c>
      <c r="D3437" t="s">
        <v>583</v>
      </c>
      <c r="E3437" t="s">
        <v>584</v>
      </c>
      <c r="F3437" t="s">
        <v>5252</v>
      </c>
      <c r="G3437" t="s">
        <v>2675</v>
      </c>
      <c r="H3437" t="s">
        <v>174</v>
      </c>
      <c r="I3437" t="s">
        <v>128</v>
      </c>
      <c r="J3437" t="s">
        <v>37</v>
      </c>
      <c r="K3437" t="s">
        <v>586</v>
      </c>
      <c r="L3437" t="s">
        <v>39</v>
      </c>
      <c r="M3437">
        <v>2813300</v>
      </c>
      <c r="N3437">
        <v>0</v>
      </c>
      <c r="O3437">
        <v>2813300</v>
      </c>
      <c r="P3437">
        <v>0</v>
      </c>
      <c r="Q3437" t="s">
        <v>2976</v>
      </c>
      <c r="R3437" t="s">
        <v>3235</v>
      </c>
      <c r="S3437" t="s">
        <v>5373</v>
      </c>
      <c r="T3437" t="s">
        <v>588</v>
      </c>
      <c r="U3437" t="s">
        <v>5374</v>
      </c>
      <c r="V3437" t="s">
        <v>5375</v>
      </c>
      <c r="W3437" t="s">
        <v>588</v>
      </c>
      <c r="X3437" t="str">
        <f t="shared" si="53"/>
        <v>Funcionamiento</v>
      </c>
      <c r="Y3437" t="s">
        <v>2675</v>
      </c>
    </row>
    <row r="3438" spans="1:25" x14ac:dyDescent="0.2">
      <c r="A3438" t="s">
        <v>3235</v>
      </c>
      <c r="B3438" t="s">
        <v>3249</v>
      </c>
      <c r="C3438" s="71" t="s">
        <v>5372</v>
      </c>
      <c r="D3438" t="s">
        <v>583</v>
      </c>
      <c r="E3438" t="s">
        <v>584</v>
      </c>
      <c r="F3438" t="s">
        <v>5252</v>
      </c>
      <c r="G3438" t="s">
        <v>2675</v>
      </c>
      <c r="H3438" t="s">
        <v>176</v>
      </c>
      <c r="I3438" t="s">
        <v>130</v>
      </c>
      <c r="J3438" t="s">
        <v>37</v>
      </c>
      <c r="K3438" t="s">
        <v>586</v>
      </c>
      <c r="L3438" t="s">
        <v>39</v>
      </c>
      <c r="M3438">
        <v>2110400</v>
      </c>
      <c r="N3438">
        <v>0</v>
      </c>
      <c r="O3438">
        <v>2110400</v>
      </c>
      <c r="P3438">
        <v>0</v>
      </c>
      <c r="Q3438" t="s">
        <v>2976</v>
      </c>
      <c r="R3438" t="s">
        <v>3235</v>
      </c>
      <c r="S3438" t="s">
        <v>5373</v>
      </c>
      <c r="T3438" t="s">
        <v>588</v>
      </c>
      <c r="U3438" t="s">
        <v>5374</v>
      </c>
      <c r="V3438" t="s">
        <v>5375</v>
      </c>
      <c r="W3438" t="s">
        <v>588</v>
      </c>
      <c r="X3438" t="str">
        <f t="shared" si="53"/>
        <v>Funcionamiento</v>
      </c>
      <c r="Y3438" t="s">
        <v>2675</v>
      </c>
    </row>
    <row r="3439" spans="1:25" x14ac:dyDescent="0.2">
      <c r="A3439" t="s">
        <v>3167</v>
      </c>
      <c r="B3439" t="s">
        <v>3863</v>
      </c>
      <c r="C3439" s="71" t="s">
        <v>5376</v>
      </c>
      <c r="D3439" t="s">
        <v>583</v>
      </c>
      <c r="E3439" t="s">
        <v>644</v>
      </c>
      <c r="F3439" t="s">
        <v>3090</v>
      </c>
      <c r="G3439" t="s">
        <v>2675</v>
      </c>
      <c r="H3439" t="s">
        <v>198</v>
      </c>
      <c r="I3439" t="s">
        <v>157</v>
      </c>
      <c r="J3439" t="s">
        <v>37</v>
      </c>
      <c r="K3439" t="s">
        <v>709</v>
      </c>
      <c r="L3439" t="s">
        <v>39</v>
      </c>
      <c r="M3439">
        <v>2450919</v>
      </c>
      <c r="N3439">
        <v>-2450919</v>
      </c>
      <c r="O3439">
        <v>0</v>
      </c>
      <c r="P3439">
        <v>0</v>
      </c>
      <c r="Q3439" t="s">
        <v>2977</v>
      </c>
      <c r="R3439" t="s">
        <v>3167</v>
      </c>
      <c r="S3439" t="s">
        <v>588</v>
      </c>
      <c r="T3439" t="s">
        <v>588</v>
      </c>
      <c r="U3439" t="s">
        <v>588</v>
      </c>
      <c r="V3439" t="s">
        <v>588</v>
      </c>
      <c r="W3439" t="s">
        <v>588</v>
      </c>
      <c r="X3439" t="str">
        <f t="shared" si="53"/>
        <v>Inversión</v>
      </c>
      <c r="Y3439" t="s">
        <v>708</v>
      </c>
    </row>
    <row r="3440" spans="1:25" x14ac:dyDescent="0.2">
      <c r="A3440" t="s">
        <v>3245</v>
      </c>
      <c r="B3440" t="s">
        <v>5377</v>
      </c>
      <c r="C3440" s="71" t="s">
        <v>5378</v>
      </c>
      <c r="D3440" t="s">
        <v>583</v>
      </c>
      <c r="E3440" t="s">
        <v>584</v>
      </c>
      <c r="F3440" t="s">
        <v>5252</v>
      </c>
      <c r="G3440" t="s">
        <v>2675</v>
      </c>
      <c r="H3440" t="s">
        <v>195</v>
      </c>
      <c r="I3440" t="s">
        <v>150</v>
      </c>
      <c r="J3440" t="s">
        <v>48</v>
      </c>
      <c r="K3440" t="s">
        <v>596</v>
      </c>
      <c r="L3440" t="s">
        <v>39</v>
      </c>
      <c r="M3440">
        <v>29542</v>
      </c>
      <c r="N3440">
        <v>0</v>
      </c>
      <c r="O3440">
        <v>29542</v>
      </c>
      <c r="P3440">
        <v>0</v>
      </c>
      <c r="Q3440" t="s">
        <v>2978</v>
      </c>
      <c r="R3440" t="s">
        <v>3245</v>
      </c>
      <c r="S3440" t="s">
        <v>4841</v>
      </c>
      <c r="T3440" t="s">
        <v>5379</v>
      </c>
      <c r="U3440" t="s">
        <v>5380</v>
      </c>
      <c r="V3440" t="s">
        <v>5381</v>
      </c>
      <c r="W3440" t="s">
        <v>588</v>
      </c>
      <c r="X3440" t="str">
        <f t="shared" si="53"/>
        <v>Funcionamiento</v>
      </c>
      <c r="Y3440" t="s">
        <v>2675</v>
      </c>
    </row>
    <row r="3441" spans="1:25" x14ac:dyDescent="0.2">
      <c r="A3441" t="s">
        <v>3166</v>
      </c>
      <c r="B3441" t="s">
        <v>3428</v>
      </c>
      <c r="C3441" s="71" t="s">
        <v>5382</v>
      </c>
      <c r="D3441" t="s">
        <v>583</v>
      </c>
      <c r="E3441" t="s">
        <v>584</v>
      </c>
      <c r="F3441" t="s">
        <v>5252</v>
      </c>
      <c r="G3441" t="s">
        <v>2675</v>
      </c>
      <c r="H3441" t="s">
        <v>181</v>
      </c>
      <c r="I3441" t="s">
        <v>135</v>
      </c>
      <c r="J3441" t="s">
        <v>37</v>
      </c>
      <c r="K3441" t="s">
        <v>586</v>
      </c>
      <c r="L3441" t="s">
        <v>39</v>
      </c>
      <c r="M3441">
        <v>2354967</v>
      </c>
      <c r="N3441">
        <v>0</v>
      </c>
      <c r="O3441">
        <v>2354967</v>
      </c>
      <c r="P3441">
        <v>0</v>
      </c>
      <c r="Q3441" t="s">
        <v>2979</v>
      </c>
      <c r="R3441" t="s">
        <v>3166</v>
      </c>
      <c r="S3441" t="s">
        <v>5383</v>
      </c>
      <c r="T3441" t="s">
        <v>588</v>
      </c>
      <c r="U3441" t="s">
        <v>5384</v>
      </c>
      <c r="V3441" t="s">
        <v>5385</v>
      </c>
      <c r="W3441" t="s">
        <v>588</v>
      </c>
      <c r="X3441" t="str">
        <f t="shared" si="53"/>
        <v>Funcionamiento</v>
      </c>
      <c r="Y3441" t="s">
        <v>2675</v>
      </c>
    </row>
    <row r="3442" spans="1:25" x14ac:dyDescent="0.2">
      <c r="A3442" t="s">
        <v>3166</v>
      </c>
      <c r="B3442" t="s">
        <v>3428</v>
      </c>
      <c r="C3442" s="71" t="s">
        <v>5382</v>
      </c>
      <c r="D3442" t="s">
        <v>583</v>
      </c>
      <c r="E3442" t="s">
        <v>584</v>
      </c>
      <c r="F3442" t="s">
        <v>5252</v>
      </c>
      <c r="G3442" t="s">
        <v>2675</v>
      </c>
      <c r="H3442" t="s">
        <v>169</v>
      </c>
      <c r="I3442" t="s">
        <v>123</v>
      </c>
      <c r="J3442" t="s">
        <v>37</v>
      </c>
      <c r="K3442" t="s">
        <v>586</v>
      </c>
      <c r="L3442" t="s">
        <v>39</v>
      </c>
      <c r="M3442">
        <v>952666</v>
      </c>
      <c r="N3442">
        <v>0</v>
      </c>
      <c r="O3442">
        <v>952666</v>
      </c>
      <c r="P3442">
        <v>0</v>
      </c>
      <c r="Q3442" t="s">
        <v>2979</v>
      </c>
      <c r="R3442" t="s">
        <v>3166</v>
      </c>
      <c r="S3442" t="s">
        <v>5383</v>
      </c>
      <c r="T3442" t="s">
        <v>588</v>
      </c>
      <c r="U3442" t="s">
        <v>5384</v>
      </c>
      <c r="V3442" t="s">
        <v>5385</v>
      </c>
      <c r="W3442" t="s">
        <v>588</v>
      </c>
      <c r="X3442" t="str">
        <f t="shared" si="53"/>
        <v>Funcionamiento</v>
      </c>
      <c r="Y3442" t="s">
        <v>2675</v>
      </c>
    </row>
    <row r="3443" spans="1:25" x14ac:dyDescent="0.2">
      <c r="A3443" t="s">
        <v>3166</v>
      </c>
      <c r="B3443" t="s">
        <v>3428</v>
      </c>
      <c r="C3443" s="71" t="s">
        <v>5382</v>
      </c>
      <c r="D3443" t="s">
        <v>583</v>
      </c>
      <c r="E3443" t="s">
        <v>584</v>
      </c>
      <c r="F3443" t="s">
        <v>5252</v>
      </c>
      <c r="G3443" t="s">
        <v>2675</v>
      </c>
      <c r="H3443" t="s">
        <v>557</v>
      </c>
      <c r="I3443" t="s">
        <v>3221</v>
      </c>
      <c r="J3443" t="s">
        <v>37</v>
      </c>
      <c r="K3443" t="s">
        <v>586</v>
      </c>
      <c r="L3443" t="s">
        <v>39</v>
      </c>
      <c r="M3443">
        <v>1487955</v>
      </c>
      <c r="N3443">
        <v>0</v>
      </c>
      <c r="O3443">
        <v>1487955</v>
      </c>
      <c r="P3443">
        <v>0</v>
      </c>
      <c r="Q3443" t="s">
        <v>2979</v>
      </c>
      <c r="R3443" t="s">
        <v>3166</v>
      </c>
      <c r="S3443" t="s">
        <v>5383</v>
      </c>
      <c r="T3443" t="s">
        <v>588</v>
      </c>
      <c r="U3443" t="s">
        <v>5384</v>
      </c>
      <c r="V3443" t="s">
        <v>5385</v>
      </c>
      <c r="W3443" t="s">
        <v>588</v>
      </c>
      <c r="X3443" t="str">
        <f t="shared" si="53"/>
        <v>Funcionamiento</v>
      </c>
      <c r="Y3443" t="s">
        <v>2675</v>
      </c>
    </row>
    <row r="3444" spans="1:25" x14ac:dyDescent="0.2">
      <c r="A3444" t="s">
        <v>3166</v>
      </c>
      <c r="B3444" t="s">
        <v>3428</v>
      </c>
      <c r="C3444" s="71" t="s">
        <v>5382</v>
      </c>
      <c r="D3444" t="s">
        <v>583</v>
      </c>
      <c r="E3444" t="s">
        <v>584</v>
      </c>
      <c r="F3444" t="s">
        <v>5252</v>
      </c>
      <c r="G3444" t="s">
        <v>2675</v>
      </c>
      <c r="H3444" t="s">
        <v>164</v>
      </c>
      <c r="I3444" t="s">
        <v>118</v>
      </c>
      <c r="J3444" t="s">
        <v>37</v>
      </c>
      <c r="K3444" t="s">
        <v>586</v>
      </c>
      <c r="L3444" t="s">
        <v>39</v>
      </c>
      <c r="M3444">
        <v>51847687</v>
      </c>
      <c r="N3444">
        <v>0</v>
      </c>
      <c r="O3444">
        <v>51847687</v>
      </c>
      <c r="P3444">
        <v>0</v>
      </c>
      <c r="Q3444" t="s">
        <v>2979</v>
      </c>
      <c r="R3444" t="s">
        <v>3166</v>
      </c>
      <c r="S3444" t="s">
        <v>5383</v>
      </c>
      <c r="T3444" t="s">
        <v>588</v>
      </c>
      <c r="U3444" t="s">
        <v>5384</v>
      </c>
      <c r="V3444" t="s">
        <v>5385</v>
      </c>
      <c r="W3444" t="s">
        <v>588</v>
      </c>
      <c r="X3444" t="str">
        <f t="shared" si="53"/>
        <v>Funcionamiento</v>
      </c>
      <c r="Y3444" t="s">
        <v>2675</v>
      </c>
    </row>
    <row r="3445" spans="1:25" x14ac:dyDescent="0.2">
      <c r="A3445" t="s">
        <v>3166</v>
      </c>
      <c r="B3445" t="s">
        <v>3428</v>
      </c>
      <c r="C3445" s="71" t="s">
        <v>5382</v>
      </c>
      <c r="D3445" t="s">
        <v>583</v>
      </c>
      <c r="E3445" t="s">
        <v>584</v>
      </c>
      <c r="F3445" t="s">
        <v>5252</v>
      </c>
      <c r="G3445" t="s">
        <v>2675</v>
      </c>
      <c r="H3445" t="s">
        <v>166</v>
      </c>
      <c r="I3445" t="s">
        <v>120</v>
      </c>
      <c r="J3445" t="s">
        <v>37</v>
      </c>
      <c r="K3445" t="s">
        <v>586</v>
      </c>
      <c r="L3445" t="s">
        <v>39</v>
      </c>
      <c r="M3445">
        <v>1088414</v>
      </c>
      <c r="N3445">
        <v>0</v>
      </c>
      <c r="O3445">
        <v>1088414</v>
      </c>
      <c r="P3445">
        <v>0</v>
      </c>
      <c r="Q3445" t="s">
        <v>2979</v>
      </c>
      <c r="R3445" t="s">
        <v>3166</v>
      </c>
      <c r="S3445" t="s">
        <v>5383</v>
      </c>
      <c r="T3445" t="s">
        <v>588</v>
      </c>
      <c r="U3445" t="s">
        <v>5384</v>
      </c>
      <c r="V3445" t="s">
        <v>5385</v>
      </c>
      <c r="W3445" t="s">
        <v>588</v>
      </c>
      <c r="X3445" t="str">
        <f t="shared" si="53"/>
        <v>Funcionamiento</v>
      </c>
      <c r="Y3445" t="s">
        <v>2675</v>
      </c>
    </row>
    <row r="3446" spans="1:25" x14ac:dyDescent="0.2">
      <c r="A3446" t="s">
        <v>3282</v>
      </c>
      <c r="B3446" t="s">
        <v>3428</v>
      </c>
      <c r="C3446" s="71" t="s">
        <v>5386</v>
      </c>
      <c r="D3446" t="s">
        <v>583</v>
      </c>
      <c r="E3446" t="s">
        <v>584</v>
      </c>
      <c r="F3446" t="s">
        <v>5252</v>
      </c>
      <c r="G3446" t="s">
        <v>2675</v>
      </c>
      <c r="H3446" t="s">
        <v>177</v>
      </c>
      <c r="I3446" t="s">
        <v>131</v>
      </c>
      <c r="J3446" t="s">
        <v>37</v>
      </c>
      <c r="K3446" t="s">
        <v>586</v>
      </c>
      <c r="L3446" t="s">
        <v>39</v>
      </c>
      <c r="M3446">
        <v>1209900</v>
      </c>
      <c r="N3446">
        <v>0</v>
      </c>
      <c r="O3446">
        <v>1209900</v>
      </c>
      <c r="P3446">
        <v>0</v>
      </c>
      <c r="Q3446" t="s">
        <v>2980</v>
      </c>
      <c r="R3446" t="s">
        <v>3282</v>
      </c>
      <c r="S3446" t="s">
        <v>5387</v>
      </c>
      <c r="T3446" t="s">
        <v>588</v>
      </c>
      <c r="U3446" t="s">
        <v>5388</v>
      </c>
      <c r="V3446" t="s">
        <v>5389</v>
      </c>
      <c r="W3446" t="s">
        <v>588</v>
      </c>
      <c r="X3446" t="str">
        <f t="shared" si="53"/>
        <v>Funcionamiento</v>
      </c>
      <c r="Y3446" t="s">
        <v>2675</v>
      </c>
    </row>
    <row r="3447" spans="1:25" x14ac:dyDescent="0.2">
      <c r="A3447" t="s">
        <v>3282</v>
      </c>
      <c r="B3447" t="s">
        <v>3428</v>
      </c>
      <c r="C3447" s="71" t="s">
        <v>5386</v>
      </c>
      <c r="D3447" t="s">
        <v>583</v>
      </c>
      <c r="E3447" t="s">
        <v>584</v>
      </c>
      <c r="F3447" t="s">
        <v>5252</v>
      </c>
      <c r="G3447" t="s">
        <v>2675</v>
      </c>
      <c r="H3447" t="s">
        <v>175</v>
      </c>
      <c r="I3447" t="s">
        <v>129</v>
      </c>
      <c r="J3447" t="s">
        <v>37</v>
      </c>
      <c r="K3447" t="s">
        <v>586</v>
      </c>
      <c r="L3447" t="s">
        <v>39</v>
      </c>
      <c r="M3447">
        <v>713800</v>
      </c>
      <c r="N3447">
        <v>0</v>
      </c>
      <c r="O3447">
        <v>713800</v>
      </c>
      <c r="P3447">
        <v>0</v>
      </c>
      <c r="Q3447" t="s">
        <v>2980</v>
      </c>
      <c r="R3447" t="s">
        <v>3282</v>
      </c>
      <c r="S3447" t="s">
        <v>5387</v>
      </c>
      <c r="T3447" t="s">
        <v>588</v>
      </c>
      <c r="U3447" t="s">
        <v>5388</v>
      </c>
      <c r="V3447" t="s">
        <v>5389</v>
      </c>
      <c r="W3447" t="s">
        <v>588</v>
      </c>
      <c r="X3447" t="str">
        <f t="shared" si="53"/>
        <v>Funcionamiento</v>
      </c>
      <c r="Y3447" t="s">
        <v>2675</v>
      </c>
    </row>
    <row r="3448" spans="1:25" x14ac:dyDescent="0.2">
      <c r="A3448" t="s">
        <v>3282</v>
      </c>
      <c r="B3448" t="s">
        <v>3428</v>
      </c>
      <c r="C3448" s="71" t="s">
        <v>5386</v>
      </c>
      <c r="D3448" t="s">
        <v>583</v>
      </c>
      <c r="E3448" t="s">
        <v>584</v>
      </c>
      <c r="F3448" t="s">
        <v>5252</v>
      </c>
      <c r="G3448" t="s">
        <v>2675</v>
      </c>
      <c r="H3448" t="s">
        <v>176</v>
      </c>
      <c r="I3448" t="s">
        <v>130</v>
      </c>
      <c r="J3448" t="s">
        <v>37</v>
      </c>
      <c r="K3448" t="s">
        <v>586</v>
      </c>
      <c r="L3448" t="s">
        <v>39</v>
      </c>
      <c r="M3448">
        <v>1814600</v>
      </c>
      <c r="N3448">
        <v>0</v>
      </c>
      <c r="O3448">
        <v>1814600</v>
      </c>
      <c r="P3448">
        <v>0</v>
      </c>
      <c r="Q3448" t="s">
        <v>2980</v>
      </c>
      <c r="R3448" t="s">
        <v>3282</v>
      </c>
      <c r="S3448" t="s">
        <v>5387</v>
      </c>
      <c r="T3448" t="s">
        <v>588</v>
      </c>
      <c r="U3448" t="s">
        <v>5388</v>
      </c>
      <c r="V3448" t="s">
        <v>5389</v>
      </c>
      <c r="W3448" t="s">
        <v>588</v>
      </c>
      <c r="X3448" t="str">
        <f t="shared" si="53"/>
        <v>Funcionamiento</v>
      </c>
      <c r="Y3448" t="s">
        <v>2675</v>
      </c>
    </row>
    <row r="3449" spans="1:25" x14ac:dyDescent="0.2">
      <c r="A3449" t="s">
        <v>3282</v>
      </c>
      <c r="B3449" t="s">
        <v>3428</v>
      </c>
      <c r="C3449" s="71" t="s">
        <v>5386</v>
      </c>
      <c r="D3449" t="s">
        <v>583</v>
      </c>
      <c r="E3449" t="s">
        <v>584</v>
      </c>
      <c r="F3449" t="s">
        <v>5252</v>
      </c>
      <c r="G3449" t="s">
        <v>2675</v>
      </c>
      <c r="H3449" t="s">
        <v>174</v>
      </c>
      <c r="I3449" t="s">
        <v>128</v>
      </c>
      <c r="J3449" t="s">
        <v>37</v>
      </c>
      <c r="K3449" t="s">
        <v>586</v>
      </c>
      <c r="L3449" t="s">
        <v>39</v>
      </c>
      <c r="M3449">
        <v>2418600</v>
      </c>
      <c r="N3449">
        <v>0</v>
      </c>
      <c r="O3449">
        <v>2418600</v>
      </c>
      <c r="P3449">
        <v>0</v>
      </c>
      <c r="Q3449" t="s">
        <v>2980</v>
      </c>
      <c r="R3449" t="s">
        <v>3282</v>
      </c>
      <c r="S3449" t="s">
        <v>5387</v>
      </c>
      <c r="T3449" t="s">
        <v>588</v>
      </c>
      <c r="U3449" t="s">
        <v>5388</v>
      </c>
      <c r="V3449" t="s">
        <v>5389</v>
      </c>
      <c r="W3449" t="s">
        <v>588</v>
      </c>
      <c r="X3449" t="str">
        <f t="shared" si="53"/>
        <v>Funcionamiento</v>
      </c>
      <c r="Y3449" t="s">
        <v>2675</v>
      </c>
    </row>
    <row r="3450" spans="1:25" x14ac:dyDescent="0.2">
      <c r="A3450" t="s">
        <v>3282</v>
      </c>
      <c r="B3450" t="s">
        <v>3428</v>
      </c>
      <c r="C3450" s="71" t="s">
        <v>5386</v>
      </c>
      <c r="D3450" t="s">
        <v>583</v>
      </c>
      <c r="E3450" t="s">
        <v>584</v>
      </c>
      <c r="F3450" t="s">
        <v>5252</v>
      </c>
      <c r="G3450" t="s">
        <v>2675</v>
      </c>
      <c r="H3450" t="s">
        <v>172</v>
      </c>
      <c r="I3450" t="s">
        <v>126</v>
      </c>
      <c r="J3450" t="s">
        <v>37</v>
      </c>
      <c r="K3450" t="s">
        <v>586</v>
      </c>
      <c r="L3450" t="s">
        <v>39</v>
      </c>
      <c r="M3450">
        <v>6430500</v>
      </c>
      <c r="N3450">
        <v>0</v>
      </c>
      <c r="O3450">
        <v>6430500</v>
      </c>
      <c r="P3450">
        <v>0</v>
      </c>
      <c r="Q3450" t="s">
        <v>2980</v>
      </c>
      <c r="R3450" t="s">
        <v>3282</v>
      </c>
      <c r="S3450" t="s">
        <v>5387</v>
      </c>
      <c r="T3450" t="s">
        <v>588</v>
      </c>
      <c r="U3450" t="s">
        <v>5388</v>
      </c>
      <c r="V3450" t="s">
        <v>5389</v>
      </c>
      <c r="W3450" t="s">
        <v>588</v>
      </c>
      <c r="X3450" t="str">
        <f t="shared" si="53"/>
        <v>Funcionamiento</v>
      </c>
      <c r="Y3450" t="s">
        <v>2675</v>
      </c>
    </row>
    <row r="3451" spans="1:25" x14ac:dyDescent="0.2">
      <c r="A3451" t="s">
        <v>3282</v>
      </c>
      <c r="B3451" t="s">
        <v>3428</v>
      </c>
      <c r="C3451" s="71" t="s">
        <v>5386</v>
      </c>
      <c r="D3451" t="s">
        <v>583</v>
      </c>
      <c r="E3451" t="s">
        <v>584</v>
      </c>
      <c r="F3451" t="s">
        <v>5252</v>
      </c>
      <c r="G3451" t="s">
        <v>2675</v>
      </c>
      <c r="H3451" t="s">
        <v>173</v>
      </c>
      <c r="I3451" t="s">
        <v>127</v>
      </c>
      <c r="J3451" t="s">
        <v>37</v>
      </c>
      <c r="K3451" t="s">
        <v>586</v>
      </c>
      <c r="L3451" t="s">
        <v>39</v>
      </c>
      <c r="M3451">
        <v>4555400</v>
      </c>
      <c r="N3451">
        <v>0</v>
      </c>
      <c r="O3451">
        <v>4555400</v>
      </c>
      <c r="P3451">
        <v>0</v>
      </c>
      <c r="Q3451" t="s">
        <v>2980</v>
      </c>
      <c r="R3451" t="s">
        <v>3282</v>
      </c>
      <c r="S3451" t="s">
        <v>5387</v>
      </c>
      <c r="T3451" t="s">
        <v>588</v>
      </c>
      <c r="U3451" t="s">
        <v>5388</v>
      </c>
      <c r="V3451" t="s">
        <v>5389</v>
      </c>
      <c r="W3451" t="s">
        <v>588</v>
      </c>
      <c r="X3451" t="str">
        <f t="shared" si="53"/>
        <v>Funcionamiento</v>
      </c>
      <c r="Y3451" t="s">
        <v>2675</v>
      </c>
    </row>
    <row r="3452" spans="1:25" x14ac:dyDescent="0.2">
      <c r="A3452" t="s">
        <v>3262</v>
      </c>
      <c r="B3452" t="s">
        <v>3582</v>
      </c>
      <c r="C3452" s="71" t="s">
        <v>5390</v>
      </c>
      <c r="D3452" t="s">
        <v>583</v>
      </c>
      <c r="E3452" t="s">
        <v>584</v>
      </c>
      <c r="F3452" t="s">
        <v>5252</v>
      </c>
      <c r="G3452" t="s">
        <v>2675</v>
      </c>
      <c r="H3452" t="s">
        <v>191</v>
      </c>
      <c r="I3452" t="s">
        <v>146</v>
      </c>
      <c r="J3452" t="s">
        <v>48</v>
      </c>
      <c r="K3452" t="s">
        <v>596</v>
      </c>
      <c r="L3452" t="s">
        <v>39</v>
      </c>
      <c r="M3452">
        <v>271546</v>
      </c>
      <c r="N3452">
        <v>0</v>
      </c>
      <c r="O3452">
        <v>271546</v>
      </c>
      <c r="P3452">
        <v>0</v>
      </c>
      <c r="Q3452" t="s">
        <v>2981</v>
      </c>
      <c r="R3452" t="s">
        <v>3262</v>
      </c>
      <c r="S3452" t="s">
        <v>5012</v>
      </c>
      <c r="T3452" t="s">
        <v>5391</v>
      </c>
      <c r="U3452" t="s">
        <v>5392</v>
      </c>
      <c r="V3452" t="s">
        <v>5393</v>
      </c>
      <c r="W3452" t="s">
        <v>588</v>
      </c>
      <c r="X3452" t="str">
        <f t="shared" si="53"/>
        <v>Funcionamiento</v>
      </c>
      <c r="Y3452" t="s">
        <v>2675</v>
      </c>
    </row>
    <row r="3453" spans="1:25" x14ac:dyDescent="0.2">
      <c r="A3453" t="s">
        <v>3178</v>
      </c>
      <c r="B3453" t="s">
        <v>3895</v>
      </c>
      <c r="C3453" s="71" t="s">
        <v>5394</v>
      </c>
      <c r="D3453" t="s">
        <v>583</v>
      </c>
      <c r="E3453" t="s">
        <v>584</v>
      </c>
      <c r="F3453" t="s">
        <v>3087</v>
      </c>
      <c r="G3453" t="s">
        <v>2675</v>
      </c>
      <c r="H3453" t="s">
        <v>197</v>
      </c>
      <c r="I3453" t="s">
        <v>155</v>
      </c>
      <c r="J3453" t="s">
        <v>37</v>
      </c>
      <c r="K3453" t="s">
        <v>709</v>
      </c>
      <c r="L3453" t="s">
        <v>39</v>
      </c>
      <c r="M3453">
        <v>14834530</v>
      </c>
      <c r="N3453">
        <v>-112897</v>
      </c>
      <c r="O3453">
        <v>14721633</v>
      </c>
      <c r="P3453">
        <v>0</v>
      </c>
      <c r="Q3453" t="s">
        <v>2982</v>
      </c>
      <c r="R3453" t="s">
        <v>3178</v>
      </c>
      <c r="S3453" t="s">
        <v>8002</v>
      </c>
      <c r="T3453" t="s">
        <v>8003</v>
      </c>
      <c r="U3453" t="s">
        <v>8004</v>
      </c>
      <c r="V3453" t="s">
        <v>8498</v>
      </c>
      <c r="W3453" t="s">
        <v>588</v>
      </c>
      <c r="X3453" t="str">
        <f t="shared" si="53"/>
        <v>Inversión</v>
      </c>
      <c r="Y3453" t="s">
        <v>626</v>
      </c>
    </row>
    <row r="3454" spans="1:25" x14ac:dyDescent="0.2">
      <c r="A3454" t="s">
        <v>3265</v>
      </c>
      <c r="B3454" t="s">
        <v>7941</v>
      </c>
      <c r="C3454" s="71" t="s">
        <v>8005</v>
      </c>
      <c r="D3454" t="s">
        <v>583</v>
      </c>
      <c r="E3454" t="s">
        <v>584</v>
      </c>
      <c r="F3454" t="s">
        <v>3087</v>
      </c>
      <c r="G3454" t="s">
        <v>2675</v>
      </c>
      <c r="H3454" t="s">
        <v>197</v>
      </c>
      <c r="I3454" t="s">
        <v>155</v>
      </c>
      <c r="J3454" t="s">
        <v>48</v>
      </c>
      <c r="K3454" t="s">
        <v>596</v>
      </c>
      <c r="L3454" t="s">
        <v>39</v>
      </c>
      <c r="M3454">
        <v>17227635</v>
      </c>
      <c r="N3454">
        <v>0</v>
      </c>
      <c r="O3454">
        <v>17227635</v>
      </c>
      <c r="P3454">
        <v>5436577</v>
      </c>
      <c r="Q3454" t="s">
        <v>8006</v>
      </c>
      <c r="R3454" t="s">
        <v>3265</v>
      </c>
      <c r="S3454" t="s">
        <v>11614</v>
      </c>
      <c r="T3454" t="s">
        <v>588</v>
      </c>
      <c r="U3454" t="s">
        <v>588</v>
      </c>
      <c r="V3454" t="s">
        <v>588</v>
      </c>
      <c r="W3454" t="s">
        <v>588</v>
      </c>
      <c r="X3454" t="str">
        <f t="shared" si="53"/>
        <v>Inversión</v>
      </c>
      <c r="Y3454" t="s">
        <v>626</v>
      </c>
    </row>
    <row r="3455" spans="1:25" x14ac:dyDescent="0.2">
      <c r="A3455" t="s">
        <v>3184</v>
      </c>
      <c r="B3455" t="s">
        <v>7941</v>
      </c>
      <c r="C3455" s="71" t="s">
        <v>8007</v>
      </c>
      <c r="D3455" t="s">
        <v>583</v>
      </c>
      <c r="E3455" t="s">
        <v>584</v>
      </c>
      <c r="F3455" t="s">
        <v>3087</v>
      </c>
      <c r="G3455" t="s">
        <v>2675</v>
      </c>
      <c r="H3455" t="s">
        <v>197</v>
      </c>
      <c r="I3455" t="s">
        <v>155</v>
      </c>
      <c r="J3455" t="s">
        <v>48</v>
      </c>
      <c r="K3455" t="s">
        <v>596</v>
      </c>
      <c r="L3455" t="s">
        <v>39</v>
      </c>
      <c r="M3455">
        <v>13680404</v>
      </c>
      <c r="N3455">
        <v>-6895</v>
      </c>
      <c r="O3455">
        <v>13673509</v>
      </c>
      <c r="P3455">
        <v>0</v>
      </c>
      <c r="Q3455" t="s">
        <v>8008</v>
      </c>
      <c r="R3455" t="s">
        <v>3184</v>
      </c>
      <c r="S3455" t="s">
        <v>11615</v>
      </c>
      <c r="T3455" t="s">
        <v>11616</v>
      </c>
      <c r="U3455" t="s">
        <v>11617</v>
      </c>
      <c r="V3455" t="s">
        <v>11618</v>
      </c>
      <c r="W3455" t="s">
        <v>588</v>
      </c>
      <c r="X3455" t="str">
        <f t="shared" si="53"/>
        <v>Inversión</v>
      </c>
      <c r="Y3455" t="s">
        <v>626</v>
      </c>
    </row>
    <row r="3456" spans="1:25" x14ac:dyDescent="0.2">
      <c r="A3456" t="s">
        <v>3272</v>
      </c>
      <c r="B3456" t="s">
        <v>8332</v>
      </c>
      <c r="C3456" s="71" t="s">
        <v>8499</v>
      </c>
      <c r="D3456" t="s">
        <v>583</v>
      </c>
      <c r="E3456" t="s">
        <v>584</v>
      </c>
      <c r="F3456" t="s">
        <v>5252</v>
      </c>
      <c r="G3456" t="s">
        <v>2675</v>
      </c>
      <c r="H3456" t="s">
        <v>169</v>
      </c>
      <c r="I3456" t="s">
        <v>123</v>
      </c>
      <c r="J3456" t="s">
        <v>37</v>
      </c>
      <c r="K3456" t="s">
        <v>586</v>
      </c>
      <c r="L3456" t="s">
        <v>39</v>
      </c>
      <c r="M3456">
        <v>4531465</v>
      </c>
      <c r="N3456">
        <v>0</v>
      </c>
      <c r="O3456">
        <v>4531465</v>
      </c>
      <c r="P3456">
        <v>0</v>
      </c>
      <c r="Q3456" t="s">
        <v>8500</v>
      </c>
      <c r="R3456" t="s">
        <v>3272</v>
      </c>
      <c r="S3456" t="s">
        <v>8501</v>
      </c>
      <c r="T3456" t="s">
        <v>588</v>
      </c>
      <c r="U3456" t="s">
        <v>8502</v>
      </c>
      <c r="V3456" t="s">
        <v>8503</v>
      </c>
      <c r="W3456" t="s">
        <v>588</v>
      </c>
      <c r="X3456" t="str">
        <f t="shared" si="53"/>
        <v>Funcionamiento</v>
      </c>
      <c r="Y3456" t="s">
        <v>2675</v>
      </c>
    </row>
    <row r="3457" spans="1:25" x14ac:dyDescent="0.2">
      <c r="A3457" t="s">
        <v>3272</v>
      </c>
      <c r="B3457" t="s">
        <v>8332</v>
      </c>
      <c r="C3457" s="71" t="s">
        <v>8499</v>
      </c>
      <c r="D3457" t="s">
        <v>583</v>
      </c>
      <c r="E3457" t="s">
        <v>584</v>
      </c>
      <c r="F3457" t="s">
        <v>5252</v>
      </c>
      <c r="G3457" t="s">
        <v>2675</v>
      </c>
      <c r="H3457" t="s">
        <v>166</v>
      </c>
      <c r="I3457" t="s">
        <v>120</v>
      </c>
      <c r="J3457" t="s">
        <v>37</v>
      </c>
      <c r="K3457" t="s">
        <v>586</v>
      </c>
      <c r="L3457" t="s">
        <v>39</v>
      </c>
      <c r="M3457">
        <v>1112650</v>
      </c>
      <c r="N3457">
        <v>0</v>
      </c>
      <c r="O3457">
        <v>1112650</v>
      </c>
      <c r="P3457">
        <v>0</v>
      </c>
      <c r="Q3457" t="s">
        <v>8500</v>
      </c>
      <c r="R3457" t="s">
        <v>3272</v>
      </c>
      <c r="S3457" t="s">
        <v>8501</v>
      </c>
      <c r="T3457" t="s">
        <v>588</v>
      </c>
      <c r="U3457" t="s">
        <v>8502</v>
      </c>
      <c r="V3457" t="s">
        <v>8503</v>
      </c>
      <c r="W3457" t="s">
        <v>588</v>
      </c>
      <c r="X3457" t="str">
        <f t="shared" si="53"/>
        <v>Funcionamiento</v>
      </c>
      <c r="Y3457" t="s">
        <v>2675</v>
      </c>
    </row>
    <row r="3458" spans="1:25" x14ac:dyDescent="0.2">
      <c r="A3458" t="s">
        <v>3272</v>
      </c>
      <c r="B3458" t="s">
        <v>8332</v>
      </c>
      <c r="C3458" s="71" t="s">
        <v>8499</v>
      </c>
      <c r="D3458" t="s">
        <v>583</v>
      </c>
      <c r="E3458" t="s">
        <v>584</v>
      </c>
      <c r="F3458" t="s">
        <v>5252</v>
      </c>
      <c r="G3458" t="s">
        <v>2675</v>
      </c>
      <c r="H3458" t="s">
        <v>164</v>
      </c>
      <c r="I3458" t="s">
        <v>118</v>
      </c>
      <c r="J3458" t="s">
        <v>37</v>
      </c>
      <c r="K3458" t="s">
        <v>586</v>
      </c>
      <c r="L3458" t="s">
        <v>39</v>
      </c>
      <c r="M3458">
        <v>52388687</v>
      </c>
      <c r="N3458">
        <v>0</v>
      </c>
      <c r="O3458">
        <v>52388687</v>
      </c>
      <c r="P3458">
        <v>0</v>
      </c>
      <c r="Q3458" t="s">
        <v>8500</v>
      </c>
      <c r="R3458" t="s">
        <v>3272</v>
      </c>
      <c r="S3458" t="s">
        <v>8501</v>
      </c>
      <c r="T3458" t="s">
        <v>588</v>
      </c>
      <c r="U3458" t="s">
        <v>8502</v>
      </c>
      <c r="V3458" t="s">
        <v>8503</v>
      </c>
      <c r="W3458" t="s">
        <v>588</v>
      </c>
      <c r="X3458" t="str">
        <f t="shared" ref="X3458:X3521" si="54">IF(LEFT(H3458,1)="C","Inversión","Funcionamiento")</f>
        <v>Funcionamiento</v>
      </c>
      <c r="Y3458" t="s">
        <v>2675</v>
      </c>
    </row>
    <row r="3459" spans="1:25" x14ac:dyDescent="0.2">
      <c r="A3459" t="s">
        <v>3272</v>
      </c>
      <c r="B3459" t="s">
        <v>8332</v>
      </c>
      <c r="C3459" s="71" t="s">
        <v>8499</v>
      </c>
      <c r="D3459" t="s">
        <v>583</v>
      </c>
      <c r="E3459" t="s">
        <v>584</v>
      </c>
      <c r="F3459" t="s">
        <v>5252</v>
      </c>
      <c r="G3459" t="s">
        <v>2675</v>
      </c>
      <c r="H3459" t="s">
        <v>557</v>
      </c>
      <c r="I3459" t="s">
        <v>3221</v>
      </c>
      <c r="J3459" t="s">
        <v>37</v>
      </c>
      <c r="K3459" t="s">
        <v>586</v>
      </c>
      <c r="L3459" t="s">
        <v>39</v>
      </c>
      <c r="M3459">
        <v>1525668</v>
      </c>
      <c r="N3459">
        <v>0</v>
      </c>
      <c r="O3459">
        <v>1525668</v>
      </c>
      <c r="P3459">
        <v>0</v>
      </c>
      <c r="Q3459" t="s">
        <v>8500</v>
      </c>
      <c r="R3459" t="s">
        <v>3272</v>
      </c>
      <c r="S3459" t="s">
        <v>8501</v>
      </c>
      <c r="T3459" t="s">
        <v>588</v>
      </c>
      <c r="U3459" t="s">
        <v>8502</v>
      </c>
      <c r="V3459" t="s">
        <v>8503</v>
      </c>
      <c r="W3459" t="s">
        <v>588</v>
      </c>
      <c r="X3459" t="str">
        <f t="shared" si="54"/>
        <v>Funcionamiento</v>
      </c>
      <c r="Y3459" t="s">
        <v>2675</v>
      </c>
    </row>
    <row r="3460" spans="1:25" x14ac:dyDescent="0.2">
      <c r="A3460" t="s">
        <v>3272</v>
      </c>
      <c r="B3460" t="s">
        <v>8332</v>
      </c>
      <c r="C3460" s="71" t="s">
        <v>8499</v>
      </c>
      <c r="D3460" t="s">
        <v>583</v>
      </c>
      <c r="E3460" t="s">
        <v>584</v>
      </c>
      <c r="F3460" t="s">
        <v>5252</v>
      </c>
      <c r="G3460" t="s">
        <v>2675</v>
      </c>
      <c r="H3460" t="s">
        <v>181</v>
      </c>
      <c r="I3460" t="s">
        <v>135</v>
      </c>
      <c r="J3460" t="s">
        <v>37</v>
      </c>
      <c r="K3460" t="s">
        <v>586</v>
      </c>
      <c r="L3460" t="s">
        <v>39</v>
      </c>
      <c r="M3460">
        <v>2354967</v>
      </c>
      <c r="N3460">
        <v>0</v>
      </c>
      <c r="O3460">
        <v>2354967</v>
      </c>
      <c r="P3460">
        <v>0</v>
      </c>
      <c r="Q3460" t="s">
        <v>8500</v>
      </c>
      <c r="R3460" t="s">
        <v>3272</v>
      </c>
      <c r="S3460" t="s">
        <v>8501</v>
      </c>
      <c r="T3460" t="s">
        <v>588</v>
      </c>
      <c r="U3460" t="s">
        <v>8502</v>
      </c>
      <c r="V3460" t="s">
        <v>8503</v>
      </c>
      <c r="W3460" t="s">
        <v>588</v>
      </c>
      <c r="X3460" t="str">
        <f t="shared" si="54"/>
        <v>Funcionamiento</v>
      </c>
      <c r="Y3460" t="s">
        <v>2675</v>
      </c>
    </row>
    <row r="3461" spans="1:25" x14ac:dyDescent="0.2">
      <c r="A3461" t="s">
        <v>3278</v>
      </c>
      <c r="B3461" t="s">
        <v>8332</v>
      </c>
      <c r="C3461" s="71" t="s">
        <v>8504</v>
      </c>
      <c r="D3461" t="s">
        <v>583</v>
      </c>
      <c r="E3461" t="s">
        <v>584</v>
      </c>
      <c r="F3461" t="s">
        <v>5252</v>
      </c>
      <c r="G3461" t="s">
        <v>2675</v>
      </c>
      <c r="H3461" t="s">
        <v>176</v>
      </c>
      <c r="I3461" t="s">
        <v>130</v>
      </c>
      <c r="J3461" t="s">
        <v>37</v>
      </c>
      <c r="K3461" t="s">
        <v>586</v>
      </c>
      <c r="L3461" t="s">
        <v>39</v>
      </c>
      <c r="M3461">
        <v>2630700</v>
      </c>
      <c r="N3461">
        <v>0</v>
      </c>
      <c r="O3461">
        <v>2630700</v>
      </c>
      <c r="P3461">
        <v>0</v>
      </c>
      <c r="Q3461" t="s">
        <v>8505</v>
      </c>
      <c r="R3461" t="s">
        <v>3278</v>
      </c>
      <c r="S3461" t="s">
        <v>4904</v>
      </c>
      <c r="T3461" t="s">
        <v>588</v>
      </c>
      <c r="U3461" t="s">
        <v>8506</v>
      </c>
      <c r="V3461" t="s">
        <v>8507</v>
      </c>
      <c r="W3461" t="s">
        <v>588</v>
      </c>
      <c r="X3461" t="str">
        <f t="shared" si="54"/>
        <v>Funcionamiento</v>
      </c>
      <c r="Y3461" t="s">
        <v>2675</v>
      </c>
    </row>
    <row r="3462" spans="1:25" x14ac:dyDescent="0.2">
      <c r="A3462" t="s">
        <v>3278</v>
      </c>
      <c r="B3462" t="s">
        <v>8332</v>
      </c>
      <c r="C3462" s="71" t="s">
        <v>8504</v>
      </c>
      <c r="D3462" t="s">
        <v>583</v>
      </c>
      <c r="E3462" t="s">
        <v>584</v>
      </c>
      <c r="F3462" t="s">
        <v>5252</v>
      </c>
      <c r="G3462" t="s">
        <v>2675</v>
      </c>
      <c r="H3462" t="s">
        <v>177</v>
      </c>
      <c r="I3462" t="s">
        <v>131</v>
      </c>
      <c r="J3462" t="s">
        <v>37</v>
      </c>
      <c r="K3462" t="s">
        <v>586</v>
      </c>
      <c r="L3462" t="s">
        <v>39</v>
      </c>
      <c r="M3462">
        <v>1754200</v>
      </c>
      <c r="N3462">
        <v>0</v>
      </c>
      <c r="O3462">
        <v>1754200</v>
      </c>
      <c r="P3462">
        <v>0</v>
      </c>
      <c r="Q3462" t="s">
        <v>8505</v>
      </c>
      <c r="R3462" t="s">
        <v>3278</v>
      </c>
      <c r="S3462" t="s">
        <v>4904</v>
      </c>
      <c r="T3462" t="s">
        <v>588</v>
      </c>
      <c r="U3462" t="s">
        <v>8506</v>
      </c>
      <c r="V3462" t="s">
        <v>8507</v>
      </c>
      <c r="W3462" t="s">
        <v>588</v>
      </c>
      <c r="X3462" t="str">
        <f t="shared" si="54"/>
        <v>Funcionamiento</v>
      </c>
      <c r="Y3462" t="s">
        <v>2675</v>
      </c>
    </row>
    <row r="3463" spans="1:25" x14ac:dyDescent="0.2">
      <c r="A3463" t="s">
        <v>3278</v>
      </c>
      <c r="B3463" t="s">
        <v>8332</v>
      </c>
      <c r="C3463" s="71" t="s">
        <v>8504</v>
      </c>
      <c r="D3463" t="s">
        <v>583</v>
      </c>
      <c r="E3463" t="s">
        <v>584</v>
      </c>
      <c r="F3463" t="s">
        <v>5252</v>
      </c>
      <c r="G3463" t="s">
        <v>2675</v>
      </c>
      <c r="H3463" t="s">
        <v>172</v>
      </c>
      <c r="I3463" t="s">
        <v>126</v>
      </c>
      <c r="J3463" t="s">
        <v>37</v>
      </c>
      <c r="K3463" t="s">
        <v>586</v>
      </c>
      <c r="L3463" t="s">
        <v>39</v>
      </c>
      <c r="M3463">
        <v>6859900</v>
      </c>
      <c r="N3463">
        <v>0</v>
      </c>
      <c r="O3463">
        <v>6859900</v>
      </c>
      <c r="P3463">
        <v>0</v>
      </c>
      <c r="Q3463" t="s">
        <v>8505</v>
      </c>
      <c r="R3463" t="s">
        <v>3278</v>
      </c>
      <c r="S3463" t="s">
        <v>4904</v>
      </c>
      <c r="T3463" t="s">
        <v>588</v>
      </c>
      <c r="U3463" t="s">
        <v>8506</v>
      </c>
      <c r="V3463" t="s">
        <v>8507</v>
      </c>
      <c r="W3463" t="s">
        <v>588</v>
      </c>
      <c r="X3463" t="str">
        <f t="shared" si="54"/>
        <v>Funcionamiento</v>
      </c>
      <c r="Y3463" t="s">
        <v>2675</v>
      </c>
    </row>
    <row r="3464" spans="1:25" x14ac:dyDescent="0.2">
      <c r="A3464" t="s">
        <v>3278</v>
      </c>
      <c r="B3464" t="s">
        <v>8332</v>
      </c>
      <c r="C3464" s="71" t="s">
        <v>8504</v>
      </c>
      <c r="D3464" t="s">
        <v>583</v>
      </c>
      <c r="E3464" t="s">
        <v>584</v>
      </c>
      <c r="F3464" t="s">
        <v>5252</v>
      </c>
      <c r="G3464" t="s">
        <v>2675</v>
      </c>
      <c r="H3464" t="s">
        <v>173</v>
      </c>
      <c r="I3464" t="s">
        <v>127</v>
      </c>
      <c r="J3464" t="s">
        <v>37</v>
      </c>
      <c r="K3464" t="s">
        <v>586</v>
      </c>
      <c r="L3464" t="s">
        <v>39</v>
      </c>
      <c r="M3464">
        <v>4859600</v>
      </c>
      <c r="N3464">
        <v>0</v>
      </c>
      <c r="O3464">
        <v>4859600</v>
      </c>
      <c r="P3464">
        <v>0</v>
      </c>
      <c r="Q3464" t="s">
        <v>8505</v>
      </c>
      <c r="R3464" t="s">
        <v>3278</v>
      </c>
      <c r="S3464" t="s">
        <v>4904</v>
      </c>
      <c r="T3464" t="s">
        <v>588</v>
      </c>
      <c r="U3464" t="s">
        <v>8506</v>
      </c>
      <c r="V3464" t="s">
        <v>8507</v>
      </c>
      <c r="W3464" t="s">
        <v>588</v>
      </c>
      <c r="X3464" t="str">
        <f t="shared" si="54"/>
        <v>Funcionamiento</v>
      </c>
      <c r="Y3464" t="s">
        <v>2675</v>
      </c>
    </row>
    <row r="3465" spans="1:25" x14ac:dyDescent="0.2">
      <c r="A3465" t="s">
        <v>3278</v>
      </c>
      <c r="B3465" t="s">
        <v>8332</v>
      </c>
      <c r="C3465" s="71" t="s">
        <v>8504</v>
      </c>
      <c r="D3465" t="s">
        <v>583</v>
      </c>
      <c r="E3465" t="s">
        <v>584</v>
      </c>
      <c r="F3465" t="s">
        <v>5252</v>
      </c>
      <c r="G3465" t="s">
        <v>2675</v>
      </c>
      <c r="H3465" t="s">
        <v>174</v>
      </c>
      <c r="I3465" t="s">
        <v>128</v>
      </c>
      <c r="J3465" t="s">
        <v>37</v>
      </c>
      <c r="K3465" t="s">
        <v>586</v>
      </c>
      <c r="L3465" t="s">
        <v>39</v>
      </c>
      <c r="M3465">
        <v>3507000</v>
      </c>
      <c r="N3465">
        <v>0</v>
      </c>
      <c r="O3465">
        <v>3507000</v>
      </c>
      <c r="P3465">
        <v>0</v>
      </c>
      <c r="Q3465" t="s">
        <v>8505</v>
      </c>
      <c r="R3465" t="s">
        <v>3278</v>
      </c>
      <c r="S3465" t="s">
        <v>4904</v>
      </c>
      <c r="T3465" t="s">
        <v>588</v>
      </c>
      <c r="U3465" t="s">
        <v>8506</v>
      </c>
      <c r="V3465" t="s">
        <v>8507</v>
      </c>
      <c r="W3465" t="s">
        <v>588</v>
      </c>
      <c r="X3465" t="str">
        <f t="shared" si="54"/>
        <v>Funcionamiento</v>
      </c>
      <c r="Y3465" t="s">
        <v>2675</v>
      </c>
    </row>
    <row r="3466" spans="1:25" x14ac:dyDescent="0.2">
      <c r="A3466" t="s">
        <v>3278</v>
      </c>
      <c r="B3466" t="s">
        <v>8332</v>
      </c>
      <c r="C3466" s="71" t="s">
        <v>8504</v>
      </c>
      <c r="D3466" t="s">
        <v>583</v>
      </c>
      <c r="E3466" t="s">
        <v>584</v>
      </c>
      <c r="F3466" t="s">
        <v>5252</v>
      </c>
      <c r="G3466" t="s">
        <v>2675</v>
      </c>
      <c r="H3466" t="s">
        <v>175</v>
      </c>
      <c r="I3466" t="s">
        <v>129</v>
      </c>
      <c r="J3466" t="s">
        <v>37</v>
      </c>
      <c r="K3466" t="s">
        <v>586</v>
      </c>
      <c r="L3466" t="s">
        <v>39</v>
      </c>
      <c r="M3466">
        <v>797000</v>
      </c>
      <c r="N3466">
        <v>0</v>
      </c>
      <c r="O3466">
        <v>797000</v>
      </c>
      <c r="P3466">
        <v>0</v>
      </c>
      <c r="Q3466" t="s">
        <v>8505</v>
      </c>
      <c r="R3466" t="s">
        <v>3278</v>
      </c>
      <c r="S3466" t="s">
        <v>4904</v>
      </c>
      <c r="T3466" t="s">
        <v>588</v>
      </c>
      <c r="U3466" t="s">
        <v>8506</v>
      </c>
      <c r="V3466" t="s">
        <v>8507</v>
      </c>
      <c r="W3466" t="s">
        <v>588</v>
      </c>
      <c r="X3466" t="str">
        <f t="shared" si="54"/>
        <v>Funcionamiento</v>
      </c>
      <c r="Y3466" t="s">
        <v>2675</v>
      </c>
    </row>
    <row r="3467" spans="1:25" x14ac:dyDescent="0.2">
      <c r="A3467" t="s">
        <v>3060</v>
      </c>
      <c r="B3467" t="s">
        <v>8744</v>
      </c>
      <c r="C3467" s="71" t="s">
        <v>9308</v>
      </c>
      <c r="D3467" t="s">
        <v>583</v>
      </c>
      <c r="E3467" t="s">
        <v>584</v>
      </c>
      <c r="F3467" t="s">
        <v>3087</v>
      </c>
      <c r="G3467" t="s">
        <v>2675</v>
      </c>
      <c r="H3467" t="s">
        <v>197</v>
      </c>
      <c r="I3467" t="s">
        <v>155</v>
      </c>
      <c r="J3467" t="s">
        <v>37</v>
      </c>
      <c r="K3467" t="s">
        <v>709</v>
      </c>
      <c r="L3467" t="s">
        <v>39</v>
      </c>
      <c r="M3467">
        <v>584331</v>
      </c>
      <c r="N3467">
        <v>0</v>
      </c>
      <c r="O3467">
        <v>584331</v>
      </c>
      <c r="P3467">
        <v>0</v>
      </c>
      <c r="Q3467" t="s">
        <v>9309</v>
      </c>
      <c r="R3467" t="s">
        <v>3060</v>
      </c>
      <c r="S3467" t="s">
        <v>11619</v>
      </c>
      <c r="T3467" t="s">
        <v>11620</v>
      </c>
      <c r="U3467" t="s">
        <v>11621</v>
      </c>
      <c r="V3467" t="s">
        <v>11622</v>
      </c>
      <c r="W3467" t="s">
        <v>588</v>
      </c>
      <c r="X3467" t="str">
        <f t="shared" si="54"/>
        <v>Inversión</v>
      </c>
      <c r="Y3467" t="s">
        <v>626</v>
      </c>
    </row>
    <row r="3468" spans="1:25" x14ac:dyDescent="0.2">
      <c r="A3468" t="s">
        <v>3285</v>
      </c>
      <c r="B3468" t="s">
        <v>8793</v>
      </c>
      <c r="C3468" s="71" t="s">
        <v>9310</v>
      </c>
      <c r="D3468" t="s">
        <v>583</v>
      </c>
      <c r="E3468" t="s">
        <v>602</v>
      </c>
      <c r="F3468" t="s">
        <v>3087</v>
      </c>
      <c r="G3468" t="s">
        <v>2675</v>
      </c>
      <c r="H3468" t="s">
        <v>197</v>
      </c>
      <c r="I3468" t="s">
        <v>155</v>
      </c>
      <c r="J3468" t="s">
        <v>37</v>
      </c>
      <c r="K3468" t="s">
        <v>709</v>
      </c>
      <c r="L3468" t="s">
        <v>39</v>
      </c>
      <c r="M3468">
        <v>26455761</v>
      </c>
      <c r="N3468">
        <v>-584331</v>
      </c>
      <c r="O3468">
        <v>25871430</v>
      </c>
      <c r="P3468">
        <v>25871430</v>
      </c>
      <c r="Q3468" t="s">
        <v>9311</v>
      </c>
      <c r="R3468" t="s">
        <v>3285</v>
      </c>
      <c r="S3468" t="s">
        <v>588</v>
      </c>
      <c r="T3468" t="s">
        <v>588</v>
      </c>
      <c r="U3468" t="s">
        <v>588</v>
      </c>
      <c r="V3468" t="s">
        <v>588</v>
      </c>
      <c r="W3468" t="s">
        <v>588</v>
      </c>
      <c r="X3468" t="str">
        <f t="shared" si="54"/>
        <v>Inversión</v>
      </c>
      <c r="Y3468" t="s">
        <v>626</v>
      </c>
    </row>
    <row r="3469" spans="1:25" x14ac:dyDescent="0.2">
      <c r="A3469" t="s">
        <v>3291</v>
      </c>
      <c r="B3469" t="s">
        <v>8793</v>
      </c>
      <c r="C3469" s="71" t="s">
        <v>9312</v>
      </c>
      <c r="D3469" t="s">
        <v>583</v>
      </c>
      <c r="E3469" t="s">
        <v>644</v>
      </c>
      <c r="F3469" t="s">
        <v>3090</v>
      </c>
      <c r="G3469" t="s">
        <v>2675</v>
      </c>
      <c r="H3469" t="s">
        <v>198</v>
      </c>
      <c r="I3469" t="s">
        <v>157</v>
      </c>
      <c r="J3469" t="s">
        <v>37</v>
      </c>
      <c r="K3469" t="s">
        <v>709</v>
      </c>
      <c r="L3469" t="s">
        <v>39</v>
      </c>
      <c r="M3469">
        <v>3750000</v>
      </c>
      <c r="N3469">
        <v>-3750000</v>
      </c>
      <c r="O3469">
        <v>0</v>
      </c>
      <c r="P3469">
        <v>0</v>
      </c>
      <c r="Q3469" t="s">
        <v>9313</v>
      </c>
      <c r="R3469" t="s">
        <v>3291</v>
      </c>
      <c r="S3469" t="s">
        <v>588</v>
      </c>
      <c r="T3469" t="s">
        <v>588</v>
      </c>
      <c r="U3469" t="s">
        <v>588</v>
      </c>
      <c r="V3469" t="s">
        <v>588</v>
      </c>
      <c r="W3469" t="s">
        <v>588</v>
      </c>
      <c r="X3469" t="str">
        <f t="shared" si="54"/>
        <v>Inversión</v>
      </c>
      <c r="Y3469" t="s">
        <v>708</v>
      </c>
    </row>
    <row r="3470" spans="1:25" x14ac:dyDescent="0.2">
      <c r="A3470" t="s">
        <v>3201</v>
      </c>
      <c r="B3470" t="s">
        <v>8793</v>
      </c>
      <c r="C3470" s="71" t="s">
        <v>9314</v>
      </c>
      <c r="D3470" t="s">
        <v>583</v>
      </c>
      <c r="E3470" t="s">
        <v>602</v>
      </c>
      <c r="F3470" t="s">
        <v>3090</v>
      </c>
      <c r="G3470" t="s">
        <v>2675</v>
      </c>
      <c r="H3470" t="s">
        <v>198</v>
      </c>
      <c r="I3470" t="s">
        <v>157</v>
      </c>
      <c r="J3470" t="s">
        <v>37</v>
      </c>
      <c r="K3470" t="s">
        <v>709</v>
      </c>
      <c r="L3470" t="s">
        <v>39</v>
      </c>
      <c r="M3470">
        <v>3750000</v>
      </c>
      <c r="N3470">
        <v>0</v>
      </c>
      <c r="O3470">
        <v>3750000</v>
      </c>
      <c r="P3470">
        <v>3750000</v>
      </c>
      <c r="Q3470" t="s">
        <v>9315</v>
      </c>
      <c r="R3470" t="s">
        <v>3201</v>
      </c>
      <c r="S3470" t="s">
        <v>588</v>
      </c>
      <c r="T3470" t="s">
        <v>588</v>
      </c>
      <c r="U3470" t="s">
        <v>588</v>
      </c>
      <c r="V3470" t="s">
        <v>588</v>
      </c>
      <c r="W3470" t="s">
        <v>588</v>
      </c>
      <c r="X3470" t="str">
        <f t="shared" si="54"/>
        <v>Inversión</v>
      </c>
      <c r="Y3470" t="s">
        <v>708</v>
      </c>
    </row>
    <row r="3471" spans="1:25" x14ac:dyDescent="0.2">
      <c r="A3471" t="s">
        <v>3066</v>
      </c>
      <c r="B3471" t="s">
        <v>8793</v>
      </c>
      <c r="C3471" s="71" t="s">
        <v>9316</v>
      </c>
      <c r="D3471" t="s">
        <v>583</v>
      </c>
      <c r="E3471" t="s">
        <v>584</v>
      </c>
      <c r="F3471" t="s">
        <v>5252</v>
      </c>
      <c r="G3471" t="s">
        <v>2675</v>
      </c>
      <c r="H3471" t="s">
        <v>195</v>
      </c>
      <c r="I3471" t="s">
        <v>150</v>
      </c>
      <c r="J3471" t="s">
        <v>48</v>
      </c>
      <c r="K3471" t="s">
        <v>596</v>
      </c>
      <c r="L3471" t="s">
        <v>39</v>
      </c>
      <c r="M3471">
        <v>8617000</v>
      </c>
      <c r="N3471">
        <v>-493</v>
      </c>
      <c r="O3471">
        <v>8616507</v>
      </c>
      <c r="P3471">
        <v>0</v>
      </c>
      <c r="Q3471" t="s">
        <v>9317</v>
      </c>
      <c r="R3471" t="s">
        <v>3066</v>
      </c>
      <c r="S3471" t="s">
        <v>6494</v>
      </c>
      <c r="T3471" t="s">
        <v>6772</v>
      </c>
      <c r="U3471" t="s">
        <v>5579</v>
      </c>
      <c r="V3471" t="s">
        <v>9318</v>
      </c>
      <c r="W3471" t="s">
        <v>588</v>
      </c>
      <c r="X3471" t="str">
        <f t="shared" si="54"/>
        <v>Funcionamiento</v>
      </c>
      <c r="Y3471" t="s">
        <v>2675</v>
      </c>
    </row>
    <row r="3472" spans="1:25" x14ac:dyDescent="0.2">
      <c r="A3472" t="s">
        <v>3073</v>
      </c>
      <c r="B3472" t="s">
        <v>11202</v>
      </c>
      <c r="C3472" s="71" t="s">
        <v>11623</v>
      </c>
      <c r="D3472" t="s">
        <v>583</v>
      </c>
      <c r="E3472" t="s">
        <v>584</v>
      </c>
      <c r="F3472" t="s">
        <v>5252</v>
      </c>
      <c r="G3472" t="s">
        <v>2675</v>
      </c>
      <c r="H3472" t="s">
        <v>164</v>
      </c>
      <c r="I3472" t="s">
        <v>118</v>
      </c>
      <c r="J3472" t="s">
        <v>37</v>
      </c>
      <c r="K3472" t="s">
        <v>586</v>
      </c>
      <c r="L3472" t="s">
        <v>39</v>
      </c>
      <c r="M3472">
        <v>51680699</v>
      </c>
      <c r="N3472">
        <v>0</v>
      </c>
      <c r="O3472">
        <v>51680699</v>
      </c>
      <c r="P3472">
        <v>0</v>
      </c>
      <c r="Q3472" t="s">
        <v>11624</v>
      </c>
      <c r="R3472" t="s">
        <v>3073</v>
      </c>
      <c r="S3472" t="s">
        <v>11625</v>
      </c>
      <c r="T3472" t="s">
        <v>588</v>
      </c>
      <c r="U3472" t="s">
        <v>11626</v>
      </c>
      <c r="V3472" t="s">
        <v>11627</v>
      </c>
      <c r="W3472" t="s">
        <v>588</v>
      </c>
      <c r="X3472" t="str">
        <f t="shared" si="54"/>
        <v>Funcionamiento</v>
      </c>
      <c r="Y3472" t="s">
        <v>2675</v>
      </c>
    </row>
    <row r="3473" spans="1:25" x14ac:dyDescent="0.2">
      <c r="A3473" t="s">
        <v>3073</v>
      </c>
      <c r="B3473" t="s">
        <v>11202</v>
      </c>
      <c r="C3473" s="71" t="s">
        <v>11623</v>
      </c>
      <c r="D3473" t="s">
        <v>583</v>
      </c>
      <c r="E3473" t="s">
        <v>584</v>
      </c>
      <c r="F3473" t="s">
        <v>5252</v>
      </c>
      <c r="G3473" t="s">
        <v>2675</v>
      </c>
      <c r="H3473" t="s">
        <v>180</v>
      </c>
      <c r="I3473" t="s">
        <v>134</v>
      </c>
      <c r="J3473" t="s">
        <v>37</v>
      </c>
      <c r="K3473" t="s">
        <v>586</v>
      </c>
      <c r="L3473" t="s">
        <v>39</v>
      </c>
      <c r="M3473">
        <v>181460</v>
      </c>
      <c r="N3473">
        <v>0</v>
      </c>
      <c r="O3473">
        <v>181460</v>
      </c>
      <c r="P3473">
        <v>0</v>
      </c>
      <c r="Q3473" t="s">
        <v>11624</v>
      </c>
      <c r="R3473" t="s">
        <v>3073</v>
      </c>
      <c r="S3473" t="s">
        <v>11625</v>
      </c>
      <c r="T3473" t="s">
        <v>588</v>
      </c>
      <c r="U3473" t="s">
        <v>11626</v>
      </c>
      <c r="V3473" t="s">
        <v>11627</v>
      </c>
      <c r="W3473" t="s">
        <v>588</v>
      </c>
      <c r="X3473" t="str">
        <f t="shared" si="54"/>
        <v>Funcionamiento</v>
      </c>
      <c r="Y3473" t="s">
        <v>2675</v>
      </c>
    </row>
    <row r="3474" spans="1:25" x14ac:dyDescent="0.2">
      <c r="A3474" t="s">
        <v>3073</v>
      </c>
      <c r="B3474" t="s">
        <v>11202</v>
      </c>
      <c r="C3474" s="71" t="s">
        <v>11623</v>
      </c>
      <c r="D3474" t="s">
        <v>583</v>
      </c>
      <c r="E3474" t="s">
        <v>584</v>
      </c>
      <c r="F3474" t="s">
        <v>5252</v>
      </c>
      <c r="G3474" t="s">
        <v>2675</v>
      </c>
      <c r="H3474" t="s">
        <v>166</v>
      </c>
      <c r="I3474" t="s">
        <v>120</v>
      </c>
      <c r="J3474" t="s">
        <v>37</v>
      </c>
      <c r="K3474" t="s">
        <v>586</v>
      </c>
      <c r="L3474" t="s">
        <v>39</v>
      </c>
      <c r="M3474">
        <v>1123666</v>
      </c>
      <c r="N3474">
        <v>0</v>
      </c>
      <c r="O3474">
        <v>1123666</v>
      </c>
      <c r="P3474">
        <v>0</v>
      </c>
      <c r="Q3474" t="s">
        <v>11624</v>
      </c>
      <c r="R3474" t="s">
        <v>3073</v>
      </c>
      <c r="S3474" t="s">
        <v>11625</v>
      </c>
      <c r="T3474" t="s">
        <v>588</v>
      </c>
      <c r="U3474" t="s">
        <v>11626</v>
      </c>
      <c r="V3474" t="s">
        <v>11627</v>
      </c>
      <c r="W3474" t="s">
        <v>588</v>
      </c>
      <c r="X3474" t="str">
        <f t="shared" si="54"/>
        <v>Funcionamiento</v>
      </c>
      <c r="Y3474" t="s">
        <v>2675</v>
      </c>
    </row>
    <row r="3475" spans="1:25" x14ac:dyDescent="0.2">
      <c r="A3475" t="s">
        <v>3073</v>
      </c>
      <c r="B3475" t="s">
        <v>11202</v>
      </c>
      <c r="C3475" s="71" t="s">
        <v>11623</v>
      </c>
      <c r="D3475" t="s">
        <v>583</v>
      </c>
      <c r="E3475" t="s">
        <v>584</v>
      </c>
      <c r="F3475" t="s">
        <v>5252</v>
      </c>
      <c r="G3475" t="s">
        <v>2675</v>
      </c>
      <c r="H3475" t="s">
        <v>170</v>
      </c>
      <c r="I3475" t="s">
        <v>124</v>
      </c>
      <c r="J3475" t="s">
        <v>37</v>
      </c>
      <c r="K3475" t="s">
        <v>586</v>
      </c>
      <c r="L3475" t="s">
        <v>39</v>
      </c>
      <c r="M3475">
        <v>75808743</v>
      </c>
      <c r="N3475">
        <v>0</v>
      </c>
      <c r="O3475">
        <v>75808743</v>
      </c>
      <c r="P3475">
        <v>0</v>
      </c>
      <c r="Q3475" t="s">
        <v>11624</v>
      </c>
      <c r="R3475" t="s">
        <v>3073</v>
      </c>
      <c r="S3475" t="s">
        <v>11625</v>
      </c>
      <c r="T3475" t="s">
        <v>588</v>
      </c>
      <c r="U3475" t="s">
        <v>11626</v>
      </c>
      <c r="V3475" t="s">
        <v>11627</v>
      </c>
      <c r="W3475" t="s">
        <v>588</v>
      </c>
      <c r="X3475" t="str">
        <f t="shared" si="54"/>
        <v>Funcionamiento</v>
      </c>
      <c r="Y3475" t="s">
        <v>2675</v>
      </c>
    </row>
    <row r="3476" spans="1:25" x14ac:dyDescent="0.2">
      <c r="A3476" t="s">
        <v>3073</v>
      </c>
      <c r="B3476" t="s">
        <v>11202</v>
      </c>
      <c r="C3476" s="71" t="s">
        <v>11623</v>
      </c>
      <c r="D3476" t="s">
        <v>583</v>
      </c>
      <c r="E3476" t="s">
        <v>584</v>
      </c>
      <c r="F3476" t="s">
        <v>5252</v>
      </c>
      <c r="G3476" t="s">
        <v>2675</v>
      </c>
      <c r="H3476" t="s">
        <v>557</v>
      </c>
      <c r="I3476" t="s">
        <v>3221</v>
      </c>
      <c r="J3476" t="s">
        <v>37</v>
      </c>
      <c r="K3476" t="s">
        <v>586</v>
      </c>
      <c r="L3476" t="s">
        <v>39</v>
      </c>
      <c r="M3476">
        <v>1542810</v>
      </c>
      <c r="N3476">
        <v>0</v>
      </c>
      <c r="O3476">
        <v>1542810</v>
      </c>
      <c r="P3476">
        <v>0</v>
      </c>
      <c r="Q3476" t="s">
        <v>11624</v>
      </c>
      <c r="R3476" t="s">
        <v>3073</v>
      </c>
      <c r="S3476" t="s">
        <v>11625</v>
      </c>
      <c r="T3476" t="s">
        <v>588</v>
      </c>
      <c r="U3476" t="s">
        <v>11626</v>
      </c>
      <c r="V3476" t="s">
        <v>11627</v>
      </c>
      <c r="W3476" t="s">
        <v>588</v>
      </c>
      <c r="X3476" t="str">
        <f t="shared" si="54"/>
        <v>Funcionamiento</v>
      </c>
      <c r="Y3476" t="s">
        <v>2675</v>
      </c>
    </row>
    <row r="3477" spans="1:25" x14ac:dyDescent="0.2">
      <c r="A3477" t="s">
        <v>3073</v>
      </c>
      <c r="B3477" t="s">
        <v>11202</v>
      </c>
      <c r="C3477" s="71" t="s">
        <v>11623</v>
      </c>
      <c r="D3477" t="s">
        <v>583</v>
      </c>
      <c r="E3477" t="s">
        <v>584</v>
      </c>
      <c r="F3477" t="s">
        <v>5252</v>
      </c>
      <c r="G3477" t="s">
        <v>2675</v>
      </c>
      <c r="H3477" t="s">
        <v>178</v>
      </c>
      <c r="I3477" t="s">
        <v>132</v>
      </c>
      <c r="J3477" t="s">
        <v>37</v>
      </c>
      <c r="K3477" t="s">
        <v>586</v>
      </c>
      <c r="L3477" t="s">
        <v>39</v>
      </c>
      <c r="M3477">
        <v>2229849</v>
      </c>
      <c r="N3477">
        <v>0</v>
      </c>
      <c r="O3477">
        <v>2229849</v>
      </c>
      <c r="P3477">
        <v>0</v>
      </c>
      <c r="Q3477" t="s">
        <v>11624</v>
      </c>
      <c r="R3477" t="s">
        <v>3073</v>
      </c>
      <c r="S3477" t="s">
        <v>11625</v>
      </c>
      <c r="T3477" t="s">
        <v>588</v>
      </c>
      <c r="U3477" t="s">
        <v>11626</v>
      </c>
      <c r="V3477" t="s">
        <v>11627</v>
      </c>
      <c r="W3477" t="s">
        <v>588</v>
      </c>
      <c r="X3477" t="str">
        <f t="shared" si="54"/>
        <v>Funcionamiento</v>
      </c>
      <c r="Y3477" t="s">
        <v>2675</v>
      </c>
    </row>
    <row r="3478" spans="1:25" x14ac:dyDescent="0.2">
      <c r="A3478" t="s">
        <v>3073</v>
      </c>
      <c r="B3478" t="s">
        <v>11202</v>
      </c>
      <c r="C3478" s="71" t="s">
        <v>11623</v>
      </c>
      <c r="D3478" t="s">
        <v>583</v>
      </c>
      <c r="E3478" t="s">
        <v>584</v>
      </c>
      <c r="F3478" t="s">
        <v>5252</v>
      </c>
      <c r="G3478" t="s">
        <v>2675</v>
      </c>
      <c r="H3478" t="s">
        <v>169</v>
      </c>
      <c r="I3478" t="s">
        <v>123</v>
      </c>
      <c r="J3478" t="s">
        <v>37</v>
      </c>
      <c r="K3478" t="s">
        <v>586</v>
      </c>
      <c r="L3478" t="s">
        <v>39</v>
      </c>
      <c r="M3478">
        <v>1600785</v>
      </c>
      <c r="N3478">
        <v>0</v>
      </c>
      <c r="O3478">
        <v>1600785</v>
      </c>
      <c r="P3478">
        <v>0</v>
      </c>
      <c r="Q3478" t="s">
        <v>11624</v>
      </c>
      <c r="R3478" t="s">
        <v>3073</v>
      </c>
      <c r="S3478" t="s">
        <v>11625</v>
      </c>
      <c r="T3478" t="s">
        <v>588</v>
      </c>
      <c r="U3478" t="s">
        <v>11626</v>
      </c>
      <c r="V3478" t="s">
        <v>11627</v>
      </c>
      <c r="W3478" t="s">
        <v>588</v>
      </c>
      <c r="X3478" t="str">
        <f t="shared" si="54"/>
        <v>Funcionamiento</v>
      </c>
      <c r="Y3478" t="s">
        <v>2675</v>
      </c>
    </row>
    <row r="3479" spans="1:25" x14ac:dyDescent="0.2">
      <c r="A3479" t="s">
        <v>3073</v>
      </c>
      <c r="B3479" t="s">
        <v>11202</v>
      </c>
      <c r="C3479" s="71" t="s">
        <v>11623</v>
      </c>
      <c r="D3479" t="s">
        <v>583</v>
      </c>
      <c r="E3479" t="s">
        <v>584</v>
      </c>
      <c r="F3479" t="s">
        <v>5252</v>
      </c>
      <c r="G3479" t="s">
        <v>2675</v>
      </c>
      <c r="H3479" t="s">
        <v>171</v>
      </c>
      <c r="I3479" t="s">
        <v>125</v>
      </c>
      <c r="J3479" t="s">
        <v>37</v>
      </c>
      <c r="K3479" t="s">
        <v>586</v>
      </c>
      <c r="L3479" t="s">
        <v>39</v>
      </c>
      <c r="M3479">
        <v>2280527</v>
      </c>
      <c r="N3479">
        <v>0</v>
      </c>
      <c r="O3479">
        <v>2280527</v>
      </c>
      <c r="P3479">
        <v>0</v>
      </c>
      <c r="Q3479" t="s">
        <v>11624</v>
      </c>
      <c r="R3479" t="s">
        <v>3073</v>
      </c>
      <c r="S3479" t="s">
        <v>11625</v>
      </c>
      <c r="T3479" t="s">
        <v>588</v>
      </c>
      <c r="U3479" t="s">
        <v>11626</v>
      </c>
      <c r="V3479" t="s">
        <v>11627</v>
      </c>
      <c r="W3479" t="s">
        <v>588</v>
      </c>
      <c r="X3479" t="str">
        <f t="shared" si="54"/>
        <v>Funcionamiento</v>
      </c>
      <c r="Y3479" t="s">
        <v>2675</v>
      </c>
    </row>
    <row r="3480" spans="1:25" x14ac:dyDescent="0.2">
      <c r="A3480" t="s">
        <v>3073</v>
      </c>
      <c r="B3480" t="s">
        <v>11202</v>
      </c>
      <c r="C3480" s="71" t="s">
        <v>11623</v>
      </c>
      <c r="D3480" t="s">
        <v>583</v>
      </c>
      <c r="E3480" t="s">
        <v>584</v>
      </c>
      <c r="F3480" t="s">
        <v>5252</v>
      </c>
      <c r="G3480" t="s">
        <v>2675</v>
      </c>
      <c r="H3480" t="s">
        <v>181</v>
      </c>
      <c r="I3480" t="s">
        <v>135</v>
      </c>
      <c r="J3480" t="s">
        <v>37</v>
      </c>
      <c r="K3480" t="s">
        <v>586</v>
      </c>
      <c r="L3480" t="s">
        <v>39</v>
      </c>
      <c r="M3480">
        <v>2354967</v>
      </c>
      <c r="N3480">
        <v>0</v>
      </c>
      <c r="O3480">
        <v>2354967</v>
      </c>
      <c r="P3480">
        <v>0</v>
      </c>
      <c r="Q3480" t="s">
        <v>11624</v>
      </c>
      <c r="R3480" t="s">
        <v>3073</v>
      </c>
      <c r="S3480" t="s">
        <v>11625</v>
      </c>
      <c r="T3480" t="s">
        <v>588</v>
      </c>
      <c r="U3480" t="s">
        <v>11626</v>
      </c>
      <c r="V3480" t="s">
        <v>11627</v>
      </c>
      <c r="W3480" t="s">
        <v>588</v>
      </c>
      <c r="X3480" t="str">
        <f t="shared" si="54"/>
        <v>Funcionamiento</v>
      </c>
      <c r="Y3480" t="s">
        <v>2675</v>
      </c>
    </row>
    <row r="3481" spans="1:25" x14ac:dyDescent="0.2">
      <c r="A3481" t="s">
        <v>3299</v>
      </c>
      <c r="B3481" t="s">
        <v>11202</v>
      </c>
      <c r="C3481" s="71" t="s">
        <v>11628</v>
      </c>
      <c r="D3481" t="s">
        <v>583</v>
      </c>
      <c r="E3481" t="s">
        <v>584</v>
      </c>
      <c r="F3481" t="s">
        <v>5252</v>
      </c>
      <c r="G3481" t="s">
        <v>2675</v>
      </c>
      <c r="H3481" t="s">
        <v>172</v>
      </c>
      <c r="I3481" t="s">
        <v>126</v>
      </c>
      <c r="J3481" t="s">
        <v>37</v>
      </c>
      <c r="K3481" t="s">
        <v>586</v>
      </c>
      <c r="L3481" t="s">
        <v>39</v>
      </c>
      <c r="M3481">
        <v>6589700</v>
      </c>
      <c r="N3481">
        <v>0</v>
      </c>
      <c r="O3481">
        <v>6589700</v>
      </c>
      <c r="P3481">
        <v>0</v>
      </c>
      <c r="Q3481" t="s">
        <v>11629</v>
      </c>
      <c r="R3481" t="s">
        <v>3299</v>
      </c>
      <c r="S3481" t="s">
        <v>5897</v>
      </c>
      <c r="T3481" t="s">
        <v>588</v>
      </c>
      <c r="U3481" t="s">
        <v>11630</v>
      </c>
      <c r="V3481" t="s">
        <v>11631</v>
      </c>
      <c r="W3481" t="s">
        <v>588</v>
      </c>
      <c r="X3481" t="str">
        <f t="shared" si="54"/>
        <v>Funcionamiento</v>
      </c>
      <c r="Y3481" t="s">
        <v>2675</v>
      </c>
    </row>
    <row r="3482" spans="1:25" x14ac:dyDescent="0.2">
      <c r="A3482" t="s">
        <v>3299</v>
      </c>
      <c r="B3482" t="s">
        <v>11202</v>
      </c>
      <c r="C3482" s="71" t="s">
        <v>11628</v>
      </c>
      <c r="D3482" t="s">
        <v>583</v>
      </c>
      <c r="E3482" t="s">
        <v>584</v>
      </c>
      <c r="F3482" t="s">
        <v>5252</v>
      </c>
      <c r="G3482" t="s">
        <v>2675</v>
      </c>
      <c r="H3482" t="s">
        <v>174</v>
      </c>
      <c r="I3482" t="s">
        <v>128</v>
      </c>
      <c r="J3482" t="s">
        <v>37</v>
      </c>
      <c r="K3482" t="s">
        <v>586</v>
      </c>
      <c r="L3482" t="s">
        <v>39</v>
      </c>
      <c r="M3482">
        <v>2551900</v>
      </c>
      <c r="N3482">
        <v>0</v>
      </c>
      <c r="O3482">
        <v>2551900</v>
      </c>
      <c r="P3482">
        <v>0</v>
      </c>
      <c r="Q3482" t="s">
        <v>11629</v>
      </c>
      <c r="R3482" t="s">
        <v>3299</v>
      </c>
      <c r="S3482" t="s">
        <v>5897</v>
      </c>
      <c r="T3482" t="s">
        <v>588</v>
      </c>
      <c r="U3482" t="s">
        <v>11630</v>
      </c>
      <c r="V3482" t="s">
        <v>11631</v>
      </c>
      <c r="W3482" t="s">
        <v>588</v>
      </c>
      <c r="X3482" t="str">
        <f t="shared" si="54"/>
        <v>Funcionamiento</v>
      </c>
      <c r="Y3482" t="s">
        <v>2675</v>
      </c>
    </row>
    <row r="3483" spans="1:25" x14ac:dyDescent="0.2">
      <c r="A3483" t="s">
        <v>3299</v>
      </c>
      <c r="B3483" t="s">
        <v>11202</v>
      </c>
      <c r="C3483" s="71" t="s">
        <v>11628</v>
      </c>
      <c r="D3483" t="s">
        <v>583</v>
      </c>
      <c r="E3483" t="s">
        <v>584</v>
      </c>
      <c r="F3483" t="s">
        <v>5252</v>
      </c>
      <c r="G3483" t="s">
        <v>2675</v>
      </c>
      <c r="H3483" t="s">
        <v>177</v>
      </c>
      <c r="I3483" t="s">
        <v>131</v>
      </c>
      <c r="J3483" t="s">
        <v>37</v>
      </c>
      <c r="K3483" t="s">
        <v>586</v>
      </c>
      <c r="L3483" t="s">
        <v>39</v>
      </c>
      <c r="M3483">
        <v>1276700</v>
      </c>
      <c r="N3483">
        <v>0</v>
      </c>
      <c r="O3483">
        <v>1276700</v>
      </c>
      <c r="P3483">
        <v>0</v>
      </c>
      <c r="Q3483" t="s">
        <v>11629</v>
      </c>
      <c r="R3483" t="s">
        <v>3299</v>
      </c>
      <c r="S3483" t="s">
        <v>5897</v>
      </c>
      <c r="T3483" t="s">
        <v>588</v>
      </c>
      <c r="U3483" t="s">
        <v>11630</v>
      </c>
      <c r="V3483" t="s">
        <v>11631</v>
      </c>
      <c r="W3483" t="s">
        <v>588</v>
      </c>
      <c r="X3483" t="str">
        <f t="shared" si="54"/>
        <v>Funcionamiento</v>
      </c>
      <c r="Y3483" t="s">
        <v>2675</v>
      </c>
    </row>
    <row r="3484" spans="1:25" x14ac:dyDescent="0.2">
      <c r="A3484" t="s">
        <v>3299</v>
      </c>
      <c r="B3484" t="s">
        <v>11202</v>
      </c>
      <c r="C3484" s="71" t="s">
        <v>11628</v>
      </c>
      <c r="D3484" t="s">
        <v>583</v>
      </c>
      <c r="E3484" t="s">
        <v>584</v>
      </c>
      <c r="F3484" t="s">
        <v>5252</v>
      </c>
      <c r="G3484" t="s">
        <v>2675</v>
      </c>
      <c r="H3484" t="s">
        <v>175</v>
      </c>
      <c r="I3484" t="s">
        <v>129</v>
      </c>
      <c r="J3484" t="s">
        <v>37</v>
      </c>
      <c r="K3484" t="s">
        <v>586</v>
      </c>
      <c r="L3484" t="s">
        <v>39</v>
      </c>
      <c r="M3484">
        <v>692000</v>
      </c>
      <c r="N3484">
        <v>0</v>
      </c>
      <c r="O3484">
        <v>692000</v>
      </c>
      <c r="P3484">
        <v>0</v>
      </c>
      <c r="Q3484" t="s">
        <v>11629</v>
      </c>
      <c r="R3484" t="s">
        <v>3299</v>
      </c>
      <c r="S3484" t="s">
        <v>5897</v>
      </c>
      <c r="T3484" t="s">
        <v>588</v>
      </c>
      <c r="U3484" t="s">
        <v>11630</v>
      </c>
      <c r="V3484" t="s">
        <v>11631</v>
      </c>
      <c r="W3484" t="s">
        <v>588</v>
      </c>
      <c r="X3484" t="str">
        <f t="shared" si="54"/>
        <v>Funcionamiento</v>
      </c>
      <c r="Y3484" t="s">
        <v>2675</v>
      </c>
    </row>
    <row r="3485" spans="1:25" x14ac:dyDescent="0.2">
      <c r="A3485" t="s">
        <v>3299</v>
      </c>
      <c r="B3485" t="s">
        <v>11202</v>
      </c>
      <c r="C3485" s="71" t="s">
        <v>11628</v>
      </c>
      <c r="D3485" t="s">
        <v>583</v>
      </c>
      <c r="E3485" t="s">
        <v>584</v>
      </c>
      <c r="F3485" t="s">
        <v>5252</v>
      </c>
      <c r="G3485" t="s">
        <v>2675</v>
      </c>
      <c r="H3485" t="s">
        <v>176</v>
      </c>
      <c r="I3485" t="s">
        <v>130</v>
      </c>
      <c r="J3485" t="s">
        <v>37</v>
      </c>
      <c r="K3485" t="s">
        <v>586</v>
      </c>
      <c r="L3485" t="s">
        <v>39</v>
      </c>
      <c r="M3485">
        <v>1914500</v>
      </c>
      <c r="N3485">
        <v>0</v>
      </c>
      <c r="O3485">
        <v>1914500</v>
      </c>
      <c r="P3485">
        <v>0</v>
      </c>
      <c r="Q3485" t="s">
        <v>11629</v>
      </c>
      <c r="R3485" t="s">
        <v>3299</v>
      </c>
      <c r="S3485" t="s">
        <v>5897</v>
      </c>
      <c r="T3485" t="s">
        <v>588</v>
      </c>
      <c r="U3485" t="s">
        <v>11630</v>
      </c>
      <c r="V3485" t="s">
        <v>11631</v>
      </c>
      <c r="W3485" t="s">
        <v>588</v>
      </c>
      <c r="X3485" t="str">
        <f t="shared" si="54"/>
        <v>Funcionamiento</v>
      </c>
      <c r="Y3485" t="s">
        <v>2675</v>
      </c>
    </row>
    <row r="3486" spans="1:25" x14ac:dyDescent="0.2">
      <c r="A3486" t="s">
        <v>3299</v>
      </c>
      <c r="B3486" t="s">
        <v>11202</v>
      </c>
      <c r="C3486" s="71" t="s">
        <v>11628</v>
      </c>
      <c r="D3486" t="s">
        <v>583</v>
      </c>
      <c r="E3486" t="s">
        <v>584</v>
      </c>
      <c r="F3486" t="s">
        <v>5252</v>
      </c>
      <c r="G3486" t="s">
        <v>2675</v>
      </c>
      <c r="H3486" t="s">
        <v>173</v>
      </c>
      <c r="I3486" t="s">
        <v>127</v>
      </c>
      <c r="J3486" t="s">
        <v>37</v>
      </c>
      <c r="K3486" t="s">
        <v>586</v>
      </c>
      <c r="L3486" t="s">
        <v>39</v>
      </c>
      <c r="M3486">
        <v>4668000</v>
      </c>
      <c r="N3486">
        <v>0</v>
      </c>
      <c r="O3486">
        <v>4668000</v>
      </c>
      <c r="P3486">
        <v>0</v>
      </c>
      <c r="Q3486" t="s">
        <v>11629</v>
      </c>
      <c r="R3486" t="s">
        <v>3299</v>
      </c>
      <c r="S3486" t="s">
        <v>5897</v>
      </c>
      <c r="T3486" t="s">
        <v>588</v>
      </c>
      <c r="U3486" t="s">
        <v>11630</v>
      </c>
      <c r="V3486" t="s">
        <v>11631</v>
      </c>
      <c r="W3486" t="s">
        <v>588</v>
      </c>
      <c r="X3486" t="str">
        <f t="shared" si="54"/>
        <v>Funcionamiento</v>
      </c>
      <c r="Y3486" t="s">
        <v>2675</v>
      </c>
    </row>
    <row r="3487" spans="1:25" x14ac:dyDescent="0.2">
      <c r="A3487" t="s">
        <v>3034</v>
      </c>
      <c r="B3487" t="s">
        <v>3301</v>
      </c>
      <c r="C3487" s="71" t="s">
        <v>5395</v>
      </c>
      <c r="D3487" t="s">
        <v>583</v>
      </c>
      <c r="E3487" t="s">
        <v>584</v>
      </c>
      <c r="F3487" t="s">
        <v>5396</v>
      </c>
      <c r="G3487" t="s">
        <v>2717</v>
      </c>
      <c r="H3487" t="s">
        <v>190</v>
      </c>
      <c r="I3487" t="s">
        <v>145</v>
      </c>
      <c r="J3487" t="s">
        <v>37</v>
      </c>
      <c r="K3487" t="s">
        <v>586</v>
      </c>
      <c r="L3487" t="s">
        <v>39</v>
      </c>
      <c r="M3487">
        <v>3000000</v>
      </c>
      <c r="N3487">
        <v>750917</v>
      </c>
      <c r="O3487">
        <v>3750917</v>
      </c>
      <c r="P3487">
        <v>426362</v>
      </c>
      <c r="Q3487" t="s">
        <v>2718</v>
      </c>
      <c r="R3487" t="s">
        <v>3034</v>
      </c>
      <c r="S3487" t="s">
        <v>9319</v>
      </c>
      <c r="T3487" t="s">
        <v>9320</v>
      </c>
      <c r="U3487" t="s">
        <v>9321</v>
      </c>
      <c r="V3487" t="s">
        <v>9322</v>
      </c>
      <c r="W3487" t="s">
        <v>588</v>
      </c>
      <c r="X3487" t="str">
        <f t="shared" si="54"/>
        <v>Funcionamiento</v>
      </c>
      <c r="Y3487" t="s">
        <v>2717</v>
      </c>
    </row>
    <row r="3488" spans="1:25" x14ac:dyDescent="0.2">
      <c r="A3488" t="s">
        <v>3034</v>
      </c>
      <c r="B3488" t="s">
        <v>3301</v>
      </c>
      <c r="C3488" s="71" t="s">
        <v>5395</v>
      </c>
      <c r="D3488" t="s">
        <v>583</v>
      </c>
      <c r="E3488" t="s">
        <v>584</v>
      </c>
      <c r="F3488" t="s">
        <v>5396</v>
      </c>
      <c r="G3488" t="s">
        <v>2717</v>
      </c>
      <c r="H3488" t="s">
        <v>186</v>
      </c>
      <c r="I3488" t="s">
        <v>140</v>
      </c>
      <c r="J3488" t="s">
        <v>37</v>
      </c>
      <c r="K3488" t="s">
        <v>586</v>
      </c>
      <c r="L3488" t="s">
        <v>39</v>
      </c>
      <c r="M3488">
        <v>45000000</v>
      </c>
      <c r="N3488">
        <v>13560465</v>
      </c>
      <c r="O3488">
        <v>58560465</v>
      </c>
      <c r="P3488">
        <v>4175444</v>
      </c>
      <c r="Q3488" t="s">
        <v>2718</v>
      </c>
      <c r="R3488" t="s">
        <v>3034</v>
      </c>
      <c r="S3488" t="s">
        <v>9319</v>
      </c>
      <c r="T3488" t="s">
        <v>9320</v>
      </c>
      <c r="U3488" t="s">
        <v>9321</v>
      </c>
      <c r="V3488" t="s">
        <v>9322</v>
      </c>
      <c r="W3488" t="s">
        <v>588</v>
      </c>
      <c r="X3488" t="str">
        <f t="shared" si="54"/>
        <v>Funcionamiento</v>
      </c>
      <c r="Y3488" t="s">
        <v>2717</v>
      </c>
    </row>
    <row r="3489" spans="1:25" x14ac:dyDescent="0.2">
      <c r="A3489" t="s">
        <v>3037</v>
      </c>
      <c r="B3489" t="s">
        <v>3301</v>
      </c>
      <c r="C3489" s="71" t="s">
        <v>5397</v>
      </c>
      <c r="D3489" t="s">
        <v>583</v>
      </c>
      <c r="E3489" t="s">
        <v>602</v>
      </c>
      <c r="F3489" t="s">
        <v>5396</v>
      </c>
      <c r="G3489" t="s">
        <v>2717</v>
      </c>
      <c r="H3489" t="s">
        <v>187</v>
      </c>
      <c r="I3489" t="s">
        <v>141</v>
      </c>
      <c r="J3489" t="s">
        <v>37</v>
      </c>
      <c r="K3489" t="s">
        <v>586</v>
      </c>
      <c r="L3489" t="s">
        <v>39</v>
      </c>
      <c r="M3489">
        <v>29314800</v>
      </c>
      <c r="N3489">
        <v>-29314800</v>
      </c>
      <c r="O3489">
        <v>0</v>
      </c>
      <c r="P3489">
        <v>0</v>
      </c>
      <c r="Q3489" t="s">
        <v>2719</v>
      </c>
      <c r="R3489" t="s">
        <v>3037</v>
      </c>
      <c r="S3489" t="s">
        <v>4081</v>
      </c>
      <c r="T3489" t="s">
        <v>588</v>
      </c>
      <c r="U3489" t="s">
        <v>588</v>
      </c>
      <c r="V3489" t="s">
        <v>588</v>
      </c>
      <c r="W3489" t="s">
        <v>588</v>
      </c>
      <c r="X3489" t="str">
        <f t="shared" si="54"/>
        <v>Funcionamiento</v>
      </c>
      <c r="Y3489" t="s">
        <v>2717</v>
      </c>
    </row>
    <row r="3490" spans="1:25" x14ac:dyDescent="0.2">
      <c r="A3490" t="s">
        <v>3043</v>
      </c>
      <c r="B3490" t="s">
        <v>3301</v>
      </c>
      <c r="C3490" s="71" t="s">
        <v>5398</v>
      </c>
      <c r="D3490" t="s">
        <v>583</v>
      </c>
      <c r="E3490" t="s">
        <v>584</v>
      </c>
      <c r="F3490" t="s">
        <v>5396</v>
      </c>
      <c r="G3490" t="s">
        <v>2717</v>
      </c>
      <c r="H3490" t="s">
        <v>189</v>
      </c>
      <c r="I3490" t="s">
        <v>144</v>
      </c>
      <c r="J3490" t="s">
        <v>37</v>
      </c>
      <c r="K3490" t="s">
        <v>586</v>
      </c>
      <c r="L3490" t="s">
        <v>39</v>
      </c>
      <c r="M3490">
        <v>7800000</v>
      </c>
      <c r="N3490">
        <v>-1673488</v>
      </c>
      <c r="O3490">
        <v>6126512</v>
      </c>
      <c r="P3490">
        <v>2180080</v>
      </c>
      <c r="Q3490" t="s">
        <v>2720</v>
      </c>
      <c r="R3490" t="s">
        <v>3043</v>
      </c>
      <c r="S3490" t="s">
        <v>9323</v>
      </c>
      <c r="T3490" t="s">
        <v>9324</v>
      </c>
      <c r="U3490" t="s">
        <v>9325</v>
      </c>
      <c r="V3490" t="s">
        <v>9326</v>
      </c>
      <c r="W3490" t="s">
        <v>588</v>
      </c>
      <c r="X3490" t="str">
        <f t="shared" si="54"/>
        <v>Funcionamiento</v>
      </c>
      <c r="Y3490" t="s">
        <v>2717</v>
      </c>
    </row>
    <row r="3491" spans="1:25" x14ac:dyDescent="0.2">
      <c r="A3491" t="s">
        <v>3045</v>
      </c>
      <c r="B3491" t="s">
        <v>3589</v>
      </c>
      <c r="C3491" s="71" t="s">
        <v>5399</v>
      </c>
      <c r="D3491" t="s">
        <v>583</v>
      </c>
      <c r="E3491" t="s">
        <v>584</v>
      </c>
      <c r="F3491" t="s">
        <v>5396</v>
      </c>
      <c r="G3491" t="s">
        <v>2717</v>
      </c>
      <c r="H3491" t="s">
        <v>101</v>
      </c>
      <c r="I3491" t="s">
        <v>142</v>
      </c>
      <c r="J3491" t="s">
        <v>37</v>
      </c>
      <c r="K3491" t="s">
        <v>586</v>
      </c>
      <c r="L3491" t="s">
        <v>39</v>
      </c>
      <c r="M3491">
        <v>29314800</v>
      </c>
      <c r="N3491">
        <v>-1698264</v>
      </c>
      <c r="O3491">
        <v>27616536</v>
      </c>
      <c r="P3491">
        <v>2301378</v>
      </c>
      <c r="Q3491" t="s">
        <v>2721</v>
      </c>
      <c r="R3491" t="s">
        <v>3045</v>
      </c>
      <c r="S3491" t="s">
        <v>9327</v>
      </c>
      <c r="T3491" t="s">
        <v>9328</v>
      </c>
      <c r="U3491" t="s">
        <v>9329</v>
      </c>
      <c r="V3491" t="s">
        <v>9330</v>
      </c>
      <c r="W3491" t="s">
        <v>588</v>
      </c>
      <c r="X3491" t="str">
        <f t="shared" si="54"/>
        <v>Funcionamiento</v>
      </c>
      <c r="Y3491" t="s">
        <v>2717</v>
      </c>
    </row>
    <row r="3492" spans="1:25" x14ac:dyDescent="0.2">
      <c r="A3492" t="s">
        <v>3052</v>
      </c>
      <c r="B3492" t="s">
        <v>3053</v>
      </c>
      <c r="C3492" s="71" t="s">
        <v>5400</v>
      </c>
      <c r="D3492" t="s">
        <v>583</v>
      </c>
      <c r="E3492" t="s">
        <v>584</v>
      </c>
      <c r="F3492" t="s">
        <v>5396</v>
      </c>
      <c r="G3492" t="s">
        <v>2717</v>
      </c>
      <c r="H3492" t="s">
        <v>194</v>
      </c>
      <c r="I3492" t="s">
        <v>149</v>
      </c>
      <c r="J3492" t="s">
        <v>37</v>
      </c>
      <c r="K3492" t="s">
        <v>586</v>
      </c>
      <c r="L3492" t="s">
        <v>39</v>
      </c>
      <c r="M3492">
        <v>27770000</v>
      </c>
      <c r="N3492">
        <v>0</v>
      </c>
      <c r="O3492">
        <v>27770000</v>
      </c>
      <c r="P3492">
        <v>0</v>
      </c>
      <c r="Q3492" t="s">
        <v>2722</v>
      </c>
      <c r="R3492" t="s">
        <v>3052</v>
      </c>
      <c r="S3492" t="s">
        <v>5401</v>
      </c>
      <c r="T3492" t="s">
        <v>3743</v>
      </c>
      <c r="U3492" t="s">
        <v>3743</v>
      </c>
      <c r="V3492" t="s">
        <v>5402</v>
      </c>
      <c r="W3492" t="s">
        <v>588</v>
      </c>
      <c r="X3492" t="str">
        <f t="shared" si="54"/>
        <v>Funcionamiento</v>
      </c>
      <c r="Y3492" t="s">
        <v>2717</v>
      </c>
    </row>
    <row r="3493" spans="1:25" x14ac:dyDescent="0.2">
      <c r="A3493" t="s">
        <v>3055</v>
      </c>
      <c r="B3493" t="s">
        <v>3307</v>
      </c>
      <c r="C3493" s="71" t="s">
        <v>5403</v>
      </c>
      <c r="D3493" t="s">
        <v>583</v>
      </c>
      <c r="E3493" t="s">
        <v>584</v>
      </c>
      <c r="F3493" t="s">
        <v>5396</v>
      </c>
      <c r="G3493" t="s">
        <v>2717</v>
      </c>
      <c r="H3493" t="s">
        <v>192</v>
      </c>
      <c r="I3493" t="s">
        <v>147</v>
      </c>
      <c r="J3493" t="s">
        <v>37</v>
      </c>
      <c r="K3493" t="s">
        <v>586</v>
      </c>
      <c r="L3493" t="s">
        <v>39</v>
      </c>
      <c r="M3493">
        <v>0</v>
      </c>
      <c r="N3493">
        <v>369968</v>
      </c>
      <c r="O3493">
        <v>369968</v>
      </c>
      <c r="P3493">
        <v>0</v>
      </c>
      <c r="Q3493" t="s">
        <v>2723</v>
      </c>
      <c r="R3493" t="s">
        <v>3055</v>
      </c>
      <c r="S3493" t="s">
        <v>3077</v>
      </c>
      <c r="T3493" t="s">
        <v>588</v>
      </c>
      <c r="U3493" t="s">
        <v>5404</v>
      </c>
      <c r="V3493" t="s">
        <v>5405</v>
      </c>
      <c r="W3493" t="s">
        <v>588</v>
      </c>
      <c r="X3493" t="str">
        <f t="shared" si="54"/>
        <v>Funcionamiento</v>
      </c>
      <c r="Y3493" t="s">
        <v>2717</v>
      </c>
    </row>
    <row r="3494" spans="1:25" x14ac:dyDescent="0.2">
      <c r="A3494" t="s">
        <v>3055</v>
      </c>
      <c r="B3494" t="s">
        <v>3307</v>
      </c>
      <c r="C3494" s="71" t="s">
        <v>5403</v>
      </c>
      <c r="D3494" t="s">
        <v>583</v>
      </c>
      <c r="E3494" t="s">
        <v>584</v>
      </c>
      <c r="F3494" t="s">
        <v>5396</v>
      </c>
      <c r="G3494" t="s">
        <v>2717</v>
      </c>
      <c r="H3494" t="s">
        <v>193</v>
      </c>
      <c r="I3494" t="s">
        <v>148</v>
      </c>
      <c r="J3494" t="s">
        <v>37</v>
      </c>
      <c r="K3494" t="s">
        <v>586</v>
      </c>
      <c r="L3494" t="s">
        <v>39</v>
      </c>
      <c r="M3494">
        <v>0</v>
      </c>
      <c r="N3494">
        <v>3876236</v>
      </c>
      <c r="O3494">
        <v>3876236</v>
      </c>
      <c r="P3494">
        <v>0</v>
      </c>
      <c r="Q3494" t="s">
        <v>2723</v>
      </c>
      <c r="R3494" t="s">
        <v>3055</v>
      </c>
      <c r="S3494" t="s">
        <v>3077</v>
      </c>
      <c r="T3494" t="s">
        <v>588</v>
      </c>
      <c r="U3494" t="s">
        <v>5404</v>
      </c>
      <c r="V3494" t="s">
        <v>5405</v>
      </c>
      <c r="W3494" t="s">
        <v>588</v>
      </c>
      <c r="X3494" t="str">
        <f t="shared" si="54"/>
        <v>Funcionamiento</v>
      </c>
      <c r="Y3494" t="s">
        <v>2717</v>
      </c>
    </row>
    <row r="3495" spans="1:25" x14ac:dyDescent="0.2">
      <c r="A3495" t="s">
        <v>3055</v>
      </c>
      <c r="B3495" t="s">
        <v>3307</v>
      </c>
      <c r="C3495" s="71" t="s">
        <v>5403</v>
      </c>
      <c r="D3495" t="s">
        <v>583</v>
      </c>
      <c r="E3495" t="s">
        <v>584</v>
      </c>
      <c r="F3495" t="s">
        <v>5396</v>
      </c>
      <c r="G3495" t="s">
        <v>2717</v>
      </c>
      <c r="H3495" t="s">
        <v>164</v>
      </c>
      <c r="I3495" t="s">
        <v>118</v>
      </c>
      <c r="J3495" t="s">
        <v>37</v>
      </c>
      <c r="K3495" t="s">
        <v>586</v>
      </c>
      <c r="L3495" t="s">
        <v>39</v>
      </c>
      <c r="M3495">
        <v>66540465</v>
      </c>
      <c r="N3495">
        <v>514650</v>
      </c>
      <c r="O3495">
        <v>67055115</v>
      </c>
      <c r="P3495">
        <v>0</v>
      </c>
      <c r="Q3495" t="s">
        <v>2723</v>
      </c>
      <c r="R3495" t="s">
        <v>3055</v>
      </c>
      <c r="S3495" t="s">
        <v>3077</v>
      </c>
      <c r="T3495" t="s">
        <v>588</v>
      </c>
      <c r="U3495" t="s">
        <v>5404</v>
      </c>
      <c r="V3495" t="s">
        <v>5405</v>
      </c>
      <c r="W3495" t="s">
        <v>588</v>
      </c>
      <c r="X3495" t="str">
        <f t="shared" si="54"/>
        <v>Funcionamiento</v>
      </c>
      <c r="Y3495" t="s">
        <v>2717</v>
      </c>
    </row>
    <row r="3496" spans="1:25" x14ac:dyDescent="0.2">
      <c r="A3496" t="s">
        <v>3055</v>
      </c>
      <c r="B3496" t="s">
        <v>3307</v>
      </c>
      <c r="C3496" s="71" t="s">
        <v>5403</v>
      </c>
      <c r="D3496" t="s">
        <v>583</v>
      </c>
      <c r="E3496" t="s">
        <v>584</v>
      </c>
      <c r="F3496" t="s">
        <v>5396</v>
      </c>
      <c r="G3496" t="s">
        <v>2717</v>
      </c>
      <c r="H3496" t="s">
        <v>169</v>
      </c>
      <c r="I3496" t="s">
        <v>123</v>
      </c>
      <c r="J3496" t="s">
        <v>37</v>
      </c>
      <c r="K3496" t="s">
        <v>586</v>
      </c>
      <c r="L3496" t="s">
        <v>39</v>
      </c>
      <c r="M3496">
        <v>1507702</v>
      </c>
      <c r="N3496">
        <v>0</v>
      </c>
      <c r="O3496">
        <v>1507702</v>
      </c>
      <c r="P3496">
        <v>0</v>
      </c>
      <c r="Q3496" t="s">
        <v>2723</v>
      </c>
      <c r="R3496" t="s">
        <v>3055</v>
      </c>
      <c r="S3496" t="s">
        <v>3077</v>
      </c>
      <c r="T3496" t="s">
        <v>588</v>
      </c>
      <c r="U3496" t="s">
        <v>5404</v>
      </c>
      <c r="V3496" t="s">
        <v>5405</v>
      </c>
      <c r="W3496" t="s">
        <v>588</v>
      </c>
      <c r="X3496" t="str">
        <f t="shared" si="54"/>
        <v>Funcionamiento</v>
      </c>
      <c r="Y3496" t="s">
        <v>2717</v>
      </c>
    </row>
    <row r="3497" spans="1:25" x14ac:dyDescent="0.2">
      <c r="A3497" t="s">
        <v>3055</v>
      </c>
      <c r="B3497" t="s">
        <v>3307</v>
      </c>
      <c r="C3497" s="71" t="s">
        <v>5403</v>
      </c>
      <c r="D3497" t="s">
        <v>583</v>
      </c>
      <c r="E3497" t="s">
        <v>584</v>
      </c>
      <c r="F3497" t="s">
        <v>5396</v>
      </c>
      <c r="G3497" t="s">
        <v>2717</v>
      </c>
      <c r="H3497" t="s">
        <v>166</v>
      </c>
      <c r="I3497" t="s">
        <v>120</v>
      </c>
      <c r="J3497" t="s">
        <v>37</v>
      </c>
      <c r="K3497" t="s">
        <v>586</v>
      </c>
      <c r="L3497" t="s">
        <v>39</v>
      </c>
      <c r="M3497">
        <v>1756391</v>
      </c>
      <c r="N3497">
        <v>23056</v>
      </c>
      <c r="O3497">
        <v>1779447</v>
      </c>
      <c r="P3497">
        <v>0</v>
      </c>
      <c r="Q3497" t="s">
        <v>2723</v>
      </c>
      <c r="R3497" t="s">
        <v>3055</v>
      </c>
      <c r="S3497" t="s">
        <v>3077</v>
      </c>
      <c r="T3497" t="s">
        <v>588</v>
      </c>
      <c r="U3497" t="s">
        <v>5404</v>
      </c>
      <c r="V3497" t="s">
        <v>5405</v>
      </c>
      <c r="W3497" t="s">
        <v>588</v>
      </c>
      <c r="X3497" t="str">
        <f t="shared" si="54"/>
        <v>Funcionamiento</v>
      </c>
      <c r="Y3497" t="s">
        <v>2717</v>
      </c>
    </row>
    <row r="3498" spans="1:25" x14ac:dyDescent="0.2">
      <c r="A3498" t="s">
        <v>3055</v>
      </c>
      <c r="B3498" t="s">
        <v>3307</v>
      </c>
      <c r="C3498" s="71" t="s">
        <v>5403</v>
      </c>
      <c r="D3498" t="s">
        <v>583</v>
      </c>
      <c r="E3498" t="s">
        <v>584</v>
      </c>
      <c r="F3498" t="s">
        <v>5396</v>
      </c>
      <c r="G3498" t="s">
        <v>2717</v>
      </c>
      <c r="H3498" t="s">
        <v>178</v>
      </c>
      <c r="I3498" t="s">
        <v>132</v>
      </c>
      <c r="J3498" t="s">
        <v>37</v>
      </c>
      <c r="K3498" t="s">
        <v>586</v>
      </c>
      <c r="L3498" t="s">
        <v>39</v>
      </c>
      <c r="M3498">
        <v>8100505</v>
      </c>
      <c r="N3498">
        <v>0</v>
      </c>
      <c r="O3498">
        <v>8100505</v>
      </c>
      <c r="P3498">
        <v>0</v>
      </c>
      <c r="Q3498" t="s">
        <v>2723</v>
      </c>
      <c r="R3498" t="s">
        <v>3055</v>
      </c>
      <c r="S3498" t="s">
        <v>3077</v>
      </c>
      <c r="T3498" t="s">
        <v>588</v>
      </c>
      <c r="U3498" t="s">
        <v>5404</v>
      </c>
      <c r="V3498" t="s">
        <v>5405</v>
      </c>
      <c r="W3498" t="s">
        <v>588</v>
      </c>
      <c r="X3498" t="str">
        <f t="shared" si="54"/>
        <v>Funcionamiento</v>
      </c>
      <c r="Y3498" t="s">
        <v>2717</v>
      </c>
    </row>
    <row r="3499" spans="1:25" x14ac:dyDescent="0.2">
      <c r="A3499" t="s">
        <v>3055</v>
      </c>
      <c r="B3499" t="s">
        <v>3307</v>
      </c>
      <c r="C3499" s="71" t="s">
        <v>5403</v>
      </c>
      <c r="D3499" t="s">
        <v>583</v>
      </c>
      <c r="E3499" t="s">
        <v>584</v>
      </c>
      <c r="F3499" t="s">
        <v>5396</v>
      </c>
      <c r="G3499" t="s">
        <v>2717</v>
      </c>
      <c r="H3499" t="s">
        <v>181</v>
      </c>
      <c r="I3499" t="s">
        <v>135</v>
      </c>
      <c r="J3499" t="s">
        <v>37</v>
      </c>
      <c r="K3499" t="s">
        <v>586</v>
      </c>
      <c r="L3499" t="s">
        <v>39</v>
      </c>
      <c r="M3499">
        <v>2240265</v>
      </c>
      <c r="N3499">
        <v>0</v>
      </c>
      <c r="O3499">
        <v>2240265</v>
      </c>
      <c r="P3499">
        <v>0</v>
      </c>
      <c r="Q3499" t="s">
        <v>2723</v>
      </c>
      <c r="R3499" t="s">
        <v>3055</v>
      </c>
      <c r="S3499" t="s">
        <v>3077</v>
      </c>
      <c r="T3499" t="s">
        <v>588</v>
      </c>
      <c r="U3499" t="s">
        <v>5404</v>
      </c>
      <c r="V3499" t="s">
        <v>5405</v>
      </c>
      <c r="W3499" t="s">
        <v>588</v>
      </c>
      <c r="X3499" t="str">
        <f t="shared" si="54"/>
        <v>Funcionamiento</v>
      </c>
      <c r="Y3499" t="s">
        <v>2717</v>
      </c>
    </row>
    <row r="3500" spans="1:25" x14ac:dyDescent="0.2">
      <c r="A3500" t="s">
        <v>3055</v>
      </c>
      <c r="B3500" t="s">
        <v>3307</v>
      </c>
      <c r="C3500" s="71" t="s">
        <v>5403</v>
      </c>
      <c r="D3500" t="s">
        <v>583</v>
      </c>
      <c r="E3500" t="s">
        <v>584</v>
      </c>
      <c r="F3500" t="s">
        <v>5396</v>
      </c>
      <c r="G3500" t="s">
        <v>2717</v>
      </c>
      <c r="H3500" t="s">
        <v>171</v>
      </c>
      <c r="I3500" t="s">
        <v>125</v>
      </c>
      <c r="J3500" t="s">
        <v>37</v>
      </c>
      <c r="K3500" t="s">
        <v>586</v>
      </c>
      <c r="L3500" t="s">
        <v>39</v>
      </c>
      <c r="M3500">
        <v>8151699</v>
      </c>
      <c r="N3500">
        <v>0</v>
      </c>
      <c r="O3500">
        <v>8151699</v>
      </c>
      <c r="P3500">
        <v>0</v>
      </c>
      <c r="Q3500" t="s">
        <v>2723</v>
      </c>
      <c r="R3500" t="s">
        <v>3055</v>
      </c>
      <c r="S3500" t="s">
        <v>3077</v>
      </c>
      <c r="T3500" t="s">
        <v>588</v>
      </c>
      <c r="U3500" t="s">
        <v>5404</v>
      </c>
      <c r="V3500" t="s">
        <v>5405</v>
      </c>
      <c r="W3500" t="s">
        <v>588</v>
      </c>
      <c r="X3500" t="str">
        <f t="shared" si="54"/>
        <v>Funcionamiento</v>
      </c>
      <c r="Y3500" t="s">
        <v>2717</v>
      </c>
    </row>
    <row r="3501" spans="1:25" x14ac:dyDescent="0.2">
      <c r="A3501" t="s">
        <v>3055</v>
      </c>
      <c r="B3501" t="s">
        <v>3307</v>
      </c>
      <c r="C3501" s="71" t="s">
        <v>5403</v>
      </c>
      <c r="D3501" t="s">
        <v>583</v>
      </c>
      <c r="E3501" t="s">
        <v>584</v>
      </c>
      <c r="F3501" t="s">
        <v>5396</v>
      </c>
      <c r="G3501" t="s">
        <v>2717</v>
      </c>
      <c r="H3501" t="s">
        <v>180</v>
      </c>
      <c r="I3501" t="s">
        <v>134</v>
      </c>
      <c r="J3501" t="s">
        <v>37</v>
      </c>
      <c r="K3501" t="s">
        <v>586</v>
      </c>
      <c r="L3501" t="s">
        <v>39</v>
      </c>
      <c r="M3501">
        <v>737581</v>
      </c>
      <c r="N3501">
        <v>0</v>
      </c>
      <c r="O3501">
        <v>737581</v>
      </c>
      <c r="P3501">
        <v>0</v>
      </c>
      <c r="Q3501" t="s">
        <v>2723</v>
      </c>
      <c r="R3501" t="s">
        <v>3055</v>
      </c>
      <c r="S3501" t="s">
        <v>3077</v>
      </c>
      <c r="T3501" t="s">
        <v>588</v>
      </c>
      <c r="U3501" t="s">
        <v>5404</v>
      </c>
      <c r="V3501" t="s">
        <v>5405</v>
      </c>
      <c r="W3501" t="s">
        <v>588</v>
      </c>
      <c r="X3501" t="str">
        <f t="shared" si="54"/>
        <v>Funcionamiento</v>
      </c>
      <c r="Y3501" t="s">
        <v>2717</v>
      </c>
    </row>
    <row r="3502" spans="1:25" x14ac:dyDescent="0.2">
      <c r="A3502" t="s">
        <v>3055</v>
      </c>
      <c r="B3502" t="s">
        <v>3307</v>
      </c>
      <c r="C3502" s="71" t="s">
        <v>5403</v>
      </c>
      <c r="D3502" t="s">
        <v>583</v>
      </c>
      <c r="E3502" t="s">
        <v>584</v>
      </c>
      <c r="F3502" t="s">
        <v>5396</v>
      </c>
      <c r="G3502" t="s">
        <v>2717</v>
      </c>
      <c r="H3502" t="s">
        <v>167</v>
      </c>
      <c r="I3502" t="s">
        <v>3051</v>
      </c>
      <c r="J3502" t="s">
        <v>37</v>
      </c>
      <c r="K3502" t="s">
        <v>586</v>
      </c>
      <c r="L3502" t="s">
        <v>39</v>
      </c>
      <c r="M3502">
        <v>2478781</v>
      </c>
      <c r="N3502">
        <v>37713</v>
      </c>
      <c r="O3502">
        <v>2516494</v>
      </c>
      <c r="P3502">
        <v>0</v>
      </c>
      <c r="Q3502" t="s">
        <v>2723</v>
      </c>
      <c r="R3502" t="s">
        <v>3055</v>
      </c>
      <c r="S3502" t="s">
        <v>3077</v>
      </c>
      <c r="T3502" t="s">
        <v>588</v>
      </c>
      <c r="U3502" t="s">
        <v>5404</v>
      </c>
      <c r="V3502" t="s">
        <v>5405</v>
      </c>
      <c r="W3502" t="s">
        <v>588</v>
      </c>
      <c r="X3502" t="str">
        <f t="shared" si="54"/>
        <v>Funcionamiento</v>
      </c>
      <c r="Y3502" t="s">
        <v>2717</v>
      </c>
    </row>
    <row r="3503" spans="1:25" x14ac:dyDescent="0.2">
      <c r="A3503" t="s">
        <v>3059</v>
      </c>
      <c r="B3503" t="s">
        <v>3730</v>
      </c>
      <c r="C3503" s="71" t="s">
        <v>5406</v>
      </c>
      <c r="D3503" t="s">
        <v>583</v>
      </c>
      <c r="E3503" t="s">
        <v>584</v>
      </c>
      <c r="F3503" t="s">
        <v>5396</v>
      </c>
      <c r="G3503" t="s">
        <v>2717</v>
      </c>
      <c r="H3503" t="s">
        <v>176</v>
      </c>
      <c r="I3503" t="s">
        <v>130</v>
      </c>
      <c r="J3503" t="s">
        <v>37</v>
      </c>
      <c r="K3503" t="s">
        <v>586</v>
      </c>
      <c r="L3503" t="s">
        <v>39</v>
      </c>
      <c r="M3503">
        <v>2639800</v>
      </c>
      <c r="N3503">
        <v>0</v>
      </c>
      <c r="O3503">
        <v>2639800</v>
      </c>
      <c r="P3503">
        <v>0</v>
      </c>
      <c r="Q3503" t="s">
        <v>2724</v>
      </c>
      <c r="R3503" t="s">
        <v>3059</v>
      </c>
      <c r="S3503" t="s">
        <v>3082</v>
      </c>
      <c r="T3503" t="s">
        <v>588</v>
      </c>
      <c r="U3503" t="s">
        <v>5407</v>
      </c>
      <c r="V3503" t="s">
        <v>5408</v>
      </c>
      <c r="W3503" t="s">
        <v>588</v>
      </c>
      <c r="X3503" t="str">
        <f t="shared" si="54"/>
        <v>Funcionamiento</v>
      </c>
      <c r="Y3503" t="s">
        <v>2717</v>
      </c>
    </row>
    <row r="3504" spans="1:25" x14ac:dyDescent="0.2">
      <c r="A3504" t="s">
        <v>3059</v>
      </c>
      <c r="B3504" t="s">
        <v>3730</v>
      </c>
      <c r="C3504" s="71" t="s">
        <v>5406</v>
      </c>
      <c r="D3504" t="s">
        <v>583</v>
      </c>
      <c r="E3504" t="s">
        <v>584</v>
      </c>
      <c r="F3504" t="s">
        <v>5396</v>
      </c>
      <c r="G3504" t="s">
        <v>2717</v>
      </c>
      <c r="H3504" t="s">
        <v>172</v>
      </c>
      <c r="I3504" t="s">
        <v>126</v>
      </c>
      <c r="J3504" t="s">
        <v>37</v>
      </c>
      <c r="K3504" t="s">
        <v>586</v>
      </c>
      <c r="L3504" t="s">
        <v>39</v>
      </c>
      <c r="M3504">
        <v>9151500</v>
      </c>
      <c r="N3504">
        <v>0</v>
      </c>
      <c r="O3504">
        <v>9151500</v>
      </c>
      <c r="P3504">
        <v>0</v>
      </c>
      <c r="Q3504" t="s">
        <v>2724</v>
      </c>
      <c r="R3504" t="s">
        <v>3059</v>
      </c>
      <c r="S3504" t="s">
        <v>3082</v>
      </c>
      <c r="T3504" t="s">
        <v>588</v>
      </c>
      <c r="U3504" t="s">
        <v>5407</v>
      </c>
      <c r="V3504" t="s">
        <v>5408</v>
      </c>
      <c r="W3504" t="s">
        <v>588</v>
      </c>
      <c r="X3504" t="str">
        <f t="shared" si="54"/>
        <v>Funcionamiento</v>
      </c>
      <c r="Y3504" t="s">
        <v>2717</v>
      </c>
    </row>
    <row r="3505" spans="1:25" x14ac:dyDescent="0.2">
      <c r="A3505" t="s">
        <v>3059</v>
      </c>
      <c r="B3505" t="s">
        <v>3730</v>
      </c>
      <c r="C3505" s="71" t="s">
        <v>5406</v>
      </c>
      <c r="D3505" t="s">
        <v>583</v>
      </c>
      <c r="E3505" t="s">
        <v>584</v>
      </c>
      <c r="F3505" t="s">
        <v>5396</v>
      </c>
      <c r="G3505" t="s">
        <v>2717</v>
      </c>
      <c r="H3505" t="s">
        <v>177</v>
      </c>
      <c r="I3505" t="s">
        <v>131</v>
      </c>
      <c r="J3505" t="s">
        <v>37</v>
      </c>
      <c r="K3505" t="s">
        <v>586</v>
      </c>
      <c r="L3505" t="s">
        <v>39</v>
      </c>
      <c r="M3505">
        <v>1760400</v>
      </c>
      <c r="N3505">
        <v>0</v>
      </c>
      <c r="O3505">
        <v>1760400</v>
      </c>
      <c r="P3505">
        <v>0</v>
      </c>
      <c r="Q3505" t="s">
        <v>2724</v>
      </c>
      <c r="R3505" t="s">
        <v>3059</v>
      </c>
      <c r="S3505" t="s">
        <v>3082</v>
      </c>
      <c r="T3505" t="s">
        <v>588</v>
      </c>
      <c r="U3505" t="s">
        <v>5407</v>
      </c>
      <c r="V3505" t="s">
        <v>5408</v>
      </c>
      <c r="W3505" t="s">
        <v>588</v>
      </c>
      <c r="X3505" t="str">
        <f t="shared" si="54"/>
        <v>Funcionamiento</v>
      </c>
      <c r="Y3505" t="s">
        <v>2717</v>
      </c>
    </row>
    <row r="3506" spans="1:25" x14ac:dyDescent="0.2">
      <c r="A3506" t="s">
        <v>3059</v>
      </c>
      <c r="B3506" t="s">
        <v>3730</v>
      </c>
      <c r="C3506" s="71" t="s">
        <v>5406</v>
      </c>
      <c r="D3506" t="s">
        <v>583</v>
      </c>
      <c r="E3506" t="s">
        <v>584</v>
      </c>
      <c r="F3506" t="s">
        <v>5396</v>
      </c>
      <c r="G3506" t="s">
        <v>2717</v>
      </c>
      <c r="H3506" t="s">
        <v>173</v>
      </c>
      <c r="I3506" t="s">
        <v>127</v>
      </c>
      <c r="J3506" t="s">
        <v>37</v>
      </c>
      <c r="K3506" t="s">
        <v>586</v>
      </c>
      <c r="L3506" t="s">
        <v>39</v>
      </c>
      <c r="M3506">
        <v>6482500</v>
      </c>
      <c r="N3506">
        <v>0</v>
      </c>
      <c r="O3506">
        <v>6482500</v>
      </c>
      <c r="P3506">
        <v>0</v>
      </c>
      <c r="Q3506" t="s">
        <v>2724</v>
      </c>
      <c r="R3506" t="s">
        <v>3059</v>
      </c>
      <c r="S3506" t="s">
        <v>3082</v>
      </c>
      <c r="T3506" t="s">
        <v>588</v>
      </c>
      <c r="U3506" t="s">
        <v>5407</v>
      </c>
      <c r="V3506" t="s">
        <v>5408</v>
      </c>
      <c r="W3506" t="s">
        <v>588</v>
      </c>
      <c r="X3506" t="str">
        <f t="shared" si="54"/>
        <v>Funcionamiento</v>
      </c>
      <c r="Y3506" t="s">
        <v>2717</v>
      </c>
    </row>
    <row r="3507" spans="1:25" x14ac:dyDescent="0.2">
      <c r="A3507" t="s">
        <v>3059</v>
      </c>
      <c r="B3507" t="s">
        <v>3730</v>
      </c>
      <c r="C3507" s="71" t="s">
        <v>5406</v>
      </c>
      <c r="D3507" t="s">
        <v>583</v>
      </c>
      <c r="E3507" t="s">
        <v>584</v>
      </c>
      <c r="F3507" t="s">
        <v>5396</v>
      </c>
      <c r="G3507" t="s">
        <v>2717</v>
      </c>
      <c r="H3507" t="s">
        <v>174</v>
      </c>
      <c r="I3507" t="s">
        <v>128</v>
      </c>
      <c r="J3507" t="s">
        <v>37</v>
      </c>
      <c r="K3507" t="s">
        <v>586</v>
      </c>
      <c r="L3507" t="s">
        <v>39</v>
      </c>
      <c r="M3507">
        <v>3519200</v>
      </c>
      <c r="N3507">
        <v>0</v>
      </c>
      <c r="O3507">
        <v>3519200</v>
      </c>
      <c r="P3507">
        <v>0</v>
      </c>
      <c r="Q3507" t="s">
        <v>2724</v>
      </c>
      <c r="R3507" t="s">
        <v>3059</v>
      </c>
      <c r="S3507" t="s">
        <v>3082</v>
      </c>
      <c r="T3507" t="s">
        <v>588</v>
      </c>
      <c r="U3507" t="s">
        <v>5407</v>
      </c>
      <c r="V3507" t="s">
        <v>5408</v>
      </c>
      <c r="W3507" t="s">
        <v>588</v>
      </c>
      <c r="X3507" t="str">
        <f t="shared" si="54"/>
        <v>Funcionamiento</v>
      </c>
      <c r="Y3507" t="s">
        <v>2717</v>
      </c>
    </row>
    <row r="3508" spans="1:25" x14ac:dyDescent="0.2">
      <c r="A3508" t="s">
        <v>3059</v>
      </c>
      <c r="B3508" t="s">
        <v>3730</v>
      </c>
      <c r="C3508" s="71" t="s">
        <v>5406</v>
      </c>
      <c r="D3508" t="s">
        <v>583</v>
      </c>
      <c r="E3508" t="s">
        <v>584</v>
      </c>
      <c r="F3508" t="s">
        <v>5396</v>
      </c>
      <c r="G3508" t="s">
        <v>2717</v>
      </c>
      <c r="H3508" t="s">
        <v>175</v>
      </c>
      <c r="I3508" t="s">
        <v>129</v>
      </c>
      <c r="J3508" t="s">
        <v>37</v>
      </c>
      <c r="K3508" t="s">
        <v>586</v>
      </c>
      <c r="L3508" t="s">
        <v>39</v>
      </c>
      <c r="M3508">
        <v>1229600</v>
      </c>
      <c r="N3508">
        <v>0</v>
      </c>
      <c r="O3508">
        <v>1229600</v>
      </c>
      <c r="P3508">
        <v>0</v>
      </c>
      <c r="Q3508" t="s">
        <v>2724</v>
      </c>
      <c r="R3508" t="s">
        <v>3059</v>
      </c>
      <c r="S3508" t="s">
        <v>3082</v>
      </c>
      <c r="T3508" t="s">
        <v>588</v>
      </c>
      <c r="U3508" t="s">
        <v>5407</v>
      </c>
      <c r="V3508" t="s">
        <v>5408</v>
      </c>
      <c r="W3508" t="s">
        <v>588</v>
      </c>
      <c r="X3508" t="str">
        <f t="shared" si="54"/>
        <v>Funcionamiento</v>
      </c>
      <c r="Y3508" t="s">
        <v>2717</v>
      </c>
    </row>
    <row r="3509" spans="1:25" x14ac:dyDescent="0.2">
      <c r="A3509" t="s">
        <v>3068</v>
      </c>
      <c r="B3509" t="s">
        <v>3062</v>
      </c>
      <c r="C3509" s="71" t="s">
        <v>5409</v>
      </c>
      <c r="D3509" t="s">
        <v>583</v>
      </c>
      <c r="E3509" t="s">
        <v>584</v>
      </c>
      <c r="F3509" t="s">
        <v>5396</v>
      </c>
      <c r="G3509" t="s">
        <v>2717</v>
      </c>
      <c r="H3509" t="s">
        <v>185</v>
      </c>
      <c r="I3509" t="s">
        <v>139</v>
      </c>
      <c r="J3509" t="s">
        <v>37</v>
      </c>
      <c r="K3509" t="s">
        <v>586</v>
      </c>
      <c r="L3509" t="s">
        <v>39</v>
      </c>
      <c r="M3509">
        <v>78400</v>
      </c>
      <c r="N3509">
        <v>0</v>
      </c>
      <c r="O3509">
        <v>78400</v>
      </c>
      <c r="P3509">
        <v>0</v>
      </c>
      <c r="Q3509" t="s">
        <v>2725</v>
      </c>
      <c r="R3509" t="s">
        <v>3068</v>
      </c>
      <c r="S3509" t="s">
        <v>3114</v>
      </c>
      <c r="T3509" t="s">
        <v>3114</v>
      </c>
      <c r="U3509" t="s">
        <v>4983</v>
      </c>
      <c r="V3509" t="s">
        <v>5410</v>
      </c>
      <c r="W3509" t="s">
        <v>588</v>
      </c>
      <c r="X3509" t="str">
        <f t="shared" si="54"/>
        <v>Funcionamiento</v>
      </c>
      <c r="Y3509" t="s">
        <v>2717</v>
      </c>
    </row>
    <row r="3510" spans="1:25" x14ac:dyDescent="0.2">
      <c r="A3510" t="s">
        <v>3068</v>
      </c>
      <c r="B3510" t="s">
        <v>3062</v>
      </c>
      <c r="C3510" s="71" t="s">
        <v>5409</v>
      </c>
      <c r="D3510" t="s">
        <v>583</v>
      </c>
      <c r="E3510" t="s">
        <v>584</v>
      </c>
      <c r="F3510" t="s">
        <v>5396</v>
      </c>
      <c r="G3510" t="s">
        <v>2717</v>
      </c>
      <c r="H3510" t="s">
        <v>191</v>
      </c>
      <c r="I3510" t="s">
        <v>146</v>
      </c>
      <c r="J3510" t="s">
        <v>37</v>
      </c>
      <c r="K3510" t="s">
        <v>586</v>
      </c>
      <c r="L3510" t="s">
        <v>39</v>
      </c>
      <c r="M3510">
        <v>258320</v>
      </c>
      <c r="N3510">
        <v>0</v>
      </c>
      <c r="O3510">
        <v>258320</v>
      </c>
      <c r="P3510">
        <v>0</v>
      </c>
      <c r="Q3510" t="s">
        <v>2725</v>
      </c>
      <c r="R3510" t="s">
        <v>3068</v>
      </c>
      <c r="S3510" t="s">
        <v>3114</v>
      </c>
      <c r="T3510" t="s">
        <v>3114</v>
      </c>
      <c r="U3510" t="s">
        <v>4983</v>
      </c>
      <c r="V3510" t="s">
        <v>5410</v>
      </c>
      <c r="W3510" t="s">
        <v>588</v>
      </c>
      <c r="X3510" t="str">
        <f t="shared" si="54"/>
        <v>Funcionamiento</v>
      </c>
      <c r="Y3510" t="s">
        <v>2717</v>
      </c>
    </row>
    <row r="3511" spans="1:25" x14ac:dyDescent="0.2">
      <c r="A3511" t="s">
        <v>3065</v>
      </c>
      <c r="B3511" t="s">
        <v>3062</v>
      </c>
      <c r="C3511" s="71" t="s">
        <v>5411</v>
      </c>
      <c r="D3511" t="s">
        <v>583</v>
      </c>
      <c r="E3511" t="s">
        <v>584</v>
      </c>
      <c r="F3511" t="s">
        <v>5396</v>
      </c>
      <c r="G3511" t="s">
        <v>2717</v>
      </c>
      <c r="H3511" t="s">
        <v>185</v>
      </c>
      <c r="I3511" t="s">
        <v>139</v>
      </c>
      <c r="J3511" t="s">
        <v>48</v>
      </c>
      <c r="K3511" t="s">
        <v>596</v>
      </c>
      <c r="L3511" t="s">
        <v>39</v>
      </c>
      <c r="M3511">
        <v>205000</v>
      </c>
      <c r="N3511">
        <v>0</v>
      </c>
      <c r="O3511">
        <v>205000</v>
      </c>
      <c r="P3511">
        <v>0</v>
      </c>
      <c r="Q3511" t="s">
        <v>2726</v>
      </c>
      <c r="R3511" t="s">
        <v>3065</v>
      </c>
      <c r="S3511" t="s">
        <v>3103</v>
      </c>
      <c r="T3511" t="s">
        <v>3102</v>
      </c>
      <c r="U3511" t="s">
        <v>3497</v>
      </c>
      <c r="V3511" t="s">
        <v>5412</v>
      </c>
      <c r="W3511" t="s">
        <v>588</v>
      </c>
      <c r="X3511" t="str">
        <f t="shared" si="54"/>
        <v>Funcionamiento</v>
      </c>
      <c r="Y3511" t="s">
        <v>2717</v>
      </c>
    </row>
    <row r="3512" spans="1:25" x14ac:dyDescent="0.2">
      <c r="A3512" t="s">
        <v>3065</v>
      </c>
      <c r="B3512" t="s">
        <v>3062</v>
      </c>
      <c r="C3512" s="71" t="s">
        <v>5411</v>
      </c>
      <c r="D3512" t="s">
        <v>583</v>
      </c>
      <c r="E3512" t="s">
        <v>584</v>
      </c>
      <c r="F3512" t="s">
        <v>5396</v>
      </c>
      <c r="G3512" t="s">
        <v>2717</v>
      </c>
      <c r="H3512" t="s">
        <v>191</v>
      </c>
      <c r="I3512" t="s">
        <v>146</v>
      </c>
      <c r="J3512" t="s">
        <v>48</v>
      </c>
      <c r="K3512" t="s">
        <v>596</v>
      </c>
      <c r="L3512" t="s">
        <v>39</v>
      </c>
      <c r="M3512">
        <v>1627189</v>
      </c>
      <c r="N3512">
        <v>0</v>
      </c>
      <c r="O3512">
        <v>1627189</v>
      </c>
      <c r="P3512">
        <v>0</v>
      </c>
      <c r="Q3512" t="s">
        <v>2726</v>
      </c>
      <c r="R3512" t="s">
        <v>3065</v>
      </c>
      <c r="S3512" t="s">
        <v>3103</v>
      </c>
      <c r="T3512" t="s">
        <v>3102</v>
      </c>
      <c r="U3512" t="s">
        <v>3497</v>
      </c>
      <c r="V3512" t="s">
        <v>5412</v>
      </c>
      <c r="W3512" t="s">
        <v>588</v>
      </c>
      <c r="X3512" t="str">
        <f t="shared" si="54"/>
        <v>Funcionamiento</v>
      </c>
      <c r="Y3512" t="s">
        <v>2717</v>
      </c>
    </row>
    <row r="3513" spans="1:25" x14ac:dyDescent="0.2">
      <c r="A3513" t="s">
        <v>3072</v>
      </c>
      <c r="B3513" t="s">
        <v>3473</v>
      </c>
      <c r="C3513" s="71" t="s">
        <v>5413</v>
      </c>
      <c r="D3513" t="s">
        <v>583</v>
      </c>
      <c r="E3513" t="s">
        <v>584</v>
      </c>
      <c r="F3513" t="s">
        <v>3087</v>
      </c>
      <c r="G3513" t="s">
        <v>2717</v>
      </c>
      <c r="H3513" t="s">
        <v>197</v>
      </c>
      <c r="I3513" t="s">
        <v>155</v>
      </c>
      <c r="J3513" t="s">
        <v>37</v>
      </c>
      <c r="K3513" t="s">
        <v>586</v>
      </c>
      <c r="L3513" t="s">
        <v>39</v>
      </c>
      <c r="M3513">
        <v>0</v>
      </c>
      <c r="N3513">
        <v>6864689</v>
      </c>
      <c r="O3513">
        <v>6864689</v>
      </c>
      <c r="P3513">
        <v>6864689</v>
      </c>
      <c r="Q3513" t="s">
        <v>2727</v>
      </c>
      <c r="R3513" t="s">
        <v>3072</v>
      </c>
      <c r="S3513" t="s">
        <v>11632</v>
      </c>
      <c r="T3513" t="s">
        <v>11633</v>
      </c>
      <c r="U3513" t="s">
        <v>11634</v>
      </c>
      <c r="V3513" t="s">
        <v>11635</v>
      </c>
      <c r="W3513" t="s">
        <v>8009</v>
      </c>
      <c r="X3513" t="str">
        <f t="shared" si="54"/>
        <v>Inversión</v>
      </c>
      <c r="Y3513" t="s">
        <v>626</v>
      </c>
    </row>
    <row r="3514" spans="1:25" x14ac:dyDescent="0.2">
      <c r="A3514" t="s">
        <v>3072</v>
      </c>
      <c r="B3514" t="s">
        <v>3473</v>
      </c>
      <c r="C3514" s="71" t="s">
        <v>5413</v>
      </c>
      <c r="D3514" t="s">
        <v>583</v>
      </c>
      <c r="E3514" t="s">
        <v>584</v>
      </c>
      <c r="F3514" t="s">
        <v>3087</v>
      </c>
      <c r="G3514" t="s">
        <v>2717</v>
      </c>
      <c r="H3514" t="s">
        <v>197</v>
      </c>
      <c r="I3514" t="s">
        <v>155</v>
      </c>
      <c r="J3514" t="s">
        <v>37</v>
      </c>
      <c r="K3514" t="s">
        <v>709</v>
      </c>
      <c r="L3514" t="s">
        <v>39</v>
      </c>
      <c r="M3514">
        <v>40345340</v>
      </c>
      <c r="N3514">
        <v>7241667</v>
      </c>
      <c r="O3514">
        <v>47587007</v>
      </c>
      <c r="P3514">
        <v>1700855</v>
      </c>
      <c r="Q3514" t="s">
        <v>2727</v>
      </c>
      <c r="R3514" t="s">
        <v>3072</v>
      </c>
      <c r="S3514" t="s">
        <v>11632</v>
      </c>
      <c r="T3514" t="s">
        <v>11633</v>
      </c>
      <c r="U3514" t="s">
        <v>11634</v>
      </c>
      <c r="V3514" t="s">
        <v>11635</v>
      </c>
      <c r="W3514" t="s">
        <v>8009</v>
      </c>
      <c r="X3514" t="str">
        <f t="shared" si="54"/>
        <v>Inversión</v>
      </c>
      <c r="Y3514" t="s">
        <v>626</v>
      </c>
    </row>
    <row r="3515" spans="1:25" x14ac:dyDescent="0.2">
      <c r="A3515" t="s">
        <v>3064</v>
      </c>
      <c r="B3515" t="s">
        <v>3752</v>
      </c>
      <c r="C3515" s="71" t="s">
        <v>5414</v>
      </c>
      <c r="D3515" t="s">
        <v>583</v>
      </c>
      <c r="E3515" t="s">
        <v>584</v>
      </c>
      <c r="F3515" t="s">
        <v>5396</v>
      </c>
      <c r="G3515" t="s">
        <v>2717</v>
      </c>
      <c r="H3515" t="s">
        <v>166</v>
      </c>
      <c r="I3515" t="s">
        <v>120</v>
      </c>
      <c r="J3515" t="s">
        <v>37</v>
      </c>
      <c r="K3515" t="s">
        <v>586</v>
      </c>
      <c r="L3515" t="s">
        <v>39</v>
      </c>
      <c r="M3515">
        <v>1685130</v>
      </c>
      <c r="N3515">
        <v>0</v>
      </c>
      <c r="O3515">
        <v>1685130</v>
      </c>
      <c r="P3515">
        <v>0</v>
      </c>
      <c r="Q3515" t="s">
        <v>2728</v>
      </c>
      <c r="R3515" t="s">
        <v>3064</v>
      </c>
      <c r="S3515" t="s">
        <v>3112</v>
      </c>
      <c r="T3515" t="s">
        <v>588</v>
      </c>
      <c r="U3515" t="s">
        <v>5415</v>
      </c>
      <c r="V3515" t="s">
        <v>5416</v>
      </c>
      <c r="W3515" t="s">
        <v>3034</v>
      </c>
      <c r="X3515" t="str">
        <f t="shared" si="54"/>
        <v>Funcionamiento</v>
      </c>
      <c r="Y3515" t="s">
        <v>2717</v>
      </c>
    </row>
    <row r="3516" spans="1:25" x14ac:dyDescent="0.2">
      <c r="A3516" t="s">
        <v>3064</v>
      </c>
      <c r="B3516" t="s">
        <v>3752</v>
      </c>
      <c r="C3516" s="71" t="s">
        <v>5414</v>
      </c>
      <c r="D3516" t="s">
        <v>583</v>
      </c>
      <c r="E3516" t="s">
        <v>584</v>
      </c>
      <c r="F3516" t="s">
        <v>5396</v>
      </c>
      <c r="G3516" t="s">
        <v>2717</v>
      </c>
      <c r="H3516" t="s">
        <v>181</v>
      </c>
      <c r="I3516" t="s">
        <v>135</v>
      </c>
      <c r="J3516" t="s">
        <v>37</v>
      </c>
      <c r="K3516" t="s">
        <v>586</v>
      </c>
      <c r="L3516" t="s">
        <v>39</v>
      </c>
      <c r="M3516">
        <v>2240265</v>
      </c>
      <c r="N3516">
        <v>0</v>
      </c>
      <c r="O3516">
        <v>2240265</v>
      </c>
      <c r="P3516">
        <v>0</v>
      </c>
      <c r="Q3516" t="s">
        <v>2728</v>
      </c>
      <c r="R3516" t="s">
        <v>3064</v>
      </c>
      <c r="S3516" t="s">
        <v>3112</v>
      </c>
      <c r="T3516" t="s">
        <v>588</v>
      </c>
      <c r="U3516" t="s">
        <v>5415</v>
      </c>
      <c r="V3516" t="s">
        <v>5416</v>
      </c>
      <c r="W3516" t="s">
        <v>3034</v>
      </c>
      <c r="X3516" t="str">
        <f t="shared" si="54"/>
        <v>Funcionamiento</v>
      </c>
      <c r="Y3516" t="s">
        <v>2717</v>
      </c>
    </row>
    <row r="3517" spans="1:25" x14ac:dyDescent="0.2">
      <c r="A3517" t="s">
        <v>3064</v>
      </c>
      <c r="B3517" t="s">
        <v>3752</v>
      </c>
      <c r="C3517" s="71" t="s">
        <v>5414</v>
      </c>
      <c r="D3517" t="s">
        <v>583</v>
      </c>
      <c r="E3517" t="s">
        <v>584</v>
      </c>
      <c r="F3517" t="s">
        <v>5396</v>
      </c>
      <c r="G3517" t="s">
        <v>2717</v>
      </c>
      <c r="H3517" t="s">
        <v>171</v>
      </c>
      <c r="I3517" t="s">
        <v>125</v>
      </c>
      <c r="J3517" t="s">
        <v>37</v>
      </c>
      <c r="K3517" t="s">
        <v>586</v>
      </c>
      <c r="L3517" t="s">
        <v>39</v>
      </c>
      <c r="M3517">
        <v>6890622</v>
      </c>
      <c r="N3517">
        <v>0</v>
      </c>
      <c r="O3517">
        <v>6890622</v>
      </c>
      <c r="P3517">
        <v>0</v>
      </c>
      <c r="Q3517" t="s">
        <v>2728</v>
      </c>
      <c r="R3517" t="s">
        <v>3064</v>
      </c>
      <c r="S3517" t="s">
        <v>3112</v>
      </c>
      <c r="T3517" t="s">
        <v>588</v>
      </c>
      <c r="U3517" t="s">
        <v>5415</v>
      </c>
      <c r="V3517" t="s">
        <v>5416</v>
      </c>
      <c r="W3517" t="s">
        <v>3034</v>
      </c>
      <c r="X3517" t="str">
        <f t="shared" si="54"/>
        <v>Funcionamiento</v>
      </c>
      <c r="Y3517" t="s">
        <v>2717</v>
      </c>
    </row>
    <row r="3518" spans="1:25" x14ac:dyDescent="0.2">
      <c r="A3518" t="s">
        <v>3064</v>
      </c>
      <c r="B3518" t="s">
        <v>3752</v>
      </c>
      <c r="C3518" s="71" t="s">
        <v>5414</v>
      </c>
      <c r="D3518" t="s">
        <v>583</v>
      </c>
      <c r="E3518" t="s">
        <v>584</v>
      </c>
      <c r="F3518" t="s">
        <v>5396</v>
      </c>
      <c r="G3518" t="s">
        <v>2717</v>
      </c>
      <c r="H3518" t="s">
        <v>164</v>
      </c>
      <c r="I3518" t="s">
        <v>118</v>
      </c>
      <c r="J3518" t="s">
        <v>37</v>
      </c>
      <c r="K3518" t="s">
        <v>586</v>
      </c>
      <c r="L3518" t="s">
        <v>39</v>
      </c>
      <c r="M3518">
        <v>61009201</v>
      </c>
      <c r="N3518">
        <v>0</v>
      </c>
      <c r="O3518">
        <v>61009201</v>
      </c>
      <c r="P3518">
        <v>0</v>
      </c>
      <c r="Q3518" t="s">
        <v>2728</v>
      </c>
      <c r="R3518" t="s">
        <v>3064</v>
      </c>
      <c r="S3518" t="s">
        <v>3112</v>
      </c>
      <c r="T3518" t="s">
        <v>588</v>
      </c>
      <c r="U3518" t="s">
        <v>5415</v>
      </c>
      <c r="V3518" t="s">
        <v>5416</v>
      </c>
      <c r="W3518" t="s">
        <v>3034</v>
      </c>
      <c r="X3518" t="str">
        <f t="shared" si="54"/>
        <v>Funcionamiento</v>
      </c>
      <c r="Y3518" t="s">
        <v>2717</v>
      </c>
    </row>
    <row r="3519" spans="1:25" x14ac:dyDescent="0.2">
      <c r="A3519" t="s">
        <v>3064</v>
      </c>
      <c r="B3519" t="s">
        <v>3752</v>
      </c>
      <c r="C3519" s="71" t="s">
        <v>5414</v>
      </c>
      <c r="D3519" t="s">
        <v>583</v>
      </c>
      <c r="E3519" t="s">
        <v>584</v>
      </c>
      <c r="F3519" t="s">
        <v>5396</v>
      </c>
      <c r="G3519" t="s">
        <v>2717</v>
      </c>
      <c r="H3519" t="s">
        <v>167</v>
      </c>
      <c r="I3519" t="s">
        <v>3051</v>
      </c>
      <c r="J3519" t="s">
        <v>37</v>
      </c>
      <c r="K3519" t="s">
        <v>586</v>
      </c>
      <c r="L3519" t="s">
        <v>39</v>
      </c>
      <c r="M3519">
        <v>2500193</v>
      </c>
      <c r="N3519">
        <v>0</v>
      </c>
      <c r="O3519">
        <v>2500193</v>
      </c>
      <c r="P3519">
        <v>0</v>
      </c>
      <c r="Q3519" t="s">
        <v>2728</v>
      </c>
      <c r="R3519" t="s">
        <v>3064</v>
      </c>
      <c r="S3519" t="s">
        <v>3112</v>
      </c>
      <c r="T3519" t="s">
        <v>588</v>
      </c>
      <c r="U3519" t="s">
        <v>5415</v>
      </c>
      <c r="V3519" t="s">
        <v>5416</v>
      </c>
      <c r="W3519" t="s">
        <v>3034</v>
      </c>
      <c r="X3519" t="str">
        <f t="shared" si="54"/>
        <v>Funcionamiento</v>
      </c>
      <c r="Y3519" t="s">
        <v>2717</v>
      </c>
    </row>
    <row r="3520" spans="1:25" x14ac:dyDescent="0.2">
      <c r="A3520" t="s">
        <v>3064</v>
      </c>
      <c r="B3520" t="s">
        <v>3752</v>
      </c>
      <c r="C3520" s="71" t="s">
        <v>5414</v>
      </c>
      <c r="D3520" t="s">
        <v>583</v>
      </c>
      <c r="E3520" t="s">
        <v>584</v>
      </c>
      <c r="F3520" t="s">
        <v>5396</v>
      </c>
      <c r="G3520" t="s">
        <v>2717</v>
      </c>
      <c r="H3520" t="s">
        <v>178</v>
      </c>
      <c r="I3520" t="s">
        <v>132</v>
      </c>
      <c r="J3520" t="s">
        <v>37</v>
      </c>
      <c r="K3520" t="s">
        <v>586</v>
      </c>
      <c r="L3520" t="s">
        <v>39</v>
      </c>
      <c r="M3520">
        <v>8677898</v>
      </c>
      <c r="N3520">
        <v>0</v>
      </c>
      <c r="O3520">
        <v>8677898</v>
      </c>
      <c r="P3520">
        <v>0</v>
      </c>
      <c r="Q3520" t="s">
        <v>2728</v>
      </c>
      <c r="R3520" t="s">
        <v>3064</v>
      </c>
      <c r="S3520" t="s">
        <v>3112</v>
      </c>
      <c r="T3520" t="s">
        <v>588</v>
      </c>
      <c r="U3520" t="s">
        <v>5415</v>
      </c>
      <c r="V3520" t="s">
        <v>5416</v>
      </c>
      <c r="W3520" t="s">
        <v>3034</v>
      </c>
      <c r="X3520" t="str">
        <f t="shared" si="54"/>
        <v>Funcionamiento</v>
      </c>
      <c r="Y3520" t="s">
        <v>2717</v>
      </c>
    </row>
    <row r="3521" spans="1:25" x14ac:dyDescent="0.2">
      <c r="A3521" t="s">
        <v>3064</v>
      </c>
      <c r="B3521" t="s">
        <v>3752</v>
      </c>
      <c r="C3521" s="71" t="s">
        <v>5414</v>
      </c>
      <c r="D3521" t="s">
        <v>583</v>
      </c>
      <c r="E3521" t="s">
        <v>584</v>
      </c>
      <c r="F3521" t="s">
        <v>5396</v>
      </c>
      <c r="G3521" t="s">
        <v>2717</v>
      </c>
      <c r="H3521" t="s">
        <v>193</v>
      </c>
      <c r="I3521" t="s">
        <v>148</v>
      </c>
      <c r="J3521" t="s">
        <v>37</v>
      </c>
      <c r="K3521" t="s">
        <v>586</v>
      </c>
      <c r="L3521" t="s">
        <v>39</v>
      </c>
      <c r="M3521">
        <v>0</v>
      </c>
      <c r="N3521">
        <v>3876236</v>
      </c>
      <c r="O3521">
        <v>3876236</v>
      </c>
      <c r="P3521">
        <v>0</v>
      </c>
      <c r="Q3521" t="s">
        <v>2728</v>
      </c>
      <c r="R3521" t="s">
        <v>3064</v>
      </c>
      <c r="S3521" t="s">
        <v>3112</v>
      </c>
      <c r="T3521" t="s">
        <v>588</v>
      </c>
      <c r="U3521" t="s">
        <v>5415</v>
      </c>
      <c r="V3521" t="s">
        <v>5416</v>
      </c>
      <c r="W3521" t="s">
        <v>3034</v>
      </c>
      <c r="X3521" t="str">
        <f t="shared" si="54"/>
        <v>Funcionamiento</v>
      </c>
      <c r="Y3521" t="s">
        <v>2717</v>
      </c>
    </row>
    <row r="3522" spans="1:25" x14ac:dyDescent="0.2">
      <c r="A3522" t="s">
        <v>3064</v>
      </c>
      <c r="B3522" t="s">
        <v>3752</v>
      </c>
      <c r="C3522" s="71" t="s">
        <v>5414</v>
      </c>
      <c r="D3522" t="s">
        <v>583</v>
      </c>
      <c r="E3522" t="s">
        <v>584</v>
      </c>
      <c r="F3522" t="s">
        <v>5396</v>
      </c>
      <c r="G3522" t="s">
        <v>2717</v>
      </c>
      <c r="H3522" t="s">
        <v>192</v>
      </c>
      <c r="I3522" t="s">
        <v>147</v>
      </c>
      <c r="J3522" t="s">
        <v>37</v>
      </c>
      <c r="K3522" t="s">
        <v>586</v>
      </c>
      <c r="L3522" t="s">
        <v>39</v>
      </c>
      <c r="M3522">
        <v>0</v>
      </c>
      <c r="N3522">
        <v>1009004</v>
      </c>
      <c r="O3522">
        <v>1009004</v>
      </c>
      <c r="P3522">
        <v>0</v>
      </c>
      <c r="Q3522" t="s">
        <v>2728</v>
      </c>
      <c r="R3522" t="s">
        <v>3064</v>
      </c>
      <c r="S3522" t="s">
        <v>3112</v>
      </c>
      <c r="T3522" t="s">
        <v>588</v>
      </c>
      <c r="U3522" t="s">
        <v>5415</v>
      </c>
      <c r="V3522" t="s">
        <v>5416</v>
      </c>
      <c r="W3522" t="s">
        <v>3034</v>
      </c>
      <c r="X3522" t="str">
        <f t="shared" ref="X3522:X3585" si="55">IF(LEFT(H3522,1)="C","Inversión","Funcionamiento")</f>
        <v>Funcionamiento</v>
      </c>
      <c r="Y3522" t="s">
        <v>2717</v>
      </c>
    </row>
    <row r="3523" spans="1:25" x14ac:dyDescent="0.2">
      <c r="A3523" t="s">
        <v>3064</v>
      </c>
      <c r="B3523" t="s">
        <v>3752</v>
      </c>
      <c r="C3523" s="71" t="s">
        <v>5414</v>
      </c>
      <c r="D3523" t="s">
        <v>583</v>
      </c>
      <c r="E3523" t="s">
        <v>584</v>
      </c>
      <c r="F3523" t="s">
        <v>5396</v>
      </c>
      <c r="G3523" t="s">
        <v>2717</v>
      </c>
      <c r="H3523" t="s">
        <v>180</v>
      </c>
      <c r="I3523" t="s">
        <v>134</v>
      </c>
      <c r="J3523" t="s">
        <v>37</v>
      </c>
      <c r="K3523" t="s">
        <v>586</v>
      </c>
      <c r="L3523" t="s">
        <v>39</v>
      </c>
      <c r="M3523">
        <v>687913</v>
      </c>
      <c r="N3523">
        <v>0</v>
      </c>
      <c r="O3523">
        <v>687913</v>
      </c>
      <c r="P3523">
        <v>0</v>
      </c>
      <c r="Q3523" t="s">
        <v>2728</v>
      </c>
      <c r="R3523" t="s">
        <v>3064</v>
      </c>
      <c r="S3523" t="s">
        <v>3112</v>
      </c>
      <c r="T3523" t="s">
        <v>588</v>
      </c>
      <c r="U3523" t="s">
        <v>5415</v>
      </c>
      <c r="V3523" t="s">
        <v>5416</v>
      </c>
      <c r="W3523" t="s">
        <v>3034</v>
      </c>
      <c r="X3523" t="str">
        <f t="shared" si="55"/>
        <v>Funcionamiento</v>
      </c>
      <c r="Y3523" t="s">
        <v>2717</v>
      </c>
    </row>
    <row r="3524" spans="1:25" x14ac:dyDescent="0.2">
      <c r="A3524" t="s">
        <v>3064</v>
      </c>
      <c r="B3524" t="s">
        <v>3752</v>
      </c>
      <c r="C3524" s="71" t="s">
        <v>5414</v>
      </c>
      <c r="D3524" t="s">
        <v>583</v>
      </c>
      <c r="E3524" t="s">
        <v>584</v>
      </c>
      <c r="F3524" t="s">
        <v>5396</v>
      </c>
      <c r="G3524" t="s">
        <v>2717</v>
      </c>
      <c r="H3524" t="s">
        <v>169</v>
      </c>
      <c r="I3524" t="s">
        <v>123</v>
      </c>
      <c r="J3524" t="s">
        <v>37</v>
      </c>
      <c r="K3524" t="s">
        <v>586</v>
      </c>
      <c r="L3524" t="s">
        <v>39</v>
      </c>
      <c r="M3524">
        <v>2085078</v>
      </c>
      <c r="N3524">
        <v>0</v>
      </c>
      <c r="O3524">
        <v>2085078</v>
      </c>
      <c r="P3524">
        <v>0</v>
      </c>
      <c r="Q3524" t="s">
        <v>2728</v>
      </c>
      <c r="R3524" t="s">
        <v>3064</v>
      </c>
      <c r="S3524" t="s">
        <v>3112</v>
      </c>
      <c r="T3524" t="s">
        <v>588</v>
      </c>
      <c r="U3524" t="s">
        <v>5415</v>
      </c>
      <c r="V3524" t="s">
        <v>5416</v>
      </c>
      <c r="W3524" t="s">
        <v>3034</v>
      </c>
      <c r="X3524" t="str">
        <f t="shared" si="55"/>
        <v>Funcionamiento</v>
      </c>
      <c r="Y3524" t="s">
        <v>2717</v>
      </c>
    </row>
    <row r="3525" spans="1:25" x14ac:dyDescent="0.2">
      <c r="A3525" t="s">
        <v>3071</v>
      </c>
      <c r="B3525" t="s">
        <v>3752</v>
      </c>
      <c r="C3525" s="71" t="s">
        <v>5417</v>
      </c>
      <c r="D3525" t="s">
        <v>583</v>
      </c>
      <c r="E3525" t="s">
        <v>584</v>
      </c>
      <c r="F3525" t="s">
        <v>5396</v>
      </c>
      <c r="G3525" t="s">
        <v>2717</v>
      </c>
      <c r="H3525" t="s">
        <v>172</v>
      </c>
      <c r="I3525" t="s">
        <v>126</v>
      </c>
      <c r="J3525" t="s">
        <v>37</v>
      </c>
      <c r="K3525" t="s">
        <v>586</v>
      </c>
      <c r="L3525" t="s">
        <v>39</v>
      </c>
      <c r="M3525">
        <v>9255200</v>
      </c>
      <c r="N3525">
        <v>0</v>
      </c>
      <c r="O3525">
        <v>9255200</v>
      </c>
      <c r="P3525">
        <v>0</v>
      </c>
      <c r="Q3525" t="s">
        <v>2729</v>
      </c>
      <c r="R3525" t="s">
        <v>3071</v>
      </c>
      <c r="S3525" t="s">
        <v>3145</v>
      </c>
      <c r="T3525" t="s">
        <v>588</v>
      </c>
      <c r="U3525" t="s">
        <v>5418</v>
      </c>
      <c r="V3525" t="s">
        <v>5419</v>
      </c>
      <c r="W3525" t="s">
        <v>588</v>
      </c>
      <c r="X3525" t="str">
        <f t="shared" si="55"/>
        <v>Funcionamiento</v>
      </c>
      <c r="Y3525" t="s">
        <v>2717</v>
      </c>
    </row>
    <row r="3526" spans="1:25" x14ac:dyDescent="0.2">
      <c r="A3526" t="s">
        <v>3071</v>
      </c>
      <c r="B3526" t="s">
        <v>3752</v>
      </c>
      <c r="C3526" s="71" t="s">
        <v>5417</v>
      </c>
      <c r="D3526" t="s">
        <v>583</v>
      </c>
      <c r="E3526" t="s">
        <v>584</v>
      </c>
      <c r="F3526" t="s">
        <v>5396</v>
      </c>
      <c r="G3526" t="s">
        <v>2717</v>
      </c>
      <c r="H3526" t="s">
        <v>174</v>
      </c>
      <c r="I3526" t="s">
        <v>128</v>
      </c>
      <c r="J3526" t="s">
        <v>37</v>
      </c>
      <c r="K3526" t="s">
        <v>586</v>
      </c>
      <c r="L3526" t="s">
        <v>39</v>
      </c>
      <c r="M3526">
        <v>3397200</v>
      </c>
      <c r="N3526">
        <v>0</v>
      </c>
      <c r="O3526">
        <v>3397200</v>
      </c>
      <c r="P3526">
        <v>0</v>
      </c>
      <c r="Q3526" t="s">
        <v>2729</v>
      </c>
      <c r="R3526" t="s">
        <v>3071</v>
      </c>
      <c r="S3526" t="s">
        <v>3145</v>
      </c>
      <c r="T3526" t="s">
        <v>588</v>
      </c>
      <c r="U3526" t="s">
        <v>5418</v>
      </c>
      <c r="V3526" t="s">
        <v>5419</v>
      </c>
      <c r="W3526" t="s">
        <v>588</v>
      </c>
      <c r="X3526" t="str">
        <f t="shared" si="55"/>
        <v>Funcionamiento</v>
      </c>
      <c r="Y3526" t="s">
        <v>2717</v>
      </c>
    </row>
    <row r="3527" spans="1:25" x14ac:dyDescent="0.2">
      <c r="A3527" t="s">
        <v>3071</v>
      </c>
      <c r="B3527" t="s">
        <v>3752</v>
      </c>
      <c r="C3527" s="71" t="s">
        <v>5417</v>
      </c>
      <c r="D3527" t="s">
        <v>583</v>
      </c>
      <c r="E3527" t="s">
        <v>584</v>
      </c>
      <c r="F3527" t="s">
        <v>5396</v>
      </c>
      <c r="G3527" t="s">
        <v>2717</v>
      </c>
      <c r="H3527" t="s">
        <v>173</v>
      </c>
      <c r="I3527" t="s">
        <v>127</v>
      </c>
      <c r="J3527" t="s">
        <v>37</v>
      </c>
      <c r="K3527" t="s">
        <v>586</v>
      </c>
      <c r="L3527" t="s">
        <v>39</v>
      </c>
      <c r="M3527">
        <v>6555700</v>
      </c>
      <c r="N3527">
        <v>0</v>
      </c>
      <c r="O3527">
        <v>6555700</v>
      </c>
      <c r="P3527">
        <v>0</v>
      </c>
      <c r="Q3527" t="s">
        <v>2729</v>
      </c>
      <c r="R3527" t="s">
        <v>3071</v>
      </c>
      <c r="S3527" t="s">
        <v>3145</v>
      </c>
      <c r="T3527" t="s">
        <v>588</v>
      </c>
      <c r="U3527" t="s">
        <v>5418</v>
      </c>
      <c r="V3527" t="s">
        <v>5419</v>
      </c>
      <c r="W3527" t="s">
        <v>588</v>
      </c>
      <c r="X3527" t="str">
        <f t="shared" si="55"/>
        <v>Funcionamiento</v>
      </c>
      <c r="Y3527" t="s">
        <v>2717</v>
      </c>
    </row>
    <row r="3528" spans="1:25" x14ac:dyDescent="0.2">
      <c r="A3528" t="s">
        <v>3071</v>
      </c>
      <c r="B3528" t="s">
        <v>3752</v>
      </c>
      <c r="C3528" s="71" t="s">
        <v>5417</v>
      </c>
      <c r="D3528" t="s">
        <v>583</v>
      </c>
      <c r="E3528" t="s">
        <v>584</v>
      </c>
      <c r="F3528" t="s">
        <v>5396</v>
      </c>
      <c r="G3528" t="s">
        <v>2717</v>
      </c>
      <c r="H3528" t="s">
        <v>176</v>
      </c>
      <c r="I3528" t="s">
        <v>130</v>
      </c>
      <c r="J3528" t="s">
        <v>37</v>
      </c>
      <c r="K3528" t="s">
        <v>586</v>
      </c>
      <c r="L3528" t="s">
        <v>39</v>
      </c>
      <c r="M3528">
        <v>2548600</v>
      </c>
      <c r="N3528">
        <v>0</v>
      </c>
      <c r="O3528">
        <v>2548600</v>
      </c>
      <c r="P3528">
        <v>0</v>
      </c>
      <c r="Q3528" t="s">
        <v>2729</v>
      </c>
      <c r="R3528" t="s">
        <v>3071</v>
      </c>
      <c r="S3528" t="s">
        <v>3145</v>
      </c>
      <c r="T3528" t="s">
        <v>588</v>
      </c>
      <c r="U3528" t="s">
        <v>5418</v>
      </c>
      <c r="V3528" t="s">
        <v>5419</v>
      </c>
      <c r="W3528" t="s">
        <v>588</v>
      </c>
      <c r="X3528" t="str">
        <f t="shared" si="55"/>
        <v>Funcionamiento</v>
      </c>
      <c r="Y3528" t="s">
        <v>2717</v>
      </c>
    </row>
    <row r="3529" spans="1:25" x14ac:dyDescent="0.2">
      <c r="A3529" t="s">
        <v>3071</v>
      </c>
      <c r="B3529" t="s">
        <v>3752</v>
      </c>
      <c r="C3529" s="71" t="s">
        <v>5417</v>
      </c>
      <c r="D3529" t="s">
        <v>583</v>
      </c>
      <c r="E3529" t="s">
        <v>584</v>
      </c>
      <c r="F3529" t="s">
        <v>5396</v>
      </c>
      <c r="G3529" t="s">
        <v>2717</v>
      </c>
      <c r="H3529" t="s">
        <v>175</v>
      </c>
      <c r="I3529" t="s">
        <v>129</v>
      </c>
      <c r="J3529" t="s">
        <v>37</v>
      </c>
      <c r="K3529" t="s">
        <v>586</v>
      </c>
      <c r="L3529" t="s">
        <v>39</v>
      </c>
      <c r="M3529">
        <v>1117500</v>
      </c>
      <c r="N3529">
        <v>0</v>
      </c>
      <c r="O3529">
        <v>1117500</v>
      </c>
      <c r="P3529">
        <v>0</v>
      </c>
      <c r="Q3529" t="s">
        <v>2729</v>
      </c>
      <c r="R3529" t="s">
        <v>3071</v>
      </c>
      <c r="S3529" t="s">
        <v>3145</v>
      </c>
      <c r="T3529" t="s">
        <v>588</v>
      </c>
      <c r="U3529" t="s">
        <v>5418</v>
      </c>
      <c r="V3529" t="s">
        <v>5419</v>
      </c>
      <c r="W3529" t="s">
        <v>588</v>
      </c>
      <c r="X3529" t="str">
        <f t="shared" si="55"/>
        <v>Funcionamiento</v>
      </c>
      <c r="Y3529" t="s">
        <v>2717</v>
      </c>
    </row>
    <row r="3530" spans="1:25" x14ac:dyDescent="0.2">
      <c r="A3530" t="s">
        <v>3071</v>
      </c>
      <c r="B3530" t="s">
        <v>3752</v>
      </c>
      <c r="C3530" s="71" t="s">
        <v>5417</v>
      </c>
      <c r="D3530" t="s">
        <v>583</v>
      </c>
      <c r="E3530" t="s">
        <v>584</v>
      </c>
      <c r="F3530" t="s">
        <v>5396</v>
      </c>
      <c r="G3530" t="s">
        <v>2717</v>
      </c>
      <c r="H3530" t="s">
        <v>177</v>
      </c>
      <c r="I3530" t="s">
        <v>131</v>
      </c>
      <c r="J3530" t="s">
        <v>37</v>
      </c>
      <c r="K3530" t="s">
        <v>586</v>
      </c>
      <c r="L3530" t="s">
        <v>39</v>
      </c>
      <c r="M3530">
        <v>1699100</v>
      </c>
      <c r="N3530">
        <v>0</v>
      </c>
      <c r="O3530">
        <v>1699100</v>
      </c>
      <c r="P3530">
        <v>0</v>
      </c>
      <c r="Q3530" t="s">
        <v>2729</v>
      </c>
      <c r="R3530" t="s">
        <v>3071</v>
      </c>
      <c r="S3530" t="s">
        <v>3145</v>
      </c>
      <c r="T3530" t="s">
        <v>588</v>
      </c>
      <c r="U3530" t="s">
        <v>5418</v>
      </c>
      <c r="V3530" t="s">
        <v>5419</v>
      </c>
      <c r="W3530" t="s">
        <v>588</v>
      </c>
      <c r="X3530" t="str">
        <f t="shared" si="55"/>
        <v>Funcionamiento</v>
      </c>
      <c r="Y3530" t="s">
        <v>2717</v>
      </c>
    </row>
    <row r="3531" spans="1:25" x14ac:dyDescent="0.2">
      <c r="A3531" t="s">
        <v>3088</v>
      </c>
      <c r="B3531" t="s">
        <v>3332</v>
      </c>
      <c r="C3531" s="71" t="s">
        <v>5420</v>
      </c>
      <c r="D3531" t="s">
        <v>583</v>
      </c>
      <c r="E3531" t="s">
        <v>602</v>
      </c>
      <c r="F3531" t="s">
        <v>5396</v>
      </c>
      <c r="G3531" t="s">
        <v>2717</v>
      </c>
      <c r="H3531" t="s">
        <v>184</v>
      </c>
      <c r="I3531" t="s">
        <v>138</v>
      </c>
      <c r="J3531" t="s">
        <v>37</v>
      </c>
      <c r="K3531" t="s">
        <v>586</v>
      </c>
      <c r="L3531" t="s">
        <v>39</v>
      </c>
      <c r="M3531">
        <v>900000</v>
      </c>
      <c r="N3531">
        <v>0</v>
      </c>
      <c r="O3531">
        <v>900000</v>
      </c>
      <c r="P3531">
        <v>900000</v>
      </c>
      <c r="Q3531" t="s">
        <v>2730</v>
      </c>
      <c r="R3531" t="s">
        <v>3088</v>
      </c>
      <c r="S3531" t="s">
        <v>588</v>
      </c>
      <c r="T3531" t="s">
        <v>588</v>
      </c>
      <c r="U3531" t="s">
        <v>588</v>
      </c>
      <c r="V3531" t="s">
        <v>588</v>
      </c>
      <c r="W3531" t="s">
        <v>588</v>
      </c>
      <c r="X3531" t="str">
        <f t="shared" si="55"/>
        <v>Funcionamiento</v>
      </c>
      <c r="Y3531" t="s">
        <v>2717</v>
      </c>
    </row>
    <row r="3532" spans="1:25" x14ac:dyDescent="0.2">
      <c r="A3532" t="s">
        <v>3091</v>
      </c>
      <c r="B3532" t="s">
        <v>3998</v>
      </c>
      <c r="C3532" s="71" t="s">
        <v>5421</v>
      </c>
      <c r="D3532" t="s">
        <v>583</v>
      </c>
      <c r="E3532" t="s">
        <v>584</v>
      </c>
      <c r="F3532" t="s">
        <v>3087</v>
      </c>
      <c r="G3532" t="s">
        <v>2717</v>
      </c>
      <c r="H3532" t="s">
        <v>197</v>
      </c>
      <c r="I3532" t="s">
        <v>155</v>
      </c>
      <c r="J3532" t="s">
        <v>37</v>
      </c>
      <c r="K3532" t="s">
        <v>586</v>
      </c>
      <c r="L3532" t="s">
        <v>39</v>
      </c>
      <c r="M3532">
        <v>201742380</v>
      </c>
      <c r="N3532">
        <v>-29224836</v>
      </c>
      <c r="O3532">
        <v>172517544</v>
      </c>
      <c r="P3532">
        <v>0</v>
      </c>
      <c r="Q3532" t="s">
        <v>2731</v>
      </c>
      <c r="R3532" t="s">
        <v>3091</v>
      </c>
      <c r="S3532" t="s">
        <v>5422</v>
      </c>
      <c r="T3532" t="s">
        <v>5423</v>
      </c>
      <c r="U3532" t="s">
        <v>9331</v>
      </c>
      <c r="V3532" t="s">
        <v>9332</v>
      </c>
      <c r="W3532" t="s">
        <v>588</v>
      </c>
      <c r="X3532" t="str">
        <f t="shared" si="55"/>
        <v>Inversión</v>
      </c>
      <c r="Y3532" t="s">
        <v>626</v>
      </c>
    </row>
    <row r="3533" spans="1:25" x14ac:dyDescent="0.2">
      <c r="A3533" t="s">
        <v>3082</v>
      </c>
      <c r="B3533" t="s">
        <v>3998</v>
      </c>
      <c r="C3533" s="71" t="s">
        <v>5424</v>
      </c>
      <c r="D3533" t="s">
        <v>583</v>
      </c>
      <c r="E3533" t="s">
        <v>584</v>
      </c>
      <c r="F3533" t="s">
        <v>3087</v>
      </c>
      <c r="G3533" t="s">
        <v>2717</v>
      </c>
      <c r="H3533" t="s">
        <v>197</v>
      </c>
      <c r="I3533" t="s">
        <v>155</v>
      </c>
      <c r="J3533" t="s">
        <v>37</v>
      </c>
      <c r="K3533" t="s">
        <v>586</v>
      </c>
      <c r="L3533" t="s">
        <v>39</v>
      </c>
      <c r="M3533">
        <v>31382148</v>
      </c>
      <c r="N3533">
        <v>0</v>
      </c>
      <c r="O3533">
        <v>31382148</v>
      </c>
      <c r="P3533">
        <v>0</v>
      </c>
      <c r="Q3533" t="s">
        <v>2732</v>
      </c>
      <c r="R3533" t="s">
        <v>3082</v>
      </c>
      <c r="S3533" t="s">
        <v>5425</v>
      </c>
      <c r="T3533" t="s">
        <v>5426</v>
      </c>
      <c r="U3533" t="s">
        <v>9333</v>
      </c>
      <c r="V3533" t="s">
        <v>9334</v>
      </c>
      <c r="W3533" t="s">
        <v>588</v>
      </c>
      <c r="X3533" t="str">
        <f t="shared" si="55"/>
        <v>Inversión</v>
      </c>
      <c r="Y3533" t="s">
        <v>626</v>
      </c>
    </row>
    <row r="3534" spans="1:25" x14ac:dyDescent="0.2">
      <c r="A3534" t="s">
        <v>3102</v>
      </c>
      <c r="B3534" t="s">
        <v>3998</v>
      </c>
      <c r="C3534" s="71" t="s">
        <v>5427</v>
      </c>
      <c r="D3534" t="s">
        <v>583</v>
      </c>
      <c r="E3534" t="s">
        <v>584</v>
      </c>
      <c r="F3534" t="s">
        <v>3087</v>
      </c>
      <c r="G3534" t="s">
        <v>2717</v>
      </c>
      <c r="H3534" t="s">
        <v>197</v>
      </c>
      <c r="I3534" t="s">
        <v>155</v>
      </c>
      <c r="J3534" t="s">
        <v>37</v>
      </c>
      <c r="K3534" t="s">
        <v>586</v>
      </c>
      <c r="L3534" t="s">
        <v>39</v>
      </c>
      <c r="M3534">
        <v>188292888</v>
      </c>
      <c r="N3534">
        <v>-23123688</v>
      </c>
      <c r="O3534">
        <v>165169200</v>
      </c>
      <c r="P3534">
        <v>0</v>
      </c>
      <c r="Q3534" t="s">
        <v>2733</v>
      </c>
      <c r="R3534" t="s">
        <v>3102</v>
      </c>
      <c r="S3534" t="s">
        <v>5428</v>
      </c>
      <c r="T3534" t="s">
        <v>5429</v>
      </c>
      <c r="U3534" t="s">
        <v>9335</v>
      </c>
      <c r="V3534" t="s">
        <v>9336</v>
      </c>
      <c r="W3534" t="s">
        <v>588</v>
      </c>
      <c r="X3534" t="str">
        <f t="shared" si="55"/>
        <v>Inversión</v>
      </c>
      <c r="Y3534" t="s">
        <v>626</v>
      </c>
    </row>
    <row r="3535" spans="1:25" x14ac:dyDescent="0.2">
      <c r="A3535" t="s">
        <v>3097</v>
      </c>
      <c r="B3535" t="s">
        <v>3998</v>
      </c>
      <c r="C3535" s="71" t="s">
        <v>5430</v>
      </c>
      <c r="D3535" t="s">
        <v>583</v>
      </c>
      <c r="E3535" t="s">
        <v>584</v>
      </c>
      <c r="F3535" t="s">
        <v>3087</v>
      </c>
      <c r="G3535" t="s">
        <v>2717</v>
      </c>
      <c r="H3535" t="s">
        <v>197</v>
      </c>
      <c r="I3535" t="s">
        <v>155</v>
      </c>
      <c r="J3535" t="s">
        <v>37</v>
      </c>
      <c r="K3535" t="s">
        <v>586</v>
      </c>
      <c r="L3535" t="s">
        <v>39</v>
      </c>
      <c r="M3535">
        <v>19352469</v>
      </c>
      <c r="N3535">
        <v>-2376619</v>
      </c>
      <c r="O3535">
        <v>16975850</v>
      </c>
      <c r="P3535">
        <v>0</v>
      </c>
      <c r="Q3535" t="s">
        <v>2734</v>
      </c>
      <c r="R3535" t="s">
        <v>3097</v>
      </c>
      <c r="S3535" t="s">
        <v>3504</v>
      </c>
      <c r="T3535" t="s">
        <v>4983</v>
      </c>
      <c r="U3535" t="s">
        <v>9337</v>
      </c>
      <c r="V3535" t="s">
        <v>9338</v>
      </c>
      <c r="W3535" t="s">
        <v>588</v>
      </c>
      <c r="X3535" t="str">
        <f t="shared" si="55"/>
        <v>Inversión</v>
      </c>
      <c r="Y3535" t="s">
        <v>626</v>
      </c>
    </row>
    <row r="3536" spans="1:25" x14ac:dyDescent="0.2">
      <c r="A3536" t="s">
        <v>3110</v>
      </c>
      <c r="B3536" t="s">
        <v>3998</v>
      </c>
      <c r="C3536" s="71" t="s">
        <v>5431</v>
      </c>
      <c r="D3536" t="s">
        <v>583</v>
      </c>
      <c r="E3536" t="s">
        <v>584</v>
      </c>
      <c r="F3536" t="s">
        <v>3087</v>
      </c>
      <c r="G3536" t="s">
        <v>2717</v>
      </c>
      <c r="H3536" t="s">
        <v>197</v>
      </c>
      <c r="I3536" t="s">
        <v>155</v>
      </c>
      <c r="J3536" t="s">
        <v>37</v>
      </c>
      <c r="K3536" t="s">
        <v>586</v>
      </c>
      <c r="L3536" t="s">
        <v>39</v>
      </c>
      <c r="M3536">
        <v>59075958</v>
      </c>
      <c r="N3536">
        <v>-2311961</v>
      </c>
      <c r="O3536">
        <v>56763997</v>
      </c>
      <c r="P3536">
        <v>0</v>
      </c>
      <c r="Q3536" t="s">
        <v>2735</v>
      </c>
      <c r="R3536" t="s">
        <v>3110</v>
      </c>
      <c r="S3536" t="s">
        <v>5432</v>
      </c>
      <c r="T3536" t="s">
        <v>5433</v>
      </c>
      <c r="U3536" t="s">
        <v>9339</v>
      </c>
      <c r="V3536" t="s">
        <v>9340</v>
      </c>
      <c r="W3536" t="s">
        <v>588</v>
      </c>
      <c r="X3536" t="str">
        <f t="shared" si="55"/>
        <v>Inversión</v>
      </c>
      <c r="Y3536" t="s">
        <v>626</v>
      </c>
    </row>
    <row r="3537" spans="1:25" x14ac:dyDescent="0.2">
      <c r="A3537" t="s">
        <v>3114</v>
      </c>
      <c r="B3537" t="s">
        <v>3998</v>
      </c>
      <c r="C3537" s="71" t="s">
        <v>5434</v>
      </c>
      <c r="D3537" t="s">
        <v>583</v>
      </c>
      <c r="E3537" t="s">
        <v>584</v>
      </c>
      <c r="F3537" t="s">
        <v>3087</v>
      </c>
      <c r="G3537" t="s">
        <v>2717</v>
      </c>
      <c r="H3537" t="s">
        <v>197</v>
      </c>
      <c r="I3537" t="s">
        <v>155</v>
      </c>
      <c r="J3537" t="s">
        <v>37</v>
      </c>
      <c r="K3537" t="s">
        <v>586</v>
      </c>
      <c r="L3537" t="s">
        <v>39</v>
      </c>
      <c r="M3537">
        <v>24639894</v>
      </c>
      <c r="N3537">
        <v>-3009286</v>
      </c>
      <c r="O3537">
        <v>21630608</v>
      </c>
      <c r="P3537">
        <v>0</v>
      </c>
      <c r="Q3537" t="s">
        <v>2736</v>
      </c>
      <c r="R3537" t="s">
        <v>3114</v>
      </c>
      <c r="S3537" t="s">
        <v>3230</v>
      </c>
      <c r="T3537" t="s">
        <v>3750</v>
      </c>
      <c r="U3537" t="s">
        <v>9341</v>
      </c>
      <c r="V3537" t="s">
        <v>9342</v>
      </c>
      <c r="W3537" t="s">
        <v>588</v>
      </c>
      <c r="X3537" t="str">
        <f t="shared" si="55"/>
        <v>Inversión</v>
      </c>
      <c r="Y3537" t="s">
        <v>626</v>
      </c>
    </row>
    <row r="3538" spans="1:25" x14ac:dyDescent="0.2">
      <c r="A3538" t="s">
        <v>3103</v>
      </c>
      <c r="B3538" t="s">
        <v>3998</v>
      </c>
      <c r="C3538" s="71" t="s">
        <v>5435</v>
      </c>
      <c r="D3538" t="s">
        <v>583</v>
      </c>
      <c r="E3538" t="s">
        <v>584</v>
      </c>
      <c r="F3538" t="s">
        <v>3087</v>
      </c>
      <c r="G3538" t="s">
        <v>2717</v>
      </c>
      <c r="H3538" t="s">
        <v>197</v>
      </c>
      <c r="I3538" t="s">
        <v>155</v>
      </c>
      <c r="J3538" t="s">
        <v>37</v>
      </c>
      <c r="K3538" t="s">
        <v>709</v>
      </c>
      <c r="L3538" t="s">
        <v>39</v>
      </c>
      <c r="M3538">
        <v>29500000</v>
      </c>
      <c r="N3538">
        <v>-7241667</v>
      </c>
      <c r="O3538">
        <v>22258333</v>
      </c>
      <c r="P3538">
        <v>0</v>
      </c>
      <c r="Q3538" t="s">
        <v>2737</v>
      </c>
      <c r="R3538" t="s">
        <v>3103</v>
      </c>
      <c r="S3538" t="s">
        <v>3527</v>
      </c>
      <c r="T3538" t="s">
        <v>4663</v>
      </c>
      <c r="U3538" t="s">
        <v>9343</v>
      </c>
      <c r="V3538" t="s">
        <v>9344</v>
      </c>
      <c r="W3538" t="s">
        <v>588</v>
      </c>
      <c r="X3538" t="str">
        <f t="shared" si="55"/>
        <v>Inversión</v>
      </c>
      <c r="Y3538" t="s">
        <v>626</v>
      </c>
    </row>
    <row r="3539" spans="1:25" x14ac:dyDescent="0.2">
      <c r="A3539" t="s">
        <v>3122</v>
      </c>
      <c r="B3539" t="s">
        <v>5436</v>
      </c>
      <c r="C3539" s="71" t="s">
        <v>5437</v>
      </c>
      <c r="D3539" t="s">
        <v>583</v>
      </c>
      <c r="E3539" t="s">
        <v>644</v>
      </c>
      <c r="F3539" t="s">
        <v>5396</v>
      </c>
      <c r="G3539" t="s">
        <v>2717</v>
      </c>
      <c r="H3539" t="s">
        <v>191</v>
      </c>
      <c r="I3539" t="s">
        <v>146</v>
      </c>
      <c r="J3539" t="s">
        <v>48</v>
      </c>
      <c r="K3539" t="s">
        <v>596</v>
      </c>
      <c r="L3539" t="s">
        <v>39</v>
      </c>
      <c r="M3539">
        <v>3616480</v>
      </c>
      <c r="N3539">
        <v>-3616480</v>
      </c>
      <c r="O3539">
        <v>0</v>
      </c>
      <c r="P3539">
        <v>0</v>
      </c>
      <c r="Q3539" t="s">
        <v>2738</v>
      </c>
      <c r="R3539" t="s">
        <v>3122</v>
      </c>
      <c r="S3539" t="s">
        <v>588</v>
      </c>
      <c r="T3539" t="s">
        <v>588</v>
      </c>
      <c r="U3539" t="s">
        <v>588</v>
      </c>
      <c r="V3539" t="s">
        <v>588</v>
      </c>
      <c r="W3539" t="s">
        <v>588</v>
      </c>
      <c r="X3539" t="str">
        <f t="shared" si="55"/>
        <v>Funcionamiento</v>
      </c>
      <c r="Y3539" t="s">
        <v>2717</v>
      </c>
    </row>
    <row r="3540" spans="1:25" x14ac:dyDescent="0.2">
      <c r="A3540" t="s">
        <v>3122</v>
      </c>
      <c r="B3540" t="s">
        <v>5436</v>
      </c>
      <c r="C3540" s="71" t="s">
        <v>5437</v>
      </c>
      <c r="D3540" t="s">
        <v>583</v>
      </c>
      <c r="E3540" t="s">
        <v>644</v>
      </c>
      <c r="F3540" t="s">
        <v>5396</v>
      </c>
      <c r="G3540" t="s">
        <v>2717</v>
      </c>
      <c r="H3540" t="s">
        <v>185</v>
      </c>
      <c r="I3540" t="s">
        <v>139</v>
      </c>
      <c r="J3540" t="s">
        <v>48</v>
      </c>
      <c r="K3540" t="s">
        <v>596</v>
      </c>
      <c r="L3540" t="s">
        <v>39</v>
      </c>
      <c r="M3540">
        <v>313600</v>
      </c>
      <c r="N3540">
        <v>-313600</v>
      </c>
      <c r="O3540">
        <v>0</v>
      </c>
      <c r="P3540">
        <v>0</v>
      </c>
      <c r="Q3540" t="s">
        <v>2738</v>
      </c>
      <c r="R3540" t="s">
        <v>3122</v>
      </c>
      <c r="S3540" t="s">
        <v>588</v>
      </c>
      <c r="T3540" t="s">
        <v>588</v>
      </c>
      <c r="U3540" t="s">
        <v>588</v>
      </c>
      <c r="V3540" t="s">
        <v>588</v>
      </c>
      <c r="W3540" t="s">
        <v>588</v>
      </c>
      <c r="X3540" t="str">
        <f t="shared" si="55"/>
        <v>Funcionamiento</v>
      </c>
      <c r="Y3540" t="s">
        <v>2717</v>
      </c>
    </row>
    <row r="3541" spans="1:25" x14ac:dyDescent="0.2">
      <c r="A3541" t="s">
        <v>3135</v>
      </c>
      <c r="B3541" t="s">
        <v>3125</v>
      </c>
      <c r="C3541" s="71" t="s">
        <v>5438</v>
      </c>
      <c r="D3541" t="s">
        <v>583</v>
      </c>
      <c r="E3541" t="s">
        <v>584</v>
      </c>
      <c r="F3541" t="s">
        <v>5396</v>
      </c>
      <c r="G3541" t="s">
        <v>2717</v>
      </c>
      <c r="H3541" t="s">
        <v>195</v>
      </c>
      <c r="I3541" t="s">
        <v>150</v>
      </c>
      <c r="J3541" t="s">
        <v>48</v>
      </c>
      <c r="K3541" t="s">
        <v>596</v>
      </c>
      <c r="L3541" t="s">
        <v>39</v>
      </c>
      <c r="M3541">
        <v>33923000</v>
      </c>
      <c r="N3541">
        <v>0</v>
      </c>
      <c r="O3541">
        <v>33923000</v>
      </c>
      <c r="P3541">
        <v>0</v>
      </c>
      <c r="Q3541" t="s">
        <v>2739</v>
      </c>
      <c r="R3541" t="s">
        <v>3135</v>
      </c>
      <c r="S3541" t="s">
        <v>3200</v>
      </c>
      <c r="T3541" t="s">
        <v>3150</v>
      </c>
      <c r="U3541" t="s">
        <v>5439</v>
      </c>
      <c r="V3541" t="s">
        <v>5440</v>
      </c>
      <c r="W3541" t="s">
        <v>588</v>
      </c>
      <c r="X3541" t="str">
        <f t="shared" si="55"/>
        <v>Funcionamiento</v>
      </c>
      <c r="Y3541" t="s">
        <v>2717</v>
      </c>
    </row>
    <row r="3542" spans="1:25" x14ac:dyDescent="0.2">
      <c r="A3542" t="s">
        <v>3119</v>
      </c>
      <c r="B3542" t="s">
        <v>3130</v>
      </c>
      <c r="C3542" s="71" t="s">
        <v>5441</v>
      </c>
      <c r="D3542" t="s">
        <v>583</v>
      </c>
      <c r="E3542" t="s">
        <v>584</v>
      </c>
      <c r="F3542" t="s">
        <v>5396</v>
      </c>
      <c r="G3542" t="s">
        <v>2717</v>
      </c>
      <c r="H3542" t="s">
        <v>181</v>
      </c>
      <c r="I3542" t="s">
        <v>135</v>
      </c>
      <c r="J3542" t="s">
        <v>37</v>
      </c>
      <c r="K3542" t="s">
        <v>586</v>
      </c>
      <c r="L3542" t="s">
        <v>39</v>
      </c>
      <c r="M3542">
        <v>2584371</v>
      </c>
      <c r="N3542">
        <v>0</v>
      </c>
      <c r="O3542">
        <v>2584371</v>
      </c>
      <c r="P3542">
        <v>0</v>
      </c>
      <c r="Q3542" t="s">
        <v>2468</v>
      </c>
      <c r="R3542" t="s">
        <v>3119</v>
      </c>
      <c r="S3542" t="s">
        <v>4017</v>
      </c>
      <c r="T3542" t="s">
        <v>588</v>
      </c>
      <c r="U3542" t="s">
        <v>5442</v>
      </c>
      <c r="V3542" t="s">
        <v>5443</v>
      </c>
      <c r="W3542" t="s">
        <v>588</v>
      </c>
      <c r="X3542" t="str">
        <f t="shared" si="55"/>
        <v>Funcionamiento</v>
      </c>
      <c r="Y3542" t="s">
        <v>2717</v>
      </c>
    </row>
    <row r="3543" spans="1:25" x14ac:dyDescent="0.2">
      <c r="A3543" t="s">
        <v>3119</v>
      </c>
      <c r="B3543" t="s">
        <v>3130</v>
      </c>
      <c r="C3543" s="71" t="s">
        <v>5441</v>
      </c>
      <c r="D3543" t="s">
        <v>583</v>
      </c>
      <c r="E3543" t="s">
        <v>584</v>
      </c>
      <c r="F3543" t="s">
        <v>5396</v>
      </c>
      <c r="G3543" t="s">
        <v>2717</v>
      </c>
      <c r="H3543" t="s">
        <v>164</v>
      </c>
      <c r="I3543" t="s">
        <v>118</v>
      </c>
      <c r="J3543" t="s">
        <v>37</v>
      </c>
      <c r="K3543" t="s">
        <v>586</v>
      </c>
      <c r="L3543" t="s">
        <v>39</v>
      </c>
      <c r="M3543">
        <v>71195264</v>
      </c>
      <c r="N3543">
        <v>0</v>
      </c>
      <c r="O3543">
        <v>71195264</v>
      </c>
      <c r="P3543">
        <v>0</v>
      </c>
      <c r="Q3543" t="s">
        <v>2468</v>
      </c>
      <c r="R3543" t="s">
        <v>3119</v>
      </c>
      <c r="S3543" t="s">
        <v>4017</v>
      </c>
      <c r="T3543" t="s">
        <v>588</v>
      </c>
      <c r="U3543" t="s">
        <v>5442</v>
      </c>
      <c r="V3543" t="s">
        <v>5443</v>
      </c>
      <c r="W3543" t="s">
        <v>588</v>
      </c>
      <c r="X3543" t="str">
        <f t="shared" si="55"/>
        <v>Funcionamiento</v>
      </c>
      <c r="Y3543" t="s">
        <v>2717</v>
      </c>
    </row>
    <row r="3544" spans="1:25" x14ac:dyDescent="0.2">
      <c r="A3544" t="s">
        <v>3119</v>
      </c>
      <c r="B3544" t="s">
        <v>3130</v>
      </c>
      <c r="C3544" s="71" t="s">
        <v>5441</v>
      </c>
      <c r="D3544" t="s">
        <v>583</v>
      </c>
      <c r="E3544" t="s">
        <v>584</v>
      </c>
      <c r="F3544" t="s">
        <v>5396</v>
      </c>
      <c r="G3544" t="s">
        <v>2717</v>
      </c>
      <c r="H3544" t="s">
        <v>168</v>
      </c>
      <c r="I3544" t="s">
        <v>122</v>
      </c>
      <c r="J3544" t="s">
        <v>37</v>
      </c>
      <c r="K3544" t="s">
        <v>586</v>
      </c>
      <c r="L3544" t="s">
        <v>39</v>
      </c>
      <c r="M3544">
        <v>567903</v>
      </c>
      <c r="N3544">
        <v>0</v>
      </c>
      <c r="O3544">
        <v>567903</v>
      </c>
      <c r="P3544">
        <v>0</v>
      </c>
      <c r="Q3544" t="s">
        <v>2468</v>
      </c>
      <c r="R3544" t="s">
        <v>3119</v>
      </c>
      <c r="S3544" t="s">
        <v>4017</v>
      </c>
      <c r="T3544" t="s">
        <v>588</v>
      </c>
      <c r="U3544" t="s">
        <v>5442</v>
      </c>
      <c r="V3544" t="s">
        <v>5443</v>
      </c>
      <c r="W3544" t="s">
        <v>588</v>
      </c>
      <c r="X3544" t="str">
        <f t="shared" si="55"/>
        <v>Funcionamiento</v>
      </c>
      <c r="Y3544" t="s">
        <v>2717</v>
      </c>
    </row>
    <row r="3545" spans="1:25" x14ac:dyDescent="0.2">
      <c r="A3545" t="s">
        <v>3119</v>
      </c>
      <c r="B3545" t="s">
        <v>3130</v>
      </c>
      <c r="C3545" s="71" t="s">
        <v>5441</v>
      </c>
      <c r="D3545" t="s">
        <v>583</v>
      </c>
      <c r="E3545" t="s">
        <v>584</v>
      </c>
      <c r="F3545" t="s">
        <v>5396</v>
      </c>
      <c r="G3545" t="s">
        <v>2717</v>
      </c>
      <c r="H3545" t="s">
        <v>169</v>
      </c>
      <c r="I3545" t="s">
        <v>123</v>
      </c>
      <c r="J3545" t="s">
        <v>37</v>
      </c>
      <c r="K3545" t="s">
        <v>586</v>
      </c>
      <c r="L3545" t="s">
        <v>39</v>
      </c>
      <c r="M3545">
        <v>2684292</v>
      </c>
      <c r="N3545">
        <v>0</v>
      </c>
      <c r="O3545">
        <v>2684292</v>
      </c>
      <c r="P3545">
        <v>0</v>
      </c>
      <c r="Q3545" t="s">
        <v>2468</v>
      </c>
      <c r="R3545" t="s">
        <v>3119</v>
      </c>
      <c r="S3545" t="s">
        <v>4017</v>
      </c>
      <c r="T3545" t="s">
        <v>588</v>
      </c>
      <c r="U3545" t="s">
        <v>5442</v>
      </c>
      <c r="V3545" t="s">
        <v>5443</v>
      </c>
      <c r="W3545" t="s">
        <v>588</v>
      </c>
      <c r="X3545" t="str">
        <f t="shared" si="55"/>
        <v>Funcionamiento</v>
      </c>
      <c r="Y3545" t="s">
        <v>2717</v>
      </c>
    </row>
    <row r="3546" spans="1:25" x14ac:dyDescent="0.2">
      <c r="A3546" t="s">
        <v>3119</v>
      </c>
      <c r="B3546" t="s">
        <v>3130</v>
      </c>
      <c r="C3546" s="71" t="s">
        <v>5441</v>
      </c>
      <c r="D3546" t="s">
        <v>583</v>
      </c>
      <c r="E3546" t="s">
        <v>584</v>
      </c>
      <c r="F3546" t="s">
        <v>5396</v>
      </c>
      <c r="G3546" t="s">
        <v>2717</v>
      </c>
      <c r="H3546" t="s">
        <v>179</v>
      </c>
      <c r="I3546" t="s">
        <v>133</v>
      </c>
      <c r="J3546" t="s">
        <v>37</v>
      </c>
      <c r="K3546" t="s">
        <v>586</v>
      </c>
      <c r="L3546" t="s">
        <v>39</v>
      </c>
      <c r="M3546">
        <v>302881</v>
      </c>
      <c r="N3546">
        <v>0</v>
      </c>
      <c r="O3546">
        <v>302881</v>
      </c>
      <c r="P3546">
        <v>0</v>
      </c>
      <c r="Q3546" t="s">
        <v>2468</v>
      </c>
      <c r="R3546" t="s">
        <v>3119</v>
      </c>
      <c r="S3546" t="s">
        <v>4017</v>
      </c>
      <c r="T3546" t="s">
        <v>588</v>
      </c>
      <c r="U3546" t="s">
        <v>5442</v>
      </c>
      <c r="V3546" t="s">
        <v>5443</v>
      </c>
      <c r="W3546" t="s">
        <v>588</v>
      </c>
      <c r="X3546" t="str">
        <f t="shared" si="55"/>
        <v>Funcionamiento</v>
      </c>
      <c r="Y3546" t="s">
        <v>2717</v>
      </c>
    </row>
    <row r="3547" spans="1:25" x14ac:dyDescent="0.2">
      <c r="A3547" t="s">
        <v>3119</v>
      </c>
      <c r="B3547" t="s">
        <v>3130</v>
      </c>
      <c r="C3547" s="71" t="s">
        <v>5441</v>
      </c>
      <c r="D3547" t="s">
        <v>583</v>
      </c>
      <c r="E3547" t="s">
        <v>584</v>
      </c>
      <c r="F3547" t="s">
        <v>5396</v>
      </c>
      <c r="G3547" t="s">
        <v>2717</v>
      </c>
      <c r="H3547" t="s">
        <v>171</v>
      </c>
      <c r="I3547" t="s">
        <v>125</v>
      </c>
      <c r="J3547" t="s">
        <v>37</v>
      </c>
      <c r="K3547" t="s">
        <v>586</v>
      </c>
      <c r="L3547" t="s">
        <v>39</v>
      </c>
      <c r="M3547">
        <v>8806926</v>
      </c>
      <c r="N3547">
        <v>0</v>
      </c>
      <c r="O3547">
        <v>8806926</v>
      </c>
      <c r="P3547">
        <v>0</v>
      </c>
      <c r="Q3547" t="s">
        <v>2468</v>
      </c>
      <c r="R3547" t="s">
        <v>3119</v>
      </c>
      <c r="S3547" t="s">
        <v>4017</v>
      </c>
      <c r="T3547" t="s">
        <v>588</v>
      </c>
      <c r="U3547" t="s">
        <v>5442</v>
      </c>
      <c r="V3547" t="s">
        <v>5443</v>
      </c>
      <c r="W3547" t="s">
        <v>588</v>
      </c>
      <c r="X3547" t="str">
        <f t="shared" si="55"/>
        <v>Funcionamiento</v>
      </c>
      <c r="Y3547" t="s">
        <v>2717</v>
      </c>
    </row>
    <row r="3548" spans="1:25" x14ac:dyDescent="0.2">
      <c r="A3548" t="s">
        <v>3119</v>
      </c>
      <c r="B3548" t="s">
        <v>3130</v>
      </c>
      <c r="C3548" s="71" t="s">
        <v>5441</v>
      </c>
      <c r="D3548" t="s">
        <v>583</v>
      </c>
      <c r="E3548" t="s">
        <v>584</v>
      </c>
      <c r="F3548" t="s">
        <v>5396</v>
      </c>
      <c r="G3548" t="s">
        <v>2717</v>
      </c>
      <c r="H3548" t="s">
        <v>178</v>
      </c>
      <c r="I3548" t="s">
        <v>132</v>
      </c>
      <c r="J3548" t="s">
        <v>37</v>
      </c>
      <c r="K3548" t="s">
        <v>586</v>
      </c>
      <c r="L3548" t="s">
        <v>39</v>
      </c>
      <c r="M3548">
        <v>10408289</v>
      </c>
      <c r="N3548">
        <v>0</v>
      </c>
      <c r="O3548">
        <v>10408289</v>
      </c>
      <c r="P3548">
        <v>0</v>
      </c>
      <c r="Q3548" t="s">
        <v>2468</v>
      </c>
      <c r="R3548" t="s">
        <v>3119</v>
      </c>
      <c r="S3548" t="s">
        <v>4017</v>
      </c>
      <c r="T3548" t="s">
        <v>588</v>
      </c>
      <c r="U3548" t="s">
        <v>5442</v>
      </c>
      <c r="V3548" t="s">
        <v>5443</v>
      </c>
      <c r="W3548" t="s">
        <v>588</v>
      </c>
      <c r="X3548" t="str">
        <f t="shared" si="55"/>
        <v>Funcionamiento</v>
      </c>
      <c r="Y3548" t="s">
        <v>2717</v>
      </c>
    </row>
    <row r="3549" spans="1:25" x14ac:dyDescent="0.2">
      <c r="A3549" t="s">
        <v>3119</v>
      </c>
      <c r="B3549" t="s">
        <v>3130</v>
      </c>
      <c r="C3549" s="71" t="s">
        <v>5441</v>
      </c>
      <c r="D3549" t="s">
        <v>583</v>
      </c>
      <c r="E3549" t="s">
        <v>584</v>
      </c>
      <c r="F3549" t="s">
        <v>5396</v>
      </c>
      <c r="G3549" t="s">
        <v>2717</v>
      </c>
      <c r="H3549" t="s">
        <v>180</v>
      </c>
      <c r="I3549" t="s">
        <v>134</v>
      </c>
      <c r="J3549" t="s">
        <v>37</v>
      </c>
      <c r="K3549" t="s">
        <v>586</v>
      </c>
      <c r="L3549" t="s">
        <v>39</v>
      </c>
      <c r="M3549">
        <v>758613</v>
      </c>
      <c r="N3549">
        <v>0</v>
      </c>
      <c r="O3549">
        <v>758613</v>
      </c>
      <c r="P3549">
        <v>0</v>
      </c>
      <c r="Q3549" t="s">
        <v>2468</v>
      </c>
      <c r="R3549" t="s">
        <v>3119</v>
      </c>
      <c r="S3549" t="s">
        <v>4017</v>
      </c>
      <c r="T3549" t="s">
        <v>588</v>
      </c>
      <c r="U3549" t="s">
        <v>5442</v>
      </c>
      <c r="V3549" t="s">
        <v>5443</v>
      </c>
      <c r="W3549" t="s">
        <v>588</v>
      </c>
      <c r="X3549" t="str">
        <f t="shared" si="55"/>
        <v>Funcionamiento</v>
      </c>
      <c r="Y3549" t="s">
        <v>2717</v>
      </c>
    </row>
    <row r="3550" spans="1:25" x14ac:dyDescent="0.2">
      <c r="A3550" t="s">
        <v>3119</v>
      </c>
      <c r="B3550" t="s">
        <v>3130</v>
      </c>
      <c r="C3550" s="71" t="s">
        <v>5441</v>
      </c>
      <c r="D3550" t="s">
        <v>583</v>
      </c>
      <c r="E3550" t="s">
        <v>584</v>
      </c>
      <c r="F3550" t="s">
        <v>5396</v>
      </c>
      <c r="G3550" t="s">
        <v>2717</v>
      </c>
      <c r="H3550" t="s">
        <v>193</v>
      </c>
      <c r="I3550" t="s">
        <v>148</v>
      </c>
      <c r="J3550" t="s">
        <v>37</v>
      </c>
      <c r="K3550" t="s">
        <v>586</v>
      </c>
      <c r="L3550" t="s">
        <v>39</v>
      </c>
      <c r="M3550">
        <v>0</v>
      </c>
      <c r="N3550">
        <v>1399790</v>
      </c>
      <c r="O3550">
        <v>1399790</v>
      </c>
      <c r="P3550">
        <v>0</v>
      </c>
      <c r="Q3550" t="s">
        <v>2468</v>
      </c>
      <c r="R3550" t="s">
        <v>3119</v>
      </c>
      <c r="S3550" t="s">
        <v>4017</v>
      </c>
      <c r="T3550" t="s">
        <v>588</v>
      </c>
      <c r="U3550" t="s">
        <v>5442</v>
      </c>
      <c r="V3550" t="s">
        <v>5443</v>
      </c>
      <c r="W3550" t="s">
        <v>588</v>
      </c>
      <c r="X3550" t="str">
        <f t="shared" si="55"/>
        <v>Funcionamiento</v>
      </c>
      <c r="Y3550" t="s">
        <v>2717</v>
      </c>
    </row>
    <row r="3551" spans="1:25" x14ac:dyDescent="0.2">
      <c r="A3551" t="s">
        <v>3119</v>
      </c>
      <c r="B3551" t="s">
        <v>3130</v>
      </c>
      <c r="C3551" s="71" t="s">
        <v>5441</v>
      </c>
      <c r="D3551" t="s">
        <v>583</v>
      </c>
      <c r="E3551" t="s">
        <v>584</v>
      </c>
      <c r="F3551" t="s">
        <v>5396</v>
      </c>
      <c r="G3551" t="s">
        <v>2717</v>
      </c>
      <c r="H3551" t="s">
        <v>166</v>
      </c>
      <c r="I3551" t="s">
        <v>120</v>
      </c>
      <c r="J3551" t="s">
        <v>37</v>
      </c>
      <c r="K3551" t="s">
        <v>586</v>
      </c>
      <c r="L3551" t="s">
        <v>39</v>
      </c>
      <c r="M3551">
        <v>1926975</v>
      </c>
      <c r="N3551">
        <v>0</v>
      </c>
      <c r="O3551">
        <v>1926975</v>
      </c>
      <c r="P3551">
        <v>0</v>
      </c>
      <c r="Q3551" t="s">
        <v>2468</v>
      </c>
      <c r="R3551" t="s">
        <v>3119</v>
      </c>
      <c r="S3551" t="s">
        <v>4017</v>
      </c>
      <c r="T3551" t="s">
        <v>588</v>
      </c>
      <c r="U3551" t="s">
        <v>5442</v>
      </c>
      <c r="V3551" t="s">
        <v>5443</v>
      </c>
      <c r="W3551" t="s">
        <v>588</v>
      </c>
      <c r="X3551" t="str">
        <f t="shared" si="55"/>
        <v>Funcionamiento</v>
      </c>
      <c r="Y3551" t="s">
        <v>2717</v>
      </c>
    </row>
    <row r="3552" spans="1:25" x14ac:dyDescent="0.2">
      <c r="A3552" t="s">
        <v>3119</v>
      </c>
      <c r="B3552" t="s">
        <v>3130</v>
      </c>
      <c r="C3552" s="71" t="s">
        <v>5441</v>
      </c>
      <c r="D3552" t="s">
        <v>583</v>
      </c>
      <c r="E3552" t="s">
        <v>584</v>
      </c>
      <c r="F3552" t="s">
        <v>5396</v>
      </c>
      <c r="G3552" t="s">
        <v>2717</v>
      </c>
      <c r="H3552" t="s">
        <v>192</v>
      </c>
      <c r="I3552" t="s">
        <v>147</v>
      </c>
      <c r="J3552" t="s">
        <v>37</v>
      </c>
      <c r="K3552" t="s">
        <v>586</v>
      </c>
      <c r="L3552" t="s">
        <v>39</v>
      </c>
      <c r="M3552">
        <v>0</v>
      </c>
      <c r="N3552">
        <v>837237</v>
      </c>
      <c r="O3552">
        <v>837237</v>
      </c>
      <c r="P3552">
        <v>0</v>
      </c>
      <c r="Q3552" t="s">
        <v>2468</v>
      </c>
      <c r="R3552" t="s">
        <v>3119</v>
      </c>
      <c r="S3552" t="s">
        <v>4017</v>
      </c>
      <c r="T3552" t="s">
        <v>588</v>
      </c>
      <c r="U3552" t="s">
        <v>5442</v>
      </c>
      <c r="V3552" t="s">
        <v>5443</v>
      </c>
      <c r="W3552" t="s">
        <v>588</v>
      </c>
      <c r="X3552" t="str">
        <f t="shared" si="55"/>
        <v>Funcionamiento</v>
      </c>
      <c r="Y3552" t="s">
        <v>2717</v>
      </c>
    </row>
    <row r="3553" spans="1:25" x14ac:dyDescent="0.2">
      <c r="A3553" t="s">
        <v>3119</v>
      </c>
      <c r="B3553" t="s">
        <v>3130</v>
      </c>
      <c r="C3553" s="71" t="s">
        <v>5441</v>
      </c>
      <c r="D3553" t="s">
        <v>583</v>
      </c>
      <c r="E3553" t="s">
        <v>584</v>
      </c>
      <c r="F3553" t="s">
        <v>5396</v>
      </c>
      <c r="G3553" t="s">
        <v>2717</v>
      </c>
      <c r="H3553" t="s">
        <v>167</v>
      </c>
      <c r="I3553" t="s">
        <v>3051</v>
      </c>
      <c r="J3553" t="s">
        <v>37</v>
      </c>
      <c r="K3553" t="s">
        <v>586</v>
      </c>
      <c r="L3553" t="s">
        <v>39</v>
      </c>
      <c r="M3553">
        <v>2509639</v>
      </c>
      <c r="N3553">
        <v>0</v>
      </c>
      <c r="O3553">
        <v>2509639</v>
      </c>
      <c r="P3553">
        <v>0</v>
      </c>
      <c r="Q3553" t="s">
        <v>2468</v>
      </c>
      <c r="R3553" t="s">
        <v>3119</v>
      </c>
      <c r="S3553" t="s">
        <v>4017</v>
      </c>
      <c r="T3553" t="s">
        <v>588</v>
      </c>
      <c r="U3553" t="s">
        <v>5442</v>
      </c>
      <c r="V3553" t="s">
        <v>5443</v>
      </c>
      <c r="W3553" t="s">
        <v>588</v>
      </c>
      <c r="X3553" t="str">
        <f t="shared" si="55"/>
        <v>Funcionamiento</v>
      </c>
      <c r="Y3553" t="s">
        <v>2717</v>
      </c>
    </row>
    <row r="3554" spans="1:25" x14ac:dyDescent="0.2">
      <c r="A3554" t="s">
        <v>3118</v>
      </c>
      <c r="B3554" t="s">
        <v>3130</v>
      </c>
      <c r="C3554" s="71" t="s">
        <v>5444</v>
      </c>
      <c r="D3554" t="s">
        <v>583</v>
      </c>
      <c r="E3554" t="s">
        <v>584</v>
      </c>
      <c r="F3554" t="s">
        <v>5396</v>
      </c>
      <c r="G3554" t="s">
        <v>2717</v>
      </c>
      <c r="H3554" t="s">
        <v>175</v>
      </c>
      <c r="I3554" t="s">
        <v>129</v>
      </c>
      <c r="J3554" t="s">
        <v>37</v>
      </c>
      <c r="K3554" t="s">
        <v>586</v>
      </c>
      <c r="L3554" t="s">
        <v>39</v>
      </c>
      <c r="M3554">
        <v>1240500</v>
      </c>
      <c r="N3554">
        <v>0</v>
      </c>
      <c r="O3554">
        <v>1240500</v>
      </c>
      <c r="P3554">
        <v>0</v>
      </c>
      <c r="Q3554" t="s">
        <v>2740</v>
      </c>
      <c r="R3554" t="s">
        <v>3118</v>
      </c>
      <c r="S3554" t="s">
        <v>3235</v>
      </c>
      <c r="T3554" t="s">
        <v>588</v>
      </c>
      <c r="U3554" t="s">
        <v>5445</v>
      </c>
      <c r="V3554" t="s">
        <v>5446</v>
      </c>
      <c r="W3554" t="s">
        <v>588</v>
      </c>
      <c r="X3554" t="str">
        <f t="shared" si="55"/>
        <v>Funcionamiento</v>
      </c>
      <c r="Y3554" t="s">
        <v>2717</v>
      </c>
    </row>
    <row r="3555" spans="1:25" x14ac:dyDescent="0.2">
      <c r="A3555" t="s">
        <v>3118</v>
      </c>
      <c r="B3555" t="s">
        <v>3130</v>
      </c>
      <c r="C3555" s="71" t="s">
        <v>5444</v>
      </c>
      <c r="D3555" t="s">
        <v>583</v>
      </c>
      <c r="E3555" t="s">
        <v>584</v>
      </c>
      <c r="F3555" t="s">
        <v>5396</v>
      </c>
      <c r="G3555" t="s">
        <v>2717</v>
      </c>
      <c r="H3555" t="s">
        <v>172</v>
      </c>
      <c r="I3555" t="s">
        <v>126</v>
      </c>
      <c r="J3555" t="s">
        <v>37</v>
      </c>
      <c r="K3555" t="s">
        <v>586</v>
      </c>
      <c r="L3555" t="s">
        <v>39</v>
      </c>
      <c r="M3555">
        <v>9637500</v>
      </c>
      <c r="N3555">
        <v>0</v>
      </c>
      <c r="O3555">
        <v>9637500</v>
      </c>
      <c r="P3555">
        <v>0</v>
      </c>
      <c r="Q3555" t="s">
        <v>2740</v>
      </c>
      <c r="R3555" t="s">
        <v>3118</v>
      </c>
      <c r="S3555" t="s">
        <v>3235</v>
      </c>
      <c r="T3555" t="s">
        <v>588</v>
      </c>
      <c r="U3555" t="s">
        <v>5445</v>
      </c>
      <c r="V3555" t="s">
        <v>5446</v>
      </c>
      <c r="W3555" t="s">
        <v>588</v>
      </c>
      <c r="X3555" t="str">
        <f t="shared" si="55"/>
        <v>Funcionamiento</v>
      </c>
      <c r="Y3555" t="s">
        <v>2717</v>
      </c>
    </row>
    <row r="3556" spans="1:25" x14ac:dyDescent="0.2">
      <c r="A3556" t="s">
        <v>3118</v>
      </c>
      <c r="B3556" t="s">
        <v>3130</v>
      </c>
      <c r="C3556" s="71" t="s">
        <v>5444</v>
      </c>
      <c r="D3556" t="s">
        <v>583</v>
      </c>
      <c r="E3556" t="s">
        <v>584</v>
      </c>
      <c r="F3556" t="s">
        <v>5396</v>
      </c>
      <c r="G3556" t="s">
        <v>2717</v>
      </c>
      <c r="H3556" t="s">
        <v>176</v>
      </c>
      <c r="I3556" t="s">
        <v>130</v>
      </c>
      <c r="J3556" t="s">
        <v>37</v>
      </c>
      <c r="K3556" t="s">
        <v>586</v>
      </c>
      <c r="L3556" t="s">
        <v>39</v>
      </c>
      <c r="M3556">
        <v>2759300</v>
      </c>
      <c r="N3556">
        <v>0</v>
      </c>
      <c r="O3556">
        <v>2759300</v>
      </c>
      <c r="P3556">
        <v>0</v>
      </c>
      <c r="Q3556" t="s">
        <v>2740</v>
      </c>
      <c r="R3556" t="s">
        <v>3118</v>
      </c>
      <c r="S3556" t="s">
        <v>3235</v>
      </c>
      <c r="T3556" t="s">
        <v>588</v>
      </c>
      <c r="U3556" t="s">
        <v>5445</v>
      </c>
      <c r="V3556" t="s">
        <v>5446</v>
      </c>
      <c r="W3556" t="s">
        <v>588</v>
      </c>
      <c r="X3556" t="str">
        <f t="shared" si="55"/>
        <v>Funcionamiento</v>
      </c>
      <c r="Y3556" t="s">
        <v>2717</v>
      </c>
    </row>
    <row r="3557" spans="1:25" x14ac:dyDescent="0.2">
      <c r="A3557" t="s">
        <v>3118</v>
      </c>
      <c r="B3557" t="s">
        <v>3130</v>
      </c>
      <c r="C3557" s="71" t="s">
        <v>5444</v>
      </c>
      <c r="D3557" t="s">
        <v>583</v>
      </c>
      <c r="E3557" t="s">
        <v>584</v>
      </c>
      <c r="F3557" t="s">
        <v>5396</v>
      </c>
      <c r="G3557" t="s">
        <v>2717</v>
      </c>
      <c r="H3557" t="s">
        <v>173</v>
      </c>
      <c r="I3557" t="s">
        <v>127</v>
      </c>
      <c r="J3557" t="s">
        <v>37</v>
      </c>
      <c r="K3557" t="s">
        <v>586</v>
      </c>
      <c r="L3557" t="s">
        <v>39</v>
      </c>
      <c r="M3557">
        <v>6826900</v>
      </c>
      <c r="N3557">
        <v>0</v>
      </c>
      <c r="O3557">
        <v>6826900</v>
      </c>
      <c r="P3557">
        <v>0</v>
      </c>
      <c r="Q3557" t="s">
        <v>2740</v>
      </c>
      <c r="R3557" t="s">
        <v>3118</v>
      </c>
      <c r="S3557" t="s">
        <v>3235</v>
      </c>
      <c r="T3557" t="s">
        <v>588</v>
      </c>
      <c r="U3557" t="s">
        <v>5445</v>
      </c>
      <c r="V3557" t="s">
        <v>5446</v>
      </c>
      <c r="W3557" t="s">
        <v>588</v>
      </c>
      <c r="X3557" t="str">
        <f t="shared" si="55"/>
        <v>Funcionamiento</v>
      </c>
      <c r="Y3557" t="s">
        <v>2717</v>
      </c>
    </row>
    <row r="3558" spans="1:25" x14ac:dyDescent="0.2">
      <c r="A3558" t="s">
        <v>3118</v>
      </c>
      <c r="B3558" t="s">
        <v>3130</v>
      </c>
      <c r="C3558" s="71" t="s">
        <v>5444</v>
      </c>
      <c r="D3558" t="s">
        <v>583</v>
      </c>
      <c r="E3558" t="s">
        <v>584</v>
      </c>
      <c r="F3558" t="s">
        <v>5396</v>
      </c>
      <c r="G3558" t="s">
        <v>2717</v>
      </c>
      <c r="H3558" t="s">
        <v>177</v>
      </c>
      <c r="I3558" t="s">
        <v>131</v>
      </c>
      <c r="J3558" t="s">
        <v>37</v>
      </c>
      <c r="K3558" t="s">
        <v>586</v>
      </c>
      <c r="L3558" t="s">
        <v>39</v>
      </c>
      <c r="M3558">
        <v>1839700</v>
      </c>
      <c r="N3558">
        <v>0</v>
      </c>
      <c r="O3558">
        <v>1839700</v>
      </c>
      <c r="P3558">
        <v>0</v>
      </c>
      <c r="Q3558" t="s">
        <v>2740</v>
      </c>
      <c r="R3558" t="s">
        <v>3118</v>
      </c>
      <c r="S3558" t="s">
        <v>3235</v>
      </c>
      <c r="T3558" t="s">
        <v>588</v>
      </c>
      <c r="U3558" t="s">
        <v>5445</v>
      </c>
      <c r="V3558" t="s">
        <v>5446</v>
      </c>
      <c r="W3558" t="s">
        <v>588</v>
      </c>
      <c r="X3558" t="str">
        <f t="shared" si="55"/>
        <v>Funcionamiento</v>
      </c>
      <c r="Y3558" t="s">
        <v>2717</v>
      </c>
    </row>
    <row r="3559" spans="1:25" x14ac:dyDescent="0.2">
      <c r="A3559" t="s">
        <v>3118</v>
      </c>
      <c r="B3559" t="s">
        <v>3130</v>
      </c>
      <c r="C3559" s="71" t="s">
        <v>5444</v>
      </c>
      <c r="D3559" t="s">
        <v>583</v>
      </c>
      <c r="E3559" t="s">
        <v>584</v>
      </c>
      <c r="F3559" t="s">
        <v>5396</v>
      </c>
      <c r="G3559" t="s">
        <v>2717</v>
      </c>
      <c r="H3559" t="s">
        <v>174</v>
      </c>
      <c r="I3559" t="s">
        <v>128</v>
      </c>
      <c r="J3559" t="s">
        <v>37</v>
      </c>
      <c r="K3559" t="s">
        <v>586</v>
      </c>
      <c r="L3559" t="s">
        <v>39</v>
      </c>
      <c r="M3559">
        <v>3677700</v>
      </c>
      <c r="N3559">
        <v>0</v>
      </c>
      <c r="O3559">
        <v>3677700</v>
      </c>
      <c r="P3559">
        <v>0</v>
      </c>
      <c r="Q3559" t="s">
        <v>2740</v>
      </c>
      <c r="R3559" t="s">
        <v>3118</v>
      </c>
      <c r="S3559" t="s">
        <v>3235</v>
      </c>
      <c r="T3559" t="s">
        <v>588</v>
      </c>
      <c r="U3559" t="s">
        <v>5445</v>
      </c>
      <c r="V3559" t="s">
        <v>5446</v>
      </c>
      <c r="W3559" t="s">
        <v>588</v>
      </c>
      <c r="X3559" t="str">
        <f t="shared" si="55"/>
        <v>Funcionamiento</v>
      </c>
      <c r="Y3559" t="s">
        <v>2717</v>
      </c>
    </row>
    <row r="3560" spans="1:25" x14ac:dyDescent="0.2">
      <c r="A3560" t="s">
        <v>3138</v>
      </c>
      <c r="B3560" t="s">
        <v>3142</v>
      </c>
      <c r="C3560" s="71" t="s">
        <v>5447</v>
      </c>
      <c r="D3560" t="s">
        <v>583</v>
      </c>
      <c r="E3560" t="s">
        <v>584</v>
      </c>
      <c r="F3560" t="s">
        <v>3144</v>
      </c>
      <c r="G3560" t="s">
        <v>2717</v>
      </c>
      <c r="H3560" t="s">
        <v>199</v>
      </c>
      <c r="I3560" t="s">
        <v>159</v>
      </c>
      <c r="J3560" t="s">
        <v>48</v>
      </c>
      <c r="K3560" t="s">
        <v>596</v>
      </c>
      <c r="L3560" t="s">
        <v>39</v>
      </c>
      <c r="M3560">
        <v>24269760</v>
      </c>
      <c r="N3560">
        <v>-6067440</v>
      </c>
      <c r="O3560">
        <v>18202320</v>
      </c>
      <c r="P3560">
        <v>0</v>
      </c>
      <c r="Q3560" t="s">
        <v>2741</v>
      </c>
      <c r="R3560" t="s">
        <v>3138</v>
      </c>
      <c r="S3560" t="s">
        <v>4743</v>
      </c>
      <c r="T3560" t="s">
        <v>5448</v>
      </c>
      <c r="U3560" t="s">
        <v>9345</v>
      </c>
      <c r="V3560" t="s">
        <v>9346</v>
      </c>
      <c r="W3560" t="s">
        <v>588</v>
      </c>
      <c r="X3560" t="str">
        <f t="shared" si="55"/>
        <v>Inversión</v>
      </c>
      <c r="Y3560" t="s">
        <v>585</v>
      </c>
    </row>
    <row r="3561" spans="1:25" x14ac:dyDescent="0.2">
      <c r="A3561" t="s">
        <v>3145</v>
      </c>
      <c r="B3561" t="s">
        <v>3365</v>
      </c>
      <c r="C3561" s="71" t="s">
        <v>5449</v>
      </c>
      <c r="D3561" t="s">
        <v>583</v>
      </c>
      <c r="E3561" t="s">
        <v>584</v>
      </c>
      <c r="F3561" t="s">
        <v>5396</v>
      </c>
      <c r="G3561" t="s">
        <v>2717</v>
      </c>
      <c r="H3561" t="s">
        <v>164</v>
      </c>
      <c r="I3561" t="s">
        <v>118</v>
      </c>
      <c r="J3561" t="s">
        <v>37</v>
      </c>
      <c r="K3561" t="s">
        <v>586</v>
      </c>
      <c r="L3561" t="s">
        <v>39</v>
      </c>
      <c r="M3561">
        <v>67598933</v>
      </c>
      <c r="N3561">
        <v>0</v>
      </c>
      <c r="O3561">
        <v>67598933</v>
      </c>
      <c r="P3561">
        <v>0</v>
      </c>
      <c r="Q3561" t="s">
        <v>2742</v>
      </c>
      <c r="R3561" t="s">
        <v>3145</v>
      </c>
      <c r="S3561" t="s">
        <v>4553</v>
      </c>
      <c r="T3561" t="s">
        <v>588</v>
      </c>
      <c r="U3561" t="s">
        <v>5450</v>
      </c>
      <c r="V3561" t="s">
        <v>5451</v>
      </c>
      <c r="W3561" t="s">
        <v>588</v>
      </c>
      <c r="X3561" t="str">
        <f t="shared" si="55"/>
        <v>Funcionamiento</v>
      </c>
      <c r="Y3561" t="s">
        <v>2717</v>
      </c>
    </row>
    <row r="3562" spans="1:25" x14ac:dyDescent="0.2">
      <c r="A3562" t="s">
        <v>3145</v>
      </c>
      <c r="B3562" t="s">
        <v>3365</v>
      </c>
      <c r="C3562" s="71" t="s">
        <v>5449</v>
      </c>
      <c r="D3562" t="s">
        <v>583</v>
      </c>
      <c r="E3562" t="s">
        <v>584</v>
      </c>
      <c r="F3562" t="s">
        <v>5396</v>
      </c>
      <c r="G3562" t="s">
        <v>2717</v>
      </c>
      <c r="H3562" t="s">
        <v>181</v>
      </c>
      <c r="I3562" t="s">
        <v>135</v>
      </c>
      <c r="J3562" t="s">
        <v>37</v>
      </c>
      <c r="K3562" t="s">
        <v>586</v>
      </c>
      <c r="L3562" t="s">
        <v>39</v>
      </c>
      <c r="M3562">
        <v>2354967</v>
      </c>
      <c r="N3562">
        <v>0</v>
      </c>
      <c r="O3562">
        <v>2354967</v>
      </c>
      <c r="P3562">
        <v>0</v>
      </c>
      <c r="Q3562" t="s">
        <v>2742</v>
      </c>
      <c r="R3562" t="s">
        <v>3145</v>
      </c>
      <c r="S3562" t="s">
        <v>4553</v>
      </c>
      <c r="T3562" t="s">
        <v>588</v>
      </c>
      <c r="U3562" t="s">
        <v>5450</v>
      </c>
      <c r="V3562" t="s">
        <v>5451</v>
      </c>
      <c r="W3562" t="s">
        <v>588</v>
      </c>
      <c r="X3562" t="str">
        <f t="shared" si="55"/>
        <v>Funcionamiento</v>
      </c>
      <c r="Y3562" t="s">
        <v>2717</v>
      </c>
    </row>
    <row r="3563" spans="1:25" x14ac:dyDescent="0.2">
      <c r="A3563" t="s">
        <v>3145</v>
      </c>
      <c r="B3563" t="s">
        <v>3365</v>
      </c>
      <c r="C3563" s="71" t="s">
        <v>5449</v>
      </c>
      <c r="D3563" t="s">
        <v>583</v>
      </c>
      <c r="E3563" t="s">
        <v>584</v>
      </c>
      <c r="F3563" t="s">
        <v>5396</v>
      </c>
      <c r="G3563" t="s">
        <v>2717</v>
      </c>
      <c r="H3563" t="s">
        <v>166</v>
      </c>
      <c r="I3563" t="s">
        <v>120</v>
      </c>
      <c r="J3563" t="s">
        <v>37</v>
      </c>
      <c r="K3563" t="s">
        <v>586</v>
      </c>
      <c r="L3563" t="s">
        <v>39</v>
      </c>
      <c r="M3563">
        <v>1603978</v>
      </c>
      <c r="N3563">
        <v>0</v>
      </c>
      <c r="O3563">
        <v>1603978</v>
      </c>
      <c r="P3563">
        <v>0</v>
      </c>
      <c r="Q3563" t="s">
        <v>2742</v>
      </c>
      <c r="R3563" t="s">
        <v>3145</v>
      </c>
      <c r="S3563" t="s">
        <v>4553</v>
      </c>
      <c r="T3563" t="s">
        <v>588</v>
      </c>
      <c r="U3563" t="s">
        <v>5450</v>
      </c>
      <c r="V3563" t="s">
        <v>5451</v>
      </c>
      <c r="W3563" t="s">
        <v>588</v>
      </c>
      <c r="X3563" t="str">
        <f t="shared" si="55"/>
        <v>Funcionamiento</v>
      </c>
      <c r="Y3563" t="s">
        <v>2717</v>
      </c>
    </row>
    <row r="3564" spans="1:25" x14ac:dyDescent="0.2">
      <c r="A3564" t="s">
        <v>3145</v>
      </c>
      <c r="B3564" t="s">
        <v>3365</v>
      </c>
      <c r="C3564" s="71" t="s">
        <v>5449</v>
      </c>
      <c r="D3564" t="s">
        <v>583</v>
      </c>
      <c r="E3564" t="s">
        <v>584</v>
      </c>
      <c r="F3564" t="s">
        <v>5396</v>
      </c>
      <c r="G3564" t="s">
        <v>2717</v>
      </c>
      <c r="H3564" t="s">
        <v>169</v>
      </c>
      <c r="I3564" t="s">
        <v>123</v>
      </c>
      <c r="J3564" t="s">
        <v>37</v>
      </c>
      <c r="K3564" t="s">
        <v>586</v>
      </c>
      <c r="L3564" t="s">
        <v>39</v>
      </c>
      <c r="M3564">
        <v>3884859</v>
      </c>
      <c r="N3564">
        <v>0</v>
      </c>
      <c r="O3564">
        <v>3884859</v>
      </c>
      <c r="P3564">
        <v>0</v>
      </c>
      <c r="Q3564" t="s">
        <v>2742</v>
      </c>
      <c r="R3564" t="s">
        <v>3145</v>
      </c>
      <c r="S3564" t="s">
        <v>4553</v>
      </c>
      <c r="T3564" t="s">
        <v>588</v>
      </c>
      <c r="U3564" t="s">
        <v>5450</v>
      </c>
      <c r="V3564" t="s">
        <v>5451</v>
      </c>
      <c r="W3564" t="s">
        <v>588</v>
      </c>
      <c r="X3564" t="str">
        <f t="shared" si="55"/>
        <v>Funcionamiento</v>
      </c>
      <c r="Y3564" t="s">
        <v>2717</v>
      </c>
    </row>
    <row r="3565" spans="1:25" x14ac:dyDescent="0.2">
      <c r="A3565" t="s">
        <v>3145</v>
      </c>
      <c r="B3565" t="s">
        <v>3365</v>
      </c>
      <c r="C3565" s="71" t="s">
        <v>5449</v>
      </c>
      <c r="D3565" t="s">
        <v>583</v>
      </c>
      <c r="E3565" t="s">
        <v>584</v>
      </c>
      <c r="F3565" t="s">
        <v>5396</v>
      </c>
      <c r="G3565" t="s">
        <v>2717</v>
      </c>
      <c r="H3565" t="s">
        <v>167</v>
      </c>
      <c r="I3565" t="s">
        <v>3051</v>
      </c>
      <c r="J3565" t="s">
        <v>37</v>
      </c>
      <c r="K3565" t="s">
        <v>586</v>
      </c>
      <c r="L3565" t="s">
        <v>39</v>
      </c>
      <c r="M3565">
        <v>2266216</v>
      </c>
      <c r="N3565">
        <v>0</v>
      </c>
      <c r="O3565">
        <v>2266216</v>
      </c>
      <c r="P3565">
        <v>0</v>
      </c>
      <c r="Q3565" t="s">
        <v>2742</v>
      </c>
      <c r="R3565" t="s">
        <v>3145</v>
      </c>
      <c r="S3565" t="s">
        <v>4553</v>
      </c>
      <c r="T3565" t="s">
        <v>588</v>
      </c>
      <c r="U3565" t="s">
        <v>5450</v>
      </c>
      <c r="V3565" t="s">
        <v>5451</v>
      </c>
      <c r="W3565" t="s">
        <v>588</v>
      </c>
      <c r="X3565" t="str">
        <f t="shared" si="55"/>
        <v>Funcionamiento</v>
      </c>
      <c r="Y3565" t="s">
        <v>2717</v>
      </c>
    </row>
    <row r="3566" spans="1:25" x14ac:dyDescent="0.2">
      <c r="A3566" t="s">
        <v>3145</v>
      </c>
      <c r="B3566" t="s">
        <v>3365</v>
      </c>
      <c r="C3566" s="71" t="s">
        <v>5449</v>
      </c>
      <c r="D3566" t="s">
        <v>583</v>
      </c>
      <c r="E3566" t="s">
        <v>584</v>
      </c>
      <c r="F3566" t="s">
        <v>5396</v>
      </c>
      <c r="G3566" t="s">
        <v>2717</v>
      </c>
      <c r="H3566" t="s">
        <v>192</v>
      </c>
      <c r="I3566" t="s">
        <v>147</v>
      </c>
      <c r="J3566" t="s">
        <v>37</v>
      </c>
      <c r="K3566" t="s">
        <v>586</v>
      </c>
      <c r="L3566" t="s">
        <v>39</v>
      </c>
      <c r="M3566">
        <v>0</v>
      </c>
      <c r="N3566">
        <v>325990</v>
      </c>
      <c r="O3566">
        <v>325990</v>
      </c>
      <c r="P3566">
        <v>0</v>
      </c>
      <c r="Q3566" t="s">
        <v>2742</v>
      </c>
      <c r="R3566" t="s">
        <v>3145</v>
      </c>
      <c r="S3566" t="s">
        <v>4553</v>
      </c>
      <c r="T3566" t="s">
        <v>588</v>
      </c>
      <c r="U3566" t="s">
        <v>5450</v>
      </c>
      <c r="V3566" t="s">
        <v>5451</v>
      </c>
      <c r="W3566" t="s">
        <v>588</v>
      </c>
      <c r="X3566" t="str">
        <f t="shared" si="55"/>
        <v>Funcionamiento</v>
      </c>
      <c r="Y3566" t="s">
        <v>2717</v>
      </c>
    </row>
    <row r="3567" spans="1:25" x14ac:dyDescent="0.2">
      <c r="A3567" t="s">
        <v>3132</v>
      </c>
      <c r="B3567" t="s">
        <v>3365</v>
      </c>
      <c r="C3567" s="71" t="s">
        <v>5452</v>
      </c>
      <c r="D3567" t="s">
        <v>583</v>
      </c>
      <c r="E3567" t="s">
        <v>584</v>
      </c>
      <c r="F3567" t="s">
        <v>5396</v>
      </c>
      <c r="G3567" t="s">
        <v>2717</v>
      </c>
      <c r="H3567" t="s">
        <v>174</v>
      </c>
      <c r="I3567" t="s">
        <v>128</v>
      </c>
      <c r="J3567" t="s">
        <v>37</v>
      </c>
      <c r="K3567" t="s">
        <v>586</v>
      </c>
      <c r="L3567" t="s">
        <v>39</v>
      </c>
      <c r="M3567">
        <v>3286500</v>
      </c>
      <c r="N3567">
        <v>0</v>
      </c>
      <c r="O3567">
        <v>3286500</v>
      </c>
      <c r="P3567">
        <v>0</v>
      </c>
      <c r="Q3567" t="s">
        <v>2743</v>
      </c>
      <c r="R3567" t="s">
        <v>3132</v>
      </c>
      <c r="S3567" t="s">
        <v>3665</v>
      </c>
      <c r="T3567" t="s">
        <v>588</v>
      </c>
      <c r="U3567" t="s">
        <v>5453</v>
      </c>
      <c r="V3567" t="s">
        <v>5454</v>
      </c>
      <c r="W3567" t="s">
        <v>588</v>
      </c>
      <c r="X3567" t="str">
        <f t="shared" si="55"/>
        <v>Funcionamiento</v>
      </c>
      <c r="Y3567" t="s">
        <v>2717</v>
      </c>
    </row>
    <row r="3568" spans="1:25" x14ac:dyDescent="0.2">
      <c r="A3568" t="s">
        <v>3132</v>
      </c>
      <c r="B3568" t="s">
        <v>3365</v>
      </c>
      <c r="C3568" s="71" t="s">
        <v>5452</v>
      </c>
      <c r="D3568" t="s">
        <v>583</v>
      </c>
      <c r="E3568" t="s">
        <v>584</v>
      </c>
      <c r="F3568" t="s">
        <v>5396</v>
      </c>
      <c r="G3568" t="s">
        <v>2717</v>
      </c>
      <c r="H3568" t="s">
        <v>175</v>
      </c>
      <c r="I3568" t="s">
        <v>129</v>
      </c>
      <c r="J3568" t="s">
        <v>37</v>
      </c>
      <c r="K3568" t="s">
        <v>586</v>
      </c>
      <c r="L3568" t="s">
        <v>39</v>
      </c>
      <c r="M3568">
        <v>1224200</v>
      </c>
      <c r="N3568">
        <v>0</v>
      </c>
      <c r="O3568">
        <v>1224200</v>
      </c>
      <c r="P3568">
        <v>0</v>
      </c>
      <c r="Q3568" t="s">
        <v>2743</v>
      </c>
      <c r="R3568" t="s">
        <v>3132</v>
      </c>
      <c r="S3568" t="s">
        <v>3665</v>
      </c>
      <c r="T3568" t="s">
        <v>588</v>
      </c>
      <c r="U3568" t="s">
        <v>5453</v>
      </c>
      <c r="V3568" t="s">
        <v>5454</v>
      </c>
      <c r="W3568" t="s">
        <v>588</v>
      </c>
      <c r="X3568" t="str">
        <f t="shared" si="55"/>
        <v>Funcionamiento</v>
      </c>
      <c r="Y3568" t="s">
        <v>2717</v>
      </c>
    </row>
    <row r="3569" spans="1:25" x14ac:dyDescent="0.2">
      <c r="A3569" t="s">
        <v>3132</v>
      </c>
      <c r="B3569" t="s">
        <v>3365</v>
      </c>
      <c r="C3569" s="71" t="s">
        <v>5452</v>
      </c>
      <c r="D3569" t="s">
        <v>583</v>
      </c>
      <c r="E3569" t="s">
        <v>584</v>
      </c>
      <c r="F3569" t="s">
        <v>5396</v>
      </c>
      <c r="G3569" t="s">
        <v>2717</v>
      </c>
      <c r="H3569" t="s">
        <v>176</v>
      </c>
      <c r="I3569" t="s">
        <v>130</v>
      </c>
      <c r="J3569" t="s">
        <v>37</v>
      </c>
      <c r="K3569" t="s">
        <v>586</v>
      </c>
      <c r="L3569" t="s">
        <v>39</v>
      </c>
      <c r="M3569">
        <v>2465900</v>
      </c>
      <c r="N3569">
        <v>0</v>
      </c>
      <c r="O3569">
        <v>2465900</v>
      </c>
      <c r="P3569">
        <v>0</v>
      </c>
      <c r="Q3569" t="s">
        <v>2743</v>
      </c>
      <c r="R3569" t="s">
        <v>3132</v>
      </c>
      <c r="S3569" t="s">
        <v>3665</v>
      </c>
      <c r="T3569" t="s">
        <v>588</v>
      </c>
      <c r="U3569" t="s">
        <v>5453</v>
      </c>
      <c r="V3569" t="s">
        <v>5454</v>
      </c>
      <c r="W3569" t="s">
        <v>588</v>
      </c>
      <c r="X3569" t="str">
        <f t="shared" si="55"/>
        <v>Funcionamiento</v>
      </c>
      <c r="Y3569" t="s">
        <v>2717</v>
      </c>
    </row>
    <row r="3570" spans="1:25" x14ac:dyDescent="0.2">
      <c r="A3570" t="s">
        <v>3132</v>
      </c>
      <c r="B3570" t="s">
        <v>3365</v>
      </c>
      <c r="C3570" s="71" t="s">
        <v>5452</v>
      </c>
      <c r="D3570" t="s">
        <v>583</v>
      </c>
      <c r="E3570" t="s">
        <v>584</v>
      </c>
      <c r="F3570" t="s">
        <v>5396</v>
      </c>
      <c r="G3570" t="s">
        <v>2717</v>
      </c>
      <c r="H3570" t="s">
        <v>177</v>
      </c>
      <c r="I3570" t="s">
        <v>131</v>
      </c>
      <c r="J3570" t="s">
        <v>37</v>
      </c>
      <c r="K3570" t="s">
        <v>586</v>
      </c>
      <c r="L3570" t="s">
        <v>39</v>
      </c>
      <c r="M3570">
        <v>1644100</v>
      </c>
      <c r="N3570">
        <v>0</v>
      </c>
      <c r="O3570">
        <v>1644100</v>
      </c>
      <c r="P3570">
        <v>0</v>
      </c>
      <c r="Q3570" t="s">
        <v>2743</v>
      </c>
      <c r="R3570" t="s">
        <v>3132</v>
      </c>
      <c r="S3570" t="s">
        <v>3665</v>
      </c>
      <c r="T3570" t="s">
        <v>588</v>
      </c>
      <c r="U3570" t="s">
        <v>5453</v>
      </c>
      <c r="V3570" t="s">
        <v>5454</v>
      </c>
      <c r="W3570" t="s">
        <v>588</v>
      </c>
      <c r="X3570" t="str">
        <f t="shared" si="55"/>
        <v>Funcionamiento</v>
      </c>
      <c r="Y3570" t="s">
        <v>2717</v>
      </c>
    </row>
    <row r="3571" spans="1:25" x14ac:dyDescent="0.2">
      <c r="A3571" t="s">
        <v>3132</v>
      </c>
      <c r="B3571" t="s">
        <v>3365</v>
      </c>
      <c r="C3571" s="71" t="s">
        <v>5452</v>
      </c>
      <c r="D3571" t="s">
        <v>583</v>
      </c>
      <c r="E3571" t="s">
        <v>584</v>
      </c>
      <c r="F3571" t="s">
        <v>5396</v>
      </c>
      <c r="G3571" t="s">
        <v>2717</v>
      </c>
      <c r="H3571" t="s">
        <v>173</v>
      </c>
      <c r="I3571" t="s">
        <v>127</v>
      </c>
      <c r="J3571" t="s">
        <v>37</v>
      </c>
      <c r="K3571" t="s">
        <v>586</v>
      </c>
      <c r="L3571" t="s">
        <v>39</v>
      </c>
      <c r="M3571">
        <v>6737300</v>
      </c>
      <c r="N3571">
        <v>0</v>
      </c>
      <c r="O3571">
        <v>6737300</v>
      </c>
      <c r="P3571">
        <v>0</v>
      </c>
      <c r="Q3571" t="s">
        <v>2743</v>
      </c>
      <c r="R3571" t="s">
        <v>3132</v>
      </c>
      <c r="S3571" t="s">
        <v>3665</v>
      </c>
      <c r="T3571" t="s">
        <v>588</v>
      </c>
      <c r="U3571" t="s">
        <v>5453</v>
      </c>
      <c r="V3571" t="s">
        <v>5454</v>
      </c>
      <c r="W3571" t="s">
        <v>588</v>
      </c>
      <c r="X3571" t="str">
        <f t="shared" si="55"/>
        <v>Funcionamiento</v>
      </c>
      <c r="Y3571" t="s">
        <v>2717</v>
      </c>
    </row>
    <row r="3572" spans="1:25" x14ac:dyDescent="0.2">
      <c r="A3572" t="s">
        <v>3132</v>
      </c>
      <c r="B3572" t="s">
        <v>3365</v>
      </c>
      <c r="C3572" s="71" t="s">
        <v>5452</v>
      </c>
      <c r="D3572" t="s">
        <v>583</v>
      </c>
      <c r="E3572" t="s">
        <v>584</v>
      </c>
      <c r="F3572" t="s">
        <v>5396</v>
      </c>
      <c r="G3572" t="s">
        <v>2717</v>
      </c>
      <c r="H3572" t="s">
        <v>172</v>
      </c>
      <c r="I3572" t="s">
        <v>126</v>
      </c>
      <c r="J3572" t="s">
        <v>37</v>
      </c>
      <c r="K3572" t="s">
        <v>586</v>
      </c>
      <c r="L3572" t="s">
        <v>39</v>
      </c>
      <c r="M3572">
        <v>1784200</v>
      </c>
      <c r="N3572">
        <v>0</v>
      </c>
      <c r="O3572">
        <v>1784200</v>
      </c>
      <c r="P3572">
        <v>0</v>
      </c>
      <c r="Q3572" t="s">
        <v>2743</v>
      </c>
      <c r="R3572" t="s">
        <v>3132</v>
      </c>
      <c r="S3572" t="s">
        <v>3665</v>
      </c>
      <c r="T3572" t="s">
        <v>588</v>
      </c>
      <c r="U3572" t="s">
        <v>5453</v>
      </c>
      <c r="V3572" t="s">
        <v>5454</v>
      </c>
      <c r="W3572" t="s">
        <v>588</v>
      </c>
      <c r="X3572" t="str">
        <f t="shared" si="55"/>
        <v>Funcionamiento</v>
      </c>
      <c r="Y3572" t="s">
        <v>2717</v>
      </c>
    </row>
    <row r="3573" spans="1:25" x14ac:dyDescent="0.2">
      <c r="A3573" t="s">
        <v>3155</v>
      </c>
      <c r="B3573" t="s">
        <v>3369</v>
      </c>
      <c r="C3573" s="71" t="s">
        <v>5455</v>
      </c>
      <c r="D3573" t="s">
        <v>583</v>
      </c>
      <c r="E3573" t="s">
        <v>584</v>
      </c>
      <c r="F3573" t="s">
        <v>5396</v>
      </c>
      <c r="G3573" t="s">
        <v>2717</v>
      </c>
      <c r="H3573" t="s">
        <v>174</v>
      </c>
      <c r="I3573" t="s">
        <v>128</v>
      </c>
      <c r="J3573" t="s">
        <v>37</v>
      </c>
      <c r="K3573" t="s">
        <v>586</v>
      </c>
      <c r="L3573" t="s">
        <v>39</v>
      </c>
      <c r="M3573">
        <v>113400</v>
      </c>
      <c r="N3573">
        <v>0</v>
      </c>
      <c r="O3573">
        <v>113400</v>
      </c>
      <c r="P3573">
        <v>0</v>
      </c>
      <c r="Q3573" t="s">
        <v>2744</v>
      </c>
      <c r="R3573" t="s">
        <v>3155</v>
      </c>
      <c r="S3573" t="s">
        <v>4745</v>
      </c>
      <c r="T3573" t="s">
        <v>588</v>
      </c>
      <c r="U3573" t="s">
        <v>5456</v>
      </c>
      <c r="V3573" t="s">
        <v>5457</v>
      </c>
      <c r="W3573" t="s">
        <v>588</v>
      </c>
      <c r="X3573" t="str">
        <f t="shared" si="55"/>
        <v>Funcionamiento</v>
      </c>
      <c r="Y3573" t="s">
        <v>2717</v>
      </c>
    </row>
    <row r="3574" spans="1:25" x14ac:dyDescent="0.2">
      <c r="A3574" t="s">
        <v>3155</v>
      </c>
      <c r="B3574" t="s">
        <v>3369</v>
      </c>
      <c r="C3574" s="71" t="s">
        <v>5455</v>
      </c>
      <c r="D3574" t="s">
        <v>583</v>
      </c>
      <c r="E3574" t="s">
        <v>584</v>
      </c>
      <c r="F3574" t="s">
        <v>5396</v>
      </c>
      <c r="G3574" t="s">
        <v>2717</v>
      </c>
      <c r="H3574" t="s">
        <v>172</v>
      </c>
      <c r="I3574" t="s">
        <v>126</v>
      </c>
      <c r="J3574" t="s">
        <v>37</v>
      </c>
      <c r="K3574" t="s">
        <v>586</v>
      </c>
      <c r="L3574" t="s">
        <v>39</v>
      </c>
      <c r="M3574">
        <v>740500</v>
      </c>
      <c r="N3574">
        <v>0</v>
      </c>
      <c r="O3574">
        <v>740500</v>
      </c>
      <c r="P3574">
        <v>0</v>
      </c>
      <c r="Q3574" t="s">
        <v>2744</v>
      </c>
      <c r="R3574" t="s">
        <v>3155</v>
      </c>
      <c r="S3574" t="s">
        <v>4745</v>
      </c>
      <c r="T3574" t="s">
        <v>588</v>
      </c>
      <c r="U3574" t="s">
        <v>5456</v>
      </c>
      <c r="V3574" t="s">
        <v>5457</v>
      </c>
      <c r="W3574" t="s">
        <v>588</v>
      </c>
      <c r="X3574" t="str">
        <f t="shared" si="55"/>
        <v>Funcionamiento</v>
      </c>
      <c r="Y3574" t="s">
        <v>2717</v>
      </c>
    </row>
    <row r="3575" spans="1:25" x14ac:dyDescent="0.2">
      <c r="A3575" t="s">
        <v>3155</v>
      </c>
      <c r="B3575" t="s">
        <v>3369</v>
      </c>
      <c r="C3575" s="71" t="s">
        <v>5455</v>
      </c>
      <c r="D3575" t="s">
        <v>583</v>
      </c>
      <c r="E3575" t="s">
        <v>584</v>
      </c>
      <c r="F3575" t="s">
        <v>5396</v>
      </c>
      <c r="G3575" t="s">
        <v>2717</v>
      </c>
      <c r="H3575" t="s">
        <v>175</v>
      </c>
      <c r="I3575" t="s">
        <v>129</v>
      </c>
      <c r="J3575" t="s">
        <v>37</v>
      </c>
      <c r="K3575" t="s">
        <v>586</v>
      </c>
      <c r="L3575" t="s">
        <v>39</v>
      </c>
      <c r="M3575">
        <v>106300</v>
      </c>
      <c r="N3575">
        <v>0</v>
      </c>
      <c r="O3575">
        <v>106300</v>
      </c>
      <c r="P3575">
        <v>0</v>
      </c>
      <c r="Q3575" t="s">
        <v>2744</v>
      </c>
      <c r="R3575" t="s">
        <v>3155</v>
      </c>
      <c r="S3575" t="s">
        <v>4745</v>
      </c>
      <c r="T3575" t="s">
        <v>588</v>
      </c>
      <c r="U3575" t="s">
        <v>5456</v>
      </c>
      <c r="V3575" t="s">
        <v>5457</v>
      </c>
      <c r="W3575" t="s">
        <v>588</v>
      </c>
      <c r="X3575" t="str">
        <f t="shared" si="55"/>
        <v>Funcionamiento</v>
      </c>
      <c r="Y3575" t="s">
        <v>2717</v>
      </c>
    </row>
    <row r="3576" spans="1:25" x14ac:dyDescent="0.2">
      <c r="A3576" t="s">
        <v>3155</v>
      </c>
      <c r="B3576" t="s">
        <v>3369</v>
      </c>
      <c r="C3576" s="71" t="s">
        <v>5455</v>
      </c>
      <c r="D3576" t="s">
        <v>583</v>
      </c>
      <c r="E3576" t="s">
        <v>584</v>
      </c>
      <c r="F3576" t="s">
        <v>5396</v>
      </c>
      <c r="G3576" t="s">
        <v>2717</v>
      </c>
      <c r="H3576" t="s">
        <v>173</v>
      </c>
      <c r="I3576" t="s">
        <v>127</v>
      </c>
      <c r="J3576" t="s">
        <v>37</v>
      </c>
      <c r="K3576" t="s">
        <v>586</v>
      </c>
      <c r="L3576" t="s">
        <v>39</v>
      </c>
      <c r="M3576">
        <v>522200</v>
      </c>
      <c r="N3576">
        <v>0</v>
      </c>
      <c r="O3576">
        <v>522200</v>
      </c>
      <c r="P3576">
        <v>0</v>
      </c>
      <c r="Q3576" t="s">
        <v>2744</v>
      </c>
      <c r="R3576" t="s">
        <v>3155</v>
      </c>
      <c r="S3576" t="s">
        <v>4745</v>
      </c>
      <c r="T3576" t="s">
        <v>588</v>
      </c>
      <c r="U3576" t="s">
        <v>5456</v>
      </c>
      <c r="V3576" t="s">
        <v>5457</v>
      </c>
      <c r="W3576" t="s">
        <v>588</v>
      </c>
      <c r="X3576" t="str">
        <f t="shared" si="55"/>
        <v>Funcionamiento</v>
      </c>
      <c r="Y3576" t="s">
        <v>2717</v>
      </c>
    </row>
    <row r="3577" spans="1:25" x14ac:dyDescent="0.2">
      <c r="A3577" t="s">
        <v>3155</v>
      </c>
      <c r="B3577" t="s">
        <v>3369</v>
      </c>
      <c r="C3577" s="71" t="s">
        <v>5455</v>
      </c>
      <c r="D3577" t="s">
        <v>583</v>
      </c>
      <c r="E3577" t="s">
        <v>584</v>
      </c>
      <c r="F3577" t="s">
        <v>5396</v>
      </c>
      <c r="G3577" t="s">
        <v>2717</v>
      </c>
      <c r="H3577" t="s">
        <v>176</v>
      </c>
      <c r="I3577" t="s">
        <v>130</v>
      </c>
      <c r="J3577" t="s">
        <v>37</v>
      </c>
      <c r="K3577" t="s">
        <v>586</v>
      </c>
      <c r="L3577" t="s">
        <v>39</v>
      </c>
      <c r="M3577">
        <v>85300</v>
      </c>
      <c r="N3577">
        <v>0</v>
      </c>
      <c r="O3577">
        <v>85300</v>
      </c>
      <c r="P3577">
        <v>0</v>
      </c>
      <c r="Q3577" t="s">
        <v>2744</v>
      </c>
      <c r="R3577" t="s">
        <v>3155</v>
      </c>
      <c r="S3577" t="s">
        <v>4745</v>
      </c>
      <c r="T3577" t="s">
        <v>588</v>
      </c>
      <c r="U3577" t="s">
        <v>5456</v>
      </c>
      <c r="V3577" t="s">
        <v>5457</v>
      </c>
      <c r="W3577" t="s">
        <v>588</v>
      </c>
      <c r="X3577" t="str">
        <f t="shared" si="55"/>
        <v>Funcionamiento</v>
      </c>
      <c r="Y3577" t="s">
        <v>2717</v>
      </c>
    </row>
    <row r="3578" spans="1:25" x14ac:dyDescent="0.2">
      <c r="A3578" t="s">
        <v>3155</v>
      </c>
      <c r="B3578" t="s">
        <v>3369</v>
      </c>
      <c r="C3578" s="71" t="s">
        <v>5455</v>
      </c>
      <c r="D3578" t="s">
        <v>583</v>
      </c>
      <c r="E3578" t="s">
        <v>584</v>
      </c>
      <c r="F3578" t="s">
        <v>5396</v>
      </c>
      <c r="G3578" t="s">
        <v>2717</v>
      </c>
      <c r="H3578" t="s">
        <v>177</v>
      </c>
      <c r="I3578" t="s">
        <v>131</v>
      </c>
      <c r="J3578" t="s">
        <v>37</v>
      </c>
      <c r="K3578" t="s">
        <v>586</v>
      </c>
      <c r="L3578" t="s">
        <v>39</v>
      </c>
      <c r="M3578">
        <v>58700</v>
      </c>
      <c r="N3578">
        <v>0</v>
      </c>
      <c r="O3578">
        <v>58700</v>
      </c>
      <c r="P3578">
        <v>0</v>
      </c>
      <c r="Q3578" t="s">
        <v>2744</v>
      </c>
      <c r="R3578" t="s">
        <v>3155</v>
      </c>
      <c r="S3578" t="s">
        <v>4745</v>
      </c>
      <c r="T3578" t="s">
        <v>588</v>
      </c>
      <c r="U3578" t="s">
        <v>5456</v>
      </c>
      <c r="V3578" t="s">
        <v>5457</v>
      </c>
      <c r="W3578" t="s">
        <v>588</v>
      </c>
      <c r="X3578" t="str">
        <f t="shared" si="55"/>
        <v>Funcionamiento</v>
      </c>
      <c r="Y3578" t="s">
        <v>2717</v>
      </c>
    </row>
    <row r="3579" spans="1:25" x14ac:dyDescent="0.2">
      <c r="A3579" t="s">
        <v>3147</v>
      </c>
      <c r="B3579" t="s">
        <v>4346</v>
      </c>
      <c r="C3579" s="71" t="s">
        <v>5458</v>
      </c>
      <c r="D3579" t="s">
        <v>583</v>
      </c>
      <c r="E3579" t="s">
        <v>584</v>
      </c>
      <c r="F3579" t="s">
        <v>5396</v>
      </c>
      <c r="G3579" t="s">
        <v>2717</v>
      </c>
      <c r="H3579" t="s">
        <v>174</v>
      </c>
      <c r="I3579" t="s">
        <v>128</v>
      </c>
      <c r="J3579" t="s">
        <v>37</v>
      </c>
      <c r="K3579" t="s">
        <v>586</v>
      </c>
      <c r="L3579" t="s">
        <v>39</v>
      </c>
      <c r="M3579">
        <v>52000</v>
      </c>
      <c r="N3579">
        <v>0</v>
      </c>
      <c r="O3579">
        <v>52000</v>
      </c>
      <c r="P3579">
        <v>0</v>
      </c>
      <c r="Q3579" t="s">
        <v>2745</v>
      </c>
      <c r="R3579" t="s">
        <v>3187</v>
      </c>
      <c r="S3579" t="s">
        <v>3536</v>
      </c>
      <c r="T3579" t="s">
        <v>588</v>
      </c>
      <c r="U3579" t="s">
        <v>5459</v>
      </c>
      <c r="V3579" t="s">
        <v>5460</v>
      </c>
      <c r="W3579" t="s">
        <v>588</v>
      </c>
      <c r="X3579" t="str">
        <f t="shared" si="55"/>
        <v>Funcionamiento</v>
      </c>
      <c r="Y3579" t="s">
        <v>2717</v>
      </c>
    </row>
    <row r="3580" spans="1:25" x14ac:dyDescent="0.2">
      <c r="A3580" t="s">
        <v>3147</v>
      </c>
      <c r="B3580" t="s">
        <v>4346</v>
      </c>
      <c r="C3580" s="71" t="s">
        <v>5458</v>
      </c>
      <c r="D3580" t="s">
        <v>583</v>
      </c>
      <c r="E3580" t="s">
        <v>584</v>
      </c>
      <c r="F3580" t="s">
        <v>5396</v>
      </c>
      <c r="G3580" t="s">
        <v>2717</v>
      </c>
      <c r="H3580" t="s">
        <v>172</v>
      </c>
      <c r="I3580" t="s">
        <v>126</v>
      </c>
      <c r="J3580" t="s">
        <v>37</v>
      </c>
      <c r="K3580" t="s">
        <v>586</v>
      </c>
      <c r="L3580" t="s">
        <v>39</v>
      </c>
      <c r="M3580">
        <v>35100</v>
      </c>
      <c r="N3580">
        <v>0</v>
      </c>
      <c r="O3580">
        <v>35100</v>
      </c>
      <c r="P3580">
        <v>0</v>
      </c>
      <c r="Q3580" t="s">
        <v>2745</v>
      </c>
      <c r="R3580" t="s">
        <v>3187</v>
      </c>
      <c r="S3580" t="s">
        <v>3536</v>
      </c>
      <c r="T3580" t="s">
        <v>588</v>
      </c>
      <c r="U3580" t="s">
        <v>5459</v>
      </c>
      <c r="V3580" t="s">
        <v>5460</v>
      </c>
      <c r="W3580" t="s">
        <v>588</v>
      </c>
      <c r="X3580" t="str">
        <f t="shared" si="55"/>
        <v>Funcionamiento</v>
      </c>
      <c r="Y3580" t="s">
        <v>2717</v>
      </c>
    </row>
    <row r="3581" spans="1:25" x14ac:dyDescent="0.2">
      <c r="A3581" t="s">
        <v>3147</v>
      </c>
      <c r="B3581" t="s">
        <v>4346</v>
      </c>
      <c r="C3581" s="71" t="s">
        <v>5458</v>
      </c>
      <c r="D3581" t="s">
        <v>583</v>
      </c>
      <c r="E3581" t="s">
        <v>584</v>
      </c>
      <c r="F3581" t="s">
        <v>5396</v>
      </c>
      <c r="G3581" t="s">
        <v>2717</v>
      </c>
      <c r="H3581" t="s">
        <v>175</v>
      </c>
      <c r="I3581" t="s">
        <v>129</v>
      </c>
      <c r="J3581" t="s">
        <v>37</v>
      </c>
      <c r="K3581" t="s">
        <v>586</v>
      </c>
      <c r="L3581" t="s">
        <v>39</v>
      </c>
      <c r="M3581">
        <v>37600</v>
      </c>
      <c r="N3581">
        <v>0</v>
      </c>
      <c r="O3581">
        <v>37600</v>
      </c>
      <c r="P3581">
        <v>0</v>
      </c>
      <c r="Q3581" t="s">
        <v>2745</v>
      </c>
      <c r="R3581" t="s">
        <v>3187</v>
      </c>
      <c r="S3581" t="s">
        <v>3536</v>
      </c>
      <c r="T3581" t="s">
        <v>588</v>
      </c>
      <c r="U3581" t="s">
        <v>5459</v>
      </c>
      <c r="V3581" t="s">
        <v>5460</v>
      </c>
      <c r="W3581" t="s">
        <v>588</v>
      </c>
      <c r="X3581" t="str">
        <f t="shared" si="55"/>
        <v>Funcionamiento</v>
      </c>
      <c r="Y3581" t="s">
        <v>2717</v>
      </c>
    </row>
    <row r="3582" spans="1:25" x14ac:dyDescent="0.2">
      <c r="A3582" t="s">
        <v>3147</v>
      </c>
      <c r="B3582" t="s">
        <v>4346</v>
      </c>
      <c r="C3582" s="71" t="s">
        <v>5458</v>
      </c>
      <c r="D3582" t="s">
        <v>583</v>
      </c>
      <c r="E3582" t="s">
        <v>584</v>
      </c>
      <c r="F3582" t="s">
        <v>5396</v>
      </c>
      <c r="G3582" t="s">
        <v>2717</v>
      </c>
      <c r="H3582" t="s">
        <v>176</v>
      </c>
      <c r="I3582" t="s">
        <v>130</v>
      </c>
      <c r="J3582" t="s">
        <v>37</v>
      </c>
      <c r="K3582" t="s">
        <v>586</v>
      </c>
      <c r="L3582" t="s">
        <v>39</v>
      </c>
      <c r="M3582">
        <v>38300</v>
      </c>
      <c r="N3582">
        <v>0</v>
      </c>
      <c r="O3582">
        <v>38300</v>
      </c>
      <c r="P3582">
        <v>0</v>
      </c>
      <c r="Q3582" t="s">
        <v>2745</v>
      </c>
      <c r="R3582" t="s">
        <v>3187</v>
      </c>
      <c r="S3582" t="s">
        <v>3536</v>
      </c>
      <c r="T3582" t="s">
        <v>588</v>
      </c>
      <c r="U3582" t="s">
        <v>5459</v>
      </c>
      <c r="V3582" t="s">
        <v>5460</v>
      </c>
      <c r="W3582" t="s">
        <v>588</v>
      </c>
      <c r="X3582" t="str">
        <f t="shared" si="55"/>
        <v>Funcionamiento</v>
      </c>
      <c r="Y3582" t="s">
        <v>2717</v>
      </c>
    </row>
    <row r="3583" spans="1:25" x14ac:dyDescent="0.2">
      <c r="A3583" t="s">
        <v>3147</v>
      </c>
      <c r="B3583" t="s">
        <v>4346</v>
      </c>
      <c r="C3583" s="71" t="s">
        <v>5458</v>
      </c>
      <c r="D3583" t="s">
        <v>583</v>
      </c>
      <c r="E3583" t="s">
        <v>584</v>
      </c>
      <c r="F3583" t="s">
        <v>5396</v>
      </c>
      <c r="G3583" t="s">
        <v>2717</v>
      </c>
      <c r="H3583" t="s">
        <v>177</v>
      </c>
      <c r="I3583" t="s">
        <v>131</v>
      </c>
      <c r="J3583" t="s">
        <v>37</v>
      </c>
      <c r="K3583" t="s">
        <v>586</v>
      </c>
      <c r="L3583" t="s">
        <v>39</v>
      </c>
      <c r="M3583">
        <v>24000</v>
      </c>
      <c r="N3583">
        <v>0</v>
      </c>
      <c r="O3583">
        <v>24000</v>
      </c>
      <c r="P3583">
        <v>0</v>
      </c>
      <c r="Q3583" t="s">
        <v>2745</v>
      </c>
      <c r="R3583" t="s">
        <v>3187</v>
      </c>
      <c r="S3583" t="s">
        <v>3536</v>
      </c>
      <c r="T3583" t="s">
        <v>588</v>
      </c>
      <c r="U3583" t="s">
        <v>5459</v>
      </c>
      <c r="V3583" t="s">
        <v>5460</v>
      </c>
      <c r="W3583" t="s">
        <v>588</v>
      </c>
      <c r="X3583" t="str">
        <f t="shared" si="55"/>
        <v>Funcionamiento</v>
      </c>
      <c r="Y3583" t="s">
        <v>2717</v>
      </c>
    </row>
    <row r="3584" spans="1:25" x14ac:dyDescent="0.2">
      <c r="A3584" t="s">
        <v>3147</v>
      </c>
      <c r="B3584" t="s">
        <v>4346</v>
      </c>
      <c r="C3584" s="71" t="s">
        <v>5458</v>
      </c>
      <c r="D3584" t="s">
        <v>583</v>
      </c>
      <c r="E3584" t="s">
        <v>584</v>
      </c>
      <c r="F3584" t="s">
        <v>5396</v>
      </c>
      <c r="G3584" t="s">
        <v>2717</v>
      </c>
      <c r="H3584" t="s">
        <v>173</v>
      </c>
      <c r="I3584" t="s">
        <v>127</v>
      </c>
      <c r="J3584" t="s">
        <v>37</v>
      </c>
      <c r="K3584" t="s">
        <v>586</v>
      </c>
      <c r="L3584" t="s">
        <v>39</v>
      </c>
      <c r="M3584">
        <v>94700</v>
      </c>
      <c r="N3584">
        <v>0</v>
      </c>
      <c r="O3584">
        <v>94700</v>
      </c>
      <c r="P3584">
        <v>0</v>
      </c>
      <c r="Q3584" t="s">
        <v>2745</v>
      </c>
      <c r="R3584" t="s">
        <v>3187</v>
      </c>
      <c r="S3584" t="s">
        <v>3536</v>
      </c>
      <c r="T3584" t="s">
        <v>588</v>
      </c>
      <c r="U3584" t="s">
        <v>5459</v>
      </c>
      <c r="V3584" t="s">
        <v>5460</v>
      </c>
      <c r="W3584" t="s">
        <v>588</v>
      </c>
      <c r="X3584" t="str">
        <f t="shared" si="55"/>
        <v>Funcionamiento</v>
      </c>
      <c r="Y3584" t="s">
        <v>2717</v>
      </c>
    </row>
    <row r="3585" spans="1:25" x14ac:dyDescent="0.2">
      <c r="A3585" t="s">
        <v>3181</v>
      </c>
      <c r="B3585" t="s">
        <v>3175</v>
      </c>
      <c r="C3585" s="71" t="s">
        <v>5461</v>
      </c>
      <c r="D3585" t="s">
        <v>583</v>
      </c>
      <c r="E3585" t="s">
        <v>584</v>
      </c>
      <c r="F3585" t="s">
        <v>5396</v>
      </c>
      <c r="G3585" t="s">
        <v>2717</v>
      </c>
      <c r="H3585" t="s">
        <v>180</v>
      </c>
      <c r="I3585" t="s">
        <v>134</v>
      </c>
      <c r="J3585" t="s">
        <v>37</v>
      </c>
      <c r="K3585" t="s">
        <v>586</v>
      </c>
      <c r="L3585" t="s">
        <v>39</v>
      </c>
      <c r="M3585">
        <v>302934</v>
      </c>
      <c r="N3585">
        <v>0</v>
      </c>
      <c r="O3585">
        <v>302934</v>
      </c>
      <c r="P3585">
        <v>0</v>
      </c>
      <c r="Q3585" t="s">
        <v>2473</v>
      </c>
      <c r="R3585" t="s">
        <v>3165</v>
      </c>
      <c r="S3585" t="s">
        <v>3416</v>
      </c>
      <c r="T3585" t="s">
        <v>588</v>
      </c>
      <c r="U3585" t="s">
        <v>5462</v>
      </c>
      <c r="V3585" t="s">
        <v>5463</v>
      </c>
      <c r="W3585" t="s">
        <v>588</v>
      </c>
      <c r="X3585" t="str">
        <f t="shared" si="55"/>
        <v>Funcionamiento</v>
      </c>
      <c r="Y3585" t="s">
        <v>2717</v>
      </c>
    </row>
    <row r="3586" spans="1:25" x14ac:dyDescent="0.2">
      <c r="A3586" t="s">
        <v>3181</v>
      </c>
      <c r="B3586" t="s">
        <v>3175</v>
      </c>
      <c r="C3586" s="71" t="s">
        <v>5461</v>
      </c>
      <c r="D3586" t="s">
        <v>583</v>
      </c>
      <c r="E3586" t="s">
        <v>584</v>
      </c>
      <c r="F3586" t="s">
        <v>5396</v>
      </c>
      <c r="G3586" t="s">
        <v>2717</v>
      </c>
      <c r="H3586" t="s">
        <v>181</v>
      </c>
      <c r="I3586" t="s">
        <v>135</v>
      </c>
      <c r="J3586" t="s">
        <v>37</v>
      </c>
      <c r="K3586" t="s">
        <v>586</v>
      </c>
      <c r="L3586" t="s">
        <v>39</v>
      </c>
      <c r="M3586">
        <v>2354967</v>
      </c>
      <c r="N3586">
        <v>0</v>
      </c>
      <c r="O3586">
        <v>2354967</v>
      </c>
      <c r="P3586">
        <v>0</v>
      </c>
      <c r="Q3586" t="s">
        <v>2473</v>
      </c>
      <c r="R3586" t="s">
        <v>3165</v>
      </c>
      <c r="S3586" t="s">
        <v>3416</v>
      </c>
      <c r="T3586" t="s">
        <v>588</v>
      </c>
      <c r="U3586" t="s">
        <v>5462</v>
      </c>
      <c r="V3586" t="s">
        <v>5463</v>
      </c>
      <c r="W3586" t="s">
        <v>588</v>
      </c>
      <c r="X3586" t="str">
        <f t="shared" ref="X3586:X3649" si="56">IF(LEFT(H3586,1)="C","Inversión","Funcionamiento")</f>
        <v>Funcionamiento</v>
      </c>
      <c r="Y3586" t="s">
        <v>2717</v>
      </c>
    </row>
    <row r="3587" spans="1:25" x14ac:dyDescent="0.2">
      <c r="A3587" t="s">
        <v>3181</v>
      </c>
      <c r="B3587" t="s">
        <v>3175</v>
      </c>
      <c r="C3587" s="71" t="s">
        <v>5461</v>
      </c>
      <c r="D3587" t="s">
        <v>583</v>
      </c>
      <c r="E3587" t="s">
        <v>584</v>
      </c>
      <c r="F3587" t="s">
        <v>5396</v>
      </c>
      <c r="G3587" t="s">
        <v>2717</v>
      </c>
      <c r="H3587" t="s">
        <v>171</v>
      </c>
      <c r="I3587" t="s">
        <v>125</v>
      </c>
      <c r="J3587" t="s">
        <v>37</v>
      </c>
      <c r="K3587" t="s">
        <v>586</v>
      </c>
      <c r="L3587" t="s">
        <v>39</v>
      </c>
      <c r="M3587">
        <v>3791158</v>
      </c>
      <c r="N3587">
        <v>0</v>
      </c>
      <c r="O3587">
        <v>3791158</v>
      </c>
      <c r="P3587">
        <v>0</v>
      </c>
      <c r="Q3587" t="s">
        <v>2473</v>
      </c>
      <c r="R3587" t="s">
        <v>3165</v>
      </c>
      <c r="S3587" t="s">
        <v>3416</v>
      </c>
      <c r="T3587" t="s">
        <v>588</v>
      </c>
      <c r="U3587" t="s">
        <v>5462</v>
      </c>
      <c r="V3587" t="s">
        <v>5463</v>
      </c>
      <c r="W3587" t="s">
        <v>588</v>
      </c>
      <c r="X3587" t="str">
        <f t="shared" si="56"/>
        <v>Funcionamiento</v>
      </c>
      <c r="Y3587" t="s">
        <v>2717</v>
      </c>
    </row>
    <row r="3588" spans="1:25" x14ac:dyDescent="0.2">
      <c r="A3588" t="s">
        <v>3181</v>
      </c>
      <c r="B3588" t="s">
        <v>3175</v>
      </c>
      <c r="C3588" s="71" t="s">
        <v>5461</v>
      </c>
      <c r="D3588" t="s">
        <v>583</v>
      </c>
      <c r="E3588" t="s">
        <v>584</v>
      </c>
      <c r="F3588" t="s">
        <v>5396</v>
      </c>
      <c r="G3588" t="s">
        <v>2717</v>
      </c>
      <c r="H3588" t="s">
        <v>192</v>
      </c>
      <c r="I3588" t="s">
        <v>147</v>
      </c>
      <c r="J3588" t="s">
        <v>37</v>
      </c>
      <c r="K3588" t="s">
        <v>586</v>
      </c>
      <c r="L3588" t="s">
        <v>39</v>
      </c>
      <c r="M3588">
        <v>0</v>
      </c>
      <c r="N3588">
        <v>46490</v>
      </c>
      <c r="O3588">
        <v>46490</v>
      </c>
      <c r="P3588">
        <v>0</v>
      </c>
      <c r="Q3588" t="s">
        <v>2473</v>
      </c>
      <c r="R3588" t="s">
        <v>3165</v>
      </c>
      <c r="S3588" t="s">
        <v>3416</v>
      </c>
      <c r="T3588" t="s">
        <v>588</v>
      </c>
      <c r="U3588" t="s">
        <v>5462</v>
      </c>
      <c r="V3588" t="s">
        <v>5463</v>
      </c>
      <c r="W3588" t="s">
        <v>588</v>
      </c>
      <c r="X3588" t="str">
        <f t="shared" si="56"/>
        <v>Funcionamiento</v>
      </c>
      <c r="Y3588" t="s">
        <v>2717</v>
      </c>
    </row>
    <row r="3589" spans="1:25" x14ac:dyDescent="0.2">
      <c r="A3589" t="s">
        <v>3181</v>
      </c>
      <c r="B3589" t="s">
        <v>3175</v>
      </c>
      <c r="C3589" s="71" t="s">
        <v>5461</v>
      </c>
      <c r="D3589" t="s">
        <v>583</v>
      </c>
      <c r="E3589" t="s">
        <v>584</v>
      </c>
      <c r="F3589" t="s">
        <v>5396</v>
      </c>
      <c r="G3589" t="s">
        <v>2717</v>
      </c>
      <c r="H3589" t="s">
        <v>169</v>
      </c>
      <c r="I3589" t="s">
        <v>123</v>
      </c>
      <c r="J3589" t="s">
        <v>37</v>
      </c>
      <c r="K3589" t="s">
        <v>586</v>
      </c>
      <c r="L3589" t="s">
        <v>39</v>
      </c>
      <c r="M3589">
        <v>1690393</v>
      </c>
      <c r="N3589">
        <v>0</v>
      </c>
      <c r="O3589">
        <v>1690393</v>
      </c>
      <c r="P3589">
        <v>0</v>
      </c>
      <c r="Q3589" t="s">
        <v>2473</v>
      </c>
      <c r="R3589" t="s">
        <v>3165</v>
      </c>
      <c r="S3589" t="s">
        <v>3416</v>
      </c>
      <c r="T3589" t="s">
        <v>588</v>
      </c>
      <c r="U3589" t="s">
        <v>5462</v>
      </c>
      <c r="V3589" t="s">
        <v>5463</v>
      </c>
      <c r="W3589" t="s">
        <v>588</v>
      </c>
      <c r="X3589" t="str">
        <f t="shared" si="56"/>
        <v>Funcionamiento</v>
      </c>
      <c r="Y3589" t="s">
        <v>2717</v>
      </c>
    </row>
    <row r="3590" spans="1:25" x14ac:dyDescent="0.2">
      <c r="A3590" t="s">
        <v>3181</v>
      </c>
      <c r="B3590" t="s">
        <v>3175</v>
      </c>
      <c r="C3590" s="71" t="s">
        <v>5461</v>
      </c>
      <c r="D3590" t="s">
        <v>583</v>
      </c>
      <c r="E3590" t="s">
        <v>584</v>
      </c>
      <c r="F3590" t="s">
        <v>5396</v>
      </c>
      <c r="G3590" t="s">
        <v>2717</v>
      </c>
      <c r="H3590" t="s">
        <v>164</v>
      </c>
      <c r="I3590" t="s">
        <v>118</v>
      </c>
      <c r="J3590" t="s">
        <v>37</v>
      </c>
      <c r="K3590" t="s">
        <v>586</v>
      </c>
      <c r="L3590" t="s">
        <v>39</v>
      </c>
      <c r="M3590">
        <v>75920576</v>
      </c>
      <c r="N3590">
        <v>0</v>
      </c>
      <c r="O3590">
        <v>75920576</v>
      </c>
      <c r="P3590">
        <v>0</v>
      </c>
      <c r="Q3590" t="s">
        <v>2473</v>
      </c>
      <c r="R3590" t="s">
        <v>3165</v>
      </c>
      <c r="S3590" t="s">
        <v>3416</v>
      </c>
      <c r="T3590" t="s">
        <v>588</v>
      </c>
      <c r="U3590" t="s">
        <v>5462</v>
      </c>
      <c r="V3590" t="s">
        <v>5463</v>
      </c>
      <c r="W3590" t="s">
        <v>588</v>
      </c>
      <c r="X3590" t="str">
        <f t="shared" si="56"/>
        <v>Funcionamiento</v>
      </c>
      <c r="Y3590" t="s">
        <v>2717</v>
      </c>
    </row>
    <row r="3591" spans="1:25" x14ac:dyDescent="0.2">
      <c r="A3591" t="s">
        <v>3181</v>
      </c>
      <c r="B3591" t="s">
        <v>3175</v>
      </c>
      <c r="C3591" s="71" t="s">
        <v>5461</v>
      </c>
      <c r="D3591" t="s">
        <v>583</v>
      </c>
      <c r="E3591" t="s">
        <v>584</v>
      </c>
      <c r="F3591" t="s">
        <v>5396</v>
      </c>
      <c r="G3591" t="s">
        <v>2717</v>
      </c>
      <c r="H3591" t="s">
        <v>166</v>
      </c>
      <c r="I3591" t="s">
        <v>120</v>
      </c>
      <c r="J3591" t="s">
        <v>37</v>
      </c>
      <c r="K3591" t="s">
        <v>586</v>
      </c>
      <c r="L3591" t="s">
        <v>39</v>
      </c>
      <c r="M3591">
        <v>1980737</v>
      </c>
      <c r="N3591">
        <v>0</v>
      </c>
      <c r="O3591">
        <v>1980737</v>
      </c>
      <c r="P3591">
        <v>0</v>
      </c>
      <c r="Q3591" t="s">
        <v>2473</v>
      </c>
      <c r="R3591" t="s">
        <v>3165</v>
      </c>
      <c r="S3591" t="s">
        <v>3416</v>
      </c>
      <c r="T3591" t="s">
        <v>588</v>
      </c>
      <c r="U3591" t="s">
        <v>5462</v>
      </c>
      <c r="V3591" t="s">
        <v>5463</v>
      </c>
      <c r="W3591" t="s">
        <v>588</v>
      </c>
      <c r="X3591" t="str">
        <f t="shared" si="56"/>
        <v>Funcionamiento</v>
      </c>
      <c r="Y3591" t="s">
        <v>2717</v>
      </c>
    </row>
    <row r="3592" spans="1:25" x14ac:dyDescent="0.2">
      <c r="A3592" t="s">
        <v>3181</v>
      </c>
      <c r="B3592" t="s">
        <v>3175</v>
      </c>
      <c r="C3592" s="71" t="s">
        <v>5461</v>
      </c>
      <c r="D3592" t="s">
        <v>583</v>
      </c>
      <c r="E3592" t="s">
        <v>584</v>
      </c>
      <c r="F3592" t="s">
        <v>5396</v>
      </c>
      <c r="G3592" t="s">
        <v>2717</v>
      </c>
      <c r="H3592" t="s">
        <v>167</v>
      </c>
      <c r="I3592" t="s">
        <v>3051</v>
      </c>
      <c r="J3592" t="s">
        <v>37</v>
      </c>
      <c r="K3592" t="s">
        <v>586</v>
      </c>
      <c r="L3592" t="s">
        <v>39</v>
      </c>
      <c r="M3592">
        <v>2773630</v>
      </c>
      <c r="N3592">
        <v>0</v>
      </c>
      <c r="O3592">
        <v>2773630</v>
      </c>
      <c r="P3592">
        <v>0</v>
      </c>
      <c r="Q3592" t="s">
        <v>2473</v>
      </c>
      <c r="R3592" t="s">
        <v>3165</v>
      </c>
      <c r="S3592" t="s">
        <v>3416</v>
      </c>
      <c r="T3592" t="s">
        <v>588</v>
      </c>
      <c r="U3592" t="s">
        <v>5462</v>
      </c>
      <c r="V3592" t="s">
        <v>5463</v>
      </c>
      <c r="W3592" t="s">
        <v>588</v>
      </c>
      <c r="X3592" t="str">
        <f t="shared" si="56"/>
        <v>Funcionamiento</v>
      </c>
      <c r="Y3592" t="s">
        <v>2717</v>
      </c>
    </row>
    <row r="3593" spans="1:25" x14ac:dyDescent="0.2">
      <c r="A3593" t="s">
        <v>3181</v>
      </c>
      <c r="B3593" t="s">
        <v>3175</v>
      </c>
      <c r="C3593" s="71" t="s">
        <v>5461</v>
      </c>
      <c r="D3593" t="s">
        <v>583</v>
      </c>
      <c r="E3593" t="s">
        <v>584</v>
      </c>
      <c r="F3593" t="s">
        <v>5396</v>
      </c>
      <c r="G3593" t="s">
        <v>2717</v>
      </c>
      <c r="H3593" t="s">
        <v>178</v>
      </c>
      <c r="I3593" t="s">
        <v>132</v>
      </c>
      <c r="J3593" t="s">
        <v>37</v>
      </c>
      <c r="K3593" t="s">
        <v>586</v>
      </c>
      <c r="L3593" t="s">
        <v>39</v>
      </c>
      <c r="M3593">
        <v>3968852</v>
      </c>
      <c r="N3593">
        <v>0</v>
      </c>
      <c r="O3593">
        <v>3968852</v>
      </c>
      <c r="P3593">
        <v>0</v>
      </c>
      <c r="Q3593" t="s">
        <v>2473</v>
      </c>
      <c r="R3593" t="s">
        <v>3165</v>
      </c>
      <c r="S3593" t="s">
        <v>3416</v>
      </c>
      <c r="T3593" t="s">
        <v>588</v>
      </c>
      <c r="U3593" t="s">
        <v>5462</v>
      </c>
      <c r="V3593" t="s">
        <v>5463</v>
      </c>
      <c r="W3593" t="s">
        <v>588</v>
      </c>
      <c r="X3593" t="str">
        <f t="shared" si="56"/>
        <v>Funcionamiento</v>
      </c>
      <c r="Y3593" t="s">
        <v>2717</v>
      </c>
    </row>
    <row r="3594" spans="1:25" x14ac:dyDescent="0.2">
      <c r="A3594" t="s">
        <v>3187</v>
      </c>
      <c r="B3594" t="s">
        <v>3175</v>
      </c>
      <c r="C3594" s="71" t="s">
        <v>5464</v>
      </c>
      <c r="D3594" t="s">
        <v>583</v>
      </c>
      <c r="E3594" t="s">
        <v>584</v>
      </c>
      <c r="F3594" t="s">
        <v>5396</v>
      </c>
      <c r="G3594" t="s">
        <v>2717</v>
      </c>
      <c r="H3594" t="s">
        <v>176</v>
      </c>
      <c r="I3594" t="s">
        <v>130</v>
      </c>
      <c r="J3594" t="s">
        <v>37</v>
      </c>
      <c r="K3594" t="s">
        <v>586</v>
      </c>
      <c r="L3594" t="s">
        <v>39</v>
      </c>
      <c r="M3594">
        <v>2577700</v>
      </c>
      <c r="N3594">
        <v>0</v>
      </c>
      <c r="O3594">
        <v>2577700</v>
      </c>
      <c r="P3594">
        <v>0</v>
      </c>
      <c r="Q3594" t="s">
        <v>2746</v>
      </c>
      <c r="R3594" t="s">
        <v>3171</v>
      </c>
      <c r="S3594" t="s">
        <v>3207</v>
      </c>
      <c r="T3594" t="s">
        <v>588</v>
      </c>
      <c r="U3594" t="s">
        <v>5465</v>
      </c>
      <c r="V3594" t="s">
        <v>5466</v>
      </c>
      <c r="W3594" t="s">
        <v>588</v>
      </c>
      <c r="X3594" t="str">
        <f t="shared" si="56"/>
        <v>Funcionamiento</v>
      </c>
      <c r="Y3594" t="s">
        <v>2717</v>
      </c>
    </row>
    <row r="3595" spans="1:25" x14ac:dyDescent="0.2">
      <c r="A3595" t="s">
        <v>3187</v>
      </c>
      <c r="B3595" t="s">
        <v>3175</v>
      </c>
      <c r="C3595" s="71" t="s">
        <v>5464</v>
      </c>
      <c r="D3595" t="s">
        <v>583</v>
      </c>
      <c r="E3595" t="s">
        <v>584</v>
      </c>
      <c r="F3595" t="s">
        <v>5396</v>
      </c>
      <c r="G3595" t="s">
        <v>2717</v>
      </c>
      <c r="H3595" t="s">
        <v>172</v>
      </c>
      <c r="I3595" t="s">
        <v>126</v>
      </c>
      <c r="J3595" t="s">
        <v>37</v>
      </c>
      <c r="K3595" t="s">
        <v>586</v>
      </c>
      <c r="L3595" t="s">
        <v>39</v>
      </c>
      <c r="M3595">
        <v>9318900</v>
      </c>
      <c r="N3595">
        <v>0</v>
      </c>
      <c r="O3595">
        <v>9318900</v>
      </c>
      <c r="P3595">
        <v>0</v>
      </c>
      <c r="Q3595" t="s">
        <v>2746</v>
      </c>
      <c r="R3595" t="s">
        <v>3171</v>
      </c>
      <c r="S3595" t="s">
        <v>3207</v>
      </c>
      <c r="T3595" t="s">
        <v>588</v>
      </c>
      <c r="U3595" t="s">
        <v>5465</v>
      </c>
      <c r="V3595" t="s">
        <v>5466</v>
      </c>
      <c r="W3595" t="s">
        <v>588</v>
      </c>
      <c r="X3595" t="str">
        <f t="shared" si="56"/>
        <v>Funcionamiento</v>
      </c>
      <c r="Y3595" t="s">
        <v>2717</v>
      </c>
    </row>
    <row r="3596" spans="1:25" x14ac:dyDescent="0.2">
      <c r="A3596" t="s">
        <v>3187</v>
      </c>
      <c r="B3596" t="s">
        <v>3175</v>
      </c>
      <c r="C3596" s="71" t="s">
        <v>5464</v>
      </c>
      <c r="D3596" t="s">
        <v>583</v>
      </c>
      <c r="E3596" t="s">
        <v>584</v>
      </c>
      <c r="F3596" t="s">
        <v>5396</v>
      </c>
      <c r="G3596" t="s">
        <v>2717</v>
      </c>
      <c r="H3596" t="s">
        <v>173</v>
      </c>
      <c r="I3596" t="s">
        <v>127</v>
      </c>
      <c r="J3596" t="s">
        <v>37</v>
      </c>
      <c r="K3596" t="s">
        <v>586</v>
      </c>
      <c r="L3596" t="s">
        <v>39</v>
      </c>
      <c r="M3596">
        <v>6601600</v>
      </c>
      <c r="N3596">
        <v>0</v>
      </c>
      <c r="O3596">
        <v>6601600</v>
      </c>
      <c r="P3596">
        <v>0</v>
      </c>
      <c r="Q3596" t="s">
        <v>2746</v>
      </c>
      <c r="R3596" t="s">
        <v>3171</v>
      </c>
      <c r="S3596" t="s">
        <v>3207</v>
      </c>
      <c r="T3596" t="s">
        <v>588</v>
      </c>
      <c r="U3596" t="s">
        <v>5465</v>
      </c>
      <c r="V3596" t="s">
        <v>5466</v>
      </c>
      <c r="W3596" t="s">
        <v>588</v>
      </c>
      <c r="X3596" t="str">
        <f t="shared" si="56"/>
        <v>Funcionamiento</v>
      </c>
      <c r="Y3596" t="s">
        <v>2717</v>
      </c>
    </row>
    <row r="3597" spans="1:25" x14ac:dyDescent="0.2">
      <c r="A3597" t="s">
        <v>3187</v>
      </c>
      <c r="B3597" t="s">
        <v>3175</v>
      </c>
      <c r="C3597" s="71" t="s">
        <v>5464</v>
      </c>
      <c r="D3597" t="s">
        <v>583</v>
      </c>
      <c r="E3597" t="s">
        <v>584</v>
      </c>
      <c r="F3597" t="s">
        <v>5396</v>
      </c>
      <c r="G3597" t="s">
        <v>2717</v>
      </c>
      <c r="H3597" t="s">
        <v>175</v>
      </c>
      <c r="I3597" t="s">
        <v>129</v>
      </c>
      <c r="J3597" t="s">
        <v>37</v>
      </c>
      <c r="K3597" t="s">
        <v>586</v>
      </c>
      <c r="L3597" t="s">
        <v>39</v>
      </c>
      <c r="M3597">
        <v>1354100</v>
      </c>
      <c r="N3597">
        <v>0</v>
      </c>
      <c r="O3597">
        <v>1354100</v>
      </c>
      <c r="P3597">
        <v>0</v>
      </c>
      <c r="Q3597" t="s">
        <v>2746</v>
      </c>
      <c r="R3597" t="s">
        <v>3171</v>
      </c>
      <c r="S3597" t="s">
        <v>3207</v>
      </c>
      <c r="T3597" t="s">
        <v>588</v>
      </c>
      <c r="U3597" t="s">
        <v>5465</v>
      </c>
      <c r="V3597" t="s">
        <v>5466</v>
      </c>
      <c r="W3597" t="s">
        <v>588</v>
      </c>
      <c r="X3597" t="str">
        <f t="shared" si="56"/>
        <v>Funcionamiento</v>
      </c>
      <c r="Y3597" t="s">
        <v>2717</v>
      </c>
    </row>
    <row r="3598" spans="1:25" x14ac:dyDescent="0.2">
      <c r="A3598" t="s">
        <v>3187</v>
      </c>
      <c r="B3598" t="s">
        <v>3175</v>
      </c>
      <c r="C3598" s="71" t="s">
        <v>5464</v>
      </c>
      <c r="D3598" t="s">
        <v>583</v>
      </c>
      <c r="E3598" t="s">
        <v>584</v>
      </c>
      <c r="F3598" t="s">
        <v>5396</v>
      </c>
      <c r="G3598" t="s">
        <v>2717</v>
      </c>
      <c r="H3598" t="s">
        <v>174</v>
      </c>
      <c r="I3598" t="s">
        <v>128</v>
      </c>
      <c r="J3598" t="s">
        <v>37</v>
      </c>
      <c r="K3598" t="s">
        <v>586</v>
      </c>
      <c r="L3598" t="s">
        <v>39</v>
      </c>
      <c r="M3598">
        <v>3435400</v>
      </c>
      <c r="N3598">
        <v>0</v>
      </c>
      <c r="O3598">
        <v>3435400</v>
      </c>
      <c r="P3598">
        <v>0</v>
      </c>
      <c r="Q3598" t="s">
        <v>2746</v>
      </c>
      <c r="R3598" t="s">
        <v>3171</v>
      </c>
      <c r="S3598" t="s">
        <v>3207</v>
      </c>
      <c r="T3598" t="s">
        <v>588</v>
      </c>
      <c r="U3598" t="s">
        <v>5465</v>
      </c>
      <c r="V3598" t="s">
        <v>5466</v>
      </c>
      <c r="W3598" t="s">
        <v>588</v>
      </c>
      <c r="X3598" t="str">
        <f t="shared" si="56"/>
        <v>Funcionamiento</v>
      </c>
      <c r="Y3598" t="s">
        <v>2717</v>
      </c>
    </row>
    <row r="3599" spans="1:25" x14ac:dyDescent="0.2">
      <c r="A3599" t="s">
        <v>3187</v>
      </c>
      <c r="B3599" t="s">
        <v>3175</v>
      </c>
      <c r="C3599" s="71" t="s">
        <v>5464</v>
      </c>
      <c r="D3599" t="s">
        <v>583</v>
      </c>
      <c r="E3599" t="s">
        <v>584</v>
      </c>
      <c r="F3599" t="s">
        <v>5396</v>
      </c>
      <c r="G3599" t="s">
        <v>2717</v>
      </c>
      <c r="H3599" t="s">
        <v>177</v>
      </c>
      <c r="I3599" t="s">
        <v>131</v>
      </c>
      <c r="J3599" t="s">
        <v>37</v>
      </c>
      <c r="K3599" t="s">
        <v>586</v>
      </c>
      <c r="L3599" t="s">
        <v>39</v>
      </c>
      <c r="M3599">
        <v>1718300</v>
      </c>
      <c r="N3599">
        <v>0</v>
      </c>
      <c r="O3599">
        <v>1718300</v>
      </c>
      <c r="P3599">
        <v>0</v>
      </c>
      <c r="Q3599" t="s">
        <v>2746</v>
      </c>
      <c r="R3599" t="s">
        <v>3171</v>
      </c>
      <c r="S3599" t="s">
        <v>3207</v>
      </c>
      <c r="T3599" t="s">
        <v>588</v>
      </c>
      <c r="U3599" t="s">
        <v>5465</v>
      </c>
      <c r="V3599" t="s">
        <v>5466</v>
      </c>
      <c r="W3599" t="s">
        <v>588</v>
      </c>
      <c r="X3599" t="str">
        <f t="shared" si="56"/>
        <v>Funcionamiento</v>
      </c>
      <c r="Y3599" t="s">
        <v>2717</v>
      </c>
    </row>
    <row r="3600" spans="1:25" x14ac:dyDescent="0.2">
      <c r="A3600" t="s">
        <v>3165</v>
      </c>
      <c r="B3600" t="s">
        <v>3175</v>
      </c>
      <c r="C3600" s="71" t="s">
        <v>5467</v>
      </c>
      <c r="D3600" t="s">
        <v>583</v>
      </c>
      <c r="E3600" t="s">
        <v>584</v>
      </c>
      <c r="F3600" t="s">
        <v>3090</v>
      </c>
      <c r="G3600" t="s">
        <v>2717</v>
      </c>
      <c r="H3600" t="s">
        <v>198</v>
      </c>
      <c r="I3600" t="s">
        <v>157</v>
      </c>
      <c r="J3600" t="s">
        <v>48</v>
      </c>
      <c r="K3600" t="s">
        <v>596</v>
      </c>
      <c r="L3600" t="s">
        <v>39</v>
      </c>
      <c r="M3600">
        <v>31807890</v>
      </c>
      <c r="N3600">
        <v>0</v>
      </c>
      <c r="O3600">
        <v>31807890</v>
      </c>
      <c r="P3600">
        <v>10602630</v>
      </c>
      <c r="Q3600" t="s">
        <v>2747</v>
      </c>
      <c r="R3600" t="s">
        <v>3147</v>
      </c>
      <c r="S3600" t="s">
        <v>3098</v>
      </c>
      <c r="T3600" t="s">
        <v>4339</v>
      </c>
      <c r="U3600" t="s">
        <v>9347</v>
      </c>
      <c r="V3600" t="s">
        <v>9348</v>
      </c>
      <c r="W3600" t="s">
        <v>588</v>
      </c>
      <c r="X3600" t="str">
        <f t="shared" si="56"/>
        <v>Inversión</v>
      </c>
      <c r="Y3600" t="s">
        <v>708</v>
      </c>
    </row>
    <row r="3601" spans="1:25" x14ac:dyDescent="0.2">
      <c r="A3601" t="s">
        <v>3171</v>
      </c>
      <c r="B3601" t="s">
        <v>3175</v>
      </c>
      <c r="C3601" s="71" t="s">
        <v>5468</v>
      </c>
      <c r="D3601" t="s">
        <v>583</v>
      </c>
      <c r="E3601" t="s">
        <v>584</v>
      </c>
      <c r="F3601" t="s">
        <v>3090</v>
      </c>
      <c r="G3601" t="s">
        <v>2717</v>
      </c>
      <c r="H3601" t="s">
        <v>198</v>
      </c>
      <c r="I3601" t="s">
        <v>157</v>
      </c>
      <c r="J3601" t="s">
        <v>48</v>
      </c>
      <c r="K3601" t="s">
        <v>596</v>
      </c>
      <c r="L3601" t="s">
        <v>39</v>
      </c>
      <c r="M3601">
        <v>3000000</v>
      </c>
      <c r="N3601">
        <v>0</v>
      </c>
      <c r="O3601">
        <v>3000000</v>
      </c>
      <c r="P3601">
        <v>0</v>
      </c>
      <c r="Q3601" t="s">
        <v>2748</v>
      </c>
      <c r="R3601" t="s">
        <v>3181</v>
      </c>
      <c r="S3601" t="s">
        <v>5469</v>
      </c>
      <c r="T3601" t="s">
        <v>4777</v>
      </c>
      <c r="U3601" t="s">
        <v>9349</v>
      </c>
      <c r="V3601" t="s">
        <v>9350</v>
      </c>
      <c r="W3601" t="s">
        <v>588</v>
      </c>
      <c r="X3601" t="str">
        <f t="shared" si="56"/>
        <v>Inversión</v>
      </c>
      <c r="Y3601" t="s">
        <v>708</v>
      </c>
    </row>
    <row r="3602" spans="1:25" x14ac:dyDescent="0.2">
      <c r="A3602" t="s">
        <v>3177</v>
      </c>
      <c r="B3602" t="s">
        <v>3175</v>
      </c>
      <c r="C3602" s="71" t="s">
        <v>5470</v>
      </c>
      <c r="D3602" t="s">
        <v>583</v>
      </c>
      <c r="E3602" t="s">
        <v>584</v>
      </c>
      <c r="F3602" t="s">
        <v>3087</v>
      </c>
      <c r="G3602" t="s">
        <v>2717</v>
      </c>
      <c r="H3602" t="s">
        <v>197</v>
      </c>
      <c r="I3602" t="s">
        <v>155</v>
      </c>
      <c r="J3602" t="s">
        <v>37</v>
      </c>
      <c r="K3602" t="s">
        <v>586</v>
      </c>
      <c r="L3602" t="s">
        <v>39</v>
      </c>
      <c r="M3602">
        <v>15562038</v>
      </c>
      <c r="N3602">
        <v>0</v>
      </c>
      <c r="O3602">
        <v>15562038</v>
      </c>
      <c r="P3602">
        <v>0</v>
      </c>
      <c r="Q3602" t="s">
        <v>2749</v>
      </c>
      <c r="R3602" t="s">
        <v>3177</v>
      </c>
      <c r="S3602" t="s">
        <v>5471</v>
      </c>
      <c r="T3602" t="s">
        <v>5472</v>
      </c>
      <c r="U3602" t="s">
        <v>5473</v>
      </c>
      <c r="V3602" t="s">
        <v>5474</v>
      </c>
      <c r="W3602" t="s">
        <v>588</v>
      </c>
      <c r="X3602" t="str">
        <f t="shared" si="56"/>
        <v>Inversión</v>
      </c>
      <c r="Y3602" t="s">
        <v>626</v>
      </c>
    </row>
    <row r="3603" spans="1:25" x14ac:dyDescent="0.2">
      <c r="A3603" t="s">
        <v>3139</v>
      </c>
      <c r="B3603" t="s">
        <v>3182</v>
      </c>
      <c r="C3603" s="71" t="s">
        <v>5475</v>
      </c>
      <c r="D3603" t="s">
        <v>583</v>
      </c>
      <c r="E3603" t="s">
        <v>584</v>
      </c>
      <c r="F3603" t="s">
        <v>5396</v>
      </c>
      <c r="G3603" t="s">
        <v>2717</v>
      </c>
      <c r="H3603" t="s">
        <v>168</v>
      </c>
      <c r="I3603" t="s">
        <v>122</v>
      </c>
      <c r="J3603" t="s">
        <v>37</v>
      </c>
      <c r="K3603" t="s">
        <v>586</v>
      </c>
      <c r="L3603" t="s">
        <v>39</v>
      </c>
      <c r="M3603">
        <v>84654947</v>
      </c>
      <c r="N3603">
        <v>0</v>
      </c>
      <c r="O3603">
        <v>84654947</v>
      </c>
      <c r="P3603">
        <v>0</v>
      </c>
      <c r="Q3603" t="s">
        <v>2750</v>
      </c>
      <c r="R3603" t="s">
        <v>3139</v>
      </c>
      <c r="S3603" t="s">
        <v>4613</v>
      </c>
      <c r="T3603" t="s">
        <v>588</v>
      </c>
      <c r="U3603" t="s">
        <v>5476</v>
      </c>
      <c r="V3603" t="s">
        <v>5477</v>
      </c>
      <c r="W3603" t="s">
        <v>588</v>
      </c>
      <c r="X3603" t="str">
        <f t="shared" si="56"/>
        <v>Funcionamiento</v>
      </c>
      <c r="Y3603" t="s">
        <v>2717</v>
      </c>
    </row>
    <row r="3604" spans="1:25" x14ac:dyDescent="0.2">
      <c r="A3604" t="s">
        <v>3190</v>
      </c>
      <c r="B3604" t="s">
        <v>4157</v>
      </c>
      <c r="C3604" s="71" t="s">
        <v>5478</v>
      </c>
      <c r="D3604" t="s">
        <v>583</v>
      </c>
      <c r="E3604" t="s">
        <v>584</v>
      </c>
      <c r="F3604" t="s">
        <v>3087</v>
      </c>
      <c r="G3604" t="s">
        <v>2717</v>
      </c>
      <c r="H3604" t="s">
        <v>197</v>
      </c>
      <c r="I3604" t="s">
        <v>155</v>
      </c>
      <c r="J3604" t="s">
        <v>37</v>
      </c>
      <c r="K3604" t="s">
        <v>586</v>
      </c>
      <c r="L3604" t="s">
        <v>39</v>
      </c>
      <c r="M3604">
        <v>21471996</v>
      </c>
      <c r="N3604">
        <v>-770790</v>
      </c>
      <c r="O3604">
        <v>20701206</v>
      </c>
      <c r="P3604">
        <v>0</v>
      </c>
      <c r="Q3604" t="s">
        <v>2751</v>
      </c>
      <c r="R3604" t="s">
        <v>3190</v>
      </c>
      <c r="S3604" t="s">
        <v>5479</v>
      </c>
      <c r="T3604" t="s">
        <v>5480</v>
      </c>
      <c r="U3604" t="s">
        <v>9351</v>
      </c>
      <c r="V3604" t="s">
        <v>9352</v>
      </c>
      <c r="W3604" t="s">
        <v>588</v>
      </c>
      <c r="X3604" t="str">
        <f t="shared" si="56"/>
        <v>Inversión</v>
      </c>
      <c r="Y3604" t="s">
        <v>626</v>
      </c>
    </row>
    <row r="3605" spans="1:25" x14ac:dyDescent="0.2">
      <c r="A3605" t="s">
        <v>3194</v>
      </c>
      <c r="B3605" t="s">
        <v>4157</v>
      </c>
      <c r="C3605" s="71" t="s">
        <v>5481</v>
      </c>
      <c r="D3605" t="s">
        <v>583</v>
      </c>
      <c r="E3605" t="s">
        <v>584</v>
      </c>
      <c r="F3605" t="s">
        <v>3087</v>
      </c>
      <c r="G3605" t="s">
        <v>2717</v>
      </c>
      <c r="H3605" t="s">
        <v>197</v>
      </c>
      <c r="I3605" t="s">
        <v>155</v>
      </c>
      <c r="J3605" t="s">
        <v>37</v>
      </c>
      <c r="K3605" t="s">
        <v>586</v>
      </c>
      <c r="L3605" t="s">
        <v>39</v>
      </c>
      <c r="M3605">
        <v>10374692</v>
      </c>
      <c r="N3605">
        <v>0</v>
      </c>
      <c r="O3605">
        <v>10374692</v>
      </c>
      <c r="P3605">
        <v>0</v>
      </c>
      <c r="Q3605" t="s">
        <v>2752</v>
      </c>
      <c r="R3605" t="s">
        <v>3194</v>
      </c>
      <c r="S3605" t="s">
        <v>4810</v>
      </c>
      <c r="T3605" t="s">
        <v>4847</v>
      </c>
      <c r="U3605" t="s">
        <v>9353</v>
      </c>
      <c r="V3605" t="s">
        <v>9354</v>
      </c>
      <c r="W3605" t="s">
        <v>588</v>
      </c>
      <c r="X3605" t="str">
        <f t="shared" si="56"/>
        <v>Inversión</v>
      </c>
      <c r="Y3605" t="s">
        <v>626</v>
      </c>
    </row>
    <row r="3606" spans="1:25" x14ac:dyDescent="0.2">
      <c r="A3606" t="s">
        <v>3200</v>
      </c>
      <c r="B3606" t="s">
        <v>4651</v>
      </c>
      <c r="C3606" s="71" t="s">
        <v>5482</v>
      </c>
      <c r="D3606" t="s">
        <v>583</v>
      </c>
      <c r="E3606" t="s">
        <v>584</v>
      </c>
      <c r="F3606" t="s">
        <v>5396</v>
      </c>
      <c r="G3606" t="s">
        <v>2717</v>
      </c>
      <c r="H3606" t="s">
        <v>164</v>
      </c>
      <c r="I3606" t="s">
        <v>118</v>
      </c>
      <c r="J3606" t="s">
        <v>37</v>
      </c>
      <c r="K3606" t="s">
        <v>586</v>
      </c>
      <c r="L3606" t="s">
        <v>39</v>
      </c>
      <c r="M3606">
        <v>73131567</v>
      </c>
      <c r="N3606">
        <v>0</v>
      </c>
      <c r="O3606">
        <v>73131567</v>
      </c>
      <c r="P3606">
        <v>0</v>
      </c>
      <c r="Q3606" t="s">
        <v>2477</v>
      </c>
      <c r="R3606" t="s">
        <v>3200</v>
      </c>
      <c r="S3606" t="s">
        <v>5483</v>
      </c>
      <c r="T3606" t="s">
        <v>588</v>
      </c>
      <c r="U3606" t="s">
        <v>5484</v>
      </c>
      <c r="V3606" t="s">
        <v>5485</v>
      </c>
      <c r="W3606" t="s">
        <v>588</v>
      </c>
      <c r="X3606" t="str">
        <f t="shared" si="56"/>
        <v>Funcionamiento</v>
      </c>
      <c r="Y3606" t="s">
        <v>2717</v>
      </c>
    </row>
    <row r="3607" spans="1:25" x14ac:dyDescent="0.2">
      <c r="A3607" t="s">
        <v>3200</v>
      </c>
      <c r="B3607" t="s">
        <v>4651</v>
      </c>
      <c r="C3607" s="71" t="s">
        <v>5482</v>
      </c>
      <c r="D3607" t="s">
        <v>583</v>
      </c>
      <c r="E3607" t="s">
        <v>584</v>
      </c>
      <c r="F3607" t="s">
        <v>5396</v>
      </c>
      <c r="G3607" t="s">
        <v>2717</v>
      </c>
      <c r="H3607" t="s">
        <v>171</v>
      </c>
      <c r="I3607" t="s">
        <v>125</v>
      </c>
      <c r="J3607" t="s">
        <v>37</v>
      </c>
      <c r="K3607" t="s">
        <v>586</v>
      </c>
      <c r="L3607" t="s">
        <v>39</v>
      </c>
      <c r="M3607">
        <v>8849942</v>
      </c>
      <c r="N3607">
        <v>0</v>
      </c>
      <c r="O3607">
        <v>8849942</v>
      </c>
      <c r="P3607">
        <v>0</v>
      </c>
      <c r="Q3607" t="s">
        <v>2477</v>
      </c>
      <c r="R3607" t="s">
        <v>3200</v>
      </c>
      <c r="S3607" t="s">
        <v>5483</v>
      </c>
      <c r="T3607" t="s">
        <v>588</v>
      </c>
      <c r="U3607" t="s">
        <v>5484</v>
      </c>
      <c r="V3607" t="s">
        <v>5485</v>
      </c>
      <c r="W3607" t="s">
        <v>588</v>
      </c>
      <c r="X3607" t="str">
        <f t="shared" si="56"/>
        <v>Funcionamiento</v>
      </c>
      <c r="Y3607" t="s">
        <v>2717</v>
      </c>
    </row>
    <row r="3608" spans="1:25" x14ac:dyDescent="0.2">
      <c r="A3608" t="s">
        <v>3200</v>
      </c>
      <c r="B3608" t="s">
        <v>4651</v>
      </c>
      <c r="C3608" s="71" t="s">
        <v>5482</v>
      </c>
      <c r="D3608" t="s">
        <v>583</v>
      </c>
      <c r="E3608" t="s">
        <v>584</v>
      </c>
      <c r="F3608" t="s">
        <v>5396</v>
      </c>
      <c r="G3608" t="s">
        <v>2717</v>
      </c>
      <c r="H3608" t="s">
        <v>167</v>
      </c>
      <c r="I3608" t="s">
        <v>3051</v>
      </c>
      <c r="J3608" t="s">
        <v>37</v>
      </c>
      <c r="K3608" t="s">
        <v>586</v>
      </c>
      <c r="L3608" t="s">
        <v>39</v>
      </c>
      <c r="M3608">
        <v>2828486</v>
      </c>
      <c r="N3608">
        <v>0</v>
      </c>
      <c r="O3608">
        <v>2828486</v>
      </c>
      <c r="P3608">
        <v>0</v>
      </c>
      <c r="Q3608" t="s">
        <v>2477</v>
      </c>
      <c r="R3608" t="s">
        <v>3200</v>
      </c>
      <c r="S3608" t="s">
        <v>5483</v>
      </c>
      <c r="T3608" t="s">
        <v>588</v>
      </c>
      <c r="U3608" t="s">
        <v>5484</v>
      </c>
      <c r="V3608" t="s">
        <v>5485</v>
      </c>
      <c r="W3608" t="s">
        <v>588</v>
      </c>
      <c r="X3608" t="str">
        <f t="shared" si="56"/>
        <v>Funcionamiento</v>
      </c>
      <c r="Y3608" t="s">
        <v>2717</v>
      </c>
    </row>
    <row r="3609" spans="1:25" x14ac:dyDescent="0.2">
      <c r="A3609" t="s">
        <v>3200</v>
      </c>
      <c r="B3609" t="s">
        <v>4651</v>
      </c>
      <c r="C3609" s="71" t="s">
        <v>5482</v>
      </c>
      <c r="D3609" t="s">
        <v>583</v>
      </c>
      <c r="E3609" t="s">
        <v>584</v>
      </c>
      <c r="F3609" t="s">
        <v>5396</v>
      </c>
      <c r="G3609" t="s">
        <v>2717</v>
      </c>
      <c r="H3609" t="s">
        <v>169</v>
      </c>
      <c r="I3609" t="s">
        <v>123</v>
      </c>
      <c r="J3609" t="s">
        <v>37</v>
      </c>
      <c r="K3609" t="s">
        <v>586</v>
      </c>
      <c r="L3609" t="s">
        <v>39</v>
      </c>
      <c r="M3609">
        <v>3129792</v>
      </c>
      <c r="N3609">
        <v>0</v>
      </c>
      <c r="O3609">
        <v>3129792</v>
      </c>
      <c r="P3609">
        <v>0</v>
      </c>
      <c r="Q3609" t="s">
        <v>2477</v>
      </c>
      <c r="R3609" t="s">
        <v>3200</v>
      </c>
      <c r="S3609" t="s">
        <v>5483</v>
      </c>
      <c r="T3609" t="s">
        <v>588</v>
      </c>
      <c r="U3609" t="s">
        <v>5484</v>
      </c>
      <c r="V3609" t="s">
        <v>5485</v>
      </c>
      <c r="W3609" t="s">
        <v>588</v>
      </c>
      <c r="X3609" t="str">
        <f t="shared" si="56"/>
        <v>Funcionamiento</v>
      </c>
      <c r="Y3609" t="s">
        <v>2717</v>
      </c>
    </row>
    <row r="3610" spans="1:25" x14ac:dyDescent="0.2">
      <c r="A3610" t="s">
        <v>3200</v>
      </c>
      <c r="B3610" t="s">
        <v>4651</v>
      </c>
      <c r="C3610" s="71" t="s">
        <v>5482</v>
      </c>
      <c r="D3610" t="s">
        <v>583</v>
      </c>
      <c r="E3610" t="s">
        <v>584</v>
      </c>
      <c r="F3610" t="s">
        <v>5396</v>
      </c>
      <c r="G3610" t="s">
        <v>2717</v>
      </c>
      <c r="H3610" t="s">
        <v>181</v>
      </c>
      <c r="I3610" t="s">
        <v>135</v>
      </c>
      <c r="J3610" t="s">
        <v>37</v>
      </c>
      <c r="K3610" t="s">
        <v>586</v>
      </c>
      <c r="L3610" t="s">
        <v>39</v>
      </c>
      <c r="M3610">
        <v>2354967</v>
      </c>
      <c r="N3610">
        <v>0</v>
      </c>
      <c r="O3610">
        <v>2354967</v>
      </c>
      <c r="P3610">
        <v>0</v>
      </c>
      <c r="Q3610" t="s">
        <v>2477</v>
      </c>
      <c r="R3610" t="s">
        <v>3200</v>
      </c>
      <c r="S3610" t="s">
        <v>5483</v>
      </c>
      <c r="T3610" t="s">
        <v>588</v>
      </c>
      <c r="U3610" t="s">
        <v>5484</v>
      </c>
      <c r="V3610" t="s">
        <v>5485</v>
      </c>
      <c r="W3610" t="s">
        <v>588</v>
      </c>
      <c r="X3610" t="str">
        <f t="shared" si="56"/>
        <v>Funcionamiento</v>
      </c>
      <c r="Y3610" t="s">
        <v>2717</v>
      </c>
    </row>
    <row r="3611" spans="1:25" x14ac:dyDescent="0.2">
      <c r="A3611" t="s">
        <v>3200</v>
      </c>
      <c r="B3611" t="s">
        <v>4651</v>
      </c>
      <c r="C3611" s="71" t="s">
        <v>5482</v>
      </c>
      <c r="D3611" t="s">
        <v>583</v>
      </c>
      <c r="E3611" t="s">
        <v>584</v>
      </c>
      <c r="F3611" t="s">
        <v>5396</v>
      </c>
      <c r="G3611" t="s">
        <v>2717</v>
      </c>
      <c r="H3611" t="s">
        <v>180</v>
      </c>
      <c r="I3611" t="s">
        <v>134</v>
      </c>
      <c r="J3611" t="s">
        <v>37</v>
      </c>
      <c r="K3611" t="s">
        <v>586</v>
      </c>
      <c r="L3611" t="s">
        <v>39</v>
      </c>
      <c r="M3611">
        <v>644153</v>
      </c>
      <c r="N3611">
        <v>0</v>
      </c>
      <c r="O3611">
        <v>644153</v>
      </c>
      <c r="P3611">
        <v>0</v>
      </c>
      <c r="Q3611" t="s">
        <v>2477</v>
      </c>
      <c r="R3611" t="s">
        <v>3200</v>
      </c>
      <c r="S3611" t="s">
        <v>5483</v>
      </c>
      <c r="T3611" t="s">
        <v>588</v>
      </c>
      <c r="U3611" t="s">
        <v>5484</v>
      </c>
      <c r="V3611" t="s">
        <v>5485</v>
      </c>
      <c r="W3611" t="s">
        <v>588</v>
      </c>
      <c r="X3611" t="str">
        <f t="shared" si="56"/>
        <v>Funcionamiento</v>
      </c>
      <c r="Y3611" t="s">
        <v>2717</v>
      </c>
    </row>
    <row r="3612" spans="1:25" x14ac:dyDescent="0.2">
      <c r="A3612" t="s">
        <v>3200</v>
      </c>
      <c r="B3612" t="s">
        <v>4651</v>
      </c>
      <c r="C3612" s="71" t="s">
        <v>5482</v>
      </c>
      <c r="D3612" t="s">
        <v>583</v>
      </c>
      <c r="E3612" t="s">
        <v>584</v>
      </c>
      <c r="F3612" t="s">
        <v>5396</v>
      </c>
      <c r="G3612" t="s">
        <v>2717</v>
      </c>
      <c r="H3612" t="s">
        <v>166</v>
      </c>
      <c r="I3612" t="s">
        <v>120</v>
      </c>
      <c r="J3612" t="s">
        <v>37</v>
      </c>
      <c r="K3612" t="s">
        <v>586</v>
      </c>
      <c r="L3612" t="s">
        <v>39</v>
      </c>
      <c r="M3612">
        <v>2015990</v>
      </c>
      <c r="N3612">
        <v>0</v>
      </c>
      <c r="O3612">
        <v>2015990</v>
      </c>
      <c r="P3612">
        <v>0</v>
      </c>
      <c r="Q3612" t="s">
        <v>2477</v>
      </c>
      <c r="R3612" t="s">
        <v>3200</v>
      </c>
      <c r="S3612" t="s">
        <v>5483</v>
      </c>
      <c r="T3612" t="s">
        <v>588</v>
      </c>
      <c r="U3612" t="s">
        <v>5484</v>
      </c>
      <c r="V3612" t="s">
        <v>5485</v>
      </c>
      <c r="W3612" t="s">
        <v>588</v>
      </c>
      <c r="X3612" t="str">
        <f t="shared" si="56"/>
        <v>Funcionamiento</v>
      </c>
      <c r="Y3612" t="s">
        <v>2717</v>
      </c>
    </row>
    <row r="3613" spans="1:25" x14ac:dyDescent="0.2">
      <c r="A3613" t="s">
        <v>3200</v>
      </c>
      <c r="B3613" t="s">
        <v>4651</v>
      </c>
      <c r="C3613" s="71" t="s">
        <v>5482</v>
      </c>
      <c r="D3613" t="s">
        <v>583</v>
      </c>
      <c r="E3613" t="s">
        <v>584</v>
      </c>
      <c r="F3613" t="s">
        <v>5396</v>
      </c>
      <c r="G3613" t="s">
        <v>2717</v>
      </c>
      <c r="H3613" t="s">
        <v>178</v>
      </c>
      <c r="I3613" t="s">
        <v>132</v>
      </c>
      <c r="J3613" t="s">
        <v>37</v>
      </c>
      <c r="K3613" t="s">
        <v>586</v>
      </c>
      <c r="L3613" t="s">
        <v>39</v>
      </c>
      <c r="M3613">
        <v>9011231</v>
      </c>
      <c r="N3613">
        <v>0</v>
      </c>
      <c r="O3613">
        <v>9011231</v>
      </c>
      <c r="P3613">
        <v>0</v>
      </c>
      <c r="Q3613" t="s">
        <v>2477</v>
      </c>
      <c r="R3613" t="s">
        <v>3200</v>
      </c>
      <c r="S3613" t="s">
        <v>5483</v>
      </c>
      <c r="T3613" t="s">
        <v>588</v>
      </c>
      <c r="U3613" t="s">
        <v>5484</v>
      </c>
      <c r="V3613" t="s">
        <v>5485</v>
      </c>
      <c r="W3613" t="s">
        <v>588</v>
      </c>
      <c r="X3613" t="str">
        <f t="shared" si="56"/>
        <v>Funcionamiento</v>
      </c>
      <c r="Y3613" t="s">
        <v>2717</v>
      </c>
    </row>
    <row r="3614" spans="1:25" x14ac:dyDescent="0.2">
      <c r="A3614" t="s">
        <v>3146</v>
      </c>
      <c r="B3614" t="s">
        <v>4651</v>
      </c>
      <c r="C3614" s="71" t="s">
        <v>5486</v>
      </c>
      <c r="D3614" t="s">
        <v>583</v>
      </c>
      <c r="E3614" t="s">
        <v>584</v>
      </c>
      <c r="F3614" t="s">
        <v>5396</v>
      </c>
      <c r="G3614" t="s">
        <v>2717</v>
      </c>
      <c r="H3614" t="s">
        <v>177</v>
      </c>
      <c r="I3614" t="s">
        <v>131</v>
      </c>
      <c r="J3614" t="s">
        <v>37</v>
      </c>
      <c r="K3614" t="s">
        <v>586</v>
      </c>
      <c r="L3614" t="s">
        <v>39</v>
      </c>
      <c r="M3614">
        <v>3606000</v>
      </c>
      <c r="N3614">
        <v>0</v>
      </c>
      <c r="O3614">
        <v>3606000</v>
      </c>
      <c r="P3614">
        <v>0</v>
      </c>
      <c r="Q3614" t="s">
        <v>2753</v>
      </c>
      <c r="R3614" t="s">
        <v>3146</v>
      </c>
      <c r="S3614" t="s">
        <v>4798</v>
      </c>
      <c r="T3614" t="s">
        <v>588</v>
      </c>
      <c r="U3614" t="s">
        <v>5487</v>
      </c>
      <c r="V3614" t="s">
        <v>5488</v>
      </c>
      <c r="W3614" t="s">
        <v>588</v>
      </c>
      <c r="X3614" t="str">
        <f t="shared" si="56"/>
        <v>Funcionamiento</v>
      </c>
      <c r="Y3614" t="s">
        <v>2717</v>
      </c>
    </row>
    <row r="3615" spans="1:25" x14ac:dyDescent="0.2">
      <c r="A3615" t="s">
        <v>3146</v>
      </c>
      <c r="B3615" t="s">
        <v>4651</v>
      </c>
      <c r="C3615" s="71" t="s">
        <v>5486</v>
      </c>
      <c r="D3615" t="s">
        <v>583</v>
      </c>
      <c r="E3615" t="s">
        <v>584</v>
      </c>
      <c r="F3615" t="s">
        <v>5396</v>
      </c>
      <c r="G3615" t="s">
        <v>2717</v>
      </c>
      <c r="H3615" t="s">
        <v>176</v>
      </c>
      <c r="I3615" t="s">
        <v>130</v>
      </c>
      <c r="J3615" t="s">
        <v>37</v>
      </c>
      <c r="K3615" t="s">
        <v>586</v>
      </c>
      <c r="L3615" t="s">
        <v>39</v>
      </c>
      <c r="M3615">
        <v>5407700</v>
      </c>
      <c r="N3615">
        <v>0</v>
      </c>
      <c r="O3615">
        <v>5407700</v>
      </c>
      <c r="P3615">
        <v>0</v>
      </c>
      <c r="Q3615" t="s">
        <v>2753</v>
      </c>
      <c r="R3615" t="s">
        <v>3146</v>
      </c>
      <c r="S3615" t="s">
        <v>4798</v>
      </c>
      <c r="T3615" t="s">
        <v>588</v>
      </c>
      <c r="U3615" t="s">
        <v>5487</v>
      </c>
      <c r="V3615" t="s">
        <v>5488</v>
      </c>
      <c r="W3615" t="s">
        <v>588</v>
      </c>
      <c r="X3615" t="str">
        <f t="shared" si="56"/>
        <v>Funcionamiento</v>
      </c>
      <c r="Y3615" t="s">
        <v>2717</v>
      </c>
    </row>
    <row r="3616" spans="1:25" x14ac:dyDescent="0.2">
      <c r="A3616" t="s">
        <v>3146</v>
      </c>
      <c r="B3616" t="s">
        <v>4651</v>
      </c>
      <c r="C3616" s="71" t="s">
        <v>5486</v>
      </c>
      <c r="D3616" t="s">
        <v>583</v>
      </c>
      <c r="E3616" t="s">
        <v>584</v>
      </c>
      <c r="F3616" t="s">
        <v>5396</v>
      </c>
      <c r="G3616" t="s">
        <v>2717</v>
      </c>
      <c r="H3616" t="s">
        <v>174</v>
      </c>
      <c r="I3616" t="s">
        <v>128</v>
      </c>
      <c r="J3616" t="s">
        <v>37</v>
      </c>
      <c r="K3616" t="s">
        <v>586</v>
      </c>
      <c r="L3616" t="s">
        <v>39</v>
      </c>
      <c r="M3616">
        <v>7209100</v>
      </c>
      <c r="N3616">
        <v>0</v>
      </c>
      <c r="O3616">
        <v>7209100</v>
      </c>
      <c r="P3616">
        <v>0</v>
      </c>
      <c r="Q3616" t="s">
        <v>2753</v>
      </c>
      <c r="R3616" t="s">
        <v>3146</v>
      </c>
      <c r="S3616" t="s">
        <v>4798</v>
      </c>
      <c r="T3616" t="s">
        <v>588</v>
      </c>
      <c r="U3616" t="s">
        <v>5487</v>
      </c>
      <c r="V3616" t="s">
        <v>5488</v>
      </c>
      <c r="W3616" t="s">
        <v>588</v>
      </c>
      <c r="X3616" t="str">
        <f t="shared" si="56"/>
        <v>Funcionamiento</v>
      </c>
      <c r="Y3616" t="s">
        <v>2717</v>
      </c>
    </row>
    <row r="3617" spans="1:25" x14ac:dyDescent="0.2">
      <c r="A3617" t="s">
        <v>3146</v>
      </c>
      <c r="B3617" t="s">
        <v>4651</v>
      </c>
      <c r="C3617" s="71" t="s">
        <v>5486</v>
      </c>
      <c r="D3617" t="s">
        <v>583</v>
      </c>
      <c r="E3617" t="s">
        <v>584</v>
      </c>
      <c r="F3617" t="s">
        <v>5396</v>
      </c>
      <c r="G3617" t="s">
        <v>2717</v>
      </c>
      <c r="H3617" t="s">
        <v>173</v>
      </c>
      <c r="I3617" t="s">
        <v>127</v>
      </c>
      <c r="J3617" t="s">
        <v>37</v>
      </c>
      <c r="K3617" t="s">
        <v>586</v>
      </c>
      <c r="L3617" t="s">
        <v>39</v>
      </c>
      <c r="M3617">
        <v>6840300</v>
      </c>
      <c r="N3617">
        <v>0</v>
      </c>
      <c r="O3617">
        <v>6840300</v>
      </c>
      <c r="P3617">
        <v>0</v>
      </c>
      <c r="Q3617" t="s">
        <v>2753</v>
      </c>
      <c r="R3617" t="s">
        <v>3146</v>
      </c>
      <c r="S3617" t="s">
        <v>4798</v>
      </c>
      <c r="T3617" t="s">
        <v>588</v>
      </c>
      <c r="U3617" t="s">
        <v>5487</v>
      </c>
      <c r="V3617" t="s">
        <v>5488</v>
      </c>
      <c r="W3617" t="s">
        <v>588</v>
      </c>
      <c r="X3617" t="str">
        <f t="shared" si="56"/>
        <v>Funcionamiento</v>
      </c>
      <c r="Y3617" t="s">
        <v>2717</v>
      </c>
    </row>
    <row r="3618" spans="1:25" x14ac:dyDescent="0.2">
      <c r="A3618" t="s">
        <v>3146</v>
      </c>
      <c r="B3618" t="s">
        <v>4651</v>
      </c>
      <c r="C3618" s="71" t="s">
        <v>5486</v>
      </c>
      <c r="D3618" t="s">
        <v>583</v>
      </c>
      <c r="E3618" t="s">
        <v>584</v>
      </c>
      <c r="F3618" t="s">
        <v>5396</v>
      </c>
      <c r="G3618" t="s">
        <v>2717</v>
      </c>
      <c r="H3618" t="s">
        <v>172</v>
      </c>
      <c r="I3618" t="s">
        <v>126</v>
      </c>
      <c r="J3618" t="s">
        <v>37</v>
      </c>
      <c r="K3618" t="s">
        <v>586</v>
      </c>
      <c r="L3618" t="s">
        <v>39</v>
      </c>
      <c r="M3618">
        <v>9656000</v>
      </c>
      <c r="N3618">
        <v>0</v>
      </c>
      <c r="O3618">
        <v>9656000</v>
      </c>
      <c r="P3618">
        <v>0</v>
      </c>
      <c r="Q3618" t="s">
        <v>2753</v>
      </c>
      <c r="R3618" t="s">
        <v>3146</v>
      </c>
      <c r="S3618" t="s">
        <v>4798</v>
      </c>
      <c r="T3618" t="s">
        <v>588</v>
      </c>
      <c r="U3618" t="s">
        <v>5487</v>
      </c>
      <c r="V3618" t="s">
        <v>5488</v>
      </c>
      <c r="W3618" t="s">
        <v>588</v>
      </c>
      <c r="X3618" t="str">
        <f t="shared" si="56"/>
        <v>Funcionamiento</v>
      </c>
      <c r="Y3618" t="s">
        <v>2717</v>
      </c>
    </row>
    <row r="3619" spans="1:25" x14ac:dyDescent="0.2">
      <c r="A3619" t="s">
        <v>3146</v>
      </c>
      <c r="B3619" t="s">
        <v>4651</v>
      </c>
      <c r="C3619" s="71" t="s">
        <v>5486</v>
      </c>
      <c r="D3619" t="s">
        <v>583</v>
      </c>
      <c r="E3619" t="s">
        <v>584</v>
      </c>
      <c r="F3619" t="s">
        <v>5396</v>
      </c>
      <c r="G3619" t="s">
        <v>2717</v>
      </c>
      <c r="H3619" t="s">
        <v>175</v>
      </c>
      <c r="I3619" t="s">
        <v>129</v>
      </c>
      <c r="J3619" t="s">
        <v>37</v>
      </c>
      <c r="K3619" t="s">
        <v>586</v>
      </c>
      <c r="L3619" t="s">
        <v>39</v>
      </c>
      <c r="M3619">
        <v>1285400</v>
      </c>
      <c r="N3619">
        <v>0</v>
      </c>
      <c r="O3619">
        <v>1285400</v>
      </c>
      <c r="P3619">
        <v>0</v>
      </c>
      <c r="Q3619" t="s">
        <v>2753</v>
      </c>
      <c r="R3619" t="s">
        <v>3146</v>
      </c>
      <c r="S3619" t="s">
        <v>4798</v>
      </c>
      <c r="T3619" t="s">
        <v>588</v>
      </c>
      <c r="U3619" t="s">
        <v>5487</v>
      </c>
      <c r="V3619" t="s">
        <v>5488</v>
      </c>
      <c r="W3619" t="s">
        <v>588</v>
      </c>
      <c r="X3619" t="str">
        <f t="shared" si="56"/>
        <v>Funcionamiento</v>
      </c>
      <c r="Y3619" t="s">
        <v>2717</v>
      </c>
    </row>
    <row r="3620" spans="1:25" x14ac:dyDescent="0.2">
      <c r="A3620" t="s">
        <v>3211</v>
      </c>
      <c r="B3620" t="s">
        <v>4661</v>
      </c>
      <c r="C3620" s="71" t="s">
        <v>5489</v>
      </c>
      <c r="D3620" t="s">
        <v>583</v>
      </c>
      <c r="E3620" t="s">
        <v>584</v>
      </c>
      <c r="F3620" t="s">
        <v>3144</v>
      </c>
      <c r="G3620" t="s">
        <v>2717</v>
      </c>
      <c r="H3620" t="s">
        <v>200</v>
      </c>
      <c r="I3620" t="s">
        <v>161</v>
      </c>
      <c r="J3620" t="s">
        <v>37</v>
      </c>
      <c r="K3620" t="s">
        <v>586</v>
      </c>
      <c r="L3620" t="s">
        <v>39</v>
      </c>
      <c r="M3620">
        <v>5941420</v>
      </c>
      <c r="N3620">
        <v>1600909</v>
      </c>
      <c r="O3620">
        <v>7542329</v>
      </c>
      <c r="P3620">
        <v>527989</v>
      </c>
      <c r="Q3620" t="s">
        <v>2754</v>
      </c>
      <c r="R3620" t="s">
        <v>3211</v>
      </c>
      <c r="S3620" t="s">
        <v>4827</v>
      </c>
      <c r="T3620" t="s">
        <v>5490</v>
      </c>
      <c r="U3620" t="s">
        <v>5491</v>
      </c>
      <c r="V3620" t="s">
        <v>5492</v>
      </c>
      <c r="W3620" t="s">
        <v>588</v>
      </c>
      <c r="X3620" t="str">
        <f t="shared" si="56"/>
        <v>Inversión</v>
      </c>
      <c r="Y3620" t="s">
        <v>585</v>
      </c>
    </row>
    <row r="3621" spans="1:25" x14ac:dyDescent="0.2">
      <c r="A3621" t="s">
        <v>3215</v>
      </c>
      <c r="B3621" t="s">
        <v>3827</v>
      </c>
      <c r="C3621" s="71" t="s">
        <v>5493</v>
      </c>
      <c r="D3621" t="s">
        <v>583</v>
      </c>
      <c r="E3621" t="s">
        <v>584</v>
      </c>
      <c r="F3621" t="s">
        <v>3087</v>
      </c>
      <c r="G3621" t="s">
        <v>2717</v>
      </c>
      <c r="H3621" t="s">
        <v>197</v>
      </c>
      <c r="I3621" t="s">
        <v>155</v>
      </c>
      <c r="J3621" t="s">
        <v>37</v>
      </c>
      <c r="K3621" t="s">
        <v>586</v>
      </c>
      <c r="L3621" t="s">
        <v>39</v>
      </c>
      <c r="M3621">
        <v>11204061</v>
      </c>
      <c r="N3621">
        <v>0</v>
      </c>
      <c r="O3621">
        <v>11204061</v>
      </c>
      <c r="P3621">
        <v>0</v>
      </c>
      <c r="Q3621" t="s">
        <v>2755</v>
      </c>
      <c r="R3621" t="s">
        <v>3215</v>
      </c>
      <c r="S3621" t="s">
        <v>3123</v>
      </c>
      <c r="T3621" t="s">
        <v>5494</v>
      </c>
      <c r="U3621" t="s">
        <v>9355</v>
      </c>
      <c r="V3621" t="s">
        <v>9356</v>
      </c>
      <c r="W3621" t="s">
        <v>588</v>
      </c>
      <c r="X3621" t="str">
        <f t="shared" si="56"/>
        <v>Inversión</v>
      </c>
      <c r="Y3621" t="s">
        <v>626</v>
      </c>
    </row>
    <row r="3622" spans="1:25" x14ac:dyDescent="0.2">
      <c r="A3622" t="s">
        <v>3160</v>
      </c>
      <c r="B3622" t="s">
        <v>3227</v>
      </c>
      <c r="C3622" s="71" t="s">
        <v>5495</v>
      </c>
      <c r="D3622" t="s">
        <v>583</v>
      </c>
      <c r="E3622" t="s">
        <v>584</v>
      </c>
      <c r="F3622" t="s">
        <v>5396</v>
      </c>
      <c r="G3622" t="s">
        <v>2717</v>
      </c>
      <c r="H3622" t="s">
        <v>164</v>
      </c>
      <c r="I3622" t="s">
        <v>118</v>
      </c>
      <c r="J3622" t="s">
        <v>37</v>
      </c>
      <c r="K3622" t="s">
        <v>586</v>
      </c>
      <c r="L3622" t="s">
        <v>39</v>
      </c>
      <c r="M3622">
        <v>71370383</v>
      </c>
      <c r="N3622">
        <v>0</v>
      </c>
      <c r="O3622">
        <v>71370383</v>
      </c>
      <c r="P3622">
        <v>0</v>
      </c>
      <c r="Q3622" t="s">
        <v>2452</v>
      </c>
      <c r="R3622" t="s">
        <v>3160</v>
      </c>
      <c r="S3622" t="s">
        <v>5496</v>
      </c>
      <c r="T3622" t="s">
        <v>588</v>
      </c>
      <c r="U3622" t="s">
        <v>5497</v>
      </c>
      <c r="V3622" t="s">
        <v>5498</v>
      </c>
      <c r="W3622" t="s">
        <v>588</v>
      </c>
      <c r="X3622" t="str">
        <f t="shared" si="56"/>
        <v>Funcionamiento</v>
      </c>
      <c r="Y3622" t="s">
        <v>2717</v>
      </c>
    </row>
    <row r="3623" spans="1:25" x14ac:dyDescent="0.2">
      <c r="A3623" t="s">
        <v>3160</v>
      </c>
      <c r="B3623" t="s">
        <v>3227</v>
      </c>
      <c r="C3623" s="71" t="s">
        <v>5495</v>
      </c>
      <c r="D3623" t="s">
        <v>583</v>
      </c>
      <c r="E3623" t="s">
        <v>584</v>
      </c>
      <c r="F3623" t="s">
        <v>5396</v>
      </c>
      <c r="G3623" t="s">
        <v>2717</v>
      </c>
      <c r="H3623" t="s">
        <v>180</v>
      </c>
      <c r="I3623" t="s">
        <v>134</v>
      </c>
      <c r="J3623" t="s">
        <v>37</v>
      </c>
      <c r="K3623" t="s">
        <v>586</v>
      </c>
      <c r="L3623" t="s">
        <v>39</v>
      </c>
      <c r="M3623">
        <v>212547</v>
      </c>
      <c r="N3623">
        <v>0</v>
      </c>
      <c r="O3623">
        <v>212547</v>
      </c>
      <c r="P3623">
        <v>0</v>
      </c>
      <c r="Q3623" t="s">
        <v>2452</v>
      </c>
      <c r="R3623" t="s">
        <v>3160</v>
      </c>
      <c r="S3623" t="s">
        <v>5496</v>
      </c>
      <c r="T3623" t="s">
        <v>588</v>
      </c>
      <c r="U3623" t="s">
        <v>5497</v>
      </c>
      <c r="V3623" t="s">
        <v>5498</v>
      </c>
      <c r="W3623" t="s">
        <v>588</v>
      </c>
      <c r="X3623" t="str">
        <f t="shared" si="56"/>
        <v>Funcionamiento</v>
      </c>
      <c r="Y3623" t="s">
        <v>2717</v>
      </c>
    </row>
    <row r="3624" spans="1:25" x14ac:dyDescent="0.2">
      <c r="A3624" t="s">
        <v>3160</v>
      </c>
      <c r="B3624" t="s">
        <v>3227</v>
      </c>
      <c r="C3624" s="71" t="s">
        <v>5495</v>
      </c>
      <c r="D3624" t="s">
        <v>583</v>
      </c>
      <c r="E3624" t="s">
        <v>584</v>
      </c>
      <c r="F3624" t="s">
        <v>5396</v>
      </c>
      <c r="G3624" t="s">
        <v>2717</v>
      </c>
      <c r="H3624" t="s">
        <v>166</v>
      </c>
      <c r="I3624" t="s">
        <v>120</v>
      </c>
      <c r="J3624" t="s">
        <v>37</v>
      </c>
      <c r="K3624" t="s">
        <v>586</v>
      </c>
      <c r="L3624" t="s">
        <v>39</v>
      </c>
      <c r="M3624">
        <v>1874978</v>
      </c>
      <c r="N3624">
        <v>0</v>
      </c>
      <c r="O3624">
        <v>1874978</v>
      </c>
      <c r="P3624">
        <v>0</v>
      </c>
      <c r="Q3624" t="s">
        <v>2452</v>
      </c>
      <c r="R3624" t="s">
        <v>3160</v>
      </c>
      <c r="S3624" t="s">
        <v>5496</v>
      </c>
      <c r="T3624" t="s">
        <v>588</v>
      </c>
      <c r="U3624" t="s">
        <v>5497</v>
      </c>
      <c r="V3624" t="s">
        <v>5498</v>
      </c>
      <c r="W3624" t="s">
        <v>588</v>
      </c>
      <c r="X3624" t="str">
        <f t="shared" si="56"/>
        <v>Funcionamiento</v>
      </c>
      <c r="Y3624" t="s">
        <v>2717</v>
      </c>
    </row>
    <row r="3625" spans="1:25" x14ac:dyDescent="0.2">
      <c r="A3625" t="s">
        <v>3160</v>
      </c>
      <c r="B3625" t="s">
        <v>3227</v>
      </c>
      <c r="C3625" s="71" t="s">
        <v>5495</v>
      </c>
      <c r="D3625" t="s">
        <v>583</v>
      </c>
      <c r="E3625" t="s">
        <v>584</v>
      </c>
      <c r="F3625" t="s">
        <v>5396</v>
      </c>
      <c r="G3625" t="s">
        <v>2717</v>
      </c>
      <c r="H3625" t="s">
        <v>169</v>
      </c>
      <c r="I3625" t="s">
        <v>123</v>
      </c>
      <c r="J3625" t="s">
        <v>37</v>
      </c>
      <c r="K3625" t="s">
        <v>586</v>
      </c>
      <c r="L3625" t="s">
        <v>39</v>
      </c>
      <c r="M3625">
        <v>2494044</v>
      </c>
      <c r="N3625">
        <v>0</v>
      </c>
      <c r="O3625">
        <v>2494044</v>
      </c>
      <c r="P3625">
        <v>0</v>
      </c>
      <c r="Q3625" t="s">
        <v>2452</v>
      </c>
      <c r="R3625" t="s">
        <v>3160</v>
      </c>
      <c r="S3625" t="s">
        <v>5496</v>
      </c>
      <c r="T3625" t="s">
        <v>588</v>
      </c>
      <c r="U3625" t="s">
        <v>5497</v>
      </c>
      <c r="V3625" t="s">
        <v>5498</v>
      </c>
      <c r="W3625" t="s">
        <v>588</v>
      </c>
      <c r="X3625" t="str">
        <f t="shared" si="56"/>
        <v>Funcionamiento</v>
      </c>
      <c r="Y3625" t="s">
        <v>2717</v>
      </c>
    </row>
    <row r="3626" spans="1:25" x14ac:dyDescent="0.2">
      <c r="A3626" t="s">
        <v>3160</v>
      </c>
      <c r="B3626" t="s">
        <v>3227</v>
      </c>
      <c r="C3626" s="71" t="s">
        <v>5495</v>
      </c>
      <c r="D3626" t="s">
        <v>583</v>
      </c>
      <c r="E3626" t="s">
        <v>584</v>
      </c>
      <c r="F3626" t="s">
        <v>5396</v>
      </c>
      <c r="G3626" t="s">
        <v>2717</v>
      </c>
      <c r="H3626" t="s">
        <v>181</v>
      </c>
      <c r="I3626" t="s">
        <v>135</v>
      </c>
      <c r="J3626" t="s">
        <v>37</v>
      </c>
      <c r="K3626" t="s">
        <v>586</v>
      </c>
      <c r="L3626" t="s">
        <v>39</v>
      </c>
      <c r="M3626">
        <v>2354967</v>
      </c>
      <c r="N3626">
        <v>0</v>
      </c>
      <c r="O3626">
        <v>2354967</v>
      </c>
      <c r="P3626">
        <v>0</v>
      </c>
      <c r="Q3626" t="s">
        <v>2452</v>
      </c>
      <c r="R3626" t="s">
        <v>3160</v>
      </c>
      <c r="S3626" t="s">
        <v>5496</v>
      </c>
      <c r="T3626" t="s">
        <v>588</v>
      </c>
      <c r="U3626" t="s">
        <v>5497</v>
      </c>
      <c r="V3626" t="s">
        <v>5498</v>
      </c>
      <c r="W3626" t="s">
        <v>588</v>
      </c>
      <c r="X3626" t="str">
        <f t="shared" si="56"/>
        <v>Funcionamiento</v>
      </c>
      <c r="Y3626" t="s">
        <v>2717</v>
      </c>
    </row>
    <row r="3627" spans="1:25" x14ac:dyDescent="0.2">
      <c r="A3627" t="s">
        <v>3160</v>
      </c>
      <c r="B3627" t="s">
        <v>3227</v>
      </c>
      <c r="C3627" s="71" t="s">
        <v>5495</v>
      </c>
      <c r="D3627" t="s">
        <v>583</v>
      </c>
      <c r="E3627" t="s">
        <v>584</v>
      </c>
      <c r="F3627" t="s">
        <v>5396</v>
      </c>
      <c r="G3627" t="s">
        <v>2717</v>
      </c>
      <c r="H3627" t="s">
        <v>178</v>
      </c>
      <c r="I3627" t="s">
        <v>132</v>
      </c>
      <c r="J3627" t="s">
        <v>37</v>
      </c>
      <c r="K3627" t="s">
        <v>586</v>
      </c>
      <c r="L3627" t="s">
        <v>39</v>
      </c>
      <c r="M3627">
        <v>2993689</v>
      </c>
      <c r="N3627">
        <v>0</v>
      </c>
      <c r="O3627">
        <v>2993689</v>
      </c>
      <c r="P3627">
        <v>0</v>
      </c>
      <c r="Q3627" t="s">
        <v>2452</v>
      </c>
      <c r="R3627" t="s">
        <v>3160</v>
      </c>
      <c r="S3627" t="s">
        <v>5496</v>
      </c>
      <c r="T3627" t="s">
        <v>588</v>
      </c>
      <c r="U3627" t="s">
        <v>5497</v>
      </c>
      <c r="V3627" t="s">
        <v>5498</v>
      </c>
      <c r="W3627" t="s">
        <v>588</v>
      </c>
      <c r="X3627" t="str">
        <f t="shared" si="56"/>
        <v>Funcionamiento</v>
      </c>
      <c r="Y3627" t="s">
        <v>2717</v>
      </c>
    </row>
    <row r="3628" spans="1:25" x14ac:dyDescent="0.2">
      <c r="A3628" t="s">
        <v>3160</v>
      </c>
      <c r="B3628" t="s">
        <v>3227</v>
      </c>
      <c r="C3628" s="71" t="s">
        <v>5495</v>
      </c>
      <c r="D3628" t="s">
        <v>583</v>
      </c>
      <c r="E3628" t="s">
        <v>584</v>
      </c>
      <c r="F3628" t="s">
        <v>5396</v>
      </c>
      <c r="G3628" t="s">
        <v>2717</v>
      </c>
      <c r="H3628" t="s">
        <v>171</v>
      </c>
      <c r="I3628" t="s">
        <v>125</v>
      </c>
      <c r="J3628" t="s">
        <v>37</v>
      </c>
      <c r="K3628" t="s">
        <v>586</v>
      </c>
      <c r="L3628" t="s">
        <v>39</v>
      </c>
      <c r="M3628">
        <v>2263185</v>
      </c>
      <c r="N3628">
        <v>0</v>
      </c>
      <c r="O3628">
        <v>2263185</v>
      </c>
      <c r="P3628">
        <v>0</v>
      </c>
      <c r="Q3628" t="s">
        <v>2452</v>
      </c>
      <c r="R3628" t="s">
        <v>3160</v>
      </c>
      <c r="S3628" t="s">
        <v>5496</v>
      </c>
      <c r="T3628" t="s">
        <v>588</v>
      </c>
      <c r="U3628" t="s">
        <v>5497</v>
      </c>
      <c r="V3628" t="s">
        <v>5498</v>
      </c>
      <c r="W3628" t="s">
        <v>588</v>
      </c>
      <c r="X3628" t="str">
        <f t="shared" si="56"/>
        <v>Funcionamiento</v>
      </c>
      <c r="Y3628" t="s">
        <v>2717</v>
      </c>
    </row>
    <row r="3629" spans="1:25" x14ac:dyDescent="0.2">
      <c r="A3629" t="s">
        <v>3160</v>
      </c>
      <c r="B3629" t="s">
        <v>3227</v>
      </c>
      <c r="C3629" s="71" t="s">
        <v>5495</v>
      </c>
      <c r="D3629" t="s">
        <v>583</v>
      </c>
      <c r="E3629" t="s">
        <v>584</v>
      </c>
      <c r="F3629" t="s">
        <v>5396</v>
      </c>
      <c r="G3629" t="s">
        <v>2717</v>
      </c>
      <c r="H3629" t="s">
        <v>557</v>
      </c>
      <c r="I3629" t="s">
        <v>3221</v>
      </c>
      <c r="J3629" t="s">
        <v>37</v>
      </c>
      <c r="K3629" t="s">
        <v>586</v>
      </c>
      <c r="L3629" t="s">
        <v>39</v>
      </c>
      <c r="M3629">
        <v>2609062</v>
      </c>
      <c r="N3629">
        <v>0</v>
      </c>
      <c r="O3629">
        <v>2609062</v>
      </c>
      <c r="P3629">
        <v>0</v>
      </c>
      <c r="Q3629" t="s">
        <v>2452</v>
      </c>
      <c r="R3629" t="s">
        <v>3160</v>
      </c>
      <c r="S3629" t="s">
        <v>5496</v>
      </c>
      <c r="T3629" t="s">
        <v>588</v>
      </c>
      <c r="U3629" t="s">
        <v>5497</v>
      </c>
      <c r="V3629" t="s">
        <v>5498</v>
      </c>
      <c r="W3629" t="s">
        <v>588</v>
      </c>
      <c r="X3629" t="str">
        <f t="shared" si="56"/>
        <v>Funcionamiento</v>
      </c>
      <c r="Y3629" t="s">
        <v>2717</v>
      </c>
    </row>
    <row r="3630" spans="1:25" x14ac:dyDescent="0.2">
      <c r="A3630" t="s">
        <v>3150</v>
      </c>
      <c r="B3630" t="s">
        <v>3227</v>
      </c>
      <c r="C3630" s="71" t="s">
        <v>5499</v>
      </c>
      <c r="D3630" t="s">
        <v>583</v>
      </c>
      <c r="E3630" t="s">
        <v>584</v>
      </c>
      <c r="F3630" t="s">
        <v>5396</v>
      </c>
      <c r="G3630" t="s">
        <v>2717</v>
      </c>
      <c r="H3630" t="s">
        <v>172</v>
      </c>
      <c r="I3630" t="s">
        <v>126</v>
      </c>
      <c r="J3630" t="s">
        <v>37</v>
      </c>
      <c r="K3630" t="s">
        <v>586</v>
      </c>
      <c r="L3630" t="s">
        <v>39</v>
      </c>
      <c r="M3630">
        <v>9579500</v>
      </c>
      <c r="N3630">
        <v>0</v>
      </c>
      <c r="O3630">
        <v>9579500</v>
      </c>
      <c r="P3630">
        <v>0</v>
      </c>
      <c r="Q3630" t="s">
        <v>2756</v>
      </c>
      <c r="R3630" t="s">
        <v>3150</v>
      </c>
      <c r="S3630" t="s">
        <v>4813</v>
      </c>
      <c r="T3630" t="s">
        <v>588</v>
      </c>
      <c r="U3630" t="s">
        <v>5500</v>
      </c>
      <c r="V3630" t="s">
        <v>5501</v>
      </c>
      <c r="W3630" t="s">
        <v>588</v>
      </c>
      <c r="X3630" t="str">
        <f t="shared" si="56"/>
        <v>Funcionamiento</v>
      </c>
      <c r="Y3630" t="s">
        <v>2717</v>
      </c>
    </row>
    <row r="3631" spans="1:25" x14ac:dyDescent="0.2">
      <c r="A3631" t="s">
        <v>3150</v>
      </c>
      <c r="B3631" t="s">
        <v>3227</v>
      </c>
      <c r="C3631" s="71" t="s">
        <v>5499</v>
      </c>
      <c r="D3631" t="s">
        <v>583</v>
      </c>
      <c r="E3631" t="s">
        <v>584</v>
      </c>
      <c r="F3631" t="s">
        <v>5396</v>
      </c>
      <c r="G3631" t="s">
        <v>2717</v>
      </c>
      <c r="H3631" t="s">
        <v>175</v>
      </c>
      <c r="I3631" t="s">
        <v>129</v>
      </c>
      <c r="J3631" t="s">
        <v>37</v>
      </c>
      <c r="K3631" t="s">
        <v>586</v>
      </c>
      <c r="L3631" t="s">
        <v>39</v>
      </c>
      <c r="M3631">
        <v>1247400</v>
      </c>
      <c r="N3631">
        <v>0</v>
      </c>
      <c r="O3631">
        <v>1247400</v>
      </c>
      <c r="P3631">
        <v>0</v>
      </c>
      <c r="Q3631" t="s">
        <v>2756</v>
      </c>
      <c r="R3631" t="s">
        <v>3150</v>
      </c>
      <c r="S3631" t="s">
        <v>4813</v>
      </c>
      <c r="T3631" t="s">
        <v>588</v>
      </c>
      <c r="U3631" t="s">
        <v>5500</v>
      </c>
      <c r="V3631" t="s">
        <v>5501</v>
      </c>
      <c r="W3631" t="s">
        <v>588</v>
      </c>
      <c r="X3631" t="str">
        <f t="shared" si="56"/>
        <v>Funcionamiento</v>
      </c>
      <c r="Y3631" t="s">
        <v>2717</v>
      </c>
    </row>
    <row r="3632" spans="1:25" x14ac:dyDescent="0.2">
      <c r="A3632" t="s">
        <v>3150</v>
      </c>
      <c r="B3632" t="s">
        <v>3227</v>
      </c>
      <c r="C3632" s="71" t="s">
        <v>5499</v>
      </c>
      <c r="D3632" t="s">
        <v>583</v>
      </c>
      <c r="E3632" t="s">
        <v>584</v>
      </c>
      <c r="F3632" t="s">
        <v>5396</v>
      </c>
      <c r="G3632" t="s">
        <v>2717</v>
      </c>
      <c r="H3632" t="s">
        <v>173</v>
      </c>
      <c r="I3632" t="s">
        <v>127</v>
      </c>
      <c r="J3632" t="s">
        <v>37</v>
      </c>
      <c r="K3632" t="s">
        <v>586</v>
      </c>
      <c r="L3632" t="s">
        <v>39</v>
      </c>
      <c r="M3632">
        <v>6785900</v>
      </c>
      <c r="N3632">
        <v>0</v>
      </c>
      <c r="O3632">
        <v>6785900</v>
      </c>
      <c r="P3632">
        <v>0</v>
      </c>
      <c r="Q3632" t="s">
        <v>2756</v>
      </c>
      <c r="R3632" t="s">
        <v>3150</v>
      </c>
      <c r="S3632" t="s">
        <v>4813</v>
      </c>
      <c r="T3632" t="s">
        <v>588</v>
      </c>
      <c r="U3632" t="s">
        <v>5500</v>
      </c>
      <c r="V3632" t="s">
        <v>5501</v>
      </c>
      <c r="W3632" t="s">
        <v>588</v>
      </c>
      <c r="X3632" t="str">
        <f t="shared" si="56"/>
        <v>Funcionamiento</v>
      </c>
      <c r="Y3632" t="s">
        <v>2717</v>
      </c>
    </row>
    <row r="3633" spans="1:25" x14ac:dyDescent="0.2">
      <c r="A3633" t="s">
        <v>3150</v>
      </c>
      <c r="B3633" t="s">
        <v>3227</v>
      </c>
      <c r="C3633" s="71" t="s">
        <v>5499</v>
      </c>
      <c r="D3633" t="s">
        <v>583</v>
      </c>
      <c r="E3633" t="s">
        <v>584</v>
      </c>
      <c r="F3633" t="s">
        <v>5396</v>
      </c>
      <c r="G3633" t="s">
        <v>2717</v>
      </c>
      <c r="H3633" t="s">
        <v>177</v>
      </c>
      <c r="I3633" t="s">
        <v>131</v>
      </c>
      <c r="J3633" t="s">
        <v>37</v>
      </c>
      <c r="K3633" t="s">
        <v>586</v>
      </c>
      <c r="L3633" t="s">
        <v>39</v>
      </c>
      <c r="M3633">
        <v>1729200</v>
      </c>
      <c r="N3633">
        <v>0</v>
      </c>
      <c r="O3633">
        <v>1729200</v>
      </c>
      <c r="P3633">
        <v>0</v>
      </c>
      <c r="Q3633" t="s">
        <v>2756</v>
      </c>
      <c r="R3633" t="s">
        <v>3150</v>
      </c>
      <c r="S3633" t="s">
        <v>4813</v>
      </c>
      <c r="T3633" t="s">
        <v>588</v>
      </c>
      <c r="U3633" t="s">
        <v>5500</v>
      </c>
      <c r="V3633" t="s">
        <v>5501</v>
      </c>
      <c r="W3633" t="s">
        <v>588</v>
      </c>
      <c r="X3633" t="str">
        <f t="shared" si="56"/>
        <v>Funcionamiento</v>
      </c>
      <c r="Y3633" t="s">
        <v>2717</v>
      </c>
    </row>
    <row r="3634" spans="1:25" x14ac:dyDescent="0.2">
      <c r="A3634" t="s">
        <v>3150</v>
      </c>
      <c r="B3634" t="s">
        <v>3227</v>
      </c>
      <c r="C3634" s="71" t="s">
        <v>5499</v>
      </c>
      <c r="D3634" t="s">
        <v>583</v>
      </c>
      <c r="E3634" t="s">
        <v>584</v>
      </c>
      <c r="F3634" t="s">
        <v>5396</v>
      </c>
      <c r="G3634" t="s">
        <v>2717</v>
      </c>
      <c r="H3634" t="s">
        <v>174</v>
      </c>
      <c r="I3634" t="s">
        <v>128</v>
      </c>
      <c r="J3634" t="s">
        <v>37</v>
      </c>
      <c r="K3634" t="s">
        <v>586</v>
      </c>
      <c r="L3634" t="s">
        <v>39</v>
      </c>
      <c r="M3634">
        <v>3456700</v>
      </c>
      <c r="N3634">
        <v>0</v>
      </c>
      <c r="O3634">
        <v>3456700</v>
      </c>
      <c r="P3634">
        <v>0</v>
      </c>
      <c r="Q3634" t="s">
        <v>2756</v>
      </c>
      <c r="R3634" t="s">
        <v>3150</v>
      </c>
      <c r="S3634" t="s">
        <v>4813</v>
      </c>
      <c r="T3634" t="s">
        <v>588</v>
      </c>
      <c r="U3634" t="s">
        <v>5500</v>
      </c>
      <c r="V3634" t="s">
        <v>5501</v>
      </c>
      <c r="W3634" t="s">
        <v>588</v>
      </c>
      <c r="X3634" t="str">
        <f t="shared" si="56"/>
        <v>Funcionamiento</v>
      </c>
      <c r="Y3634" t="s">
        <v>2717</v>
      </c>
    </row>
    <row r="3635" spans="1:25" x14ac:dyDescent="0.2">
      <c r="A3635" t="s">
        <v>3150</v>
      </c>
      <c r="B3635" t="s">
        <v>3227</v>
      </c>
      <c r="C3635" s="71" t="s">
        <v>5499</v>
      </c>
      <c r="D3635" t="s">
        <v>583</v>
      </c>
      <c r="E3635" t="s">
        <v>584</v>
      </c>
      <c r="F3635" t="s">
        <v>5396</v>
      </c>
      <c r="G3635" t="s">
        <v>2717</v>
      </c>
      <c r="H3635" t="s">
        <v>176</v>
      </c>
      <c r="I3635" t="s">
        <v>130</v>
      </c>
      <c r="J3635" t="s">
        <v>37</v>
      </c>
      <c r="K3635" t="s">
        <v>586</v>
      </c>
      <c r="L3635" t="s">
        <v>39</v>
      </c>
      <c r="M3635">
        <v>2593500</v>
      </c>
      <c r="N3635">
        <v>0</v>
      </c>
      <c r="O3635">
        <v>2593500</v>
      </c>
      <c r="P3635">
        <v>0</v>
      </c>
      <c r="Q3635" t="s">
        <v>2756</v>
      </c>
      <c r="R3635" t="s">
        <v>3150</v>
      </c>
      <c r="S3635" t="s">
        <v>4813</v>
      </c>
      <c r="T3635" t="s">
        <v>588</v>
      </c>
      <c r="U3635" t="s">
        <v>5500</v>
      </c>
      <c r="V3635" t="s">
        <v>5501</v>
      </c>
      <c r="W3635" t="s">
        <v>588</v>
      </c>
      <c r="X3635" t="str">
        <f t="shared" si="56"/>
        <v>Funcionamiento</v>
      </c>
      <c r="Y3635" t="s">
        <v>2717</v>
      </c>
    </row>
    <row r="3636" spans="1:25" x14ac:dyDescent="0.2">
      <c r="A3636" t="s">
        <v>3223</v>
      </c>
      <c r="B3636" t="s">
        <v>3249</v>
      </c>
      <c r="C3636" s="71" t="s">
        <v>5502</v>
      </c>
      <c r="D3636" t="s">
        <v>583</v>
      </c>
      <c r="E3636" t="s">
        <v>584</v>
      </c>
      <c r="F3636" t="s">
        <v>3087</v>
      </c>
      <c r="G3636" t="s">
        <v>2717</v>
      </c>
      <c r="H3636" t="s">
        <v>197</v>
      </c>
      <c r="I3636" t="s">
        <v>155</v>
      </c>
      <c r="J3636" t="s">
        <v>48</v>
      </c>
      <c r="K3636" t="s">
        <v>596</v>
      </c>
      <c r="L3636" t="s">
        <v>39</v>
      </c>
      <c r="M3636">
        <v>32665450</v>
      </c>
      <c r="N3636">
        <v>0</v>
      </c>
      <c r="O3636">
        <v>32665450</v>
      </c>
      <c r="P3636">
        <v>13645450</v>
      </c>
      <c r="Q3636" t="s">
        <v>2983</v>
      </c>
      <c r="R3636" t="s">
        <v>3223</v>
      </c>
      <c r="S3636" t="s">
        <v>5744</v>
      </c>
      <c r="T3636" t="s">
        <v>588</v>
      </c>
      <c r="U3636" t="s">
        <v>588</v>
      </c>
      <c r="V3636" t="s">
        <v>588</v>
      </c>
      <c r="W3636" t="s">
        <v>588</v>
      </c>
      <c r="X3636" t="str">
        <f t="shared" si="56"/>
        <v>Inversión</v>
      </c>
      <c r="Y3636" t="s">
        <v>626</v>
      </c>
    </row>
    <row r="3637" spans="1:25" x14ac:dyDescent="0.2">
      <c r="A3637" t="s">
        <v>3229</v>
      </c>
      <c r="B3637" t="s">
        <v>3249</v>
      </c>
      <c r="C3637" s="71" t="s">
        <v>5503</v>
      </c>
      <c r="D3637" t="s">
        <v>583</v>
      </c>
      <c r="E3637" t="s">
        <v>584</v>
      </c>
      <c r="F3637" t="s">
        <v>5396</v>
      </c>
      <c r="G3637" t="s">
        <v>2717</v>
      </c>
      <c r="H3637" t="s">
        <v>166</v>
      </c>
      <c r="I3637" t="s">
        <v>120</v>
      </c>
      <c r="J3637" t="s">
        <v>37</v>
      </c>
      <c r="K3637" t="s">
        <v>586</v>
      </c>
      <c r="L3637" t="s">
        <v>39</v>
      </c>
      <c r="M3637">
        <v>1952094</v>
      </c>
      <c r="N3637">
        <v>0</v>
      </c>
      <c r="O3637">
        <v>1952094</v>
      </c>
      <c r="P3637">
        <v>0</v>
      </c>
      <c r="Q3637" t="s">
        <v>2984</v>
      </c>
      <c r="R3637" t="s">
        <v>3229</v>
      </c>
      <c r="S3637" t="s">
        <v>5504</v>
      </c>
      <c r="T3637" t="s">
        <v>588</v>
      </c>
      <c r="U3637" t="s">
        <v>5505</v>
      </c>
      <c r="V3637" t="s">
        <v>5506</v>
      </c>
      <c r="W3637" t="s">
        <v>588</v>
      </c>
      <c r="X3637" t="str">
        <f t="shared" si="56"/>
        <v>Funcionamiento</v>
      </c>
      <c r="Y3637" t="s">
        <v>2717</v>
      </c>
    </row>
    <row r="3638" spans="1:25" x14ac:dyDescent="0.2">
      <c r="A3638" t="s">
        <v>3229</v>
      </c>
      <c r="B3638" t="s">
        <v>3249</v>
      </c>
      <c r="C3638" s="71" t="s">
        <v>5503</v>
      </c>
      <c r="D3638" t="s">
        <v>583</v>
      </c>
      <c r="E3638" t="s">
        <v>584</v>
      </c>
      <c r="F3638" t="s">
        <v>5396</v>
      </c>
      <c r="G3638" t="s">
        <v>2717</v>
      </c>
      <c r="H3638" t="s">
        <v>178</v>
      </c>
      <c r="I3638" t="s">
        <v>132</v>
      </c>
      <c r="J3638" t="s">
        <v>37</v>
      </c>
      <c r="K3638" t="s">
        <v>586</v>
      </c>
      <c r="L3638" t="s">
        <v>39</v>
      </c>
      <c r="M3638">
        <v>1593845</v>
      </c>
      <c r="N3638">
        <v>0</v>
      </c>
      <c r="O3638">
        <v>1593845</v>
      </c>
      <c r="P3638">
        <v>0</v>
      </c>
      <c r="Q3638" t="s">
        <v>2984</v>
      </c>
      <c r="R3638" t="s">
        <v>3229</v>
      </c>
      <c r="S3638" t="s">
        <v>5504</v>
      </c>
      <c r="T3638" t="s">
        <v>588</v>
      </c>
      <c r="U3638" t="s">
        <v>5505</v>
      </c>
      <c r="V3638" t="s">
        <v>5506</v>
      </c>
      <c r="W3638" t="s">
        <v>588</v>
      </c>
      <c r="X3638" t="str">
        <f t="shared" si="56"/>
        <v>Funcionamiento</v>
      </c>
      <c r="Y3638" t="s">
        <v>2717</v>
      </c>
    </row>
    <row r="3639" spans="1:25" x14ac:dyDescent="0.2">
      <c r="A3639" t="s">
        <v>3229</v>
      </c>
      <c r="B3639" t="s">
        <v>3249</v>
      </c>
      <c r="C3639" s="71" t="s">
        <v>5503</v>
      </c>
      <c r="D3639" t="s">
        <v>583</v>
      </c>
      <c r="E3639" t="s">
        <v>584</v>
      </c>
      <c r="F3639" t="s">
        <v>5396</v>
      </c>
      <c r="G3639" t="s">
        <v>2717</v>
      </c>
      <c r="H3639" t="s">
        <v>180</v>
      </c>
      <c r="I3639" t="s">
        <v>134</v>
      </c>
      <c r="J3639" t="s">
        <v>37</v>
      </c>
      <c r="K3639" t="s">
        <v>586</v>
      </c>
      <c r="L3639" t="s">
        <v>39</v>
      </c>
      <c r="M3639">
        <v>135851</v>
      </c>
      <c r="N3639">
        <v>0</v>
      </c>
      <c r="O3639">
        <v>135851</v>
      </c>
      <c r="P3639">
        <v>0</v>
      </c>
      <c r="Q3639" t="s">
        <v>2984</v>
      </c>
      <c r="R3639" t="s">
        <v>3229</v>
      </c>
      <c r="S3639" t="s">
        <v>5504</v>
      </c>
      <c r="T3639" t="s">
        <v>588</v>
      </c>
      <c r="U3639" t="s">
        <v>5505</v>
      </c>
      <c r="V3639" t="s">
        <v>5506</v>
      </c>
      <c r="W3639" t="s">
        <v>588</v>
      </c>
      <c r="X3639" t="str">
        <f t="shared" si="56"/>
        <v>Funcionamiento</v>
      </c>
      <c r="Y3639" t="s">
        <v>2717</v>
      </c>
    </row>
    <row r="3640" spans="1:25" x14ac:dyDescent="0.2">
      <c r="A3640" t="s">
        <v>3229</v>
      </c>
      <c r="B3640" t="s">
        <v>3249</v>
      </c>
      <c r="C3640" s="71" t="s">
        <v>5503</v>
      </c>
      <c r="D3640" t="s">
        <v>583</v>
      </c>
      <c r="E3640" t="s">
        <v>584</v>
      </c>
      <c r="F3640" t="s">
        <v>5396</v>
      </c>
      <c r="G3640" t="s">
        <v>2717</v>
      </c>
      <c r="H3640" t="s">
        <v>171</v>
      </c>
      <c r="I3640" t="s">
        <v>125</v>
      </c>
      <c r="J3640" t="s">
        <v>37</v>
      </c>
      <c r="K3640" t="s">
        <v>586</v>
      </c>
      <c r="L3640" t="s">
        <v>39</v>
      </c>
      <c r="M3640">
        <v>1707691</v>
      </c>
      <c r="N3640">
        <v>0</v>
      </c>
      <c r="O3640">
        <v>1707691</v>
      </c>
      <c r="P3640">
        <v>0</v>
      </c>
      <c r="Q3640" t="s">
        <v>2984</v>
      </c>
      <c r="R3640" t="s">
        <v>3229</v>
      </c>
      <c r="S3640" t="s">
        <v>5504</v>
      </c>
      <c r="T3640" t="s">
        <v>588</v>
      </c>
      <c r="U3640" t="s">
        <v>5505</v>
      </c>
      <c r="V3640" t="s">
        <v>5506</v>
      </c>
      <c r="W3640" t="s">
        <v>588</v>
      </c>
      <c r="X3640" t="str">
        <f t="shared" si="56"/>
        <v>Funcionamiento</v>
      </c>
      <c r="Y3640" t="s">
        <v>2717</v>
      </c>
    </row>
    <row r="3641" spans="1:25" x14ac:dyDescent="0.2">
      <c r="A3641" t="s">
        <v>3229</v>
      </c>
      <c r="B3641" t="s">
        <v>3249</v>
      </c>
      <c r="C3641" s="71" t="s">
        <v>5503</v>
      </c>
      <c r="D3641" t="s">
        <v>583</v>
      </c>
      <c r="E3641" t="s">
        <v>584</v>
      </c>
      <c r="F3641" t="s">
        <v>5396</v>
      </c>
      <c r="G3641" t="s">
        <v>2717</v>
      </c>
      <c r="H3641" t="s">
        <v>557</v>
      </c>
      <c r="I3641" t="s">
        <v>3221</v>
      </c>
      <c r="J3641" t="s">
        <v>37</v>
      </c>
      <c r="K3641" t="s">
        <v>586</v>
      </c>
      <c r="L3641" t="s">
        <v>39</v>
      </c>
      <c r="M3641">
        <v>2729059</v>
      </c>
      <c r="N3641">
        <v>0</v>
      </c>
      <c r="O3641">
        <v>2729059</v>
      </c>
      <c r="P3641">
        <v>0</v>
      </c>
      <c r="Q3641" t="s">
        <v>2984</v>
      </c>
      <c r="R3641" t="s">
        <v>3229</v>
      </c>
      <c r="S3641" t="s">
        <v>5504</v>
      </c>
      <c r="T3641" t="s">
        <v>588</v>
      </c>
      <c r="U3641" t="s">
        <v>5505</v>
      </c>
      <c r="V3641" t="s">
        <v>5506</v>
      </c>
      <c r="W3641" t="s">
        <v>588</v>
      </c>
      <c r="X3641" t="str">
        <f t="shared" si="56"/>
        <v>Funcionamiento</v>
      </c>
      <c r="Y3641" t="s">
        <v>2717</v>
      </c>
    </row>
    <row r="3642" spans="1:25" x14ac:dyDescent="0.2">
      <c r="A3642" t="s">
        <v>3229</v>
      </c>
      <c r="B3642" t="s">
        <v>3249</v>
      </c>
      <c r="C3642" s="71" t="s">
        <v>5503</v>
      </c>
      <c r="D3642" t="s">
        <v>583</v>
      </c>
      <c r="E3642" t="s">
        <v>584</v>
      </c>
      <c r="F3642" t="s">
        <v>5396</v>
      </c>
      <c r="G3642" t="s">
        <v>2717</v>
      </c>
      <c r="H3642" t="s">
        <v>181</v>
      </c>
      <c r="I3642" t="s">
        <v>135</v>
      </c>
      <c r="J3642" t="s">
        <v>37</v>
      </c>
      <c r="K3642" t="s">
        <v>586</v>
      </c>
      <c r="L3642" t="s">
        <v>39</v>
      </c>
      <c r="M3642">
        <v>2354967</v>
      </c>
      <c r="N3642">
        <v>0</v>
      </c>
      <c r="O3642">
        <v>2354967</v>
      </c>
      <c r="P3642">
        <v>0</v>
      </c>
      <c r="Q3642" t="s">
        <v>2984</v>
      </c>
      <c r="R3642" t="s">
        <v>3229</v>
      </c>
      <c r="S3642" t="s">
        <v>5504</v>
      </c>
      <c r="T3642" t="s">
        <v>588</v>
      </c>
      <c r="U3642" t="s">
        <v>5505</v>
      </c>
      <c r="V3642" t="s">
        <v>5506</v>
      </c>
      <c r="W3642" t="s">
        <v>588</v>
      </c>
      <c r="X3642" t="str">
        <f t="shared" si="56"/>
        <v>Funcionamiento</v>
      </c>
      <c r="Y3642" t="s">
        <v>2717</v>
      </c>
    </row>
    <row r="3643" spans="1:25" x14ac:dyDescent="0.2">
      <c r="A3643" t="s">
        <v>3229</v>
      </c>
      <c r="B3643" t="s">
        <v>3249</v>
      </c>
      <c r="C3643" s="71" t="s">
        <v>5503</v>
      </c>
      <c r="D3643" t="s">
        <v>583</v>
      </c>
      <c r="E3643" t="s">
        <v>584</v>
      </c>
      <c r="F3643" t="s">
        <v>5396</v>
      </c>
      <c r="G3643" t="s">
        <v>2717</v>
      </c>
      <c r="H3643" t="s">
        <v>164</v>
      </c>
      <c r="I3643" t="s">
        <v>118</v>
      </c>
      <c r="J3643" t="s">
        <v>37</v>
      </c>
      <c r="K3643" t="s">
        <v>586</v>
      </c>
      <c r="L3643" t="s">
        <v>39</v>
      </c>
      <c r="M3643">
        <v>74041047</v>
      </c>
      <c r="N3643">
        <v>0</v>
      </c>
      <c r="O3643">
        <v>74041047</v>
      </c>
      <c r="P3643">
        <v>0</v>
      </c>
      <c r="Q3643" t="s">
        <v>2984</v>
      </c>
      <c r="R3643" t="s">
        <v>3229</v>
      </c>
      <c r="S3643" t="s">
        <v>5504</v>
      </c>
      <c r="T3643" t="s">
        <v>588</v>
      </c>
      <c r="U3643" t="s">
        <v>5505</v>
      </c>
      <c r="V3643" t="s">
        <v>5506</v>
      </c>
      <c r="W3643" t="s">
        <v>588</v>
      </c>
      <c r="X3643" t="str">
        <f t="shared" si="56"/>
        <v>Funcionamiento</v>
      </c>
      <c r="Y3643" t="s">
        <v>2717</v>
      </c>
    </row>
    <row r="3644" spans="1:25" x14ac:dyDescent="0.2">
      <c r="A3644" t="s">
        <v>3229</v>
      </c>
      <c r="B3644" t="s">
        <v>3249</v>
      </c>
      <c r="C3644" s="71" t="s">
        <v>5503</v>
      </c>
      <c r="D3644" t="s">
        <v>583</v>
      </c>
      <c r="E3644" t="s">
        <v>584</v>
      </c>
      <c r="F3644" t="s">
        <v>5396</v>
      </c>
      <c r="G3644" t="s">
        <v>2717</v>
      </c>
      <c r="H3644" t="s">
        <v>169</v>
      </c>
      <c r="I3644" t="s">
        <v>123</v>
      </c>
      <c r="J3644" t="s">
        <v>37</v>
      </c>
      <c r="K3644" t="s">
        <v>586</v>
      </c>
      <c r="L3644" t="s">
        <v>39</v>
      </c>
      <c r="M3644">
        <v>6418352</v>
      </c>
      <c r="N3644">
        <v>0</v>
      </c>
      <c r="O3644">
        <v>6418352</v>
      </c>
      <c r="P3644">
        <v>0</v>
      </c>
      <c r="Q3644" t="s">
        <v>2984</v>
      </c>
      <c r="R3644" t="s">
        <v>3229</v>
      </c>
      <c r="S3644" t="s">
        <v>5504</v>
      </c>
      <c r="T3644" t="s">
        <v>588</v>
      </c>
      <c r="U3644" t="s">
        <v>5505</v>
      </c>
      <c r="V3644" t="s">
        <v>5506</v>
      </c>
      <c r="W3644" t="s">
        <v>588</v>
      </c>
      <c r="X3644" t="str">
        <f t="shared" si="56"/>
        <v>Funcionamiento</v>
      </c>
      <c r="Y3644" t="s">
        <v>2717</v>
      </c>
    </row>
    <row r="3645" spans="1:25" x14ac:dyDescent="0.2">
      <c r="A3645" t="s">
        <v>3235</v>
      </c>
      <c r="B3645" t="s">
        <v>3249</v>
      </c>
      <c r="C3645" s="71" t="s">
        <v>5507</v>
      </c>
      <c r="D3645" t="s">
        <v>583</v>
      </c>
      <c r="E3645" t="s">
        <v>584</v>
      </c>
      <c r="F3645" t="s">
        <v>5396</v>
      </c>
      <c r="G3645" t="s">
        <v>2717</v>
      </c>
      <c r="H3645" t="s">
        <v>172</v>
      </c>
      <c r="I3645" t="s">
        <v>126</v>
      </c>
      <c r="J3645" t="s">
        <v>37</v>
      </c>
      <c r="K3645" t="s">
        <v>586</v>
      </c>
      <c r="L3645" t="s">
        <v>39</v>
      </c>
      <c r="M3645">
        <v>10050200</v>
      </c>
      <c r="N3645">
        <v>0</v>
      </c>
      <c r="O3645">
        <v>10050200</v>
      </c>
      <c r="P3645">
        <v>0</v>
      </c>
      <c r="Q3645" t="s">
        <v>2985</v>
      </c>
      <c r="R3645" t="s">
        <v>3235</v>
      </c>
      <c r="S3645" t="s">
        <v>5508</v>
      </c>
      <c r="T3645" t="s">
        <v>588</v>
      </c>
      <c r="U3645" t="s">
        <v>5509</v>
      </c>
      <c r="V3645" t="s">
        <v>5510</v>
      </c>
      <c r="W3645" t="s">
        <v>588</v>
      </c>
      <c r="X3645" t="str">
        <f t="shared" si="56"/>
        <v>Funcionamiento</v>
      </c>
      <c r="Y3645" t="s">
        <v>2717</v>
      </c>
    </row>
    <row r="3646" spans="1:25" x14ac:dyDescent="0.2">
      <c r="A3646" t="s">
        <v>3235</v>
      </c>
      <c r="B3646" t="s">
        <v>3249</v>
      </c>
      <c r="C3646" s="71" t="s">
        <v>5507</v>
      </c>
      <c r="D3646" t="s">
        <v>583</v>
      </c>
      <c r="E3646" t="s">
        <v>584</v>
      </c>
      <c r="F3646" t="s">
        <v>5396</v>
      </c>
      <c r="G3646" t="s">
        <v>2717</v>
      </c>
      <c r="H3646" t="s">
        <v>173</v>
      </c>
      <c r="I3646" t="s">
        <v>127</v>
      </c>
      <c r="J3646" t="s">
        <v>37</v>
      </c>
      <c r="K3646" t="s">
        <v>586</v>
      </c>
      <c r="L3646" t="s">
        <v>39</v>
      </c>
      <c r="M3646">
        <v>7119300</v>
      </c>
      <c r="N3646">
        <v>0</v>
      </c>
      <c r="O3646">
        <v>7119300</v>
      </c>
      <c r="P3646">
        <v>0</v>
      </c>
      <c r="Q3646" t="s">
        <v>2985</v>
      </c>
      <c r="R3646" t="s">
        <v>3235</v>
      </c>
      <c r="S3646" t="s">
        <v>5508</v>
      </c>
      <c r="T3646" t="s">
        <v>588</v>
      </c>
      <c r="U3646" t="s">
        <v>5509</v>
      </c>
      <c r="V3646" t="s">
        <v>5510</v>
      </c>
      <c r="W3646" t="s">
        <v>588</v>
      </c>
      <c r="X3646" t="str">
        <f t="shared" si="56"/>
        <v>Funcionamiento</v>
      </c>
      <c r="Y3646" t="s">
        <v>2717</v>
      </c>
    </row>
    <row r="3647" spans="1:25" x14ac:dyDescent="0.2">
      <c r="A3647" t="s">
        <v>3235</v>
      </c>
      <c r="B3647" t="s">
        <v>3249</v>
      </c>
      <c r="C3647" s="71" t="s">
        <v>5507</v>
      </c>
      <c r="D3647" t="s">
        <v>583</v>
      </c>
      <c r="E3647" t="s">
        <v>584</v>
      </c>
      <c r="F3647" t="s">
        <v>5396</v>
      </c>
      <c r="G3647" t="s">
        <v>2717</v>
      </c>
      <c r="H3647" t="s">
        <v>175</v>
      </c>
      <c r="I3647" t="s">
        <v>129</v>
      </c>
      <c r="J3647" t="s">
        <v>37</v>
      </c>
      <c r="K3647" t="s">
        <v>586</v>
      </c>
      <c r="L3647" t="s">
        <v>39</v>
      </c>
      <c r="M3647">
        <v>1362600</v>
      </c>
      <c r="N3647">
        <v>0</v>
      </c>
      <c r="O3647">
        <v>1362600</v>
      </c>
      <c r="P3647">
        <v>0</v>
      </c>
      <c r="Q3647" t="s">
        <v>2985</v>
      </c>
      <c r="R3647" t="s">
        <v>3235</v>
      </c>
      <c r="S3647" t="s">
        <v>5508</v>
      </c>
      <c r="T3647" t="s">
        <v>588</v>
      </c>
      <c r="U3647" t="s">
        <v>5509</v>
      </c>
      <c r="V3647" t="s">
        <v>5510</v>
      </c>
      <c r="W3647" t="s">
        <v>588</v>
      </c>
      <c r="X3647" t="str">
        <f t="shared" si="56"/>
        <v>Funcionamiento</v>
      </c>
      <c r="Y3647" t="s">
        <v>2717</v>
      </c>
    </row>
    <row r="3648" spans="1:25" x14ac:dyDescent="0.2">
      <c r="A3648" t="s">
        <v>3235</v>
      </c>
      <c r="B3648" t="s">
        <v>3249</v>
      </c>
      <c r="C3648" s="71" t="s">
        <v>5507</v>
      </c>
      <c r="D3648" t="s">
        <v>583</v>
      </c>
      <c r="E3648" t="s">
        <v>584</v>
      </c>
      <c r="F3648" t="s">
        <v>5396</v>
      </c>
      <c r="G3648" t="s">
        <v>2717</v>
      </c>
      <c r="H3648" t="s">
        <v>174</v>
      </c>
      <c r="I3648" t="s">
        <v>128</v>
      </c>
      <c r="J3648" t="s">
        <v>37</v>
      </c>
      <c r="K3648" t="s">
        <v>586</v>
      </c>
      <c r="L3648" t="s">
        <v>39</v>
      </c>
      <c r="M3648">
        <v>3643800</v>
      </c>
      <c r="N3648">
        <v>0</v>
      </c>
      <c r="O3648">
        <v>3643800</v>
      </c>
      <c r="P3648">
        <v>0</v>
      </c>
      <c r="Q3648" t="s">
        <v>2985</v>
      </c>
      <c r="R3648" t="s">
        <v>3235</v>
      </c>
      <c r="S3648" t="s">
        <v>5508</v>
      </c>
      <c r="T3648" t="s">
        <v>588</v>
      </c>
      <c r="U3648" t="s">
        <v>5509</v>
      </c>
      <c r="V3648" t="s">
        <v>5510</v>
      </c>
      <c r="W3648" t="s">
        <v>588</v>
      </c>
      <c r="X3648" t="str">
        <f t="shared" si="56"/>
        <v>Funcionamiento</v>
      </c>
      <c r="Y3648" t="s">
        <v>2717</v>
      </c>
    </row>
    <row r="3649" spans="1:25" x14ac:dyDescent="0.2">
      <c r="A3649" t="s">
        <v>3235</v>
      </c>
      <c r="B3649" t="s">
        <v>3249</v>
      </c>
      <c r="C3649" s="71" t="s">
        <v>5507</v>
      </c>
      <c r="D3649" t="s">
        <v>583</v>
      </c>
      <c r="E3649" t="s">
        <v>584</v>
      </c>
      <c r="F3649" t="s">
        <v>5396</v>
      </c>
      <c r="G3649" t="s">
        <v>2717</v>
      </c>
      <c r="H3649" t="s">
        <v>176</v>
      </c>
      <c r="I3649" t="s">
        <v>130</v>
      </c>
      <c r="J3649" t="s">
        <v>37</v>
      </c>
      <c r="K3649" t="s">
        <v>586</v>
      </c>
      <c r="L3649" t="s">
        <v>39</v>
      </c>
      <c r="M3649">
        <v>2733900</v>
      </c>
      <c r="N3649">
        <v>0</v>
      </c>
      <c r="O3649">
        <v>2733900</v>
      </c>
      <c r="P3649">
        <v>0</v>
      </c>
      <c r="Q3649" t="s">
        <v>2985</v>
      </c>
      <c r="R3649" t="s">
        <v>3235</v>
      </c>
      <c r="S3649" t="s">
        <v>5508</v>
      </c>
      <c r="T3649" t="s">
        <v>588</v>
      </c>
      <c r="U3649" t="s">
        <v>5509</v>
      </c>
      <c r="V3649" t="s">
        <v>5510</v>
      </c>
      <c r="W3649" t="s">
        <v>588</v>
      </c>
      <c r="X3649" t="str">
        <f t="shared" si="56"/>
        <v>Funcionamiento</v>
      </c>
      <c r="Y3649" t="s">
        <v>2717</v>
      </c>
    </row>
    <row r="3650" spans="1:25" x14ac:dyDescent="0.2">
      <c r="A3650" t="s">
        <v>3235</v>
      </c>
      <c r="B3650" t="s">
        <v>3249</v>
      </c>
      <c r="C3650" s="71" t="s">
        <v>5507</v>
      </c>
      <c r="D3650" t="s">
        <v>583</v>
      </c>
      <c r="E3650" t="s">
        <v>584</v>
      </c>
      <c r="F3650" t="s">
        <v>5396</v>
      </c>
      <c r="G3650" t="s">
        <v>2717</v>
      </c>
      <c r="H3650" t="s">
        <v>177</v>
      </c>
      <c r="I3650" t="s">
        <v>131</v>
      </c>
      <c r="J3650" t="s">
        <v>37</v>
      </c>
      <c r="K3650" t="s">
        <v>586</v>
      </c>
      <c r="L3650" t="s">
        <v>39</v>
      </c>
      <c r="M3650">
        <v>1822900</v>
      </c>
      <c r="N3650">
        <v>0</v>
      </c>
      <c r="O3650">
        <v>1822900</v>
      </c>
      <c r="P3650">
        <v>0</v>
      </c>
      <c r="Q3650" t="s">
        <v>2985</v>
      </c>
      <c r="R3650" t="s">
        <v>3235</v>
      </c>
      <c r="S3650" t="s">
        <v>5508</v>
      </c>
      <c r="T3650" t="s">
        <v>588</v>
      </c>
      <c r="U3650" t="s">
        <v>5509</v>
      </c>
      <c r="V3650" t="s">
        <v>5510</v>
      </c>
      <c r="W3650" t="s">
        <v>588</v>
      </c>
      <c r="X3650" t="str">
        <f t="shared" ref="X3650:X3713" si="57">IF(LEFT(H3650,1)="C","Inversión","Funcionamiento")</f>
        <v>Funcionamiento</v>
      </c>
      <c r="Y3650" t="s">
        <v>2717</v>
      </c>
    </row>
    <row r="3651" spans="1:25" x14ac:dyDescent="0.2">
      <c r="A3651" t="s">
        <v>3167</v>
      </c>
      <c r="B3651" t="s">
        <v>3704</v>
      </c>
      <c r="C3651" s="71" t="s">
        <v>5511</v>
      </c>
      <c r="D3651" t="s">
        <v>583</v>
      </c>
      <c r="E3651" t="s">
        <v>584</v>
      </c>
      <c r="F3651" t="s">
        <v>3740</v>
      </c>
      <c r="G3651" t="s">
        <v>2717</v>
      </c>
      <c r="H3651" t="s">
        <v>391</v>
      </c>
      <c r="I3651" t="s">
        <v>511</v>
      </c>
      <c r="J3651" t="s">
        <v>37</v>
      </c>
      <c r="K3651" t="s">
        <v>586</v>
      </c>
      <c r="L3651" t="s">
        <v>39</v>
      </c>
      <c r="M3651">
        <v>4379971</v>
      </c>
      <c r="N3651">
        <v>133800</v>
      </c>
      <c r="O3651">
        <v>4513771</v>
      </c>
      <c r="P3651">
        <v>344375</v>
      </c>
      <c r="Q3651" t="s">
        <v>2986</v>
      </c>
      <c r="R3651" t="s">
        <v>3167</v>
      </c>
      <c r="S3651" t="s">
        <v>4879</v>
      </c>
      <c r="T3651" t="s">
        <v>5512</v>
      </c>
      <c r="U3651" t="s">
        <v>5513</v>
      </c>
      <c r="V3651" t="s">
        <v>5514</v>
      </c>
      <c r="W3651" t="s">
        <v>3045</v>
      </c>
      <c r="X3651" t="str">
        <f t="shared" si="57"/>
        <v>Inversión</v>
      </c>
      <c r="Y3651" t="s">
        <v>629</v>
      </c>
    </row>
    <row r="3652" spans="1:25" x14ac:dyDescent="0.2">
      <c r="A3652" t="s">
        <v>3245</v>
      </c>
      <c r="B3652" t="s">
        <v>3266</v>
      </c>
      <c r="C3652" s="71" t="s">
        <v>5515</v>
      </c>
      <c r="D3652" t="s">
        <v>583</v>
      </c>
      <c r="E3652" t="s">
        <v>584</v>
      </c>
      <c r="F3652" t="s">
        <v>3090</v>
      </c>
      <c r="G3652" t="s">
        <v>2717</v>
      </c>
      <c r="H3652" t="s">
        <v>198</v>
      </c>
      <c r="I3652" t="s">
        <v>157</v>
      </c>
      <c r="J3652" t="s">
        <v>37</v>
      </c>
      <c r="K3652" t="s">
        <v>586</v>
      </c>
      <c r="L3652" t="s">
        <v>39</v>
      </c>
      <c r="M3652">
        <v>1876280</v>
      </c>
      <c r="N3652">
        <v>0</v>
      </c>
      <c r="O3652">
        <v>1876280</v>
      </c>
      <c r="P3652">
        <v>1307098</v>
      </c>
      <c r="Q3652" t="s">
        <v>2987</v>
      </c>
      <c r="R3652" t="s">
        <v>3245</v>
      </c>
      <c r="S3652" t="s">
        <v>5516</v>
      </c>
      <c r="T3652" t="s">
        <v>5517</v>
      </c>
      <c r="U3652" t="s">
        <v>5518</v>
      </c>
      <c r="V3652" t="s">
        <v>5519</v>
      </c>
      <c r="W3652" t="s">
        <v>588</v>
      </c>
      <c r="X3652" t="str">
        <f t="shared" si="57"/>
        <v>Inversión</v>
      </c>
      <c r="Y3652" t="s">
        <v>708</v>
      </c>
    </row>
    <row r="3653" spans="1:25" x14ac:dyDescent="0.2">
      <c r="A3653" t="s">
        <v>3166</v>
      </c>
      <c r="B3653" t="s">
        <v>3276</v>
      </c>
      <c r="C3653" s="71" t="s">
        <v>5520</v>
      </c>
      <c r="D3653" t="s">
        <v>583</v>
      </c>
      <c r="E3653" t="s">
        <v>584</v>
      </c>
      <c r="F3653" t="s">
        <v>3087</v>
      </c>
      <c r="G3653" t="s">
        <v>2717</v>
      </c>
      <c r="H3653" t="s">
        <v>197</v>
      </c>
      <c r="I3653" t="s">
        <v>155</v>
      </c>
      <c r="J3653" t="s">
        <v>37</v>
      </c>
      <c r="K3653" t="s">
        <v>586</v>
      </c>
      <c r="L3653" t="s">
        <v>39</v>
      </c>
      <c r="M3653">
        <v>8148408</v>
      </c>
      <c r="N3653">
        <v>0</v>
      </c>
      <c r="O3653">
        <v>8148408</v>
      </c>
      <c r="P3653">
        <v>680657</v>
      </c>
      <c r="Q3653" t="s">
        <v>2988</v>
      </c>
      <c r="R3653" t="s">
        <v>3166</v>
      </c>
      <c r="S3653" t="s">
        <v>4822</v>
      </c>
      <c r="T3653" t="s">
        <v>6299</v>
      </c>
      <c r="U3653" t="s">
        <v>11636</v>
      </c>
      <c r="V3653" t="s">
        <v>11637</v>
      </c>
      <c r="W3653" t="s">
        <v>588</v>
      </c>
      <c r="X3653" t="str">
        <f t="shared" si="57"/>
        <v>Inversión</v>
      </c>
      <c r="Y3653" t="s">
        <v>626</v>
      </c>
    </row>
    <row r="3654" spans="1:25" x14ac:dyDescent="0.2">
      <c r="A3654" t="s">
        <v>3282</v>
      </c>
      <c r="B3654" t="s">
        <v>3276</v>
      </c>
      <c r="C3654" s="71" t="s">
        <v>5521</v>
      </c>
      <c r="D3654" t="s">
        <v>583</v>
      </c>
      <c r="E3654" t="s">
        <v>584</v>
      </c>
      <c r="F3654" t="s">
        <v>5396</v>
      </c>
      <c r="G3654" t="s">
        <v>2717</v>
      </c>
      <c r="H3654" t="s">
        <v>169</v>
      </c>
      <c r="I3654" t="s">
        <v>123</v>
      </c>
      <c r="J3654" t="s">
        <v>37</v>
      </c>
      <c r="K3654" t="s">
        <v>586</v>
      </c>
      <c r="L3654" t="s">
        <v>39</v>
      </c>
      <c r="M3654">
        <v>3561258</v>
      </c>
      <c r="N3654">
        <v>0</v>
      </c>
      <c r="O3654">
        <v>3561258</v>
      </c>
      <c r="P3654">
        <v>0</v>
      </c>
      <c r="Q3654" t="s">
        <v>2989</v>
      </c>
      <c r="R3654" t="s">
        <v>3282</v>
      </c>
      <c r="S3654" t="s">
        <v>5480</v>
      </c>
      <c r="T3654" t="s">
        <v>588</v>
      </c>
      <c r="U3654" t="s">
        <v>5522</v>
      </c>
      <c r="V3654" t="s">
        <v>5523</v>
      </c>
      <c r="W3654" t="s">
        <v>588</v>
      </c>
      <c r="X3654" t="str">
        <f t="shared" si="57"/>
        <v>Funcionamiento</v>
      </c>
      <c r="Y3654" t="s">
        <v>2717</v>
      </c>
    </row>
    <row r="3655" spans="1:25" x14ac:dyDescent="0.2">
      <c r="A3655" t="s">
        <v>3282</v>
      </c>
      <c r="B3655" t="s">
        <v>3276</v>
      </c>
      <c r="C3655" s="71" t="s">
        <v>5521</v>
      </c>
      <c r="D3655" t="s">
        <v>583</v>
      </c>
      <c r="E3655" t="s">
        <v>584</v>
      </c>
      <c r="F3655" t="s">
        <v>5396</v>
      </c>
      <c r="G3655" t="s">
        <v>2717</v>
      </c>
      <c r="H3655" t="s">
        <v>557</v>
      </c>
      <c r="I3655" t="s">
        <v>3221</v>
      </c>
      <c r="J3655" t="s">
        <v>37</v>
      </c>
      <c r="K3655" t="s">
        <v>586</v>
      </c>
      <c r="L3655" t="s">
        <v>39</v>
      </c>
      <c r="M3655">
        <v>2835342</v>
      </c>
      <c r="N3655">
        <v>0</v>
      </c>
      <c r="O3655">
        <v>2835342</v>
      </c>
      <c r="P3655">
        <v>0</v>
      </c>
      <c r="Q3655" t="s">
        <v>2989</v>
      </c>
      <c r="R3655" t="s">
        <v>3282</v>
      </c>
      <c r="S3655" t="s">
        <v>5480</v>
      </c>
      <c r="T3655" t="s">
        <v>588</v>
      </c>
      <c r="U3655" t="s">
        <v>5522</v>
      </c>
      <c r="V3655" t="s">
        <v>5523</v>
      </c>
      <c r="W3655" t="s">
        <v>588</v>
      </c>
      <c r="X3655" t="str">
        <f t="shared" si="57"/>
        <v>Funcionamiento</v>
      </c>
      <c r="Y3655" t="s">
        <v>2717</v>
      </c>
    </row>
    <row r="3656" spans="1:25" x14ac:dyDescent="0.2">
      <c r="A3656" t="s">
        <v>3282</v>
      </c>
      <c r="B3656" t="s">
        <v>3276</v>
      </c>
      <c r="C3656" s="71" t="s">
        <v>5521</v>
      </c>
      <c r="D3656" t="s">
        <v>583</v>
      </c>
      <c r="E3656" t="s">
        <v>584</v>
      </c>
      <c r="F3656" t="s">
        <v>5396</v>
      </c>
      <c r="G3656" t="s">
        <v>2717</v>
      </c>
      <c r="H3656" t="s">
        <v>178</v>
      </c>
      <c r="I3656" t="s">
        <v>132</v>
      </c>
      <c r="J3656" t="s">
        <v>37</v>
      </c>
      <c r="K3656" t="s">
        <v>586</v>
      </c>
      <c r="L3656" t="s">
        <v>39</v>
      </c>
      <c r="M3656">
        <v>4009573</v>
      </c>
      <c r="N3656">
        <v>0</v>
      </c>
      <c r="O3656">
        <v>4009573</v>
      </c>
      <c r="P3656">
        <v>0</v>
      </c>
      <c r="Q3656" t="s">
        <v>2989</v>
      </c>
      <c r="R3656" t="s">
        <v>3282</v>
      </c>
      <c r="S3656" t="s">
        <v>5480</v>
      </c>
      <c r="T3656" t="s">
        <v>588</v>
      </c>
      <c r="U3656" t="s">
        <v>5522</v>
      </c>
      <c r="V3656" t="s">
        <v>5523</v>
      </c>
      <c r="W3656" t="s">
        <v>588</v>
      </c>
      <c r="X3656" t="str">
        <f t="shared" si="57"/>
        <v>Funcionamiento</v>
      </c>
      <c r="Y3656" t="s">
        <v>2717</v>
      </c>
    </row>
    <row r="3657" spans="1:25" x14ac:dyDescent="0.2">
      <c r="A3657" t="s">
        <v>3282</v>
      </c>
      <c r="B3657" t="s">
        <v>3276</v>
      </c>
      <c r="C3657" s="71" t="s">
        <v>5521</v>
      </c>
      <c r="D3657" t="s">
        <v>583</v>
      </c>
      <c r="E3657" t="s">
        <v>584</v>
      </c>
      <c r="F3657" t="s">
        <v>5396</v>
      </c>
      <c r="G3657" t="s">
        <v>2717</v>
      </c>
      <c r="H3657" t="s">
        <v>180</v>
      </c>
      <c r="I3657" t="s">
        <v>134</v>
      </c>
      <c r="J3657" t="s">
        <v>37</v>
      </c>
      <c r="K3657" t="s">
        <v>586</v>
      </c>
      <c r="L3657" t="s">
        <v>39</v>
      </c>
      <c r="M3657">
        <v>302258</v>
      </c>
      <c r="N3657">
        <v>0</v>
      </c>
      <c r="O3657">
        <v>302258</v>
      </c>
      <c r="P3657">
        <v>0</v>
      </c>
      <c r="Q3657" t="s">
        <v>2989</v>
      </c>
      <c r="R3657" t="s">
        <v>3282</v>
      </c>
      <c r="S3657" t="s">
        <v>5480</v>
      </c>
      <c r="T3657" t="s">
        <v>588</v>
      </c>
      <c r="U3657" t="s">
        <v>5522</v>
      </c>
      <c r="V3657" t="s">
        <v>5523</v>
      </c>
      <c r="W3657" t="s">
        <v>588</v>
      </c>
      <c r="X3657" t="str">
        <f t="shared" si="57"/>
        <v>Funcionamiento</v>
      </c>
      <c r="Y3657" t="s">
        <v>2717</v>
      </c>
    </row>
    <row r="3658" spans="1:25" x14ac:dyDescent="0.2">
      <c r="A3658" t="s">
        <v>3282</v>
      </c>
      <c r="B3658" t="s">
        <v>3276</v>
      </c>
      <c r="C3658" s="71" t="s">
        <v>5521</v>
      </c>
      <c r="D3658" t="s">
        <v>583</v>
      </c>
      <c r="E3658" t="s">
        <v>584</v>
      </c>
      <c r="F3658" t="s">
        <v>5396</v>
      </c>
      <c r="G3658" t="s">
        <v>2717</v>
      </c>
      <c r="H3658" t="s">
        <v>166</v>
      </c>
      <c r="I3658" t="s">
        <v>120</v>
      </c>
      <c r="J3658" t="s">
        <v>37</v>
      </c>
      <c r="K3658" t="s">
        <v>586</v>
      </c>
      <c r="L3658" t="s">
        <v>39</v>
      </c>
      <c r="M3658">
        <v>2020395</v>
      </c>
      <c r="N3658">
        <v>0</v>
      </c>
      <c r="O3658">
        <v>2020395</v>
      </c>
      <c r="P3658">
        <v>0</v>
      </c>
      <c r="Q3658" t="s">
        <v>2989</v>
      </c>
      <c r="R3658" t="s">
        <v>3282</v>
      </c>
      <c r="S3658" t="s">
        <v>5480</v>
      </c>
      <c r="T3658" t="s">
        <v>588</v>
      </c>
      <c r="U3658" t="s">
        <v>5522</v>
      </c>
      <c r="V3658" t="s">
        <v>5523</v>
      </c>
      <c r="W3658" t="s">
        <v>588</v>
      </c>
      <c r="X3658" t="str">
        <f t="shared" si="57"/>
        <v>Funcionamiento</v>
      </c>
      <c r="Y3658" t="s">
        <v>2717</v>
      </c>
    </row>
    <row r="3659" spans="1:25" x14ac:dyDescent="0.2">
      <c r="A3659" t="s">
        <v>3282</v>
      </c>
      <c r="B3659" t="s">
        <v>3276</v>
      </c>
      <c r="C3659" s="71" t="s">
        <v>5521</v>
      </c>
      <c r="D3659" t="s">
        <v>583</v>
      </c>
      <c r="E3659" t="s">
        <v>584</v>
      </c>
      <c r="F3659" t="s">
        <v>5396</v>
      </c>
      <c r="G3659" t="s">
        <v>2717</v>
      </c>
      <c r="H3659" t="s">
        <v>192</v>
      </c>
      <c r="I3659" t="s">
        <v>147</v>
      </c>
      <c r="J3659" t="s">
        <v>37</v>
      </c>
      <c r="K3659" t="s">
        <v>586</v>
      </c>
      <c r="L3659" t="s">
        <v>39</v>
      </c>
      <c r="M3659">
        <v>376009</v>
      </c>
      <c r="N3659">
        <v>0</v>
      </c>
      <c r="O3659">
        <v>376009</v>
      </c>
      <c r="P3659">
        <v>0</v>
      </c>
      <c r="Q3659" t="s">
        <v>2989</v>
      </c>
      <c r="R3659" t="s">
        <v>3282</v>
      </c>
      <c r="S3659" t="s">
        <v>5480</v>
      </c>
      <c r="T3659" t="s">
        <v>588</v>
      </c>
      <c r="U3659" t="s">
        <v>5522</v>
      </c>
      <c r="V3659" t="s">
        <v>5523</v>
      </c>
      <c r="W3659" t="s">
        <v>588</v>
      </c>
      <c r="X3659" t="str">
        <f t="shared" si="57"/>
        <v>Funcionamiento</v>
      </c>
      <c r="Y3659" t="s">
        <v>2717</v>
      </c>
    </row>
    <row r="3660" spans="1:25" x14ac:dyDescent="0.2">
      <c r="A3660" t="s">
        <v>3282</v>
      </c>
      <c r="B3660" t="s">
        <v>3276</v>
      </c>
      <c r="C3660" s="71" t="s">
        <v>5521</v>
      </c>
      <c r="D3660" t="s">
        <v>583</v>
      </c>
      <c r="E3660" t="s">
        <v>584</v>
      </c>
      <c r="F3660" t="s">
        <v>5396</v>
      </c>
      <c r="G3660" t="s">
        <v>2717</v>
      </c>
      <c r="H3660" t="s">
        <v>171</v>
      </c>
      <c r="I3660" t="s">
        <v>125</v>
      </c>
      <c r="J3660" t="s">
        <v>37</v>
      </c>
      <c r="K3660" t="s">
        <v>586</v>
      </c>
      <c r="L3660" t="s">
        <v>39</v>
      </c>
      <c r="M3660">
        <v>4100700</v>
      </c>
      <c r="N3660">
        <v>0</v>
      </c>
      <c r="O3660">
        <v>4100700</v>
      </c>
      <c r="P3660">
        <v>0</v>
      </c>
      <c r="Q3660" t="s">
        <v>2989</v>
      </c>
      <c r="R3660" t="s">
        <v>3282</v>
      </c>
      <c r="S3660" t="s">
        <v>5480</v>
      </c>
      <c r="T3660" t="s">
        <v>588</v>
      </c>
      <c r="U3660" t="s">
        <v>5522</v>
      </c>
      <c r="V3660" t="s">
        <v>5523</v>
      </c>
      <c r="W3660" t="s">
        <v>588</v>
      </c>
      <c r="X3660" t="str">
        <f t="shared" si="57"/>
        <v>Funcionamiento</v>
      </c>
      <c r="Y3660" t="s">
        <v>2717</v>
      </c>
    </row>
    <row r="3661" spans="1:25" x14ac:dyDescent="0.2">
      <c r="A3661" t="s">
        <v>3282</v>
      </c>
      <c r="B3661" t="s">
        <v>3276</v>
      </c>
      <c r="C3661" s="71" t="s">
        <v>5521</v>
      </c>
      <c r="D3661" t="s">
        <v>583</v>
      </c>
      <c r="E3661" t="s">
        <v>584</v>
      </c>
      <c r="F3661" t="s">
        <v>5396</v>
      </c>
      <c r="G3661" t="s">
        <v>2717</v>
      </c>
      <c r="H3661" t="s">
        <v>164</v>
      </c>
      <c r="I3661" t="s">
        <v>118</v>
      </c>
      <c r="J3661" t="s">
        <v>37</v>
      </c>
      <c r="K3661" t="s">
        <v>586</v>
      </c>
      <c r="L3661" t="s">
        <v>39</v>
      </c>
      <c r="M3661">
        <v>75570820</v>
      </c>
      <c r="N3661">
        <v>0</v>
      </c>
      <c r="O3661">
        <v>75570820</v>
      </c>
      <c r="P3661">
        <v>0</v>
      </c>
      <c r="Q3661" t="s">
        <v>2989</v>
      </c>
      <c r="R3661" t="s">
        <v>3282</v>
      </c>
      <c r="S3661" t="s">
        <v>5480</v>
      </c>
      <c r="T3661" t="s">
        <v>588</v>
      </c>
      <c r="U3661" t="s">
        <v>5522</v>
      </c>
      <c r="V3661" t="s">
        <v>5523</v>
      </c>
      <c r="W3661" t="s">
        <v>588</v>
      </c>
      <c r="X3661" t="str">
        <f t="shared" si="57"/>
        <v>Funcionamiento</v>
      </c>
      <c r="Y3661" t="s">
        <v>2717</v>
      </c>
    </row>
    <row r="3662" spans="1:25" x14ac:dyDescent="0.2">
      <c r="A3662" t="s">
        <v>3282</v>
      </c>
      <c r="B3662" t="s">
        <v>3276</v>
      </c>
      <c r="C3662" s="71" t="s">
        <v>5521</v>
      </c>
      <c r="D3662" t="s">
        <v>583</v>
      </c>
      <c r="E3662" t="s">
        <v>584</v>
      </c>
      <c r="F3662" t="s">
        <v>5396</v>
      </c>
      <c r="G3662" t="s">
        <v>2717</v>
      </c>
      <c r="H3662" t="s">
        <v>181</v>
      </c>
      <c r="I3662" t="s">
        <v>135</v>
      </c>
      <c r="J3662" t="s">
        <v>37</v>
      </c>
      <c r="K3662" t="s">
        <v>586</v>
      </c>
      <c r="L3662" t="s">
        <v>39</v>
      </c>
      <c r="M3662">
        <v>2354967</v>
      </c>
      <c r="N3662">
        <v>0</v>
      </c>
      <c r="O3662">
        <v>2354967</v>
      </c>
      <c r="P3662">
        <v>0</v>
      </c>
      <c r="Q3662" t="s">
        <v>2989</v>
      </c>
      <c r="R3662" t="s">
        <v>3282</v>
      </c>
      <c r="S3662" t="s">
        <v>5480</v>
      </c>
      <c r="T3662" t="s">
        <v>588</v>
      </c>
      <c r="U3662" t="s">
        <v>5522</v>
      </c>
      <c r="V3662" t="s">
        <v>5523</v>
      </c>
      <c r="W3662" t="s">
        <v>588</v>
      </c>
      <c r="X3662" t="str">
        <f t="shared" si="57"/>
        <v>Funcionamiento</v>
      </c>
      <c r="Y3662" t="s">
        <v>2717</v>
      </c>
    </row>
    <row r="3663" spans="1:25" x14ac:dyDescent="0.2">
      <c r="A3663" t="s">
        <v>3262</v>
      </c>
      <c r="B3663" t="s">
        <v>3276</v>
      </c>
      <c r="C3663" s="71" t="s">
        <v>5524</v>
      </c>
      <c r="D3663" t="s">
        <v>583</v>
      </c>
      <c r="E3663" t="s">
        <v>584</v>
      </c>
      <c r="F3663" t="s">
        <v>5396</v>
      </c>
      <c r="G3663" t="s">
        <v>2717</v>
      </c>
      <c r="H3663" t="s">
        <v>177</v>
      </c>
      <c r="I3663" t="s">
        <v>131</v>
      </c>
      <c r="J3663" t="s">
        <v>37</v>
      </c>
      <c r="K3663" t="s">
        <v>586</v>
      </c>
      <c r="L3663" t="s">
        <v>39</v>
      </c>
      <c r="M3663">
        <v>2028900</v>
      </c>
      <c r="N3663">
        <v>0</v>
      </c>
      <c r="O3663">
        <v>2028900</v>
      </c>
      <c r="P3663">
        <v>0</v>
      </c>
      <c r="Q3663" t="s">
        <v>2990</v>
      </c>
      <c r="R3663" t="s">
        <v>3262</v>
      </c>
      <c r="S3663" t="s">
        <v>4814</v>
      </c>
      <c r="T3663" t="s">
        <v>588</v>
      </c>
      <c r="U3663" t="s">
        <v>5525</v>
      </c>
      <c r="V3663" t="s">
        <v>5526</v>
      </c>
      <c r="W3663" t="s">
        <v>588</v>
      </c>
      <c r="X3663" t="str">
        <f t="shared" si="57"/>
        <v>Funcionamiento</v>
      </c>
      <c r="Y3663" t="s">
        <v>2717</v>
      </c>
    </row>
    <row r="3664" spans="1:25" x14ac:dyDescent="0.2">
      <c r="A3664" t="s">
        <v>3262</v>
      </c>
      <c r="B3664" t="s">
        <v>3276</v>
      </c>
      <c r="C3664" s="71" t="s">
        <v>5524</v>
      </c>
      <c r="D3664" t="s">
        <v>583</v>
      </c>
      <c r="E3664" t="s">
        <v>584</v>
      </c>
      <c r="F3664" t="s">
        <v>5396</v>
      </c>
      <c r="G3664" t="s">
        <v>2717</v>
      </c>
      <c r="H3664" t="s">
        <v>172</v>
      </c>
      <c r="I3664" t="s">
        <v>126</v>
      </c>
      <c r="J3664" t="s">
        <v>37</v>
      </c>
      <c r="K3664" t="s">
        <v>586</v>
      </c>
      <c r="L3664" t="s">
        <v>39</v>
      </c>
      <c r="M3664">
        <v>9705400</v>
      </c>
      <c r="N3664">
        <v>0</v>
      </c>
      <c r="O3664">
        <v>9705400</v>
      </c>
      <c r="P3664">
        <v>0</v>
      </c>
      <c r="Q3664" t="s">
        <v>2990</v>
      </c>
      <c r="R3664" t="s">
        <v>3262</v>
      </c>
      <c r="S3664" t="s">
        <v>4814</v>
      </c>
      <c r="T3664" t="s">
        <v>588</v>
      </c>
      <c r="U3664" t="s">
        <v>5525</v>
      </c>
      <c r="V3664" t="s">
        <v>5526</v>
      </c>
      <c r="W3664" t="s">
        <v>588</v>
      </c>
      <c r="X3664" t="str">
        <f t="shared" si="57"/>
        <v>Funcionamiento</v>
      </c>
      <c r="Y3664" t="s">
        <v>2717</v>
      </c>
    </row>
    <row r="3665" spans="1:25" x14ac:dyDescent="0.2">
      <c r="A3665" t="s">
        <v>3262</v>
      </c>
      <c r="B3665" t="s">
        <v>3276</v>
      </c>
      <c r="C3665" s="71" t="s">
        <v>5524</v>
      </c>
      <c r="D3665" t="s">
        <v>583</v>
      </c>
      <c r="E3665" t="s">
        <v>584</v>
      </c>
      <c r="F3665" t="s">
        <v>5396</v>
      </c>
      <c r="G3665" t="s">
        <v>2717</v>
      </c>
      <c r="H3665" t="s">
        <v>175</v>
      </c>
      <c r="I3665" t="s">
        <v>129</v>
      </c>
      <c r="J3665" t="s">
        <v>37</v>
      </c>
      <c r="K3665" t="s">
        <v>586</v>
      </c>
      <c r="L3665" t="s">
        <v>39</v>
      </c>
      <c r="M3665">
        <v>1384900</v>
      </c>
      <c r="N3665">
        <v>0</v>
      </c>
      <c r="O3665">
        <v>1384900</v>
      </c>
      <c r="P3665">
        <v>0</v>
      </c>
      <c r="Q3665" t="s">
        <v>2990</v>
      </c>
      <c r="R3665" t="s">
        <v>3262</v>
      </c>
      <c r="S3665" t="s">
        <v>4814</v>
      </c>
      <c r="T3665" t="s">
        <v>588</v>
      </c>
      <c r="U3665" t="s">
        <v>5525</v>
      </c>
      <c r="V3665" t="s">
        <v>5526</v>
      </c>
      <c r="W3665" t="s">
        <v>588</v>
      </c>
      <c r="X3665" t="str">
        <f t="shared" si="57"/>
        <v>Funcionamiento</v>
      </c>
      <c r="Y3665" t="s">
        <v>2717</v>
      </c>
    </row>
    <row r="3666" spans="1:25" x14ac:dyDescent="0.2">
      <c r="A3666" t="s">
        <v>3262</v>
      </c>
      <c r="B3666" t="s">
        <v>3276</v>
      </c>
      <c r="C3666" s="71" t="s">
        <v>5524</v>
      </c>
      <c r="D3666" t="s">
        <v>583</v>
      </c>
      <c r="E3666" t="s">
        <v>584</v>
      </c>
      <c r="F3666" t="s">
        <v>5396</v>
      </c>
      <c r="G3666" t="s">
        <v>2717</v>
      </c>
      <c r="H3666" t="s">
        <v>173</v>
      </c>
      <c r="I3666" t="s">
        <v>127</v>
      </c>
      <c r="J3666" t="s">
        <v>37</v>
      </c>
      <c r="K3666" t="s">
        <v>586</v>
      </c>
      <c r="L3666" t="s">
        <v>39</v>
      </c>
      <c r="M3666">
        <v>6875300</v>
      </c>
      <c r="N3666">
        <v>0</v>
      </c>
      <c r="O3666">
        <v>6875300</v>
      </c>
      <c r="P3666">
        <v>0</v>
      </c>
      <c r="Q3666" t="s">
        <v>2990</v>
      </c>
      <c r="R3666" t="s">
        <v>3262</v>
      </c>
      <c r="S3666" t="s">
        <v>4814</v>
      </c>
      <c r="T3666" t="s">
        <v>588</v>
      </c>
      <c r="U3666" t="s">
        <v>5525</v>
      </c>
      <c r="V3666" t="s">
        <v>5526</v>
      </c>
      <c r="W3666" t="s">
        <v>588</v>
      </c>
      <c r="X3666" t="str">
        <f t="shared" si="57"/>
        <v>Funcionamiento</v>
      </c>
      <c r="Y3666" t="s">
        <v>2717</v>
      </c>
    </row>
    <row r="3667" spans="1:25" x14ac:dyDescent="0.2">
      <c r="A3667" t="s">
        <v>3262</v>
      </c>
      <c r="B3667" t="s">
        <v>3276</v>
      </c>
      <c r="C3667" s="71" t="s">
        <v>5524</v>
      </c>
      <c r="D3667" t="s">
        <v>583</v>
      </c>
      <c r="E3667" t="s">
        <v>584</v>
      </c>
      <c r="F3667" t="s">
        <v>5396</v>
      </c>
      <c r="G3667" t="s">
        <v>2717</v>
      </c>
      <c r="H3667" t="s">
        <v>176</v>
      </c>
      <c r="I3667" t="s">
        <v>130</v>
      </c>
      <c r="J3667" t="s">
        <v>37</v>
      </c>
      <c r="K3667" t="s">
        <v>586</v>
      </c>
      <c r="L3667" t="s">
        <v>39</v>
      </c>
      <c r="M3667">
        <v>3043100</v>
      </c>
      <c r="N3667">
        <v>0</v>
      </c>
      <c r="O3667">
        <v>3043100</v>
      </c>
      <c r="P3667">
        <v>0</v>
      </c>
      <c r="Q3667" t="s">
        <v>2990</v>
      </c>
      <c r="R3667" t="s">
        <v>3262</v>
      </c>
      <c r="S3667" t="s">
        <v>4814</v>
      </c>
      <c r="T3667" t="s">
        <v>588</v>
      </c>
      <c r="U3667" t="s">
        <v>5525</v>
      </c>
      <c r="V3667" t="s">
        <v>5526</v>
      </c>
      <c r="W3667" t="s">
        <v>588</v>
      </c>
      <c r="X3667" t="str">
        <f t="shared" si="57"/>
        <v>Funcionamiento</v>
      </c>
      <c r="Y3667" t="s">
        <v>2717</v>
      </c>
    </row>
    <row r="3668" spans="1:25" x14ac:dyDescent="0.2">
      <c r="A3668" t="s">
        <v>3262</v>
      </c>
      <c r="B3668" t="s">
        <v>3276</v>
      </c>
      <c r="C3668" s="71" t="s">
        <v>5524</v>
      </c>
      <c r="D3668" t="s">
        <v>583</v>
      </c>
      <c r="E3668" t="s">
        <v>584</v>
      </c>
      <c r="F3668" t="s">
        <v>5396</v>
      </c>
      <c r="G3668" t="s">
        <v>2717</v>
      </c>
      <c r="H3668" t="s">
        <v>174</v>
      </c>
      <c r="I3668" t="s">
        <v>128</v>
      </c>
      <c r="J3668" t="s">
        <v>37</v>
      </c>
      <c r="K3668" t="s">
        <v>586</v>
      </c>
      <c r="L3668" t="s">
        <v>39</v>
      </c>
      <c r="M3668">
        <v>4056200</v>
      </c>
      <c r="N3668">
        <v>0</v>
      </c>
      <c r="O3668">
        <v>4056200</v>
      </c>
      <c r="P3668">
        <v>0</v>
      </c>
      <c r="Q3668" t="s">
        <v>2990</v>
      </c>
      <c r="R3668" t="s">
        <v>3262</v>
      </c>
      <c r="S3668" t="s">
        <v>4814</v>
      </c>
      <c r="T3668" t="s">
        <v>588</v>
      </c>
      <c r="U3668" t="s">
        <v>5525</v>
      </c>
      <c r="V3668" t="s">
        <v>5526</v>
      </c>
      <c r="W3668" t="s">
        <v>588</v>
      </c>
      <c r="X3668" t="str">
        <f t="shared" si="57"/>
        <v>Funcionamiento</v>
      </c>
      <c r="Y3668" t="s">
        <v>2717</v>
      </c>
    </row>
    <row r="3669" spans="1:25" x14ac:dyDescent="0.2">
      <c r="A3669" t="s">
        <v>3178</v>
      </c>
      <c r="B3669" t="s">
        <v>3582</v>
      </c>
      <c r="C3669" s="71" t="s">
        <v>5527</v>
      </c>
      <c r="D3669" t="s">
        <v>583</v>
      </c>
      <c r="E3669" t="s">
        <v>584</v>
      </c>
      <c r="F3669" t="s">
        <v>5396</v>
      </c>
      <c r="G3669" t="s">
        <v>2717</v>
      </c>
      <c r="H3669" t="s">
        <v>191</v>
      </c>
      <c r="I3669" t="s">
        <v>146</v>
      </c>
      <c r="J3669" t="s">
        <v>48</v>
      </c>
      <c r="K3669" t="s">
        <v>596</v>
      </c>
      <c r="L3669" t="s">
        <v>39</v>
      </c>
      <c r="M3669">
        <v>271546</v>
      </c>
      <c r="N3669">
        <v>0</v>
      </c>
      <c r="O3669">
        <v>271546</v>
      </c>
      <c r="P3669">
        <v>0</v>
      </c>
      <c r="Q3669" t="s">
        <v>2991</v>
      </c>
      <c r="R3669" t="s">
        <v>3178</v>
      </c>
      <c r="S3669" t="s">
        <v>5528</v>
      </c>
      <c r="T3669" t="s">
        <v>5529</v>
      </c>
      <c r="U3669" t="s">
        <v>5530</v>
      </c>
      <c r="V3669" t="s">
        <v>5531</v>
      </c>
      <c r="W3669" t="s">
        <v>588</v>
      </c>
      <c r="X3669" t="str">
        <f t="shared" si="57"/>
        <v>Funcionamiento</v>
      </c>
      <c r="Y3669" t="s">
        <v>2717</v>
      </c>
    </row>
    <row r="3670" spans="1:25" x14ac:dyDescent="0.2">
      <c r="A3670" t="s">
        <v>3178</v>
      </c>
      <c r="B3670" t="s">
        <v>3582</v>
      </c>
      <c r="C3670" s="71" t="s">
        <v>5527</v>
      </c>
      <c r="D3670" t="s">
        <v>583</v>
      </c>
      <c r="E3670" t="s">
        <v>584</v>
      </c>
      <c r="F3670" t="s">
        <v>5396</v>
      </c>
      <c r="G3670" t="s">
        <v>2717</v>
      </c>
      <c r="H3670" t="s">
        <v>185</v>
      </c>
      <c r="I3670" t="s">
        <v>139</v>
      </c>
      <c r="J3670" t="s">
        <v>48</v>
      </c>
      <c r="K3670" t="s">
        <v>596</v>
      </c>
      <c r="L3670" t="s">
        <v>39</v>
      </c>
      <c r="M3670">
        <v>30000</v>
      </c>
      <c r="N3670">
        <v>0</v>
      </c>
      <c r="O3670">
        <v>30000</v>
      </c>
      <c r="P3670">
        <v>0</v>
      </c>
      <c r="Q3670" t="s">
        <v>2991</v>
      </c>
      <c r="R3670" t="s">
        <v>3178</v>
      </c>
      <c r="S3670" t="s">
        <v>5528</v>
      </c>
      <c r="T3670" t="s">
        <v>5529</v>
      </c>
      <c r="U3670" t="s">
        <v>5530</v>
      </c>
      <c r="V3670" t="s">
        <v>5531</v>
      </c>
      <c r="W3670" t="s">
        <v>588</v>
      </c>
      <c r="X3670" t="str">
        <f t="shared" si="57"/>
        <v>Funcionamiento</v>
      </c>
      <c r="Y3670" t="s">
        <v>2717</v>
      </c>
    </row>
    <row r="3671" spans="1:25" x14ac:dyDescent="0.2">
      <c r="A3671" t="s">
        <v>3265</v>
      </c>
      <c r="B3671" t="s">
        <v>8308</v>
      </c>
      <c r="C3671" s="71" t="s">
        <v>8508</v>
      </c>
      <c r="D3671" t="s">
        <v>583</v>
      </c>
      <c r="E3671" t="s">
        <v>584</v>
      </c>
      <c r="F3671" t="s">
        <v>5396</v>
      </c>
      <c r="G3671" t="s">
        <v>2717</v>
      </c>
      <c r="H3671" t="s">
        <v>191</v>
      </c>
      <c r="I3671" t="s">
        <v>146</v>
      </c>
      <c r="J3671" t="s">
        <v>48</v>
      </c>
      <c r="K3671" t="s">
        <v>596</v>
      </c>
      <c r="L3671" t="s">
        <v>39</v>
      </c>
      <c r="M3671">
        <v>266218</v>
      </c>
      <c r="N3671">
        <v>0</v>
      </c>
      <c r="O3671">
        <v>266218</v>
      </c>
      <c r="P3671">
        <v>0</v>
      </c>
      <c r="Q3671" t="s">
        <v>8509</v>
      </c>
      <c r="R3671" t="s">
        <v>3265</v>
      </c>
      <c r="S3671" t="s">
        <v>5960</v>
      </c>
      <c r="T3671" t="s">
        <v>6109</v>
      </c>
      <c r="U3671" t="s">
        <v>8510</v>
      </c>
      <c r="V3671" t="s">
        <v>8511</v>
      </c>
      <c r="W3671" t="s">
        <v>588</v>
      </c>
      <c r="X3671" t="str">
        <f t="shared" si="57"/>
        <v>Funcionamiento</v>
      </c>
      <c r="Y3671" t="s">
        <v>2717</v>
      </c>
    </row>
    <row r="3672" spans="1:25" x14ac:dyDescent="0.2">
      <c r="A3672" t="s">
        <v>3184</v>
      </c>
      <c r="B3672" t="s">
        <v>8308</v>
      </c>
      <c r="C3672" s="71" t="s">
        <v>8512</v>
      </c>
      <c r="D3672" t="s">
        <v>583</v>
      </c>
      <c r="E3672" t="s">
        <v>584</v>
      </c>
      <c r="F3672" t="s">
        <v>5396</v>
      </c>
      <c r="G3672" t="s">
        <v>2717</v>
      </c>
      <c r="H3672" t="s">
        <v>164</v>
      </c>
      <c r="I3672" t="s">
        <v>118</v>
      </c>
      <c r="J3672" t="s">
        <v>37</v>
      </c>
      <c r="K3672" t="s">
        <v>586</v>
      </c>
      <c r="L3672" t="s">
        <v>39</v>
      </c>
      <c r="M3672">
        <v>74183203</v>
      </c>
      <c r="N3672">
        <v>0</v>
      </c>
      <c r="O3672">
        <v>74183203</v>
      </c>
      <c r="P3672">
        <v>0</v>
      </c>
      <c r="Q3672" t="s">
        <v>8395</v>
      </c>
      <c r="R3672" t="s">
        <v>3184</v>
      </c>
      <c r="S3672" t="s">
        <v>8513</v>
      </c>
      <c r="T3672" t="s">
        <v>588</v>
      </c>
      <c r="U3672" t="s">
        <v>8514</v>
      </c>
      <c r="V3672" t="s">
        <v>8515</v>
      </c>
      <c r="W3672" t="s">
        <v>588</v>
      </c>
      <c r="X3672" t="str">
        <f t="shared" si="57"/>
        <v>Funcionamiento</v>
      </c>
      <c r="Y3672" t="s">
        <v>2717</v>
      </c>
    </row>
    <row r="3673" spans="1:25" x14ac:dyDescent="0.2">
      <c r="A3673" t="s">
        <v>3184</v>
      </c>
      <c r="B3673" t="s">
        <v>8308</v>
      </c>
      <c r="C3673" s="71" t="s">
        <v>8512</v>
      </c>
      <c r="D3673" t="s">
        <v>583</v>
      </c>
      <c r="E3673" t="s">
        <v>584</v>
      </c>
      <c r="F3673" t="s">
        <v>5396</v>
      </c>
      <c r="G3673" t="s">
        <v>2717</v>
      </c>
      <c r="H3673" t="s">
        <v>171</v>
      </c>
      <c r="I3673" t="s">
        <v>125</v>
      </c>
      <c r="J3673" t="s">
        <v>37</v>
      </c>
      <c r="K3673" t="s">
        <v>586</v>
      </c>
      <c r="L3673" t="s">
        <v>39</v>
      </c>
      <c r="M3673">
        <v>1210428</v>
      </c>
      <c r="N3673">
        <v>0</v>
      </c>
      <c r="O3673">
        <v>1210428</v>
      </c>
      <c r="P3673">
        <v>0</v>
      </c>
      <c r="Q3673" t="s">
        <v>8395</v>
      </c>
      <c r="R3673" t="s">
        <v>3184</v>
      </c>
      <c r="S3673" t="s">
        <v>8513</v>
      </c>
      <c r="T3673" t="s">
        <v>588</v>
      </c>
      <c r="U3673" t="s">
        <v>8514</v>
      </c>
      <c r="V3673" t="s">
        <v>8515</v>
      </c>
      <c r="W3673" t="s">
        <v>588</v>
      </c>
      <c r="X3673" t="str">
        <f t="shared" si="57"/>
        <v>Funcionamiento</v>
      </c>
      <c r="Y3673" t="s">
        <v>2717</v>
      </c>
    </row>
    <row r="3674" spans="1:25" x14ac:dyDescent="0.2">
      <c r="A3674" t="s">
        <v>3184</v>
      </c>
      <c r="B3674" t="s">
        <v>8308</v>
      </c>
      <c r="C3674" s="71" t="s">
        <v>8512</v>
      </c>
      <c r="D3674" t="s">
        <v>583</v>
      </c>
      <c r="E3674" t="s">
        <v>584</v>
      </c>
      <c r="F3674" t="s">
        <v>5396</v>
      </c>
      <c r="G3674" t="s">
        <v>2717</v>
      </c>
      <c r="H3674" t="s">
        <v>178</v>
      </c>
      <c r="I3674" t="s">
        <v>132</v>
      </c>
      <c r="J3674" t="s">
        <v>37</v>
      </c>
      <c r="K3674" t="s">
        <v>586</v>
      </c>
      <c r="L3674" t="s">
        <v>39</v>
      </c>
      <c r="M3674">
        <v>1344920</v>
      </c>
      <c r="N3674">
        <v>0</v>
      </c>
      <c r="O3674">
        <v>1344920</v>
      </c>
      <c r="P3674">
        <v>0</v>
      </c>
      <c r="Q3674" t="s">
        <v>8395</v>
      </c>
      <c r="R3674" t="s">
        <v>3184</v>
      </c>
      <c r="S3674" t="s">
        <v>8513</v>
      </c>
      <c r="T3674" t="s">
        <v>588</v>
      </c>
      <c r="U3674" t="s">
        <v>8514</v>
      </c>
      <c r="V3674" t="s">
        <v>8515</v>
      </c>
      <c r="W3674" t="s">
        <v>588</v>
      </c>
      <c r="X3674" t="str">
        <f t="shared" si="57"/>
        <v>Funcionamiento</v>
      </c>
      <c r="Y3674" t="s">
        <v>2717</v>
      </c>
    </row>
    <row r="3675" spans="1:25" x14ac:dyDescent="0.2">
      <c r="A3675" t="s">
        <v>3184</v>
      </c>
      <c r="B3675" t="s">
        <v>8308</v>
      </c>
      <c r="C3675" s="71" t="s">
        <v>8512</v>
      </c>
      <c r="D3675" t="s">
        <v>583</v>
      </c>
      <c r="E3675" t="s">
        <v>584</v>
      </c>
      <c r="F3675" t="s">
        <v>5396</v>
      </c>
      <c r="G3675" t="s">
        <v>2717</v>
      </c>
      <c r="H3675" t="s">
        <v>169</v>
      </c>
      <c r="I3675" t="s">
        <v>123</v>
      </c>
      <c r="J3675" t="s">
        <v>37</v>
      </c>
      <c r="K3675" t="s">
        <v>586</v>
      </c>
      <c r="L3675" t="s">
        <v>39</v>
      </c>
      <c r="M3675">
        <v>4504779</v>
      </c>
      <c r="N3675">
        <v>0</v>
      </c>
      <c r="O3675">
        <v>4504779</v>
      </c>
      <c r="P3675">
        <v>0</v>
      </c>
      <c r="Q3675" t="s">
        <v>8395</v>
      </c>
      <c r="R3675" t="s">
        <v>3184</v>
      </c>
      <c r="S3675" t="s">
        <v>8513</v>
      </c>
      <c r="T3675" t="s">
        <v>588</v>
      </c>
      <c r="U3675" t="s">
        <v>8514</v>
      </c>
      <c r="V3675" t="s">
        <v>8515</v>
      </c>
      <c r="W3675" t="s">
        <v>588</v>
      </c>
      <c r="X3675" t="str">
        <f t="shared" si="57"/>
        <v>Funcionamiento</v>
      </c>
      <c r="Y3675" t="s">
        <v>2717</v>
      </c>
    </row>
    <row r="3676" spans="1:25" x14ac:dyDescent="0.2">
      <c r="A3676" t="s">
        <v>3184</v>
      </c>
      <c r="B3676" t="s">
        <v>8308</v>
      </c>
      <c r="C3676" s="71" t="s">
        <v>8512</v>
      </c>
      <c r="D3676" t="s">
        <v>583</v>
      </c>
      <c r="E3676" t="s">
        <v>584</v>
      </c>
      <c r="F3676" t="s">
        <v>5396</v>
      </c>
      <c r="G3676" t="s">
        <v>2717</v>
      </c>
      <c r="H3676" t="s">
        <v>166</v>
      </c>
      <c r="I3676" t="s">
        <v>120</v>
      </c>
      <c r="J3676" t="s">
        <v>37</v>
      </c>
      <c r="K3676" t="s">
        <v>586</v>
      </c>
      <c r="L3676" t="s">
        <v>39</v>
      </c>
      <c r="M3676">
        <v>1960908</v>
      </c>
      <c r="N3676">
        <v>0</v>
      </c>
      <c r="O3676">
        <v>1960908</v>
      </c>
      <c r="P3676">
        <v>0</v>
      </c>
      <c r="Q3676" t="s">
        <v>8395</v>
      </c>
      <c r="R3676" t="s">
        <v>3184</v>
      </c>
      <c r="S3676" t="s">
        <v>8513</v>
      </c>
      <c r="T3676" t="s">
        <v>588</v>
      </c>
      <c r="U3676" t="s">
        <v>8514</v>
      </c>
      <c r="V3676" t="s">
        <v>8515</v>
      </c>
      <c r="W3676" t="s">
        <v>588</v>
      </c>
      <c r="X3676" t="str">
        <f t="shared" si="57"/>
        <v>Funcionamiento</v>
      </c>
      <c r="Y3676" t="s">
        <v>2717</v>
      </c>
    </row>
    <row r="3677" spans="1:25" x14ac:dyDescent="0.2">
      <c r="A3677" t="s">
        <v>3184</v>
      </c>
      <c r="B3677" t="s">
        <v>8308</v>
      </c>
      <c r="C3677" s="71" t="s">
        <v>8512</v>
      </c>
      <c r="D3677" t="s">
        <v>583</v>
      </c>
      <c r="E3677" t="s">
        <v>584</v>
      </c>
      <c r="F3677" t="s">
        <v>5396</v>
      </c>
      <c r="G3677" t="s">
        <v>2717</v>
      </c>
      <c r="H3677" t="s">
        <v>180</v>
      </c>
      <c r="I3677" t="s">
        <v>134</v>
      </c>
      <c r="J3677" t="s">
        <v>37</v>
      </c>
      <c r="K3677" t="s">
        <v>586</v>
      </c>
      <c r="L3677" t="s">
        <v>39</v>
      </c>
      <c r="M3677">
        <v>84297</v>
      </c>
      <c r="N3677">
        <v>0</v>
      </c>
      <c r="O3677">
        <v>84297</v>
      </c>
      <c r="P3677">
        <v>0</v>
      </c>
      <c r="Q3677" t="s">
        <v>8395</v>
      </c>
      <c r="R3677" t="s">
        <v>3184</v>
      </c>
      <c r="S3677" t="s">
        <v>8513</v>
      </c>
      <c r="T3677" t="s">
        <v>588</v>
      </c>
      <c r="U3677" t="s">
        <v>8514</v>
      </c>
      <c r="V3677" t="s">
        <v>8515</v>
      </c>
      <c r="W3677" t="s">
        <v>588</v>
      </c>
      <c r="X3677" t="str">
        <f t="shared" si="57"/>
        <v>Funcionamiento</v>
      </c>
      <c r="Y3677" t="s">
        <v>2717</v>
      </c>
    </row>
    <row r="3678" spans="1:25" x14ac:dyDescent="0.2">
      <c r="A3678" t="s">
        <v>3184</v>
      </c>
      <c r="B3678" t="s">
        <v>8308</v>
      </c>
      <c r="C3678" s="71" t="s">
        <v>8512</v>
      </c>
      <c r="D3678" t="s">
        <v>583</v>
      </c>
      <c r="E3678" t="s">
        <v>584</v>
      </c>
      <c r="F3678" t="s">
        <v>5396</v>
      </c>
      <c r="G3678" t="s">
        <v>2717</v>
      </c>
      <c r="H3678" t="s">
        <v>181</v>
      </c>
      <c r="I3678" t="s">
        <v>135</v>
      </c>
      <c r="J3678" t="s">
        <v>37</v>
      </c>
      <c r="K3678" t="s">
        <v>586</v>
      </c>
      <c r="L3678" t="s">
        <v>39</v>
      </c>
      <c r="M3678">
        <v>2354967</v>
      </c>
      <c r="N3678">
        <v>0</v>
      </c>
      <c r="O3678">
        <v>2354967</v>
      </c>
      <c r="P3678">
        <v>0</v>
      </c>
      <c r="Q3678" t="s">
        <v>8395</v>
      </c>
      <c r="R3678" t="s">
        <v>3184</v>
      </c>
      <c r="S3678" t="s">
        <v>8513</v>
      </c>
      <c r="T3678" t="s">
        <v>588</v>
      </c>
      <c r="U3678" t="s">
        <v>8514</v>
      </c>
      <c r="V3678" t="s">
        <v>8515</v>
      </c>
      <c r="W3678" t="s">
        <v>588</v>
      </c>
      <c r="X3678" t="str">
        <f t="shared" si="57"/>
        <v>Funcionamiento</v>
      </c>
      <c r="Y3678" t="s">
        <v>2717</v>
      </c>
    </row>
    <row r="3679" spans="1:25" x14ac:dyDescent="0.2">
      <c r="A3679" t="s">
        <v>3184</v>
      </c>
      <c r="B3679" t="s">
        <v>8308</v>
      </c>
      <c r="C3679" s="71" t="s">
        <v>8512</v>
      </c>
      <c r="D3679" t="s">
        <v>583</v>
      </c>
      <c r="E3679" t="s">
        <v>584</v>
      </c>
      <c r="F3679" t="s">
        <v>5396</v>
      </c>
      <c r="G3679" t="s">
        <v>2717</v>
      </c>
      <c r="H3679" t="s">
        <v>557</v>
      </c>
      <c r="I3679" t="s">
        <v>3221</v>
      </c>
      <c r="J3679" t="s">
        <v>37</v>
      </c>
      <c r="K3679" t="s">
        <v>586</v>
      </c>
      <c r="L3679" t="s">
        <v>39</v>
      </c>
      <c r="M3679">
        <v>2742774</v>
      </c>
      <c r="N3679">
        <v>0</v>
      </c>
      <c r="O3679">
        <v>2742774</v>
      </c>
      <c r="P3679">
        <v>0</v>
      </c>
      <c r="Q3679" t="s">
        <v>8395</v>
      </c>
      <c r="R3679" t="s">
        <v>3184</v>
      </c>
      <c r="S3679" t="s">
        <v>8513</v>
      </c>
      <c r="T3679" t="s">
        <v>588</v>
      </c>
      <c r="U3679" t="s">
        <v>8514</v>
      </c>
      <c r="V3679" t="s">
        <v>8515</v>
      </c>
      <c r="W3679" t="s">
        <v>588</v>
      </c>
      <c r="X3679" t="str">
        <f t="shared" si="57"/>
        <v>Funcionamiento</v>
      </c>
      <c r="Y3679" t="s">
        <v>2717</v>
      </c>
    </row>
    <row r="3680" spans="1:25" x14ac:dyDescent="0.2">
      <c r="A3680" t="s">
        <v>3272</v>
      </c>
      <c r="B3680" t="s">
        <v>8308</v>
      </c>
      <c r="C3680" s="71" t="s">
        <v>8516</v>
      </c>
      <c r="D3680" t="s">
        <v>583</v>
      </c>
      <c r="E3680" t="s">
        <v>584</v>
      </c>
      <c r="F3680" t="s">
        <v>5396</v>
      </c>
      <c r="G3680" t="s">
        <v>2717</v>
      </c>
      <c r="H3680" t="s">
        <v>174</v>
      </c>
      <c r="I3680" t="s">
        <v>128</v>
      </c>
      <c r="J3680" t="s">
        <v>37</v>
      </c>
      <c r="K3680" t="s">
        <v>586</v>
      </c>
      <c r="L3680" t="s">
        <v>39</v>
      </c>
      <c r="M3680">
        <v>4050200</v>
      </c>
      <c r="N3680">
        <v>0</v>
      </c>
      <c r="O3680">
        <v>4050200</v>
      </c>
      <c r="P3680">
        <v>0</v>
      </c>
      <c r="Q3680" t="s">
        <v>8517</v>
      </c>
      <c r="R3680" t="s">
        <v>3272</v>
      </c>
      <c r="S3680" t="s">
        <v>5917</v>
      </c>
      <c r="T3680" t="s">
        <v>588</v>
      </c>
      <c r="U3680" t="s">
        <v>8518</v>
      </c>
      <c r="V3680" t="s">
        <v>8519</v>
      </c>
      <c r="W3680" t="s">
        <v>588</v>
      </c>
      <c r="X3680" t="str">
        <f t="shared" si="57"/>
        <v>Funcionamiento</v>
      </c>
      <c r="Y3680" t="s">
        <v>2717</v>
      </c>
    </row>
    <row r="3681" spans="1:25" x14ac:dyDescent="0.2">
      <c r="A3681" t="s">
        <v>3272</v>
      </c>
      <c r="B3681" t="s">
        <v>8308</v>
      </c>
      <c r="C3681" s="71" t="s">
        <v>8516</v>
      </c>
      <c r="D3681" t="s">
        <v>583</v>
      </c>
      <c r="E3681" t="s">
        <v>584</v>
      </c>
      <c r="F3681" t="s">
        <v>5396</v>
      </c>
      <c r="G3681" t="s">
        <v>2717</v>
      </c>
      <c r="H3681" t="s">
        <v>175</v>
      </c>
      <c r="I3681" t="s">
        <v>129</v>
      </c>
      <c r="J3681" t="s">
        <v>37</v>
      </c>
      <c r="K3681" t="s">
        <v>586</v>
      </c>
      <c r="L3681" t="s">
        <v>39</v>
      </c>
      <c r="M3681">
        <v>1368900</v>
      </c>
      <c r="N3681">
        <v>0</v>
      </c>
      <c r="O3681">
        <v>1368900</v>
      </c>
      <c r="P3681">
        <v>0</v>
      </c>
      <c r="Q3681" t="s">
        <v>8517</v>
      </c>
      <c r="R3681" t="s">
        <v>3272</v>
      </c>
      <c r="S3681" t="s">
        <v>5917</v>
      </c>
      <c r="T3681" t="s">
        <v>588</v>
      </c>
      <c r="U3681" t="s">
        <v>8518</v>
      </c>
      <c r="V3681" t="s">
        <v>8519</v>
      </c>
      <c r="W3681" t="s">
        <v>588</v>
      </c>
      <c r="X3681" t="str">
        <f t="shared" si="57"/>
        <v>Funcionamiento</v>
      </c>
      <c r="Y3681" t="s">
        <v>2717</v>
      </c>
    </row>
    <row r="3682" spans="1:25" x14ac:dyDescent="0.2">
      <c r="A3682" t="s">
        <v>3272</v>
      </c>
      <c r="B3682" t="s">
        <v>8308</v>
      </c>
      <c r="C3682" s="71" t="s">
        <v>8516</v>
      </c>
      <c r="D3682" t="s">
        <v>583</v>
      </c>
      <c r="E3682" t="s">
        <v>584</v>
      </c>
      <c r="F3682" t="s">
        <v>5396</v>
      </c>
      <c r="G3682" t="s">
        <v>2717</v>
      </c>
      <c r="H3682" t="s">
        <v>177</v>
      </c>
      <c r="I3682" t="s">
        <v>131</v>
      </c>
      <c r="J3682" t="s">
        <v>37</v>
      </c>
      <c r="K3682" t="s">
        <v>586</v>
      </c>
      <c r="L3682" t="s">
        <v>39</v>
      </c>
      <c r="M3682">
        <v>2025800</v>
      </c>
      <c r="N3682">
        <v>0</v>
      </c>
      <c r="O3682">
        <v>2025800</v>
      </c>
      <c r="P3682">
        <v>0</v>
      </c>
      <c r="Q3682" t="s">
        <v>8517</v>
      </c>
      <c r="R3682" t="s">
        <v>3272</v>
      </c>
      <c r="S3682" t="s">
        <v>5917</v>
      </c>
      <c r="T3682" t="s">
        <v>588</v>
      </c>
      <c r="U3682" t="s">
        <v>8518</v>
      </c>
      <c r="V3682" t="s">
        <v>8519</v>
      </c>
      <c r="W3682" t="s">
        <v>588</v>
      </c>
      <c r="X3682" t="str">
        <f t="shared" si="57"/>
        <v>Funcionamiento</v>
      </c>
      <c r="Y3682" t="s">
        <v>2717</v>
      </c>
    </row>
    <row r="3683" spans="1:25" x14ac:dyDescent="0.2">
      <c r="A3683" t="s">
        <v>3272</v>
      </c>
      <c r="B3683" t="s">
        <v>8308</v>
      </c>
      <c r="C3683" s="71" t="s">
        <v>8516</v>
      </c>
      <c r="D3683" t="s">
        <v>583</v>
      </c>
      <c r="E3683" t="s">
        <v>584</v>
      </c>
      <c r="F3683" t="s">
        <v>5396</v>
      </c>
      <c r="G3683" t="s">
        <v>2717</v>
      </c>
      <c r="H3683" t="s">
        <v>173</v>
      </c>
      <c r="I3683" t="s">
        <v>127</v>
      </c>
      <c r="J3683" t="s">
        <v>37</v>
      </c>
      <c r="K3683" t="s">
        <v>586</v>
      </c>
      <c r="L3683" t="s">
        <v>39</v>
      </c>
      <c r="M3683">
        <v>6956900</v>
      </c>
      <c r="N3683">
        <v>0</v>
      </c>
      <c r="O3683">
        <v>6956900</v>
      </c>
      <c r="P3683">
        <v>0</v>
      </c>
      <c r="Q3683" t="s">
        <v>8517</v>
      </c>
      <c r="R3683" t="s">
        <v>3272</v>
      </c>
      <c r="S3683" t="s">
        <v>5917</v>
      </c>
      <c r="T3683" t="s">
        <v>588</v>
      </c>
      <c r="U3683" t="s">
        <v>8518</v>
      </c>
      <c r="V3683" t="s">
        <v>8519</v>
      </c>
      <c r="W3683" t="s">
        <v>588</v>
      </c>
      <c r="X3683" t="str">
        <f t="shared" si="57"/>
        <v>Funcionamiento</v>
      </c>
      <c r="Y3683" t="s">
        <v>2717</v>
      </c>
    </row>
    <row r="3684" spans="1:25" x14ac:dyDescent="0.2">
      <c r="A3684" t="s">
        <v>3272</v>
      </c>
      <c r="B3684" t="s">
        <v>8308</v>
      </c>
      <c r="C3684" s="71" t="s">
        <v>8516</v>
      </c>
      <c r="D3684" t="s">
        <v>583</v>
      </c>
      <c r="E3684" t="s">
        <v>584</v>
      </c>
      <c r="F3684" t="s">
        <v>5396</v>
      </c>
      <c r="G3684" t="s">
        <v>2717</v>
      </c>
      <c r="H3684" t="s">
        <v>172</v>
      </c>
      <c r="I3684" t="s">
        <v>126</v>
      </c>
      <c r="J3684" t="s">
        <v>37</v>
      </c>
      <c r="K3684" t="s">
        <v>586</v>
      </c>
      <c r="L3684" t="s">
        <v>39</v>
      </c>
      <c r="M3684">
        <v>9820700</v>
      </c>
      <c r="N3684">
        <v>0</v>
      </c>
      <c r="O3684">
        <v>9820700</v>
      </c>
      <c r="P3684">
        <v>0</v>
      </c>
      <c r="Q3684" t="s">
        <v>8517</v>
      </c>
      <c r="R3684" t="s">
        <v>3272</v>
      </c>
      <c r="S3684" t="s">
        <v>5917</v>
      </c>
      <c r="T3684" t="s">
        <v>588</v>
      </c>
      <c r="U3684" t="s">
        <v>8518</v>
      </c>
      <c r="V3684" t="s">
        <v>8519</v>
      </c>
      <c r="W3684" t="s">
        <v>588</v>
      </c>
      <c r="X3684" t="str">
        <f t="shared" si="57"/>
        <v>Funcionamiento</v>
      </c>
      <c r="Y3684" t="s">
        <v>2717</v>
      </c>
    </row>
    <row r="3685" spans="1:25" x14ac:dyDescent="0.2">
      <c r="A3685" t="s">
        <v>3272</v>
      </c>
      <c r="B3685" t="s">
        <v>8308</v>
      </c>
      <c r="C3685" s="71" t="s">
        <v>8516</v>
      </c>
      <c r="D3685" t="s">
        <v>583</v>
      </c>
      <c r="E3685" t="s">
        <v>584</v>
      </c>
      <c r="F3685" t="s">
        <v>5396</v>
      </c>
      <c r="G3685" t="s">
        <v>2717</v>
      </c>
      <c r="H3685" t="s">
        <v>176</v>
      </c>
      <c r="I3685" t="s">
        <v>130</v>
      </c>
      <c r="J3685" t="s">
        <v>37</v>
      </c>
      <c r="K3685" t="s">
        <v>586</v>
      </c>
      <c r="L3685" t="s">
        <v>39</v>
      </c>
      <c r="M3685">
        <v>3038800</v>
      </c>
      <c r="N3685">
        <v>0</v>
      </c>
      <c r="O3685">
        <v>3038800</v>
      </c>
      <c r="P3685">
        <v>0</v>
      </c>
      <c r="Q3685" t="s">
        <v>8517</v>
      </c>
      <c r="R3685" t="s">
        <v>3272</v>
      </c>
      <c r="S3685" t="s">
        <v>5917</v>
      </c>
      <c r="T3685" t="s">
        <v>588</v>
      </c>
      <c r="U3685" t="s">
        <v>8518</v>
      </c>
      <c r="V3685" t="s">
        <v>8519</v>
      </c>
      <c r="W3685" t="s">
        <v>588</v>
      </c>
      <c r="X3685" t="str">
        <f t="shared" si="57"/>
        <v>Funcionamiento</v>
      </c>
      <c r="Y3685" t="s">
        <v>2717</v>
      </c>
    </row>
    <row r="3686" spans="1:25" x14ac:dyDescent="0.2">
      <c r="A3686" t="s">
        <v>3278</v>
      </c>
      <c r="B3686" t="s">
        <v>8948</v>
      </c>
      <c r="C3686" s="71" t="s">
        <v>9357</v>
      </c>
      <c r="D3686" t="s">
        <v>583</v>
      </c>
      <c r="E3686" t="s">
        <v>584</v>
      </c>
      <c r="F3686" t="s">
        <v>3740</v>
      </c>
      <c r="G3686" t="s">
        <v>2717</v>
      </c>
      <c r="H3686" t="s">
        <v>376</v>
      </c>
      <c r="I3686" t="s">
        <v>495</v>
      </c>
      <c r="J3686" t="s">
        <v>37</v>
      </c>
      <c r="K3686" t="s">
        <v>586</v>
      </c>
      <c r="L3686" t="s">
        <v>39</v>
      </c>
      <c r="M3686">
        <v>4875289</v>
      </c>
      <c r="N3686">
        <v>0</v>
      </c>
      <c r="O3686">
        <v>4875289</v>
      </c>
      <c r="P3686">
        <v>0</v>
      </c>
      <c r="Q3686" t="s">
        <v>9358</v>
      </c>
      <c r="R3686" t="s">
        <v>3278</v>
      </c>
      <c r="S3686" t="s">
        <v>5969</v>
      </c>
      <c r="T3686" t="s">
        <v>6477</v>
      </c>
      <c r="U3686" t="s">
        <v>9359</v>
      </c>
      <c r="V3686" t="s">
        <v>9360</v>
      </c>
      <c r="W3686" t="s">
        <v>588</v>
      </c>
      <c r="X3686" t="str">
        <f t="shared" si="57"/>
        <v>Inversión</v>
      </c>
      <c r="Y3686" t="s">
        <v>629</v>
      </c>
    </row>
    <row r="3687" spans="1:25" x14ac:dyDescent="0.2">
      <c r="A3687" t="s">
        <v>3060</v>
      </c>
      <c r="B3687" t="s">
        <v>9361</v>
      </c>
      <c r="C3687" s="71" t="s">
        <v>9362</v>
      </c>
      <c r="D3687" t="s">
        <v>583</v>
      </c>
      <c r="E3687" t="s">
        <v>584</v>
      </c>
      <c r="F3687" t="s">
        <v>3087</v>
      </c>
      <c r="G3687" t="s">
        <v>2717</v>
      </c>
      <c r="H3687" t="s">
        <v>197</v>
      </c>
      <c r="I3687" t="s">
        <v>155</v>
      </c>
      <c r="J3687" t="s">
        <v>37</v>
      </c>
      <c r="K3687" t="s">
        <v>709</v>
      </c>
      <c r="L3687" t="s">
        <v>39</v>
      </c>
      <c r="M3687">
        <v>4550580</v>
      </c>
      <c r="N3687">
        <v>0</v>
      </c>
      <c r="O3687">
        <v>4550580</v>
      </c>
      <c r="P3687">
        <v>808992</v>
      </c>
      <c r="Q3687" t="s">
        <v>9363</v>
      </c>
      <c r="R3687" t="s">
        <v>3060</v>
      </c>
      <c r="S3687" t="s">
        <v>4339</v>
      </c>
      <c r="T3687" t="s">
        <v>588</v>
      </c>
      <c r="U3687" t="s">
        <v>588</v>
      </c>
      <c r="V3687" t="s">
        <v>588</v>
      </c>
      <c r="W3687" t="s">
        <v>588</v>
      </c>
      <c r="X3687" t="str">
        <f t="shared" si="57"/>
        <v>Inversión</v>
      </c>
      <c r="Y3687" t="s">
        <v>626</v>
      </c>
    </row>
    <row r="3688" spans="1:25" x14ac:dyDescent="0.2">
      <c r="A3688" t="s">
        <v>3285</v>
      </c>
      <c r="B3688" t="s">
        <v>9361</v>
      </c>
      <c r="C3688" s="71" t="s">
        <v>9364</v>
      </c>
      <c r="D3688" t="s">
        <v>583</v>
      </c>
      <c r="E3688" t="s">
        <v>602</v>
      </c>
      <c r="F3688" t="s">
        <v>3087</v>
      </c>
      <c r="G3688" t="s">
        <v>2717</v>
      </c>
      <c r="H3688" t="s">
        <v>197</v>
      </c>
      <c r="I3688" t="s">
        <v>155</v>
      </c>
      <c r="J3688" t="s">
        <v>37</v>
      </c>
      <c r="K3688" t="s">
        <v>709</v>
      </c>
      <c r="L3688" t="s">
        <v>39</v>
      </c>
      <c r="M3688">
        <v>8385135</v>
      </c>
      <c r="N3688">
        <v>0</v>
      </c>
      <c r="O3688">
        <v>8385135</v>
      </c>
      <c r="P3688">
        <v>8385135</v>
      </c>
      <c r="Q3688" t="s">
        <v>9365</v>
      </c>
      <c r="R3688" t="s">
        <v>3285</v>
      </c>
      <c r="S3688" t="s">
        <v>588</v>
      </c>
      <c r="T3688" t="s">
        <v>588</v>
      </c>
      <c r="U3688" t="s">
        <v>588</v>
      </c>
      <c r="V3688" t="s">
        <v>588</v>
      </c>
      <c r="W3688" t="s">
        <v>588</v>
      </c>
      <c r="X3688" t="str">
        <f t="shared" si="57"/>
        <v>Inversión</v>
      </c>
      <c r="Y3688" t="s">
        <v>626</v>
      </c>
    </row>
    <row r="3689" spans="1:25" x14ac:dyDescent="0.2">
      <c r="A3689" t="s">
        <v>3291</v>
      </c>
      <c r="B3689" t="s">
        <v>9361</v>
      </c>
      <c r="C3689" s="71" t="s">
        <v>9366</v>
      </c>
      <c r="D3689" t="s">
        <v>583</v>
      </c>
      <c r="E3689" t="s">
        <v>584</v>
      </c>
      <c r="F3689" t="s">
        <v>3087</v>
      </c>
      <c r="G3689" t="s">
        <v>2717</v>
      </c>
      <c r="H3689" t="s">
        <v>197</v>
      </c>
      <c r="I3689" t="s">
        <v>155</v>
      </c>
      <c r="J3689" t="s">
        <v>37</v>
      </c>
      <c r="K3689" t="s">
        <v>709</v>
      </c>
      <c r="L3689" t="s">
        <v>39</v>
      </c>
      <c r="M3689">
        <v>3890510</v>
      </c>
      <c r="N3689">
        <v>0</v>
      </c>
      <c r="O3689">
        <v>3890510</v>
      </c>
      <c r="P3689">
        <v>605191</v>
      </c>
      <c r="Q3689" t="s">
        <v>9367</v>
      </c>
      <c r="R3689" t="s">
        <v>3291</v>
      </c>
      <c r="S3689" t="s">
        <v>5903</v>
      </c>
      <c r="T3689" t="s">
        <v>588</v>
      </c>
      <c r="U3689" t="s">
        <v>588</v>
      </c>
      <c r="V3689" t="s">
        <v>588</v>
      </c>
      <c r="W3689" t="s">
        <v>588</v>
      </c>
      <c r="X3689" t="str">
        <f t="shared" si="57"/>
        <v>Inversión</v>
      </c>
      <c r="Y3689" t="s">
        <v>626</v>
      </c>
    </row>
    <row r="3690" spans="1:25" x14ac:dyDescent="0.2">
      <c r="A3690" t="s">
        <v>3201</v>
      </c>
      <c r="B3690" t="s">
        <v>11202</v>
      </c>
      <c r="C3690" s="71" t="s">
        <v>11638</v>
      </c>
      <c r="D3690" t="s">
        <v>583</v>
      </c>
      <c r="E3690" t="s">
        <v>584</v>
      </c>
      <c r="F3690" t="s">
        <v>5396</v>
      </c>
      <c r="G3690" t="s">
        <v>2717</v>
      </c>
      <c r="H3690" t="s">
        <v>805</v>
      </c>
      <c r="I3690" t="s">
        <v>806</v>
      </c>
      <c r="J3690" t="s">
        <v>37</v>
      </c>
      <c r="K3690" t="s">
        <v>586</v>
      </c>
      <c r="L3690" t="s">
        <v>39</v>
      </c>
      <c r="M3690">
        <v>295716</v>
      </c>
      <c r="N3690">
        <v>0</v>
      </c>
      <c r="O3690">
        <v>295716</v>
      </c>
      <c r="P3690">
        <v>0</v>
      </c>
      <c r="Q3690" t="s">
        <v>11639</v>
      </c>
      <c r="R3690" t="s">
        <v>3201</v>
      </c>
      <c r="S3690" t="s">
        <v>6033</v>
      </c>
      <c r="T3690" t="s">
        <v>588</v>
      </c>
      <c r="U3690" t="s">
        <v>11640</v>
      </c>
      <c r="V3690" t="s">
        <v>11641</v>
      </c>
      <c r="W3690" t="s">
        <v>588</v>
      </c>
      <c r="X3690" t="str">
        <f t="shared" si="57"/>
        <v>Funcionamiento</v>
      </c>
      <c r="Y3690" t="s">
        <v>2717</v>
      </c>
    </row>
    <row r="3691" spans="1:25" x14ac:dyDescent="0.2">
      <c r="A3691" t="s">
        <v>3201</v>
      </c>
      <c r="B3691" t="s">
        <v>11202</v>
      </c>
      <c r="C3691" s="71" t="s">
        <v>11638</v>
      </c>
      <c r="D3691" t="s">
        <v>583</v>
      </c>
      <c r="E3691" t="s">
        <v>584</v>
      </c>
      <c r="F3691" t="s">
        <v>5396</v>
      </c>
      <c r="G3691" t="s">
        <v>2717</v>
      </c>
      <c r="H3691" t="s">
        <v>181</v>
      </c>
      <c r="I3691" t="s">
        <v>135</v>
      </c>
      <c r="J3691" t="s">
        <v>37</v>
      </c>
      <c r="K3691" t="s">
        <v>586</v>
      </c>
      <c r="L3691" t="s">
        <v>39</v>
      </c>
      <c r="M3691">
        <v>2354967</v>
      </c>
      <c r="N3691">
        <v>0</v>
      </c>
      <c r="O3691">
        <v>2354967</v>
      </c>
      <c r="P3691">
        <v>0</v>
      </c>
      <c r="Q3691" t="s">
        <v>11639</v>
      </c>
      <c r="R3691" t="s">
        <v>3201</v>
      </c>
      <c r="S3691" t="s">
        <v>6033</v>
      </c>
      <c r="T3691" t="s">
        <v>588</v>
      </c>
      <c r="U3691" t="s">
        <v>11640</v>
      </c>
      <c r="V3691" t="s">
        <v>11641</v>
      </c>
      <c r="W3691" t="s">
        <v>588</v>
      </c>
      <c r="X3691" t="str">
        <f t="shared" si="57"/>
        <v>Funcionamiento</v>
      </c>
      <c r="Y3691" t="s">
        <v>2717</v>
      </c>
    </row>
    <row r="3692" spans="1:25" x14ac:dyDescent="0.2">
      <c r="A3692" t="s">
        <v>3201</v>
      </c>
      <c r="B3692" t="s">
        <v>11202</v>
      </c>
      <c r="C3692" s="71" t="s">
        <v>11638</v>
      </c>
      <c r="D3692" t="s">
        <v>583</v>
      </c>
      <c r="E3692" t="s">
        <v>584</v>
      </c>
      <c r="F3692" t="s">
        <v>5396</v>
      </c>
      <c r="G3692" t="s">
        <v>2717</v>
      </c>
      <c r="H3692" t="s">
        <v>178</v>
      </c>
      <c r="I3692" t="s">
        <v>132</v>
      </c>
      <c r="J3692" t="s">
        <v>37</v>
      </c>
      <c r="K3692" t="s">
        <v>586</v>
      </c>
      <c r="L3692" t="s">
        <v>39</v>
      </c>
      <c r="M3692">
        <v>3068756</v>
      </c>
      <c r="N3692">
        <v>0</v>
      </c>
      <c r="O3692">
        <v>3068756</v>
      </c>
      <c r="P3692">
        <v>0</v>
      </c>
      <c r="Q3692" t="s">
        <v>11639</v>
      </c>
      <c r="R3692" t="s">
        <v>3201</v>
      </c>
      <c r="S3692" t="s">
        <v>6033</v>
      </c>
      <c r="T3692" t="s">
        <v>588</v>
      </c>
      <c r="U3692" t="s">
        <v>11640</v>
      </c>
      <c r="V3692" t="s">
        <v>11641</v>
      </c>
      <c r="W3692" t="s">
        <v>588</v>
      </c>
      <c r="X3692" t="str">
        <f t="shared" si="57"/>
        <v>Funcionamiento</v>
      </c>
      <c r="Y3692" t="s">
        <v>2717</v>
      </c>
    </row>
    <row r="3693" spans="1:25" x14ac:dyDescent="0.2">
      <c r="A3693" t="s">
        <v>3201</v>
      </c>
      <c r="B3693" t="s">
        <v>11202</v>
      </c>
      <c r="C3693" s="71" t="s">
        <v>11638</v>
      </c>
      <c r="D3693" t="s">
        <v>583</v>
      </c>
      <c r="E3693" t="s">
        <v>584</v>
      </c>
      <c r="F3693" t="s">
        <v>5396</v>
      </c>
      <c r="G3693" t="s">
        <v>2717</v>
      </c>
      <c r="H3693" t="s">
        <v>170</v>
      </c>
      <c r="I3693" t="s">
        <v>124</v>
      </c>
      <c r="J3693" t="s">
        <v>37</v>
      </c>
      <c r="K3693" t="s">
        <v>586</v>
      </c>
      <c r="L3693" t="s">
        <v>39</v>
      </c>
      <c r="M3693">
        <v>113372347</v>
      </c>
      <c r="N3693">
        <v>0</v>
      </c>
      <c r="O3693">
        <v>113372347</v>
      </c>
      <c r="P3693">
        <v>0</v>
      </c>
      <c r="Q3693" t="s">
        <v>11639</v>
      </c>
      <c r="R3693" t="s">
        <v>3201</v>
      </c>
      <c r="S3693" t="s">
        <v>6033</v>
      </c>
      <c r="T3693" t="s">
        <v>588</v>
      </c>
      <c r="U3693" t="s">
        <v>11640</v>
      </c>
      <c r="V3693" t="s">
        <v>11641</v>
      </c>
      <c r="W3693" t="s">
        <v>588</v>
      </c>
      <c r="X3693" t="str">
        <f t="shared" si="57"/>
        <v>Funcionamiento</v>
      </c>
      <c r="Y3693" t="s">
        <v>2717</v>
      </c>
    </row>
    <row r="3694" spans="1:25" x14ac:dyDescent="0.2">
      <c r="A3694" t="s">
        <v>3201</v>
      </c>
      <c r="B3694" t="s">
        <v>11202</v>
      </c>
      <c r="C3694" s="71" t="s">
        <v>11638</v>
      </c>
      <c r="D3694" t="s">
        <v>583</v>
      </c>
      <c r="E3694" t="s">
        <v>584</v>
      </c>
      <c r="F3694" t="s">
        <v>5396</v>
      </c>
      <c r="G3694" t="s">
        <v>2717</v>
      </c>
      <c r="H3694" t="s">
        <v>180</v>
      </c>
      <c r="I3694" t="s">
        <v>134</v>
      </c>
      <c r="J3694" t="s">
        <v>37</v>
      </c>
      <c r="K3694" t="s">
        <v>586</v>
      </c>
      <c r="L3694" t="s">
        <v>39</v>
      </c>
      <c r="M3694">
        <v>220813</v>
      </c>
      <c r="N3694">
        <v>0</v>
      </c>
      <c r="O3694">
        <v>220813</v>
      </c>
      <c r="P3694">
        <v>0</v>
      </c>
      <c r="Q3694" t="s">
        <v>11639</v>
      </c>
      <c r="R3694" t="s">
        <v>3201</v>
      </c>
      <c r="S3694" t="s">
        <v>6033</v>
      </c>
      <c r="T3694" t="s">
        <v>588</v>
      </c>
      <c r="U3694" t="s">
        <v>11640</v>
      </c>
      <c r="V3694" t="s">
        <v>11641</v>
      </c>
      <c r="W3694" t="s">
        <v>588</v>
      </c>
      <c r="X3694" t="str">
        <f t="shared" si="57"/>
        <v>Funcionamiento</v>
      </c>
      <c r="Y3694" t="s">
        <v>2717</v>
      </c>
    </row>
    <row r="3695" spans="1:25" x14ac:dyDescent="0.2">
      <c r="A3695" t="s">
        <v>3201</v>
      </c>
      <c r="B3695" t="s">
        <v>11202</v>
      </c>
      <c r="C3695" s="71" t="s">
        <v>11638</v>
      </c>
      <c r="D3695" t="s">
        <v>583</v>
      </c>
      <c r="E3695" t="s">
        <v>584</v>
      </c>
      <c r="F3695" t="s">
        <v>5396</v>
      </c>
      <c r="G3695" t="s">
        <v>2717</v>
      </c>
      <c r="H3695" t="s">
        <v>166</v>
      </c>
      <c r="I3695" t="s">
        <v>120</v>
      </c>
      <c r="J3695" t="s">
        <v>37</v>
      </c>
      <c r="K3695" t="s">
        <v>586</v>
      </c>
      <c r="L3695" t="s">
        <v>39</v>
      </c>
      <c r="M3695">
        <v>1998363</v>
      </c>
      <c r="N3695">
        <v>0</v>
      </c>
      <c r="O3695">
        <v>1998363</v>
      </c>
      <c r="P3695">
        <v>0</v>
      </c>
      <c r="Q3695" t="s">
        <v>11639</v>
      </c>
      <c r="R3695" t="s">
        <v>3201</v>
      </c>
      <c r="S3695" t="s">
        <v>6033</v>
      </c>
      <c r="T3695" t="s">
        <v>588</v>
      </c>
      <c r="U3695" t="s">
        <v>11640</v>
      </c>
      <c r="V3695" t="s">
        <v>11641</v>
      </c>
      <c r="W3695" t="s">
        <v>588</v>
      </c>
      <c r="X3695" t="str">
        <f t="shared" si="57"/>
        <v>Funcionamiento</v>
      </c>
      <c r="Y3695" t="s">
        <v>2717</v>
      </c>
    </row>
    <row r="3696" spans="1:25" x14ac:dyDescent="0.2">
      <c r="A3696" t="s">
        <v>3201</v>
      </c>
      <c r="B3696" t="s">
        <v>11202</v>
      </c>
      <c r="C3696" s="71" t="s">
        <v>11638</v>
      </c>
      <c r="D3696" t="s">
        <v>583</v>
      </c>
      <c r="E3696" t="s">
        <v>584</v>
      </c>
      <c r="F3696" t="s">
        <v>5396</v>
      </c>
      <c r="G3696" t="s">
        <v>2717</v>
      </c>
      <c r="H3696" t="s">
        <v>169</v>
      </c>
      <c r="I3696" t="s">
        <v>123</v>
      </c>
      <c r="J3696" t="s">
        <v>37</v>
      </c>
      <c r="K3696" t="s">
        <v>586</v>
      </c>
      <c r="L3696" t="s">
        <v>39</v>
      </c>
      <c r="M3696">
        <v>737727</v>
      </c>
      <c r="N3696">
        <v>0</v>
      </c>
      <c r="O3696">
        <v>737727</v>
      </c>
      <c r="P3696">
        <v>0</v>
      </c>
      <c r="Q3696" t="s">
        <v>11639</v>
      </c>
      <c r="R3696" t="s">
        <v>3201</v>
      </c>
      <c r="S3696" t="s">
        <v>6033</v>
      </c>
      <c r="T3696" t="s">
        <v>588</v>
      </c>
      <c r="U3696" t="s">
        <v>11640</v>
      </c>
      <c r="V3696" t="s">
        <v>11641</v>
      </c>
      <c r="W3696" t="s">
        <v>588</v>
      </c>
      <c r="X3696" t="str">
        <f t="shared" si="57"/>
        <v>Funcionamiento</v>
      </c>
      <c r="Y3696" t="s">
        <v>2717</v>
      </c>
    </row>
    <row r="3697" spans="1:25" x14ac:dyDescent="0.2">
      <c r="A3697" t="s">
        <v>3201</v>
      </c>
      <c r="B3697" t="s">
        <v>11202</v>
      </c>
      <c r="C3697" s="71" t="s">
        <v>11638</v>
      </c>
      <c r="D3697" t="s">
        <v>583</v>
      </c>
      <c r="E3697" t="s">
        <v>584</v>
      </c>
      <c r="F3697" t="s">
        <v>5396</v>
      </c>
      <c r="G3697" t="s">
        <v>2717</v>
      </c>
      <c r="H3697" t="s">
        <v>171</v>
      </c>
      <c r="I3697" t="s">
        <v>125</v>
      </c>
      <c r="J3697" t="s">
        <v>37</v>
      </c>
      <c r="K3697" t="s">
        <v>586</v>
      </c>
      <c r="L3697" t="s">
        <v>39</v>
      </c>
      <c r="M3697">
        <v>2464529</v>
      </c>
      <c r="N3697">
        <v>0</v>
      </c>
      <c r="O3697">
        <v>2464529</v>
      </c>
      <c r="P3697">
        <v>0</v>
      </c>
      <c r="Q3697" t="s">
        <v>11639</v>
      </c>
      <c r="R3697" t="s">
        <v>3201</v>
      </c>
      <c r="S3697" t="s">
        <v>6033</v>
      </c>
      <c r="T3697" t="s">
        <v>588</v>
      </c>
      <c r="U3697" t="s">
        <v>11640</v>
      </c>
      <c r="V3697" t="s">
        <v>11641</v>
      </c>
      <c r="W3697" t="s">
        <v>588</v>
      </c>
      <c r="X3697" t="str">
        <f t="shared" si="57"/>
        <v>Funcionamiento</v>
      </c>
      <c r="Y3697" t="s">
        <v>2717</v>
      </c>
    </row>
    <row r="3698" spans="1:25" x14ac:dyDescent="0.2">
      <c r="A3698" t="s">
        <v>3201</v>
      </c>
      <c r="B3698" t="s">
        <v>11202</v>
      </c>
      <c r="C3698" s="71" t="s">
        <v>11638</v>
      </c>
      <c r="D3698" t="s">
        <v>583</v>
      </c>
      <c r="E3698" t="s">
        <v>584</v>
      </c>
      <c r="F3698" t="s">
        <v>5396</v>
      </c>
      <c r="G3698" t="s">
        <v>2717</v>
      </c>
      <c r="H3698" t="s">
        <v>164</v>
      </c>
      <c r="I3698" t="s">
        <v>118</v>
      </c>
      <c r="J3698" t="s">
        <v>37</v>
      </c>
      <c r="K3698" t="s">
        <v>586</v>
      </c>
      <c r="L3698" t="s">
        <v>39</v>
      </c>
      <c r="M3698">
        <v>76365176</v>
      </c>
      <c r="N3698">
        <v>0</v>
      </c>
      <c r="O3698">
        <v>76365176</v>
      </c>
      <c r="P3698">
        <v>0</v>
      </c>
      <c r="Q3698" t="s">
        <v>11639</v>
      </c>
      <c r="R3698" t="s">
        <v>3201</v>
      </c>
      <c r="S3698" t="s">
        <v>6033</v>
      </c>
      <c r="T3698" t="s">
        <v>588</v>
      </c>
      <c r="U3698" t="s">
        <v>11640</v>
      </c>
      <c r="V3698" t="s">
        <v>11641</v>
      </c>
      <c r="W3698" t="s">
        <v>588</v>
      </c>
      <c r="X3698" t="str">
        <f t="shared" si="57"/>
        <v>Funcionamiento</v>
      </c>
      <c r="Y3698" t="s">
        <v>2717</v>
      </c>
    </row>
    <row r="3699" spans="1:25" x14ac:dyDescent="0.2">
      <c r="A3699" t="s">
        <v>3201</v>
      </c>
      <c r="B3699" t="s">
        <v>11202</v>
      </c>
      <c r="C3699" s="71" t="s">
        <v>11638</v>
      </c>
      <c r="D3699" t="s">
        <v>583</v>
      </c>
      <c r="E3699" t="s">
        <v>584</v>
      </c>
      <c r="F3699" t="s">
        <v>5396</v>
      </c>
      <c r="G3699" t="s">
        <v>2717</v>
      </c>
      <c r="H3699" t="s">
        <v>557</v>
      </c>
      <c r="I3699" t="s">
        <v>3221</v>
      </c>
      <c r="J3699" t="s">
        <v>37</v>
      </c>
      <c r="K3699" t="s">
        <v>586</v>
      </c>
      <c r="L3699" t="s">
        <v>39</v>
      </c>
      <c r="M3699">
        <v>2801057</v>
      </c>
      <c r="N3699">
        <v>0</v>
      </c>
      <c r="O3699">
        <v>2801057</v>
      </c>
      <c r="P3699">
        <v>0</v>
      </c>
      <c r="Q3699" t="s">
        <v>11639</v>
      </c>
      <c r="R3699" t="s">
        <v>3201</v>
      </c>
      <c r="S3699" t="s">
        <v>6033</v>
      </c>
      <c r="T3699" t="s">
        <v>588</v>
      </c>
      <c r="U3699" t="s">
        <v>11640</v>
      </c>
      <c r="V3699" t="s">
        <v>11641</v>
      </c>
      <c r="W3699" t="s">
        <v>588</v>
      </c>
      <c r="X3699" t="str">
        <f t="shared" si="57"/>
        <v>Funcionamiento</v>
      </c>
      <c r="Y3699" t="s">
        <v>2717</v>
      </c>
    </row>
    <row r="3700" spans="1:25" x14ac:dyDescent="0.2">
      <c r="A3700" t="s">
        <v>3066</v>
      </c>
      <c r="B3700" t="s">
        <v>11202</v>
      </c>
      <c r="C3700" s="71" t="s">
        <v>11642</v>
      </c>
      <c r="D3700" t="s">
        <v>583</v>
      </c>
      <c r="E3700" t="s">
        <v>584</v>
      </c>
      <c r="F3700" t="s">
        <v>5396</v>
      </c>
      <c r="G3700" t="s">
        <v>2717</v>
      </c>
      <c r="H3700" t="s">
        <v>174</v>
      </c>
      <c r="I3700" t="s">
        <v>128</v>
      </c>
      <c r="J3700" t="s">
        <v>37</v>
      </c>
      <c r="K3700" t="s">
        <v>586</v>
      </c>
      <c r="L3700" t="s">
        <v>39</v>
      </c>
      <c r="M3700">
        <v>3604300</v>
      </c>
      <c r="N3700">
        <v>0</v>
      </c>
      <c r="O3700">
        <v>3604300</v>
      </c>
      <c r="P3700">
        <v>0</v>
      </c>
      <c r="Q3700" t="s">
        <v>11643</v>
      </c>
      <c r="R3700" t="s">
        <v>3066</v>
      </c>
      <c r="S3700" t="s">
        <v>5822</v>
      </c>
      <c r="T3700" t="s">
        <v>588</v>
      </c>
      <c r="U3700" t="s">
        <v>11644</v>
      </c>
      <c r="V3700" t="s">
        <v>11645</v>
      </c>
      <c r="W3700" t="s">
        <v>588</v>
      </c>
      <c r="X3700" t="str">
        <f t="shared" si="57"/>
        <v>Funcionamiento</v>
      </c>
      <c r="Y3700" t="s">
        <v>2717</v>
      </c>
    </row>
    <row r="3701" spans="1:25" x14ac:dyDescent="0.2">
      <c r="A3701" t="s">
        <v>3066</v>
      </c>
      <c r="B3701" t="s">
        <v>11202</v>
      </c>
      <c r="C3701" s="71" t="s">
        <v>11642</v>
      </c>
      <c r="D3701" t="s">
        <v>583</v>
      </c>
      <c r="E3701" t="s">
        <v>584</v>
      </c>
      <c r="F3701" t="s">
        <v>5396</v>
      </c>
      <c r="G3701" t="s">
        <v>2717</v>
      </c>
      <c r="H3701" t="s">
        <v>172</v>
      </c>
      <c r="I3701" t="s">
        <v>126</v>
      </c>
      <c r="J3701" t="s">
        <v>37</v>
      </c>
      <c r="K3701" t="s">
        <v>586</v>
      </c>
      <c r="L3701" t="s">
        <v>39</v>
      </c>
      <c r="M3701">
        <v>9382200</v>
      </c>
      <c r="N3701">
        <v>0</v>
      </c>
      <c r="O3701">
        <v>9382200</v>
      </c>
      <c r="P3701">
        <v>0</v>
      </c>
      <c r="Q3701" t="s">
        <v>11643</v>
      </c>
      <c r="R3701" t="s">
        <v>3066</v>
      </c>
      <c r="S3701" t="s">
        <v>5822</v>
      </c>
      <c r="T3701" t="s">
        <v>588</v>
      </c>
      <c r="U3701" t="s">
        <v>11644</v>
      </c>
      <c r="V3701" t="s">
        <v>11645</v>
      </c>
      <c r="W3701" t="s">
        <v>588</v>
      </c>
      <c r="X3701" t="str">
        <f t="shared" si="57"/>
        <v>Funcionamiento</v>
      </c>
      <c r="Y3701" t="s">
        <v>2717</v>
      </c>
    </row>
    <row r="3702" spans="1:25" x14ac:dyDescent="0.2">
      <c r="A3702" t="s">
        <v>3066</v>
      </c>
      <c r="B3702" t="s">
        <v>11202</v>
      </c>
      <c r="C3702" s="71" t="s">
        <v>11642</v>
      </c>
      <c r="D3702" t="s">
        <v>583</v>
      </c>
      <c r="E3702" t="s">
        <v>584</v>
      </c>
      <c r="F3702" t="s">
        <v>5396</v>
      </c>
      <c r="G3702" t="s">
        <v>2717</v>
      </c>
      <c r="H3702" t="s">
        <v>173</v>
      </c>
      <c r="I3702" t="s">
        <v>127</v>
      </c>
      <c r="J3702" t="s">
        <v>37</v>
      </c>
      <c r="K3702" t="s">
        <v>586</v>
      </c>
      <c r="L3702" t="s">
        <v>39</v>
      </c>
      <c r="M3702">
        <v>6646300</v>
      </c>
      <c r="N3702">
        <v>0</v>
      </c>
      <c r="O3702">
        <v>6646300</v>
      </c>
      <c r="P3702">
        <v>0</v>
      </c>
      <c r="Q3702" t="s">
        <v>11643</v>
      </c>
      <c r="R3702" t="s">
        <v>3066</v>
      </c>
      <c r="S3702" t="s">
        <v>5822</v>
      </c>
      <c r="T3702" t="s">
        <v>588</v>
      </c>
      <c r="U3702" t="s">
        <v>11644</v>
      </c>
      <c r="V3702" t="s">
        <v>11645</v>
      </c>
      <c r="W3702" t="s">
        <v>588</v>
      </c>
      <c r="X3702" t="str">
        <f t="shared" si="57"/>
        <v>Funcionamiento</v>
      </c>
      <c r="Y3702" t="s">
        <v>2717</v>
      </c>
    </row>
    <row r="3703" spans="1:25" x14ac:dyDescent="0.2">
      <c r="A3703" t="s">
        <v>3066</v>
      </c>
      <c r="B3703" t="s">
        <v>11202</v>
      </c>
      <c r="C3703" s="71" t="s">
        <v>11642</v>
      </c>
      <c r="D3703" t="s">
        <v>583</v>
      </c>
      <c r="E3703" t="s">
        <v>584</v>
      </c>
      <c r="F3703" t="s">
        <v>5396</v>
      </c>
      <c r="G3703" t="s">
        <v>2717</v>
      </c>
      <c r="H3703" t="s">
        <v>177</v>
      </c>
      <c r="I3703" t="s">
        <v>131</v>
      </c>
      <c r="J3703" t="s">
        <v>37</v>
      </c>
      <c r="K3703" t="s">
        <v>586</v>
      </c>
      <c r="L3703" t="s">
        <v>39</v>
      </c>
      <c r="M3703">
        <v>1802800</v>
      </c>
      <c r="N3703">
        <v>0</v>
      </c>
      <c r="O3703">
        <v>1802800</v>
      </c>
      <c r="P3703">
        <v>0</v>
      </c>
      <c r="Q3703" t="s">
        <v>11643</v>
      </c>
      <c r="R3703" t="s">
        <v>3066</v>
      </c>
      <c r="S3703" t="s">
        <v>5822</v>
      </c>
      <c r="T3703" t="s">
        <v>588</v>
      </c>
      <c r="U3703" t="s">
        <v>11644</v>
      </c>
      <c r="V3703" t="s">
        <v>11645</v>
      </c>
      <c r="W3703" t="s">
        <v>588</v>
      </c>
      <c r="X3703" t="str">
        <f t="shared" si="57"/>
        <v>Funcionamiento</v>
      </c>
      <c r="Y3703" t="s">
        <v>2717</v>
      </c>
    </row>
    <row r="3704" spans="1:25" x14ac:dyDescent="0.2">
      <c r="A3704" t="s">
        <v>3066</v>
      </c>
      <c r="B3704" t="s">
        <v>11202</v>
      </c>
      <c r="C3704" s="71" t="s">
        <v>11642</v>
      </c>
      <c r="D3704" t="s">
        <v>583</v>
      </c>
      <c r="E3704" t="s">
        <v>584</v>
      </c>
      <c r="F3704" t="s">
        <v>5396</v>
      </c>
      <c r="G3704" t="s">
        <v>2717</v>
      </c>
      <c r="H3704" t="s">
        <v>176</v>
      </c>
      <c r="I3704" t="s">
        <v>130</v>
      </c>
      <c r="J3704" t="s">
        <v>37</v>
      </c>
      <c r="K3704" t="s">
        <v>586</v>
      </c>
      <c r="L3704" t="s">
        <v>39</v>
      </c>
      <c r="M3704">
        <v>2704300</v>
      </c>
      <c r="N3704">
        <v>0</v>
      </c>
      <c r="O3704">
        <v>2704300</v>
      </c>
      <c r="P3704">
        <v>0</v>
      </c>
      <c r="Q3704" t="s">
        <v>11643</v>
      </c>
      <c r="R3704" t="s">
        <v>3066</v>
      </c>
      <c r="S3704" t="s">
        <v>5822</v>
      </c>
      <c r="T3704" t="s">
        <v>588</v>
      </c>
      <c r="U3704" t="s">
        <v>11644</v>
      </c>
      <c r="V3704" t="s">
        <v>11645</v>
      </c>
      <c r="W3704" t="s">
        <v>588</v>
      </c>
      <c r="X3704" t="str">
        <f t="shared" si="57"/>
        <v>Funcionamiento</v>
      </c>
      <c r="Y3704" t="s">
        <v>2717</v>
      </c>
    </row>
    <row r="3705" spans="1:25" x14ac:dyDescent="0.2">
      <c r="A3705" t="s">
        <v>3066</v>
      </c>
      <c r="B3705" t="s">
        <v>11202</v>
      </c>
      <c r="C3705" s="71" t="s">
        <v>11642</v>
      </c>
      <c r="D3705" t="s">
        <v>583</v>
      </c>
      <c r="E3705" t="s">
        <v>584</v>
      </c>
      <c r="F3705" t="s">
        <v>5396</v>
      </c>
      <c r="G3705" t="s">
        <v>2717</v>
      </c>
      <c r="H3705" t="s">
        <v>175</v>
      </c>
      <c r="I3705" t="s">
        <v>129</v>
      </c>
      <c r="J3705" t="s">
        <v>37</v>
      </c>
      <c r="K3705" t="s">
        <v>586</v>
      </c>
      <c r="L3705" t="s">
        <v>39</v>
      </c>
      <c r="M3705">
        <v>1357900</v>
      </c>
      <c r="N3705">
        <v>0</v>
      </c>
      <c r="O3705">
        <v>1357900</v>
      </c>
      <c r="P3705">
        <v>0</v>
      </c>
      <c r="Q3705" t="s">
        <v>11643</v>
      </c>
      <c r="R3705" t="s">
        <v>3066</v>
      </c>
      <c r="S3705" t="s">
        <v>5822</v>
      </c>
      <c r="T3705" t="s">
        <v>588</v>
      </c>
      <c r="U3705" t="s">
        <v>11644</v>
      </c>
      <c r="V3705" t="s">
        <v>11645</v>
      </c>
      <c r="W3705" t="s">
        <v>588</v>
      </c>
      <c r="X3705" t="str">
        <f t="shared" si="57"/>
        <v>Funcionamiento</v>
      </c>
      <c r="Y3705" t="s">
        <v>2717</v>
      </c>
    </row>
    <row r="3706" spans="1:25" x14ac:dyDescent="0.2">
      <c r="A3706" t="s">
        <v>3073</v>
      </c>
      <c r="B3706" t="s">
        <v>11267</v>
      </c>
      <c r="C3706" s="71" t="s">
        <v>11646</v>
      </c>
      <c r="D3706" t="s">
        <v>583</v>
      </c>
      <c r="E3706" t="s">
        <v>584</v>
      </c>
      <c r="F3706" t="s">
        <v>3740</v>
      </c>
      <c r="G3706" t="s">
        <v>2717</v>
      </c>
      <c r="H3706" t="s">
        <v>196</v>
      </c>
      <c r="I3706" t="s">
        <v>153</v>
      </c>
      <c r="J3706" t="s">
        <v>37</v>
      </c>
      <c r="K3706" t="s">
        <v>586</v>
      </c>
      <c r="L3706" t="s">
        <v>39</v>
      </c>
      <c r="M3706">
        <v>5482077</v>
      </c>
      <c r="N3706">
        <v>360000</v>
      </c>
      <c r="O3706">
        <v>5842077</v>
      </c>
      <c r="P3706">
        <v>200000</v>
      </c>
      <c r="Q3706" t="s">
        <v>11647</v>
      </c>
      <c r="R3706" t="s">
        <v>3073</v>
      </c>
      <c r="S3706" t="s">
        <v>5359</v>
      </c>
      <c r="T3706" t="s">
        <v>6574</v>
      </c>
      <c r="U3706" t="s">
        <v>11648</v>
      </c>
      <c r="V3706" t="s">
        <v>11649</v>
      </c>
      <c r="W3706" t="s">
        <v>588</v>
      </c>
      <c r="X3706" t="str">
        <f t="shared" si="57"/>
        <v>Inversión</v>
      </c>
      <c r="Y3706" t="s">
        <v>629</v>
      </c>
    </row>
    <row r="3707" spans="1:25" x14ac:dyDescent="0.2">
      <c r="A3707" t="s">
        <v>3034</v>
      </c>
      <c r="B3707" t="s">
        <v>3584</v>
      </c>
      <c r="C3707" s="71" t="s">
        <v>5532</v>
      </c>
      <c r="D3707" t="s">
        <v>583</v>
      </c>
      <c r="E3707" t="s">
        <v>584</v>
      </c>
      <c r="F3707" t="s">
        <v>3144</v>
      </c>
      <c r="G3707" t="s">
        <v>585</v>
      </c>
      <c r="H3707" t="s">
        <v>438</v>
      </c>
      <c r="I3707" t="s">
        <v>508</v>
      </c>
      <c r="J3707" t="s">
        <v>37</v>
      </c>
      <c r="K3707" t="s">
        <v>586</v>
      </c>
      <c r="L3707" t="s">
        <v>39</v>
      </c>
      <c r="M3707">
        <v>340578011.88</v>
      </c>
      <c r="N3707">
        <v>0</v>
      </c>
      <c r="O3707">
        <v>340578011.88</v>
      </c>
      <c r="P3707">
        <v>0</v>
      </c>
      <c r="Q3707" t="s">
        <v>587</v>
      </c>
      <c r="R3707" t="s">
        <v>3034</v>
      </c>
      <c r="S3707" t="s">
        <v>3034</v>
      </c>
      <c r="T3707" t="s">
        <v>5533</v>
      </c>
      <c r="U3707" t="s">
        <v>5534</v>
      </c>
      <c r="V3707" t="s">
        <v>5535</v>
      </c>
      <c r="W3707" t="s">
        <v>588</v>
      </c>
      <c r="X3707" t="str">
        <f t="shared" si="57"/>
        <v>Inversión</v>
      </c>
      <c r="Y3707" t="s">
        <v>585</v>
      </c>
    </row>
    <row r="3708" spans="1:25" x14ac:dyDescent="0.2">
      <c r="A3708" t="s">
        <v>3037</v>
      </c>
      <c r="B3708" t="s">
        <v>3584</v>
      </c>
      <c r="C3708" s="71" t="s">
        <v>5536</v>
      </c>
      <c r="D3708" t="s">
        <v>583</v>
      </c>
      <c r="E3708" t="s">
        <v>584</v>
      </c>
      <c r="F3708" t="s">
        <v>3144</v>
      </c>
      <c r="G3708" t="s">
        <v>585</v>
      </c>
      <c r="H3708" t="s">
        <v>594</v>
      </c>
      <c r="I3708" t="s">
        <v>595</v>
      </c>
      <c r="J3708" t="s">
        <v>37</v>
      </c>
      <c r="K3708" t="s">
        <v>586</v>
      </c>
      <c r="L3708" t="s">
        <v>39</v>
      </c>
      <c r="M3708">
        <v>0</v>
      </c>
      <c r="N3708">
        <v>100185385.83</v>
      </c>
      <c r="O3708">
        <v>100185385.83</v>
      </c>
      <c r="P3708">
        <v>0</v>
      </c>
      <c r="Q3708" t="s">
        <v>591</v>
      </c>
      <c r="R3708" t="s">
        <v>3037</v>
      </c>
      <c r="S3708" t="s">
        <v>3037</v>
      </c>
      <c r="T3708" t="s">
        <v>5537</v>
      </c>
      <c r="U3708" t="s">
        <v>11650</v>
      </c>
      <c r="V3708" t="s">
        <v>11651</v>
      </c>
      <c r="W3708" t="s">
        <v>588</v>
      </c>
      <c r="X3708" t="str">
        <f t="shared" si="57"/>
        <v>Funcionamiento</v>
      </c>
      <c r="Y3708" t="s">
        <v>585</v>
      </c>
    </row>
    <row r="3709" spans="1:25" x14ac:dyDescent="0.2">
      <c r="A3709" t="s">
        <v>3037</v>
      </c>
      <c r="B3709" t="s">
        <v>3584</v>
      </c>
      <c r="C3709" s="71" t="s">
        <v>5536</v>
      </c>
      <c r="D3709" t="s">
        <v>583</v>
      </c>
      <c r="E3709" t="s">
        <v>584</v>
      </c>
      <c r="F3709" t="s">
        <v>3144</v>
      </c>
      <c r="G3709" t="s">
        <v>585</v>
      </c>
      <c r="H3709" t="s">
        <v>589</v>
      </c>
      <c r="I3709" t="s">
        <v>590</v>
      </c>
      <c r="J3709" t="s">
        <v>37</v>
      </c>
      <c r="K3709" t="s">
        <v>586</v>
      </c>
      <c r="L3709" t="s">
        <v>39</v>
      </c>
      <c r="M3709">
        <v>8800721.9199999999</v>
      </c>
      <c r="N3709">
        <v>1107722.83</v>
      </c>
      <c r="O3709">
        <v>9908444.75</v>
      </c>
      <c r="P3709">
        <v>0</v>
      </c>
      <c r="Q3709" t="s">
        <v>591</v>
      </c>
      <c r="R3709" t="s">
        <v>3037</v>
      </c>
      <c r="S3709" t="s">
        <v>3037</v>
      </c>
      <c r="T3709" t="s">
        <v>5537</v>
      </c>
      <c r="U3709" t="s">
        <v>11650</v>
      </c>
      <c r="V3709" t="s">
        <v>11651</v>
      </c>
      <c r="W3709" t="s">
        <v>588</v>
      </c>
      <c r="X3709" t="str">
        <f t="shared" si="57"/>
        <v>Funcionamiento</v>
      </c>
      <c r="Y3709" t="s">
        <v>585</v>
      </c>
    </row>
    <row r="3710" spans="1:25" x14ac:dyDescent="0.2">
      <c r="A3710" t="s">
        <v>3037</v>
      </c>
      <c r="B3710" t="s">
        <v>3584</v>
      </c>
      <c r="C3710" s="71" t="s">
        <v>5536</v>
      </c>
      <c r="D3710" t="s">
        <v>583</v>
      </c>
      <c r="E3710" t="s">
        <v>584</v>
      </c>
      <c r="F3710" t="s">
        <v>3144</v>
      </c>
      <c r="G3710" t="s">
        <v>585</v>
      </c>
      <c r="H3710" t="s">
        <v>592</v>
      </c>
      <c r="I3710" t="s">
        <v>593</v>
      </c>
      <c r="J3710" t="s">
        <v>37</v>
      </c>
      <c r="K3710" t="s">
        <v>586</v>
      </c>
      <c r="L3710" t="s">
        <v>39</v>
      </c>
      <c r="M3710">
        <v>88985077.219999999</v>
      </c>
      <c r="N3710">
        <v>-88985077.219999999</v>
      </c>
      <c r="O3710">
        <v>0</v>
      </c>
      <c r="P3710">
        <v>0</v>
      </c>
      <c r="Q3710" t="s">
        <v>591</v>
      </c>
      <c r="R3710" t="s">
        <v>3037</v>
      </c>
      <c r="S3710" t="s">
        <v>3037</v>
      </c>
      <c r="T3710" t="s">
        <v>5537</v>
      </c>
      <c r="U3710" t="s">
        <v>11650</v>
      </c>
      <c r="V3710" t="s">
        <v>11651</v>
      </c>
      <c r="W3710" t="s">
        <v>588</v>
      </c>
      <c r="X3710" t="str">
        <f t="shared" si="57"/>
        <v>Funcionamiento</v>
      </c>
      <c r="Y3710" t="s">
        <v>585</v>
      </c>
    </row>
    <row r="3711" spans="1:25" x14ac:dyDescent="0.2">
      <c r="A3711" t="s">
        <v>3043</v>
      </c>
      <c r="B3711" t="s">
        <v>3584</v>
      </c>
      <c r="C3711" s="71" t="s">
        <v>5538</v>
      </c>
      <c r="D3711" t="s">
        <v>583</v>
      </c>
      <c r="E3711" t="s">
        <v>584</v>
      </c>
      <c r="F3711" t="s">
        <v>3144</v>
      </c>
      <c r="G3711" t="s">
        <v>585</v>
      </c>
      <c r="H3711" t="s">
        <v>592</v>
      </c>
      <c r="I3711" t="s">
        <v>593</v>
      </c>
      <c r="J3711" t="s">
        <v>37</v>
      </c>
      <c r="K3711" t="s">
        <v>586</v>
      </c>
      <c r="L3711" t="s">
        <v>39</v>
      </c>
      <c r="M3711">
        <v>142629234.21000001</v>
      </c>
      <c r="N3711">
        <v>-142629234.21000001</v>
      </c>
      <c r="O3711">
        <v>0</v>
      </c>
      <c r="P3711">
        <v>0</v>
      </c>
      <c r="Q3711" t="s">
        <v>591</v>
      </c>
      <c r="R3711" t="s">
        <v>3043</v>
      </c>
      <c r="S3711" t="s">
        <v>3043</v>
      </c>
      <c r="T3711" t="s">
        <v>5539</v>
      </c>
      <c r="U3711" t="s">
        <v>11652</v>
      </c>
      <c r="V3711" t="s">
        <v>11653</v>
      </c>
      <c r="W3711" t="s">
        <v>588</v>
      </c>
      <c r="X3711" t="str">
        <f t="shared" si="57"/>
        <v>Funcionamiento</v>
      </c>
      <c r="Y3711" t="s">
        <v>585</v>
      </c>
    </row>
    <row r="3712" spans="1:25" x14ac:dyDescent="0.2">
      <c r="A3712" t="s">
        <v>3043</v>
      </c>
      <c r="B3712" t="s">
        <v>3584</v>
      </c>
      <c r="C3712" s="71" t="s">
        <v>5538</v>
      </c>
      <c r="D3712" t="s">
        <v>583</v>
      </c>
      <c r="E3712" t="s">
        <v>584</v>
      </c>
      <c r="F3712" t="s">
        <v>3144</v>
      </c>
      <c r="G3712" t="s">
        <v>585</v>
      </c>
      <c r="H3712" t="s">
        <v>594</v>
      </c>
      <c r="I3712" t="s">
        <v>595</v>
      </c>
      <c r="J3712" t="s">
        <v>48</v>
      </c>
      <c r="K3712" t="s">
        <v>596</v>
      </c>
      <c r="L3712" t="s">
        <v>39</v>
      </c>
      <c r="M3712">
        <v>0</v>
      </c>
      <c r="N3712">
        <v>0</v>
      </c>
      <c r="O3712">
        <v>0</v>
      </c>
      <c r="P3712">
        <v>0</v>
      </c>
      <c r="Q3712" t="s">
        <v>591</v>
      </c>
      <c r="R3712" t="s">
        <v>3043</v>
      </c>
      <c r="S3712" t="s">
        <v>3043</v>
      </c>
      <c r="T3712" t="s">
        <v>5539</v>
      </c>
      <c r="U3712" t="s">
        <v>11652</v>
      </c>
      <c r="V3712" t="s">
        <v>11653</v>
      </c>
      <c r="W3712" t="s">
        <v>588</v>
      </c>
      <c r="X3712" t="str">
        <f t="shared" si="57"/>
        <v>Funcionamiento</v>
      </c>
      <c r="Y3712" t="s">
        <v>585</v>
      </c>
    </row>
    <row r="3713" spans="1:25" x14ac:dyDescent="0.2">
      <c r="A3713" t="s">
        <v>3043</v>
      </c>
      <c r="B3713" t="s">
        <v>3584</v>
      </c>
      <c r="C3713" s="71" t="s">
        <v>5538</v>
      </c>
      <c r="D3713" t="s">
        <v>583</v>
      </c>
      <c r="E3713" t="s">
        <v>584</v>
      </c>
      <c r="F3713" t="s">
        <v>3144</v>
      </c>
      <c r="G3713" t="s">
        <v>585</v>
      </c>
      <c r="H3713" t="s">
        <v>589</v>
      </c>
      <c r="I3713" t="s">
        <v>590</v>
      </c>
      <c r="J3713" t="s">
        <v>37</v>
      </c>
      <c r="K3713" t="s">
        <v>586</v>
      </c>
      <c r="L3713" t="s">
        <v>39</v>
      </c>
      <c r="M3713">
        <v>14106188</v>
      </c>
      <c r="N3713">
        <v>1611236.08</v>
      </c>
      <c r="O3713">
        <v>15717424.08</v>
      </c>
      <c r="P3713">
        <v>0</v>
      </c>
      <c r="Q3713" t="s">
        <v>591</v>
      </c>
      <c r="R3713" t="s">
        <v>3043</v>
      </c>
      <c r="S3713" t="s">
        <v>3043</v>
      </c>
      <c r="T3713" t="s">
        <v>5539</v>
      </c>
      <c r="U3713" t="s">
        <v>11652</v>
      </c>
      <c r="V3713" t="s">
        <v>11653</v>
      </c>
      <c r="W3713" t="s">
        <v>588</v>
      </c>
      <c r="X3713" t="str">
        <f t="shared" si="57"/>
        <v>Funcionamiento</v>
      </c>
      <c r="Y3713" t="s">
        <v>585</v>
      </c>
    </row>
    <row r="3714" spans="1:25" x14ac:dyDescent="0.2">
      <c r="A3714" t="s">
        <v>3043</v>
      </c>
      <c r="B3714" t="s">
        <v>3584</v>
      </c>
      <c r="C3714" s="71" t="s">
        <v>5538</v>
      </c>
      <c r="D3714" t="s">
        <v>583</v>
      </c>
      <c r="E3714" t="s">
        <v>584</v>
      </c>
      <c r="F3714" t="s">
        <v>3144</v>
      </c>
      <c r="G3714" t="s">
        <v>585</v>
      </c>
      <c r="H3714" t="s">
        <v>594</v>
      </c>
      <c r="I3714" t="s">
        <v>595</v>
      </c>
      <c r="J3714" t="s">
        <v>37</v>
      </c>
      <c r="K3714" t="s">
        <v>586</v>
      </c>
      <c r="L3714" t="s">
        <v>39</v>
      </c>
      <c r="M3714">
        <v>0</v>
      </c>
      <c r="N3714">
        <v>158958821.78</v>
      </c>
      <c r="O3714">
        <v>158958821.78</v>
      </c>
      <c r="P3714">
        <v>0</v>
      </c>
      <c r="Q3714" t="s">
        <v>591</v>
      </c>
      <c r="R3714" t="s">
        <v>3043</v>
      </c>
      <c r="S3714" t="s">
        <v>3043</v>
      </c>
      <c r="T3714" t="s">
        <v>5539</v>
      </c>
      <c r="U3714" t="s">
        <v>11652</v>
      </c>
      <c r="V3714" t="s">
        <v>11653</v>
      </c>
      <c r="W3714" t="s">
        <v>588</v>
      </c>
      <c r="X3714" t="str">
        <f t="shared" ref="X3714:X3777" si="58">IF(LEFT(H3714,1)="C","Inversión","Funcionamiento")</f>
        <v>Funcionamiento</v>
      </c>
      <c r="Y3714" t="s">
        <v>585</v>
      </c>
    </row>
    <row r="3715" spans="1:25" x14ac:dyDescent="0.2">
      <c r="A3715" t="s">
        <v>3045</v>
      </c>
      <c r="B3715" t="s">
        <v>3584</v>
      </c>
      <c r="C3715" s="71" t="s">
        <v>5540</v>
      </c>
      <c r="D3715" t="s">
        <v>583</v>
      </c>
      <c r="E3715" t="s">
        <v>584</v>
      </c>
      <c r="F3715" t="s">
        <v>3144</v>
      </c>
      <c r="G3715" t="s">
        <v>585</v>
      </c>
      <c r="H3715" t="s">
        <v>594</v>
      </c>
      <c r="I3715" t="s">
        <v>595</v>
      </c>
      <c r="J3715" t="s">
        <v>37</v>
      </c>
      <c r="K3715" t="s">
        <v>586</v>
      </c>
      <c r="L3715" t="s">
        <v>39</v>
      </c>
      <c r="M3715">
        <v>0</v>
      </c>
      <c r="N3715">
        <v>9798324.0899999999</v>
      </c>
      <c r="O3715">
        <v>9798324.0899999999</v>
      </c>
      <c r="P3715">
        <v>0</v>
      </c>
      <c r="Q3715" t="s">
        <v>591</v>
      </c>
      <c r="R3715" t="s">
        <v>3045</v>
      </c>
      <c r="S3715" t="s">
        <v>3045</v>
      </c>
      <c r="T3715" t="s">
        <v>5541</v>
      </c>
      <c r="U3715" t="s">
        <v>9368</v>
      </c>
      <c r="V3715" t="s">
        <v>11654</v>
      </c>
      <c r="W3715" t="s">
        <v>588</v>
      </c>
      <c r="X3715" t="str">
        <f t="shared" si="58"/>
        <v>Funcionamiento</v>
      </c>
      <c r="Y3715" t="s">
        <v>585</v>
      </c>
    </row>
    <row r="3716" spans="1:25" x14ac:dyDescent="0.2">
      <c r="A3716" t="s">
        <v>3045</v>
      </c>
      <c r="B3716" t="s">
        <v>3584</v>
      </c>
      <c r="C3716" s="71" t="s">
        <v>5540</v>
      </c>
      <c r="D3716" t="s">
        <v>583</v>
      </c>
      <c r="E3716" t="s">
        <v>584</v>
      </c>
      <c r="F3716" t="s">
        <v>3144</v>
      </c>
      <c r="G3716" t="s">
        <v>585</v>
      </c>
      <c r="H3716" t="s">
        <v>589</v>
      </c>
      <c r="I3716" t="s">
        <v>590</v>
      </c>
      <c r="J3716" t="s">
        <v>37</v>
      </c>
      <c r="K3716" t="s">
        <v>586</v>
      </c>
      <c r="L3716" t="s">
        <v>39</v>
      </c>
      <c r="M3716">
        <v>969065.02</v>
      </c>
      <c r="N3716">
        <v>0</v>
      </c>
      <c r="O3716">
        <v>969065.02</v>
      </c>
      <c r="P3716">
        <v>0</v>
      </c>
      <c r="Q3716" t="s">
        <v>591</v>
      </c>
      <c r="R3716" t="s">
        <v>3045</v>
      </c>
      <c r="S3716" t="s">
        <v>3045</v>
      </c>
      <c r="T3716" t="s">
        <v>5541</v>
      </c>
      <c r="U3716" t="s">
        <v>9368</v>
      </c>
      <c r="V3716" t="s">
        <v>11654</v>
      </c>
      <c r="W3716" t="s">
        <v>588</v>
      </c>
      <c r="X3716" t="str">
        <f t="shared" si="58"/>
        <v>Funcionamiento</v>
      </c>
      <c r="Y3716" t="s">
        <v>585</v>
      </c>
    </row>
    <row r="3717" spans="1:25" x14ac:dyDescent="0.2">
      <c r="A3717" t="s">
        <v>3045</v>
      </c>
      <c r="B3717" t="s">
        <v>3584</v>
      </c>
      <c r="C3717" s="71" t="s">
        <v>5540</v>
      </c>
      <c r="D3717" t="s">
        <v>583</v>
      </c>
      <c r="E3717" t="s">
        <v>584</v>
      </c>
      <c r="F3717" t="s">
        <v>3144</v>
      </c>
      <c r="G3717" t="s">
        <v>585</v>
      </c>
      <c r="H3717" t="s">
        <v>592</v>
      </c>
      <c r="I3717" t="s">
        <v>593</v>
      </c>
      <c r="J3717" t="s">
        <v>37</v>
      </c>
      <c r="K3717" t="s">
        <v>586</v>
      </c>
      <c r="L3717" t="s">
        <v>39</v>
      </c>
      <c r="M3717">
        <v>9798324.0899999999</v>
      </c>
      <c r="N3717">
        <v>-9798324.0899999999</v>
      </c>
      <c r="O3717">
        <v>0</v>
      </c>
      <c r="P3717">
        <v>0</v>
      </c>
      <c r="Q3717" t="s">
        <v>591</v>
      </c>
      <c r="R3717" t="s">
        <v>3045</v>
      </c>
      <c r="S3717" t="s">
        <v>3045</v>
      </c>
      <c r="T3717" t="s">
        <v>5541</v>
      </c>
      <c r="U3717" t="s">
        <v>9368</v>
      </c>
      <c r="V3717" t="s">
        <v>11654</v>
      </c>
      <c r="W3717" t="s">
        <v>588</v>
      </c>
      <c r="X3717" t="str">
        <f t="shared" si="58"/>
        <v>Funcionamiento</v>
      </c>
      <c r="Y3717" t="s">
        <v>585</v>
      </c>
    </row>
    <row r="3718" spans="1:25" x14ac:dyDescent="0.2">
      <c r="A3718" t="s">
        <v>3052</v>
      </c>
      <c r="B3718" t="s">
        <v>3584</v>
      </c>
      <c r="C3718" s="71" t="s">
        <v>5542</v>
      </c>
      <c r="D3718" t="s">
        <v>583</v>
      </c>
      <c r="E3718" t="s">
        <v>584</v>
      </c>
      <c r="F3718" t="s">
        <v>3144</v>
      </c>
      <c r="G3718" t="s">
        <v>585</v>
      </c>
      <c r="H3718" t="s">
        <v>594</v>
      </c>
      <c r="I3718" t="s">
        <v>595</v>
      </c>
      <c r="J3718" t="s">
        <v>37</v>
      </c>
      <c r="K3718" t="s">
        <v>586</v>
      </c>
      <c r="L3718" t="s">
        <v>39</v>
      </c>
      <c r="M3718">
        <v>0</v>
      </c>
      <c r="N3718">
        <v>84870156.099999994</v>
      </c>
      <c r="O3718">
        <v>84870156.099999994</v>
      </c>
      <c r="P3718">
        <v>0</v>
      </c>
      <c r="Q3718" t="s">
        <v>591</v>
      </c>
      <c r="R3718" t="s">
        <v>3052</v>
      </c>
      <c r="S3718" t="s">
        <v>3052</v>
      </c>
      <c r="T3718" t="s">
        <v>5543</v>
      </c>
      <c r="U3718" t="s">
        <v>9369</v>
      </c>
      <c r="V3718" t="s">
        <v>11655</v>
      </c>
      <c r="W3718" t="s">
        <v>588</v>
      </c>
      <c r="X3718" t="str">
        <f t="shared" si="58"/>
        <v>Funcionamiento</v>
      </c>
      <c r="Y3718" t="s">
        <v>585</v>
      </c>
    </row>
    <row r="3719" spans="1:25" x14ac:dyDescent="0.2">
      <c r="A3719" t="s">
        <v>3052</v>
      </c>
      <c r="B3719" t="s">
        <v>3584</v>
      </c>
      <c r="C3719" s="71" t="s">
        <v>5542</v>
      </c>
      <c r="D3719" t="s">
        <v>583</v>
      </c>
      <c r="E3719" t="s">
        <v>584</v>
      </c>
      <c r="F3719" t="s">
        <v>3144</v>
      </c>
      <c r="G3719" t="s">
        <v>585</v>
      </c>
      <c r="H3719" t="s">
        <v>592</v>
      </c>
      <c r="I3719" t="s">
        <v>593</v>
      </c>
      <c r="J3719" t="s">
        <v>37</v>
      </c>
      <c r="K3719" t="s">
        <v>586</v>
      </c>
      <c r="L3719" t="s">
        <v>39</v>
      </c>
      <c r="M3719">
        <v>76278986.189999998</v>
      </c>
      <c r="N3719">
        <v>-76278986.189999998</v>
      </c>
      <c r="O3719">
        <v>0</v>
      </c>
      <c r="P3719">
        <v>0</v>
      </c>
      <c r="Q3719" t="s">
        <v>591</v>
      </c>
      <c r="R3719" t="s">
        <v>3052</v>
      </c>
      <c r="S3719" t="s">
        <v>3052</v>
      </c>
      <c r="T3719" t="s">
        <v>5543</v>
      </c>
      <c r="U3719" t="s">
        <v>9369</v>
      </c>
      <c r="V3719" t="s">
        <v>11655</v>
      </c>
      <c r="W3719" t="s">
        <v>588</v>
      </c>
      <c r="X3719" t="str">
        <f t="shared" si="58"/>
        <v>Funcionamiento</v>
      </c>
      <c r="Y3719" t="s">
        <v>585</v>
      </c>
    </row>
    <row r="3720" spans="1:25" x14ac:dyDescent="0.2">
      <c r="A3720" t="s">
        <v>3052</v>
      </c>
      <c r="B3720" t="s">
        <v>3584</v>
      </c>
      <c r="C3720" s="71" t="s">
        <v>5542</v>
      </c>
      <c r="D3720" t="s">
        <v>583</v>
      </c>
      <c r="E3720" t="s">
        <v>584</v>
      </c>
      <c r="F3720" t="s">
        <v>3144</v>
      </c>
      <c r="G3720" t="s">
        <v>585</v>
      </c>
      <c r="H3720" t="s">
        <v>589</v>
      </c>
      <c r="I3720" t="s">
        <v>590</v>
      </c>
      <c r="J3720" t="s">
        <v>37</v>
      </c>
      <c r="K3720" t="s">
        <v>586</v>
      </c>
      <c r="L3720" t="s">
        <v>39</v>
      </c>
      <c r="M3720">
        <v>7544075.5599999996</v>
      </c>
      <c r="N3720">
        <v>849246.09</v>
      </c>
      <c r="O3720">
        <v>8393321.6500000004</v>
      </c>
      <c r="P3720">
        <v>0</v>
      </c>
      <c r="Q3720" t="s">
        <v>591</v>
      </c>
      <c r="R3720" t="s">
        <v>3052</v>
      </c>
      <c r="S3720" t="s">
        <v>3052</v>
      </c>
      <c r="T3720" t="s">
        <v>5543</v>
      </c>
      <c r="U3720" t="s">
        <v>9369</v>
      </c>
      <c r="V3720" t="s">
        <v>11655</v>
      </c>
      <c r="W3720" t="s">
        <v>588</v>
      </c>
      <c r="X3720" t="str">
        <f t="shared" si="58"/>
        <v>Funcionamiento</v>
      </c>
      <c r="Y3720" t="s">
        <v>585</v>
      </c>
    </row>
    <row r="3721" spans="1:25" x14ac:dyDescent="0.2">
      <c r="A3721" t="s">
        <v>3055</v>
      </c>
      <c r="B3721" t="s">
        <v>3584</v>
      </c>
      <c r="C3721" s="71" t="s">
        <v>5544</v>
      </c>
      <c r="D3721" t="s">
        <v>583</v>
      </c>
      <c r="E3721" t="s">
        <v>584</v>
      </c>
      <c r="F3721" t="s">
        <v>3144</v>
      </c>
      <c r="G3721" t="s">
        <v>585</v>
      </c>
      <c r="H3721" t="s">
        <v>592</v>
      </c>
      <c r="I3721" t="s">
        <v>593</v>
      </c>
      <c r="J3721" t="s">
        <v>37</v>
      </c>
      <c r="K3721" t="s">
        <v>586</v>
      </c>
      <c r="L3721" t="s">
        <v>39</v>
      </c>
      <c r="M3721">
        <v>80539547.109999999</v>
      </c>
      <c r="N3721">
        <v>-80539547.109999999</v>
      </c>
      <c r="O3721">
        <v>0</v>
      </c>
      <c r="P3721">
        <v>0</v>
      </c>
      <c r="Q3721" t="s">
        <v>591</v>
      </c>
      <c r="R3721" t="s">
        <v>3055</v>
      </c>
      <c r="S3721" t="s">
        <v>3055</v>
      </c>
      <c r="T3721" t="s">
        <v>5545</v>
      </c>
      <c r="U3721" t="s">
        <v>9370</v>
      </c>
      <c r="V3721" t="s">
        <v>9371</v>
      </c>
      <c r="W3721" t="s">
        <v>588</v>
      </c>
      <c r="X3721" t="str">
        <f t="shared" si="58"/>
        <v>Funcionamiento</v>
      </c>
      <c r="Y3721" t="s">
        <v>585</v>
      </c>
    </row>
    <row r="3722" spans="1:25" x14ac:dyDescent="0.2">
      <c r="A3722" t="s">
        <v>3055</v>
      </c>
      <c r="B3722" t="s">
        <v>3584</v>
      </c>
      <c r="C3722" s="71" t="s">
        <v>5544</v>
      </c>
      <c r="D3722" t="s">
        <v>583</v>
      </c>
      <c r="E3722" t="s">
        <v>584</v>
      </c>
      <c r="F3722" t="s">
        <v>3144</v>
      </c>
      <c r="G3722" t="s">
        <v>585</v>
      </c>
      <c r="H3722" t="s">
        <v>594</v>
      </c>
      <c r="I3722" t="s">
        <v>595</v>
      </c>
      <c r="J3722" t="s">
        <v>37</v>
      </c>
      <c r="K3722" t="s">
        <v>586</v>
      </c>
      <c r="L3722" t="s">
        <v>39</v>
      </c>
      <c r="M3722">
        <v>0</v>
      </c>
      <c r="N3722">
        <v>87527179.680000007</v>
      </c>
      <c r="O3722">
        <v>87527179.680000007</v>
      </c>
      <c r="P3722">
        <v>0</v>
      </c>
      <c r="Q3722" t="s">
        <v>591</v>
      </c>
      <c r="R3722" t="s">
        <v>3055</v>
      </c>
      <c r="S3722" t="s">
        <v>3055</v>
      </c>
      <c r="T3722" t="s">
        <v>5545</v>
      </c>
      <c r="U3722" t="s">
        <v>9370</v>
      </c>
      <c r="V3722" t="s">
        <v>9371</v>
      </c>
      <c r="W3722" t="s">
        <v>588</v>
      </c>
      <c r="X3722" t="str">
        <f t="shared" si="58"/>
        <v>Funcionamiento</v>
      </c>
      <c r="Y3722" t="s">
        <v>585</v>
      </c>
    </row>
    <row r="3723" spans="1:25" x14ac:dyDescent="0.2">
      <c r="A3723" t="s">
        <v>3055</v>
      </c>
      <c r="B3723" t="s">
        <v>3584</v>
      </c>
      <c r="C3723" s="71" t="s">
        <v>5544</v>
      </c>
      <c r="D3723" t="s">
        <v>583</v>
      </c>
      <c r="E3723" t="s">
        <v>584</v>
      </c>
      <c r="F3723" t="s">
        <v>3144</v>
      </c>
      <c r="G3723" t="s">
        <v>585</v>
      </c>
      <c r="H3723" t="s">
        <v>589</v>
      </c>
      <c r="I3723" t="s">
        <v>590</v>
      </c>
      <c r="J3723" t="s">
        <v>37</v>
      </c>
      <c r="K3723" t="s">
        <v>586</v>
      </c>
      <c r="L3723" t="s">
        <v>39</v>
      </c>
      <c r="M3723">
        <v>7965449.71</v>
      </c>
      <c r="N3723">
        <v>690813.46</v>
      </c>
      <c r="O3723">
        <v>8656263.1699999999</v>
      </c>
      <c r="P3723">
        <v>0</v>
      </c>
      <c r="Q3723" t="s">
        <v>591</v>
      </c>
      <c r="R3723" t="s">
        <v>3055</v>
      </c>
      <c r="S3723" t="s">
        <v>3055</v>
      </c>
      <c r="T3723" t="s">
        <v>5545</v>
      </c>
      <c r="U3723" t="s">
        <v>9370</v>
      </c>
      <c r="V3723" t="s">
        <v>9371</v>
      </c>
      <c r="W3723" t="s">
        <v>588</v>
      </c>
      <c r="X3723" t="str">
        <f t="shared" si="58"/>
        <v>Funcionamiento</v>
      </c>
      <c r="Y3723" t="s">
        <v>585</v>
      </c>
    </row>
    <row r="3724" spans="1:25" x14ac:dyDescent="0.2">
      <c r="A3724" t="s">
        <v>3059</v>
      </c>
      <c r="B3724" t="s">
        <v>3584</v>
      </c>
      <c r="C3724" s="71" t="s">
        <v>5546</v>
      </c>
      <c r="D3724" t="s">
        <v>583</v>
      </c>
      <c r="E3724" t="s">
        <v>584</v>
      </c>
      <c r="F3724" t="s">
        <v>3144</v>
      </c>
      <c r="G3724" t="s">
        <v>585</v>
      </c>
      <c r="H3724" t="s">
        <v>589</v>
      </c>
      <c r="I3724" t="s">
        <v>590</v>
      </c>
      <c r="J3724" t="s">
        <v>37</v>
      </c>
      <c r="K3724" t="s">
        <v>586</v>
      </c>
      <c r="L3724" t="s">
        <v>39</v>
      </c>
      <c r="M3724">
        <v>4085372.15</v>
      </c>
      <c r="N3724">
        <v>457059.93</v>
      </c>
      <c r="O3724">
        <v>4542432.08</v>
      </c>
      <c r="P3724">
        <v>0</v>
      </c>
      <c r="Q3724" t="s">
        <v>591</v>
      </c>
      <c r="R3724" t="s">
        <v>3059</v>
      </c>
      <c r="S3724" t="s">
        <v>3059</v>
      </c>
      <c r="T3724" t="s">
        <v>5547</v>
      </c>
      <c r="U3724" t="s">
        <v>9372</v>
      </c>
      <c r="V3724" t="s">
        <v>11656</v>
      </c>
      <c r="W3724" t="s">
        <v>588</v>
      </c>
      <c r="X3724" t="str">
        <f t="shared" si="58"/>
        <v>Funcionamiento</v>
      </c>
      <c r="Y3724" t="s">
        <v>585</v>
      </c>
    </row>
    <row r="3725" spans="1:25" x14ac:dyDescent="0.2">
      <c r="A3725" t="s">
        <v>3059</v>
      </c>
      <c r="B3725" t="s">
        <v>3584</v>
      </c>
      <c r="C3725" s="71" t="s">
        <v>5546</v>
      </c>
      <c r="D3725" t="s">
        <v>583</v>
      </c>
      <c r="E3725" t="s">
        <v>584</v>
      </c>
      <c r="F3725" t="s">
        <v>3144</v>
      </c>
      <c r="G3725" t="s">
        <v>585</v>
      </c>
      <c r="H3725" t="s">
        <v>594</v>
      </c>
      <c r="I3725" t="s">
        <v>595</v>
      </c>
      <c r="J3725" t="s">
        <v>37</v>
      </c>
      <c r="K3725" t="s">
        <v>586</v>
      </c>
      <c r="L3725" t="s">
        <v>39</v>
      </c>
      <c r="M3725">
        <v>0</v>
      </c>
      <c r="N3725">
        <v>45948651.719999999</v>
      </c>
      <c r="O3725">
        <v>45948651.719999999</v>
      </c>
      <c r="P3725">
        <v>0</v>
      </c>
      <c r="Q3725" t="s">
        <v>591</v>
      </c>
      <c r="R3725" t="s">
        <v>3059</v>
      </c>
      <c r="S3725" t="s">
        <v>3059</v>
      </c>
      <c r="T3725" t="s">
        <v>5547</v>
      </c>
      <c r="U3725" t="s">
        <v>9372</v>
      </c>
      <c r="V3725" t="s">
        <v>11656</v>
      </c>
      <c r="W3725" t="s">
        <v>588</v>
      </c>
      <c r="X3725" t="str">
        <f t="shared" si="58"/>
        <v>Funcionamiento</v>
      </c>
      <c r="Y3725" t="s">
        <v>585</v>
      </c>
    </row>
    <row r="3726" spans="1:25" x14ac:dyDescent="0.2">
      <c r="A3726" t="s">
        <v>3059</v>
      </c>
      <c r="B3726" t="s">
        <v>3584</v>
      </c>
      <c r="C3726" s="71" t="s">
        <v>5546</v>
      </c>
      <c r="D3726" t="s">
        <v>583</v>
      </c>
      <c r="E3726" t="s">
        <v>584</v>
      </c>
      <c r="F3726" t="s">
        <v>3144</v>
      </c>
      <c r="G3726" t="s">
        <v>585</v>
      </c>
      <c r="H3726" t="s">
        <v>592</v>
      </c>
      <c r="I3726" t="s">
        <v>593</v>
      </c>
      <c r="J3726" t="s">
        <v>37</v>
      </c>
      <c r="K3726" t="s">
        <v>586</v>
      </c>
      <c r="L3726" t="s">
        <v>39</v>
      </c>
      <c r="M3726">
        <v>41307651.719999999</v>
      </c>
      <c r="N3726">
        <v>-41307651.719999999</v>
      </c>
      <c r="O3726">
        <v>0</v>
      </c>
      <c r="P3726">
        <v>0</v>
      </c>
      <c r="Q3726" t="s">
        <v>591</v>
      </c>
      <c r="R3726" t="s">
        <v>3059</v>
      </c>
      <c r="S3726" t="s">
        <v>3059</v>
      </c>
      <c r="T3726" t="s">
        <v>5547</v>
      </c>
      <c r="U3726" t="s">
        <v>9372</v>
      </c>
      <c r="V3726" t="s">
        <v>11656</v>
      </c>
      <c r="W3726" t="s">
        <v>588</v>
      </c>
      <c r="X3726" t="str">
        <f t="shared" si="58"/>
        <v>Funcionamiento</v>
      </c>
      <c r="Y3726" t="s">
        <v>585</v>
      </c>
    </row>
    <row r="3727" spans="1:25" x14ac:dyDescent="0.2">
      <c r="A3727" t="s">
        <v>3068</v>
      </c>
      <c r="B3727" t="s">
        <v>3584</v>
      </c>
      <c r="C3727" s="71" t="s">
        <v>5548</v>
      </c>
      <c r="D3727" t="s">
        <v>583</v>
      </c>
      <c r="E3727" t="s">
        <v>584</v>
      </c>
      <c r="F3727" t="s">
        <v>3144</v>
      </c>
      <c r="G3727" t="s">
        <v>585</v>
      </c>
      <c r="H3727" t="s">
        <v>589</v>
      </c>
      <c r="I3727" t="s">
        <v>590</v>
      </c>
      <c r="J3727" t="s">
        <v>37</v>
      </c>
      <c r="K3727" t="s">
        <v>586</v>
      </c>
      <c r="L3727" t="s">
        <v>39</v>
      </c>
      <c r="M3727">
        <v>12714631.74</v>
      </c>
      <c r="N3727">
        <v>1433580.36</v>
      </c>
      <c r="O3727">
        <v>14148212.1</v>
      </c>
      <c r="P3727">
        <v>0</v>
      </c>
      <c r="Q3727" t="s">
        <v>591</v>
      </c>
      <c r="R3727" t="s">
        <v>3068</v>
      </c>
      <c r="S3727" t="s">
        <v>3068</v>
      </c>
      <c r="T3727" t="s">
        <v>5549</v>
      </c>
      <c r="U3727" t="s">
        <v>11657</v>
      </c>
      <c r="V3727" t="s">
        <v>11658</v>
      </c>
      <c r="W3727" t="s">
        <v>588</v>
      </c>
      <c r="X3727" t="str">
        <f t="shared" si="58"/>
        <v>Funcionamiento</v>
      </c>
      <c r="Y3727" t="s">
        <v>585</v>
      </c>
    </row>
    <row r="3728" spans="1:25" x14ac:dyDescent="0.2">
      <c r="A3728" t="s">
        <v>3068</v>
      </c>
      <c r="B3728" t="s">
        <v>3584</v>
      </c>
      <c r="C3728" s="71" t="s">
        <v>5548</v>
      </c>
      <c r="D3728" t="s">
        <v>583</v>
      </c>
      <c r="E3728" t="s">
        <v>584</v>
      </c>
      <c r="F3728" t="s">
        <v>3144</v>
      </c>
      <c r="G3728" t="s">
        <v>585</v>
      </c>
      <c r="H3728" t="s">
        <v>592</v>
      </c>
      <c r="I3728" t="s">
        <v>593</v>
      </c>
      <c r="J3728" t="s">
        <v>37</v>
      </c>
      <c r="K3728" t="s">
        <v>586</v>
      </c>
      <c r="L3728" t="s">
        <v>39</v>
      </c>
      <c r="M3728">
        <v>128559054.20999999</v>
      </c>
      <c r="N3728">
        <v>-128559054.20999999</v>
      </c>
      <c r="O3728">
        <v>0</v>
      </c>
      <c r="P3728">
        <v>0</v>
      </c>
      <c r="Q3728" t="s">
        <v>591</v>
      </c>
      <c r="R3728" t="s">
        <v>3068</v>
      </c>
      <c r="S3728" t="s">
        <v>3068</v>
      </c>
      <c r="T3728" t="s">
        <v>5549</v>
      </c>
      <c r="U3728" t="s">
        <v>11657</v>
      </c>
      <c r="V3728" t="s">
        <v>11658</v>
      </c>
      <c r="W3728" t="s">
        <v>588</v>
      </c>
      <c r="X3728" t="str">
        <f t="shared" si="58"/>
        <v>Funcionamiento</v>
      </c>
      <c r="Y3728" t="s">
        <v>585</v>
      </c>
    </row>
    <row r="3729" spans="1:25" x14ac:dyDescent="0.2">
      <c r="A3729" t="s">
        <v>3068</v>
      </c>
      <c r="B3729" t="s">
        <v>3584</v>
      </c>
      <c r="C3729" s="71" t="s">
        <v>5548</v>
      </c>
      <c r="D3729" t="s">
        <v>583</v>
      </c>
      <c r="E3729" t="s">
        <v>584</v>
      </c>
      <c r="F3729" t="s">
        <v>3144</v>
      </c>
      <c r="G3729" t="s">
        <v>585</v>
      </c>
      <c r="H3729" t="s">
        <v>594</v>
      </c>
      <c r="I3729" t="s">
        <v>595</v>
      </c>
      <c r="J3729" t="s">
        <v>37</v>
      </c>
      <c r="K3729" t="s">
        <v>586</v>
      </c>
      <c r="L3729" t="s">
        <v>39</v>
      </c>
      <c r="M3729">
        <v>0</v>
      </c>
      <c r="N3729">
        <v>143059617.56</v>
      </c>
      <c r="O3729">
        <v>143059617.56</v>
      </c>
      <c r="P3729">
        <v>0</v>
      </c>
      <c r="Q3729" t="s">
        <v>591</v>
      </c>
      <c r="R3729" t="s">
        <v>3068</v>
      </c>
      <c r="S3729" t="s">
        <v>3068</v>
      </c>
      <c r="T3729" t="s">
        <v>5549</v>
      </c>
      <c r="U3729" t="s">
        <v>11657</v>
      </c>
      <c r="V3729" t="s">
        <v>11658</v>
      </c>
      <c r="W3729" t="s">
        <v>588</v>
      </c>
      <c r="X3729" t="str">
        <f t="shared" si="58"/>
        <v>Funcionamiento</v>
      </c>
      <c r="Y3729" t="s">
        <v>585</v>
      </c>
    </row>
    <row r="3730" spans="1:25" x14ac:dyDescent="0.2">
      <c r="A3730" t="s">
        <v>3065</v>
      </c>
      <c r="B3730" t="s">
        <v>3584</v>
      </c>
      <c r="C3730" s="71" t="s">
        <v>5550</v>
      </c>
      <c r="D3730" t="s">
        <v>583</v>
      </c>
      <c r="E3730" t="s">
        <v>584</v>
      </c>
      <c r="F3730" t="s">
        <v>3144</v>
      </c>
      <c r="G3730" t="s">
        <v>585</v>
      </c>
      <c r="H3730" t="s">
        <v>589</v>
      </c>
      <c r="I3730" t="s">
        <v>590</v>
      </c>
      <c r="J3730" t="s">
        <v>37</v>
      </c>
      <c r="K3730" t="s">
        <v>586</v>
      </c>
      <c r="L3730" t="s">
        <v>39</v>
      </c>
      <c r="M3730">
        <v>10913143.1</v>
      </c>
      <c r="N3730">
        <v>1067419.97</v>
      </c>
      <c r="O3730">
        <v>11980563.07</v>
      </c>
      <c r="P3730">
        <v>0</v>
      </c>
      <c r="Q3730" t="s">
        <v>591</v>
      </c>
      <c r="R3730" t="s">
        <v>3065</v>
      </c>
      <c r="S3730" t="s">
        <v>3065</v>
      </c>
      <c r="T3730" t="s">
        <v>5551</v>
      </c>
      <c r="U3730" t="s">
        <v>9373</v>
      </c>
      <c r="V3730" t="s">
        <v>11659</v>
      </c>
      <c r="W3730" t="s">
        <v>588</v>
      </c>
      <c r="X3730" t="str">
        <f t="shared" si="58"/>
        <v>Funcionamiento</v>
      </c>
      <c r="Y3730" t="s">
        <v>585</v>
      </c>
    </row>
    <row r="3731" spans="1:25" x14ac:dyDescent="0.2">
      <c r="A3731" t="s">
        <v>3065</v>
      </c>
      <c r="B3731" t="s">
        <v>3584</v>
      </c>
      <c r="C3731" s="71" t="s">
        <v>5550</v>
      </c>
      <c r="D3731" t="s">
        <v>583</v>
      </c>
      <c r="E3731" t="s">
        <v>584</v>
      </c>
      <c r="F3731" t="s">
        <v>3144</v>
      </c>
      <c r="G3731" t="s">
        <v>585</v>
      </c>
      <c r="H3731" t="s">
        <v>594</v>
      </c>
      <c r="I3731" t="s">
        <v>595</v>
      </c>
      <c r="J3731" t="s">
        <v>37</v>
      </c>
      <c r="K3731" t="s">
        <v>586</v>
      </c>
      <c r="L3731" t="s">
        <v>39</v>
      </c>
      <c r="M3731">
        <v>0</v>
      </c>
      <c r="N3731">
        <v>121156927.64</v>
      </c>
      <c r="O3731">
        <v>121156927.64</v>
      </c>
      <c r="P3731">
        <v>0</v>
      </c>
      <c r="Q3731" t="s">
        <v>591</v>
      </c>
      <c r="R3731" t="s">
        <v>3065</v>
      </c>
      <c r="S3731" t="s">
        <v>3065</v>
      </c>
      <c r="T3731" t="s">
        <v>5551</v>
      </c>
      <c r="U3731" t="s">
        <v>9373</v>
      </c>
      <c r="V3731" t="s">
        <v>11659</v>
      </c>
      <c r="W3731" t="s">
        <v>588</v>
      </c>
      <c r="X3731" t="str">
        <f t="shared" si="58"/>
        <v>Funcionamiento</v>
      </c>
      <c r="Y3731" t="s">
        <v>585</v>
      </c>
    </row>
    <row r="3732" spans="1:25" x14ac:dyDescent="0.2">
      <c r="A3732" t="s">
        <v>3065</v>
      </c>
      <c r="B3732" t="s">
        <v>3584</v>
      </c>
      <c r="C3732" s="71" t="s">
        <v>5550</v>
      </c>
      <c r="D3732" t="s">
        <v>583</v>
      </c>
      <c r="E3732" t="s">
        <v>584</v>
      </c>
      <c r="F3732" t="s">
        <v>3144</v>
      </c>
      <c r="G3732" t="s">
        <v>585</v>
      </c>
      <c r="H3732" t="s">
        <v>592</v>
      </c>
      <c r="I3732" t="s">
        <v>593</v>
      </c>
      <c r="J3732" t="s">
        <v>37</v>
      </c>
      <c r="K3732" t="s">
        <v>586</v>
      </c>
      <c r="L3732" t="s">
        <v>39</v>
      </c>
      <c r="M3732">
        <v>110344002.51000001</v>
      </c>
      <c r="N3732">
        <v>-110344002.51000001</v>
      </c>
      <c r="O3732">
        <v>0</v>
      </c>
      <c r="P3732">
        <v>0</v>
      </c>
      <c r="Q3732" t="s">
        <v>591</v>
      </c>
      <c r="R3732" t="s">
        <v>3065</v>
      </c>
      <c r="S3732" t="s">
        <v>3065</v>
      </c>
      <c r="T3732" t="s">
        <v>5551</v>
      </c>
      <c r="U3732" t="s">
        <v>9373</v>
      </c>
      <c r="V3732" t="s">
        <v>11659</v>
      </c>
      <c r="W3732" t="s">
        <v>588</v>
      </c>
      <c r="X3732" t="str">
        <f t="shared" si="58"/>
        <v>Funcionamiento</v>
      </c>
      <c r="Y3732" t="s">
        <v>585</v>
      </c>
    </row>
    <row r="3733" spans="1:25" x14ac:dyDescent="0.2">
      <c r="A3733" t="s">
        <v>3072</v>
      </c>
      <c r="B3733" t="s">
        <v>3584</v>
      </c>
      <c r="C3733" s="71" t="s">
        <v>5552</v>
      </c>
      <c r="D3733" t="s">
        <v>583</v>
      </c>
      <c r="E3733" t="s">
        <v>584</v>
      </c>
      <c r="F3733" t="s">
        <v>3144</v>
      </c>
      <c r="G3733" t="s">
        <v>585</v>
      </c>
      <c r="H3733" t="s">
        <v>589</v>
      </c>
      <c r="I3733" t="s">
        <v>590</v>
      </c>
      <c r="J3733" t="s">
        <v>37</v>
      </c>
      <c r="K3733" t="s">
        <v>586</v>
      </c>
      <c r="L3733" t="s">
        <v>39</v>
      </c>
      <c r="M3733">
        <v>11278456.85</v>
      </c>
      <c r="N3733">
        <v>1204708.07</v>
      </c>
      <c r="O3733">
        <v>12483164.92</v>
      </c>
      <c r="P3733">
        <v>0</v>
      </c>
      <c r="Q3733" t="s">
        <v>591</v>
      </c>
      <c r="R3733" t="s">
        <v>3072</v>
      </c>
      <c r="S3733" t="s">
        <v>3072</v>
      </c>
      <c r="T3733" t="s">
        <v>5553</v>
      </c>
      <c r="U3733" t="s">
        <v>11660</v>
      </c>
      <c r="V3733" t="s">
        <v>11661</v>
      </c>
      <c r="W3733" t="s">
        <v>588</v>
      </c>
      <c r="X3733" t="str">
        <f t="shared" si="58"/>
        <v>Funcionamiento</v>
      </c>
      <c r="Y3733" t="s">
        <v>585</v>
      </c>
    </row>
    <row r="3734" spans="1:25" x14ac:dyDescent="0.2">
      <c r="A3734" t="s">
        <v>3072</v>
      </c>
      <c r="B3734" t="s">
        <v>3584</v>
      </c>
      <c r="C3734" s="71" t="s">
        <v>5552</v>
      </c>
      <c r="D3734" t="s">
        <v>583</v>
      </c>
      <c r="E3734" t="s">
        <v>584</v>
      </c>
      <c r="F3734" t="s">
        <v>3144</v>
      </c>
      <c r="G3734" t="s">
        <v>585</v>
      </c>
      <c r="H3734" t="s">
        <v>594</v>
      </c>
      <c r="I3734" t="s">
        <v>595</v>
      </c>
      <c r="J3734" t="s">
        <v>37</v>
      </c>
      <c r="K3734" t="s">
        <v>586</v>
      </c>
      <c r="L3734" t="s">
        <v>39</v>
      </c>
      <c r="M3734">
        <v>0</v>
      </c>
      <c r="N3734">
        <v>126243358.52</v>
      </c>
      <c r="O3734">
        <v>126243358.52</v>
      </c>
      <c r="P3734">
        <v>0</v>
      </c>
      <c r="Q3734" t="s">
        <v>591</v>
      </c>
      <c r="R3734" t="s">
        <v>3072</v>
      </c>
      <c r="S3734" t="s">
        <v>3072</v>
      </c>
      <c r="T3734" t="s">
        <v>5553</v>
      </c>
      <c r="U3734" t="s">
        <v>11660</v>
      </c>
      <c r="V3734" t="s">
        <v>11661</v>
      </c>
      <c r="W3734" t="s">
        <v>588</v>
      </c>
      <c r="X3734" t="str">
        <f t="shared" si="58"/>
        <v>Funcionamiento</v>
      </c>
      <c r="Y3734" t="s">
        <v>585</v>
      </c>
    </row>
    <row r="3735" spans="1:25" x14ac:dyDescent="0.2">
      <c r="A3735" t="s">
        <v>3072</v>
      </c>
      <c r="B3735" t="s">
        <v>3584</v>
      </c>
      <c r="C3735" s="71" t="s">
        <v>5552</v>
      </c>
      <c r="D3735" t="s">
        <v>583</v>
      </c>
      <c r="E3735" t="s">
        <v>584</v>
      </c>
      <c r="F3735" t="s">
        <v>3144</v>
      </c>
      <c r="G3735" t="s">
        <v>585</v>
      </c>
      <c r="H3735" t="s">
        <v>592</v>
      </c>
      <c r="I3735" t="s">
        <v>593</v>
      </c>
      <c r="J3735" t="s">
        <v>37</v>
      </c>
      <c r="K3735" t="s">
        <v>586</v>
      </c>
      <c r="L3735" t="s">
        <v>39</v>
      </c>
      <c r="M3735">
        <v>114037730.42</v>
      </c>
      <c r="N3735">
        <v>-114037730.42</v>
      </c>
      <c r="O3735">
        <v>0</v>
      </c>
      <c r="P3735">
        <v>0</v>
      </c>
      <c r="Q3735" t="s">
        <v>591</v>
      </c>
      <c r="R3735" t="s">
        <v>3072</v>
      </c>
      <c r="S3735" t="s">
        <v>3072</v>
      </c>
      <c r="T3735" t="s">
        <v>5553</v>
      </c>
      <c r="U3735" t="s">
        <v>11660</v>
      </c>
      <c r="V3735" t="s">
        <v>11661</v>
      </c>
      <c r="W3735" t="s">
        <v>588</v>
      </c>
      <c r="X3735" t="str">
        <f t="shared" si="58"/>
        <v>Funcionamiento</v>
      </c>
      <c r="Y3735" t="s">
        <v>585</v>
      </c>
    </row>
    <row r="3736" spans="1:25" x14ac:dyDescent="0.2">
      <c r="A3736" t="s">
        <v>3064</v>
      </c>
      <c r="B3736" t="s">
        <v>3584</v>
      </c>
      <c r="C3736" s="71" t="s">
        <v>5554</v>
      </c>
      <c r="D3736" t="s">
        <v>583</v>
      </c>
      <c r="E3736" t="s">
        <v>584</v>
      </c>
      <c r="F3736" t="s">
        <v>3144</v>
      </c>
      <c r="G3736" t="s">
        <v>585</v>
      </c>
      <c r="H3736" t="s">
        <v>592</v>
      </c>
      <c r="I3736" t="s">
        <v>593</v>
      </c>
      <c r="J3736" t="s">
        <v>37</v>
      </c>
      <c r="K3736" t="s">
        <v>586</v>
      </c>
      <c r="L3736" t="s">
        <v>39</v>
      </c>
      <c r="M3736">
        <v>50489106.899999999</v>
      </c>
      <c r="N3736">
        <v>-50489106.899999999</v>
      </c>
      <c r="O3736">
        <v>0</v>
      </c>
      <c r="P3736">
        <v>0</v>
      </c>
      <c r="Q3736" t="s">
        <v>591</v>
      </c>
      <c r="R3736" t="s">
        <v>3064</v>
      </c>
      <c r="S3736" t="s">
        <v>3064</v>
      </c>
      <c r="T3736" t="s">
        <v>5555</v>
      </c>
      <c r="U3736" t="s">
        <v>9374</v>
      </c>
      <c r="V3736" t="s">
        <v>11662</v>
      </c>
      <c r="W3736" t="s">
        <v>588</v>
      </c>
      <c r="X3736" t="str">
        <f t="shared" si="58"/>
        <v>Funcionamiento</v>
      </c>
      <c r="Y3736" t="s">
        <v>585</v>
      </c>
    </row>
    <row r="3737" spans="1:25" x14ac:dyDescent="0.2">
      <c r="A3737" t="s">
        <v>3064</v>
      </c>
      <c r="B3737" t="s">
        <v>3584</v>
      </c>
      <c r="C3737" s="71" t="s">
        <v>5554</v>
      </c>
      <c r="D3737" t="s">
        <v>583</v>
      </c>
      <c r="E3737" t="s">
        <v>584</v>
      </c>
      <c r="F3737" t="s">
        <v>3144</v>
      </c>
      <c r="G3737" t="s">
        <v>585</v>
      </c>
      <c r="H3737" t="s">
        <v>589</v>
      </c>
      <c r="I3737" t="s">
        <v>590</v>
      </c>
      <c r="J3737" t="s">
        <v>37</v>
      </c>
      <c r="K3737" t="s">
        <v>586</v>
      </c>
      <c r="L3737" t="s">
        <v>39</v>
      </c>
      <c r="M3737">
        <v>4993428.16</v>
      </c>
      <c r="N3737">
        <v>565901.79</v>
      </c>
      <c r="O3737">
        <v>5559329.9500000002</v>
      </c>
      <c r="P3737">
        <v>0</v>
      </c>
      <c r="Q3737" t="s">
        <v>591</v>
      </c>
      <c r="R3737" t="s">
        <v>3064</v>
      </c>
      <c r="S3737" t="s">
        <v>3064</v>
      </c>
      <c r="T3737" t="s">
        <v>5555</v>
      </c>
      <c r="U3737" t="s">
        <v>9374</v>
      </c>
      <c r="V3737" t="s">
        <v>11662</v>
      </c>
      <c r="W3737" t="s">
        <v>588</v>
      </c>
      <c r="X3737" t="str">
        <f t="shared" si="58"/>
        <v>Funcionamiento</v>
      </c>
      <c r="Y3737" t="s">
        <v>585</v>
      </c>
    </row>
    <row r="3738" spans="1:25" x14ac:dyDescent="0.2">
      <c r="A3738" t="s">
        <v>3064</v>
      </c>
      <c r="B3738" t="s">
        <v>3584</v>
      </c>
      <c r="C3738" s="71" t="s">
        <v>5554</v>
      </c>
      <c r="D3738" t="s">
        <v>583</v>
      </c>
      <c r="E3738" t="s">
        <v>584</v>
      </c>
      <c r="F3738" t="s">
        <v>3144</v>
      </c>
      <c r="G3738" t="s">
        <v>585</v>
      </c>
      <c r="H3738" t="s">
        <v>594</v>
      </c>
      <c r="I3738" t="s">
        <v>595</v>
      </c>
      <c r="J3738" t="s">
        <v>37</v>
      </c>
      <c r="K3738" t="s">
        <v>586</v>
      </c>
      <c r="L3738" t="s">
        <v>39</v>
      </c>
      <c r="M3738">
        <v>0</v>
      </c>
      <c r="N3738">
        <v>56218698.619999997</v>
      </c>
      <c r="O3738">
        <v>56218698.619999997</v>
      </c>
      <c r="P3738">
        <v>0</v>
      </c>
      <c r="Q3738" t="s">
        <v>591</v>
      </c>
      <c r="R3738" t="s">
        <v>3064</v>
      </c>
      <c r="S3738" t="s">
        <v>3064</v>
      </c>
      <c r="T3738" t="s">
        <v>5555</v>
      </c>
      <c r="U3738" t="s">
        <v>9374</v>
      </c>
      <c r="V3738" t="s">
        <v>11662</v>
      </c>
      <c r="W3738" t="s">
        <v>588</v>
      </c>
      <c r="X3738" t="str">
        <f t="shared" si="58"/>
        <v>Funcionamiento</v>
      </c>
      <c r="Y3738" t="s">
        <v>585</v>
      </c>
    </row>
    <row r="3739" spans="1:25" x14ac:dyDescent="0.2">
      <c r="A3739" t="s">
        <v>3071</v>
      </c>
      <c r="B3739" t="s">
        <v>3584</v>
      </c>
      <c r="C3739" s="71" t="s">
        <v>5556</v>
      </c>
      <c r="D3739" t="s">
        <v>583</v>
      </c>
      <c r="E3739" t="s">
        <v>584</v>
      </c>
      <c r="F3739" t="s">
        <v>3144</v>
      </c>
      <c r="G3739" t="s">
        <v>585</v>
      </c>
      <c r="H3739" t="s">
        <v>592</v>
      </c>
      <c r="I3739" t="s">
        <v>593</v>
      </c>
      <c r="J3739" t="s">
        <v>37</v>
      </c>
      <c r="K3739" t="s">
        <v>586</v>
      </c>
      <c r="L3739" t="s">
        <v>39</v>
      </c>
      <c r="M3739">
        <v>662237343.00999999</v>
      </c>
      <c r="N3739">
        <v>-662237343.00999999</v>
      </c>
      <c r="O3739">
        <v>0</v>
      </c>
      <c r="P3739">
        <v>0</v>
      </c>
      <c r="Q3739" t="s">
        <v>591</v>
      </c>
      <c r="R3739" t="s">
        <v>3071</v>
      </c>
      <c r="S3739" t="s">
        <v>3071</v>
      </c>
      <c r="T3739" t="s">
        <v>5557</v>
      </c>
      <c r="U3739" t="s">
        <v>11663</v>
      </c>
      <c r="V3739" t="s">
        <v>11664</v>
      </c>
      <c r="W3739" t="s">
        <v>588</v>
      </c>
      <c r="X3739" t="str">
        <f t="shared" si="58"/>
        <v>Funcionamiento</v>
      </c>
      <c r="Y3739" t="s">
        <v>585</v>
      </c>
    </row>
    <row r="3740" spans="1:25" x14ac:dyDescent="0.2">
      <c r="A3740" t="s">
        <v>3071</v>
      </c>
      <c r="B3740" t="s">
        <v>3584</v>
      </c>
      <c r="C3740" s="71" t="s">
        <v>5556</v>
      </c>
      <c r="D3740" t="s">
        <v>583</v>
      </c>
      <c r="E3740" t="s">
        <v>584</v>
      </c>
      <c r="F3740" t="s">
        <v>3144</v>
      </c>
      <c r="G3740" t="s">
        <v>585</v>
      </c>
      <c r="H3740" t="s">
        <v>589</v>
      </c>
      <c r="I3740" t="s">
        <v>590</v>
      </c>
      <c r="J3740" t="s">
        <v>37</v>
      </c>
      <c r="K3740" t="s">
        <v>586</v>
      </c>
      <c r="L3740" t="s">
        <v>39</v>
      </c>
      <c r="M3740">
        <v>65496000.960000001</v>
      </c>
      <c r="N3740">
        <v>0</v>
      </c>
      <c r="O3740">
        <v>65496000.960000001</v>
      </c>
      <c r="P3740">
        <v>0</v>
      </c>
      <c r="Q3740" t="s">
        <v>591</v>
      </c>
      <c r="R3740" t="s">
        <v>3071</v>
      </c>
      <c r="S3740" t="s">
        <v>3071</v>
      </c>
      <c r="T3740" t="s">
        <v>5557</v>
      </c>
      <c r="U3740" t="s">
        <v>11663</v>
      </c>
      <c r="V3740" t="s">
        <v>11664</v>
      </c>
      <c r="W3740" t="s">
        <v>588</v>
      </c>
      <c r="X3740" t="str">
        <f t="shared" si="58"/>
        <v>Funcionamiento</v>
      </c>
      <c r="Y3740" t="s">
        <v>585</v>
      </c>
    </row>
    <row r="3741" spans="1:25" x14ac:dyDescent="0.2">
      <c r="A3741" t="s">
        <v>3071</v>
      </c>
      <c r="B3741" t="s">
        <v>3584</v>
      </c>
      <c r="C3741" s="71" t="s">
        <v>5556</v>
      </c>
      <c r="D3741" t="s">
        <v>583</v>
      </c>
      <c r="E3741" t="s">
        <v>584</v>
      </c>
      <c r="F3741" t="s">
        <v>3144</v>
      </c>
      <c r="G3741" t="s">
        <v>585</v>
      </c>
      <c r="H3741" t="s">
        <v>594</v>
      </c>
      <c r="I3741" t="s">
        <v>595</v>
      </c>
      <c r="J3741" t="s">
        <v>37</v>
      </c>
      <c r="K3741" t="s">
        <v>586</v>
      </c>
      <c r="L3741" t="s">
        <v>39</v>
      </c>
      <c r="M3741">
        <v>0</v>
      </c>
      <c r="N3741">
        <v>572477574.57000005</v>
      </c>
      <c r="O3741">
        <v>572477574.57000005</v>
      </c>
      <c r="P3741">
        <v>0</v>
      </c>
      <c r="Q3741" t="s">
        <v>591</v>
      </c>
      <c r="R3741" t="s">
        <v>3071</v>
      </c>
      <c r="S3741" t="s">
        <v>3071</v>
      </c>
      <c r="T3741" t="s">
        <v>5557</v>
      </c>
      <c r="U3741" t="s">
        <v>11663</v>
      </c>
      <c r="V3741" t="s">
        <v>11664</v>
      </c>
      <c r="W3741" t="s">
        <v>588</v>
      </c>
      <c r="X3741" t="str">
        <f t="shared" si="58"/>
        <v>Funcionamiento</v>
      </c>
      <c r="Y3741" t="s">
        <v>585</v>
      </c>
    </row>
    <row r="3742" spans="1:25" x14ac:dyDescent="0.2">
      <c r="A3742" t="s">
        <v>3088</v>
      </c>
      <c r="B3742" t="s">
        <v>3584</v>
      </c>
      <c r="C3742" s="71" t="s">
        <v>5558</v>
      </c>
      <c r="D3742" t="s">
        <v>583</v>
      </c>
      <c r="E3742" t="s">
        <v>584</v>
      </c>
      <c r="F3742" t="s">
        <v>3144</v>
      </c>
      <c r="G3742" t="s">
        <v>585</v>
      </c>
      <c r="H3742" t="s">
        <v>187</v>
      </c>
      <c r="I3742" t="s">
        <v>141</v>
      </c>
      <c r="J3742" t="s">
        <v>37</v>
      </c>
      <c r="K3742" t="s">
        <v>586</v>
      </c>
      <c r="L3742" t="s">
        <v>39</v>
      </c>
      <c r="M3742">
        <v>123920486.2</v>
      </c>
      <c r="N3742">
        <v>0</v>
      </c>
      <c r="O3742">
        <v>123920486.2</v>
      </c>
      <c r="P3742">
        <v>0</v>
      </c>
      <c r="Q3742" t="s">
        <v>597</v>
      </c>
      <c r="R3742" t="s">
        <v>3088</v>
      </c>
      <c r="S3742" t="s">
        <v>3088</v>
      </c>
      <c r="T3742" t="s">
        <v>5559</v>
      </c>
      <c r="U3742" t="s">
        <v>5560</v>
      </c>
      <c r="V3742" t="s">
        <v>5561</v>
      </c>
      <c r="W3742" t="s">
        <v>588</v>
      </c>
      <c r="X3742" t="str">
        <f t="shared" si="58"/>
        <v>Funcionamiento</v>
      </c>
      <c r="Y3742" t="s">
        <v>585</v>
      </c>
    </row>
    <row r="3743" spans="1:25" x14ac:dyDescent="0.2">
      <c r="A3743" t="s">
        <v>3091</v>
      </c>
      <c r="B3743" t="s">
        <v>3584</v>
      </c>
      <c r="C3743" s="71" t="s">
        <v>5562</v>
      </c>
      <c r="D3743" t="s">
        <v>583</v>
      </c>
      <c r="E3743" t="s">
        <v>584</v>
      </c>
      <c r="F3743" t="s">
        <v>3144</v>
      </c>
      <c r="G3743" t="s">
        <v>585</v>
      </c>
      <c r="H3743" t="s">
        <v>594</v>
      </c>
      <c r="I3743" t="s">
        <v>595</v>
      </c>
      <c r="J3743" t="s">
        <v>37</v>
      </c>
      <c r="K3743" t="s">
        <v>586</v>
      </c>
      <c r="L3743" t="s">
        <v>39</v>
      </c>
      <c r="M3743">
        <v>3026015011</v>
      </c>
      <c r="N3743">
        <v>0</v>
      </c>
      <c r="O3743">
        <v>3026015011</v>
      </c>
      <c r="P3743">
        <v>0</v>
      </c>
      <c r="Q3743" t="s">
        <v>598</v>
      </c>
      <c r="R3743" t="s">
        <v>3091</v>
      </c>
      <c r="S3743" t="s">
        <v>3091</v>
      </c>
      <c r="T3743" t="s">
        <v>5563</v>
      </c>
      <c r="U3743" t="s">
        <v>11665</v>
      </c>
      <c r="V3743" t="s">
        <v>11666</v>
      </c>
      <c r="W3743" t="s">
        <v>588</v>
      </c>
      <c r="X3743" t="str">
        <f t="shared" si="58"/>
        <v>Funcionamiento</v>
      </c>
      <c r="Y3743" t="s">
        <v>585</v>
      </c>
    </row>
    <row r="3744" spans="1:25" x14ac:dyDescent="0.2">
      <c r="A3744" t="s">
        <v>3082</v>
      </c>
      <c r="B3744" t="s">
        <v>3584</v>
      </c>
      <c r="C3744" s="71" t="s">
        <v>5564</v>
      </c>
      <c r="D3744" t="s">
        <v>583</v>
      </c>
      <c r="E3744" t="s">
        <v>584</v>
      </c>
      <c r="F3744" t="s">
        <v>3144</v>
      </c>
      <c r="G3744" t="s">
        <v>585</v>
      </c>
      <c r="H3744" t="s">
        <v>187</v>
      </c>
      <c r="I3744" t="s">
        <v>141</v>
      </c>
      <c r="J3744" t="s">
        <v>37</v>
      </c>
      <c r="K3744" t="s">
        <v>586</v>
      </c>
      <c r="L3744" t="s">
        <v>39</v>
      </c>
      <c r="M3744">
        <v>871609262</v>
      </c>
      <c r="N3744">
        <v>15000000</v>
      </c>
      <c r="O3744">
        <v>886609262</v>
      </c>
      <c r="P3744">
        <v>0</v>
      </c>
      <c r="Q3744" t="s">
        <v>599</v>
      </c>
      <c r="R3744" t="s">
        <v>3082</v>
      </c>
      <c r="S3744" t="s">
        <v>3082</v>
      </c>
      <c r="T3744" t="s">
        <v>5565</v>
      </c>
      <c r="U3744" t="s">
        <v>11667</v>
      </c>
      <c r="V3744" t="s">
        <v>5566</v>
      </c>
      <c r="W3744" t="s">
        <v>588</v>
      </c>
      <c r="X3744" t="str">
        <f t="shared" si="58"/>
        <v>Funcionamiento</v>
      </c>
      <c r="Y3744" t="s">
        <v>585</v>
      </c>
    </row>
    <row r="3745" spans="1:25" x14ac:dyDescent="0.2">
      <c r="A3745" t="s">
        <v>3102</v>
      </c>
      <c r="B3745" t="s">
        <v>3584</v>
      </c>
      <c r="C3745" s="71" t="s">
        <v>5567</v>
      </c>
      <c r="D3745" t="s">
        <v>583</v>
      </c>
      <c r="E3745" t="s">
        <v>584</v>
      </c>
      <c r="F3745" t="s">
        <v>3144</v>
      </c>
      <c r="G3745" t="s">
        <v>585</v>
      </c>
      <c r="H3745" t="s">
        <v>187</v>
      </c>
      <c r="I3745" t="s">
        <v>141</v>
      </c>
      <c r="J3745" t="s">
        <v>37</v>
      </c>
      <c r="K3745" t="s">
        <v>586</v>
      </c>
      <c r="L3745" t="s">
        <v>39</v>
      </c>
      <c r="M3745">
        <v>47038950</v>
      </c>
      <c r="N3745">
        <v>0</v>
      </c>
      <c r="O3745">
        <v>47038950</v>
      </c>
      <c r="P3745">
        <v>0</v>
      </c>
      <c r="Q3745" t="s">
        <v>600</v>
      </c>
      <c r="R3745" t="s">
        <v>3102</v>
      </c>
      <c r="S3745" t="s">
        <v>3102</v>
      </c>
      <c r="T3745" t="s">
        <v>588</v>
      </c>
      <c r="U3745" t="s">
        <v>588</v>
      </c>
      <c r="V3745" t="s">
        <v>588</v>
      </c>
      <c r="W3745" t="s">
        <v>588</v>
      </c>
      <c r="X3745" t="str">
        <f t="shared" si="58"/>
        <v>Funcionamiento</v>
      </c>
      <c r="Y3745" t="s">
        <v>585</v>
      </c>
    </row>
    <row r="3746" spans="1:25" x14ac:dyDescent="0.2">
      <c r="A3746" t="s">
        <v>3097</v>
      </c>
      <c r="B3746" t="s">
        <v>3720</v>
      </c>
      <c r="C3746" s="71" t="s">
        <v>5568</v>
      </c>
      <c r="D3746" t="s">
        <v>583</v>
      </c>
      <c r="E3746" t="s">
        <v>584</v>
      </c>
      <c r="F3746" t="s">
        <v>3144</v>
      </c>
      <c r="G3746" t="s">
        <v>585</v>
      </c>
      <c r="H3746" t="s">
        <v>190</v>
      </c>
      <c r="I3746" t="s">
        <v>145</v>
      </c>
      <c r="J3746" t="s">
        <v>37</v>
      </c>
      <c r="K3746" t="s">
        <v>586</v>
      </c>
      <c r="L3746" t="s">
        <v>39</v>
      </c>
      <c r="M3746">
        <v>41000000</v>
      </c>
      <c r="N3746">
        <v>-6000000</v>
      </c>
      <c r="O3746">
        <v>35000000</v>
      </c>
      <c r="P3746">
        <v>545409</v>
      </c>
      <c r="Q3746" t="s">
        <v>601</v>
      </c>
      <c r="R3746" t="s">
        <v>3097</v>
      </c>
      <c r="S3746" t="s">
        <v>11668</v>
      </c>
      <c r="T3746" t="s">
        <v>9375</v>
      </c>
      <c r="U3746" t="s">
        <v>9376</v>
      </c>
      <c r="V3746" t="s">
        <v>9377</v>
      </c>
      <c r="W3746" t="s">
        <v>5569</v>
      </c>
      <c r="X3746" t="str">
        <f t="shared" si="58"/>
        <v>Funcionamiento</v>
      </c>
      <c r="Y3746" t="s">
        <v>585</v>
      </c>
    </row>
    <row r="3747" spans="1:25" x14ac:dyDescent="0.2">
      <c r="A3747" t="s">
        <v>3097</v>
      </c>
      <c r="B3747" t="s">
        <v>3720</v>
      </c>
      <c r="C3747" s="71" t="s">
        <v>5568</v>
      </c>
      <c r="D3747" t="s">
        <v>583</v>
      </c>
      <c r="E3747" t="s">
        <v>584</v>
      </c>
      <c r="F3747" t="s">
        <v>3144</v>
      </c>
      <c r="G3747" t="s">
        <v>585</v>
      </c>
      <c r="H3747" t="s">
        <v>189</v>
      </c>
      <c r="I3747" t="s">
        <v>144</v>
      </c>
      <c r="J3747" t="s">
        <v>37</v>
      </c>
      <c r="K3747" t="s">
        <v>586</v>
      </c>
      <c r="L3747" t="s">
        <v>39</v>
      </c>
      <c r="M3747">
        <v>210000000</v>
      </c>
      <c r="N3747">
        <v>-10000000</v>
      </c>
      <c r="O3747">
        <v>200000000</v>
      </c>
      <c r="P3747">
        <v>21406321.420000002</v>
      </c>
      <c r="Q3747" t="s">
        <v>601</v>
      </c>
      <c r="R3747" t="s">
        <v>3097</v>
      </c>
      <c r="S3747" t="s">
        <v>11668</v>
      </c>
      <c r="T3747" t="s">
        <v>9375</v>
      </c>
      <c r="U3747" t="s">
        <v>9376</v>
      </c>
      <c r="V3747" t="s">
        <v>9377</v>
      </c>
      <c r="W3747" t="s">
        <v>5569</v>
      </c>
      <c r="X3747" t="str">
        <f t="shared" si="58"/>
        <v>Funcionamiento</v>
      </c>
      <c r="Y3747" t="s">
        <v>585</v>
      </c>
    </row>
    <row r="3748" spans="1:25" x14ac:dyDescent="0.2">
      <c r="A3748" t="s">
        <v>3097</v>
      </c>
      <c r="B3748" t="s">
        <v>3720</v>
      </c>
      <c r="C3748" s="71" t="s">
        <v>5568</v>
      </c>
      <c r="D3748" t="s">
        <v>583</v>
      </c>
      <c r="E3748" t="s">
        <v>584</v>
      </c>
      <c r="F3748" t="s">
        <v>3144</v>
      </c>
      <c r="G3748" t="s">
        <v>585</v>
      </c>
      <c r="H3748" t="s">
        <v>186</v>
      </c>
      <c r="I3748" t="s">
        <v>140</v>
      </c>
      <c r="J3748" t="s">
        <v>37</v>
      </c>
      <c r="K3748" t="s">
        <v>586</v>
      </c>
      <c r="L3748" t="s">
        <v>39</v>
      </c>
      <c r="M3748">
        <v>800000000</v>
      </c>
      <c r="N3748">
        <v>-30000000</v>
      </c>
      <c r="O3748">
        <v>770000000</v>
      </c>
      <c r="P3748">
        <v>90203358</v>
      </c>
      <c r="Q3748" t="s">
        <v>601</v>
      </c>
      <c r="R3748" t="s">
        <v>3097</v>
      </c>
      <c r="S3748" t="s">
        <v>11668</v>
      </c>
      <c r="T3748" t="s">
        <v>9375</v>
      </c>
      <c r="U3748" t="s">
        <v>9376</v>
      </c>
      <c r="V3748" t="s">
        <v>9377</v>
      </c>
      <c r="W3748" t="s">
        <v>5569</v>
      </c>
      <c r="X3748" t="str">
        <f t="shared" si="58"/>
        <v>Funcionamiento</v>
      </c>
      <c r="Y3748" t="s">
        <v>585</v>
      </c>
    </row>
    <row r="3749" spans="1:25" x14ac:dyDescent="0.2">
      <c r="A3749" t="s">
        <v>3110</v>
      </c>
      <c r="B3749" t="s">
        <v>3720</v>
      </c>
      <c r="C3749" s="71" t="s">
        <v>5570</v>
      </c>
      <c r="D3749" t="s">
        <v>583</v>
      </c>
      <c r="E3749" t="s">
        <v>602</v>
      </c>
      <c r="F3749" t="s">
        <v>3144</v>
      </c>
      <c r="G3749" t="s">
        <v>585</v>
      </c>
      <c r="H3749" t="s">
        <v>604</v>
      </c>
      <c r="I3749" t="s">
        <v>605</v>
      </c>
      <c r="J3749" t="s">
        <v>37</v>
      </c>
      <c r="K3749" t="s">
        <v>586</v>
      </c>
      <c r="L3749" t="s">
        <v>39</v>
      </c>
      <c r="M3749">
        <v>5000000</v>
      </c>
      <c r="N3749">
        <v>-500000</v>
      </c>
      <c r="O3749">
        <v>4500000</v>
      </c>
      <c r="P3749">
        <v>4500000</v>
      </c>
      <c r="Q3749" t="s">
        <v>603</v>
      </c>
      <c r="R3749" t="s">
        <v>3122</v>
      </c>
      <c r="S3749" t="s">
        <v>588</v>
      </c>
      <c r="T3749" t="s">
        <v>588</v>
      </c>
      <c r="U3749" t="s">
        <v>588</v>
      </c>
      <c r="V3749" t="s">
        <v>588</v>
      </c>
      <c r="W3749" t="s">
        <v>588</v>
      </c>
      <c r="X3749" t="str">
        <f t="shared" si="58"/>
        <v>Funcionamiento</v>
      </c>
      <c r="Y3749" t="s">
        <v>585</v>
      </c>
    </row>
    <row r="3750" spans="1:25" x14ac:dyDescent="0.2">
      <c r="A3750" t="s">
        <v>3110</v>
      </c>
      <c r="B3750" t="s">
        <v>3720</v>
      </c>
      <c r="C3750" s="71" t="s">
        <v>5570</v>
      </c>
      <c r="D3750" t="s">
        <v>583</v>
      </c>
      <c r="E3750" t="s">
        <v>602</v>
      </c>
      <c r="F3750" t="s">
        <v>3144</v>
      </c>
      <c r="G3750" t="s">
        <v>585</v>
      </c>
      <c r="H3750" t="s">
        <v>606</v>
      </c>
      <c r="I3750" t="s">
        <v>607</v>
      </c>
      <c r="J3750" t="s">
        <v>37</v>
      </c>
      <c r="K3750" t="s">
        <v>586</v>
      </c>
      <c r="L3750" t="s">
        <v>39</v>
      </c>
      <c r="M3750">
        <v>1500000</v>
      </c>
      <c r="N3750">
        <v>-150000</v>
      </c>
      <c r="O3750">
        <v>1350000</v>
      </c>
      <c r="P3750">
        <v>1350000</v>
      </c>
      <c r="Q3750" t="s">
        <v>603</v>
      </c>
      <c r="R3750" t="s">
        <v>3122</v>
      </c>
      <c r="S3750" t="s">
        <v>588</v>
      </c>
      <c r="T3750" t="s">
        <v>588</v>
      </c>
      <c r="U3750" t="s">
        <v>588</v>
      </c>
      <c r="V3750" t="s">
        <v>588</v>
      </c>
      <c r="W3750" t="s">
        <v>588</v>
      </c>
      <c r="X3750" t="str">
        <f t="shared" si="58"/>
        <v>Funcionamiento</v>
      </c>
      <c r="Y3750" t="s">
        <v>585</v>
      </c>
    </row>
    <row r="3751" spans="1:25" x14ac:dyDescent="0.2">
      <c r="A3751" t="s">
        <v>3110</v>
      </c>
      <c r="B3751" t="s">
        <v>3720</v>
      </c>
      <c r="C3751" s="71" t="s">
        <v>5570</v>
      </c>
      <c r="D3751" t="s">
        <v>583</v>
      </c>
      <c r="E3751" t="s">
        <v>602</v>
      </c>
      <c r="F3751" t="s">
        <v>3144</v>
      </c>
      <c r="G3751" t="s">
        <v>585</v>
      </c>
      <c r="H3751" t="s">
        <v>183</v>
      </c>
      <c r="I3751" t="s">
        <v>137</v>
      </c>
      <c r="J3751" t="s">
        <v>37</v>
      </c>
      <c r="K3751" t="s">
        <v>586</v>
      </c>
      <c r="L3751" t="s">
        <v>39</v>
      </c>
      <c r="M3751">
        <v>3500000</v>
      </c>
      <c r="N3751">
        <v>-350000</v>
      </c>
      <c r="O3751">
        <v>3150000</v>
      </c>
      <c r="P3751">
        <v>3150000</v>
      </c>
      <c r="Q3751" t="s">
        <v>603</v>
      </c>
      <c r="R3751" t="s">
        <v>3122</v>
      </c>
      <c r="S3751" t="s">
        <v>588</v>
      </c>
      <c r="T3751" t="s">
        <v>588</v>
      </c>
      <c r="U3751" t="s">
        <v>588</v>
      </c>
      <c r="V3751" t="s">
        <v>588</v>
      </c>
      <c r="W3751" t="s">
        <v>588</v>
      </c>
      <c r="X3751" t="str">
        <f t="shared" si="58"/>
        <v>Funcionamiento</v>
      </c>
      <c r="Y3751" t="s">
        <v>585</v>
      </c>
    </row>
    <row r="3752" spans="1:25" x14ac:dyDescent="0.2">
      <c r="A3752" t="s">
        <v>3110</v>
      </c>
      <c r="B3752" t="s">
        <v>3720</v>
      </c>
      <c r="C3752" s="71" t="s">
        <v>5570</v>
      </c>
      <c r="D3752" t="s">
        <v>583</v>
      </c>
      <c r="E3752" t="s">
        <v>602</v>
      </c>
      <c r="F3752" t="s">
        <v>3144</v>
      </c>
      <c r="G3752" t="s">
        <v>585</v>
      </c>
      <c r="H3752" t="s">
        <v>589</v>
      </c>
      <c r="I3752" t="s">
        <v>590</v>
      </c>
      <c r="J3752" t="s">
        <v>37</v>
      </c>
      <c r="K3752" t="s">
        <v>586</v>
      </c>
      <c r="L3752" t="s">
        <v>39</v>
      </c>
      <c r="M3752">
        <v>5000000</v>
      </c>
      <c r="N3752">
        <v>-500000</v>
      </c>
      <c r="O3752">
        <v>4500000</v>
      </c>
      <c r="P3752">
        <v>4500000</v>
      </c>
      <c r="Q3752" t="s">
        <v>603</v>
      </c>
      <c r="R3752" t="s">
        <v>3122</v>
      </c>
      <c r="S3752" t="s">
        <v>588</v>
      </c>
      <c r="T3752" t="s">
        <v>588</v>
      </c>
      <c r="U3752" t="s">
        <v>588</v>
      </c>
      <c r="V3752" t="s">
        <v>588</v>
      </c>
      <c r="W3752" t="s">
        <v>588</v>
      </c>
      <c r="X3752" t="str">
        <f t="shared" si="58"/>
        <v>Funcionamiento</v>
      </c>
      <c r="Y3752" t="s">
        <v>585</v>
      </c>
    </row>
    <row r="3753" spans="1:25" x14ac:dyDescent="0.2">
      <c r="A3753" t="s">
        <v>3110</v>
      </c>
      <c r="B3753" t="s">
        <v>3720</v>
      </c>
      <c r="C3753" s="71" t="s">
        <v>5570</v>
      </c>
      <c r="D3753" t="s">
        <v>583</v>
      </c>
      <c r="E3753" t="s">
        <v>602</v>
      </c>
      <c r="F3753" t="s">
        <v>3144</v>
      </c>
      <c r="G3753" t="s">
        <v>585</v>
      </c>
      <c r="H3753" t="s">
        <v>608</v>
      </c>
      <c r="I3753" t="s">
        <v>609</v>
      </c>
      <c r="J3753" t="s">
        <v>37</v>
      </c>
      <c r="K3753" t="s">
        <v>586</v>
      </c>
      <c r="L3753" t="s">
        <v>39</v>
      </c>
      <c r="M3753">
        <v>5000000</v>
      </c>
      <c r="N3753">
        <v>-945060</v>
      </c>
      <c r="O3753">
        <v>4054940</v>
      </c>
      <c r="P3753">
        <v>4054940</v>
      </c>
      <c r="Q3753" t="s">
        <v>603</v>
      </c>
      <c r="R3753" t="s">
        <v>3122</v>
      </c>
      <c r="S3753" t="s">
        <v>588</v>
      </c>
      <c r="T3753" t="s">
        <v>588</v>
      </c>
      <c r="U3753" t="s">
        <v>588</v>
      </c>
      <c r="V3753" t="s">
        <v>588</v>
      </c>
      <c r="W3753" t="s">
        <v>588</v>
      </c>
      <c r="X3753" t="str">
        <f t="shared" si="58"/>
        <v>Funcionamiento</v>
      </c>
      <c r="Y3753" t="s">
        <v>585</v>
      </c>
    </row>
    <row r="3754" spans="1:25" x14ac:dyDescent="0.2">
      <c r="A3754" t="s">
        <v>3114</v>
      </c>
      <c r="B3754" t="s">
        <v>3720</v>
      </c>
      <c r="C3754" s="71" t="s">
        <v>5571</v>
      </c>
      <c r="D3754" t="s">
        <v>583</v>
      </c>
      <c r="E3754" t="s">
        <v>584</v>
      </c>
      <c r="F3754" t="s">
        <v>3144</v>
      </c>
      <c r="G3754" t="s">
        <v>585</v>
      </c>
      <c r="H3754" t="s">
        <v>187</v>
      </c>
      <c r="I3754" t="s">
        <v>141</v>
      </c>
      <c r="J3754" t="s">
        <v>48</v>
      </c>
      <c r="K3754" t="s">
        <v>596</v>
      </c>
      <c r="L3754" t="s">
        <v>39</v>
      </c>
      <c r="M3754">
        <v>1200000</v>
      </c>
      <c r="N3754">
        <v>-470000</v>
      </c>
      <c r="O3754">
        <v>730000</v>
      </c>
      <c r="P3754">
        <v>372800</v>
      </c>
      <c r="Q3754" t="s">
        <v>610</v>
      </c>
      <c r="R3754" t="s">
        <v>3110</v>
      </c>
      <c r="S3754" t="s">
        <v>11669</v>
      </c>
      <c r="T3754" t="s">
        <v>11670</v>
      </c>
      <c r="U3754" t="s">
        <v>11671</v>
      </c>
      <c r="V3754" t="s">
        <v>11672</v>
      </c>
      <c r="W3754" t="s">
        <v>588</v>
      </c>
      <c r="X3754" t="str">
        <f t="shared" si="58"/>
        <v>Funcionamiento</v>
      </c>
      <c r="Y3754" t="s">
        <v>585</v>
      </c>
    </row>
    <row r="3755" spans="1:25" x14ac:dyDescent="0.2">
      <c r="A3755" t="s">
        <v>3103</v>
      </c>
      <c r="B3755" t="s">
        <v>3720</v>
      </c>
      <c r="C3755" s="71" t="s">
        <v>5572</v>
      </c>
      <c r="D3755" t="s">
        <v>583</v>
      </c>
      <c r="E3755" t="s">
        <v>584</v>
      </c>
      <c r="F3755" t="s">
        <v>3144</v>
      </c>
      <c r="G3755" t="s">
        <v>585</v>
      </c>
      <c r="H3755" t="s">
        <v>589</v>
      </c>
      <c r="I3755" t="s">
        <v>590</v>
      </c>
      <c r="J3755" t="s">
        <v>37</v>
      </c>
      <c r="K3755" t="s">
        <v>586</v>
      </c>
      <c r="L3755" t="s">
        <v>39</v>
      </c>
      <c r="M3755">
        <v>1000000</v>
      </c>
      <c r="N3755">
        <v>-1000000</v>
      </c>
      <c r="O3755">
        <v>0</v>
      </c>
      <c r="P3755">
        <v>0</v>
      </c>
      <c r="Q3755" t="s">
        <v>611</v>
      </c>
      <c r="R3755" t="s">
        <v>3114</v>
      </c>
      <c r="S3755" t="s">
        <v>11673</v>
      </c>
      <c r="T3755" t="s">
        <v>11674</v>
      </c>
      <c r="U3755" t="s">
        <v>11675</v>
      </c>
      <c r="V3755" t="s">
        <v>11676</v>
      </c>
      <c r="W3755" t="s">
        <v>588</v>
      </c>
      <c r="X3755" t="str">
        <f t="shared" si="58"/>
        <v>Funcionamiento</v>
      </c>
      <c r="Y3755" t="s">
        <v>585</v>
      </c>
    </row>
    <row r="3756" spans="1:25" x14ac:dyDescent="0.2">
      <c r="A3756" t="s">
        <v>3103</v>
      </c>
      <c r="B3756" t="s">
        <v>3720</v>
      </c>
      <c r="C3756" s="71" t="s">
        <v>5572</v>
      </c>
      <c r="D3756" t="s">
        <v>583</v>
      </c>
      <c r="E3756" t="s">
        <v>584</v>
      </c>
      <c r="F3756" t="s">
        <v>3144</v>
      </c>
      <c r="G3756" t="s">
        <v>585</v>
      </c>
      <c r="H3756" t="s">
        <v>191</v>
      </c>
      <c r="I3756" t="s">
        <v>146</v>
      </c>
      <c r="J3756" t="s">
        <v>37</v>
      </c>
      <c r="K3756" t="s">
        <v>586</v>
      </c>
      <c r="L3756" t="s">
        <v>39</v>
      </c>
      <c r="M3756">
        <v>10000000</v>
      </c>
      <c r="N3756">
        <v>-4010239</v>
      </c>
      <c r="O3756">
        <v>5989761</v>
      </c>
      <c r="P3756">
        <v>2210740</v>
      </c>
      <c r="Q3756" t="s">
        <v>611</v>
      </c>
      <c r="R3756" t="s">
        <v>3114</v>
      </c>
      <c r="S3756" t="s">
        <v>11673</v>
      </c>
      <c r="T3756" t="s">
        <v>11674</v>
      </c>
      <c r="U3756" t="s">
        <v>11675</v>
      </c>
      <c r="V3756" t="s">
        <v>11676</v>
      </c>
      <c r="W3756" t="s">
        <v>588</v>
      </c>
      <c r="X3756" t="str">
        <f t="shared" si="58"/>
        <v>Funcionamiento</v>
      </c>
      <c r="Y3756" t="s">
        <v>585</v>
      </c>
    </row>
    <row r="3757" spans="1:25" x14ac:dyDescent="0.2">
      <c r="A3757" t="s">
        <v>3103</v>
      </c>
      <c r="B3757" t="s">
        <v>3720</v>
      </c>
      <c r="C3757" s="71" t="s">
        <v>5572</v>
      </c>
      <c r="D3757" t="s">
        <v>583</v>
      </c>
      <c r="E3757" t="s">
        <v>584</v>
      </c>
      <c r="F3757" t="s">
        <v>3144</v>
      </c>
      <c r="G3757" t="s">
        <v>585</v>
      </c>
      <c r="H3757" t="s">
        <v>191</v>
      </c>
      <c r="I3757" t="s">
        <v>146</v>
      </c>
      <c r="J3757" t="s">
        <v>48</v>
      </c>
      <c r="K3757" t="s">
        <v>596</v>
      </c>
      <c r="L3757" t="s">
        <v>39</v>
      </c>
      <c r="M3757">
        <v>40000000</v>
      </c>
      <c r="N3757">
        <v>-37645530</v>
      </c>
      <c r="O3757">
        <v>2354470</v>
      </c>
      <c r="P3757">
        <v>0</v>
      </c>
      <c r="Q3757" t="s">
        <v>611</v>
      </c>
      <c r="R3757" t="s">
        <v>3114</v>
      </c>
      <c r="S3757" t="s">
        <v>11673</v>
      </c>
      <c r="T3757" t="s">
        <v>11674</v>
      </c>
      <c r="U3757" t="s">
        <v>11675</v>
      </c>
      <c r="V3757" t="s">
        <v>11676</v>
      </c>
      <c r="W3757" t="s">
        <v>588</v>
      </c>
      <c r="X3757" t="str">
        <f t="shared" si="58"/>
        <v>Funcionamiento</v>
      </c>
      <c r="Y3757" t="s">
        <v>585</v>
      </c>
    </row>
    <row r="3758" spans="1:25" x14ac:dyDescent="0.2">
      <c r="A3758" t="s">
        <v>3103</v>
      </c>
      <c r="B3758" t="s">
        <v>3720</v>
      </c>
      <c r="C3758" s="71" t="s">
        <v>5572</v>
      </c>
      <c r="D3758" t="s">
        <v>583</v>
      </c>
      <c r="E3758" t="s">
        <v>584</v>
      </c>
      <c r="F3758" t="s">
        <v>3144</v>
      </c>
      <c r="G3758" t="s">
        <v>585</v>
      </c>
      <c r="H3758" t="s">
        <v>185</v>
      </c>
      <c r="I3758" t="s">
        <v>139</v>
      </c>
      <c r="J3758" t="s">
        <v>48</v>
      </c>
      <c r="K3758" t="s">
        <v>596</v>
      </c>
      <c r="L3758" t="s">
        <v>39</v>
      </c>
      <c r="M3758">
        <v>2000000</v>
      </c>
      <c r="N3758">
        <v>-1723200</v>
      </c>
      <c r="O3758">
        <v>276800</v>
      </c>
      <c r="P3758">
        <v>0</v>
      </c>
      <c r="Q3758" t="s">
        <v>611</v>
      </c>
      <c r="R3758" t="s">
        <v>3114</v>
      </c>
      <c r="S3758" t="s">
        <v>11673</v>
      </c>
      <c r="T3758" t="s">
        <v>11674</v>
      </c>
      <c r="U3758" t="s">
        <v>11675</v>
      </c>
      <c r="V3758" t="s">
        <v>11676</v>
      </c>
      <c r="W3758" t="s">
        <v>588</v>
      </c>
      <c r="X3758" t="str">
        <f t="shared" si="58"/>
        <v>Funcionamiento</v>
      </c>
      <c r="Y3758" t="s">
        <v>585</v>
      </c>
    </row>
    <row r="3759" spans="1:25" x14ac:dyDescent="0.2">
      <c r="A3759" t="s">
        <v>3103</v>
      </c>
      <c r="B3759" t="s">
        <v>3720</v>
      </c>
      <c r="C3759" s="71" t="s">
        <v>5572</v>
      </c>
      <c r="D3759" t="s">
        <v>583</v>
      </c>
      <c r="E3759" t="s">
        <v>584</v>
      </c>
      <c r="F3759" t="s">
        <v>3144</v>
      </c>
      <c r="G3759" t="s">
        <v>585</v>
      </c>
      <c r="H3759" t="s">
        <v>589</v>
      </c>
      <c r="I3759" t="s">
        <v>590</v>
      </c>
      <c r="J3759" t="s">
        <v>48</v>
      </c>
      <c r="K3759" t="s">
        <v>596</v>
      </c>
      <c r="L3759" t="s">
        <v>39</v>
      </c>
      <c r="M3759">
        <v>1000000</v>
      </c>
      <c r="N3759">
        <v>-1000000</v>
      </c>
      <c r="O3759">
        <v>0</v>
      </c>
      <c r="P3759">
        <v>0</v>
      </c>
      <c r="Q3759" t="s">
        <v>611</v>
      </c>
      <c r="R3759" t="s">
        <v>3114</v>
      </c>
      <c r="S3759" t="s">
        <v>11673</v>
      </c>
      <c r="T3759" t="s">
        <v>11674</v>
      </c>
      <c r="U3759" t="s">
        <v>11675</v>
      </c>
      <c r="V3759" t="s">
        <v>11676</v>
      </c>
      <c r="W3759" t="s">
        <v>588</v>
      </c>
      <c r="X3759" t="str">
        <f t="shared" si="58"/>
        <v>Funcionamiento</v>
      </c>
      <c r="Y3759" t="s">
        <v>585</v>
      </c>
    </row>
    <row r="3760" spans="1:25" x14ac:dyDescent="0.2">
      <c r="A3760" t="s">
        <v>3103</v>
      </c>
      <c r="B3760" t="s">
        <v>3720</v>
      </c>
      <c r="C3760" s="71" t="s">
        <v>5572</v>
      </c>
      <c r="D3760" t="s">
        <v>583</v>
      </c>
      <c r="E3760" t="s">
        <v>584</v>
      </c>
      <c r="F3760" t="s">
        <v>3144</v>
      </c>
      <c r="G3760" t="s">
        <v>585</v>
      </c>
      <c r="H3760" t="s">
        <v>185</v>
      </c>
      <c r="I3760" t="s">
        <v>139</v>
      </c>
      <c r="J3760" t="s">
        <v>37</v>
      </c>
      <c r="K3760" t="s">
        <v>586</v>
      </c>
      <c r="L3760" t="s">
        <v>39</v>
      </c>
      <c r="M3760">
        <v>0</v>
      </c>
      <c r="N3760">
        <v>2500000</v>
      </c>
      <c r="O3760">
        <v>2500000</v>
      </c>
      <c r="P3760">
        <v>2318600</v>
      </c>
      <c r="Q3760" t="s">
        <v>611</v>
      </c>
      <c r="R3760" t="s">
        <v>3114</v>
      </c>
      <c r="S3760" t="s">
        <v>11673</v>
      </c>
      <c r="T3760" t="s">
        <v>11674</v>
      </c>
      <c r="U3760" t="s">
        <v>11675</v>
      </c>
      <c r="V3760" t="s">
        <v>11676</v>
      </c>
      <c r="W3760" t="s">
        <v>588</v>
      </c>
      <c r="X3760" t="str">
        <f t="shared" si="58"/>
        <v>Funcionamiento</v>
      </c>
      <c r="Y3760" t="s">
        <v>585</v>
      </c>
    </row>
    <row r="3761" spans="1:25" x14ac:dyDescent="0.2">
      <c r="A3761" t="s">
        <v>3122</v>
      </c>
      <c r="B3761" t="s">
        <v>4480</v>
      </c>
      <c r="C3761" s="71" t="s">
        <v>5573</v>
      </c>
      <c r="D3761" t="s">
        <v>583</v>
      </c>
      <c r="E3761" t="s">
        <v>584</v>
      </c>
      <c r="F3761" t="s">
        <v>3144</v>
      </c>
      <c r="G3761" t="s">
        <v>585</v>
      </c>
      <c r="H3761" t="s">
        <v>187</v>
      </c>
      <c r="I3761" t="s">
        <v>141</v>
      </c>
      <c r="J3761" t="s">
        <v>37</v>
      </c>
      <c r="K3761" t="s">
        <v>586</v>
      </c>
      <c r="L3761" t="s">
        <v>39</v>
      </c>
      <c r="M3761">
        <v>100000000</v>
      </c>
      <c r="N3761">
        <v>70000000</v>
      </c>
      <c r="O3761">
        <v>170000000</v>
      </c>
      <c r="P3761">
        <v>38299607</v>
      </c>
      <c r="Q3761" t="s">
        <v>612</v>
      </c>
      <c r="R3761" t="s">
        <v>3119</v>
      </c>
      <c r="S3761" t="s">
        <v>11677</v>
      </c>
      <c r="T3761" t="s">
        <v>11678</v>
      </c>
      <c r="U3761" t="s">
        <v>11679</v>
      </c>
      <c r="V3761" t="s">
        <v>11680</v>
      </c>
      <c r="W3761" t="s">
        <v>5819</v>
      </c>
      <c r="X3761" t="str">
        <f t="shared" si="58"/>
        <v>Funcionamiento</v>
      </c>
      <c r="Y3761" t="s">
        <v>585</v>
      </c>
    </row>
    <row r="3762" spans="1:25" x14ac:dyDescent="0.2">
      <c r="A3762" t="s">
        <v>3122</v>
      </c>
      <c r="B3762" t="s">
        <v>4480</v>
      </c>
      <c r="C3762" s="71" t="s">
        <v>5573</v>
      </c>
      <c r="D3762" t="s">
        <v>583</v>
      </c>
      <c r="E3762" t="s">
        <v>584</v>
      </c>
      <c r="F3762" t="s">
        <v>3144</v>
      </c>
      <c r="G3762" t="s">
        <v>585</v>
      </c>
      <c r="H3762" t="s">
        <v>187</v>
      </c>
      <c r="I3762" t="s">
        <v>141</v>
      </c>
      <c r="J3762" t="s">
        <v>48</v>
      </c>
      <c r="K3762" t="s">
        <v>596</v>
      </c>
      <c r="L3762" t="s">
        <v>39</v>
      </c>
      <c r="M3762">
        <v>240000000</v>
      </c>
      <c r="N3762">
        <v>-100000000</v>
      </c>
      <c r="O3762">
        <v>140000000</v>
      </c>
      <c r="P3762">
        <v>37527589.270000003</v>
      </c>
      <c r="Q3762" t="s">
        <v>612</v>
      </c>
      <c r="R3762" t="s">
        <v>3119</v>
      </c>
      <c r="S3762" t="s">
        <v>11677</v>
      </c>
      <c r="T3762" t="s">
        <v>11678</v>
      </c>
      <c r="U3762" t="s">
        <v>11679</v>
      </c>
      <c r="V3762" t="s">
        <v>11680</v>
      </c>
      <c r="W3762" t="s">
        <v>5819</v>
      </c>
      <c r="X3762" t="str">
        <f t="shared" si="58"/>
        <v>Funcionamiento</v>
      </c>
      <c r="Y3762" t="s">
        <v>585</v>
      </c>
    </row>
    <row r="3763" spans="1:25" x14ac:dyDescent="0.2">
      <c r="A3763" t="s">
        <v>3135</v>
      </c>
      <c r="B3763" t="s">
        <v>4289</v>
      </c>
      <c r="C3763" s="71" t="s">
        <v>5574</v>
      </c>
      <c r="D3763" t="s">
        <v>583</v>
      </c>
      <c r="E3763" t="s">
        <v>584</v>
      </c>
      <c r="F3763" t="s">
        <v>3144</v>
      </c>
      <c r="G3763" t="s">
        <v>585</v>
      </c>
      <c r="H3763" t="s">
        <v>195</v>
      </c>
      <c r="I3763" t="s">
        <v>150</v>
      </c>
      <c r="J3763" t="s">
        <v>48</v>
      </c>
      <c r="K3763" t="s">
        <v>596</v>
      </c>
      <c r="L3763" t="s">
        <v>39</v>
      </c>
      <c r="M3763">
        <v>60546000</v>
      </c>
      <c r="N3763">
        <v>0</v>
      </c>
      <c r="O3763">
        <v>60546000</v>
      </c>
      <c r="P3763">
        <v>0</v>
      </c>
      <c r="Q3763" t="s">
        <v>613</v>
      </c>
      <c r="R3763" t="s">
        <v>3132</v>
      </c>
      <c r="S3763" t="s">
        <v>3147</v>
      </c>
      <c r="T3763" t="s">
        <v>5575</v>
      </c>
      <c r="U3763" t="s">
        <v>5576</v>
      </c>
      <c r="V3763" t="s">
        <v>5577</v>
      </c>
      <c r="W3763" t="s">
        <v>588</v>
      </c>
      <c r="X3763" t="str">
        <f t="shared" si="58"/>
        <v>Funcionamiento</v>
      </c>
      <c r="Y3763" t="s">
        <v>585</v>
      </c>
    </row>
    <row r="3764" spans="1:25" x14ac:dyDescent="0.2">
      <c r="A3764" t="s">
        <v>3119</v>
      </c>
      <c r="B3764" t="s">
        <v>4289</v>
      </c>
      <c r="C3764" s="71" t="s">
        <v>5578</v>
      </c>
      <c r="D3764" t="s">
        <v>583</v>
      </c>
      <c r="E3764" t="s">
        <v>584</v>
      </c>
      <c r="F3764" t="s">
        <v>3144</v>
      </c>
      <c r="G3764" t="s">
        <v>585</v>
      </c>
      <c r="H3764" t="s">
        <v>200</v>
      </c>
      <c r="I3764" t="s">
        <v>161</v>
      </c>
      <c r="J3764" t="s">
        <v>37</v>
      </c>
      <c r="K3764" t="s">
        <v>586</v>
      </c>
      <c r="L3764" t="s">
        <v>39</v>
      </c>
      <c r="M3764">
        <v>18004296.5</v>
      </c>
      <c r="N3764">
        <v>-3501.18</v>
      </c>
      <c r="O3764">
        <v>18000795.32</v>
      </c>
      <c r="P3764">
        <v>0</v>
      </c>
      <c r="Q3764" t="s">
        <v>614</v>
      </c>
      <c r="R3764" t="s">
        <v>3145</v>
      </c>
      <c r="S3764" t="s">
        <v>3171</v>
      </c>
      <c r="T3764" t="s">
        <v>5579</v>
      </c>
      <c r="U3764" t="s">
        <v>5580</v>
      </c>
      <c r="V3764" t="s">
        <v>5581</v>
      </c>
      <c r="W3764" t="s">
        <v>588</v>
      </c>
      <c r="X3764" t="str">
        <f t="shared" si="58"/>
        <v>Inversión</v>
      </c>
      <c r="Y3764" t="s">
        <v>585</v>
      </c>
    </row>
    <row r="3765" spans="1:25" x14ac:dyDescent="0.2">
      <c r="A3765" t="s">
        <v>3118</v>
      </c>
      <c r="B3765" t="s">
        <v>4289</v>
      </c>
      <c r="C3765" s="71" t="s">
        <v>5582</v>
      </c>
      <c r="D3765" t="s">
        <v>583</v>
      </c>
      <c r="E3765" t="s">
        <v>584</v>
      </c>
      <c r="F3765" t="s">
        <v>3144</v>
      </c>
      <c r="G3765" t="s">
        <v>585</v>
      </c>
      <c r="H3765" t="s">
        <v>594</v>
      </c>
      <c r="I3765" t="s">
        <v>595</v>
      </c>
      <c r="J3765" t="s">
        <v>48</v>
      </c>
      <c r="K3765" t="s">
        <v>596</v>
      </c>
      <c r="L3765" t="s">
        <v>39</v>
      </c>
      <c r="M3765">
        <v>5000000</v>
      </c>
      <c r="N3765">
        <v>17575000</v>
      </c>
      <c r="O3765">
        <v>22575000</v>
      </c>
      <c r="P3765">
        <v>7022981</v>
      </c>
      <c r="Q3765" t="s">
        <v>615</v>
      </c>
      <c r="R3765" t="s">
        <v>3103</v>
      </c>
      <c r="S3765" t="s">
        <v>5583</v>
      </c>
      <c r="T3765" t="s">
        <v>5584</v>
      </c>
      <c r="U3765" t="s">
        <v>5585</v>
      </c>
      <c r="V3765" t="s">
        <v>5586</v>
      </c>
      <c r="W3765" t="s">
        <v>588</v>
      </c>
      <c r="X3765" t="str">
        <f t="shared" si="58"/>
        <v>Funcionamiento</v>
      </c>
      <c r="Y3765" t="s">
        <v>585</v>
      </c>
    </row>
    <row r="3766" spans="1:25" x14ac:dyDescent="0.2">
      <c r="A3766" t="s">
        <v>3138</v>
      </c>
      <c r="B3766" t="s">
        <v>3046</v>
      </c>
      <c r="C3766" s="71" t="s">
        <v>5587</v>
      </c>
      <c r="D3766" t="s">
        <v>583</v>
      </c>
      <c r="E3766" t="s">
        <v>584</v>
      </c>
      <c r="F3766" t="s">
        <v>3144</v>
      </c>
      <c r="G3766" t="s">
        <v>585</v>
      </c>
      <c r="H3766" t="s">
        <v>608</v>
      </c>
      <c r="I3766" t="s">
        <v>609</v>
      </c>
      <c r="J3766" t="s">
        <v>37</v>
      </c>
      <c r="K3766" t="s">
        <v>586</v>
      </c>
      <c r="L3766" t="s">
        <v>39</v>
      </c>
      <c r="M3766">
        <v>13200000</v>
      </c>
      <c r="N3766">
        <v>0</v>
      </c>
      <c r="O3766">
        <v>13200000</v>
      </c>
      <c r="P3766">
        <v>0</v>
      </c>
      <c r="Q3766" t="s">
        <v>616</v>
      </c>
      <c r="R3766" t="s">
        <v>3138</v>
      </c>
      <c r="S3766" t="s">
        <v>3178</v>
      </c>
      <c r="T3766" t="s">
        <v>5588</v>
      </c>
      <c r="U3766" t="s">
        <v>5589</v>
      </c>
      <c r="V3766" t="s">
        <v>5590</v>
      </c>
      <c r="W3766" t="s">
        <v>588</v>
      </c>
      <c r="X3766" t="str">
        <f t="shared" si="58"/>
        <v>Funcionamiento</v>
      </c>
      <c r="Y3766" t="s">
        <v>585</v>
      </c>
    </row>
    <row r="3767" spans="1:25" x14ac:dyDescent="0.2">
      <c r="A3767" t="s">
        <v>3145</v>
      </c>
      <c r="B3767" t="s">
        <v>3046</v>
      </c>
      <c r="C3767" s="71" t="s">
        <v>5591</v>
      </c>
      <c r="D3767" t="s">
        <v>583</v>
      </c>
      <c r="E3767" t="s">
        <v>584</v>
      </c>
      <c r="F3767" t="s">
        <v>3144</v>
      </c>
      <c r="G3767" t="s">
        <v>585</v>
      </c>
      <c r="H3767" t="s">
        <v>608</v>
      </c>
      <c r="I3767" t="s">
        <v>609</v>
      </c>
      <c r="J3767" t="s">
        <v>48</v>
      </c>
      <c r="K3767" t="s">
        <v>596</v>
      </c>
      <c r="L3767" t="s">
        <v>39</v>
      </c>
      <c r="M3767">
        <v>700240842</v>
      </c>
      <c r="N3767">
        <v>-14412954</v>
      </c>
      <c r="O3767">
        <v>685827888</v>
      </c>
      <c r="P3767">
        <v>0</v>
      </c>
      <c r="Q3767" t="s">
        <v>617</v>
      </c>
      <c r="R3767" t="s">
        <v>3181</v>
      </c>
      <c r="S3767" t="s">
        <v>5592</v>
      </c>
      <c r="T3767" t="s">
        <v>5593</v>
      </c>
      <c r="U3767" t="s">
        <v>9378</v>
      </c>
      <c r="V3767" t="s">
        <v>9379</v>
      </c>
      <c r="W3767" t="s">
        <v>588</v>
      </c>
      <c r="X3767" t="str">
        <f t="shared" si="58"/>
        <v>Funcionamiento</v>
      </c>
      <c r="Y3767" t="s">
        <v>585</v>
      </c>
    </row>
    <row r="3768" spans="1:25" x14ac:dyDescent="0.2">
      <c r="A3768" t="s">
        <v>3145</v>
      </c>
      <c r="B3768" t="s">
        <v>3046</v>
      </c>
      <c r="C3768" s="71" t="s">
        <v>5591</v>
      </c>
      <c r="D3768" t="s">
        <v>583</v>
      </c>
      <c r="E3768" t="s">
        <v>584</v>
      </c>
      <c r="F3768" t="s">
        <v>3144</v>
      </c>
      <c r="G3768" t="s">
        <v>585</v>
      </c>
      <c r="H3768" t="s">
        <v>188</v>
      </c>
      <c r="I3768" t="s">
        <v>143</v>
      </c>
      <c r="J3768" t="s">
        <v>48</v>
      </c>
      <c r="K3768" t="s">
        <v>596</v>
      </c>
      <c r="L3768" t="s">
        <v>39</v>
      </c>
      <c r="M3768">
        <v>84299209</v>
      </c>
      <c r="N3768">
        <v>-1466073</v>
      </c>
      <c r="O3768">
        <v>82833136</v>
      </c>
      <c r="P3768">
        <v>0</v>
      </c>
      <c r="Q3768" t="s">
        <v>617</v>
      </c>
      <c r="R3768" t="s">
        <v>3181</v>
      </c>
      <c r="S3768" t="s">
        <v>5592</v>
      </c>
      <c r="T3768" t="s">
        <v>5593</v>
      </c>
      <c r="U3768" t="s">
        <v>9378</v>
      </c>
      <c r="V3768" t="s">
        <v>9379</v>
      </c>
      <c r="W3768" t="s">
        <v>588</v>
      </c>
      <c r="X3768" t="str">
        <f t="shared" si="58"/>
        <v>Funcionamiento</v>
      </c>
      <c r="Y3768" t="s">
        <v>585</v>
      </c>
    </row>
    <row r="3769" spans="1:25" x14ac:dyDescent="0.2">
      <c r="A3769" t="s">
        <v>3132</v>
      </c>
      <c r="B3769" t="s">
        <v>3046</v>
      </c>
      <c r="C3769" s="71" t="s">
        <v>5594</v>
      </c>
      <c r="D3769" t="s">
        <v>583</v>
      </c>
      <c r="E3769" t="s">
        <v>584</v>
      </c>
      <c r="F3769" t="s">
        <v>3144</v>
      </c>
      <c r="G3769" t="s">
        <v>585</v>
      </c>
      <c r="H3769" t="s">
        <v>608</v>
      </c>
      <c r="I3769" t="s">
        <v>609</v>
      </c>
      <c r="J3769" t="s">
        <v>37</v>
      </c>
      <c r="K3769" t="s">
        <v>586</v>
      </c>
      <c r="L3769" t="s">
        <v>39</v>
      </c>
      <c r="M3769">
        <v>123067779</v>
      </c>
      <c r="N3769">
        <v>-2140309</v>
      </c>
      <c r="O3769">
        <v>120927470</v>
      </c>
      <c r="P3769">
        <v>0</v>
      </c>
      <c r="Q3769" t="s">
        <v>618</v>
      </c>
      <c r="R3769" t="s">
        <v>3171</v>
      </c>
      <c r="S3769" t="s">
        <v>3150</v>
      </c>
      <c r="T3769" t="s">
        <v>5595</v>
      </c>
      <c r="U3769" t="s">
        <v>8010</v>
      </c>
      <c r="V3769" t="s">
        <v>8011</v>
      </c>
      <c r="W3769" t="s">
        <v>588</v>
      </c>
      <c r="X3769" t="str">
        <f t="shared" si="58"/>
        <v>Funcionamiento</v>
      </c>
      <c r="Y3769" t="s">
        <v>585</v>
      </c>
    </row>
    <row r="3770" spans="1:25" x14ac:dyDescent="0.2">
      <c r="A3770" t="s">
        <v>3155</v>
      </c>
      <c r="B3770" t="s">
        <v>3046</v>
      </c>
      <c r="C3770" s="71" t="s">
        <v>5596</v>
      </c>
      <c r="D3770" t="s">
        <v>583</v>
      </c>
      <c r="E3770" t="s">
        <v>584</v>
      </c>
      <c r="F3770" t="s">
        <v>3144</v>
      </c>
      <c r="G3770" t="s">
        <v>585</v>
      </c>
      <c r="H3770" t="s">
        <v>594</v>
      </c>
      <c r="I3770" t="s">
        <v>595</v>
      </c>
      <c r="J3770" t="s">
        <v>48</v>
      </c>
      <c r="K3770" t="s">
        <v>596</v>
      </c>
      <c r="L3770" t="s">
        <v>39</v>
      </c>
      <c r="M3770">
        <v>59654479</v>
      </c>
      <c r="N3770">
        <v>-1210381</v>
      </c>
      <c r="O3770">
        <v>58444098</v>
      </c>
      <c r="P3770">
        <v>0</v>
      </c>
      <c r="Q3770" t="s">
        <v>619</v>
      </c>
      <c r="R3770" t="s">
        <v>3165</v>
      </c>
      <c r="S3770" t="s">
        <v>5597</v>
      </c>
      <c r="T3770" t="s">
        <v>5598</v>
      </c>
      <c r="U3770" t="s">
        <v>11681</v>
      </c>
      <c r="V3770" t="s">
        <v>11682</v>
      </c>
      <c r="W3770" t="s">
        <v>588</v>
      </c>
      <c r="X3770" t="str">
        <f t="shared" si="58"/>
        <v>Funcionamiento</v>
      </c>
      <c r="Y3770" t="s">
        <v>585</v>
      </c>
    </row>
    <row r="3771" spans="1:25" x14ac:dyDescent="0.2">
      <c r="A3771" t="s">
        <v>3155</v>
      </c>
      <c r="B3771" t="s">
        <v>3046</v>
      </c>
      <c r="C3771" s="71" t="s">
        <v>5596</v>
      </c>
      <c r="D3771" t="s">
        <v>583</v>
      </c>
      <c r="E3771" t="s">
        <v>584</v>
      </c>
      <c r="F3771" t="s">
        <v>3144</v>
      </c>
      <c r="G3771" t="s">
        <v>585</v>
      </c>
      <c r="H3771" t="s">
        <v>608</v>
      </c>
      <c r="I3771" t="s">
        <v>609</v>
      </c>
      <c r="J3771" t="s">
        <v>48</v>
      </c>
      <c r="K3771" t="s">
        <v>596</v>
      </c>
      <c r="L3771" t="s">
        <v>39</v>
      </c>
      <c r="M3771">
        <v>375039219</v>
      </c>
      <c r="N3771">
        <v>-31899652</v>
      </c>
      <c r="O3771">
        <v>343139567</v>
      </c>
      <c r="P3771">
        <v>0</v>
      </c>
      <c r="Q3771" t="s">
        <v>619</v>
      </c>
      <c r="R3771" t="s">
        <v>3165</v>
      </c>
      <c r="S3771" t="s">
        <v>5597</v>
      </c>
      <c r="T3771" t="s">
        <v>5598</v>
      </c>
      <c r="U3771" t="s">
        <v>11681</v>
      </c>
      <c r="V3771" t="s">
        <v>11682</v>
      </c>
      <c r="W3771" t="s">
        <v>588</v>
      </c>
      <c r="X3771" t="str">
        <f t="shared" si="58"/>
        <v>Funcionamiento</v>
      </c>
      <c r="Y3771" t="s">
        <v>585</v>
      </c>
    </row>
    <row r="3772" spans="1:25" x14ac:dyDescent="0.2">
      <c r="A3772" t="s">
        <v>3155</v>
      </c>
      <c r="B3772" t="s">
        <v>3046</v>
      </c>
      <c r="C3772" s="71" t="s">
        <v>5596</v>
      </c>
      <c r="D3772" t="s">
        <v>583</v>
      </c>
      <c r="E3772" t="s">
        <v>584</v>
      </c>
      <c r="F3772" t="s">
        <v>3144</v>
      </c>
      <c r="G3772" t="s">
        <v>585</v>
      </c>
      <c r="H3772" t="s">
        <v>188</v>
      </c>
      <c r="I3772" t="s">
        <v>143</v>
      </c>
      <c r="J3772" t="s">
        <v>48</v>
      </c>
      <c r="K3772" t="s">
        <v>596</v>
      </c>
      <c r="L3772" t="s">
        <v>39</v>
      </c>
      <c r="M3772">
        <v>223863255</v>
      </c>
      <c r="N3772">
        <v>-4542153</v>
      </c>
      <c r="O3772">
        <v>219321102</v>
      </c>
      <c r="P3772">
        <v>0</v>
      </c>
      <c r="Q3772" t="s">
        <v>619</v>
      </c>
      <c r="R3772" t="s">
        <v>3165</v>
      </c>
      <c r="S3772" t="s">
        <v>5597</v>
      </c>
      <c r="T3772" t="s">
        <v>5598</v>
      </c>
      <c r="U3772" t="s">
        <v>11681</v>
      </c>
      <c r="V3772" t="s">
        <v>11682</v>
      </c>
      <c r="W3772" t="s">
        <v>588</v>
      </c>
      <c r="X3772" t="str">
        <f t="shared" si="58"/>
        <v>Funcionamiento</v>
      </c>
      <c r="Y3772" t="s">
        <v>585</v>
      </c>
    </row>
    <row r="3773" spans="1:25" x14ac:dyDescent="0.2">
      <c r="A3773" t="s">
        <v>3147</v>
      </c>
      <c r="B3773" t="s">
        <v>3053</v>
      </c>
      <c r="C3773" s="71" t="s">
        <v>5599</v>
      </c>
      <c r="D3773" t="s">
        <v>583</v>
      </c>
      <c r="E3773" t="s">
        <v>584</v>
      </c>
      <c r="F3773" t="s">
        <v>3144</v>
      </c>
      <c r="G3773" t="s">
        <v>585</v>
      </c>
      <c r="H3773" t="s">
        <v>188</v>
      </c>
      <c r="I3773" t="s">
        <v>143</v>
      </c>
      <c r="J3773" t="s">
        <v>37</v>
      </c>
      <c r="K3773" t="s">
        <v>586</v>
      </c>
      <c r="L3773" t="s">
        <v>39</v>
      </c>
      <c r="M3773">
        <v>32845116</v>
      </c>
      <c r="N3773">
        <v>-1999268</v>
      </c>
      <c r="O3773">
        <v>30845848</v>
      </c>
      <c r="P3773">
        <v>0</v>
      </c>
      <c r="Q3773" t="s">
        <v>620</v>
      </c>
      <c r="R3773" t="s">
        <v>3194</v>
      </c>
      <c r="S3773" t="s">
        <v>3642</v>
      </c>
      <c r="T3773" t="s">
        <v>5600</v>
      </c>
      <c r="U3773" t="s">
        <v>9380</v>
      </c>
      <c r="V3773" t="s">
        <v>9381</v>
      </c>
      <c r="W3773" t="s">
        <v>588</v>
      </c>
      <c r="X3773" t="str">
        <f t="shared" si="58"/>
        <v>Funcionamiento</v>
      </c>
      <c r="Y3773" t="s">
        <v>585</v>
      </c>
    </row>
    <row r="3774" spans="1:25" x14ac:dyDescent="0.2">
      <c r="A3774" t="s">
        <v>3181</v>
      </c>
      <c r="B3774" t="s">
        <v>3053</v>
      </c>
      <c r="C3774" s="71" t="s">
        <v>5601</v>
      </c>
      <c r="D3774" t="s">
        <v>583</v>
      </c>
      <c r="E3774" t="s">
        <v>584</v>
      </c>
      <c r="F3774" t="s">
        <v>3144</v>
      </c>
      <c r="G3774" t="s">
        <v>585</v>
      </c>
      <c r="H3774" t="s">
        <v>446</v>
      </c>
      <c r="I3774" t="s">
        <v>513</v>
      </c>
      <c r="J3774" t="s">
        <v>37</v>
      </c>
      <c r="K3774" t="s">
        <v>586</v>
      </c>
      <c r="L3774" t="s">
        <v>39</v>
      </c>
      <c r="M3774">
        <v>0</v>
      </c>
      <c r="N3774">
        <v>1676909</v>
      </c>
      <c r="O3774">
        <v>1676909</v>
      </c>
      <c r="P3774">
        <v>0</v>
      </c>
      <c r="Q3774" t="s">
        <v>621</v>
      </c>
      <c r="R3774" t="s">
        <v>3118</v>
      </c>
      <c r="S3774" t="s">
        <v>11683</v>
      </c>
      <c r="T3774" t="s">
        <v>11684</v>
      </c>
      <c r="U3774" t="s">
        <v>11685</v>
      </c>
      <c r="V3774" t="s">
        <v>11686</v>
      </c>
      <c r="W3774" t="s">
        <v>8520</v>
      </c>
      <c r="X3774" t="str">
        <f t="shared" si="58"/>
        <v>Inversión</v>
      </c>
      <c r="Y3774" t="s">
        <v>585</v>
      </c>
    </row>
    <row r="3775" spans="1:25" x14ac:dyDescent="0.2">
      <c r="A3775" t="s">
        <v>3181</v>
      </c>
      <c r="B3775" t="s">
        <v>3053</v>
      </c>
      <c r="C3775" s="71" t="s">
        <v>5601</v>
      </c>
      <c r="D3775" t="s">
        <v>583</v>
      </c>
      <c r="E3775" t="s">
        <v>584</v>
      </c>
      <c r="F3775" t="s">
        <v>3144</v>
      </c>
      <c r="G3775" t="s">
        <v>585</v>
      </c>
      <c r="H3775" t="s">
        <v>201</v>
      </c>
      <c r="I3775" t="s">
        <v>163</v>
      </c>
      <c r="J3775" t="s">
        <v>37</v>
      </c>
      <c r="K3775" t="s">
        <v>586</v>
      </c>
      <c r="L3775" t="s">
        <v>39</v>
      </c>
      <c r="M3775">
        <v>0</v>
      </c>
      <c r="N3775">
        <v>41134659</v>
      </c>
      <c r="O3775">
        <v>41134659</v>
      </c>
      <c r="P3775">
        <v>9355953</v>
      </c>
      <c r="Q3775" t="s">
        <v>621</v>
      </c>
      <c r="R3775" t="s">
        <v>3118</v>
      </c>
      <c r="S3775" t="s">
        <v>11683</v>
      </c>
      <c r="T3775" t="s">
        <v>11684</v>
      </c>
      <c r="U3775" t="s">
        <v>11685</v>
      </c>
      <c r="V3775" t="s">
        <v>11686</v>
      </c>
      <c r="W3775" t="s">
        <v>8520</v>
      </c>
      <c r="X3775" t="str">
        <f t="shared" si="58"/>
        <v>Inversión</v>
      </c>
      <c r="Y3775" t="s">
        <v>585</v>
      </c>
    </row>
    <row r="3776" spans="1:25" x14ac:dyDescent="0.2">
      <c r="A3776" t="s">
        <v>3181</v>
      </c>
      <c r="B3776" t="s">
        <v>3053</v>
      </c>
      <c r="C3776" s="71" t="s">
        <v>5601</v>
      </c>
      <c r="D3776" t="s">
        <v>583</v>
      </c>
      <c r="E3776" t="s">
        <v>584</v>
      </c>
      <c r="F3776" t="s">
        <v>3144</v>
      </c>
      <c r="G3776" t="s">
        <v>585</v>
      </c>
      <c r="H3776" t="s">
        <v>201</v>
      </c>
      <c r="I3776" t="s">
        <v>163</v>
      </c>
      <c r="J3776" t="s">
        <v>48</v>
      </c>
      <c r="K3776" t="s">
        <v>596</v>
      </c>
      <c r="L3776" t="s">
        <v>39</v>
      </c>
      <c r="M3776">
        <v>2000000</v>
      </c>
      <c r="N3776">
        <v>-708587</v>
      </c>
      <c r="O3776">
        <v>1291413</v>
      </c>
      <c r="P3776">
        <v>0</v>
      </c>
      <c r="Q3776" t="s">
        <v>621</v>
      </c>
      <c r="R3776" t="s">
        <v>3118</v>
      </c>
      <c r="S3776" t="s">
        <v>11683</v>
      </c>
      <c r="T3776" t="s">
        <v>11684</v>
      </c>
      <c r="U3776" t="s">
        <v>11685</v>
      </c>
      <c r="V3776" t="s">
        <v>11686</v>
      </c>
      <c r="W3776" t="s">
        <v>8520</v>
      </c>
      <c r="X3776" t="str">
        <f t="shared" si="58"/>
        <v>Inversión</v>
      </c>
      <c r="Y3776" t="s">
        <v>585</v>
      </c>
    </row>
    <row r="3777" spans="1:25" x14ac:dyDescent="0.2">
      <c r="A3777" t="s">
        <v>3181</v>
      </c>
      <c r="B3777" t="s">
        <v>3053</v>
      </c>
      <c r="C3777" s="71" t="s">
        <v>5601</v>
      </c>
      <c r="D3777" t="s">
        <v>583</v>
      </c>
      <c r="E3777" t="s">
        <v>584</v>
      </c>
      <c r="F3777" t="s">
        <v>3144</v>
      </c>
      <c r="G3777" t="s">
        <v>585</v>
      </c>
      <c r="H3777" t="s">
        <v>446</v>
      </c>
      <c r="I3777" t="s">
        <v>513</v>
      </c>
      <c r="J3777" t="s">
        <v>48</v>
      </c>
      <c r="K3777" t="s">
        <v>596</v>
      </c>
      <c r="L3777" t="s">
        <v>39</v>
      </c>
      <c r="M3777">
        <v>2000000</v>
      </c>
      <c r="N3777">
        <v>-2000000</v>
      </c>
      <c r="O3777">
        <v>0</v>
      </c>
      <c r="P3777">
        <v>0</v>
      </c>
      <c r="Q3777" t="s">
        <v>621</v>
      </c>
      <c r="R3777" t="s">
        <v>3118</v>
      </c>
      <c r="S3777" t="s">
        <v>11683</v>
      </c>
      <c r="T3777" t="s">
        <v>11684</v>
      </c>
      <c r="U3777" t="s">
        <v>11685</v>
      </c>
      <c r="V3777" t="s">
        <v>11686</v>
      </c>
      <c r="W3777" t="s">
        <v>8520</v>
      </c>
      <c r="X3777" t="str">
        <f t="shared" si="58"/>
        <v>Inversión</v>
      </c>
      <c r="Y3777" t="s">
        <v>585</v>
      </c>
    </row>
    <row r="3778" spans="1:25" x14ac:dyDescent="0.2">
      <c r="A3778" t="s">
        <v>3181</v>
      </c>
      <c r="B3778" t="s">
        <v>3053</v>
      </c>
      <c r="C3778" s="71" t="s">
        <v>5601</v>
      </c>
      <c r="D3778" t="s">
        <v>583</v>
      </c>
      <c r="E3778" t="s">
        <v>584</v>
      </c>
      <c r="F3778" t="s">
        <v>3144</v>
      </c>
      <c r="G3778" t="s">
        <v>585</v>
      </c>
      <c r="H3778" t="s">
        <v>200</v>
      </c>
      <c r="I3778" t="s">
        <v>161</v>
      </c>
      <c r="J3778" t="s">
        <v>37</v>
      </c>
      <c r="K3778" t="s">
        <v>586</v>
      </c>
      <c r="L3778" t="s">
        <v>39</v>
      </c>
      <c r="M3778">
        <v>2000000</v>
      </c>
      <c r="N3778">
        <v>-156885</v>
      </c>
      <c r="O3778">
        <v>1843115</v>
      </c>
      <c r="P3778">
        <v>0</v>
      </c>
      <c r="Q3778" t="s">
        <v>621</v>
      </c>
      <c r="R3778" t="s">
        <v>3118</v>
      </c>
      <c r="S3778" t="s">
        <v>11683</v>
      </c>
      <c r="T3778" t="s">
        <v>11684</v>
      </c>
      <c r="U3778" t="s">
        <v>11685</v>
      </c>
      <c r="V3778" t="s">
        <v>11686</v>
      </c>
      <c r="W3778" t="s">
        <v>8520</v>
      </c>
      <c r="X3778" t="str">
        <f t="shared" ref="X3778:X3841" si="59">IF(LEFT(H3778,1)="C","Inversión","Funcionamiento")</f>
        <v>Inversión</v>
      </c>
      <c r="Y3778" t="s">
        <v>585</v>
      </c>
    </row>
    <row r="3779" spans="1:25" x14ac:dyDescent="0.2">
      <c r="A3779" t="s">
        <v>3187</v>
      </c>
      <c r="B3779" t="s">
        <v>3053</v>
      </c>
      <c r="C3779" s="71" t="s">
        <v>5602</v>
      </c>
      <c r="D3779" t="s">
        <v>583</v>
      </c>
      <c r="E3779" t="s">
        <v>584</v>
      </c>
      <c r="F3779" t="s">
        <v>3144</v>
      </c>
      <c r="G3779" t="s">
        <v>585</v>
      </c>
      <c r="H3779" t="s">
        <v>438</v>
      </c>
      <c r="I3779" t="s">
        <v>508</v>
      </c>
      <c r="J3779" t="s">
        <v>48</v>
      </c>
      <c r="K3779" t="s">
        <v>596</v>
      </c>
      <c r="L3779" t="s">
        <v>39</v>
      </c>
      <c r="M3779">
        <v>127000000</v>
      </c>
      <c r="N3779">
        <v>0</v>
      </c>
      <c r="O3779">
        <v>127000000</v>
      </c>
      <c r="P3779">
        <v>0</v>
      </c>
      <c r="Q3779" t="s">
        <v>622</v>
      </c>
      <c r="R3779" t="s">
        <v>3150</v>
      </c>
      <c r="S3779" t="s">
        <v>3257</v>
      </c>
      <c r="T3779" t="s">
        <v>5603</v>
      </c>
      <c r="U3779" t="s">
        <v>11687</v>
      </c>
      <c r="V3779" t="s">
        <v>11688</v>
      </c>
      <c r="W3779" t="s">
        <v>588</v>
      </c>
      <c r="X3779" t="str">
        <f t="shared" si="59"/>
        <v>Inversión</v>
      </c>
      <c r="Y3779" t="s">
        <v>585</v>
      </c>
    </row>
    <row r="3780" spans="1:25" x14ac:dyDescent="0.2">
      <c r="A3780" t="s">
        <v>3187</v>
      </c>
      <c r="B3780" t="s">
        <v>3053</v>
      </c>
      <c r="C3780" s="71" t="s">
        <v>5602</v>
      </c>
      <c r="D3780" t="s">
        <v>583</v>
      </c>
      <c r="E3780" t="s">
        <v>584</v>
      </c>
      <c r="F3780" t="s">
        <v>5604</v>
      </c>
      <c r="G3780" t="s">
        <v>625</v>
      </c>
      <c r="H3780" t="s">
        <v>399</v>
      </c>
      <c r="I3780" t="s">
        <v>502</v>
      </c>
      <c r="J3780" t="s">
        <v>48</v>
      </c>
      <c r="K3780" t="s">
        <v>596</v>
      </c>
      <c r="L3780" t="s">
        <v>39</v>
      </c>
      <c r="M3780">
        <v>171166632</v>
      </c>
      <c r="N3780">
        <v>0</v>
      </c>
      <c r="O3780">
        <v>171166632</v>
      </c>
      <c r="P3780">
        <v>0</v>
      </c>
      <c r="Q3780" t="s">
        <v>622</v>
      </c>
      <c r="R3780" t="s">
        <v>3150</v>
      </c>
      <c r="S3780" t="s">
        <v>3257</v>
      </c>
      <c r="T3780" t="s">
        <v>5603</v>
      </c>
      <c r="U3780" t="s">
        <v>11687</v>
      </c>
      <c r="V3780" t="s">
        <v>11688</v>
      </c>
      <c r="W3780" t="s">
        <v>588</v>
      </c>
      <c r="X3780" t="str">
        <f t="shared" si="59"/>
        <v>Inversión</v>
      </c>
      <c r="Y3780" t="s">
        <v>625</v>
      </c>
    </row>
    <row r="3781" spans="1:25" x14ac:dyDescent="0.2">
      <c r="A3781" t="s">
        <v>3187</v>
      </c>
      <c r="B3781" t="s">
        <v>3053</v>
      </c>
      <c r="C3781" s="71" t="s">
        <v>5602</v>
      </c>
      <c r="D3781" t="s">
        <v>583</v>
      </c>
      <c r="E3781" t="s">
        <v>584</v>
      </c>
      <c r="F3781" t="s">
        <v>5605</v>
      </c>
      <c r="G3781" t="s">
        <v>627</v>
      </c>
      <c r="H3781" t="s">
        <v>432</v>
      </c>
      <c r="I3781" t="s">
        <v>496</v>
      </c>
      <c r="J3781" t="s">
        <v>48</v>
      </c>
      <c r="K3781" t="s">
        <v>596</v>
      </c>
      <c r="L3781" t="s">
        <v>39</v>
      </c>
      <c r="M3781">
        <v>45043851</v>
      </c>
      <c r="N3781">
        <v>0</v>
      </c>
      <c r="O3781">
        <v>45043851</v>
      </c>
      <c r="P3781">
        <v>0</v>
      </c>
      <c r="Q3781" t="s">
        <v>622</v>
      </c>
      <c r="R3781" t="s">
        <v>3150</v>
      </c>
      <c r="S3781" t="s">
        <v>3257</v>
      </c>
      <c r="T3781" t="s">
        <v>5603</v>
      </c>
      <c r="U3781" t="s">
        <v>11687</v>
      </c>
      <c r="V3781" t="s">
        <v>11688</v>
      </c>
      <c r="W3781" t="s">
        <v>588</v>
      </c>
      <c r="X3781" t="str">
        <f t="shared" si="59"/>
        <v>Inversión</v>
      </c>
      <c r="Y3781" t="s">
        <v>627</v>
      </c>
    </row>
    <row r="3782" spans="1:25" x14ac:dyDescent="0.2">
      <c r="A3782" t="s">
        <v>3187</v>
      </c>
      <c r="B3782" t="s">
        <v>3053</v>
      </c>
      <c r="C3782" s="71" t="s">
        <v>5602</v>
      </c>
      <c r="D3782" t="s">
        <v>583</v>
      </c>
      <c r="E3782" t="s">
        <v>584</v>
      </c>
      <c r="F3782" t="s">
        <v>3144</v>
      </c>
      <c r="G3782" t="s">
        <v>585</v>
      </c>
      <c r="H3782" t="s">
        <v>623</v>
      </c>
      <c r="I3782" t="s">
        <v>624</v>
      </c>
      <c r="J3782" t="s">
        <v>48</v>
      </c>
      <c r="K3782" t="s">
        <v>596</v>
      </c>
      <c r="L3782" t="s">
        <v>39</v>
      </c>
      <c r="M3782">
        <v>200000000</v>
      </c>
      <c r="N3782">
        <v>0</v>
      </c>
      <c r="O3782">
        <v>200000000</v>
      </c>
      <c r="P3782">
        <v>0</v>
      </c>
      <c r="Q3782" t="s">
        <v>622</v>
      </c>
      <c r="R3782" t="s">
        <v>3150</v>
      </c>
      <c r="S3782" t="s">
        <v>3257</v>
      </c>
      <c r="T3782" t="s">
        <v>5603</v>
      </c>
      <c r="U3782" t="s">
        <v>11687</v>
      </c>
      <c r="V3782" t="s">
        <v>11688</v>
      </c>
      <c r="W3782" t="s">
        <v>588</v>
      </c>
      <c r="X3782" t="str">
        <f t="shared" si="59"/>
        <v>Funcionamiento</v>
      </c>
      <c r="Y3782" t="s">
        <v>585</v>
      </c>
    </row>
    <row r="3783" spans="1:25" x14ac:dyDescent="0.2">
      <c r="A3783" t="s">
        <v>3187</v>
      </c>
      <c r="B3783" t="s">
        <v>3053</v>
      </c>
      <c r="C3783" s="71" t="s">
        <v>5602</v>
      </c>
      <c r="D3783" t="s">
        <v>583</v>
      </c>
      <c r="E3783" t="s">
        <v>584</v>
      </c>
      <c r="F3783" t="s">
        <v>3087</v>
      </c>
      <c r="G3783" t="s">
        <v>626</v>
      </c>
      <c r="H3783" t="s">
        <v>197</v>
      </c>
      <c r="I3783" t="s">
        <v>155</v>
      </c>
      <c r="J3783" t="s">
        <v>48</v>
      </c>
      <c r="K3783" t="s">
        <v>596</v>
      </c>
      <c r="L3783" t="s">
        <v>39</v>
      </c>
      <c r="M3783">
        <v>928690826</v>
      </c>
      <c r="N3783">
        <v>0</v>
      </c>
      <c r="O3783">
        <v>928690826</v>
      </c>
      <c r="P3783">
        <v>0</v>
      </c>
      <c r="Q3783" t="s">
        <v>622</v>
      </c>
      <c r="R3783" t="s">
        <v>3150</v>
      </c>
      <c r="S3783" t="s">
        <v>3257</v>
      </c>
      <c r="T3783" t="s">
        <v>5603</v>
      </c>
      <c r="U3783" t="s">
        <v>11687</v>
      </c>
      <c r="V3783" t="s">
        <v>11688</v>
      </c>
      <c r="W3783" t="s">
        <v>588</v>
      </c>
      <c r="X3783" t="str">
        <f t="shared" si="59"/>
        <v>Inversión</v>
      </c>
      <c r="Y3783" t="s">
        <v>626</v>
      </c>
    </row>
    <row r="3784" spans="1:25" x14ac:dyDescent="0.2">
      <c r="A3784" t="s">
        <v>3187</v>
      </c>
      <c r="B3784" t="s">
        <v>3053</v>
      </c>
      <c r="C3784" s="71" t="s">
        <v>5602</v>
      </c>
      <c r="D3784" t="s">
        <v>583</v>
      </c>
      <c r="E3784" t="s">
        <v>584</v>
      </c>
      <c r="F3784" t="s">
        <v>3740</v>
      </c>
      <c r="G3784" t="s">
        <v>629</v>
      </c>
      <c r="H3784" t="s">
        <v>366</v>
      </c>
      <c r="I3784" t="s">
        <v>507</v>
      </c>
      <c r="J3784" t="s">
        <v>48</v>
      </c>
      <c r="K3784" t="s">
        <v>596</v>
      </c>
      <c r="L3784" t="s">
        <v>39</v>
      </c>
      <c r="M3784">
        <v>41125036</v>
      </c>
      <c r="N3784">
        <v>0</v>
      </c>
      <c r="O3784">
        <v>41125036</v>
      </c>
      <c r="P3784">
        <v>0</v>
      </c>
      <c r="Q3784" t="s">
        <v>622</v>
      </c>
      <c r="R3784" t="s">
        <v>3150</v>
      </c>
      <c r="S3784" t="s">
        <v>3257</v>
      </c>
      <c r="T3784" t="s">
        <v>5603</v>
      </c>
      <c r="U3784" t="s">
        <v>11687</v>
      </c>
      <c r="V3784" t="s">
        <v>11688</v>
      </c>
      <c r="W3784" t="s">
        <v>588</v>
      </c>
      <c r="X3784" t="str">
        <f t="shared" si="59"/>
        <v>Inversión</v>
      </c>
      <c r="Y3784" t="s">
        <v>629</v>
      </c>
    </row>
    <row r="3785" spans="1:25" x14ac:dyDescent="0.2">
      <c r="A3785" t="s">
        <v>3187</v>
      </c>
      <c r="B3785" t="s">
        <v>3053</v>
      </c>
      <c r="C3785" s="71" t="s">
        <v>5602</v>
      </c>
      <c r="D3785" t="s">
        <v>583</v>
      </c>
      <c r="E3785" t="s">
        <v>584</v>
      </c>
      <c r="F3785" t="s">
        <v>3740</v>
      </c>
      <c r="G3785" t="s">
        <v>629</v>
      </c>
      <c r="H3785" t="s">
        <v>196</v>
      </c>
      <c r="I3785" t="s">
        <v>153</v>
      </c>
      <c r="J3785" t="s">
        <v>48</v>
      </c>
      <c r="K3785" t="s">
        <v>596</v>
      </c>
      <c r="L3785" t="s">
        <v>39</v>
      </c>
      <c r="M3785">
        <v>116771678</v>
      </c>
      <c r="N3785">
        <v>0</v>
      </c>
      <c r="O3785">
        <v>116771678</v>
      </c>
      <c r="P3785">
        <v>0</v>
      </c>
      <c r="Q3785" t="s">
        <v>622</v>
      </c>
      <c r="R3785" t="s">
        <v>3150</v>
      </c>
      <c r="S3785" t="s">
        <v>3257</v>
      </c>
      <c r="T3785" t="s">
        <v>5603</v>
      </c>
      <c r="U3785" t="s">
        <v>11687</v>
      </c>
      <c r="V3785" t="s">
        <v>11688</v>
      </c>
      <c r="W3785" t="s">
        <v>588</v>
      </c>
      <c r="X3785" t="str">
        <f t="shared" si="59"/>
        <v>Inversión</v>
      </c>
      <c r="Y3785" t="s">
        <v>629</v>
      </c>
    </row>
    <row r="3786" spans="1:25" x14ac:dyDescent="0.2">
      <c r="A3786" t="s">
        <v>3187</v>
      </c>
      <c r="B3786" t="s">
        <v>3053</v>
      </c>
      <c r="C3786" s="71" t="s">
        <v>5602</v>
      </c>
      <c r="D3786" t="s">
        <v>583</v>
      </c>
      <c r="E3786" t="s">
        <v>584</v>
      </c>
      <c r="F3786" t="s">
        <v>5606</v>
      </c>
      <c r="G3786" t="s">
        <v>628</v>
      </c>
      <c r="H3786" t="s">
        <v>459</v>
      </c>
      <c r="I3786" t="s">
        <v>494</v>
      </c>
      <c r="J3786" t="s">
        <v>48</v>
      </c>
      <c r="K3786" t="s">
        <v>596</v>
      </c>
      <c r="L3786" t="s">
        <v>39</v>
      </c>
      <c r="M3786">
        <v>13693331</v>
      </c>
      <c r="N3786">
        <v>0</v>
      </c>
      <c r="O3786">
        <v>13693331</v>
      </c>
      <c r="P3786">
        <v>0</v>
      </c>
      <c r="Q3786" t="s">
        <v>622</v>
      </c>
      <c r="R3786" t="s">
        <v>3150</v>
      </c>
      <c r="S3786" t="s">
        <v>3257</v>
      </c>
      <c r="T3786" t="s">
        <v>5603</v>
      </c>
      <c r="U3786" t="s">
        <v>11687</v>
      </c>
      <c r="V3786" t="s">
        <v>11688</v>
      </c>
      <c r="W3786" t="s">
        <v>588</v>
      </c>
      <c r="X3786" t="str">
        <f t="shared" si="59"/>
        <v>Inversión</v>
      </c>
      <c r="Y3786" t="s">
        <v>628</v>
      </c>
    </row>
    <row r="3787" spans="1:25" x14ac:dyDescent="0.2">
      <c r="A3787" t="s">
        <v>3187</v>
      </c>
      <c r="B3787" t="s">
        <v>3053</v>
      </c>
      <c r="C3787" s="71" t="s">
        <v>5602</v>
      </c>
      <c r="D3787" t="s">
        <v>583</v>
      </c>
      <c r="E3787" t="s">
        <v>584</v>
      </c>
      <c r="F3787" t="s">
        <v>3144</v>
      </c>
      <c r="G3787" t="s">
        <v>585</v>
      </c>
      <c r="H3787" t="s">
        <v>199</v>
      </c>
      <c r="I3787" t="s">
        <v>159</v>
      </c>
      <c r="J3787" t="s">
        <v>48</v>
      </c>
      <c r="K3787" t="s">
        <v>596</v>
      </c>
      <c r="L3787" t="s">
        <v>39</v>
      </c>
      <c r="M3787">
        <v>56508646</v>
      </c>
      <c r="N3787">
        <v>0</v>
      </c>
      <c r="O3787">
        <v>56508646</v>
      </c>
      <c r="P3787">
        <v>0</v>
      </c>
      <c r="Q3787" t="s">
        <v>622</v>
      </c>
      <c r="R3787" t="s">
        <v>3150</v>
      </c>
      <c r="S3787" t="s">
        <v>3257</v>
      </c>
      <c r="T3787" t="s">
        <v>5603</v>
      </c>
      <c r="U3787" t="s">
        <v>11687</v>
      </c>
      <c r="V3787" t="s">
        <v>11688</v>
      </c>
      <c r="W3787" t="s">
        <v>588</v>
      </c>
      <c r="X3787" t="str">
        <f t="shared" si="59"/>
        <v>Inversión</v>
      </c>
      <c r="Y3787" t="s">
        <v>585</v>
      </c>
    </row>
    <row r="3788" spans="1:25" x14ac:dyDescent="0.2">
      <c r="A3788" t="s">
        <v>3165</v>
      </c>
      <c r="B3788" t="s">
        <v>3053</v>
      </c>
      <c r="C3788" s="71" t="s">
        <v>5607</v>
      </c>
      <c r="D3788" t="s">
        <v>583</v>
      </c>
      <c r="E3788" t="s">
        <v>584</v>
      </c>
      <c r="F3788" t="s">
        <v>3144</v>
      </c>
      <c r="G3788" t="s">
        <v>585</v>
      </c>
      <c r="H3788" t="s">
        <v>608</v>
      </c>
      <c r="I3788" t="s">
        <v>609</v>
      </c>
      <c r="J3788" t="s">
        <v>37</v>
      </c>
      <c r="K3788" t="s">
        <v>586</v>
      </c>
      <c r="L3788" t="s">
        <v>39</v>
      </c>
      <c r="M3788">
        <v>373105425</v>
      </c>
      <c r="N3788">
        <v>-16221975</v>
      </c>
      <c r="O3788">
        <v>356883450</v>
      </c>
      <c r="P3788">
        <v>0</v>
      </c>
      <c r="Q3788" t="s">
        <v>630</v>
      </c>
      <c r="R3788" t="s">
        <v>3235</v>
      </c>
      <c r="S3788" t="s">
        <v>5608</v>
      </c>
      <c r="T3788" t="s">
        <v>5609</v>
      </c>
      <c r="U3788" t="s">
        <v>11689</v>
      </c>
      <c r="V3788" t="s">
        <v>11690</v>
      </c>
      <c r="W3788" t="s">
        <v>588</v>
      </c>
      <c r="X3788" t="str">
        <f t="shared" si="59"/>
        <v>Funcionamiento</v>
      </c>
      <c r="Y3788" t="s">
        <v>585</v>
      </c>
    </row>
    <row r="3789" spans="1:25" x14ac:dyDescent="0.2">
      <c r="A3789" t="s">
        <v>3171</v>
      </c>
      <c r="B3789" t="s">
        <v>3053</v>
      </c>
      <c r="C3789" s="71" t="s">
        <v>5610</v>
      </c>
      <c r="D3789" t="s">
        <v>583</v>
      </c>
      <c r="E3789" t="s">
        <v>584</v>
      </c>
      <c r="F3789" t="s">
        <v>3144</v>
      </c>
      <c r="G3789" t="s">
        <v>585</v>
      </c>
      <c r="H3789" t="s">
        <v>446</v>
      </c>
      <c r="I3789" t="s">
        <v>513</v>
      </c>
      <c r="J3789" t="s">
        <v>37</v>
      </c>
      <c r="K3789" t="s">
        <v>586</v>
      </c>
      <c r="L3789" t="s">
        <v>39</v>
      </c>
      <c r="M3789">
        <v>49528414</v>
      </c>
      <c r="N3789">
        <v>0</v>
      </c>
      <c r="O3789">
        <v>49528414</v>
      </c>
      <c r="P3789">
        <v>0</v>
      </c>
      <c r="Q3789" t="s">
        <v>631</v>
      </c>
      <c r="R3789" t="s">
        <v>3146</v>
      </c>
      <c r="S3789" t="s">
        <v>5611</v>
      </c>
      <c r="T3789" t="s">
        <v>5612</v>
      </c>
      <c r="U3789" t="s">
        <v>11691</v>
      </c>
      <c r="V3789" t="s">
        <v>9382</v>
      </c>
      <c r="W3789" t="s">
        <v>588</v>
      </c>
      <c r="X3789" t="str">
        <f t="shared" si="59"/>
        <v>Inversión</v>
      </c>
      <c r="Y3789" t="s">
        <v>585</v>
      </c>
    </row>
    <row r="3790" spans="1:25" x14ac:dyDescent="0.2">
      <c r="A3790" t="s">
        <v>3171</v>
      </c>
      <c r="B3790" t="s">
        <v>3053</v>
      </c>
      <c r="C3790" s="71" t="s">
        <v>5610</v>
      </c>
      <c r="D3790" t="s">
        <v>583</v>
      </c>
      <c r="E3790" t="s">
        <v>584</v>
      </c>
      <c r="F3790" t="s">
        <v>3144</v>
      </c>
      <c r="G3790" t="s">
        <v>585</v>
      </c>
      <c r="H3790" t="s">
        <v>201</v>
      </c>
      <c r="I3790" t="s">
        <v>163</v>
      </c>
      <c r="J3790" t="s">
        <v>37</v>
      </c>
      <c r="K3790" t="s">
        <v>586</v>
      </c>
      <c r="L3790" t="s">
        <v>39</v>
      </c>
      <c r="M3790">
        <v>49528414</v>
      </c>
      <c r="N3790">
        <v>-15624098</v>
      </c>
      <c r="O3790">
        <v>33904316</v>
      </c>
      <c r="P3790">
        <v>0</v>
      </c>
      <c r="Q3790" t="s">
        <v>631</v>
      </c>
      <c r="R3790" t="s">
        <v>3146</v>
      </c>
      <c r="S3790" t="s">
        <v>5611</v>
      </c>
      <c r="T3790" t="s">
        <v>5612</v>
      </c>
      <c r="U3790" t="s">
        <v>11691</v>
      </c>
      <c r="V3790" t="s">
        <v>9382</v>
      </c>
      <c r="W3790" t="s">
        <v>588</v>
      </c>
      <c r="X3790" t="str">
        <f t="shared" si="59"/>
        <v>Inversión</v>
      </c>
      <c r="Y3790" t="s">
        <v>585</v>
      </c>
    </row>
    <row r="3791" spans="1:25" x14ac:dyDescent="0.2">
      <c r="A3791" t="s">
        <v>3171</v>
      </c>
      <c r="B3791" t="s">
        <v>3053</v>
      </c>
      <c r="C3791" s="71" t="s">
        <v>5610</v>
      </c>
      <c r="D3791" t="s">
        <v>583</v>
      </c>
      <c r="E3791" t="s">
        <v>584</v>
      </c>
      <c r="F3791" t="s">
        <v>3144</v>
      </c>
      <c r="G3791" t="s">
        <v>585</v>
      </c>
      <c r="H3791" t="s">
        <v>200</v>
      </c>
      <c r="I3791" t="s">
        <v>161</v>
      </c>
      <c r="J3791" t="s">
        <v>37</v>
      </c>
      <c r="K3791" t="s">
        <v>586</v>
      </c>
      <c r="L3791" t="s">
        <v>39</v>
      </c>
      <c r="M3791">
        <v>49528414</v>
      </c>
      <c r="N3791">
        <v>0</v>
      </c>
      <c r="O3791">
        <v>49528414</v>
      </c>
      <c r="P3791">
        <v>0</v>
      </c>
      <c r="Q3791" t="s">
        <v>631</v>
      </c>
      <c r="R3791" t="s">
        <v>3146</v>
      </c>
      <c r="S3791" t="s">
        <v>5611</v>
      </c>
      <c r="T3791" t="s">
        <v>5612</v>
      </c>
      <c r="U3791" t="s">
        <v>11691</v>
      </c>
      <c r="V3791" t="s">
        <v>9382</v>
      </c>
      <c r="W3791" t="s">
        <v>588</v>
      </c>
      <c r="X3791" t="str">
        <f t="shared" si="59"/>
        <v>Inversión</v>
      </c>
      <c r="Y3791" t="s">
        <v>585</v>
      </c>
    </row>
    <row r="3792" spans="1:25" x14ac:dyDescent="0.2">
      <c r="A3792" t="s">
        <v>3177</v>
      </c>
      <c r="B3792" t="s">
        <v>3053</v>
      </c>
      <c r="C3792" s="71" t="s">
        <v>5613</v>
      </c>
      <c r="D3792" t="s">
        <v>583</v>
      </c>
      <c r="E3792" t="s">
        <v>584</v>
      </c>
      <c r="F3792" t="s">
        <v>3144</v>
      </c>
      <c r="G3792" t="s">
        <v>585</v>
      </c>
      <c r="H3792" t="s">
        <v>608</v>
      </c>
      <c r="I3792" t="s">
        <v>609</v>
      </c>
      <c r="J3792" t="s">
        <v>37</v>
      </c>
      <c r="K3792" t="s">
        <v>586</v>
      </c>
      <c r="L3792" t="s">
        <v>39</v>
      </c>
      <c r="M3792">
        <v>336421081</v>
      </c>
      <c r="N3792">
        <v>394861</v>
      </c>
      <c r="O3792">
        <v>336815942</v>
      </c>
      <c r="P3792">
        <v>0</v>
      </c>
      <c r="Q3792" t="s">
        <v>632</v>
      </c>
      <c r="R3792" t="s">
        <v>3229</v>
      </c>
      <c r="S3792" t="s">
        <v>5614</v>
      </c>
      <c r="T3792" t="s">
        <v>5615</v>
      </c>
      <c r="U3792" t="s">
        <v>9383</v>
      </c>
      <c r="V3792" t="s">
        <v>9384</v>
      </c>
      <c r="W3792" t="s">
        <v>588</v>
      </c>
      <c r="X3792" t="str">
        <f t="shared" si="59"/>
        <v>Funcionamiento</v>
      </c>
      <c r="Y3792" t="s">
        <v>585</v>
      </c>
    </row>
    <row r="3793" spans="1:25" x14ac:dyDescent="0.2">
      <c r="A3793" t="s">
        <v>3139</v>
      </c>
      <c r="B3793" t="s">
        <v>3053</v>
      </c>
      <c r="C3793" s="71" t="s">
        <v>5616</v>
      </c>
      <c r="D3793" t="s">
        <v>583</v>
      </c>
      <c r="E3793" t="s">
        <v>584</v>
      </c>
      <c r="F3793" t="s">
        <v>3144</v>
      </c>
      <c r="G3793" t="s">
        <v>585</v>
      </c>
      <c r="H3793" t="s">
        <v>442</v>
      </c>
      <c r="I3793" t="s">
        <v>492</v>
      </c>
      <c r="J3793" t="s">
        <v>37</v>
      </c>
      <c r="K3793" t="s">
        <v>586</v>
      </c>
      <c r="L3793" t="s">
        <v>39</v>
      </c>
      <c r="M3793">
        <v>1474575508</v>
      </c>
      <c r="N3793">
        <v>36504484</v>
      </c>
      <c r="O3793">
        <v>1511079992</v>
      </c>
      <c r="P3793">
        <v>128002979</v>
      </c>
      <c r="Q3793" t="s">
        <v>633</v>
      </c>
      <c r="R3793" t="s">
        <v>3223</v>
      </c>
      <c r="S3793" t="s">
        <v>5617</v>
      </c>
      <c r="T3793" t="s">
        <v>5618</v>
      </c>
      <c r="U3793" t="s">
        <v>9385</v>
      </c>
      <c r="V3793" t="s">
        <v>9386</v>
      </c>
      <c r="W3793" t="s">
        <v>588</v>
      </c>
      <c r="X3793" t="str">
        <f t="shared" si="59"/>
        <v>Inversión</v>
      </c>
      <c r="Y3793" t="s">
        <v>585</v>
      </c>
    </row>
    <row r="3794" spans="1:25" x14ac:dyDescent="0.2">
      <c r="A3794" t="s">
        <v>3190</v>
      </c>
      <c r="B3794" t="s">
        <v>3307</v>
      </c>
      <c r="C3794" s="71" t="s">
        <v>5619</v>
      </c>
      <c r="D3794" t="s">
        <v>583</v>
      </c>
      <c r="E3794" t="s">
        <v>584</v>
      </c>
      <c r="F3794" t="s">
        <v>3144</v>
      </c>
      <c r="G3794" t="s">
        <v>585</v>
      </c>
      <c r="H3794" t="s">
        <v>634</v>
      </c>
      <c r="I3794" t="s">
        <v>5620</v>
      </c>
      <c r="J3794" t="s">
        <v>37</v>
      </c>
      <c r="K3794" t="s">
        <v>586</v>
      </c>
      <c r="L3794" t="s">
        <v>39</v>
      </c>
      <c r="M3794">
        <v>75000000</v>
      </c>
      <c r="N3794">
        <v>0</v>
      </c>
      <c r="O3794">
        <v>75000000</v>
      </c>
      <c r="P3794">
        <v>0</v>
      </c>
      <c r="Q3794" t="s">
        <v>635</v>
      </c>
      <c r="R3794" t="s">
        <v>3245</v>
      </c>
      <c r="S3794" t="s">
        <v>3262</v>
      </c>
      <c r="T3794" t="s">
        <v>3299</v>
      </c>
      <c r="U3794" t="s">
        <v>3055</v>
      </c>
      <c r="V3794" t="s">
        <v>5621</v>
      </c>
      <c r="W3794" t="s">
        <v>588</v>
      </c>
      <c r="X3794" t="str">
        <f t="shared" si="59"/>
        <v>Funcionamiento</v>
      </c>
      <c r="Y3794" t="s">
        <v>585</v>
      </c>
    </row>
    <row r="3795" spans="1:25" x14ac:dyDescent="0.2">
      <c r="A3795" t="s">
        <v>3194</v>
      </c>
      <c r="B3795" t="s">
        <v>3307</v>
      </c>
      <c r="C3795" s="71" t="s">
        <v>5622</v>
      </c>
      <c r="D3795" t="s">
        <v>583</v>
      </c>
      <c r="E3795" t="s">
        <v>584</v>
      </c>
      <c r="F3795" t="s">
        <v>3144</v>
      </c>
      <c r="G3795" t="s">
        <v>585</v>
      </c>
      <c r="H3795" t="s">
        <v>442</v>
      </c>
      <c r="I3795" t="s">
        <v>492</v>
      </c>
      <c r="J3795" t="s">
        <v>37</v>
      </c>
      <c r="K3795" t="s">
        <v>586</v>
      </c>
      <c r="L3795" t="s">
        <v>39</v>
      </c>
      <c r="M3795">
        <v>80634026</v>
      </c>
      <c r="N3795">
        <v>0</v>
      </c>
      <c r="O3795">
        <v>80634026</v>
      </c>
      <c r="P3795">
        <v>0</v>
      </c>
      <c r="Q3795" t="s">
        <v>636</v>
      </c>
      <c r="R3795" t="s">
        <v>3291</v>
      </c>
      <c r="S3795" t="s">
        <v>4745</v>
      </c>
      <c r="T3795" t="s">
        <v>5623</v>
      </c>
      <c r="U3795" t="s">
        <v>8521</v>
      </c>
      <c r="V3795" t="s">
        <v>8522</v>
      </c>
      <c r="W3795" t="s">
        <v>588</v>
      </c>
      <c r="X3795" t="str">
        <f t="shared" si="59"/>
        <v>Inversión</v>
      </c>
      <c r="Y3795" t="s">
        <v>585</v>
      </c>
    </row>
    <row r="3796" spans="1:25" x14ac:dyDescent="0.2">
      <c r="A3796" t="s">
        <v>3200</v>
      </c>
      <c r="B3796" t="s">
        <v>3730</v>
      </c>
      <c r="C3796" s="71" t="s">
        <v>5624</v>
      </c>
      <c r="D3796" t="s">
        <v>583</v>
      </c>
      <c r="E3796" t="s">
        <v>584</v>
      </c>
      <c r="F3796" t="s">
        <v>3144</v>
      </c>
      <c r="G3796" t="s">
        <v>585</v>
      </c>
      <c r="H3796" t="s">
        <v>199</v>
      </c>
      <c r="I3796" t="s">
        <v>159</v>
      </c>
      <c r="J3796" t="s">
        <v>37</v>
      </c>
      <c r="K3796" t="s">
        <v>586</v>
      </c>
      <c r="L3796" t="s">
        <v>39</v>
      </c>
      <c r="M3796">
        <v>71376690</v>
      </c>
      <c r="N3796">
        <v>-18230410</v>
      </c>
      <c r="O3796">
        <v>53146280</v>
      </c>
      <c r="P3796">
        <v>0</v>
      </c>
      <c r="Q3796" t="s">
        <v>637</v>
      </c>
      <c r="R3796" t="s">
        <v>3278</v>
      </c>
      <c r="S3796" t="s">
        <v>3544</v>
      </c>
      <c r="T3796" t="s">
        <v>5392</v>
      </c>
      <c r="U3796" t="s">
        <v>9387</v>
      </c>
      <c r="V3796" t="s">
        <v>9388</v>
      </c>
      <c r="W3796" t="s">
        <v>588</v>
      </c>
      <c r="X3796" t="str">
        <f t="shared" si="59"/>
        <v>Inversión</v>
      </c>
      <c r="Y3796" t="s">
        <v>585</v>
      </c>
    </row>
    <row r="3797" spans="1:25" x14ac:dyDescent="0.2">
      <c r="A3797" t="s">
        <v>3146</v>
      </c>
      <c r="B3797" t="s">
        <v>3730</v>
      </c>
      <c r="C3797" s="71" t="s">
        <v>5625</v>
      </c>
      <c r="D3797" t="s">
        <v>583</v>
      </c>
      <c r="E3797" t="s">
        <v>584</v>
      </c>
      <c r="F3797" t="s">
        <v>3144</v>
      </c>
      <c r="G3797" t="s">
        <v>585</v>
      </c>
      <c r="H3797" t="s">
        <v>199</v>
      </c>
      <c r="I3797" t="s">
        <v>159</v>
      </c>
      <c r="J3797" t="s">
        <v>37</v>
      </c>
      <c r="K3797" t="s">
        <v>586</v>
      </c>
      <c r="L3797" t="s">
        <v>39</v>
      </c>
      <c r="M3797">
        <v>61490990</v>
      </c>
      <c r="N3797">
        <v>-8344710</v>
      </c>
      <c r="O3797">
        <v>53146280</v>
      </c>
      <c r="P3797">
        <v>0</v>
      </c>
      <c r="Q3797" t="s">
        <v>638</v>
      </c>
      <c r="R3797" t="s">
        <v>3178</v>
      </c>
      <c r="S3797" t="s">
        <v>3239</v>
      </c>
      <c r="T3797" t="s">
        <v>5626</v>
      </c>
      <c r="U3797" t="s">
        <v>9389</v>
      </c>
      <c r="V3797" t="s">
        <v>9390</v>
      </c>
      <c r="W3797" t="s">
        <v>588</v>
      </c>
      <c r="X3797" t="str">
        <f t="shared" si="59"/>
        <v>Inversión</v>
      </c>
      <c r="Y3797" t="s">
        <v>585</v>
      </c>
    </row>
    <row r="3798" spans="1:25" x14ac:dyDescent="0.2">
      <c r="A3798" t="s">
        <v>3211</v>
      </c>
      <c r="B3798" t="s">
        <v>3730</v>
      </c>
      <c r="C3798" s="71" t="s">
        <v>5627</v>
      </c>
      <c r="D3798" t="s">
        <v>583</v>
      </c>
      <c r="E3798" t="s">
        <v>584</v>
      </c>
      <c r="F3798" t="s">
        <v>3144</v>
      </c>
      <c r="G3798" t="s">
        <v>585</v>
      </c>
      <c r="H3798" t="s">
        <v>199</v>
      </c>
      <c r="I3798" t="s">
        <v>159</v>
      </c>
      <c r="J3798" t="s">
        <v>37</v>
      </c>
      <c r="K3798" t="s">
        <v>586</v>
      </c>
      <c r="L3798" t="s">
        <v>39</v>
      </c>
      <c r="M3798">
        <v>92997806</v>
      </c>
      <c r="N3798">
        <v>0</v>
      </c>
      <c r="O3798">
        <v>92997806</v>
      </c>
      <c r="P3798">
        <v>0</v>
      </c>
      <c r="Q3798" t="s">
        <v>639</v>
      </c>
      <c r="R3798" t="s">
        <v>3265</v>
      </c>
      <c r="S3798" t="s">
        <v>3216</v>
      </c>
      <c r="T3798" t="s">
        <v>5628</v>
      </c>
      <c r="U3798" t="s">
        <v>9391</v>
      </c>
      <c r="V3798" t="s">
        <v>9392</v>
      </c>
      <c r="W3798" t="s">
        <v>588</v>
      </c>
      <c r="X3798" t="str">
        <f t="shared" si="59"/>
        <v>Inversión</v>
      </c>
      <c r="Y3798" t="s">
        <v>585</v>
      </c>
    </row>
    <row r="3799" spans="1:25" x14ac:dyDescent="0.2">
      <c r="A3799" t="s">
        <v>3211</v>
      </c>
      <c r="B3799" t="s">
        <v>3730</v>
      </c>
      <c r="C3799" s="71" t="s">
        <v>5627</v>
      </c>
      <c r="D3799" t="s">
        <v>583</v>
      </c>
      <c r="E3799" t="s">
        <v>584</v>
      </c>
      <c r="F3799" t="s">
        <v>3144</v>
      </c>
      <c r="G3799" t="s">
        <v>585</v>
      </c>
      <c r="H3799" t="s">
        <v>199</v>
      </c>
      <c r="I3799" t="s">
        <v>159</v>
      </c>
      <c r="J3799" t="s">
        <v>48</v>
      </c>
      <c r="K3799" t="s">
        <v>596</v>
      </c>
      <c r="L3799" t="s">
        <v>39</v>
      </c>
      <c r="M3799">
        <v>0</v>
      </c>
      <c r="N3799">
        <v>0</v>
      </c>
      <c r="O3799">
        <v>0</v>
      </c>
      <c r="P3799">
        <v>0</v>
      </c>
      <c r="Q3799" t="s">
        <v>639</v>
      </c>
      <c r="R3799" t="s">
        <v>3265</v>
      </c>
      <c r="S3799" t="s">
        <v>3216</v>
      </c>
      <c r="T3799" t="s">
        <v>5628</v>
      </c>
      <c r="U3799" t="s">
        <v>9391</v>
      </c>
      <c r="V3799" t="s">
        <v>9392</v>
      </c>
      <c r="W3799" t="s">
        <v>588</v>
      </c>
      <c r="X3799" t="str">
        <f t="shared" si="59"/>
        <v>Inversión</v>
      </c>
      <c r="Y3799" t="s">
        <v>585</v>
      </c>
    </row>
    <row r="3800" spans="1:25" x14ac:dyDescent="0.2">
      <c r="A3800" t="s">
        <v>3215</v>
      </c>
      <c r="B3800" t="s">
        <v>3730</v>
      </c>
      <c r="C3800" s="71" t="s">
        <v>5629</v>
      </c>
      <c r="D3800" t="s">
        <v>583</v>
      </c>
      <c r="E3800" t="s">
        <v>584</v>
      </c>
      <c r="F3800" t="s">
        <v>3144</v>
      </c>
      <c r="G3800" t="s">
        <v>585</v>
      </c>
      <c r="H3800" t="s">
        <v>199</v>
      </c>
      <c r="I3800" t="s">
        <v>159</v>
      </c>
      <c r="J3800" t="s">
        <v>37</v>
      </c>
      <c r="K3800" t="s">
        <v>586</v>
      </c>
      <c r="L3800" t="s">
        <v>39</v>
      </c>
      <c r="M3800">
        <v>71376690</v>
      </c>
      <c r="N3800">
        <v>0</v>
      </c>
      <c r="O3800">
        <v>71376690</v>
      </c>
      <c r="P3800">
        <v>0</v>
      </c>
      <c r="Q3800" t="s">
        <v>640</v>
      </c>
      <c r="R3800" t="s">
        <v>3262</v>
      </c>
      <c r="S3800" t="s">
        <v>3750</v>
      </c>
      <c r="T3800" t="s">
        <v>5630</v>
      </c>
      <c r="U3800" t="s">
        <v>9393</v>
      </c>
      <c r="V3800" t="s">
        <v>9394</v>
      </c>
      <c r="W3800" t="s">
        <v>588</v>
      </c>
      <c r="X3800" t="str">
        <f t="shared" si="59"/>
        <v>Inversión</v>
      </c>
      <c r="Y3800" t="s">
        <v>585</v>
      </c>
    </row>
    <row r="3801" spans="1:25" x14ac:dyDescent="0.2">
      <c r="A3801" t="s">
        <v>3160</v>
      </c>
      <c r="B3801" t="s">
        <v>3730</v>
      </c>
      <c r="C3801" s="71" t="s">
        <v>5631</v>
      </c>
      <c r="D3801" t="s">
        <v>583</v>
      </c>
      <c r="E3801" t="s">
        <v>584</v>
      </c>
      <c r="F3801" t="s">
        <v>3144</v>
      </c>
      <c r="G3801" t="s">
        <v>585</v>
      </c>
      <c r="H3801" t="s">
        <v>199</v>
      </c>
      <c r="I3801" t="s">
        <v>159</v>
      </c>
      <c r="J3801" t="s">
        <v>37</v>
      </c>
      <c r="K3801" t="s">
        <v>586</v>
      </c>
      <c r="L3801" t="s">
        <v>39</v>
      </c>
      <c r="M3801">
        <v>61490990</v>
      </c>
      <c r="N3801">
        <v>0</v>
      </c>
      <c r="O3801">
        <v>61490990</v>
      </c>
      <c r="P3801">
        <v>0</v>
      </c>
      <c r="Q3801" t="s">
        <v>641</v>
      </c>
      <c r="R3801" t="s">
        <v>3272</v>
      </c>
      <c r="S3801" t="s">
        <v>3206</v>
      </c>
      <c r="T3801" t="s">
        <v>5632</v>
      </c>
      <c r="U3801" t="s">
        <v>9395</v>
      </c>
      <c r="V3801" t="s">
        <v>9396</v>
      </c>
      <c r="W3801" t="s">
        <v>3640</v>
      </c>
      <c r="X3801" t="str">
        <f t="shared" si="59"/>
        <v>Inversión</v>
      </c>
      <c r="Y3801" t="s">
        <v>585</v>
      </c>
    </row>
    <row r="3802" spans="1:25" x14ac:dyDescent="0.2">
      <c r="A3802" t="s">
        <v>3150</v>
      </c>
      <c r="B3802" t="s">
        <v>3730</v>
      </c>
      <c r="C3802" s="71" t="s">
        <v>5633</v>
      </c>
      <c r="D3802" t="s">
        <v>583</v>
      </c>
      <c r="E3802" t="s">
        <v>584</v>
      </c>
      <c r="F3802" t="s">
        <v>3144</v>
      </c>
      <c r="G3802" t="s">
        <v>585</v>
      </c>
      <c r="H3802" t="s">
        <v>199</v>
      </c>
      <c r="I3802" t="s">
        <v>159</v>
      </c>
      <c r="J3802" t="s">
        <v>37</v>
      </c>
      <c r="K3802" t="s">
        <v>586</v>
      </c>
      <c r="L3802" t="s">
        <v>39</v>
      </c>
      <c r="M3802">
        <v>44720720</v>
      </c>
      <c r="N3802">
        <v>17329279</v>
      </c>
      <c r="O3802">
        <v>62049999</v>
      </c>
      <c r="P3802">
        <v>0</v>
      </c>
      <c r="Q3802" t="s">
        <v>642</v>
      </c>
      <c r="R3802" t="s">
        <v>3184</v>
      </c>
      <c r="S3802" t="s">
        <v>3882</v>
      </c>
      <c r="T3802" t="s">
        <v>5634</v>
      </c>
      <c r="U3802" t="s">
        <v>9397</v>
      </c>
      <c r="V3802" t="s">
        <v>9398</v>
      </c>
      <c r="W3802" t="s">
        <v>588</v>
      </c>
      <c r="X3802" t="str">
        <f t="shared" si="59"/>
        <v>Inversión</v>
      </c>
      <c r="Y3802" t="s">
        <v>585</v>
      </c>
    </row>
    <row r="3803" spans="1:25" x14ac:dyDescent="0.2">
      <c r="A3803" t="s">
        <v>3223</v>
      </c>
      <c r="B3803" t="s">
        <v>3730</v>
      </c>
      <c r="C3803" s="71" t="s">
        <v>5635</v>
      </c>
      <c r="D3803" t="s">
        <v>583</v>
      </c>
      <c r="E3803" t="s">
        <v>584</v>
      </c>
      <c r="F3803" t="s">
        <v>3144</v>
      </c>
      <c r="G3803" t="s">
        <v>585</v>
      </c>
      <c r="H3803" t="s">
        <v>199</v>
      </c>
      <c r="I3803" t="s">
        <v>159</v>
      </c>
      <c r="J3803" t="s">
        <v>37</v>
      </c>
      <c r="K3803" t="s">
        <v>586</v>
      </c>
      <c r="L3803" t="s">
        <v>39</v>
      </c>
      <c r="M3803">
        <v>33370920</v>
      </c>
      <c r="N3803">
        <v>3033720</v>
      </c>
      <c r="O3803">
        <v>36404640</v>
      </c>
      <c r="P3803">
        <v>3033720</v>
      </c>
      <c r="Q3803" t="s">
        <v>643</v>
      </c>
      <c r="R3803" t="s">
        <v>3201</v>
      </c>
      <c r="S3803" t="s">
        <v>4802</v>
      </c>
      <c r="T3803" t="s">
        <v>5636</v>
      </c>
      <c r="U3803" t="s">
        <v>11692</v>
      </c>
      <c r="V3803" t="s">
        <v>11693</v>
      </c>
      <c r="W3803" t="s">
        <v>588</v>
      </c>
      <c r="X3803" t="str">
        <f t="shared" si="59"/>
        <v>Inversión</v>
      </c>
      <c r="Y3803" t="s">
        <v>585</v>
      </c>
    </row>
    <row r="3804" spans="1:25" x14ac:dyDescent="0.2">
      <c r="A3804" t="s">
        <v>3229</v>
      </c>
      <c r="B3804" t="s">
        <v>3730</v>
      </c>
      <c r="C3804" s="71" t="s">
        <v>5637</v>
      </c>
      <c r="D3804" t="s">
        <v>583</v>
      </c>
      <c r="E3804" t="s">
        <v>644</v>
      </c>
      <c r="F3804" t="s">
        <v>3144</v>
      </c>
      <c r="G3804" t="s">
        <v>585</v>
      </c>
      <c r="H3804" t="s">
        <v>442</v>
      </c>
      <c r="I3804" t="s">
        <v>492</v>
      </c>
      <c r="J3804" t="s">
        <v>37</v>
      </c>
      <c r="K3804" t="s">
        <v>586</v>
      </c>
      <c r="L3804" t="s">
        <v>39</v>
      </c>
      <c r="M3804">
        <v>92998906</v>
      </c>
      <c r="N3804">
        <v>-92998906</v>
      </c>
      <c r="O3804">
        <v>0</v>
      </c>
      <c r="P3804">
        <v>0</v>
      </c>
      <c r="Q3804" t="s">
        <v>645</v>
      </c>
      <c r="R3804" t="s">
        <v>3060</v>
      </c>
      <c r="S3804" t="s">
        <v>588</v>
      </c>
      <c r="T3804" t="s">
        <v>588</v>
      </c>
      <c r="U3804" t="s">
        <v>588</v>
      </c>
      <c r="V3804" t="s">
        <v>588</v>
      </c>
      <c r="W3804" t="s">
        <v>588</v>
      </c>
      <c r="X3804" t="str">
        <f t="shared" si="59"/>
        <v>Inversión</v>
      </c>
      <c r="Y3804" t="s">
        <v>585</v>
      </c>
    </row>
    <row r="3805" spans="1:25" x14ac:dyDescent="0.2">
      <c r="A3805" t="s">
        <v>3235</v>
      </c>
      <c r="B3805" t="s">
        <v>3730</v>
      </c>
      <c r="C3805" s="71" t="s">
        <v>5638</v>
      </c>
      <c r="D3805" t="s">
        <v>583</v>
      </c>
      <c r="E3805" t="s">
        <v>584</v>
      </c>
      <c r="F3805" t="s">
        <v>3144</v>
      </c>
      <c r="G3805" t="s">
        <v>585</v>
      </c>
      <c r="H3805" t="s">
        <v>171</v>
      </c>
      <c r="I3805" t="s">
        <v>125</v>
      </c>
      <c r="J3805" t="s">
        <v>37</v>
      </c>
      <c r="K3805" t="s">
        <v>586</v>
      </c>
      <c r="L3805" t="s">
        <v>39</v>
      </c>
      <c r="M3805">
        <v>48088334</v>
      </c>
      <c r="N3805">
        <v>0</v>
      </c>
      <c r="O3805">
        <v>48088334</v>
      </c>
      <c r="P3805">
        <v>0</v>
      </c>
      <c r="Q3805" t="s">
        <v>5639</v>
      </c>
      <c r="R3805" t="s">
        <v>3216</v>
      </c>
      <c r="S3805" t="s">
        <v>4560</v>
      </c>
      <c r="T3805" t="s">
        <v>588</v>
      </c>
      <c r="U3805" t="s">
        <v>5640</v>
      </c>
      <c r="V3805" t="s">
        <v>5641</v>
      </c>
      <c r="W3805" t="s">
        <v>3190</v>
      </c>
      <c r="X3805" t="str">
        <f t="shared" si="59"/>
        <v>Funcionamiento</v>
      </c>
      <c r="Y3805" t="s">
        <v>585</v>
      </c>
    </row>
    <row r="3806" spans="1:25" x14ac:dyDescent="0.2">
      <c r="A3806" t="s">
        <v>3235</v>
      </c>
      <c r="B3806" t="s">
        <v>3730</v>
      </c>
      <c r="C3806" s="71" t="s">
        <v>5638</v>
      </c>
      <c r="D3806" t="s">
        <v>583</v>
      </c>
      <c r="E3806" t="s">
        <v>584</v>
      </c>
      <c r="F3806" t="s">
        <v>3144</v>
      </c>
      <c r="G3806" t="s">
        <v>585</v>
      </c>
      <c r="H3806" t="s">
        <v>169</v>
      </c>
      <c r="I3806" t="s">
        <v>123</v>
      </c>
      <c r="J3806" t="s">
        <v>37</v>
      </c>
      <c r="K3806" t="s">
        <v>586</v>
      </c>
      <c r="L3806" t="s">
        <v>39</v>
      </c>
      <c r="M3806">
        <v>37589530</v>
      </c>
      <c r="N3806">
        <v>0</v>
      </c>
      <c r="O3806">
        <v>37589530</v>
      </c>
      <c r="P3806">
        <v>0</v>
      </c>
      <c r="Q3806" t="s">
        <v>5639</v>
      </c>
      <c r="R3806" t="s">
        <v>3216</v>
      </c>
      <c r="S3806" t="s">
        <v>4560</v>
      </c>
      <c r="T3806" t="s">
        <v>588</v>
      </c>
      <c r="U3806" t="s">
        <v>5640</v>
      </c>
      <c r="V3806" t="s">
        <v>5641</v>
      </c>
      <c r="W3806" t="s">
        <v>3190</v>
      </c>
      <c r="X3806" t="str">
        <f t="shared" si="59"/>
        <v>Funcionamiento</v>
      </c>
      <c r="Y3806" t="s">
        <v>585</v>
      </c>
    </row>
    <row r="3807" spans="1:25" x14ac:dyDescent="0.2">
      <c r="A3807" t="s">
        <v>3235</v>
      </c>
      <c r="B3807" t="s">
        <v>3730</v>
      </c>
      <c r="C3807" s="71" t="s">
        <v>5638</v>
      </c>
      <c r="D3807" t="s">
        <v>583</v>
      </c>
      <c r="E3807" t="s">
        <v>584</v>
      </c>
      <c r="F3807" t="s">
        <v>3144</v>
      </c>
      <c r="G3807" t="s">
        <v>585</v>
      </c>
      <c r="H3807" t="s">
        <v>179</v>
      </c>
      <c r="I3807" t="s">
        <v>133</v>
      </c>
      <c r="J3807" t="s">
        <v>37</v>
      </c>
      <c r="K3807" t="s">
        <v>586</v>
      </c>
      <c r="L3807" t="s">
        <v>39</v>
      </c>
      <c r="M3807">
        <v>18576445</v>
      </c>
      <c r="N3807">
        <v>0</v>
      </c>
      <c r="O3807">
        <v>18576445</v>
      </c>
      <c r="P3807">
        <v>0</v>
      </c>
      <c r="Q3807" t="s">
        <v>5639</v>
      </c>
      <c r="R3807" t="s">
        <v>3216</v>
      </c>
      <c r="S3807" t="s">
        <v>4560</v>
      </c>
      <c r="T3807" t="s">
        <v>588</v>
      </c>
      <c r="U3807" t="s">
        <v>5640</v>
      </c>
      <c r="V3807" t="s">
        <v>5641</v>
      </c>
      <c r="W3807" t="s">
        <v>3190</v>
      </c>
      <c r="X3807" t="str">
        <f t="shared" si="59"/>
        <v>Funcionamiento</v>
      </c>
      <c r="Y3807" t="s">
        <v>585</v>
      </c>
    </row>
    <row r="3808" spans="1:25" x14ac:dyDescent="0.2">
      <c r="A3808" t="s">
        <v>3235</v>
      </c>
      <c r="B3808" t="s">
        <v>3730</v>
      </c>
      <c r="C3808" s="71" t="s">
        <v>5638</v>
      </c>
      <c r="D3808" t="s">
        <v>583</v>
      </c>
      <c r="E3808" t="s">
        <v>584</v>
      </c>
      <c r="F3808" t="s">
        <v>3144</v>
      </c>
      <c r="G3808" t="s">
        <v>585</v>
      </c>
      <c r="H3808" t="s">
        <v>182</v>
      </c>
      <c r="I3808" t="s">
        <v>136</v>
      </c>
      <c r="J3808" t="s">
        <v>37</v>
      </c>
      <c r="K3808" t="s">
        <v>586</v>
      </c>
      <c r="L3808" t="s">
        <v>39</v>
      </c>
      <c r="M3808">
        <v>4755126</v>
      </c>
      <c r="N3808">
        <v>0</v>
      </c>
      <c r="O3808">
        <v>4755126</v>
      </c>
      <c r="P3808">
        <v>0</v>
      </c>
      <c r="Q3808" t="s">
        <v>5639</v>
      </c>
      <c r="R3808" t="s">
        <v>3216</v>
      </c>
      <c r="S3808" t="s">
        <v>4560</v>
      </c>
      <c r="T3808" t="s">
        <v>588</v>
      </c>
      <c r="U3808" t="s">
        <v>5640</v>
      </c>
      <c r="V3808" t="s">
        <v>5641</v>
      </c>
      <c r="W3808" t="s">
        <v>3190</v>
      </c>
      <c r="X3808" t="str">
        <f t="shared" si="59"/>
        <v>Funcionamiento</v>
      </c>
      <c r="Y3808" t="s">
        <v>585</v>
      </c>
    </row>
    <row r="3809" spans="1:25" x14ac:dyDescent="0.2">
      <c r="A3809" t="s">
        <v>3235</v>
      </c>
      <c r="B3809" t="s">
        <v>3730</v>
      </c>
      <c r="C3809" s="71" t="s">
        <v>5638</v>
      </c>
      <c r="D3809" t="s">
        <v>583</v>
      </c>
      <c r="E3809" t="s">
        <v>584</v>
      </c>
      <c r="F3809" t="s">
        <v>3144</v>
      </c>
      <c r="G3809" t="s">
        <v>585</v>
      </c>
      <c r="H3809" t="s">
        <v>178</v>
      </c>
      <c r="I3809" t="s">
        <v>132</v>
      </c>
      <c r="J3809" t="s">
        <v>37</v>
      </c>
      <c r="K3809" t="s">
        <v>586</v>
      </c>
      <c r="L3809" t="s">
        <v>39</v>
      </c>
      <c r="M3809">
        <v>33469688</v>
      </c>
      <c r="N3809">
        <v>0</v>
      </c>
      <c r="O3809">
        <v>33469688</v>
      </c>
      <c r="P3809">
        <v>0</v>
      </c>
      <c r="Q3809" t="s">
        <v>5639</v>
      </c>
      <c r="R3809" t="s">
        <v>3216</v>
      </c>
      <c r="S3809" t="s">
        <v>4560</v>
      </c>
      <c r="T3809" t="s">
        <v>588</v>
      </c>
      <c r="U3809" t="s">
        <v>5640</v>
      </c>
      <c r="V3809" t="s">
        <v>5641</v>
      </c>
      <c r="W3809" t="s">
        <v>3190</v>
      </c>
      <c r="X3809" t="str">
        <f t="shared" si="59"/>
        <v>Funcionamiento</v>
      </c>
      <c r="Y3809" t="s">
        <v>585</v>
      </c>
    </row>
    <row r="3810" spans="1:25" x14ac:dyDescent="0.2">
      <c r="A3810" t="s">
        <v>3235</v>
      </c>
      <c r="B3810" t="s">
        <v>3730</v>
      </c>
      <c r="C3810" s="71" t="s">
        <v>5638</v>
      </c>
      <c r="D3810" t="s">
        <v>583</v>
      </c>
      <c r="E3810" t="s">
        <v>584</v>
      </c>
      <c r="F3810" t="s">
        <v>3144</v>
      </c>
      <c r="G3810" t="s">
        <v>585</v>
      </c>
      <c r="H3810" t="s">
        <v>180</v>
      </c>
      <c r="I3810" t="s">
        <v>134</v>
      </c>
      <c r="J3810" t="s">
        <v>37</v>
      </c>
      <c r="K3810" t="s">
        <v>586</v>
      </c>
      <c r="L3810" t="s">
        <v>39</v>
      </c>
      <c r="M3810">
        <v>4536010</v>
      </c>
      <c r="N3810">
        <v>0</v>
      </c>
      <c r="O3810">
        <v>4536010</v>
      </c>
      <c r="P3810">
        <v>0</v>
      </c>
      <c r="Q3810" t="s">
        <v>5639</v>
      </c>
      <c r="R3810" t="s">
        <v>3216</v>
      </c>
      <c r="S3810" t="s">
        <v>4560</v>
      </c>
      <c r="T3810" t="s">
        <v>588</v>
      </c>
      <c r="U3810" t="s">
        <v>5640</v>
      </c>
      <c r="V3810" t="s">
        <v>5641</v>
      </c>
      <c r="W3810" t="s">
        <v>3190</v>
      </c>
      <c r="X3810" t="str">
        <f t="shared" si="59"/>
        <v>Funcionamiento</v>
      </c>
      <c r="Y3810" t="s">
        <v>585</v>
      </c>
    </row>
    <row r="3811" spans="1:25" x14ac:dyDescent="0.2">
      <c r="A3811" t="s">
        <v>3235</v>
      </c>
      <c r="B3811" t="s">
        <v>3730</v>
      </c>
      <c r="C3811" s="71" t="s">
        <v>5638</v>
      </c>
      <c r="D3811" t="s">
        <v>583</v>
      </c>
      <c r="E3811" t="s">
        <v>584</v>
      </c>
      <c r="F3811" t="s">
        <v>3144</v>
      </c>
      <c r="G3811" t="s">
        <v>585</v>
      </c>
      <c r="H3811" t="s">
        <v>181</v>
      </c>
      <c r="I3811" t="s">
        <v>135</v>
      </c>
      <c r="J3811" t="s">
        <v>37</v>
      </c>
      <c r="K3811" t="s">
        <v>586</v>
      </c>
      <c r="L3811" t="s">
        <v>39</v>
      </c>
      <c r="M3811">
        <v>26384086</v>
      </c>
      <c r="N3811">
        <v>0</v>
      </c>
      <c r="O3811">
        <v>26384086</v>
      </c>
      <c r="P3811">
        <v>0</v>
      </c>
      <c r="Q3811" t="s">
        <v>5639</v>
      </c>
      <c r="R3811" t="s">
        <v>3216</v>
      </c>
      <c r="S3811" t="s">
        <v>4560</v>
      </c>
      <c r="T3811" t="s">
        <v>588</v>
      </c>
      <c r="U3811" t="s">
        <v>5640</v>
      </c>
      <c r="V3811" t="s">
        <v>5641</v>
      </c>
      <c r="W3811" t="s">
        <v>3190</v>
      </c>
      <c r="X3811" t="str">
        <f t="shared" si="59"/>
        <v>Funcionamiento</v>
      </c>
      <c r="Y3811" t="s">
        <v>585</v>
      </c>
    </row>
    <row r="3812" spans="1:25" x14ac:dyDescent="0.2">
      <c r="A3812" t="s">
        <v>3235</v>
      </c>
      <c r="B3812" t="s">
        <v>3730</v>
      </c>
      <c r="C3812" s="71" t="s">
        <v>5638</v>
      </c>
      <c r="D3812" t="s">
        <v>583</v>
      </c>
      <c r="E3812" t="s">
        <v>584</v>
      </c>
      <c r="F3812" t="s">
        <v>3144</v>
      </c>
      <c r="G3812" t="s">
        <v>585</v>
      </c>
      <c r="H3812" t="s">
        <v>166</v>
      </c>
      <c r="I3812" t="s">
        <v>120</v>
      </c>
      <c r="J3812" t="s">
        <v>37</v>
      </c>
      <c r="K3812" t="s">
        <v>586</v>
      </c>
      <c r="L3812" t="s">
        <v>39</v>
      </c>
      <c r="M3812">
        <v>8389682</v>
      </c>
      <c r="N3812">
        <v>0</v>
      </c>
      <c r="O3812">
        <v>8389682</v>
      </c>
      <c r="P3812">
        <v>0</v>
      </c>
      <c r="Q3812" t="s">
        <v>5639</v>
      </c>
      <c r="R3812" t="s">
        <v>3216</v>
      </c>
      <c r="S3812" t="s">
        <v>4560</v>
      </c>
      <c r="T3812" t="s">
        <v>588</v>
      </c>
      <c r="U3812" t="s">
        <v>5640</v>
      </c>
      <c r="V3812" t="s">
        <v>5641</v>
      </c>
      <c r="W3812" t="s">
        <v>3190</v>
      </c>
      <c r="X3812" t="str">
        <f t="shared" si="59"/>
        <v>Funcionamiento</v>
      </c>
      <c r="Y3812" t="s">
        <v>585</v>
      </c>
    </row>
    <row r="3813" spans="1:25" x14ac:dyDescent="0.2">
      <c r="A3813" t="s">
        <v>3235</v>
      </c>
      <c r="B3813" t="s">
        <v>3730</v>
      </c>
      <c r="C3813" s="71" t="s">
        <v>5638</v>
      </c>
      <c r="D3813" t="s">
        <v>583</v>
      </c>
      <c r="E3813" t="s">
        <v>584</v>
      </c>
      <c r="F3813" t="s">
        <v>3144</v>
      </c>
      <c r="G3813" t="s">
        <v>585</v>
      </c>
      <c r="H3813" t="s">
        <v>167</v>
      </c>
      <c r="I3813" t="s">
        <v>3051</v>
      </c>
      <c r="J3813" t="s">
        <v>37</v>
      </c>
      <c r="K3813" t="s">
        <v>586</v>
      </c>
      <c r="L3813" t="s">
        <v>39</v>
      </c>
      <c r="M3813">
        <v>9181433</v>
      </c>
      <c r="N3813">
        <v>0</v>
      </c>
      <c r="O3813">
        <v>9181433</v>
      </c>
      <c r="P3813">
        <v>0</v>
      </c>
      <c r="Q3813" t="s">
        <v>5639</v>
      </c>
      <c r="R3813" t="s">
        <v>3216</v>
      </c>
      <c r="S3813" t="s">
        <v>4560</v>
      </c>
      <c r="T3813" t="s">
        <v>588</v>
      </c>
      <c r="U3813" t="s">
        <v>5640</v>
      </c>
      <c r="V3813" t="s">
        <v>5641</v>
      </c>
      <c r="W3813" t="s">
        <v>3190</v>
      </c>
      <c r="X3813" t="str">
        <f t="shared" si="59"/>
        <v>Funcionamiento</v>
      </c>
      <c r="Y3813" t="s">
        <v>585</v>
      </c>
    </row>
    <row r="3814" spans="1:25" x14ac:dyDescent="0.2">
      <c r="A3814" t="s">
        <v>3235</v>
      </c>
      <c r="B3814" t="s">
        <v>3730</v>
      </c>
      <c r="C3814" s="71" t="s">
        <v>5638</v>
      </c>
      <c r="D3814" t="s">
        <v>583</v>
      </c>
      <c r="E3814" t="s">
        <v>584</v>
      </c>
      <c r="F3814" t="s">
        <v>3144</v>
      </c>
      <c r="G3814" t="s">
        <v>585</v>
      </c>
      <c r="H3814" t="s">
        <v>193</v>
      </c>
      <c r="I3814" t="s">
        <v>148</v>
      </c>
      <c r="J3814" t="s">
        <v>37</v>
      </c>
      <c r="K3814" t="s">
        <v>586</v>
      </c>
      <c r="L3814" t="s">
        <v>39</v>
      </c>
      <c r="M3814">
        <v>5355462</v>
      </c>
      <c r="N3814">
        <v>-914056</v>
      </c>
      <c r="O3814">
        <v>4441406</v>
      </c>
      <c r="P3814">
        <v>0</v>
      </c>
      <c r="Q3814" t="s">
        <v>5639</v>
      </c>
      <c r="R3814" t="s">
        <v>3216</v>
      </c>
      <c r="S3814" t="s">
        <v>4560</v>
      </c>
      <c r="T3814" t="s">
        <v>588</v>
      </c>
      <c r="U3814" t="s">
        <v>5640</v>
      </c>
      <c r="V3814" t="s">
        <v>5641</v>
      </c>
      <c r="W3814" t="s">
        <v>3190</v>
      </c>
      <c r="X3814" t="str">
        <f t="shared" si="59"/>
        <v>Funcionamiento</v>
      </c>
      <c r="Y3814" t="s">
        <v>585</v>
      </c>
    </row>
    <row r="3815" spans="1:25" x14ac:dyDescent="0.2">
      <c r="A3815" t="s">
        <v>3235</v>
      </c>
      <c r="B3815" t="s">
        <v>3730</v>
      </c>
      <c r="C3815" s="71" t="s">
        <v>5638</v>
      </c>
      <c r="D3815" t="s">
        <v>583</v>
      </c>
      <c r="E3815" t="s">
        <v>584</v>
      </c>
      <c r="F3815" t="s">
        <v>3144</v>
      </c>
      <c r="G3815" t="s">
        <v>585</v>
      </c>
      <c r="H3815" t="s">
        <v>164</v>
      </c>
      <c r="I3815" t="s">
        <v>118</v>
      </c>
      <c r="J3815" t="s">
        <v>37</v>
      </c>
      <c r="K3815" t="s">
        <v>586</v>
      </c>
      <c r="L3815" t="s">
        <v>39</v>
      </c>
      <c r="M3815">
        <v>715049433</v>
      </c>
      <c r="N3815">
        <v>0</v>
      </c>
      <c r="O3815">
        <v>715049433</v>
      </c>
      <c r="P3815">
        <v>0</v>
      </c>
      <c r="Q3815" t="s">
        <v>5639</v>
      </c>
      <c r="R3815" t="s">
        <v>3216</v>
      </c>
      <c r="S3815" t="s">
        <v>4560</v>
      </c>
      <c r="T3815" t="s">
        <v>588</v>
      </c>
      <c r="U3815" t="s">
        <v>5640</v>
      </c>
      <c r="V3815" t="s">
        <v>5641</v>
      </c>
      <c r="W3815" t="s">
        <v>3190</v>
      </c>
      <c r="X3815" t="str">
        <f t="shared" si="59"/>
        <v>Funcionamiento</v>
      </c>
      <c r="Y3815" t="s">
        <v>585</v>
      </c>
    </row>
    <row r="3816" spans="1:25" x14ac:dyDescent="0.2">
      <c r="A3816" t="s">
        <v>3235</v>
      </c>
      <c r="B3816" t="s">
        <v>3730</v>
      </c>
      <c r="C3816" s="71" t="s">
        <v>5638</v>
      </c>
      <c r="D3816" t="s">
        <v>583</v>
      </c>
      <c r="E3816" t="s">
        <v>584</v>
      </c>
      <c r="F3816" t="s">
        <v>3144</v>
      </c>
      <c r="G3816" t="s">
        <v>585</v>
      </c>
      <c r="H3816" t="s">
        <v>192</v>
      </c>
      <c r="I3816" t="s">
        <v>147</v>
      </c>
      <c r="J3816" t="s">
        <v>37</v>
      </c>
      <c r="K3816" t="s">
        <v>586</v>
      </c>
      <c r="L3816" t="s">
        <v>39</v>
      </c>
      <c r="M3816">
        <v>558333</v>
      </c>
      <c r="N3816">
        <v>0</v>
      </c>
      <c r="O3816">
        <v>558333</v>
      </c>
      <c r="P3816">
        <v>0</v>
      </c>
      <c r="Q3816" t="s">
        <v>5639</v>
      </c>
      <c r="R3816" t="s">
        <v>3216</v>
      </c>
      <c r="S3816" t="s">
        <v>4560</v>
      </c>
      <c r="T3816" t="s">
        <v>588</v>
      </c>
      <c r="U3816" t="s">
        <v>5640</v>
      </c>
      <c r="V3816" t="s">
        <v>5641</v>
      </c>
      <c r="W3816" t="s">
        <v>3190</v>
      </c>
      <c r="X3816" t="str">
        <f t="shared" si="59"/>
        <v>Funcionamiento</v>
      </c>
      <c r="Y3816" t="s">
        <v>585</v>
      </c>
    </row>
    <row r="3817" spans="1:25" x14ac:dyDescent="0.2">
      <c r="A3817" t="s">
        <v>3167</v>
      </c>
      <c r="B3817" t="s">
        <v>3730</v>
      </c>
      <c r="C3817" s="71" t="s">
        <v>5642</v>
      </c>
      <c r="D3817" t="s">
        <v>583</v>
      </c>
      <c r="E3817" t="s">
        <v>584</v>
      </c>
      <c r="F3817" t="s">
        <v>3144</v>
      </c>
      <c r="G3817" t="s">
        <v>585</v>
      </c>
      <c r="H3817" t="s">
        <v>442</v>
      </c>
      <c r="I3817" t="s">
        <v>492</v>
      </c>
      <c r="J3817" t="s">
        <v>37</v>
      </c>
      <c r="K3817" t="s">
        <v>586</v>
      </c>
      <c r="L3817" t="s">
        <v>39</v>
      </c>
      <c r="M3817">
        <v>92998906</v>
      </c>
      <c r="N3817">
        <v>8454446</v>
      </c>
      <c r="O3817">
        <v>101453352</v>
      </c>
      <c r="P3817">
        <v>8454446</v>
      </c>
      <c r="Q3817" t="s">
        <v>646</v>
      </c>
      <c r="R3817" t="s">
        <v>3285</v>
      </c>
      <c r="S3817" t="s">
        <v>3438</v>
      </c>
      <c r="T3817" t="s">
        <v>5643</v>
      </c>
      <c r="U3817" t="s">
        <v>9399</v>
      </c>
      <c r="V3817" t="s">
        <v>9400</v>
      </c>
      <c r="W3817" t="s">
        <v>588</v>
      </c>
      <c r="X3817" t="str">
        <f t="shared" si="59"/>
        <v>Inversión</v>
      </c>
      <c r="Y3817" t="s">
        <v>585</v>
      </c>
    </row>
    <row r="3818" spans="1:25" x14ac:dyDescent="0.2">
      <c r="A3818" t="s">
        <v>3245</v>
      </c>
      <c r="B3818" t="s">
        <v>3730</v>
      </c>
      <c r="C3818" s="71" t="s">
        <v>5644</v>
      </c>
      <c r="D3818" t="s">
        <v>583</v>
      </c>
      <c r="E3818" t="s">
        <v>584</v>
      </c>
      <c r="F3818" t="s">
        <v>3144</v>
      </c>
      <c r="G3818" t="s">
        <v>585</v>
      </c>
      <c r="H3818" t="s">
        <v>174</v>
      </c>
      <c r="I3818" t="s">
        <v>128</v>
      </c>
      <c r="J3818" t="s">
        <v>37</v>
      </c>
      <c r="K3818" t="s">
        <v>586</v>
      </c>
      <c r="L3818" t="s">
        <v>39</v>
      </c>
      <c r="M3818">
        <v>43689600</v>
      </c>
      <c r="N3818">
        <v>0</v>
      </c>
      <c r="O3818">
        <v>43689600</v>
      </c>
      <c r="P3818">
        <v>0</v>
      </c>
      <c r="Q3818" t="s">
        <v>647</v>
      </c>
      <c r="R3818" t="s">
        <v>3230</v>
      </c>
      <c r="S3818" t="s">
        <v>3299</v>
      </c>
      <c r="T3818" t="s">
        <v>588</v>
      </c>
      <c r="U3818" t="s">
        <v>5645</v>
      </c>
      <c r="V3818" t="s">
        <v>5646</v>
      </c>
      <c r="W3818" t="s">
        <v>588</v>
      </c>
      <c r="X3818" t="str">
        <f t="shared" si="59"/>
        <v>Funcionamiento</v>
      </c>
      <c r="Y3818" t="s">
        <v>585</v>
      </c>
    </row>
    <row r="3819" spans="1:25" x14ac:dyDescent="0.2">
      <c r="A3819" t="s">
        <v>3245</v>
      </c>
      <c r="B3819" t="s">
        <v>3730</v>
      </c>
      <c r="C3819" s="71" t="s">
        <v>5644</v>
      </c>
      <c r="D3819" t="s">
        <v>583</v>
      </c>
      <c r="E3819" t="s">
        <v>584</v>
      </c>
      <c r="F3819" t="s">
        <v>3144</v>
      </c>
      <c r="G3819" t="s">
        <v>585</v>
      </c>
      <c r="H3819" t="s">
        <v>177</v>
      </c>
      <c r="I3819" t="s">
        <v>131</v>
      </c>
      <c r="J3819" t="s">
        <v>37</v>
      </c>
      <c r="K3819" t="s">
        <v>586</v>
      </c>
      <c r="L3819" t="s">
        <v>39</v>
      </c>
      <c r="M3819">
        <v>21857000</v>
      </c>
      <c r="N3819">
        <v>0</v>
      </c>
      <c r="O3819">
        <v>21857000</v>
      </c>
      <c r="P3819">
        <v>0</v>
      </c>
      <c r="Q3819" t="s">
        <v>647</v>
      </c>
      <c r="R3819" t="s">
        <v>3230</v>
      </c>
      <c r="S3819" t="s">
        <v>3299</v>
      </c>
      <c r="T3819" t="s">
        <v>588</v>
      </c>
      <c r="U3819" t="s">
        <v>5645</v>
      </c>
      <c r="V3819" t="s">
        <v>5646</v>
      </c>
      <c r="W3819" t="s">
        <v>588</v>
      </c>
      <c r="X3819" t="str">
        <f t="shared" si="59"/>
        <v>Funcionamiento</v>
      </c>
      <c r="Y3819" t="s">
        <v>585</v>
      </c>
    </row>
    <row r="3820" spans="1:25" x14ac:dyDescent="0.2">
      <c r="A3820" t="s">
        <v>3245</v>
      </c>
      <c r="B3820" t="s">
        <v>3730</v>
      </c>
      <c r="C3820" s="71" t="s">
        <v>5644</v>
      </c>
      <c r="D3820" t="s">
        <v>583</v>
      </c>
      <c r="E3820" t="s">
        <v>584</v>
      </c>
      <c r="F3820" t="s">
        <v>3144</v>
      </c>
      <c r="G3820" t="s">
        <v>585</v>
      </c>
      <c r="H3820" t="s">
        <v>172</v>
      </c>
      <c r="I3820" t="s">
        <v>126</v>
      </c>
      <c r="J3820" t="s">
        <v>37</v>
      </c>
      <c r="K3820" t="s">
        <v>586</v>
      </c>
      <c r="L3820" t="s">
        <v>39</v>
      </c>
      <c r="M3820">
        <v>107422300</v>
      </c>
      <c r="N3820">
        <v>0</v>
      </c>
      <c r="O3820">
        <v>107422300</v>
      </c>
      <c r="P3820">
        <v>0</v>
      </c>
      <c r="Q3820" t="s">
        <v>647</v>
      </c>
      <c r="R3820" t="s">
        <v>3230</v>
      </c>
      <c r="S3820" t="s">
        <v>3299</v>
      </c>
      <c r="T3820" t="s">
        <v>588</v>
      </c>
      <c r="U3820" t="s">
        <v>5645</v>
      </c>
      <c r="V3820" t="s">
        <v>5646</v>
      </c>
      <c r="W3820" t="s">
        <v>588</v>
      </c>
      <c r="X3820" t="str">
        <f t="shared" si="59"/>
        <v>Funcionamiento</v>
      </c>
      <c r="Y3820" t="s">
        <v>585</v>
      </c>
    </row>
    <row r="3821" spans="1:25" x14ac:dyDescent="0.2">
      <c r="A3821" t="s">
        <v>3245</v>
      </c>
      <c r="B3821" t="s">
        <v>3730</v>
      </c>
      <c r="C3821" s="71" t="s">
        <v>5644</v>
      </c>
      <c r="D3821" t="s">
        <v>583</v>
      </c>
      <c r="E3821" t="s">
        <v>584</v>
      </c>
      <c r="F3821" t="s">
        <v>3144</v>
      </c>
      <c r="G3821" t="s">
        <v>585</v>
      </c>
      <c r="H3821" t="s">
        <v>173</v>
      </c>
      <c r="I3821" t="s">
        <v>127</v>
      </c>
      <c r="J3821" t="s">
        <v>37</v>
      </c>
      <c r="K3821" t="s">
        <v>586</v>
      </c>
      <c r="L3821" t="s">
        <v>39</v>
      </c>
      <c r="M3821">
        <v>76089100</v>
      </c>
      <c r="N3821">
        <v>0</v>
      </c>
      <c r="O3821">
        <v>76089100</v>
      </c>
      <c r="P3821">
        <v>0</v>
      </c>
      <c r="Q3821" t="s">
        <v>647</v>
      </c>
      <c r="R3821" t="s">
        <v>3230</v>
      </c>
      <c r="S3821" t="s">
        <v>3299</v>
      </c>
      <c r="T3821" t="s">
        <v>588</v>
      </c>
      <c r="U3821" t="s">
        <v>5645</v>
      </c>
      <c r="V3821" t="s">
        <v>5646</v>
      </c>
      <c r="W3821" t="s">
        <v>588</v>
      </c>
      <c r="X3821" t="str">
        <f t="shared" si="59"/>
        <v>Funcionamiento</v>
      </c>
      <c r="Y3821" t="s">
        <v>585</v>
      </c>
    </row>
    <row r="3822" spans="1:25" x14ac:dyDescent="0.2">
      <c r="A3822" t="s">
        <v>3245</v>
      </c>
      <c r="B3822" t="s">
        <v>3730</v>
      </c>
      <c r="C3822" s="71" t="s">
        <v>5644</v>
      </c>
      <c r="D3822" t="s">
        <v>583</v>
      </c>
      <c r="E3822" t="s">
        <v>584</v>
      </c>
      <c r="F3822" t="s">
        <v>3144</v>
      </c>
      <c r="G3822" t="s">
        <v>585</v>
      </c>
      <c r="H3822" t="s">
        <v>175</v>
      </c>
      <c r="I3822" t="s">
        <v>129</v>
      </c>
      <c r="J3822" t="s">
        <v>37</v>
      </c>
      <c r="K3822" t="s">
        <v>586</v>
      </c>
      <c r="L3822" t="s">
        <v>39</v>
      </c>
      <c r="M3822">
        <v>7218300</v>
      </c>
      <c r="N3822">
        <v>0</v>
      </c>
      <c r="O3822">
        <v>7218300</v>
      </c>
      <c r="P3822">
        <v>0</v>
      </c>
      <c r="Q3822" t="s">
        <v>647</v>
      </c>
      <c r="R3822" t="s">
        <v>3230</v>
      </c>
      <c r="S3822" t="s">
        <v>3299</v>
      </c>
      <c r="T3822" t="s">
        <v>588</v>
      </c>
      <c r="U3822" t="s">
        <v>5645</v>
      </c>
      <c r="V3822" t="s">
        <v>5646</v>
      </c>
      <c r="W3822" t="s">
        <v>588</v>
      </c>
      <c r="X3822" t="str">
        <f t="shared" si="59"/>
        <v>Funcionamiento</v>
      </c>
      <c r="Y3822" t="s">
        <v>585</v>
      </c>
    </row>
    <row r="3823" spans="1:25" x14ac:dyDescent="0.2">
      <c r="A3823" t="s">
        <v>3245</v>
      </c>
      <c r="B3823" t="s">
        <v>3730</v>
      </c>
      <c r="C3823" s="71" t="s">
        <v>5644</v>
      </c>
      <c r="D3823" t="s">
        <v>583</v>
      </c>
      <c r="E3823" t="s">
        <v>584</v>
      </c>
      <c r="F3823" t="s">
        <v>3144</v>
      </c>
      <c r="G3823" t="s">
        <v>585</v>
      </c>
      <c r="H3823" t="s">
        <v>176</v>
      </c>
      <c r="I3823" t="s">
        <v>130</v>
      </c>
      <c r="J3823" t="s">
        <v>37</v>
      </c>
      <c r="K3823" t="s">
        <v>586</v>
      </c>
      <c r="L3823" t="s">
        <v>39</v>
      </c>
      <c r="M3823">
        <v>32770800</v>
      </c>
      <c r="N3823">
        <v>0</v>
      </c>
      <c r="O3823">
        <v>32770800</v>
      </c>
      <c r="P3823">
        <v>0</v>
      </c>
      <c r="Q3823" t="s">
        <v>647</v>
      </c>
      <c r="R3823" t="s">
        <v>3230</v>
      </c>
      <c r="S3823" t="s">
        <v>3299</v>
      </c>
      <c r="T3823" t="s">
        <v>588</v>
      </c>
      <c r="U3823" t="s">
        <v>5645</v>
      </c>
      <c r="V3823" t="s">
        <v>5646</v>
      </c>
      <c r="W3823" t="s">
        <v>588</v>
      </c>
      <c r="X3823" t="str">
        <f t="shared" si="59"/>
        <v>Funcionamiento</v>
      </c>
      <c r="Y3823" t="s">
        <v>585</v>
      </c>
    </row>
    <row r="3824" spans="1:25" x14ac:dyDescent="0.2">
      <c r="A3824" t="s">
        <v>3166</v>
      </c>
      <c r="B3824" t="s">
        <v>3730</v>
      </c>
      <c r="C3824" s="71" t="s">
        <v>5647</v>
      </c>
      <c r="D3824" t="s">
        <v>583</v>
      </c>
      <c r="E3824" t="s">
        <v>644</v>
      </c>
      <c r="F3824" t="s">
        <v>5606</v>
      </c>
      <c r="G3824" t="s">
        <v>628</v>
      </c>
      <c r="H3824" t="s">
        <v>459</v>
      </c>
      <c r="I3824" t="s">
        <v>494</v>
      </c>
      <c r="J3824" t="s">
        <v>48</v>
      </c>
      <c r="K3824" t="s">
        <v>596</v>
      </c>
      <c r="L3824" t="s">
        <v>39</v>
      </c>
      <c r="M3824">
        <v>7412000</v>
      </c>
      <c r="N3824">
        <v>-7412000</v>
      </c>
      <c r="O3824">
        <v>0</v>
      </c>
      <c r="P3824">
        <v>0</v>
      </c>
      <c r="Q3824" t="s">
        <v>648</v>
      </c>
      <c r="R3824" t="s">
        <v>3167</v>
      </c>
      <c r="S3824" t="s">
        <v>588</v>
      </c>
      <c r="T3824" t="s">
        <v>588</v>
      </c>
      <c r="U3824" t="s">
        <v>588</v>
      </c>
      <c r="V3824" t="s">
        <v>588</v>
      </c>
      <c r="W3824" t="s">
        <v>588</v>
      </c>
      <c r="X3824" t="str">
        <f t="shared" si="59"/>
        <v>Inversión</v>
      </c>
      <c r="Y3824" t="s">
        <v>628</v>
      </c>
    </row>
    <row r="3825" spans="1:25" x14ac:dyDescent="0.2">
      <c r="A3825" t="s">
        <v>3282</v>
      </c>
      <c r="B3825" t="s">
        <v>3730</v>
      </c>
      <c r="C3825" s="71" t="s">
        <v>5648</v>
      </c>
      <c r="D3825" t="s">
        <v>583</v>
      </c>
      <c r="E3825" t="s">
        <v>584</v>
      </c>
      <c r="F3825" t="s">
        <v>3087</v>
      </c>
      <c r="G3825" t="s">
        <v>626</v>
      </c>
      <c r="H3825" t="s">
        <v>197</v>
      </c>
      <c r="I3825" t="s">
        <v>155</v>
      </c>
      <c r="J3825" t="s">
        <v>37</v>
      </c>
      <c r="K3825" t="s">
        <v>586</v>
      </c>
      <c r="L3825" t="s">
        <v>39</v>
      </c>
      <c r="M3825">
        <v>76623568</v>
      </c>
      <c r="N3825">
        <v>29053103</v>
      </c>
      <c r="O3825">
        <v>105676671</v>
      </c>
      <c r="P3825">
        <v>0</v>
      </c>
      <c r="Q3825" t="s">
        <v>649</v>
      </c>
      <c r="R3825" t="s">
        <v>3282</v>
      </c>
      <c r="S3825" t="s">
        <v>3536</v>
      </c>
      <c r="T3825" t="s">
        <v>5649</v>
      </c>
      <c r="U3825" t="s">
        <v>9401</v>
      </c>
      <c r="V3825" t="s">
        <v>9402</v>
      </c>
      <c r="W3825" t="s">
        <v>588</v>
      </c>
      <c r="X3825" t="str">
        <f t="shared" si="59"/>
        <v>Inversión</v>
      </c>
      <c r="Y3825" t="s">
        <v>626</v>
      </c>
    </row>
    <row r="3826" spans="1:25" x14ac:dyDescent="0.2">
      <c r="A3826" t="s">
        <v>3262</v>
      </c>
      <c r="B3826" t="s">
        <v>3730</v>
      </c>
      <c r="C3826" s="71" t="s">
        <v>5650</v>
      </c>
      <c r="D3826" t="s">
        <v>583</v>
      </c>
      <c r="E3826" t="s">
        <v>584</v>
      </c>
      <c r="F3826" t="s">
        <v>3087</v>
      </c>
      <c r="G3826" t="s">
        <v>626</v>
      </c>
      <c r="H3826" t="s">
        <v>197</v>
      </c>
      <c r="I3826" t="s">
        <v>155</v>
      </c>
      <c r="J3826" t="s">
        <v>37</v>
      </c>
      <c r="K3826" t="s">
        <v>586</v>
      </c>
      <c r="L3826" t="s">
        <v>39</v>
      </c>
      <c r="M3826">
        <v>76623568</v>
      </c>
      <c r="N3826">
        <v>29053103</v>
      </c>
      <c r="O3826">
        <v>105676671</v>
      </c>
      <c r="P3826">
        <v>0</v>
      </c>
      <c r="Q3826" t="s">
        <v>5651</v>
      </c>
      <c r="R3826" t="s">
        <v>3166</v>
      </c>
      <c r="S3826" t="s">
        <v>3409</v>
      </c>
      <c r="T3826" t="s">
        <v>5652</v>
      </c>
      <c r="U3826" t="s">
        <v>9403</v>
      </c>
      <c r="V3826" t="s">
        <v>9404</v>
      </c>
      <c r="W3826" t="s">
        <v>588</v>
      </c>
      <c r="X3826" t="str">
        <f t="shared" si="59"/>
        <v>Inversión</v>
      </c>
      <c r="Y3826" t="s">
        <v>626</v>
      </c>
    </row>
    <row r="3827" spans="1:25" x14ac:dyDescent="0.2">
      <c r="A3827" t="s">
        <v>3178</v>
      </c>
      <c r="B3827" t="s">
        <v>5168</v>
      </c>
      <c r="C3827" s="71" t="s">
        <v>5653</v>
      </c>
      <c r="D3827" t="s">
        <v>583</v>
      </c>
      <c r="E3827" t="s">
        <v>584</v>
      </c>
      <c r="F3827" t="s">
        <v>3144</v>
      </c>
      <c r="G3827" t="s">
        <v>585</v>
      </c>
      <c r="H3827" t="s">
        <v>188</v>
      </c>
      <c r="I3827" t="s">
        <v>143</v>
      </c>
      <c r="J3827" t="s">
        <v>48</v>
      </c>
      <c r="K3827" t="s">
        <v>596</v>
      </c>
      <c r="L3827" t="s">
        <v>39</v>
      </c>
      <c r="M3827">
        <v>80634026</v>
      </c>
      <c r="N3827">
        <v>-1466073</v>
      </c>
      <c r="O3827">
        <v>79167953</v>
      </c>
      <c r="P3827">
        <v>0</v>
      </c>
      <c r="Q3827" t="s">
        <v>650</v>
      </c>
      <c r="R3827" t="s">
        <v>4209</v>
      </c>
      <c r="S3827" t="s">
        <v>5654</v>
      </c>
      <c r="T3827" t="s">
        <v>5655</v>
      </c>
      <c r="U3827" t="s">
        <v>9405</v>
      </c>
      <c r="V3827" t="s">
        <v>9406</v>
      </c>
      <c r="W3827" t="s">
        <v>588</v>
      </c>
      <c r="X3827" t="str">
        <f t="shared" si="59"/>
        <v>Funcionamiento</v>
      </c>
      <c r="Y3827" t="s">
        <v>585</v>
      </c>
    </row>
    <row r="3828" spans="1:25" x14ac:dyDescent="0.2">
      <c r="A3828" t="s">
        <v>3265</v>
      </c>
      <c r="B3828" t="s">
        <v>5168</v>
      </c>
      <c r="C3828" s="71" t="s">
        <v>5656</v>
      </c>
      <c r="D3828" t="s">
        <v>583</v>
      </c>
      <c r="E3828" t="s">
        <v>584</v>
      </c>
      <c r="F3828" t="s">
        <v>3144</v>
      </c>
      <c r="G3828" t="s">
        <v>585</v>
      </c>
      <c r="H3828" t="s">
        <v>608</v>
      </c>
      <c r="I3828" t="s">
        <v>609</v>
      </c>
      <c r="J3828" t="s">
        <v>48</v>
      </c>
      <c r="K3828" t="s">
        <v>596</v>
      </c>
      <c r="L3828" t="s">
        <v>39</v>
      </c>
      <c r="M3828">
        <v>84299209</v>
      </c>
      <c r="N3828">
        <v>-9285130</v>
      </c>
      <c r="O3828">
        <v>75014079</v>
      </c>
      <c r="P3828">
        <v>0</v>
      </c>
      <c r="Q3828" t="s">
        <v>651</v>
      </c>
      <c r="R3828" t="s">
        <v>3066</v>
      </c>
      <c r="S3828" t="s">
        <v>4866</v>
      </c>
      <c r="T3828" t="s">
        <v>5657</v>
      </c>
      <c r="U3828" t="s">
        <v>11694</v>
      </c>
      <c r="V3828" t="s">
        <v>11695</v>
      </c>
      <c r="W3828" t="s">
        <v>588</v>
      </c>
      <c r="X3828" t="str">
        <f t="shared" si="59"/>
        <v>Funcionamiento</v>
      </c>
      <c r="Y3828" t="s">
        <v>585</v>
      </c>
    </row>
    <row r="3829" spans="1:25" x14ac:dyDescent="0.2">
      <c r="A3829" t="s">
        <v>3184</v>
      </c>
      <c r="B3829" t="s">
        <v>5168</v>
      </c>
      <c r="C3829" s="71" t="s">
        <v>5658</v>
      </c>
      <c r="D3829" t="s">
        <v>583</v>
      </c>
      <c r="E3829" t="s">
        <v>584</v>
      </c>
      <c r="F3829" t="s">
        <v>3144</v>
      </c>
      <c r="G3829" t="s">
        <v>585</v>
      </c>
      <c r="H3829" t="s">
        <v>188</v>
      </c>
      <c r="I3829" t="s">
        <v>143</v>
      </c>
      <c r="J3829" t="s">
        <v>48</v>
      </c>
      <c r="K3829" t="s">
        <v>596</v>
      </c>
      <c r="L3829" t="s">
        <v>39</v>
      </c>
      <c r="M3829">
        <v>84299209</v>
      </c>
      <c r="N3829">
        <v>-4886911</v>
      </c>
      <c r="O3829">
        <v>79412298</v>
      </c>
      <c r="P3829">
        <v>0</v>
      </c>
      <c r="Q3829" t="s">
        <v>652</v>
      </c>
      <c r="R3829" t="s">
        <v>3073</v>
      </c>
      <c r="S3829" t="s">
        <v>5659</v>
      </c>
      <c r="T3829" t="s">
        <v>5660</v>
      </c>
      <c r="U3829" t="s">
        <v>9407</v>
      </c>
      <c r="V3829" t="s">
        <v>9408</v>
      </c>
      <c r="W3829" t="s">
        <v>588</v>
      </c>
      <c r="X3829" t="str">
        <f t="shared" si="59"/>
        <v>Funcionamiento</v>
      </c>
      <c r="Y3829" t="s">
        <v>585</v>
      </c>
    </row>
    <row r="3830" spans="1:25" x14ac:dyDescent="0.2">
      <c r="A3830" t="s">
        <v>3272</v>
      </c>
      <c r="B3830" t="s">
        <v>5168</v>
      </c>
      <c r="C3830" s="71" t="s">
        <v>5661</v>
      </c>
      <c r="D3830" t="s">
        <v>583</v>
      </c>
      <c r="E3830" t="s">
        <v>584</v>
      </c>
      <c r="F3830" t="s">
        <v>3144</v>
      </c>
      <c r="G3830" t="s">
        <v>585</v>
      </c>
      <c r="H3830" t="s">
        <v>188</v>
      </c>
      <c r="I3830" t="s">
        <v>143</v>
      </c>
      <c r="J3830" t="s">
        <v>48</v>
      </c>
      <c r="K3830" t="s">
        <v>596</v>
      </c>
      <c r="L3830" t="s">
        <v>39</v>
      </c>
      <c r="M3830">
        <v>64286035</v>
      </c>
      <c r="N3830">
        <v>-13788889</v>
      </c>
      <c r="O3830">
        <v>50497146</v>
      </c>
      <c r="P3830">
        <v>0</v>
      </c>
      <c r="Q3830" t="s">
        <v>653</v>
      </c>
      <c r="R3830" t="s">
        <v>3640</v>
      </c>
      <c r="S3830" t="s">
        <v>5662</v>
      </c>
      <c r="T3830" t="s">
        <v>5663</v>
      </c>
      <c r="U3830" t="s">
        <v>11696</v>
      </c>
      <c r="V3830" t="s">
        <v>11697</v>
      </c>
      <c r="W3830" t="s">
        <v>588</v>
      </c>
      <c r="X3830" t="str">
        <f t="shared" si="59"/>
        <v>Funcionamiento</v>
      </c>
      <c r="Y3830" t="s">
        <v>585</v>
      </c>
    </row>
    <row r="3831" spans="1:25" x14ac:dyDescent="0.2">
      <c r="A3831" t="s">
        <v>3278</v>
      </c>
      <c r="B3831" t="s">
        <v>5168</v>
      </c>
      <c r="C3831" s="71" t="s">
        <v>5664</v>
      </c>
      <c r="D3831" t="s">
        <v>583</v>
      </c>
      <c r="E3831" t="s">
        <v>584</v>
      </c>
      <c r="F3831" t="s">
        <v>3144</v>
      </c>
      <c r="G3831" t="s">
        <v>585</v>
      </c>
      <c r="H3831" t="s">
        <v>188</v>
      </c>
      <c r="I3831" t="s">
        <v>143</v>
      </c>
      <c r="J3831" t="s">
        <v>48</v>
      </c>
      <c r="K3831" t="s">
        <v>596</v>
      </c>
      <c r="L3831" t="s">
        <v>39</v>
      </c>
      <c r="M3831">
        <v>64286035</v>
      </c>
      <c r="N3831">
        <v>-6149099</v>
      </c>
      <c r="O3831">
        <v>58136936</v>
      </c>
      <c r="P3831">
        <v>0</v>
      </c>
      <c r="Q3831" t="s">
        <v>654</v>
      </c>
      <c r="R3831" t="s">
        <v>3206</v>
      </c>
      <c r="S3831" t="s">
        <v>5665</v>
      </c>
      <c r="T3831" t="s">
        <v>5666</v>
      </c>
      <c r="U3831" t="s">
        <v>11698</v>
      </c>
      <c r="V3831" t="s">
        <v>11699</v>
      </c>
      <c r="W3831" t="s">
        <v>588</v>
      </c>
      <c r="X3831" t="str">
        <f t="shared" si="59"/>
        <v>Funcionamiento</v>
      </c>
      <c r="Y3831" t="s">
        <v>585</v>
      </c>
    </row>
    <row r="3832" spans="1:25" x14ac:dyDescent="0.2">
      <c r="A3832" t="s">
        <v>3060</v>
      </c>
      <c r="B3832" t="s">
        <v>5168</v>
      </c>
      <c r="C3832" s="71" t="s">
        <v>5667</v>
      </c>
      <c r="D3832" t="s">
        <v>583</v>
      </c>
      <c r="E3832" t="s">
        <v>584</v>
      </c>
      <c r="F3832" t="s">
        <v>3144</v>
      </c>
      <c r="G3832" t="s">
        <v>585</v>
      </c>
      <c r="H3832" t="s">
        <v>188</v>
      </c>
      <c r="I3832" t="s">
        <v>143</v>
      </c>
      <c r="J3832" t="s">
        <v>48</v>
      </c>
      <c r="K3832" t="s">
        <v>596</v>
      </c>
      <c r="L3832" t="s">
        <v>39</v>
      </c>
      <c r="M3832">
        <v>64286035</v>
      </c>
      <c r="N3832">
        <v>-6335435</v>
      </c>
      <c r="O3832">
        <v>57950600</v>
      </c>
      <c r="P3832">
        <v>0</v>
      </c>
      <c r="Q3832" t="s">
        <v>655</v>
      </c>
      <c r="R3832" t="s">
        <v>3882</v>
      </c>
      <c r="S3832" t="s">
        <v>5668</v>
      </c>
      <c r="T3832" t="s">
        <v>5669</v>
      </c>
      <c r="U3832" t="s">
        <v>11700</v>
      </c>
      <c r="V3832" t="s">
        <v>11701</v>
      </c>
      <c r="W3832" t="s">
        <v>588</v>
      </c>
      <c r="X3832" t="str">
        <f t="shared" si="59"/>
        <v>Funcionamiento</v>
      </c>
      <c r="Y3832" t="s">
        <v>585</v>
      </c>
    </row>
    <row r="3833" spans="1:25" x14ac:dyDescent="0.2">
      <c r="A3833" t="s">
        <v>3285</v>
      </c>
      <c r="B3833" t="s">
        <v>5168</v>
      </c>
      <c r="C3833" s="71" t="s">
        <v>5670</v>
      </c>
      <c r="D3833" t="s">
        <v>583</v>
      </c>
      <c r="E3833" t="s">
        <v>584</v>
      </c>
      <c r="F3833" t="s">
        <v>3144</v>
      </c>
      <c r="G3833" t="s">
        <v>585</v>
      </c>
      <c r="H3833" t="s">
        <v>188</v>
      </c>
      <c r="I3833" t="s">
        <v>143</v>
      </c>
      <c r="J3833" t="s">
        <v>48</v>
      </c>
      <c r="K3833" t="s">
        <v>596</v>
      </c>
      <c r="L3833" t="s">
        <v>39</v>
      </c>
      <c r="M3833">
        <v>64286035</v>
      </c>
      <c r="N3833">
        <v>-9875826</v>
      </c>
      <c r="O3833">
        <v>54410209</v>
      </c>
      <c r="P3833">
        <v>0</v>
      </c>
      <c r="Q3833" t="s">
        <v>656</v>
      </c>
      <c r="R3833" t="s">
        <v>3504</v>
      </c>
      <c r="S3833" t="s">
        <v>4453</v>
      </c>
      <c r="T3833" t="s">
        <v>5671</v>
      </c>
      <c r="U3833" t="s">
        <v>11702</v>
      </c>
      <c r="V3833" t="s">
        <v>11703</v>
      </c>
      <c r="W3833" t="s">
        <v>588</v>
      </c>
      <c r="X3833" t="str">
        <f t="shared" si="59"/>
        <v>Funcionamiento</v>
      </c>
      <c r="Y3833" t="s">
        <v>585</v>
      </c>
    </row>
    <row r="3834" spans="1:25" x14ac:dyDescent="0.2">
      <c r="A3834" t="s">
        <v>3291</v>
      </c>
      <c r="B3834" t="s">
        <v>5168</v>
      </c>
      <c r="C3834" s="71" t="s">
        <v>5672</v>
      </c>
      <c r="D3834" t="s">
        <v>583</v>
      </c>
      <c r="E3834" t="s">
        <v>584</v>
      </c>
      <c r="F3834" t="s">
        <v>3144</v>
      </c>
      <c r="G3834" t="s">
        <v>585</v>
      </c>
      <c r="H3834" t="s">
        <v>188</v>
      </c>
      <c r="I3834" t="s">
        <v>143</v>
      </c>
      <c r="J3834" t="s">
        <v>48</v>
      </c>
      <c r="K3834" t="s">
        <v>596</v>
      </c>
      <c r="L3834" t="s">
        <v>39</v>
      </c>
      <c r="M3834">
        <v>64286035</v>
      </c>
      <c r="N3834">
        <v>-3726727</v>
      </c>
      <c r="O3834">
        <v>60559308</v>
      </c>
      <c r="P3834">
        <v>0</v>
      </c>
      <c r="Q3834" t="s">
        <v>657</v>
      </c>
      <c r="R3834" t="s">
        <v>3750</v>
      </c>
      <c r="S3834" t="s">
        <v>3098</v>
      </c>
      <c r="T3834" t="s">
        <v>5513</v>
      </c>
      <c r="U3834" t="s">
        <v>11704</v>
      </c>
      <c r="V3834" t="s">
        <v>9409</v>
      </c>
      <c r="W3834" t="s">
        <v>588</v>
      </c>
      <c r="X3834" t="str">
        <f t="shared" si="59"/>
        <v>Funcionamiento</v>
      </c>
      <c r="Y3834" t="s">
        <v>585</v>
      </c>
    </row>
    <row r="3835" spans="1:25" x14ac:dyDescent="0.2">
      <c r="A3835" t="s">
        <v>3201</v>
      </c>
      <c r="B3835" t="s">
        <v>4195</v>
      </c>
      <c r="C3835" s="71" t="s">
        <v>5673</v>
      </c>
      <c r="D3835" t="s">
        <v>583</v>
      </c>
      <c r="E3835" t="s">
        <v>584</v>
      </c>
      <c r="F3835" t="s">
        <v>3144</v>
      </c>
      <c r="G3835" t="s">
        <v>585</v>
      </c>
      <c r="H3835" t="s">
        <v>438</v>
      </c>
      <c r="I3835" t="s">
        <v>508</v>
      </c>
      <c r="J3835" t="s">
        <v>37</v>
      </c>
      <c r="K3835" t="s">
        <v>586</v>
      </c>
      <c r="L3835" t="s">
        <v>39</v>
      </c>
      <c r="M3835">
        <v>22848776</v>
      </c>
      <c r="N3835">
        <v>1618455</v>
      </c>
      <c r="O3835">
        <v>24467231</v>
      </c>
      <c r="P3835">
        <v>0</v>
      </c>
      <c r="Q3835" t="s">
        <v>658</v>
      </c>
      <c r="R3835" t="s">
        <v>3257</v>
      </c>
      <c r="S3835" t="s">
        <v>5674</v>
      </c>
      <c r="T3835" t="s">
        <v>5675</v>
      </c>
      <c r="U3835" t="s">
        <v>9410</v>
      </c>
      <c r="V3835" t="s">
        <v>9411</v>
      </c>
      <c r="W3835" t="s">
        <v>588</v>
      </c>
      <c r="X3835" t="str">
        <f t="shared" si="59"/>
        <v>Inversión</v>
      </c>
      <c r="Y3835" t="s">
        <v>585</v>
      </c>
    </row>
    <row r="3836" spans="1:25" x14ac:dyDescent="0.2">
      <c r="A3836" t="s">
        <v>3066</v>
      </c>
      <c r="B3836" t="s">
        <v>4195</v>
      </c>
      <c r="C3836" s="71" t="s">
        <v>5676</v>
      </c>
      <c r="D3836" t="s">
        <v>583</v>
      </c>
      <c r="E3836" t="s">
        <v>584</v>
      </c>
      <c r="F3836" t="s">
        <v>3144</v>
      </c>
      <c r="G3836" t="s">
        <v>585</v>
      </c>
      <c r="H3836" t="s">
        <v>438</v>
      </c>
      <c r="I3836" t="s">
        <v>508</v>
      </c>
      <c r="J3836" t="s">
        <v>37</v>
      </c>
      <c r="K3836" t="s">
        <v>586</v>
      </c>
      <c r="L3836" t="s">
        <v>39</v>
      </c>
      <c r="M3836">
        <v>38651840</v>
      </c>
      <c r="N3836">
        <v>12561848</v>
      </c>
      <c r="O3836">
        <v>51213688</v>
      </c>
      <c r="P3836">
        <v>0</v>
      </c>
      <c r="Q3836" t="s">
        <v>5677</v>
      </c>
      <c r="R3836" t="s">
        <v>3701</v>
      </c>
      <c r="S3836" t="s">
        <v>5678</v>
      </c>
      <c r="T3836" t="s">
        <v>5679</v>
      </c>
      <c r="U3836" t="s">
        <v>11705</v>
      </c>
      <c r="V3836" t="s">
        <v>11706</v>
      </c>
      <c r="W3836" t="s">
        <v>588</v>
      </c>
      <c r="X3836" t="str">
        <f t="shared" si="59"/>
        <v>Inversión</v>
      </c>
      <c r="Y3836" t="s">
        <v>585</v>
      </c>
    </row>
    <row r="3837" spans="1:25" x14ac:dyDescent="0.2">
      <c r="A3837" t="s">
        <v>3073</v>
      </c>
      <c r="B3837" t="s">
        <v>4195</v>
      </c>
      <c r="C3837" s="71" t="s">
        <v>5680</v>
      </c>
      <c r="D3837" t="s">
        <v>583</v>
      </c>
      <c r="E3837" t="s">
        <v>584</v>
      </c>
      <c r="F3837" t="s">
        <v>3144</v>
      </c>
      <c r="G3837" t="s">
        <v>585</v>
      </c>
      <c r="H3837" t="s">
        <v>438</v>
      </c>
      <c r="I3837" t="s">
        <v>508</v>
      </c>
      <c r="J3837" t="s">
        <v>37</v>
      </c>
      <c r="K3837" t="s">
        <v>586</v>
      </c>
      <c r="L3837" t="s">
        <v>39</v>
      </c>
      <c r="M3837">
        <v>51910320</v>
      </c>
      <c r="N3837">
        <v>13626459</v>
      </c>
      <c r="O3837">
        <v>65536779</v>
      </c>
      <c r="P3837">
        <v>0</v>
      </c>
      <c r="Q3837" t="s">
        <v>659</v>
      </c>
      <c r="R3837" t="s">
        <v>4318</v>
      </c>
      <c r="S3837" t="s">
        <v>3168</v>
      </c>
      <c r="T3837" t="s">
        <v>5681</v>
      </c>
      <c r="U3837" t="s">
        <v>11707</v>
      </c>
      <c r="V3837" t="s">
        <v>11708</v>
      </c>
      <c r="W3837" t="s">
        <v>588</v>
      </c>
      <c r="X3837" t="str">
        <f t="shared" si="59"/>
        <v>Inversión</v>
      </c>
      <c r="Y3837" t="s">
        <v>585</v>
      </c>
    </row>
    <row r="3838" spans="1:25" x14ac:dyDescent="0.2">
      <c r="A3838" t="s">
        <v>3299</v>
      </c>
      <c r="B3838" t="s">
        <v>4195</v>
      </c>
      <c r="C3838" s="71" t="s">
        <v>5682</v>
      </c>
      <c r="D3838" t="s">
        <v>583</v>
      </c>
      <c r="E3838" t="s">
        <v>584</v>
      </c>
      <c r="F3838" t="s">
        <v>3144</v>
      </c>
      <c r="G3838" t="s">
        <v>585</v>
      </c>
      <c r="H3838" t="s">
        <v>438</v>
      </c>
      <c r="I3838" t="s">
        <v>508</v>
      </c>
      <c r="J3838" t="s">
        <v>37</v>
      </c>
      <c r="K3838" t="s">
        <v>586</v>
      </c>
      <c r="L3838" t="s">
        <v>39</v>
      </c>
      <c r="M3838">
        <v>28273680</v>
      </c>
      <c r="N3838">
        <v>8717718</v>
      </c>
      <c r="O3838">
        <v>36991398</v>
      </c>
      <c r="P3838">
        <v>0</v>
      </c>
      <c r="Q3838" t="s">
        <v>660</v>
      </c>
      <c r="R3838" t="s">
        <v>3350</v>
      </c>
      <c r="S3838" t="s">
        <v>5683</v>
      </c>
      <c r="T3838" t="s">
        <v>5684</v>
      </c>
      <c r="U3838" t="s">
        <v>9412</v>
      </c>
      <c r="V3838" t="s">
        <v>9413</v>
      </c>
      <c r="W3838" t="s">
        <v>5685</v>
      </c>
      <c r="X3838" t="str">
        <f t="shared" si="59"/>
        <v>Inversión</v>
      </c>
      <c r="Y3838" t="s">
        <v>585</v>
      </c>
    </row>
    <row r="3839" spans="1:25" x14ac:dyDescent="0.2">
      <c r="A3839" t="s">
        <v>3640</v>
      </c>
      <c r="B3839" t="s">
        <v>4195</v>
      </c>
      <c r="C3839" s="71" t="s">
        <v>5686</v>
      </c>
      <c r="D3839" t="s">
        <v>583</v>
      </c>
      <c r="E3839" t="s">
        <v>584</v>
      </c>
      <c r="F3839" t="s">
        <v>3144</v>
      </c>
      <c r="G3839" t="s">
        <v>585</v>
      </c>
      <c r="H3839" t="s">
        <v>438</v>
      </c>
      <c r="I3839" t="s">
        <v>508</v>
      </c>
      <c r="J3839" t="s">
        <v>37</v>
      </c>
      <c r="K3839" t="s">
        <v>586</v>
      </c>
      <c r="L3839" t="s">
        <v>39</v>
      </c>
      <c r="M3839">
        <v>51910320</v>
      </c>
      <c r="N3839">
        <v>15140510</v>
      </c>
      <c r="O3839">
        <v>67050830</v>
      </c>
      <c r="P3839">
        <v>0</v>
      </c>
      <c r="Q3839" t="s">
        <v>661</v>
      </c>
      <c r="R3839" t="s">
        <v>4613</v>
      </c>
      <c r="S3839" t="s">
        <v>5687</v>
      </c>
      <c r="T3839" t="s">
        <v>5688</v>
      </c>
      <c r="U3839" t="s">
        <v>9414</v>
      </c>
      <c r="V3839" t="s">
        <v>9415</v>
      </c>
      <c r="W3839" t="s">
        <v>5689</v>
      </c>
      <c r="X3839" t="str">
        <f t="shared" si="59"/>
        <v>Inversión</v>
      </c>
      <c r="Y3839" t="s">
        <v>585</v>
      </c>
    </row>
    <row r="3840" spans="1:25" x14ac:dyDescent="0.2">
      <c r="A3840" t="s">
        <v>3216</v>
      </c>
      <c r="B3840" t="s">
        <v>4195</v>
      </c>
      <c r="C3840" s="71" t="s">
        <v>5690</v>
      </c>
      <c r="D3840" t="s">
        <v>583</v>
      </c>
      <c r="E3840" t="s">
        <v>584</v>
      </c>
      <c r="F3840" t="s">
        <v>3144</v>
      </c>
      <c r="G3840" t="s">
        <v>585</v>
      </c>
      <c r="H3840" t="s">
        <v>438</v>
      </c>
      <c r="I3840" t="s">
        <v>508</v>
      </c>
      <c r="J3840" t="s">
        <v>37</v>
      </c>
      <c r="K3840" t="s">
        <v>586</v>
      </c>
      <c r="L3840" t="s">
        <v>39</v>
      </c>
      <c r="M3840">
        <v>51910320</v>
      </c>
      <c r="N3840">
        <v>9300599</v>
      </c>
      <c r="O3840">
        <v>61210919</v>
      </c>
      <c r="P3840">
        <v>0</v>
      </c>
      <c r="Q3840" t="s">
        <v>662</v>
      </c>
      <c r="R3840" t="s">
        <v>3993</v>
      </c>
      <c r="S3840" t="s">
        <v>5691</v>
      </c>
      <c r="T3840" t="s">
        <v>5692</v>
      </c>
      <c r="U3840" t="s">
        <v>9416</v>
      </c>
      <c r="V3840" t="s">
        <v>9417</v>
      </c>
      <c r="W3840" t="s">
        <v>588</v>
      </c>
      <c r="X3840" t="str">
        <f t="shared" si="59"/>
        <v>Inversión</v>
      </c>
      <c r="Y3840" t="s">
        <v>585</v>
      </c>
    </row>
    <row r="3841" spans="1:25" x14ac:dyDescent="0.2">
      <c r="A3841" t="s">
        <v>3206</v>
      </c>
      <c r="B3841" t="s">
        <v>4195</v>
      </c>
      <c r="C3841" s="71" t="s">
        <v>5693</v>
      </c>
      <c r="D3841" t="s">
        <v>583</v>
      </c>
      <c r="E3841" t="s">
        <v>584</v>
      </c>
      <c r="F3841" t="s">
        <v>3144</v>
      </c>
      <c r="G3841" t="s">
        <v>585</v>
      </c>
      <c r="H3841" t="s">
        <v>438</v>
      </c>
      <c r="I3841" t="s">
        <v>508</v>
      </c>
      <c r="J3841" t="s">
        <v>37</v>
      </c>
      <c r="K3841" t="s">
        <v>586</v>
      </c>
      <c r="L3841" t="s">
        <v>39</v>
      </c>
      <c r="M3841">
        <v>44720720</v>
      </c>
      <c r="N3841">
        <v>0</v>
      </c>
      <c r="O3841">
        <v>44720720</v>
      </c>
      <c r="P3841">
        <v>0</v>
      </c>
      <c r="Q3841" t="s">
        <v>663</v>
      </c>
      <c r="R3841" t="s">
        <v>3544</v>
      </c>
      <c r="S3841" t="s">
        <v>5694</v>
      </c>
      <c r="T3841" t="s">
        <v>5695</v>
      </c>
      <c r="U3841" t="s">
        <v>9418</v>
      </c>
      <c r="V3841" t="s">
        <v>9419</v>
      </c>
      <c r="W3841" t="s">
        <v>588</v>
      </c>
      <c r="X3841" t="str">
        <f t="shared" si="59"/>
        <v>Inversión</v>
      </c>
      <c r="Y3841" t="s">
        <v>585</v>
      </c>
    </row>
    <row r="3842" spans="1:25" x14ac:dyDescent="0.2">
      <c r="A3842" t="s">
        <v>3882</v>
      </c>
      <c r="B3842" t="s">
        <v>4195</v>
      </c>
      <c r="C3842" s="71" t="s">
        <v>5696</v>
      </c>
      <c r="D3842" t="s">
        <v>583</v>
      </c>
      <c r="E3842" t="s">
        <v>584</v>
      </c>
      <c r="F3842" t="s">
        <v>3144</v>
      </c>
      <c r="G3842" t="s">
        <v>585</v>
      </c>
      <c r="H3842" t="s">
        <v>438</v>
      </c>
      <c r="I3842" t="s">
        <v>508</v>
      </c>
      <c r="J3842" t="s">
        <v>37</v>
      </c>
      <c r="K3842" t="s">
        <v>586</v>
      </c>
      <c r="L3842" t="s">
        <v>39</v>
      </c>
      <c r="M3842">
        <v>20749384</v>
      </c>
      <c r="N3842">
        <v>5533169</v>
      </c>
      <c r="O3842">
        <v>26282553</v>
      </c>
      <c r="P3842">
        <v>0</v>
      </c>
      <c r="Q3842" t="s">
        <v>664</v>
      </c>
      <c r="R3842" t="s">
        <v>3617</v>
      </c>
      <c r="S3842" t="s">
        <v>5697</v>
      </c>
      <c r="T3842" t="s">
        <v>5698</v>
      </c>
      <c r="U3842" t="s">
        <v>11709</v>
      </c>
      <c r="V3842" t="s">
        <v>9420</v>
      </c>
      <c r="W3842" t="s">
        <v>588</v>
      </c>
      <c r="X3842" t="str">
        <f t="shared" ref="X3842:X3905" si="60">IF(LEFT(H3842,1)="C","Inversión","Funcionamiento")</f>
        <v>Inversión</v>
      </c>
      <c r="Y3842" t="s">
        <v>585</v>
      </c>
    </row>
    <row r="3843" spans="1:25" x14ac:dyDescent="0.2">
      <c r="A3843" t="s">
        <v>3504</v>
      </c>
      <c r="B3843" t="s">
        <v>4195</v>
      </c>
      <c r="C3843" s="71" t="s">
        <v>5699</v>
      </c>
      <c r="D3843" t="s">
        <v>583</v>
      </c>
      <c r="E3843" t="s">
        <v>584</v>
      </c>
      <c r="F3843" t="s">
        <v>3144</v>
      </c>
      <c r="G3843" t="s">
        <v>585</v>
      </c>
      <c r="H3843" t="s">
        <v>438</v>
      </c>
      <c r="I3843" t="s">
        <v>508</v>
      </c>
      <c r="J3843" t="s">
        <v>37</v>
      </c>
      <c r="K3843" t="s">
        <v>586</v>
      </c>
      <c r="L3843" t="s">
        <v>39</v>
      </c>
      <c r="M3843">
        <v>76623568</v>
      </c>
      <c r="N3843">
        <v>23625600</v>
      </c>
      <c r="O3843">
        <v>100249168</v>
      </c>
      <c r="P3843">
        <v>0</v>
      </c>
      <c r="Q3843" t="s">
        <v>665</v>
      </c>
      <c r="R3843" t="s">
        <v>3207</v>
      </c>
      <c r="S3843" t="s">
        <v>5358</v>
      </c>
      <c r="T3843" t="s">
        <v>5700</v>
      </c>
      <c r="U3843" t="s">
        <v>11710</v>
      </c>
      <c r="V3843" t="s">
        <v>9421</v>
      </c>
      <c r="W3843" t="s">
        <v>588</v>
      </c>
      <c r="X3843" t="str">
        <f t="shared" si="60"/>
        <v>Inversión</v>
      </c>
      <c r="Y3843" t="s">
        <v>585</v>
      </c>
    </row>
    <row r="3844" spans="1:25" x14ac:dyDescent="0.2">
      <c r="A3844" t="s">
        <v>3230</v>
      </c>
      <c r="B3844" t="s">
        <v>4195</v>
      </c>
      <c r="C3844" s="71" t="s">
        <v>5701</v>
      </c>
      <c r="D3844" t="s">
        <v>583</v>
      </c>
      <c r="E3844" t="s">
        <v>584</v>
      </c>
      <c r="F3844" t="s">
        <v>3144</v>
      </c>
      <c r="G3844" t="s">
        <v>585</v>
      </c>
      <c r="H3844" t="s">
        <v>438</v>
      </c>
      <c r="I3844" t="s">
        <v>508</v>
      </c>
      <c r="J3844" t="s">
        <v>37</v>
      </c>
      <c r="K3844" t="s">
        <v>586</v>
      </c>
      <c r="L3844" t="s">
        <v>39</v>
      </c>
      <c r="M3844">
        <v>44720720</v>
      </c>
      <c r="N3844">
        <v>9130480</v>
      </c>
      <c r="O3844">
        <v>53851200</v>
      </c>
      <c r="P3844">
        <v>0</v>
      </c>
      <c r="Q3844" t="s">
        <v>666</v>
      </c>
      <c r="R3844" t="s">
        <v>3300</v>
      </c>
      <c r="S3844" t="s">
        <v>5702</v>
      </c>
      <c r="T3844" t="s">
        <v>5703</v>
      </c>
      <c r="U3844" t="s">
        <v>9422</v>
      </c>
      <c r="V3844" t="s">
        <v>9423</v>
      </c>
      <c r="W3844" t="s">
        <v>588</v>
      </c>
      <c r="X3844" t="str">
        <f t="shared" si="60"/>
        <v>Inversión</v>
      </c>
      <c r="Y3844" t="s">
        <v>585</v>
      </c>
    </row>
    <row r="3845" spans="1:25" x14ac:dyDescent="0.2">
      <c r="A3845" t="s">
        <v>3750</v>
      </c>
      <c r="B3845" t="s">
        <v>4195</v>
      </c>
      <c r="C3845" s="71" t="s">
        <v>5704</v>
      </c>
      <c r="D3845" t="s">
        <v>583</v>
      </c>
      <c r="E3845" t="s">
        <v>644</v>
      </c>
      <c r="F3845" t="s">
        <v>3144</v>
      </c>
      <c r="G3845" t="s">
        <v>585</v>
      </c>
      <c r="H3845" t="s">
        <v>438</v>
      </c>
      <c r="I3845" t="s">
        <v>508</v>
      </c>
      <c r="J3845" t="s">
        <v>37</v>
      </c>
      <c r="K3845" t="s">
        <v>586</v>
      </c>
      <c r="L3845" t="s">
        <v>39</v>
      </c>
      <c r="M3845">
        <v>58642768</v>
      </c>
      <c r="N3845">
        <v>-58642768</v>
      </c>
      <c r="O3845">
        <v>0</v>
      </c>
      <c r="P3845">
        <v>0</v>
      </c>
      <c r="Q3845" t="s">
        <v>667</v>
      </c>
      <c r="R3845" t="s">
        <v>4491</v>
      </c>
      <c r="S3845" t="s">
        <v>588</v>
      </c>
      <c r="T3845" t="s">
        <v>588</v>
      </c>
      <c r="U3845" t="s">
        <v>588</v>
      </c>
      <c r="V3845" t="s">
        <v>588</v>
      </c>
      <c r="W3845" t="s">
        <v>588</v>
      </c>
      <c r="X3845" t="str">
        <f t="shared" si="60"/>
        <v>Inversión</v>
      </c>
      <c r="Y3845" t="s">
        <v>585</v>
      </c>
    </row>
    <row r="3846" spans="1:25" x14ac:dyDescent="0.2">
      <c r="A3846" t="s">
        <v>3755</v>
      </c>
      <c r="B3846" t="s">
        <v>4195</v>
      </c>
      <c r="C3846" s="71" t="s">
        <v>5705</v>
      </c>
      <c r="D3846" t="s">
        <v>583</v>
      </c>
      <c r="E3846" t="s">
        <v>584</v>
      </c>
      <c r="F3846" t="s">
        <v>3144</v>
      </c>
      <c r="G3846" t="s">
        <v>585</v>
      </c>
      <c r="H3846" t="s">
        <v>438</v>
      </c>
      <c r="I3846" t="s">
        <v>508</v>
      </c>
      <c r="J3846" t="s">
        <v>37</v>
      </c>
      <c r="K3846" t="s">
        <v>586</v>
      </c>
      <c r="L3846" t="s">
        <v>39</v>
      </c>
      <c r="M3846">
        <v>56547360</v>
      </c>
      <c r="N3846">
        <v>17199822</v>
      </c>
      <c r="O3846">
        <v>73747182</v>
      </c>
      <c r="P3846">
        <v>0</v>
      </c>
      <c r="Q3846" t="s">
        <v>668</v>
      </c>
      <c r="R3846" t="s">
        <v>3240</v>
      </c>
      <c r="S3846" t="s">
        <v>5706</v>
      </c>
      <c r="T3846" t="s">
        <v>5707</v>
      </c>
      <c r="U3846" t="s">
        <v>11711</v>
      </c>
      <c r="V3846" t="s">
        <v>11712</v>
      </c>
      <c r="W3846" t="s">
        <v>588</v>
      </c>
      <c r="X3846" t="str">
        <f t="shared" si="60"/>
        <v>Inversión</v>
      </c>
      <c r="Y3846" t="s">
        <v>585</v>
      </c>
    </row>
    <row r="3847" spans="1:25" x14ac:dyDescent="0.2">
      <c r="A3847" t="s">
        <v>3665</v>
      </c>
      <c r="B3847" t="s">
        <v>4195</v>
      </c>
      <c r="C3847" s="71" t="s">
        <v>5708</v>
      </c>
      <c r="D3847" t="s">
        <v>583</v>
      </c>
      <c r="E3847" t="s">
        <v>584</v>
      </c>
      <c r="F3847" t="s">
        <v>3144</v>
      </c>
      <c r="G3847" t="s">
        <v>585</v>
      </c>
      <c r="H3847" t="s">
        <v>438</v>
      </c>
      <c r="I3847" t="s">
        <v>508</v>
      </c>
      <c r="J3847" t="s">
        <v>37</v>
      </c>
      <c r="K3847" t="s">
        <v>586</v>
      </c>
      <c r="L3847" t="s">
        <v>39</v>
      </c>
      <c r="M3847">
        <v>103820640</v>
      </c>
      <c r="N3847">
        <v>28334383</v>
      </c>
      <c r="O3847">
        <v>132155023</v>
      </c>
      <c r="P3847">
        <v>0</v>
      </c>
      <c r="Q3847" t="s">
        <v>669</v>
      </c>
      <c r="R3847" t="s">
        <v>4790</v>
      </c>
      <c r="S3847" t="s">
        <v>5709</v>
      </c>
      <c r="T3847" t="s">
        <v>5710</v>
      </c>
      <c r="U3847" t="s">
        <v>9424</v>
      </c>
      <c r="V3847" t="s">
        <v>9425</v>
      </c>
      <c r="W3847" t="s">
        <v>588</v>
      </c>
      <c r="X3847" t="str">
        <f t="shared" si="60"/>
        <v>Inversión</v>
      </c>
      <c r="Y3847" t="s">
        <v>585</v>
      </c>
    </row>
    <row r="3848" spans="1:25" x14ac:dyDescent="0.2">
      <c r="A3848" t="s">
        <v>3212</v>
      </c>
      <c r="B3848" t="s">
        <v>4195</v>
      </c>
      <c r="C3848" s="71" t="s">
        <v>5711</v>
      </c>
      <c r="D3848" t="s">
        <v>583</v>
      </c>
      <c r="E3848" t="s">
        <v>584</v>
      </c>
      <c r="F3848" t="s">
        <v>3144</v>
      </c>
      <c r="G3848" t="s">
        <v>585</v>
      </c>
      <c r="H3848" t="s">
        <v>438</v>
      </c>
      <c r="I3848" t="s">
        <v>508</v>
      </c>
      <c r="J3848" t="s">
        <v>37</v>
      </c>
      <c r="K3848" t="s">
        <v>586</v>
      </c>
      <c r="L3848" t="s">
        <v>39</v>
      </c>
      <c r="M3848">
        <v>38651840</v>
      </c>
      <c r="N3848">
        <v>12883947</v>
      </c>
      <c r="O3848">
        <v>51535787</v>
      </c>
      <c r="P3848">
        <v>0</v>
      </c>
      <c r="Q3848" t="s">
        <v>670</v>
      </c>
      <c r="R3848" t="s">
        <v>3273</v>
      </c>
      <c r="S3848" t="s">
        <v>4384</v>
      </c>
      <c r="T3848" t="s">
        <v>5712</v>
      </c>
      <c r="U3848" t="s">
        <v>11713</v>
      </c>
      <c r="V3848" t="s">
        <v>11714</v>
      </c>
      <c r="W3848" t="s">
        <v>588</v>
      </c>
      <c r="X3848" t="str">
        <f t="shared" si="60"/>
        <v>Inversión</v>
      </c>
      <c r="Y3848" t="s">
        <v>585</v>
      </c>
    </row>
    <row r="3849" spans="1:25" x14ac:dyDescent="0.2">
      <c r="A3849" t="s">
        <v>3239</v>
      </c>
      <c r="B3849" t="s">
        <v>4195</v>
      </c>
      <c r="C3849" s="71" t="s">
        <v>5713</v>
      </c>
      <c r="D3849" t="s">
        <v>583</v>
      </c>
      <c r="E3849" t="s">
        <v>644</v>
      </c>
      <c r="F3849" t="s">
        <v>3144</v>
      </c>
      <c r="G3849" t="s">
        <v>585</v>
      </c>
      <c r="H3849" t="s">
        <v>438</v>
      </c>
      <c r="I3849" t="s">
        <v>508</v>
      </c>
      <c r="J3849" t="s">
        <v>37</v>
      </c>
      <c r="K3849" t="s">
        <v>586</v>
      </c>
      <c r="L3849" t="s">
        <v>39</v>
      </c>
      <c r="M3849">
        <v>44720720</v>
      </c>
      <c r="N3849">
        <v>-44720720</v>
      </c>
      <c r="O3849">
        <v>0</v>
      </c>
      <c r="P3849">
        <v>0</v>
      </c>
      <c r="Q3849" t="s">
        <v>671</v>
      </c>
      <c r="R3849" t="s">
        <v>3536</v>
      </c>
      <c r="S3849" t="s">
        <v>588</v>
      </c>
      <c r="T3849" t="s">
        <v>588</v>
      </c>
      <c r="U3849" t="s">
        <v>588</v>
      </c>
      <c r="V3849" t="s">
        <v>588</v>
      </c>
      <c r="W3849" t="s">
        <v>588</v>
      </c>
      <c r="X3849" t="str">
        <f t="shared" si="60"/>
        <v>Inversión</v>
      </c>
      <c r="Y3849" t="s">
        <v>585</v>
      </c>
    </row>
    <row r="3850" spans="1:25" x14ac:dyDescent="0.2">
      <c r="A3850" t="s">
        <v>3510</v>
      </c>
      <c r="B3850" t="s">
        <v>4195</v>
      </c>
      <c r="C3850" s="71" t="s">
        <v>5714</v>
      </c>
      <c r="D3850" t="s">
        <v>583</v>
      </c>
      <c r="E3850" t="s">
        <v>584</v>
      </c>
      <c r="F3850" t="s">
        <v>3144</v>
      </c>
      <c r="G3850" t="s">
        <v>585</v>
      </c>
      <c r="H3850" t="s">
        <v>438</v>
      </c>
      <c r="I3850" t="s">
        <v>508</v>
      </c>
      <c r="J3850" t="s">
        <v>37</v>
      </c>
      <c r="K3850" t="s">
        <v>586</v>
      </c>
      <c r="L3850" t="s">
        <v>39</v>
      </c>
      <c r="M3850">
        <v>85612368</v>
      </c>
      <c r="N3850">
        <v>28180738</v>
      </c>
      <c r="O3850">
        <v>113793106</v>
      </c>
      <c r="P3850">
        <v>0</v>
      </c>
      <c r="Q3850" t="s">
        <v>672</v>
      </c>
      <c r="R3850" t="s">
        <v>3256</v>
      </c>
      <c r="S3850" t="s">
        <v>3425</v>
      </c>
      <c r="T3850" t="s">
        <v>5715</v>
      </c>
      <c r="U3850" t="s">
        <v>11715</v>
      </c>
      <c r="V3850" t="s">
        <v>11716</v>
      </c>
      <c r="W3850" t="s">
        <v>588</v>
      </c>
      <c r="X3850" t="str">
        <f t="shared" si="60"/>
        <v>Inversión</v>
      </c>
      <c r="Y3850" t="s">
        <v>585</v>
      </c>
    </row>
    <row r="3851" spans="1:25" x14ac:dyDescent="0.2">
      <c r="A3851" t="s">
        <v>3398</v>
      </c>
      <c r="B3851" t="s">
        <v>4195</v>
      </c>
      <c r="C3851" s="71" t="s">
        <v>5716</v>
      </c>
      <c r="D3851" t="s">
        <v>583</v>
      </c>
      <c r="E3851" t="s">
        <v>584</v>
      </c>
      <c r="F3851" t="s">
        <v>3144</v>
      </c>
      <c r="G3851" t="s">
        <v>585</v>
      </c>
      <c r="H3851" t="s">
        <v>438</v>
      </c>
      <c r="I3851" t="s">
        <v>508</v>
      </c>
      <c r="J3851" t="s">
        <v>37</v>
      </c>
      <c r="K3851" t="s">
        <v>586</v>
      </c>
      <c r="L3851" t="s">
        <v>39</v>
      </c>
      <c r="M3851">
        <v>58642928</v>
      </c>
      <c r="N3851">
        <v>13683350</v>
      </c>
      <c r="O3851">
        <v>72326278</v>
      </c>
      <c r="P3851">
        <v>0</v>
      </c>
      <c r="Q3851" t="s">
        <v>673</v>
      </c>
      <c r="R3851" t="s">
        <v>3497</v>
      </c>
      <c r="S3851" t="s">
        <v>5717</v>
      </c>
      <c r="T3851" t="s">
        <v>5718</v>
      </c>
      <c r="U3851" t="s">
        <v>9426</v>
      </c>
      <c r="V3851" t="s">
        <v>9427</v>
      </c>
      <c r="W3851" t="s">
        <v>588</v>
      </c>
      <c r="X3851" t="str">
        <f t="shared" si="60"/>
        <v>Inversión</v>
      </c>
      <c r="Y3851" t="s">
        <v>585</v>
      </c>
    </row>
    <row r="3852" spans="1:25" x14ac:dyDescent="0.2">
      <c r="A3852" t="s">
        <v>3251</v>
      </c>
      <c r="B3852" t="s">
        <v>4195</v>
      </c>
      <c r="C3852" s="71" t="s">
        <v>5719</v>
      </c>
      <c r="D3852" t="s">
        <v>583</v>
      </c>
      <c r="E3852" t="s">
        <v>584</v>
      </c>
      <c r="F3852" t="s">
        <v>3144</v>
      </c>
      <c r="G3852" t="s">
        <v>585</v>
      </c>
      <c r="H3852" t="s">
        <v>164</v>
      </c>
      <c r="I3852" t="s">
        <v>118</v>
      </c>
      <c r="J3852" t="s">
        <v>37</v>
      </c>
      <c r="K3852" t="s">
        <v>586</v>
      </c>
      <c r="L3852" t="s">
        <v>39</v>
      </c>
      <c r="M3852">
        <v>990320</v>
      </c>
      <c r="N3852">
        <v>326641</v>
      </c>
      <c r="O3852">
        <v>1316961</v>
      </c>
      <c r="P3852">
        <v>0</v>
      </c>
      <c r="Q3852" t="s">
        <v>674</v>
      </c>
      <c r="R3852" t="s">
        <v>3573</v>
      </c>
      <c r="S3852" t="s">
        <v>3510</v>
      </c>
      <c r="T3852" t="s">
        <v>5720</v>
      </c>
      <c r="U3852" t="s">
        <v>5721</v>
      </c>
      <c r="V3852" t="s">
        <v>5722</v>
      </c>
      <c r="W3852" t="s">
        <v>588</v>
      </c>
      <c r="X3852" t="str">
        <f t="shared" si="60"/>
        <v>Funcionamiento</v>
      </c>
      <c r="Y3852" t="s">
        <v>585</v>
      </c>
    </row>
    <row r="3853" spans="1:25" x14ac:dyDescent="0.2">
      <c r="A3853" t="s">
        <v>3251</v>
      </c>
      <c r="B3853" t="s">
        <v>4195</v>
      </c>
      <c r="C3853" s="71" t="s">
        <v>5719</v>
      </c>
      <c r="D3853" t="s">
        <v>583</v>
      </c>
      <c r="E3853" t="s">
        <v>584</v>
      </c>
      <c r="F3853" t="s">
        <v>3144</v>
      </c>
      <c r="G3853" t="s">
        <v>585</v>
      </c>
      <c r="H3853" t="s">
        <v>166</v>
      </c>
      <c r="I3853" t="s">
        <v>120</v>
      </c>
      <c r="J3853" t="s">
        <v>37</v>
      </c>
      <c r="K3853" t="s">
        <v>586</v>
      </c>
      <c r="L3853" t="s">
        <v>39</v>
      </c>
      <c r="M3853">
        <v>35630</v>
      </c>
      <c r="N3853">
        <v>10480</v>
      </c>
      <c r="O3853">
        <v>46110</v>
      </c>
      <c r="P3853">
        <v>0</v>
      </c>
      <c r="Q3853" t="s">
        <v>674</v>
      </c>
      <c r="R3853" t="s">
        <v>3573</v>
      </c>
      <c r="S3853" t="s">
        <v>3510</v>
      </c>
      <c r="T3853" t="s">
        <v>5720</v>
      </c>
      <c r="U3853" t="s">
        <v>5721</v>
      </c>
      <c r="V3853" t="s">
        <v>5722</v>
      </c>
      <c r="W3853" t="s">
        <v>588</v>
      </c>
      <c r="X3853" t="str">
        <f t="shared" si="60"/>
        <v>Funcionamiento</v>
      </c>
      <c r="Y3853" t="s">
        <v>585</v>
      </c>
    </row>
    <row r="3854" spans="1:25" x14ac:dyDescent="0.2">
      <c r="A3854" t="s">
        <v>3514</v>
      </c>
      <c r="B3854" t="s">
        <v>4195</v>
      </c>
      <c r="C3854" s="71" t="s">
        <v>5723</v>
      </c>
      <c r="D3854" t="s">
        <v>583</v>
      </c>
      <c r="E3854" t="s">
        <v>584</v>
      </c>
      <c r="F3854" t="s">
        <v>5606</v>
      </c>
      <c r="G3854" t="s">
        <v>628</v>
      </c>
      <c r="H3854" t="s">
        <v>459</v>
      </c>
      <c r="I3854" t="s">
        <v>494</v>
      </c>
      <c r="J3854" t="s">
        <v>37</v>
      </c>
      <c r="K3854" t="s">
        <v>586</v>
      </c>
      <c r="L3854" t="s">
        <v>39</v>
      </c>
      <c r="M3854">
        <v>33114736</v>
      </c>
      <c r="N3854">
        <v>11590158</v>
      </c>
      <c r="O3854">
        <v>44704894</v>
      </c>
      <c r="P3854">
        <v>0</v>
      </c>
      <c r="Q3854" t="s">
        <v>675</v>
      </c>
      <c r="R3854" t="s">
        <v>3755</v>
      </c>
      <c r="S3854" t="s">
        <v>3123</v>
      </c>
      <c r="T3854" t="s">
        <v>5724</v>
      </c>
      <c r="U3854" t="s">
        <v>9428</v>
      </c>
      <c r="V3854" t="s">
        <v>9429</v>
      </c>
      <c r="W3854" t="s">
        <v>588</v>
      </c>
      <c r="X3854" t="str">
        <f t="shared" si="60"/>
        <v>Inversión</v>
      </c>
      <c r="Y3854" t="s">
        <v>628</v>
      </c>
    </row>
    <row r="3855" spans="1:25" x14ac:dyDescent="0.2">
      <c r="A3855" t="s">
        <v>4582</v>
      </c>
      <c r="B3855" t="s">
        <v>4195</v>
      </c>
      <c r="C3855" s="71" t="s">
        <v>5725</v>
      </c>
      <c r="D3855" t="s">
        <v>583</v>
      </c>
      <c r="E3855" t="s">
        <v>584</v>
      </c>
      <c r="F3855" t="s">
        <v>5606</v>
      </c>
      <c r="G3855" t="s">
        <v>628</v>
      </c>
      <c r="H3855" t="s">
        <v>459</v>
      </c>
      <c r="I3855" t="s">
        <v>494</v>
      </c>
      <c r="J3855" t="s">
        <v>37</v>
      </c>
      <c r="K3855" t="s">
        <v>586</v>
      </c>
      <c r="L3855" t="s">
        <v>39</v>
      </c>
      <c r="M3855">
        <v>20749384</v>
      </c>
      <c r="N3855">
        <v>7002917</v>
      </c>
      <c r="O3855">
        <v>27752301</v>
      </c>
      <c r="P3855">
        <v>0</v>
      </c>
      <c r="Q3855" t="s">
        <v>676</v>
      </c>
      <c r="R3855" t="s">
        <v>3665</v>
      </c>
      <c r="S3855" t="s">
        <v>5726</v>
      </c>
      <c r="T3855" t="s">
        <v>5727</v>
      </c>
      <c r="U3855" t="s">
        <v>9430</v>
      </c>
      <c r="V3855" t="s">
        <v>9431</v>
      </c>
      <c r="W3855" t="s">
        <v>588</v>
      </c>
      <c r="X3855" t="str">
        <f t="shared" si="60"/>
        <v>Inversión</v>
      </c>
      <c r="Y3855" t="s">
        <v>628</v>
      </c>
    </row>
    <row r="3856" spans="1:25" x14ac:dyDescent="0.2">
      <c r="A3856" t="s">
        <v>4745</v>
      </c>
      <c r="B3856" t="s">
        <v>4195</v>
      </c>
      <c r="C3856" s="71" t="s">
        <v>5728</v>
      </c>
      <c r="D3856" t="s">
        <v>583</v>
      </c>
      <c r="E3856" t="s">
        <v>584</v>
      </c>
      <c r="F3856" t="s">
        <v>5606</v>
      </c>
      <c r="G3856" t="s">
        <v>628</v>
      </c>
      <c r="H3856" t="s">
        <v>456</v>
      </c>
      <c r="I3856" t="s">
        <v>488</v>
      </c>
      <c r="J3856" t="s">
        <v>37</v>
      </c>
      <c r="K3856" t="s">
        <v>586</v>
      </c>
      <c r="L3856" t="s">
        <v>39</v>
      </c>
      <c r="M3856">
        <v>38651840</v>
      </c>
      <c r="N3856">
        <v>0</v>
      </c>
      <c r="O3856">
        <v>38651840</v>
      </c>
      <c r="P3856">
        <v>0</v>
      </c>
      <c r="Q3856" t="s">
        <v>677</v>
      </c>
      <c r="R3856" t="s">
        <v>3279</v>
      </c>
      <c r="S3856" t="s">
        <v>5729</v>
      </c>
      <c r="T3856" t="s">
        <v>5730</v>
      </c>
      <c r="U3856" t="s">
        <v>9432</v>
      </c>
      <c r="V3856" t="s">
        <v>9433</v>
      </c>
      <c r="W3856" t="s">
        <v>588</v>
      </c>
      <c r="X3856" t="str">
        <f t="shared" si="60"/>
        <v>Inversión</v>
      </c>
      <c r="Y3856" t="s">
        <v>628</v>
      </c>
    </row>
    <row r="3857" spans="1:25" x14ac:dyDescent="0.2">
      <c r="A3857" t="s">
        <v>3497</v>
      </c>
      <c r="B3857" t="s">
        <v>4195</v>
      </c>
      <c r="C3857" s="71" t="s">
        <v>5731</v>
      </c>
      <c r="D3857" t="s">
        <v>583</v>
      </c>
      <c r="E3857" t="s">
        <v>584</v>
      </c>
      <c r="F3857" t="s">
        <v>5606</v>
      </c>
      <c r="G3857" t="s">
        <v>628</v>
      </c>
      <c r="H3857" t="s">
        <v>459</v>
      </c>
      <c r="I3857" t="s">
        <v>494</v>
      </c>
      <c r="J3857" t="s">
        <v>37</v>
      </c>
      <c r="K3857" t="s">
        <v>586</v>
      </c>
      <c r="L3857" t="s">
        <v>39</v>
      </c>
      <c r="M3857">
        <v>33114736</v>
      </c>
      <c r="N3857">
        <v>11590158</v>
      </c>
      <c r="O3857">
        <v>44704894</v>
      </c>
      <c r="P3857">
        <v>0</v>
      </c>
      <c r="Q3857" t="s">
        <v>678</v>
      </c>
      <c r="R3857" t="s">
        <v>3409</v>
      </c>
      <c r="S3857" t="s">
        <v>5341</v>
      </c>
      <c r="T3857" t="s">
        <v>5732</v>
      </c>
      <c r="U3857" t="s">
        <v>9434</v>
      </c>
      <c r="V3857" t="s">
        <v>9435</v>
      </c>
      <c r="W3857" t="s">
        <v>588</v>
      </c>
      <c r="X3857" t="str">
        <f t="shared" si="60"/>
        <v>Inversión</v>
      </c>
      <c r="Y3857" t="s">
        <v>628</v>
      </c>
    </row>
    <row r="3858" spans="1:25" x14ac:dyDescent="0.2">
      <c r="A3858" t="s">
        <v>3256</v>
      </c>
      <c r="B3858" t="s">
        <v>4195</v>
      </c>
      <c r="C3858" s="71" t="s">
        <v>5733</v>
      </c>
      <c r="D3858" t="s">
        <v>583</v>
      </c>
      <c r="E3858" t="s">
        <v>584</v>
      </c>
      <c r="F3858" t="s">
        <v>5606</v>
      </c>
      <c r="G3858" t="s">
        <v>628</v>
      </c>
      <c r="H3858" t="s">
        <v>459</v>
      </c>
      <c r="I3858" t="s">
        <v>494</v>
      </c>
      <c r="J3858" t="s">
        <v>37</v>
      </c>
      <c r="K3858" t="s">
        <v>586</v>
      </c>
      <c r="L3858" t="s">
        <v>39</v>
      </c>
      <c r="M3858">
        <v>33114736</v>
      </c>
      <c r="N3858">
        <v>11590158</v>
      </c>
      <c r="O3858">
        <v>44704894</v>
      </c>
      <c r="P3858">
        <v>0</v>
      </c>
      <c r="Q3858" t="s">
        <v>679</v>
      </c>
      <c r="R3858" t="s">
        <v>4582</v>
      </c>
      <c r="S3858" t="s">
        <v>4810</v>
      </c>
      <c r="T3858" t="s">
        <v>5734</v>
      </c>
      <c r="U3858" t="s">
        <v>9436</v>
      </c>
      <c r="V3858" t="s">
        <v>9437</v>
      </c>
      <c r="W3858" t="s">
        <v>588</v>
      </c>
      <c r="X3858" t="str">
        <f t="shared" si="60"/>
        <v>Inversión</v>
      </c>
      <c r="Y3858" t="s">
        <v>628</v>
      </c>
    </row>
    <row r="3859" spans="1:25" x14ac:dyDescent="0.2">
      <c r="A3859" t="s">
        <v>4983</v>
      </c>
      <c r="B3859" t="s">
        <v>4195</v>
      </c>
      <c r="C3859" s="71" t="s">
        <v>5735</v>
      </c>
      <c r="D3859" t="s">
        <v>583</v>
      </c>
      <c r="E3859" t="s">
        <v>584</v>
      </c>
      <c r="F3859" t="s">
        <v>5606</v>
      </c>
      <c r="G3859" t="s">
        <v>628</v>
      </c>
      <c r="H3859" t="s">
        <v>459</v>
      </c>
      <c r="I3859" t="s">
        <v>494</v>
      </c>
      <c r="J3859" t="s">
        <v>37</v>
      </c>
      <c r="K3859" t="s">
        <v>586</v>
      </c>
      <c r="L3859" t="s">
        <v>39</v>
      </c>
      <c r="M3859">
        <v>33114736</v>
      </c>
      <c r="N3859">
        <v>11038245</v>
      </c>
      <c r="O3859">
        <v>44152981</v>
      </c>
      <c r="P3859">
        <v>0</v>
      </c>
      <c r="Q3859" t="s">
        <v>680</v>
      </c>
      <c r="R3859" t="s">
        <v>4745</v>
      </c>
      <c r="S3859" t="s">
        <v>5736</v>
      </c>
      <c r="T3859" t="s">
        <v>5737</v>
      </c>
      <c r="U3859" t="s">
        <v>9438</v>
      </c>
      <c r="V3859" t="s">
        <v>9439</v>
      </c>
      <c r="W3859" t="s">
        <v>588</v>
      </c>
      <c r="X3859" t="str">
        <f t="shared" si="60"/>
        <v>Inversión</v>
      </c>
      <c r="Y3859" t="s">
        <v>628</v>
      </c>
    </row>
    <row r="3860" spans="1:25" x14ac:dyDescent="0.2">
      <c r="A3860" t="s">
        <v>3536</v>
      </c>
      <c r="B3860" t="s">
        <v>4195</v>
      </c>
      <c r="C3860" s="71" t="s">
        <v>5738</v>
      </c>
      <c r="D3860" t="s">
        <v>583</v>
      </c>
      <c r="E3860" t="s">
        <v>584</v>
      </c>
      <c r="F3860" t="s">
        <v>5606</v>
      </c>
      <c r="G3860" t="s">
        <v>628</v>
      </c>
      <c r="H3860" t="s">
        <v>459</v>
      </c>
      <c r="I3860" t="s">
        <v>494</v>
      </c>
      <c r="J3860" t="s">
        <v>37</v>
      </c>
      <c r="K3860" t="s">
        <v>586</v>
      </c>
      <c r="L3860" t="s">
        <v>39</v>
      </c>
      <c r="M3860">
        <v>28193680</v>
      </c>
      <c r="N3860">
        <v>7737455</v>
      </c>
      <c r="O3860">
        <v>35931135</v>
      </c>
      <c r="P3860">
        <v>0</v>
      </c>
      <c r="Q3860" t="s">
        <v>681</v>
      </c>
      <c r="R3860" t="s">
        <v>4983</v>
      </c>
      <c r="S3860" t="s">
        <v>5739</v>
      </c>
      <c r="T3860" t="s">
        <v>5740</v>
      </c>
      <c r="U3860" t="s">
        <v>9440</v>
      </c>
      <c r="V3860" t="s">
        <v>9441</v>
      </c>
      <c r="W3860" t="s">
        <v>588</v>
      </c>
      <c r="X3860" t="str">
        <f t="shared" si="60"/>
        <v>Inversión</v>
      </c>
      <c r="Y3860" t="s">
        <v>628</v>
      </c>
    </row>
    <row r="3861" spans="1:25" x14ac:dyDescent="0.2">
      <c r="A3861" t="s">
        <v>3409</v>
      </c>
      <c r="B3861" t="s">
        <v>4195</v>
      </c>
      <c r="C3861" s="71" t="s">
        <v>5741</v>
      </c>
      <c r="D3861" t="s">
        <v>583</v>
      </c>
      <c r="E3861" t="s">
        <v>584</v>
      </c>
      <c r="F3861" t="s">
        <v>5606</v>
      </c>
      <c r="G3861" t="s">
        <v>628</v>
      </c>
      <c r="H3861" t="s">
        <v>459</v>
      </c>
      <c r="I3861" t="s">
        <v>494</v>
      </c>
      <c r="J3861" t="s">
        <v>37</v>
      </c>
      <c r="K3861" t="s">
        <v>586</v>
      </c>
      <c r="L3861" t="s">
        <v>39</v>
      </c>
      <c r="M3861">
        <v>33114736</v>
      </c>
      <c r="N3861">
        <v>11038245</v>
      </c>
      <c r="O3861">
        <v>44152981</v>
      </c>
      <c r="P3861">
        <v>0</v>
      </c>
      <c r="Q3861" t="s">
        <v>682</v>
      </c>
      <c r="R3861" t="s">
        <v>3251</v>
      </c>
      <c r="S3861" t="s">
        <v>3439</v>
      </c>
      <c r="T3861" t="s">
        <v>5742</v>
      </c>
      <c r="U3861" t="s">
        <v>9442</v>
      </c>
      <c r="V3861" t="s">
        <v>9443</v>
      </c>
      <c r="W3861" t="s">
        <v>588</v>
      </c>
      <c r="X3861" t="str">
        <f t="shared" si="60"/>
        <v>Inversión</v>
      </c>
      <c r="Y3861" t="s">
        <v>628</v>
      </c>
    </row>
    <row r="3862" spans="1:25" x14ac:dyDescent="0.2">
      <c r="A3862" t="s">
        <v>3273</v>
      </c>
      <c r="B3862" t="s">
        <v>4195</v>
      </c>
      <c r="C3862" s="71" t="s">
        <v>5743</v>
      </c>
      <c r="D3862" t="s">
        <v>583</v>
      </c>
      <c r="E3862" t="s">
        <v>584</v>
      </c>
      <c r="F3862" t="s">
        <v>5606</v>
      </c>
      <c r="G3862" t="s">
        <v>628</v>
      </c>
      <c r="H3862" t="s">
        <v>459</v>
      </c>
      <c r="I3862" t="s">
        <v>494</v>
      </c>
      <c r="J3862" t="s">
        <v>37</v>
      </c>
      <c r="K3862" t="s">
        <v>586</v>
      </c>
      <c r="L3862" t="s">
        <v>39</v>
      </c>
      <c r="M3862">
        <v>33114736</v>
      </c>
      <c r="N3862">
        <v>10762289</v>
      </c>
      <c r="O3862">
        <v>43877025</v>
      </c>
      <c r="P3862">
        <v>0</v>
      </c>
      <c r="Q3862" t="s">
        <v>683</v>
      </c>
      <c r="R3862" t="s">
        <v>3239</v>
      </c>
      <c r="S3862" t="s">
        <v>5744</v>
      </c>
      <c r="T3862" t="s">
        <v>5745</v>
      </c>
      <c r="U3862" t="s">
        <v>9444</v>
      </c>
      <c r="V3862" t="s">
        <v>9445</v>
      </c>
      <c r="W3862" t="s">
        <v>588</v>
      </c>
      <c r="X3862" t="str">
        <f t="shared" si="60"/>
        <v>Inversión</v>
      </c>
      <c r="Y3862" t="s">
        <v>628</v>
      </c>
    </row>
    <row r="3863" spans="1:25" x14ac:dyDescent="0.2">
      <c r="A3863" t="s">
        <v>3279</v>
      </c>
      <c r="B3863" t="s">
        <v>4195</v>
      </c>
      <c r="C3863" s="71" t="s">
        <v>5746</v>
      </c>
      <c r="D3863" t="s">
        <v>583</v>
      </c>
      <c r="E3863" t="s">
        <v>584</v>
      </c>
      <c r="F3863" t="s">
        <v>5606</v>
      </c>
      <c r="G3863" t="s">
        <v>628</v>
      </c>
      <c r="H3863" t="s">
        <v>459</v>
      </c>
      <c r="I3863" t="s">
        <v>494</v>
      </c>
      <c r="J3863" t="s">
        <v>37</v>
      </c>
      <c r="K3863" t="s">
        <v>586</v>
      </c>
      <c r="L3863" t="s">
        <v>39</v>
      </c>
      <c r="M3863">
        <v>33114736</v>
      </c>
      <c r="N3863">
        <v>11038245</v>
      </c>
      <c r="O3863">
        <v>44152981</v>
      </c>
      <c r="P3863">
        <v>0</v>
      </c>
      <c r="Q3863" t="s">
        <v>684</v>
      </c>
      <c r="R3863" t="s">
        <v>3212</v>
      </c>
      <c r="S3863" t="s">
        <v>4840</v>
      </c>
      <c r="T3863" t="s">
        <v>5747</v>
      </c>
      <c r="U3863" t="s">
        <v>9446</v>
      </c>
      <c r="V3863" t="s">
        <v>9447</v>
      </c>
      <c r="W3863" t="s">
        <v>588</v>
      </c>
      <c r="X3863" t="str">
        <f t="shared" si="60"/>
        <v>Inversión</v>
      </c>
      <c r="Y3863" t="s">
        <v>628</v>
      </c>
    </row>
    <row r="3864" spans="1:25" x14ac:dyDescent="0.2">
      <c r="A3864" t="s">
        <v>4790</v>
      </c>
      <c r="B3864" t="s">
        <v>4195</v>
      </c>
      <c r="C3864" s="71" t="s">
        <v>5748</v>
      </c>
      <c r="D3864" t="s">
        <v>583</v>
      </c>
      <c r="E3864" t="s">
        <v>584</v>
      </c>
      <c r="F3864" t="s">
        <v>3144</v>
      </c>
      <c r="G3864" t="s">
        <v>585</v>
      </c>
      <c r="H3864" t="s">
        <v>634</v>
      </c>
      <c r="I3864" t="s">
        <v>5620</v>
      </c>
      <c r="J3864" t="s">
        <v>37</v>
      </c>
      <c r="K3864" t="s">
        <v>586</v>
      </c>
      <c r="L3864" t="s">
        <v>39</v>
      </c>
      <c r="M3864">
        <v>208500000</v>
      </c>
      <c r="N3864">
        <v>0</v>
      </c>
      <c r="O3864">
        <v>208500000</v>
      </c>
      <c r="P3864">
        <v>0</v>
      </c>
      <c r="Q3864" t="s">
        <v>685</v>
      </c>
      <c r="R3864" t="s">
        <v>3789</v>
      </c>
      <c r="S3864" t="s">
        <v>3251</v>
      </c>
      <c r="T3864" t="s">
        <v>5012</v>
      </c>
      <c r="U3864" t="s">
        <v>5749</v>
      </c>
      <c r="V3864" t="s">
        <v>5750</v>
      </c>
      <c r="W3864" t="s">
        <v>588</v>
      </c>
      <c r="X3864" t="str">
        <f t="shared" si="60"/>
        <v>Funcionamiento</v>
      </c>
      <c r="Y3864" t="s">
        <v>585</v>
      </c>
    </row>
    <row r="3865" spans="1:25" x14ac:dyDescent="0.2">
      <c r="A3865" t="s">
        <v>3240</v>
      </c>
      <c r="B3865" t="s">
        <v>4195</v>
      </c>
      <c r="C3865" s="71" t="s">
        <v>5751</v>
      </c>
      <c r="D3865" t="s">
        <v>583</v>
      </c>
      <c r="E3865" t="s">
        <v>584</v>
      </c>
      <c r="F3865" t="s">
        <v>5605</v>
      </c>
      <c r="G3865" t="s">
        <v>627</v>
      </c>
      <c r="H3865" t="s">
        <v>429</v>
      </c>
      <c r="I3865" t="s">
        <v>483</v>
      </c>
      <c r="J3865" t="s">
        <v>37</v>
      </c>
      <c r="K3865" t="s">
        <v>586</v>
      </c>
      <c r="L3865" t="s">
        <v>39</v>
      </c>
      <c r="M3865">
        <v>25936730</v>
      </c>
      <c r="N3865">
        <v>0</v>
      </c>
      <c r="O3865">
        <v>25936730</v>
      </c>
      <c r="P3865">
        <v>0</v>
      </c>
      <c r="Q3865" t="s">
        <v>686</v>
      </c>
      <c r="R3865" t="s">
        <v>5752</v>
      </c>
      <c r="S3865" t="s">
        <v>4765</v>
      </c>
      <c r="T3865" t="s">
        <v>5753</v>
      </c>
      <c r="U3865" t="s">
        <v>9448</v>
      </c>
      <c r="V3865" t="s">
        <v>9449</v>
      </c>
      <c r="W3865" t="s">
        <v>588</v>
      </c>
      <c r="X3865" t="str">
        <f t="shared" si="60"/>
        <v>Inversión</v>
      </c>
      <c r="Y3865" t="s">
        <v>627</v>
      </c>
    </row>
    <row r="3866" spans="1:25" x14ac:dyDescent="0.2">
      <c r="A3866" t="s">
        <v>3292</v>
      </c>
      <c r="B3866" t="s">
        <v>4195</v>
      </c>
      <c r="C3866" s="71" t="s">
        <v>5754</v>
      </c>
      <c r="D3866" t="s">
        <v>583</v>
      </c>
      <c r="E3866" t="s">
        <v>584</v>
      </c>
      <c r="F3866" t="s">
        <v>5605</v>
      </c>
      <c r="G3866" t="s">
        <v>627</v>
      </c>
      <c r="H3866" t="s">
        <v>429</v>
      </c>
      <c r="I3866" t="s">
        <v>483</v>
      </c>
      <c r="J3866" t="s">
        <v>37</v>
      </c>
      <c r="K3866" t="s">
        <v>586</v>
      </c>
      <c r="L3866" t="s">
        <v>39</v>
      </c>
      <c r="M3866">
        <v>76968843</v>
      </c>
      <c r="N3866">
        <v>1466074</v>
      </c>
      <c r="O3866">
        <v>78434917</v>
      </c>
      <c r="P3866">
        <v>1466074</v>
      </c>
      <c r="Q3866" t="s">
        <v>687</v>
      </c>
      <c r="R3866" t="s">
        <v>4813</v>
      </c>
      <c r="S3866" t="s">
        <v>4338</v>
      </c>
      <c r="T3866" t="s">
        <v>5755</v>
      </c>
      <c r="U3866" t="s">
        <v>9450</v>
      </c>
      <c r="V3866" t="s">
        <v>9451</v>
      </c>
      <c r="W3866" t="s">
        <v>588</v>
      </c>
      <c r="X3866" t="str">
        <f t="shared" si="60"/>
        <v>Inversión</v>
      </c>
      <c r="Y3866" t="s">
        <v>627</v>
      </c>
    </row>
    <row r="3867" spans="1:25" x14ac:dyDescent="0.2">
      <c r="A3867" t="s">
        <v>3527</v>
      </c>
      <c r="B3867" t="s">
        <v>4195</v>
      </c>
      <c r="C3867" s="71" t="s">
        <v>5756</v>
      </c>
      <c r="D3867" t="s">
        <v>583</v>
      </c>
      <c r="E3867" t="s">
        <v>584</v>
      </c>
      <c r="F3867" t="s">
        <v>5605</v>
      </c>
      <c r="G3867" t="s">
        <v>627</v>
      </c>
      <c r="H3867" t="s">
        <v>429</v>
      </c>
      <c r="I3867" t="s">
        <v>483</v>
      </c>
      <c r="J3867" t="s">
        <v>37</v>
      </c>
      <c r="K3867" t="s">
        <v>586</v>
      </c>
      <c r="L3867" t="s">
        <v>39</v>
      </c>
      <c r="M3867">
        <v>37109205</v>
      </c>
      <c r="N3867">
        <v>1178070</v>
      </c>
      <c r="O3867">
        <v>38287275</v>
      </c>
      <c r="P3867">
        <v>1178070</v>
      </c>
      <c r="Q3867" t="s">
        <v>688</v>
      </c>
      <c r="R3867" t="s">
        <v>4507</v>
      </c>
      <c r="S3867" t="s">
        <v>4743</v>
      </c>
      <c r="T3867" t="s">
        <v>5757</v>
      </c>
      <c r="U3867" t="s">
        <v>9452</v>
      </c>
      <c r="V3867" t="s">
        <v>9453</v>
      </c>
      <c r="W3867" t="s">
        <v>588</v>
      </c>
      <c r="X3867" t="str">
        <f t="shared" si="60"/>
        <v>Inversión</v>
      </c>
      <c r="Y3867" t="s">
        <v>627</v>
      </c>
    </row>
    <row r="3868" spans="1:25" x14ac:dyDescent="0.2">
      <c r="A3868" t="s">
        <v>4491</v>
      </c>
      <c r="B3868" t="s">
        <v>4195</v>
      </c>
      <c r="C3868" s="71" t="s">
        <v>5758</v>
      </c>
      <c r="D3868" t="s">
        <v>583</v>
      </c>
      <c r="E3868" t="s">
        <v>584</v>
      </c>
      <c r="F3868" t="s">
        <v>5605</v>
      </c>
      <c r="G3868" t="s">
        <v>627</v>
      </c>
      <c r="H3868" t="s">
        <v>429</v>
      </c>
      <c r="I3868" t="s">
        <v>483</v>
      </c>
      <c r="J3868" t="s">
        <v>37</v>
      </c>
      <c r="K3868" t="s">
        <v>586</v>
      </c>
      <c r="L3868" t="s">
        <v>39</v>
      </c>
      <c r="M3868">
        <v>58642928</v>
      </c>
      <c r="N3868">
        <v>19791989</v>
      </c>
      <c r="O3868">
        <v>78434917</v>
      </c>
      <c r="P3868">
        <v>0</v>
      </c>
      <c r="Q3868" t="s">
        <v>689</v>
      </c>
      <c r="R3868" t="s">
        <v>4057</v>
      </c>
      <c r="S3868" t="s">
        <v>3777</v>
      </c>
      <c r="T3868" t="s">
        <v>5759</v>
      </c>
      <c r="U3868" t="s">
        <v>11717</v>
      </c>
      <c r="V3868" t="s">
        <v>11718</v>
      </c>
      <c r="W3868" t="s">
        <v>588</v>
      </c>
      <c r="X3868" t="str">
        <f t="shared" si="60"/>
        <v>Inversión</v>
      </c>
      <c r="Y3868" t="s">
        <v>627</v>
      </c>
    </row>
    <row r="3869" spans="1:25" x14ac:dyDescent="0.2">
      <c r="A3869" t="s">
        <v>3300</v>
      </c>
      <c r="B3869" t="s">
        <v>4195</v>
      </c>
      <c r="C3869" s="71" t="s">
        <v>5760</v>
      </c>
      <c r="D3869" t="s">
        <v>583</v>
      </c>
      <c r="E3869" t="s">
        <v>584</v>
      </c>
      <c r="F3869" t="s">
        <v>5605</v>
      </c>
      <c r="G3869" t="s">
        <v>627</v>
      </c>
      <c r="H3869" t="s">
        <v>429</v>
      </c>
      <c r="I3869" t="s">
        <v>483</v>
      </c>
      <c r="J3869" t="s">
        <v>37</v>
      </c>
      <c r="K3869" t="s">
        <v>586</v>
      </c>
      <c r="L3869" t="s">
        <v>39</v>
      </c>
      <c r="M3869">
        <v>44720720</v>
      </c>
      <c r="N3869">
        <v>0</v>
      </c>
      <c r="O3869">
        <v>44720720</v>
      </c>
      <c r="P3869">
        <v>0</v>
      </c>
      <c r="Q3869" t="s">
        <v>690</v>
      </c>
      <c r="R3869" t="s">
        <v>4827</v>
      </c>
      <c r="S3869" t="s">
        <v>4360</v>
      </c>
      <c r="T3869" t="s">
        <v>5761</v>
      </c>
      <c r="U3869" t="s">
        <v>8012</v>
      </c>
      <c r="V3869" t="s">
        <v>8013</v>
      </c>
      <c r="W3869" t="s">
        <v>588</v>
      </c>
      <c r="X3869" t="str">
        <f t="shared" si="60"/>
        <v>Inversión</v>
      </c>
      <c r="Y3869" t="s">
        <v>627</v>
      </c>
    </row>
    <row r="3870" spans="1:25" x14ac:dyDescent="0.2">
      <c r="A3870" t="s">
        <v>3207</v>
      </c>
      <c r="B3870" t="s">
        <v>4195</v>
      </c>
      <c r="C3870" s="71" t="s">
        <v>5762</v>
      </c>
      <c r="D3870" t="s">
        <v>583</v>
      </c>
      <c r="E3870" t="s">
        <v>644</v>
      </c>
      <c r="F3870" t="s">
        <v>5605</v>
      </c>
      <c r="G3870" t="s">
        <v>627</v>
      </c>
      <c r="H3870" t="s">
        <v>429</v>
      </c>
      <c r="I3870" t="s">
        <v>483</v>
      </c>
      <c r="J3870" t="s">
        <v>37</v>
      </c>
      <c r="K3870" t="s">
        <v>586</v>
      </c>
      <c r="L3870" t="s">
        <v>39</v>
      </c>
      <c r="M3870">
        <v>84543460</v>
      </c>
      <c r="N3870">
        <v>-84543460</v>
      </c>
      <c r="O3870">
        <v>0</v>
      </c>
      <c r="P3870">
        <v>0</v>
      </c>
      <c r="Q3870" t="s">
        <v>691</v>
      </c>
      <c r="R3870" t="s">
        <v>5726</v>
      </c>
      <c r="S3870" t="s">
        <v>588</v>
      </c>
      <c r="T3870" t="s">
        <v>588</v>
      </c>
      <c r="U3870" t="s">
        <v>588</v>
      </c>
      <c r="V3870" t="s">
        <v>588</v>
      </c>
      <c r="W3870" t="s">
        <v>588</v>
      </c>
      <c r="X3870" t="str">
        <f t="shared" si="60"/>
        <v>Inversión</v>
      </c>
      <c r="Y3870" t="s">
        <v>627</v>
      </c>
    </row>
    <row r="3871" spans="1:25" x14ac:dyDescent="0.2">
      <c r="A3871" t="s">
        <v>3617</v>
      </c>
      <c r="B3871" t="s">
        <v>4195</v>
      </c>
      <c r="C3871" s="71" t="s">
        <v>5763</v>
      </c>
      <c r="D3871" t="s">
        <v>583</v>
      </c>
      <c r="E3871" t="s">
        <v>584</v>
      </c>
      <c r="F3871" t="s">
        <v>5605</v>
      </c>
      <c r="G3871" t="s">
        <v>627</v>
      </c>
      <c r="H3871" t="s">
        <v>426</v>
      </c>
      <c r="I3871" t="s">
        <v>482</v>
      </c>
      <c r="J3871" t="s">
        <v>37</v>
      </c>
      <c r="K3871" t="s">
        <v>586</v>
      </c>
      <c r="L3871" t="s">
        <v>39</v>
      </c>
      <c r="M3871">
        <v>55900900</v>
      </c>
      <c r="N3871">
        <v>0</v>
      </c>
      <c r="O3871">
        <v>55900900</v>
      </c>
      <c r="P3871">
        <v>0</v>
      </c>
      <c r="Q3871" t="s">
        <v>692</v>
      </c>
      <c r="R3871" t="s">
        <v>5122</v>
      </c>
      <c r="S3871" t="s">
        <v>3104</v>
      </c>
      <c r="T3871" t="s">
        <v>5764</v>
      </c>
      <c r="U3871" t="s">
        <v>11719</v>
      </c>
      <c r="V3871" t="s">
        <v>11720</v>
      </c>
      <c r="W3871" t="s">
        <v>588</v>
      </c>
      <c r="X3871" t="str">
        <f t="shared" si="60"/>
        <v>Inversión</v>
      </c>
      <c r="Y3871" t="s">
        <v>627</v>
      </c>
    </row>
    <row r="3872" spans="1:25" x14ac:dyDescent="0.2">
      <c r="A3872" t="s">
        <v>3544</v>
      </c>
      <c r="B3872" t="s">
        <v>4296</v>
      </c>
      <c r="C3872" s="71" t="s">
        <v>5765</v>
      </c>
      <c r="D3872" t="s">
        <v>583</v>
      </c>
      <c r="E3872" t="s">
        <v>584</v>
      </c>
      <c r="F3872" t="s">
        <v>3144</v>
      </c>
      <c r="G3872" t="s">
        <v>585</v>
      </c>
      <c r="H3872" t="s">
        <v>589</v>
      </c>
      <c r="I3872" t="s">
        <v>590</v>
      </c>
      <c r="J3872" t="s">
        <v>37</v>
      </c>
      <c r="K3872" t="s">
        <v>586</v>
      </c>
      <c r="L3872" t="s">
        <v>39</v>
      </c>
      <c r="M3872">
        <v>500000</v>
      </c>
      <c r="N3872">
        <v>0</v>
      </c>
      <c r="O3872">
        <v>500000</v>
      </c>
      <c r="P3872">
        <v>0</v>
      </c>
      <c r="Q3872" t="s">
        <v>693</v>
      </c>
      <c r="R3872" t="s">
        <v>3515</v>
      </c>
      <c r="S3872" t="s">
        <v>3497</v>
      </c>
      <c r="T3872" t="s">
        <v>5766</v>
      </c>
      <c r="U3872" t="s">
        <v>5767</v>
      </c>
      <c r="V3872" t="s">
        <v>5768</v>
      </c>
      <c r="W3872" t="s">
        <v>588</v>
      </c>
      <c r="X3872" t="str">
        <f t="shared" si="60"/>
        <v>Funcionamiento</v>
      </c>
      <c r="Y3872" t="s">
        <v>585</v>
      </c>
    </row>
    <row r="3873" spans="1:25" x14ac:dyDescent="0.2">
      <c r="A3873" t="s">
        <v>3544</v>
      </c>
      <c r="B3873" t="s">
        <v>4296</v>
      </c>
      <c r="C3873" s="71" t="s">
        <v>5765</v>
      </c>
      <c r="D3873" t="s">
        <v>583</v>
      </c>
      <c r="E3873" t="s">
        <v>584</v>
      </c>
      <c r="F3873" t="s">
        <v>3144</v>
      </c>
      <c r="G3873" t="s">
        <v>585</v>
      </c>
      <c r="H3873" t="s">
        <v>608</v>
      </c>
      <c r="I3873" t="s">
        <v>609</v>
      </c>
      <c r="J3873" t="s">
        <v>37</v>
      </c>
      <c r="K3873" t="s">
        <v>586</v>
      </c>
      <c r="L3873" t="s">
        <v>39</v>
      </c>
      <c r="M3873">
        <v>500000</v>
      </c>
      <c r="N3873">
        <v>0</v>
      </c>
      <c r="O3873">
        <v>500000</v>
      </c>
      <c r="P3873">
        <v>0</v>
      </c>
      <c r="Q3873" t="s">
        <v>693</v>
      </c>
      <c r="R3873" t="s">
        <v>3515</v>
      </c>
      <c r="S3873" t="s">
        <v>3497</v>
      </c>
      <c r="T3873" t="s">
        <v>5766</v>
      </c>
      <c r="U3873" t="s">
        <v>5767</v>
      </c>
      <c r="V3873" t="s">
        <v>5768</v>
      </c>
      <c r="W3873" t="s">
        <v>588</v>
      </c>
      <c r="X3873" t="str">
        <f t="shared" si="60"/>
        <v>Funcionamiento</v>
      </c>
      <c r="Y3873" t="s">
        <v>585</v>
      </c>
    </row>
    <row r="3874" spans="1:25" x14ac:dyDescent="0.2">
      <c r="A3874" t="s">
        <v>3544</v>
      </c>
      <c r="B3874" t="s">
        <v>4296</v>
      </c>
      <c r="C3874" s="71" t="s">
        <v>5765</v>
      </c>
      <c r="D3874" t="s">
        <v>583</v>
      </c>
      <c r="E3874" t="s">
        <v>584</v>
      </c>
      <c r="F3874" t="s">
        <v>3144</v>
      </c>
      <c r="G3874" t="s">
        <v>585</v>
      </c>
      <c r="H3874" t="s">
        <v>606</v>
      </c>
      <c r="I3874" t="s">
        <v>607</v>
      </c>
      <c r="J3874" t="s">
        <v>37</v>
      </c>
      <c r="K3874" t="s">
        <v>586</v>
      </c>
      <c r="L3874" t="s">
        <v>39</v>
      </c>
      <c r="M3874">
        <v>150000</v>
      </c>
      <c r="N3874">
        <v>0</v>
      </c>
      <c r="O3874">
        <v>150000</v>
      </c>
      <c r="P3874">
        <v>0</v>
      </c>
      <c r="Q3874" t="s">
        <v>693</v>
      </c>
      <c r="R3874" t="s">
        <v>3515</v>
      </c>
      <c r="S3874" t="s">
        <v>3497</v>
      </c>
      <c r="T3874" t="s">
        <v>5766</v>
      </c>
      <c r="U3874" t="s">
        <v>5767</v>
      </c>
      <c r="V3874" t="s">
        <v>5768</v>
      </c>
      <c r="W3874" t="s">
        <v>588</v>
      </c>
      <c r="X3874" t="str">
        <f t="shared" si="60"/>
        <v>Funcionamiento</v>
      </c>
      <c r="Y3874" t="s">
        <v>585</v>
      </c>
    </row>
    <row r="3875" spans="1:25" x14ac:dyDescent="0.2">
      <c r="A3875" t="s">
        <v>3544</v>
      </c>
      <c r="B3875" t="s">
        <v>4296</v>
      </c>
      <c r="C3875" s="71" t="s">
        <v>5765</v>
      </c>
      <c r="D3875" t="s">
        <v>583</v>
      </c>
      <c r="E3875" t="s">
        <v>584</v>
      </c>
      <c r="F3875" t="s">
        <v>3144</v>
      </c>
      <c r="G3875" t="s">
        <v>585</v>
      </c>
      <c r="H3875" t="s">
        <v>183</v>
      </c>
      <c r="I3875" t="s">
        <v>137</v>
      </c>
      <c r="J3875" t="s">
        <v>37</v>
      </c>
      <c r="K3875" t="s">
        <v>586</v>
      </c>
      <c r="L3875" t="s">
        <v>39</v>
      </c>
      <c r="M3875">
        <v>350000</v>
      </c>
      <c r="N3875">
        <v>0</v>
      </c>
      <c r="O3875">
        <v>350000</v>
      </c>
      <c r="P3875">
        <v>0</v>
      </c>
      <c r="Q3875" t="s">
        <v>693</v>
      </c>
      <c r="R3875" t="s">
        <v>3515</v>
      </c>
      <c r="S3875" t="s">
        <v>3497</v>
      </c>
      <c r="T3875" t="s">
        <v>5766</v>
      </c>
      <c r="U3875" t="s">
        <v>5767</v>
      </c>
      <c r="V3875" t="s">
        <v>5768</v>
      </c>
      <c r="W3875" t="s">
        <v>588</v>
      </c>
      <c r="X3875" t="str">
        <f t="shared" si="60"/>
        <v>Funcionamiento</v>
      </c>
      <c r="Y3875" t="s">
        <v>585</v>
      </c>
    </row>
    <row r="3876" spans="1:25" x14ac:dyDescent="0.2">
      <c r="A3876" t="s">
        <v>3544</v>
      </c>
      <c r="B3876" t="s">
        <v>4296</v>
      </c>
      <c r="C3876" s="71" t="s">
        <v>5765</v>
      </c>
      <c r="D3876" t="s">
        <v>583</v>
      </c>
      <c r="E3876" t="s">
        <v>584</v>
      </c>
      <c r="F3876" t="s">
        <v>3144</v>
      </c>
      <c r="G3876" t="s">
        <v>585</v>
      </c>
      <c r="H3876" t="s">
        <v>604</v>
      </c>
      <c r="I3876" t="s">
        <v>605</v>
      </c>
      <c r="J3876" t="s">
        <v>37</v>
      </c>
      <c r="K3876" t="s">
        <v>586</v>
      </c>
      <c r="L3876" t="s">
        <v>39</v>
      </c>
      <c r="M3876">
        <v>500000</v>
      </c>
      <c r="N3876">
        <v>0</v>
      </c>
      <c r="O3876">
        <v>500000</v>
      </c>
      <c r="P3876">
        <v>0</v>
      </c>
      <c r="Q3876" t="s">
        <v>693</v>
      </c>
      <c r="R3876" t="s">
        <v>3515</v>
      </c>
      <c r="S3876" t="s">
        <v>3497</v>
      </c>
      <c r="T3876" t="s">
        <v>5766</v>
      </c>
      <c r="U3876" t="s">
        <v>5767</v>
      </c>
      <c r="V3876" t="s">
        <v>5768</v>
      </c>
      <c r="W3876" t="s">
        <v>588</v>
      </c>
      <c r="X3876" t="str">
        <f t="shared" si="60"/>
        <v>Funcionamiento</v>
      </c>
      <c r="Y3876" t="s">
        <v>585</v>
      </c>
    </row>
    <row r="3877" spans="1:25" x14ac:dyDescent="0.2">
      <c r="A3877" t="s">
        <v>3993</v>
      </c>
      <c r="B3877" t="s">
        <v>4296</v>
      </c>
      <c r="C3877" s="71" t="s">
        <v>5769</v>
      </c>
      <c r="D3877" t="s">
        <v>583</v>
      </c>
      <c r="E3877" t="s">
        <v>584</v>
      </c>
      <c r="F3877" t="s">
        <v>5605</v>
      </c>
      <c r="G3877" t="s">
        <v>627</v>
      </c>
      <c r="H3877" t="s">
        <v>426</v>
      </c>
      <c r="I3877" t="s">
        <v>482</v>
      </c>
      <c r="J3877" t="s">
        <v>37</v>
      </c>
      <c r="K3877" t="s">
        <v>586</v>
      </c>
      <c r="L3877" t="s">
        <v>39</v>
      </c>
      <c r="M3877">
        <v>64887900</v>
      </c>
      <c r="N3877">
        <v>0</v>
      </c>
      <c r="O3877">
        <v>64887900</v>
      </c>
      <c r="P3877">
        <v>0</v>
      </c>
      <c r="Q3877" t="s">
        <v>694</v>
      </c>
      <c r="R3877" t="s">
        <v>4285</v>
      </c>
      <c r="S3877" t="s">
        <v>5469</v>
      </c>
      <c r="T3877" t="s">
        <v>5770</v>
      </c>
      <c r="U3877" t="s">
        <v>9454</v>
      </c>
      <c r="V3877" t="s">
        <v>9455</v>
      </c>
      <c r="W3877" t="s">
        <v>588</v>
      </c>
      <c r="X3877" t="str">
        <f t="shared" si="60"/>
        <v>Inversión</v>
      </c>
      <c r="Y3877" t="s">
        <v>627</v>
      </c>
    </row>
    <row r="3878" spans="1:25" x14ac:dyDescent="0.2">
      <c r="A3878" t="s">
        <v>4613</v>
      </c>
      <c r="B3878" t="s">
        <v>4296</v>
      </c>
      <c r="C3878" s="71" t="s">
        <v>5771</v>
      </c>
      <c r="D3878" t="s">
        <v>583</v>
      </c>
      <c r="E3878" t="s">
        <v>584</v>
      </c>
      <c r="F3878" t="s">
        <v>3087</v>
      </c>
      <c r="G3878" t="s">
        <v>626</v>
      </c>
      <c r="H3878" t="s">
        <v>197</v>
      </c>
      <c r="I3878" t="s">
        <v>155</v>
      </c>
      <c r="J3878" t="s">
        <v>37</v>
      </c>
      <c r="K3878" t="s">
        <v>586</v>
      </c>
      <c r="L3878" t="s">
        <v>39</v>
      </c>
      <c r="M3878">
        <v>122229</v>
      </c>
      <c r="N3878">
        <v>0</v>
      </c>
      <c r="O3878">
        <v>122229</v>
      </c>
      <c r="P3878">
        <v>0</v>
      </c>
      <c r="Q3878" t="s">
        <v>695</v>
      </c>
      <c r="R3878" t="s">
        <v>4698</v>
      </c>
      <c r="S3878" t="s">
        <v>3532</v>
      </c>
      <c r="T3878" t="s">
        <v>5772</v>
      </c>
      <c r="U3878" t="s">
        <v>5773</v>
      </c>
      <c r="V3878" t="s">
        <v>5774</v>
      </c>
      <c r="W3878" t="s">
        <v>588</v>
      </c>
      <c r="X3878" t="str">
        <f t="shared" si="60"/>
        <v>Inversión</v>
      </c>
      <c r="Y3878" t="s">
        <v>626</v>
      </c>
    </row>
    <row r="3879" spans="1:25" x14ac:dyDescent="0.2">
      <c r="A3879" t="s">
        <v>3350</v>
      </c>
      <c r="B3879" t="s">
        <v>4296</v>
      </c>
      <c r="C3879" s="71" t="s">
        <v>5775</v>
      </c>
      <c r="D3879" t="s">
        <v>583</v>
      </c>
      <c r="E3879" t="s">
        <v>584</v>
      </c>
      <c r="F3879" t="s">
        <v>5604</v>
      </c>
      <c r="G3879" t="s">
        <v>625</v>
      </c>
      <c r="H3879" t="s">
        <v>395</v>
      </c>
      <c r="I3879" t="s">
        <v>506</v>
      </c>
      <c r="J3879" t="s">
        <v>37</v>
      </c>
      <c r="K3879" t="s">
        <v>586</v>
      </c>
      <c r="L3879" t="s">
        <v>39</v>
      </c>
      <c r="M3879">
        <v>86966640</v>
      </c>
      <c r="N3879">
        <v>14655490</v>
      </c>
      <c r="O3879">
        <v>101622130</v>
      </c>
      <c r="P3879">
        <v>0</v>
      </c>
      <c r="Q3879" t="s">
        <v>696</v>
      </c>
      <c r="R3879" t="s">
        <v>3469</v>
      </c>
      <c r="S3879" t="s">
        <v>5776</v>
      </c>
      <c r="T3879" t="s">
        <v>5777</v>
      </c>
      <c r="U3879" t="s">
        <v>11721</v>
      </c>
      <c r="V3879" t="s">
        <v>11722</v>
      </c>
      <c r="W3879" t="s">
        <v>588</v>
      </c>
      <c r="X3879" t="str">
        <f t="shared" si="60"/>
        <v>Inversión</v>
      </c>
      <c r="Y3879" t="s">
        <v>625</v>
      </c>
    </row>
    <row r="3880" spans="1:25" x14ac:dyDescent="0.2">
      <c r="A3880" t="s">
        <v>4318</v>
      </c>
      <c r="B3880" t="s">
        <v>4296</v>
      </c>
      <c r="C3880" s="71" t="s">
        <v>5778</v>
      </c>
      <c r="D3880" t="s">
        <v>583</v>
      </c>
      <c r="E3880" t="s">
        <v>584</v>
      </c>
      <c r="F3880" t="s">
        <v>5604</v>
      </c>
      <c r="G3880" t="s">
        <v>625</v>
      </c>
      <c r="H3880" t="s">
        <v>395</v>
      </c>
      <c r="I3880" t="s">
        <v>506</v>
      </c>
      <c r="J3880" t="s">
        <v>37</v>
      </c>
      <c r="K3880" t="s">
        <v>586</v>
      </c>
      <c r="L3880" t="s">
        <v>39</v>
      </c>
      <c r="M3880">
        <v>23343057</v>
      </c>
      <c r="N3880">
        <v>6830006</v>
      </c>
      <c r="O3880">
        <v>30173063</v>
      </c>
      <c r="P3880">
        <v>2593673</v>
      </c>
      <c r="Q3880" t="s">
        <v>697</v>
      </c>
      <c r="R3880" t="s">
        <v>5659</v>
      </c>
      <c r="S3880" t="s">
        <v>5779</v>
      </c>
      <c r="T3880" t="s">
        <v>5780</v>
      </c>
      <c r="U3880" t="s">
        <v>9456</v>
      </c>
      <c r="V3880" t="s">
        <v>9457</v>
      </c>
      <c r="W3880" t="s">
        <v>588</v>
      </c>
      <c r="X3880" t="str">
        <f t="shared" si="60"/>
        <v>Inversión</v>
      </c>
      <c r="Y3880" t="s">
        <v>625</v>
      </c>
    </row>
    <row r="3881" spans="1:25" x14ac:dyDescent="0.2">
      <c r="A3881" t="s">
        <v>3701</v>
      </c>
      <c r="B3881" t="s">
        <v>4296</v>
      </c>
      <c r="C3881" s="71" t="s">
        <v>5781</v>
      </c>
      <c r="D3881" t="s">
        <v>583</v>
      </c>
      <c r="E3881" t="s">
        <v>584</v>
      </c>
      <c r="F3881" t="s">
        <v>5604</v>
      </c>
      <c r="G3881" t="s">
        <v>625</v>
      </c>
      <c r="H3881" t="s">
        <v>399</v>
      </c>
      <c r="I3881" t="s">
        <v>502</v>
      </c>
      <c r="J3881" t="s">
        <v>37</v>
      </c>
      <c r="K3881" t="s">
        <v>586</v>
      </c>
      <c r="L3881" t="s">
        <v>39</v>
      </c>
      <c r="M3881">
        <v>27303480</v>
      </c>
      <c r="N3881">
        <v>7786548</v>
      </c>
      <c r="O3881">
        <v>35090028</v>
      </c>
      <c r="P3881">
        <v>3033720</v>
      </c>
      <c r="Q3881" t="s">
        <v>698</v>
      </c>
      <c r="R3881" t="s">
        <v>3104</v>
      </c>
      <c r="S3881" t="s">
        <v>5782</v>
      </c>
      <c r="T3881" t="s">
        <v>5783</v>
      </c>
      <c r="U3881" t="s">
        <v>9458</v>
      </c>
      <c r="V3881" t="s">
        <v>9459</v>
      </c>
      <c r="W3881" t="s">
        <v>588</v>
      </c>
      <c r="X3881" t="str">
        <f t="shared" si="60"/>
        <v>Inversión</v>
      </c>
      <c r="Y3881" t="s">
        <v>625</v>
      </c>
    </row>
    <row r="3882" spans="1:25" x14ac:dyDescent="0.2">
      <c r="A3882" t="s">
        <v>3257</v>
      </c>
      <c r="B3882" t="s">
        <v>5784</v>
      </c>
      <c r="C3882" s="71" t="s">
        <v>5785</v>
      </c>
      <c r="D3882" t="s">
        <v>583</v>
      </c>
      <c r="E3882" t="s">
        <v>584</v>
      </c>
      <c r="F3882" t="s">
        <v>5604</v>
      </c>
      <c r="G3882" t="s">
        <v>625</v>
      </c>
      <c r="H3882" t="s">
        <v>395</v>
      </c>
      <c r="I3882" t="s">
        <v>506</v>
      </c>
      <c r="J3882" t="s">
        <v>37</v>
      </c>
      <c r="K3882" t="s">
        <v>586</v>
      </c>
      <c r="L3882" t="s">
        <v>39</v>
      </c>
      <c r="M3882">
        <v>50310810</v>
      </c>
      <c r="N3882">
        <v>0</v>
      </c>
      <c r="O3882">
        <v>50310810</v>
      </c>
      <c r="P3882">
        <v>0</v>
      </c>
      <c r="Q3882" t="s">
        <v>699</v>
      </c>
      <c r="R3882" t="s">
        <v>3439</v>
      </c>
      <c r="S3882" t="s">
        <v>5786</v>
      </c>
      <c r="T3882" t="s">
        <v>5787</v>
      </c>
      <c r="U3882" t="s">
        <v>11723</v>
      </c>
      <c r="V3882" t="s">
        <v>11724</v>
      </c>
      <c r="W3882" t="s">
        <v>588</v>
      </c>
      <c r="X3882" t="str">
        <f t="shared" si="60"/>
        <v>Inversión</v>
      </c>
      <c r="Y3882" t="s">
        <v>625</v>
      </c>
    </row>
    <row r="3883" spans="1:25" x14ac:dyDescent="0.2">
      <c r="A3883" t="s">
        <v>3438</v>
      </c>
      <c r="B3883" t="s">
        <v>5784</v>
      </c>
      <c r="C3883" s="71" t="s">
        <v>5788</v>
      </c>
      <c r="D3883" t="s">
        <v>583</v>
      </c>
      <c r="E3883" t="s">
        <v>584</v>
      </c>
      <c r="F3883" t="s">
        <v>5604</v>
      </c>
      <c r="G3883" t="s">
        <v>625</v>
      </c>
      <c r="H3883" t="s">
        <v>399</v>
      </c>
      <c r="I3883" t="s">
        <v>502</v>
      </c>
      <c r="J3883" t="s">
        <v>37</v>
      </c>
      <c r="K3883" t="s">
        <v>586</v>
      </c>
      <c r="L3883" t="s">
        <v>39</v>
      </c>
      <c r="M3883">
        <v>93372228</v>
      </c>
      <c r="N3883">
        <v>-40547755</v>
      </c>
      <c r="O3883">
        <v>52824473</v>
      </c>
      <c r="P3883">
        <v>2593673</v>
      </c>
      <c r="Q3883" t="s">
        <v>700</v>
      </c>
      <c r="R3883" t="s">
        <v>4810</v>
      </c>
      <c r="S3883" t="s">
        <v>5789</v>
      </c>
      <c r="T3883" t="s">
        <v>5790</v>
      </c>
      <c r="U3883" t="s">
        <v>9460</v>
      </c>
      <c r="V3883" t="s">
        <v>9461</v>
      </c>
      <c r="W3883" t="s">
        <v>588</v>
      </c>
      <c r="X3883" t="str">
        <f t="shared" si="60"/>
        <v>Inversión</v>
      </c>
      <c r="Y3883" t="s">
        <v>625</v>
      </c>
    </row>
    <row r="3884" spans="1:25" x14ac:dyDescent="0.2">
      <c r="A3884" t="s">
        <v>3443</v>
      </c>
      <c r="B3884" t="s">
        <v>5784</v>
      </c>
      <c r="C3884" s="71" t="s">
        <v>5791</v>
      </c>
      <c r="D3884" t="s">
        <v>583</v>
      </c>
      <c r="E3884" t="s">
        <v>584</v>
      </c>
      <c r="F3884" t="s">
        <v>5604</v>
      </c>
      <c r="G3884" t="s">
        <v>625</v>
      </c>
      <c r="H3884" t="s">
        <v>395</v>
      </c>
      <c r="I3884" t="s">
        <v>506</v>
      </c>
      <c r="J3884" t="s">
        <v>37</v>
      </c>
      <c r="K3884" t="s">
        <v>586</v>
      </c>
      <c r="L3884" t="s">
        <v>39</v>
      </c>
      <c r="M3884">
        <v>130449960</v>
      </c>
      <c r="N3884">
        <v>24157401</v>
      </c>
      <c r="O3884">
        <v>154607361</v>
      </c>
      <c r="P3884">
        <v>0</v>
      </c>
      <c r="Q3884" t="s">
        <v>701</v>
      </c>
      <c r="R3884" t="s">
        <v>3098</v>
      </c>
      <c r="S3884" t="s">
        <v>5792</v>
      </c>
      <c r="T3884" t="s">
        <v>5793</v>
      </c>
      <c r="U3884" t="s">
        <v>9462</v>
      </c>
      <c r="V3884" t="s">
        <v>9463</v>
      </c>
      <c r="W3884" t="s">
        <v>588</v>
      </c>
      <c r="X3884" t="str">
        <f t="shared" si="60"/>
        <v>Inversión</v>
      </c>
      <c r="Y3884" t="s">
        <v>625</v>
      </c>
    </row>
    <row r="3885" spans="1:25" x14ac:dyDescent="0.2">
      <c r="A3885" t="s">
        <v>3414</v>
      </c>
      <c r="B3885" t="s">
        <v>5784</v>
      </c>
      <c r="C3885" s="71" t="s">
        <v>5794</v>
      </c>
      <c r="D3885" t="s">
        <v>583</v>
      </c>
      <c r="E3885" t="s">
        <v>584</v>
      </c>
      <c r="F3885" t="s">
        <v>5604</v>
      </c>
      <c r="G3885" t="s">
        <v>625</v>
      </c>
      <c r="H3885" t="s">
        <v>395</v>
      </c>
      <c r="I3885" t="s">
        <v>506</v>
      </c>
      <c r="J3885" t="s">
        <v>37</v>
      </c>
      <c r="K3885" t="s">
        <v>586</v>
      </c>
      <c r="L3885" t="s">
        <v>39</v>
      </c>
      <c r="M3885">
        <v>217416600</v>
      </c>
      <c r="N3885">
        <v>-18728185</v>
      </c>
      <c r="O3885">
        <v>198688415</v>
      </c>
      <c r="P3885">
        <v>22199</v>
      </c>
      <c r="Q3885" t="s">
        <v>702</v>
      </c>
      <c r="R3885" t="s">
        <v>5469</v>
      </c>
      <c r="S3885" t="s">
        <v>5795</v>
      </c>
      <c r="T3885" t="s">
        <v>5796</v>
      </c>
      <c r="U3885" t="s">
        <v>9464</v>
      </c>
      <c r="V3885" t="s">
        <v>9465</v>
      </c>
      <c r="W3885" t="s">
        <v>11725</v>
      </c>
      <c r="X3885" t="str">
        <f t="shared" si="60"/>
        <v>Inversión</v>
      </c>
      <c r="Y3885" t="s">
        <v>625</v>
      </c>
    </row>
    <row r="3886" spans="1:25" x14ac:dyDescent="0.2">
      <c r="A3886" t="s">
        <v>4802</v>
      </c>
      <c r="B3886" t="s">
        <v>3733</v>
      </c>
      <c r="C3886" s="71" t="s">
        <v>5797</v>
      </c>
      <c r="D3886" t="s">
        <v>583</v>
      </c>
      <c r="E3886" t="s">
        <v>584</v>
      </c>
      <c r="F3886" t="s">
        <v>3087</v>
      </c>
      <c r="G3886" t="s">
        <v>626</v>
      </c>
      <c r="H3886" t="s">
        <v>197</v>
      </c>
      <c r="I3886" t="s">
        <v>155</v>
      </c>
      <c r="J3886" t="s">
        <v>37</v>
      </c>
      <c r="K3886" t="s">
        <v>586</v>
      </c>
      <c r="L3886" t="s">
        <v>39</v>
      </c>
      <c r="M3886">
        <v>38651840</v>
      </c>
      <c r="N3886">
        <v>11917651</v>
      </c>
      <c r="O3886">
        <v>50569491</v>
      </c>
      <c r="P3886">
        <v>0</v>
      </c>
      <c r="Q3886" t="s">
        <v>703</v>
      </c>
      <c r="R3886" t="s">
        <v>4372</v>
      </c>
      <c r="S3886" t="s">
        <v>3479</v>
      </c>
      <c r="T3886" t="s">
        <v>5798</v>
      </c>
      <c r="U3886" t="s">
        <v>9466</v>
      </c>
      <c r="V3886" t="s">
        <v>9467</v>
      </c>
      <c r="W3886" t="s">
        <v>588</v>
      </c>
      <c r="X3886" t="str">
        <f t="shared" si="60"/>
        <v>Inversión</v>
      </c>
      <c r="Y3886" t="s">
        <v>626</v>
      </c>
    </row>
    <row r="3887" spans="1:25" x14ac:dyDescent="0.2">
      <c r="A3887" t="s">
        <v>4798</v>
      </c>
      <c r="B3887" t="s">
        <v>3733</v>
      </c>
      <c r="C3887" s="71" t="s">
        <v>5799</v>
      </c>
      <c r="D3887" t="s">
        <v>583</v>
      </c>
      <c r="E3887" t="s">
        <v>584</v>
      </c>
      <c r="F3887" t="s">
        <v>3087</v>
      </c>
      <c r="G3887" t="s">
        <v>626</v>
      </c>
      <c r="H3887" t="s">
        <v>197</v>
      </c>
      <c r="I3887" t="s">
        <v>155</v>
      </c>
      <c r="J3887" t="s">
        <v>37</v>
      </c>
      <c r="K3887" t="s">
        <v>586</v>
      </c>
      <c r="L3887" t="s">
        <v>39</v>
      </c>
      <c r="M3887">
        <v>178882880</v>
      </c>
      <c r="N3887">
        <v>58136936</v>
      </c>
      <c r="O3887">
        <v>237019816</v>
      </c>
      <c r="P3887">
        <v>0</v>
      </c>
      <c r="Q3887" t="s">
        <v>704</v>
      </c>
      <c r="R3887" t="s">
        <v>5800</v>
      </c>
      <c r="S3887" t="s">
        <v>5801</v>
      </c>
      <c r="T3887" t="s">
        <v>5802</v>
      </c>
      <c r="U3887" t="s">
        <v>9468</v>
      </c>
      <c r="V3887" t="s">
        <v>9469</v>
      </c>
      <c r="W3887" t="s">
        <v>588</v>
      </c>
      <c r="X3887" t="str">
        <f t="shared" si="60"/>
        <v>Inversión</v>
      </c>
      <c r="Y3887" t="s">
        <v>626</v>
      </c>
    </row>
    <row r="3888" spans="1:25" x14ac:dyDescent="0.2">
      <c r="A3888" t="s">
        <v>4209</v>
      </c>
      <c r="B3888" t="s">
        <v>3733</v>
      </c>
      <c r="C3888" s="71" t="s">
        <v>5803</v>
      </c>
      <c r="D3888" t="s">
        <v>583</v>
      </c>
      <c r="E3888" t="s">
        <v>584</v>
      </c>
      <c r="F3888" t="s">
        <v>3087</v>
      </c>
      <c r="G3888" t="s">
        <v>626</v>
      </c>
      <c r="H3888" t="s">
        <v>197</v>
      </c>
      <c r="I3888" t="s">
        <v>155</v>
      </c>
      <c r="J3888" t="s">
        <v>37</v>
      </c>
      <c r="K3888" t="s">
        <v>586</v>
      </c>
      <c r="L3888" t="s">
        <v>39</v>
      </c>
      <c r="M3888">
        <v>38651840</v>
      </c>
      <c r="N3888">
        <v>11434503</v>
      </c>
      <c r="O3888">
        <v>50086343</v>
      </c>
      <c r="P3888">
        <v>0</v>
      </c>
      <c r="Q3888" t="s">
        <v>705</v>
      </c>
      <c r="R3888" t="s">
        <v>5508</v>
      </c>
      <c r="S3888" t="s">
        <v>5804</v>
      </c>
      <c r="T3888" t="s">
        <v>4902</v>
      </c>
      <c r="U3888" t="s">
        <v>9470</v>
      </c>
      <c r="V3888" t="s">
        <v>9471</v>
      </c>
      <c r="W3888" t="s">
        <v>588</v>
      </c>
      <c r="X3888" t="str">
        <f t="shared" si="60"/>
        <v>Inversión</v>
      </c>
      <c r="Y3888" t="s">
        <v>626</v>
      </c>
    </row>
    <row r="3889" spans="1:25" x14ac:dyDescent="0.2">
      <c r="A3889" t="s">
        <v>3469</v>
      </c>
      <c r="B3889" t="s">
        <v>3733</v>
      </c>
      <c r="C3889" s="71" t="s">
        <v>5805</v>
      </c>
      <c r="D3889" t="s">
        <v>583</v>
      </c>
      <c r="E3889" t="s">
        <v>584</v>
      </c>
      <c r="F3889" t="s">
        <v>3087</v>
      </c>
      <c r="G3889" t="s">
        <v>626</v>
      </c>
      <c r="H3889" t="s">
        <v>197</v>
      </c>
      <c r="I3889" t="s">
        <v>155</v>
      </c>
      <c r="J3889" t="s">
        <v>37</v>
      </c>
      <c r="K3889" t="s">
        <v>709</v>
      </c>
      <c r="L3889" t="s">
        <v>39</v>
      </c>
      <c r="M3889">
        <v>0</v>
      </c>
      <c r="N3889">
        <v>26832432</v>
      </c>
      <c r="O3889">
        <v>26832432</v>
      </c>
      <c r="P3889">
        <v>0</v>
      </c>
      <c r="Q3889" t="s">
        <v>706</v>
      </c>
      <c r="R3889" t="s">
        <v>3579</v>
      </c>
      <c r="S3889" t="s">
        <v>5806</v>
      </c>
      <c r="T3889" t="s">
        <v>5807</v>
      </c>
      <c r="U3889" t="s">
        <v>9472</v>
      </c>
      <c r="V3889" t="s">
        <v>9473</v>
      </c>
      <c r="W3889" t="s">
        <v>588</v>
      </c>
      <c r="X3889" t="str">
        <f t="shared" si="60"/>
        <v>Inversión</v>
      </c>
      <c r="Y3889" t="s">
        <v>626</v>
      </c>
    </row>
    <row r="3890" spans="1:25" x14ac:dyDescent="0.2">
      <c r="A3890" t="s">
        <v>3469</v>
      </c>
      <c r="B3890" t="s">
        <v>3733</v>
      </c>
      <c r="C3890" s="71" t="s">
        <v>5805</v>
      </c>
      <c r="D3890" t="s">
        <v>583</v>
      </c>
      <c r="E3890" t="s">
        <v>584</v>
      </c>
      <c r="F3890" t="s">
        <v>3087</v>
      </c>
      <c r="G3890" t="s">
        <v>626</v>
      </c>
      <c r="H3890" t="s">
        <v>197</v>
      </c>
      <c r="I3890" t="s">
        <v>155</v>
      </c>
      <c r="J3890" t="s">
        <v>37</v>
      </c>
      <c r="K3890" t="s">
        <v>586</v>
      </c>
      <c r="L3890" t="s">
        <v>39</v>
      </c>
      <c r="M3890">
        <v>89441440</v>
      </c>
      <c r="N3890">
        <v>0</v>
      </c>
      <c r="O3890">
        <v>89441440</v>
      </c>
      <c r="P3890">
        <v>0</v>
      </c>
      <c r="Q3890" t="s">
        <v>706</v>
      </c>
      <c r="R3890" t="s">
        <v>3579</v>
      </c>
      <c r="S3890" t="s">
        <v>5806</v>
      </c>
      <c r="T3890" t="s">
        <v>5807</v>
      </c>
      <c r="U3890" t="s">
        <v>9472</v>
      </c>
      <c r="V3890" t="s">
        <v>9473</v>
      </c>
      <c r="W3890" t="s">
        <v>588</v>
      </c>
      <c r="X3890" t="str">
        <f t="shared" si="60"/>
        <v>Inversión</v>
      </c>
      <c r="Y3890" t="s">
        <v>626</v>
      </c>
    </row>
    <row r="3891" spans="1:25" x14ac:dyDescent="0.2">
      <c r="A3891" t="s">
        <v>4743</v>
      </c>
      <c r="B3891" t="s">
        <v>3733</v>
      </c>
      <c r="C3891" s="71" t="s">
        <v>5808</v>
      </c>
      <c r="D3891" t="s">
        <v>583</v>
      </c>
      <c r="E3891" t="s">
        <v>584</v>
      </c>
      <c r="F3891" t="s">
        <v>3087</v>
      </c>
      <c r="G3891" t="s">
        <v>626</v>
      </c>
      <c r="H3891" t="s">
        <v>197</v>
      </c>
      <c r="I3891" t="s">
        <v>155</v>
      </c>
      <c r="J3891" t="s">
        <v>37</v>
      </c>
      <c r="K3891" t="s">
        <v>709</v>
      </c>
      <c r="L3891" t="s">
        <v>39</v>
      </c>
      <c r="M3891">
        <v>0</v>
      </c>
      <c r="N3891">
        <v>11434503</v>
      </c>
      <c r="O3891">
        <v>11434503</v>
      </c>
      <c r="P3891">
        <v>0</v>
      </c>
      <c r="Q3891" t="s">
        <v>707</v>
      </c>
      <c r="R3891" t="s">
        <v>3693</v>
      </c>
      <c r="S3891" t="s">
        <v>5809</v>
      </c>
      <c r="T3891" t="s">
        <v>5810</v>
      </c>
      <c r="U3891" t="s">
        <v>9474</v>
      </c>
      <c r="V3891" t="s">
        <v>9475</v>
      </c>
      <c r="W3891" t="s">
        <v>588</v>
      </c>
      <c r="X3891" t="str">
        <f t="shared" si="60"/>
        <v>Inversión</v>
      </c>
      <c r="Y3891" t="s">
        <v>626</v>
      </c>
    </row>
    <row r="3892" spans="1:25" x14ac:dyDescent="0.2">
      <c r="A3892" t="s">
        <v>4743</v>
      </c>
      <c r="B3892" t="s">
        <v>3733</v>
      </c>
      <c r="C3892" s="71" t="s">
        <v>5808</v>
      </c>
      <c r="D3892" t="s">
        <v>583</v>
      </c>
      <c r="E3892" t="s">
        <v>584</v>
      </c>
      <c r="F3892" t="s">
        <v>3087</v>
      </c>
      <c r="G3892" t="s">
        <v>626</v>
      </c>
      <c r="H3892" t="s">
        <v>197</v>
      </c>
      <c r="I3892" t="s">
        <v>155</v>
      </c>
      <c r="J3892" t="s">
        <v>37</v>
      </c>
      <c r="K3892" t="s">
        <v>586</v>
      </c>
      <c r="L3892" t="s">
        <v>39</v>
      </c>
      <c r="M3892">
        <v>38651840</v>
      </c>
      <c r="N3892">
        <v>0</v>
      </c>
      <c r="O3892">
        <v>38651840</v>
      </c>
      <c r="P3892">
        <v>0</v>
      </c>
      <c r="Q3892" t="s">
        <v>707</v>
      </c>
      <c r="R3892" t="s">
        <v>3693</v>
      </c>
      <c r="S3892" t="s">
        <v>5809</v>
      </c>
      <c r="T3892" t="s">
        <v>5810</v>
      </c>
      <c r="U3892" t="s">
        <v>9474</v>
      </c>
      <c r="V3892" t="s">
        <v>9475</v>
      </c>
      <c r="W3892" t="s">
        <v>588</v>
      </c>
      <c r="X3892" t="str">
        <f t="shared" si="60"/>
        <v>Inversión</v>
      </c>
      <c r="Y3892" t="s">
        <v>626</v>
      </c>
    </row>
    <row r="3893" spans="1:25" x14ac:dyDescent="0.2">
      <c r="A3893" t="s">
        <v>3098</v>
      </c>
      <c r="B3893" t="s">
        <v>3733</v>
      </c>
      <c r="C3893" s="71" t="s">
        <v>5811</v>
      </c>
      <c r="D3893" t="s">
        <v>583</v>
      </c>
      <c r="E3893" t="s">
        <v>584</v>
      </c>
      <c r="F3893" t="s">
        <v>3090</v>
      </c>
      <c r="G3893" t="s">
        <v>708</v>
      </c>
      <c r="H3893" t="s">
        <v>198</v>
      </c>
      <c r="I3893" t="s">
        <v>157</v>
      </c>
      <c r="J3893" t="s">
        <v>37</v>
      </c>
      <c r="K3893" t="s">
        <v>709</v>
      </c>
      <c r="L3893" t="s">
        <v>39</v>
      </c>
      <c r="M3893">
        <v>117285856</v>
      </c>
      <c r="N3893">
        <v>31520574</v>
      </c>
      <c r="O3893">
        <v>148806430</v>
      </c>
      <c r="P3893">
        <v>0</v>
      </c>
      <c r="Q3893" t="s">
        <v>710</v>
      </c>
      <c r="R3893" t="s">
        <v>4948</v>
      </c>
      <c r="S3893" t="s">
        <v>5812</v>
      </c>
      <c r="T3893" t="s">
        <v>5813</v>
      </c>
      <c r="U3893" t="s">
        <v>11726</v>
      </c>
      <c r="V3893" t="s">
        <v>11727</v>
      </c>
      <c r="W3893" t="s">
        <v>588</v>
      </c>
      <c r="X3893" t="str">
        <f t="shared" si="60"/>
        <v>Inversión</v>
      </c>
      <c r="Y3893" t="s">
        <v>708</v>
      </c>
    </row>
    <row r="3894" spans="1:25" x14ac:dyDescent="0.2">
      <c r="A3894" t="s">
        <v>5469</v>
      </c>
      <c r="B3894" t="s">
        <v>3733</v>
      </c>
      <c r="C3894" s="71" t="s">
        <v>5814</v>
      </c>
      <c r="D3894" t="s">
        <v>583</v>
      </c>
      <c r="E3894" t="s">
        <v>584</v>
      </c>
      <c r="F3894" t="s">
        <v>3090</v>
      </c>
      <c r="G3894" t="s">
        <v>708</v>
      </c>
      <c r="H3894" t="s">
        <v>198</v>
      </c>
      <c r="I3894" t="s">
        <v>157</v>
      </c>
      <c r="J3894" t="s">
        <v>37</v>
      </c>
      <c r="K3894" t="s">
        <v>709</v>
      </c>
      <c r="L3894" t="s">
        <v>39</v>
      </c>
      <c r="M3894">
        <v>68546328</v>
      </c>
      <c r="N3894">
        <v>19135851</v>
      </c>
      <c r="O3894">
        <v>87682179</v>
      </c>
      <c r="P3894">
        <v>0</v>
      </c>
      <c r="Q3894" t="s">
        <v>5815</v>
      </c>
      <c r="R3894" t="s">
        <v>5299</v>
      </c>
      <c r="S3894" t="s">
        <v>5816</v>
      </c>
      <c r="T3894" t="s">
        <v>5817</v>
      </c>
      <c r="U3894" t="s">
        <v>9476</v>
      </c>
      <c r="V3894" t="s">
        <v>9477</v>
      </c>
      <c r="W3894" t="s">
        <v>588</v>
      </c>
      <c r="X3894" t="str">
        <f t="shared" si="60"/>
        <v>Inversión</v>
      </c>
      <c r="Y3894" t="s">
        <v>708</v>
      </c>
    </row>
    <row r="3895" spans="1:25" x14ac:dyDescent="0.2">
      <c r="A3895" t="s">
        <v>5659</v>
      </c>
      <c r="B3895" t="s">
        <v>3733</v>
      </c>
      <c r="C3895" s="71" t="s">
        <v>5818</v>
      </c>
      <c r="D3895" t="s">
        <v>583</v>
      </c>
      <c r="E3895" t="s">
        <v>584</v>
      </c>
      <c r="F3895" t="s">
        <v>3090</v>
      </c>
      <c r="G3895" t="s">
        <v>708</v>
      </c>
      <c r="H3895" t="s">
        <v>198</v>
      </c>
      <c r="I3895" t="s">
        <v>157</v>
      </c>
      <c r="J3895" t="s">
        <v>37</v>
      </c>
      <c r="K3895" t="s">
        <v>709</v>
      </c>
      <c r="L3895" t="s">
        <v>39</v>
      </c>
      <c r="M3895">
        <v>300000000</v>
      </c>
      <c r="N3895">
        <v>0</v>
      </c>
      <c r="O3895">
        <v>300000000</v>
      </c>
      <c r="P3895">
        <v>0</v>
      </c>
      <c r="Q3895" t="s">
        <v>711</v>
      </c>
      <c r="R3895" t="s">
        <v>5819</v>
      </c>
      <c r="S3895" t="s">
        <v>5820</v>
      </c>
      <c r="T3895" t="s">
        <v>9478</v>
      </c>
      <c r="U3895" t="s">
        <v>11728</v>
      </c>
      <c r="V3895" t="s">
        <v>11729</v>
      </c>
      <c r="W3895" t="s">
        <v>588</v>
      </c>
      <c r="X3895" t="str">
        <f t="shared" si="60"/>
        <v>Inversión</v>
      </c>
      <c r="Y3895" t="s">
        <v>708</v>
      </c>
    </row>
    <row r="3896" spans="1:25" x14ac:dyDescent="0.2">
      <c r="A3896" t="s">
        <v>4360</v>
      </c>
      <c r="B3896" t="s">
        <v>3733</v>
      </c>
      <c r="C3896" s="71" t="s">
        <v>5821</v>
      </c>
      <c r="D3896" t="s">
        <v>583</v>
      </c>
      <c r="E3896" t="s">
        <v>584</v>
      </c>
      <c r="F3896" t="s">
        <v>3087</v>
      </c>
      <c r="G3896" t="s">
        <v>626</v>
      </c>
      <c r="H3896" t="s">
        <v>197</v>
      </c>
      <c r="I3896" t="s">
        <v>155</v>
      </c>
      <c r="J3896" t="s">
        <v>37</v>
      </c>
      <c r="K3896" t="s">
        <v>586</v>
      </c>
      <c r="L3896" t="s">
        <v>39</v>
      </c>
      <c r="M3896">
        <v>58642928</v>
      </c>
      <c r="N3896">
        <v>0</v>
      </c>
      <c r="O3896">
        <v>58642928</v>
      </c>
      <c r="P3896">
        <v>0</v>
      </c>
      <c r="Q3896" t="s">
        <v>712</v>
      </c>
      <c r="R3896" t="s">
        <v>5269</v>
      </c>
      <c r="S3896" t="s">
        <v>5822</v>
      </c>
      <c r="T3896" t="s">
        <v>5823</v>
      </c>
      <c r="U3896" t="s">
        <v>9479</v>
      </c>
      <c r="V3896" t="s">
        <v>9480</v>
      </c>
      <c r="W3896" t="s">
        <v>588</v>
      </c>
      <c r="X3896" t="str">
        <f t="shared" si="60"/>
        <v>Inversión</v>
      </c>
      <c r="Y3896" t="s">
        <v>626</v>
      </c>
    </row>
    <row r="3897" spans="1:25" x14ac:dyDescent="0.2">
      <c r="A3897" t="s">
        <v>4360</v>
      </c>
      <c r="B3897" t="s">
        <v>3733</v>
      </c>
      <c r="C3897" s="71" t="s">
        <v>5821</v>
      </c>
      <c r="D3897" t="s">
        <v>583</v>
      </c>
      <c r="E3897" t="s">
        <v>584</v>
      </c>
      <c r="F3897" t="s">
        <v>3087</v>
      </c>
      <c r="G3897" t="s">
        <v>626</v>
      </c>
      <c r="H3897" t="s">
        <v>197</v>
      </c>
      <c r="I3897" t="s">
        <v>155</v>
      </c>
      <c r="J3897" t="s">
        <v>37</v>
      </c>
      <c r="K3897" t="s">
        <v>709</v>
      </c>
      <c r="L3897" t="s">
        <v>39</v>
      </c>
      <c r="M3897">
        <v>0</v>
      </c>
      <c r="N3897">
        <v>17348533</v>
      </c>
      <c r="O3897">
        <v>17348533</v>
      </c>
      <c r="P3897">
        <v>0</v>
      </c>
      <c r="Q3897" t="s">
        <v>712</v>
      </c>
      <c r="R3897" t="s">
        <v>5269</v>
      </c>
      <c r="S3897" t="s">
        <v>5822</v>
      </c>
      <c r="T3897" t="s">
        <v>5823</v>
      </c>
      <c r="U3897" t="s">
        <v>9479</v>
      </c>
      <c r="V3897" t="s">
        <v>9480</v>
      </c>
      <c r="W3897" t="s">
        <v>588</v>
      </c>
      <c r="X3897" t="str">
        <f t="shared" si="60"/>
        <v>Inversión</v>
      </c>
      <c r="Y3897" t="s">
        <v>626</v>
      </c>
    </row>
    <row r="3898" spans="1:25" x14ac:dyDescent="0.2">
      <c r="A3898" t="s">
        <v>3123</v>
      </c>
      <c r="B3898" t="s">
        <v>3733</v>
      </c>
      <c r="C3898" s="71" t="s">
        <v>5824</v>
      </c>
      <c r="D3898" t="s">
        <v>583</v>
      </c>
      <c r="E3898" t="s">
        <v>584</v>
      </c>
      <c r="F3898" t="s">
        <v>3087</v>
      </c>
      <c r="G3898" t="s">
        <v>626</v>
      </c>
      <c r="H3898" t="s">
        <v>197</v>
      </c>
      <c r="I3898" t="s">
        <v>155</v>
      </c>
      <c r="J3898" t="s">
        <v>37</v>
      </c>
      <c r="K3898" t="s">
        <v>709</v>
      </c>
      <c r="L3898" t="s">
        <v>39</v>
      </c>
      <c r="M3898">
        <v>0</v>
      </c>
      <c r="N3898">
        <v>7045039</v>
      </c>
      <c r="O3898">
        <v>7045039</v>
      </c>
      <c r="P3898">
        <v>0</v>
      </c>
      <c r="Q3898" t="s">
        <v>713</v>
      </c>
      <c r="R3898" t="s">
        <v>4780</v>
      </c>
      <c r="S3898" t="s">
        <v>3996</v>
      </c>
      <c r="T3898" t="s">
        <v>5825</v>
      </c>
      <c r="U3898" t="s">
        <v>9481</v>
      </c>
      <c r="V3898" t="s">
        <v>9482</v>
      </c>
      <c r="W3898" t="s">
        <v>588</v>
      </c>
      <c r="X3898" t="str">
        <f t="shared" si="60"/>
        <v>Inversión</v>
      </c>
      <c r="Y3898" t="s">
        <v>626</v>
      </c>
    </row>
    <row r="3899" spans="1:25" x14ac:dyDescent="0.2">
      <c r="A3899" t="s">
        <v>3123</v>
      </c>
      <c r="B3899" t="s">
        <v>3733</v>
      </c>
      <c r="C3899" s="71" t="s">
        <v>5824</v>
      </c>
      <c r="D3899" t="s">
        <v>583</v>
      </c>
      <c r="E3899" t="s">
        <v>584</v>
      </c>
      <c r="F3899" t="s">
        <v>3087</v>
      </c>
      <c r="G3899" t="s">
        <v>626</v>
      </c>
      <c r="H3899" t="s">
        <v>197</v>
      </c>
      <c r="I3899" t="s">
        <v>155</v>
      </c>
      <c r="J3899" t="s">
        <v>37</v>
      </c>
      <c r="K3899" t="s">
        <v>586</v>
      </c>
      <c r="L3899" t="s">
        <v>39</v>
      </c>
      <c r="M3899">
        <v>22848776</v>
      </c>
      <c r="N3899">
        <v>0</v>
      </c>
      <c r="O3899">
        <v>22848776</v>
      </c>
      <c r="P3899">
        <v>0</v>
      </c>
      <c r="Q3899" t="s">
        <v>713</v>
      </c>
      <c r="R3899" t="s">
        <v>4780</v>
      </c>
      <c r="S3899" t="s">
        <v>3996</v>
      </c>
      <c r="T3899" t="s">
        <v>5825</v>
      </c>
      <c r="U3899" t="s">
        <v>9481</v>
      </c>
      <c r="V3899" t="s">
        <v>9482</v>
      </c>
      <c r="W3899" t="s">
        <v>588</v>
      </c>
      <c r="X3899" t="str">
        <f t="shared" si="60"/>
        <v>Inversión</v>
      </c>
      <c r="Y3899" t="s">
        <v>626</v>
      </c>
    </row>
    <row r="3900" spans="1:25" x14ac:dyDescent="0.2">
      <c r="A3900" t="s">
        <v>3104</v>
      </c>
      <c r="B3900" t="s">
        <v>3733</v>
      </c>
      <c r="C3900" s="71" t="s">
        <v>5826</v>
      </c>
      <c r="D3900" t="s">
        <v>583</v>
      </c>
      <c r="E3900" t="s">
        <v>584</v>
      </c>
      <c r="F3900" t="s">
        <v>3087</v>
      </c>
      <c r="G3900" t="s">
        <v>626</v>
      </c>
      <c r="H3900" t="s">
        <v>197</v>
      </c>
      <c r="I3900" t="s">
        <v>155</v>
      </c>
      <c r="J3900" t="s">
        <v>37</v>
      </c>
      <c r="K3900" t="s">
        <v>586</v>
      </c>
      <c r="L3900" t="s">
        <v>39</v>
      </c>
      <c r="M3900">
        <v>51910320</v>
      </c>
      <c r="N3900">
        <v>0</v>
      </c>
      <c r="O3900">
        <v>51910320</v>
      </c>
      <c r="P3900">
        <v>0</v>
      </c>
      <c r="Q3900" t="s">
        <v>714</v>
      </c>
      <c r="R3900" t="s">
        <v>5827</v>
      </c>
      <c r="S3900" t="s">
        <v>4659</v>
      </c>
      <c r="T3900" t="s">
        <v>5828</v>
      </c>
      <c r="U3900" t="s">
        <v>9483</v>
      </c>
      <c r="V3900" t="s">
        <v>9484</v>
      </c>
      <c r="W3900" t="s">
        <v>588</v>
      </c>
      <c r="X3900" t="str">
        <f t="shared" si="60"/>
        <v>Inversión</v>
      </c>
      <c r="Y3900" t="s">
        <v>626</v>
      </c>
    </row>
    <row r="3901" spans="1:25" x14ac:dyDescent="0.2">
      <c r="A3901" t="s">
        <v>3104</v>
      </c>
      <c r="B3901" t="s">
        <v>3733</v>
      </c>
      <c r="C3901" s="71" t="s">
        <v>5826</v>
      </c>
      <c r="D3901" t="s">
        <v>583</v>
      </c>
      <c r="E3901" t="s">
        <v>584</v>
      </c>
      <c r="F3901" t="s">
        <v>3087</v>
      </c>
      <c r="G3901" t="s">
        <v>626</v>
      </c>
      <c r="H3901" t="s">
        <v>197</v>
      </c>
      <c r="I3901" t="s">
        <v>155</v>
      </c>
      <c r="J3901" t="s">
        <v>37</v>
      </c>
      <c r="K3901" t="s">
        <v>709</v>
      </c>
      <c r="L3901" t="s">
        <v>39</v>
      </c>
      <c r="M3901">
        <v>0</v>
      </c>
      <c r="N3901">
        <v>11896115</v>
      </c>
      <c r="O3901">
        <v>11896115</v>
      </c>
      <c r="P3901">
        <v>0</v>
      </c>
      <c r="Q3901" t="s">
        <v>714</v>
      </c>
      <c r="R3901" t="s">
        <v>5827</v>
      </c>
      <c r="S3901" t="s">
        <v>4659</v>
      </c>
      <c r="T3901" t="s">
        <v>5828</v>
      </c>
      <c r="U3901" t="s">
        <v>9483</v>
      </c>
      <c r="V3901" t="s">
        <v>9484</v>
      </c>
      <c r="W3901" t="s">
        <v>588</v>
      </c>
      <c r="X3901" t="str">
        <f t="shared" si="60"/>
        <v>Inversión</v>
      </c>
      <c r="Y3901" t="s">
        <v>626</v>
      </c>
    </row>
    <row r="3902" spans="1:25" x14ac:dyDescent="0.2">
      <c r="A3902" t="s">
        <v>4810</v>
      </c>
      <c r="B3902" t="s">
        <v>3733</v>
      </c>
      <c r="C3902" s="71" t="s">
        <v>5829</v>
      </c>
      <c r="D3902" t="s">
        <v>583</v>
      </c>
      <c r="E3902" t="s">
        <v>584</v>
      </c>
      <c r="F3902" t="s">
        <v>3087</v>
      </c>
      <c r="G3902" t="s">
        <v>626</v>
      </c>
      <c r="H3902" t="s">
        <v>197</v>
      </c>
      <c r="I3902" t="s">
        <v>155</v>
      </c>
      <c r="J3902" t="s">
        <v>37</v>
      </c>
      <c r="K3902" t="s">
        <v>709</v>
      </c>
      <c r="L3902" t="s">
        <v>39</v>
      </c>
      <c r="M3902">
        <v>0</v>
      </c>
      <c r="N3902">
        <v>13229880</v>
      </c>
      <c r="O3902">
        <v>13229880</v>
      </c>
      <c r="P3902">
        <v>0</v>
      </c>
      <c r="Q3902" t="s">
        <v>715</v>
      </c>
      <c r="R3902" t="s">
        <v>5439</v>
      </c>
      <c r="S3902" t="s">
        <v>5830</v>
      </c>
      <c r="T3902" t="s">
        <v>5831</v>
      </c>
      <c r="U3902" t="s">
        <v>11730</v>
      </c>
      <c r="V3902" t="s">
        <v>11731</v>
      </c>
      <c r="W3902" t="s">
        <v>588</v>
      </c>
      <c r="X3902" t="str">
        <f t="shared" si="60"/>
        <v>Inversión</v>
      </c>
      <c r="Y3902" t="s">
        <v>626</v>
      </c>
    </row>
    <row r="3903" spans="1:25" x14ac:dyDescent="0.2">
      <c r="A3903" t="s">
        <v>4810</v>
      </c>
      <c r="B3903" t="s">
        <v>3733</v>
      </c>
      <c r="C3903" s="71" t="s">
        <v>5829</v>
      </c>
      <c r="D3903" t="s">
        <v>583</v>
      </c>
      <c r="E3903" t="s">
        <v>584</v>
      </c>
      <c r="F3903" t="s">
        <v>3087</v>
      </c>
      <c r="G3903" t="s">
        <v>626</v>
      </c>
      <c r="H3903" t="s">
        <v>197</v>
      </c>
      <c r="I3903" t="s">
        <v>155</v>
      </c>
      <c r="J3903" t="s">
        <v>37</v>
      </c>
      <c r="K3903" t="s">
        <v>586</v>
      </c>
      <c r="L3903" t="s">
        <v>39</v>
      </c>
      <c r="M3903">
        <v>44720720</v>
      </c>
      <c r="N3903">
        <v>0</v>
      </c>
      <c r="O3903">
        <v>44720720</v>
      </c>
      <c r="P3903">
        <v>0</v>
      </c>
      <c r="Q3903" t="s">
        <v>715</v>
      </c>
      <c r="R3903" t="s">
        <v>5439</v>
      </c>
      <c r="S3903" t="s">
        <v>5830</v>
      </c>
      <c r="T3903" t="s">
        <v>5831</v>
      </c>
      <c r="U3903" t="s">
        <v>11730</v>
      </c>
      <c r="V3903" t="s">
        <v>11731</v>
      </c>
      <c r="W3903" t="s">
        <v>588</v>
      </c>
      <c r="X3903" t="str">
        <f t="shared" si="60"/>
        <v>Inversión</v>
      </c>
      <c r="Y3903" t="s">
        <v>626</v>
      </c>
    </row>
    <row r="3904" spans="1:25" x14ac:dyDescent="0.2">
      <c r="A3904" t="s">
        <v>3777</v>
      </c>
      <c r="B3904" t="s">
        <v>3733</v>
      </c>
      <c r="C3904" s="71" t="s">
        <v>5832</v>
      </c>
      <c r="D3904" t="s">
        <v>583</v>
      </c>
      <c r="E3904" t="s">
        <v>584</v>
      </c>
      <c r="F3904" t="s">
        <v>3087</v>
      </c>
      <c r="G3904" t="s">
        <v>626</v>
      </c>
      <c r="H3904" t="s">
        <v>197</v>
      </c>
      <c r="I3904" t="s">
        <v>155</v>
      </c>
      <c r="J3904" t="s">
        <v>37</v>
      </c>
      <c r="K3904" t="s">
        <v>709</v>
      </c>
      <c r="L3904" t="s">
        <v>39</v>
      </c>
      <c r="M3904">
        <v>0</v>
      </c>
      <c r="N3904">
        <v>17878833</v>
      </c>
      <c r="O3904">
        <v>17878833</v>
      </c>
      <c r="P3904">
        <v>0</v>
      </c>
      <c r="Q3904" t="s">
        <v>716</v>
      </c>
      <c r="R3904" t="s">
        <v>5833</v>
      </c>
      <c r="S3904" t="s">
        <v>5834</v>
      </c>
      <c r="T3904" t="s">
        <v>5835</v>
      </c>
      <c r="U3904" t="s">
        <v>9485</v>
      </c>
      <c r="V3904" t="s">
        <v>9486</v>
      </c>
      <c r="W3904" t="s">
        <v>588</v>
      </c>
      <c r="X3904" t="str">
        <f t="shared" si="60"/>
        <v>Inversión</v>
      </c>
      <c r="Y3904" t="s">
        <v>626</v>
      </c>
    </row>
    <row r="3905" spans="1:25" x14ac:dyDescent="0.2">
      <c r="A3905" t="s">
        <v>3777</v>
      </c>
      <c r="B3905" t="s">
        <v>3733</v>
      </c>
      <c r="C3905" s="71" t="s">
        <v>5832</v>
      </c>
      <c r="D3905" t="s">
        <v>583</v>
      </c>
      <c r="E3905" t="s">
        <v>584</v>
      </c>
      <c r="F3905" t="s">
        <v>3087</v>
      </c>
      <c r="G3905" t="s">
        <v>626</v>
      </c>
      <c r="H3905" t="s">
        <v>197</v>
      </c>
      <c r="I3905" t="s">
        <v>155</v>
      </c>
      <c r="J3905" t="s">
        <v>37</v>
      </c>
      <c r="K3905" t="s">
        <v>586</v>
      </c>
      <c r="L3905" t="s">
        <v>39</v>
      </c>
      <c r="M3905">
        <v>76623568</v>
      </c>
      <c r="N3905">
        <v>0</v>
      </c>
      <c r="O3905">
        <v>76623568</v>
      </c>
      <c r="P3905">
        <v>0</v>
      </c>
      <c r="Q3905" t="s">
        <v>716</v>
      </c>
      <c r="R3905" t="s">
        <v>5833</v>
      </c>
      <c r="S3905" t="s">
        <v>5834</v>
      </c>
      <c r="T3905" t="s">
        <v>5835</v>
      </c>
      <c r="U3905" t="s">
        <v>9485</v>
      </c>
      <c r="V3905" t="s">
        <v>9486</v>
      </c>
      <c r="W3905" t="s">
        <v>588</v>
      </c>
      <c r="X3905" t="str">
        <f t="shared" si="60"/>
        <v>Inversión</v>
      </c>
      <c r="Y3905" t="s">
        <v>626</v>
      </c>
    </row>
    <row r="3906" spans="1:25" x14ac:dyDescent="0.2">
      <c r="A3906" t="s">
        <v>5341</v>
      </c>
      <c r="B3906" t="s">
        <v>3733</v>
      </c>
      <c r="C3906" s="71" t="s">
        <v>5836</v>
      </c>
      <c r="D3906" t="s">
        <v>583</v>
      </c>
      <c r="E3906" t="s">
        <v>584</v>
      </c>
      <c r="F3906" t="s">
        <v>3087</v>
      </c>
      <c r="G3906" t="s">
        <v>626</v>
      </c>
      <c r="H3906" t="s">
        <v>197</v>
      </c>
      <c r="I3906" t="s">
        <v>155</v>
      </c>
      <c r="J3906" t="s">
        <v>37</v>
      </c>
      <c r="K3906" t="s">
        <v>586</v>
      </c>
      <c r="L3906" t="s">
        <v>39</v>
      </c>
      <c r="M3906">
        <v>58642928</v>
      </c>
      <c r="N3906">
        <v>0</v>
      </c>
      <c r="O3906">
        <v>58642928</v>
      </c>
      <c r="P3906">
        <v>0</v>
      </c>
      <c r="Q3906" t="s">
        <v>717</v>
      </c>
      <c r="R3906" t="s">
        <v>5779</v>
      </c>
      <c r="S3906" t="s">
        <v>5837</v>
      </c>
      <c r="T3906" t="s">
        <v>5838</v>
      </c>
      <c r="U3906" t="s">
        <v>9487</v>
      </c>
      <c r="V3906" t="s">
        <v>9488</v>
      </c>
      <c r="W3906" t="s">
        <v>588</v>
      </c>
      <c r="X3906" t="str">
        <f t="shared" ref="X3906:X3969" si="61">IF(LEFT(H3906,1)="C","Inversión","Funcionamiento")</f>
        <v>Inversión</v>
      </c>
      <c r="Y3906" t="s">
        <v>626</v>
      </c>
    </row>
    <row r="3907" spans="1:25" x14ac:dyDescent="0.2">
      <c r="A3907" t="s">
        <v>5341</v>
      </c>
      <c r="B3907" t="s">
        <v>3733</v>
      </c>
      <c r="C3907" s="71" t="s">
        <v>5836</v>
      </c>
      <c r="D3907" t="s">
        <v>583</v>
      </c>
      <c r="E3907" t="s">
        <v>584</v>
      </c>
      <c r="F3907" t="s">
        <v>3087</v>
      </c>
      <c r="G3907" t="s">
        <v>626</v>
      </c>
      <c r="H3907" t="s">
        <v>197</v>
      </c>
      <c r="I3907" t="s">
        <v>155</v>
      </c>
      <c r="J3907" t="s">
        <v>37</v>
      </c>
      <c r="K3907" t="s">
        <v>709</v>
      </c>
      <c r="L3907" t="s">
        <v>39</v>
      </c>
      <c r="M3907">
        <v>0</v>
      </c>
      <c r="N3907">
        <v>13683350</v>
      </c>
      <c r="O3907">
        <v>13683350</v>
      </c>
      <c r="P3907">
        <v>0</v>
      </c>
      <c r="Q3907" t="s">
        <v>717</v>
      </c>
      <c r="R3907" t="s">
        <v>5779</v>
      </c>
      <c r="S3907" t="s">
        <v>5837</v>
      </c>
      <c r="T3907" t="s">
        <v>5838</v>
      </c>
      <c r="U3907" t="s">
        <v>9487</v>
      </c>
      <c r="V3907" t="s">
        <v>9488</v>
      </c>
      <c r="W3907" t="s">
        <v>588</v>
      </c>
      <c r="X3907" t="str">
        <f t="shared" si="61"/>
        <v>Inversión</v>
      </c>
      <c r="Y3907" t="s">
        <v>626</v>
      </c>
    </row>
    <row r="3908" spans="1:25" x14ac:dyDescent="0.2">
      <c r="A3908" t="s">
        <v>5654</v>
      </c>
      <c r="B3908" t="s">
        <v>3733</v>
      </c>
      <c r="C3908" s="71" t="s">
        <v>5839</v>
      </c>
      <c r="D3908" t="s">
        <v>583</v>
      </c>
      <c r="E3908" t="s">
        <v>584</v>
      </c>
      <c r="F3908" t="s">
        <v>3087</v>
      </c>
      <c r="G3908" t="s">
        <v>626</v>
      </c>
      <c r="H3908" t="s">
        <v>197</v>
      </c>
      <c r="I3908" t="s">
        <v>155</v>
      </c>
      <c r="J3908" t="s">
        <v>37</v>
      </c>
      <c r="K3908" t="s">
        <v>709</v>
      </c>
      <c r="L3908" t="s">
        <v>39</v>
      </c>
      <c r="M3908">
        <v>0</v>
      </c>
      <c r="N3908">
        <v>22546906</v>
      </c>
      <c r="O3908">
        <v>22546906</v>
      </c>
      <c r="P3908">
        <v>0</v>
      </c>
      <c r="Q3908" t="s">
        <v>718</v>
      </c>
      <c r="R3908" t="s">
        <v>5354</v>
      </c>
      <c r="S3908" t="s">
        <v>5840</v>
      </c>
      <c r="T3908" t="s">
        <v>5841</v>
      </c>
      <c r="U3908" t="s">
        <v>9489</v>
      </c>
      <c r="V3908" t="s">
        <v>9490</v>
      </c>
      <c r="W3908" t="s">
        <v>588</v>
      </c>
      <c r="X3908" t="str">
        <f t="shared" si="61"/>
        <v>Inversión</v>
      </c>
      <c r="Y3908" t="s">
        <v>626</v>
      </c>
    </row>
    <row r="3909" spans="1:25" x14ac:dyDescent="0.2">
      <c r="A3909" t="s">
        <v>5654</v>
      </c>
      <c r="B3909" t="s">
        <v>3733</v>
      </c>
      <c r="C3909" s="71" t="s">
        <v>5839</v>
      </c>
      <c r="D3909" t="s">
        <v>583</v>
      </c>
      <c r="E3909" t="s">
        <v>584</v>
      </c>
      <c r="F3909" t="s">
        <v>3087</v>
      </c>
      <c r="G3909" t="s">
        <v>626</v>
      </c>
      <c r="H3909" t="s">
        <v>197</v>
      </c>
      <c r="I3909" t="s">
        <v>155</v>
      </c>
      <c r="J3909" t="s">
        <v>37</v>
      </c>
      <c r="K3909" t="s">
        <v>586</v>
      </c>
      <c r="L3909" t="s">
        <v>39</v>
      </c>
      <c r="M3909">
        <v>77303680</v>
      </c>
      <c r="N3909">
        <v>0</v>
      </c>
      <c r="O3909">
        <v>77303680</v>
      </c>
      <c r="P3909">
        <v>0</v>
      </c>
      <c r="Q3909" t="s">
        <v>718</v>
      </c>
      <c r="R3909" t="s">
        <v>5354</v>
      </c>
      <c r="S3909" t="s">
        <v>5840</v>
      </c>
      <c r="T3909" t="s">
        <v>5841</v>
      </c>
      <c r="U3909" t="s">
        <v>9489</v>
      </c>
      <c r="V3909" t="s">
        <v>9490</v>
      </c>
      <c r="W3909" t="s">
        <v>588</v>
      </c>
      <c r="X3909" t="str">
        <f t="shared" si="61"/>
        <v>Inversión</v>
      </c>
      <c r="Y3909" t="s">
        <v>626</v>
      </c>
    </row>
    <row r="3910" spans="1:25" x14ac:dyDescent="0.2">
      <c r="A3910" t="s">
        <v>3564</v>
      </c>
      <c r="B3910" t="s">
        <v>3733</v>
      </c>
      <c r="C3910" s="71" t="s">
        <v>5842</v>
      </c>
      <c r="D3910" t="s">
        <v>583</v>
      </c>
      <c r="E3910" t="s">
        <v>584</v>
      </c>
      <c r="F3910" t="s">
        <v>3087</v>
      </c>
      <c r="G3910" t="s">
        <v>626</v>
      </c>
      <c r="H3910" t="s">
        <v>197</v>
      </c>
      <c r="I3910" t="s">
        <v>155</v>
      </c>
      <c r="J3910" t="s">
        <v>37</v>
      </c>
      <c r="K3910" t="s">
        <v>709</v>
      </c>
      <c r="L3910" t="s">
        <v>39</v>
      </c>
      <c r="M3910">
        <v>0</v>
      </c>
      <c r="N3910">
        <v>9683046</v>
      </c>
      <c r="O3910">
        <v>9683046</v>
      </c>
      <c r="P3910">
        <v>0</v>
      </c>
      <c r="Q3910" t="s">
        <v>719</v>
      </c>
      <c r="R3910" t="s">
        <v>5678</v>
      </c>
      <c r="S3910" t="s">
        <v>5843</v>
      </c>
      <c r="T3910" t="s">
        <v>5844</v>
      </c>
      <c r="U3910" t="s">
        <v>9491</v>
      </c>
      <c r="V3910" t="s">
        <v>9492</v>
      </c>
      <c r="W3910" t="s">
        <v>588</v>
      </c>
      <c r="X3910" t="str">
        <f t="shared" si="61"/>
        <v>Inversión</v>
      </c>
      <c r="Y3910" t="s">
        <v>626</v>
      </c>
    </row>
    <row r="3911" spans="1:25" x14ac:dyDescent="0.2">
      <c r="A3911" t="s">
        <v>3564</v>
      </c>
      <c r="B3911" t="s">
        <v>3733</v>
      </c>
      <c r="C3911" s="71" t="s">
        <v>5842</v>
      </c>
      <c r="D3911" t="s">
        <v>583</v>
      </c>
      <c r="E3911" t="s">
        <v>584</v>
      </c>
      <c r="F3911" t="s">
        <v>3087</v>
      </c>
      <c r="G3911" t="s">
        <v>626</v>
      </c>
      <c r="H3911" t="s">
        <v>197</v>
      </c>
      <c r="I3911" t="s">
        <v>155</v>
      </c>
      <c r="J3911" t="s">
        <v>37</v>
      </c>
      <c r="K3911" t="s">
        <v>586</v>
      </c>
      <c r="L3911" t="s">
        <v>39</v>
      </c>
      <c r="M3911">
        <v>41498768</v>
      </c>
      <c r="N3911">
        <v>0</v>
      </c>
      <c r="O3911">
        <v>41498768</v>
      </c>
      <c r="P3911">
        <v>0</v>
      </c>
      <c r="Q3911" t="s">
        <v>719</v>
      </c>
      <c r="R3911" t="s">
        <v>5678</v>
      </c>
      <c r="S3911" t="s">
        <v>5843</v>
      </c>
      <c r="T3911" t="s">
        <v>5844</v>
      </c>
      <c r="U3911" t="s">
        <v>9491</v>
      </c>
      <c r="V3911" t="s">
        <v>9492</v>
      </c>
      <c r="W3911" t="s">
        <v>588</v>
      </c>
      <c r="X3911" t="str">
        <f t="shared" si="61"/>
        <v>Inversión</v>
      </c>
      <c r="Y3911" t="s">
        <v>626</v>
      </c>
    </row>
    <row r="3912" spans="1:25" x14ac:dyDescent="0.2">
      <c r="A3912" t="s">
        <v>4338</v>
      </c>
      <c r="B3912" t="s">
        <v>3733</v>
      </c>
      <c r="C3912" s="71" t="s">
        <v>5845</v>
      </c>
      <c r="D3912" t="s">
        <v>583</v>
      </c>
      <c r="E3912" t="s">
        <v>584</v>
      </c>
      <c r="F3912" t="s">
        <v>3087</v>
      </c>
      <c r="G3912" t="s">
        <v>626</v>
      </c>
      <c r="H3912" t="s">
        <v>197</v>
      </c>
      <c r="I3912" t="s">
        <v>155</v>
      </c>
      <c r="J3912" t="s">
        <v>37</v>
      </c>
      <c r="K3912" t="s">
        <v>709</v>
      </c>
      <c r="L3912" t="s">
        <v>39</v>
      </c>
      <c r="M3912">
        <v>0</v>
      </c>
      <c r="N3912">
        <v>17837223</v>
      </c>
      <c r="O3912">
        <v>17837223</v>
      </c>
      <c r="P3912">
        <v>0</v>
      </c>
      <c r="Q3912" t="s">
        <v>720</v>
      </c>
      <c r="R3912" t="s">
        <v>4814</v>
      </c>
      <c r="S3912" t="s">
        <v>5846</v>
      </c>
      <c r="T3912" t="s">
        <v>5847</v>
      </c>
      <c r="U3912" t="s">
        <v>9493</v>
      </c>
      <c r="V3912" t="s">
        <v>9494</v>
      </c>
      <c r="W3912" t="s">
        <v>588</v>
      </c>
      <c r="X3912" t="str">
        <f t="shared" si="61"/>
        <v>Inversión</v>
      </c>
      <c r="Y3912" t="s">
        <v>626</v>
      </c>
    </row>
    <row r="3913" spans="1:25" x14ac:dyDescent="0.2">
      <c r="A3913" t="s">
        <v>4338</v>
      </c>
      <c r="B3913" t="s">
        <v>3733</v>
      </c>
      <c r="C3913" s="71" t="s">
        <v>5845</v>
      </c>
      <c r="D3913" t="s">
        <v>583</v>
      </c>
      <c r="E3913" t="s">
        <v>584</v>
      </c>
      <c r="F3913" t="s">
        <v>3087</v>
      </c>
      <c r="G3913" t="s">
        <v>626</v>
      </c>
      <c r="H3913" t="s">
        <v>197</v>
      </c>
      <c r="I3913" t="s">
        <v>155</v>
      </c>
      <c r="J3913" t="s">
        <v>37</v>
      </c>
      <c r="K3913" t="s">
        <v>586</v>
      </c>
      <c r="L3913" t="s">
        <v>39</v>
      </c>
      <c r="M3913">
        <v>58642928</v>
      </c>
      <c r="N3913">
        <v>0</v>
      </c>
      <c r="O3913">
        <v>58642928</v>
      </c>
      <c r="P3913">
        <v>0</v>
      </c>
      <c r="Q3913" t="s">
        <v>720</v>
      </c>
      <c r="R3913" t="s">
        <v>4814</v>
      </c>
      <c r="S3913" t="s">
        <v>5846</v>
      </c>
      <c r="T3913" t="s">
        <v>5847</v>
      </c>
      <c r="U3913" t="s">
        <v>9493</v>
      </c>
      <c r="V3913" t="s">
        <v>9494</v>
      </c>
      <c r="W3913" t="s">
        <v>588</v>
      </c>
      <c r="X3913" t="str">
        <f t="shared" si="61"/>
        <v>Inversión</v>
      </c>
      <c r="Y3913" t="s">
        <v>626</v>
      </c>
    </row>
    <row r="3914" spans="1:25" x14ac:dyDescent="0.2">
      <c r="A3914" t="s">
        <v>4057</v>
      </c>
      <c r="B3914" t="s">
        <v>3733</v>
      </c>
      <c r="C3914" s="71" t="s">
        <v>5848</v>
      </c>
      <c r="D3914" t="s">
        <v>583</v>
      </c>
      <c r="E3914" t="s">
        <v>584</v>
      </c>
      <c r="F3914" t="s">
        <v>3087</v>
      </c>
      <c r="G3914" t="s">
        <v>626</v>
      </c>
      <c r="H3914" t="s">
        <v>197</v>
      </c>
      <c r="I3914" t="s">
        <v>155</v>
      </c>
      <c r="J3914" t="s">
        <v>37</v>
      </c>
      <c r="K3914" t="s">
        <v>709</v>
      </c>
      <c r="L3914" t="s">
        <v>39</v>
      </c>
      <c r="M3914">
        <v>0</v>
      </c>
      <c r="N3914">
        <v>12399707</v>
      </c>
      <c r="O3914">
        <v>12399707</v>
      </c>
      <c r="P3914">
        <v>0</v>
      </c>
      <c r="Q3914" t="s">
        <v>721</v>
      </c>
      <c r="R3914" t="s">
        <v>4828</v>
      </c>
      <c r="S3914" t="s">
        <v>5849</v>
      </c>
      <c r="T3914" t="s">
        <v>5850</v>
      </c>
      <c r="U3914" t="s">
        <v>9495</v>
      </c>
      <c r="V3914" t="s">
        <v>9496</v>
      </c>
      <c r="W3914" t="s">
        <v>588</v>
      </c>
      <c r="X3914" t="str">
        <f t="shared" si="61"/>
        <v>Inversión</v>
      </c>
      <c r="Y3914" t="s">
        <v>626</v>
      </c>
    </row>
    <row r="3915" spans="1:25" x14ac:dyDescent="0.2">
      <c r="A3915" t="s">
        <v>4057</v>
      </c>
      <c r="B3915" t="s">
        <v>3733</v>
      </c>
      <c r="C3915" s="71" t="s">
        <v>5848</v>
      </c>
      <c r="D3915" t="s">
        <v>583</v>
      </c>
      <c r="E3915" t="s">
        <v>584</v>
      </c>
      <c r="F3915" t="s">
        <v>3087</v>
      </c>
      <c r="G3915" t="s">
        <v>626</v>
      </c>
      <c r="H3915" t="s">
        <v>197</v>
      </c>
      <c r="I3915" t="s">
        <v>155</v>
      </c>
      <c r="J3915" t="s">
        <v>37</v>
      </c>
      <c r="K3915" t="s">
        <v>586</v>
      </c>
      <c r="L3915" t="s">
        <v>39</v>
      </c>
      <c r="M3915">
        <v>67634768</v>
      </c>
      <c r="N3915">
        <v>0</v>
      </c>
      <c r="O3915">
        <v>67634768</v>
      </c>
      <c r="P3915">
        <v>0</v>
      </c>
      <c r="Q3915" t="s">
        <v>721</v>
      </c>
      <c r="R3915" t="s">
        <v>4828</v>
      </c>
      <c r="S3915" t="s">
        <v>5849</v>
      </c>
      <c r="T3915" t="s">
        <v>5850</v>
      </c>
      <c r="U3915" t="s">
        <v>9495</v>
      </c>
      <c r="V3915" t="s">
        <v>9496</v>
      </c>
      <c r="W3915" t="s">
        <v>588</v>
      </c>
      <c r="X3915" t="str">
        <f t="shared" si="61"/>
        <v>Inversión</v>
      </c>
      <c r="Y3915" t="s">
        <v>626</v>
      </c>
    </row>
    <row r="3916" spans="1:25" x14ac:dyDescent="0.2">
      <c r="A3916" t="s">
        <v>4507</v>
      </c>
      <c r="B3916" t="s">
        <v>3733</v>
      </c>
      <c r="C3916" s="71" t="s">
        <v>5851</v>
      </c>
      <c r="D3916" t="s">
        <v>583</v>
      </c>
      <c r="E3916" t="s">
        <v>602</v>
      </c>
      <c r="F3916" t="s">
        <v>3087</v>
      </c>
      <c r="G3916" t="s">
        <v>626</v>
      </c>
      <c r="H3916" t="s">
        <v>197</v>
      </c>
      <c r="I3916" t="s">
        <v>155</v>
      </c>
      <c r="J3916" t="s">
        <v>37</v>
      </c>
      <c r="K3916" t="s">
        <v>586</v>
      </c>
      <c r="L3916" t="s">
        <v>39</v>
      </c>
      <c r="M3916">
        <v>64209276</v>
      </c>
      <c r="N3916">
        <v>-64209276</v>
      </c>
      <c r="O3916">
        <v>0</v>
      </c>
      <c r="P3916">
        <v>0</v>
      </c>
      <c r="Q3916" t="s">
        <v>722</v>
      </c>
      <c r="R3916" t="s">
        <v>4765</v>
      </c>
      <c r="S3916" t="s">
        <v>588</v>
      </c>
      <c r="T3916" t="s">
        <v>588</v>
      </c>
      <c r="U3916" t="s">
        <v>588</v>
      </c>
      <c r="V3916" t="s">
        <v>588</v>
      </c>
      <c r="W3916" t="s">
        <v>588</v>
      </c>
      <c r="X3916" t="str">
        <f t="shared" si="61"/>
        <v>Inversión</v>
      </c>
      <c r="Y3916" t="s">
        <v>626</v>
      </c>
    </row>
    <row r="3917" spans="1:25" x14ac:dyDescent="0.2">
      <c r="A3917" t="s">
        <v>4813</v>
      </c>
      <c r="B3917" t="s">
        <v>3733</v>
      </c>
      <c r="C3917" s="71" t="s">
        <v>5852</v>
      </c>
      <c r="D3917" t="s">
        <v>583</v>
      </c>
      <c r="E3917" t="s">
        <v>584</v>
      </c>
      <c r="F3917" t="s">
        <v>3087</v>
      </c>
      <c r="G3917" t="s">
        <v>626</v>
      </c>
      <c r="H3917" t="s">
        <v>197</v>
      </c>
      <c r="I3917" t="s">
        <v>155</v>
      </c>
      <c r="J3917" t="s">
        <v>37</v>
      </c>
      <c r="K3917" t="s">
        <v>586</v>
      </c>
      <c r="L3917" t="s">
        <v>39</v>
      </c>
      <c r="M3917">
        <v>44720720</v>
      </c>
      <c r="N3917">
        <v>0</v>
      </c>
      <c r="O3917">
        <v>44720720</v>
      </c>
      <c r="P3917">
        <v>0</v>
      </c>
      <c r="Q3917" t="s">
        <v>723</v>
      </c>
      <c r="R3917" t="s">
        <v>3472</v>
      </c>
      <c r="S3917" t="s">
        <v>4339</v>
      </c>
      <c r="T3917" t="s">
        <v>5853</v>
      </c>
      <c r="U3917" t="s">
        <v>9497</v>
      </c>
      <c r="V3917" t="s">
        <v>9498</v>
      </c>
      <c r="W3917" t="s">
        <v>588</v>
      </c>
      <c r="X3917" t="str">
        <f t="shared" si="61"/>
        <v>Inversión</v>
      </c>
      <c r="Y3917" t="s">
        <v>626</v>
      </c>
    </row>
    <row r="3918" spans="1:25" x14ac:dyDescent="0.2">
      <c r="A3918" t="s">
        <v>4813</v>
      </c>
      <c r="B3918" t="s">
        <v>3733</v>
      </c>
      <c r="C3918" s="71" t="s">
        <v>5852</v>
      </c>
      <c r="D3918" t="s">
        <v>583</v>
      </c>
      <c r="E3918" t="s">
        <v>584</v>
      </c>
      <c r="F3918" t="s">
        <v>3087</v>
      </c>
      <c r="G3918" t="s">
        <v>626</v>
      </c>
      <c r="H3918" t="s">
        <v>197</v>
      </c>
      <c r="I3918" t="s">
        <v>155</v>
      </c>
      <c r="J3918" t="s">
        <v>37</v>
      </c>
      <c r="K3918" t="s">
        <v>709</v>
      </c>
      <c r="L3918" t="s">
        <v>39</v>
      </c>
      <c r="M3918">
        <v>0</v>
      </c>
      <c r="N3918">
        <v>13416216</v>
      </c>
      <c r="O3918">
        <v>13416216</v>
      </c>
      <c r="P3918">
        <v>0</v>
      </c>
      <c r="Q3918" t="s">
        <v>723</v>
      </c>
      <c r="R3918" t="s">
        <v>3472</v>
      </c>
      <c r="S3918" t="s">
        <v>4339</v>
      </c>
      <c r="T3918" t="s">
        <v>5853</v>
      </c>
      <c r="U3918" t="s">
        <v>9497</v>
      </c>
      <c r="V3918" t="s">
        <v>9498</v>
      </c>
      <c r="W3918" t="s">
        <v>588</v>
      </c>
      <c r="X3918" t="str">
        <f t="shared" si="61"/>
        <v>Inversión</v>
      </c>
      <c r="Y3918" t="s">
        <v>626</v>
      </c>
    </row>
    <row r="3919" spans="1:25" x14ac:dyDescent="0.2">
      <c r="A3919" t="s">
        <v>5752</v>
      </c>
      <c r="B3919" t="s">
        <v>3733</v>
      </c>
      <c r="C3919" s="71" t="s">
        <v>5854</v>
      </c>
      <c r="D3919" t="s">
        <v>583</v>
      </c>
      <c r="E3919" t="s">
        <v>584</v>
      </c>
      <c r="F3919" t="s">
        <v>3087</v>
      </c>
      <c r="G3919" t="s">
        <v>626</v>
      </c>
      <c r="H3919" t="s">
        <v>197</v>
      </c>
      <c r="I3919" t="s">
        <v>155</v>
      </c>
      <c r="J3919" t="s">
        <v>37</v>
      </c>
      <c r="K3919" t="s">
        <v>709</v>
      </c>
      <c r="L3919" t="s">
        <v>39</v>
      </c>
      <c r="M3919">
        <v>0</v>
      </c>
      <c r="N3919">
        <v>23851050</v>
      </c>
      <c r="O3919">
        <v>23851050</v>
      </c>
      <c r="P3919">
        <v>0</v>
      </c>
      <c r="Q3919" t="s">
        <v>724</v>
      </c>
      <c r="R3919" t="s">
        <v>5358</v>
      </c>
      <c r="S3919" t="s">
        <v>5855</v>
      </c>
      <c r="T3919" t="s">
        <v>5856</v>
      </c>
      <c r="U3919" t="s">
        <v>11732</v>
      </c>
      <c r="V3919" t="s">
        <v>11733</v>
      </c>
      <c r="W3919" t="s">
        <v>588</v>
      </c>
      <c r="X3919" t="str">
        <f t="shared" si="61"/>
        <v>Inversión</v>
      </c>
      <c r="Y3919" t="s">
        <v>626</v>
      </c>
    </row>
    <row r="3920" spans="1:25" x14ac:dyDescent="0.2">
      <c r="A3920" t="s">
        <v>5752</v>
      </c>
      <c r="B3920" t="s">
        <v>3733</v>
      </c>
      <c r="C3920" s="71" t="s">
        <v>5854</v>
      </c>
      <c r="D3920" t="s">
        <v>583</v>
      </c>
      <c r="E3920" t="s">
        <v>584</v>
      </c>
      <c r="F3920" t="s">
        <v>3087</v>
      </c>
      <c r="G3920" t="s">
        <v>626</v>
      </c>
      <c r="H3920" t="s">
        <v>197</v>
      </c>
      <c r="I3920" t="s">
        <v>155</v>
      </c>
      <c r="J3920" t="s">
        <v>37</v>
      </c>
      <c r="K3920" t="s">
        <v>586</v>
      </c>
      <c r="L3920" t="s">
        <v>39</v>
      </c>
      <c r="M3920">
        <v>89441440</v>
      </c>
      <c r="N3920">
        <v>0</v>
      </c>
      <c r="O3920">
        <v>89441440</v>
      </c>
      <c r="P3920">
        <v>0</v>
      </c>
      <c r="Q3920" t="s">
        <v>724</v>
      </c>
      <c r="R3920" t="s">
        <v>5358</v>
      </c>
      <c r="S3920" t="s">
        <v>5855</v>
      </c>
      <c r="T3920" t="s">
        <v>5856</v>
      </c>
      <c r="U3920" t="s">
        <v>11732</v>
      </c>
      <c r="V3920" t="s">
        <v>11733</v>
      </c>
      <c r="W3920" t="s">
        <v>588</v>
      </c>
      <c r="X3920" t="str">
        <f t="shared" si="61"/>
        <v>Inversión</v>
      </c>
      <c r="Y3920" t="s">
        <v>626</v>
      </c>
    </row>
    <row r="3921" spans="1:25" x14ac:dyDescent="0.2">
      <c r="A3921" t="s">
        <v>5726</v>
      </c>
      <c r="B3921" t="s">
        <v>3733</v>
      </c>
      <c r="C3921" s="71" t="s">
        <v>5857</v>
      </c>
      <c r="D3921" t="s">
        <v>583</v>
      </c>
      <c r="E3921" t="s">
        <v>584</v>
      </c>
      <c r="F3921" t="s">
        <v>3087</v>
      </c>
      <c r="G3921" t="s">
        <v>626</v>
      </c>
      <c r="H3921" t="s">
        <v>197</v>
      </c>
      <c r="I3921" t="s">
        <v>155</v>
      </c>
      <c r="J3921" t="s">
        <v>37</v>
      </c>
      <c r="K3921" t="s">
        <v>586</v>
      </c>
      <c r="L3921" t="s">
        <v>39</v>
      </c>
      <c r="M3921">
        <v>20749384</v>
      </c>
      <c r="N3921">
        <v>0</v>
      </c>
      <c r="O3921">
        <v>20749384</v>
      </c>
      <c r="P3921">
        <v>0</v>
      </c>
      <c r="Q3921" t="s">
        <v>725</v>
      </c>
      <c r="R3921" t="s">
        <v>4822</v>
      </c>
      <c r="S3921" t="s">
        <v>5858</v>
      </c>
      <c r="T3921" t="s">
        <v>5859</v>
      </c>
      <c r="U3921" t="s">
        <v>11734</v>
      </c>
      <c r="V3921" t="s">
        <v>11735</v>
      </c>
      <c r="W3921" t="s">
        <v>588</v>
      </c>
      <c r="X3921" t="str">
        <f t="shared" si="61"/>
        <v>Inversión</v>
      </c>
      <c r="Y3921" t="s">
        <v>626</v>
      </c>
    </row>
    <row r="3922" spans="1:25" x14ac:dyDescent="0.2">
      <c r="A3922" t="s">
        <v>5726</v>
      </c>
      <c r="B3922" t="s">
        <v>3733</v>
      </c>
      <c r="C3922" s="71" t="s">
        <v>5857</v>
      </c>
      <c r="D3922" t="s">
        <v>583</v>
      </c>
      <c r="E3922" t="s">
        <v>584</v>
      </c>
      <c r="F3922" t="s">
        <v>3087</v>
      </c>
      <c r="G3922" t="s">
        <v>626</v>
      </c>
      <c r="H3922" t="s">
        <v>197</v>
      </c>
      <c r="I3922" t="s">
        <v>155</v>
      </c>
      <c r="J3922" t="s">
        <v>37</v>
      </c>
      <c r="K3922" t="s">
        <v>709</v>
      </c>
      <c r="L3922" t="s">
        <v>39</v>
      </c>
      <c r="M3922">
        <v>0</v>
      </c>
      <c r="N3922">
        <v>6311271</v>
      </c>
      <c r="O3922">
        <v>6311271</v>
      </c>
      <c r="P3922">
        <v>0</v>
      </c>
      <c r="Q3922" t="s">
        <v>725</v>
      </c>
      <c r="R3922" t="s">
        <v>4822</v>
      </c>
      <c r="S3922" t="s">
        <v>5858</v>
      </c>
      <c r="T3922" t="s">
        <v>5859</v>
      </c>
      <c r="U3922" t="s">
        <v>11734</v>
      </c>
      <c r="V3922" t="s">
        <v>11735</v>
      </c>
      <c r="W3922" t="s">
        <v>588</v>
      </c>
      <c r="X3922" t="str">
        <f t="shared" si="61"/>
        <v>Inversión</v>
      </c>
      <c r="Y3922" t="s">
        <v>626</v>
      </c>
    </row>
    <row r="3923" spans="1:25" x14ac:dyDescent="0.2">
      <c r="A3923" t="s">
        <v>4827</v>
      </c>
      <c r="B3923" t="s">
        <v>3733</v>
      </c>
      <c r="C3923" s="71" t="s">
        <v>5860</v>
      </c>
      <c r="D3923" t="s">
        <v>583</v>
      </c>
      <c r="E3923" t="s">
        <v>584</v>
      </c>
      <c r="F3923" t="s">
        <v>3087</v>
      </c>
      <c r="G3923" t="s">
        <v>626</v>
      </c>
      <c r="H3923" t="s">
        <v>197</v>
      </c>
      <c r="I3923" t="s">
        <v>155</v>
      </c>
      <c r="J3923" t="s">
        <v>37</v>
      </c>
      <c r="K3923" t="s">
        <v>709</v>
      </c>
      <c r="L3923" t="s">
        <v>39</v>
      </c>
      <c r="M3923">
        <v>0</v>
      </c>
      <c r="N3923">
        <v>8968574</v>
      </c>
      <c r="O3923">
        <v>8968574</v>
      </c>
      <c r="P3923">
        <v>0</v>
      </c>
      <c r="Q3923" t="s">
        <v>726</v>
      </c>
      <c r="R3923" t="s">
        <v>5736</v>
      </c>
      <c r="S3923" t="s">
        <v>5766</v>
      </c>
      <c r="T3923" t="s">
        <v>5861</v>
      </c>
      <c r="U3923" t="s">
        <v>9499</v>
      </c>
      <c r="V3923" t="s">
        <v>9500</v>
      </c>
      <c r="W3923" t="s">
        <v>588</v>
      </c>
      <c r="X3923" t="str">
        <f t="shared" si="61"/>
        <v>Inversión</v>
      </c>
      <c r="Y3923" t="s">
        <v>626</v>
      </c>
    </row>
    <row r="3924" spans="1:25" x14ac:dyDescent="0.2">
      <c r="A3924" t="s">
        <v>4827</v>
      </c>
      <c r="B3924" t="s">
        <v>3733</v>
      </c>
      <c r="C3924" s="71" t="s">
        <v>5860</v>
      </c>
      <c r="D3924" t="s">
        <v>583</v>
      </c>
      <c r="E3924" t="s">
        <v>584</v>
      </c>
      <c r="F3924" t="s">
        <v>3087</v>
      </c>
      <c r="G3924" t="s">
        <v>626</v>
      </c>
      <c r="H3924" t="s">
        <v>197</v>
      </c>
      <c r="I3924" t="s">
        <v>155</v>
      </c>
      <c r="J3924" t="s">
        <v>37</v>
      </c>
      <c r="K3924" t="s">
        <v>586</v>
      </c>
      <c r="L3924" t="s">
        <v>39</v>
      </c>
      <c r="M3924">
        <v>33114736</v>
      </c>
      <c r="N3924">
        <v>0</v>
      </c>
      <c r="O3924">
        <v>33114736</v>
      </c>
      <c r="P3924">
        <v>0</v>
      </c>
      <c r="Q3924" t="s">
        <v>726</v>
      </c>
      <c r="R3924" t="s">
        <v>5736</v>
      </c>
      <c r="S3924" t="s">
        <v>5766</v>
      </c>
      <c r="T3924" t="s">
        <v>5861</v>
      </c>
      <c r="U3924" t="s">
        <v>9499</v>
      </c>
      <c r="V3924" t="s">
        <v>9500</v>
      </c>
      <c r="W3924" t="s">
        <v>588</v>
      </c>
      <c r="X3924" t="str">
        <f t="shared" si="61"/>
        <v>Inversión</v>
      </c>
      <c r="Y3924" t="s">
        <v>626</v>
      </c>
    </row>
    <row r="3925" spans="1:25" x14ac:dyDescent="0.2">
      <c r="A3925" t="s">
        <v>4285</v>
      </c>
      <c r="B3925" t="s">
        <v>3733</v>
      </c>
      <c r="C3925" s="71" t="s">
        <v>5862</v>
      </c>
      <c r="D3925" t="s">
        <v>583</v>
      </c>
      <c r="E3925" t="s">
        <v>584</v>
      </c>
      <c r="F3925" t="s">
        <v>3087</v>
      </c>
      <c r="G3925" t="s">
        <v>626</v>
      </c>
      <c r="H3925" t="s">
        <v>197</v>
      </c>
      <c r="I3925" t="s">
        <v>155</v>
      </c>
      <c r="J3925" t="s">
        <v>37</v>
      </c>
      <c r="K3925" t="s">
        <v>709</v>
      </c>
      <c r="L3925" t="s">
        <v>39</v>
      </c>
      <c r="M3925">
        <v>0</v>
      </c>
      <c r="N3925">
        <v>26040429</v>
      </c>
      <c r="O3925">
        <v>26040429</v>
      </c>
      <c r="P3925">
        <v>0</v>
      </c>
      <c r="Q3925" t="s">
        <v>727</v>
      </c>
      <c r="R3925" t="s">
        <v>3717</v>
      </c>
      <c r="S3925" t="s">
        <v>5494</v>
      </c>
      <c r="T3925" t="s">
        <v>5863</v>
      </c>
      <c r="U3925" t="s">
        <v>9501</v>
      </c>
      <c r="V3925" t="s">
        <v>9502</v>
      </c>
      <c r="W3925" t="s">
        <v>588</v>
      </c>
      <c r="X3925" t="str">
        <f t="shared" si="61"/>
        <v>Inversión</v>
      </c>
      <c r="Y3925" t="s">
        <v>626</v>
      </c>
    </row>
    <row r="3926" spans="1:25" x14ac:dyDescent="0.2">
      <c r="A3926" t="s">
        <v>4285</v>
      </c>
      <c r="B3926" t="s">
        <v>3733</v>
      </c>
      <c r="C3926" s="71" t="s">
        <v>5862</v>
      </c>
      <c r="D3926" t="s">
        <v>583</v>
      </c>
      <c r="E3926" t="s">
        <v>584</v>
      </c>
      <c r="F3926" t="s">
        <v>3087</v>
      </c>
      <c r="G3926" t="s">
        <v>626</v>
      </c>
      <c r="H3926" t="s">
        <v>197</v>
      </c>
      <c r="I3926" t="s">
        <v>155</v>
      </c>
      <c r="J3926" t="s">
        <v>37</v>
      </c>
      <c r="K3926" t="s">
        <v>586</v>
      </c>
      <c r="L3926" t="s">
        <v>39</v>
      </c>
      <c r="M3926">
        <v>85612368</v>
      </c>
      <c r="N3926">
        <v>0</v>
      </c>
      <c r="O3926">
        <v>85612368</v>
      </c>
      <c r="P3926">
        <v>0</v>
      </c>
      <c r="Q3926" t="s">
        <v>727</v>
      </c>
      <c r="R3926" t="s">
        <v>3717</v>
      </c>
      <c r="S3926" t="s">
        <v>5494</v>
      </c>
      <c r="T3926" t="s">
        <v>5863</v>
      </c>
      <c r="U3926" t="s">
        <v>9501</v>
      </c>
      <c r="V3926" t="s">
        <v>9502</v>
      </c>
      <c r="W3926" t="s">
        <v>588</v>
      </c>
      <c r="X3926" t="str">
        <f t="shared" si="61"/>
        <v>Inversión</v>
      </c>
      <c r="Y3926" t="s">
        <v>626</v>
      </c>
    </row>
    <row r="3927" spans="1:25" x14ac:dyDescent="0.2">
      <c r="A3927" t="s">
        <v>5122</v>
      </c>
      <c r="B3927" t="s">
        <v>3733</v>
      </c>
      <c r="C3927" s="71" t="s">
        <v>5864</v>
      </c>
      <c r="D3927" t="s">
        <v>583</v>
      </c>
      <c r="E3927" t="s">
        <v>584</v>
      </c>
      <c r="F3927" t="s">
        <v>3087</v>
      </c>
      <c r="G3927" t="s">
        <v>626</v>
      </c>
      <c r="H3927" t="s">
        <v>197</v>
      </c>
      <c r="I3927" t="s">
        <v>155</v>
      </c>
      <c r="J3927" t="s">
        <v>37</v>
      </c>
      <c r="K3927" t="s">
        <v>586</v>
      </c>
      <c r="L3927" t="s">
        <v>39</v>
      </c>
      <c r="M3927">
        <v>67634768</v>
      </c>
      <c r="N3927">
        <v>0</v>
      </c>
      <c r="O3927">
        <v>67634768</v>
      </c>
      <c r="P3927">
        <v>0</v>
      </c>
      <c r="Q3927" t="s">
        <v>728</v>
      </c>
      <c r="R3927" t="s">
        <v>3689</v>
      </c>
      <c r="S3927" t="s">
        <v>5865</v>
      </c>
      <c r="T3927" t="s">
        <v>5866</v>
      </c>
      <c r="U3927" t="s">
        <v>11736</v>
      </c>
      <c r="V3927" t="s">
        <v>11737</v>
      </c>
      <c r="W3927" t="s">
        <v>588</v>
      </c>
      <c r="X3927" t="str">
        <f t="shared" si="61"/>
        <v>Inversión</v>
      </c>
      <c r="Y3927" t="s">
        <v>626</v>
      </c>
    </row>
    <row r="3928" spans="1:25" x14ac:dyDescent="0.2">
      <c r="A3928" t="s">
        <v>5122</v>
      </c>
      <c r="B3928" t="s">
        <v>3733</v>
      </c>
      <c r="C3928" s="71" t="s">
        <v>5864</v>
      </c>
      <c r="D3928" t="s">
        <v>583</v>
      </c>
      <c r="E3928" t="s">
        <v>584</v>
      </c>
      <c r="F3928" t="s">
        <v>3087</v>
      </c>
      <c r="G3928" t="s">
        <v>626</v>
      </c>
      <c r="H3928" t="s">
        <v>197</v>
      </c>
      <c r="I3928" t="s">
        <v>155</v>
      </c>
      <c r="J3928" t="s">
        <v>37</v>
      </c>
      <c r="K3928" t="s">
        <v>709</v>
      </c>
      <c r="L3928" t="s">
        <v>39</v>
      </c>
      <c r="M3928">
        <v>0</v>
      </c>
      <c r="N3928">
        <v>12681519</v>
      </c>
      <c r="O3928">
        <v>12681519</v>
      </c>
      <c r="P3928">
        <v>0</v>
      </c>
      <c r="Q3928" t="s">
        <v>728</v>
      </c>
      <c r="R3928" t="s">
        <v>3689</v>
      </c>
      <c r="S3928" t="s">
        <v>5865</v>
      </c>
      <c r="T3928" t="s">
        <v>5866</v>
      </c>
      <c r="U3928" t="s">
        <v>11736</v>
      </c>
      <c r="V3928" t="s">
        <v>11737</v>
      </c>
      <c r="W3928" t="s">
        <v>588</v>
      </c>
      <c r="X3928" t="str">
        <f t="shared" si="61"/>
        <v>Inversión</v>
      </c>
      <c r="Y3928" t="s">
        <v>626</v>
      </c>
    </row>
    <row r="3929" spans="1:25" x14ac:dyDescent="0.2">
      <c r="A3929" t="s">
        <v>3472</v>
      </c>
      <c r="B3929" t="s">
        <v>5867</v>
      </c>
      <c r="C3929" s="71" t="s">
        <v>5868</v>
      </c>
      <c r="D3929" t="s">
        <v>583</v>
      </c>
      <c r="E3929" t="s">
        <v>584</v>
      </c>
      <c r="F3929" t="s">
        <v>3740</v>
      </c>
      <c r="G3929" t="s">
        <v>629</v>
      </c>
      <c r="H3929" t="s">
        <v>380</v>
      </c>
      <c r="I3929" t="s">
        <v>504</v>
      </c>
      <c r="J3929" t="s">
        <v>37</v>
      </c>
      <c r="K3929" t="s">
        <v>586</v>
      </c>
      <c r="L3929" t="s">
        <v>39</v>
      </c>
      <c r="M3929">
        <v>57060086</v>
      </c>
      <c r="N3929">
        <v>2593673</v>
      </c>
      <c r="O3929">
        <v>59653759</v>
      </c>
      <c r="P3929">
        <v>4840803</v>
      </c>
      <c r="Q3929" t="s">
        <v>729</v>
      </c>
      <c r="R3929" t="s">
        <v>4663</v>
      </c>
      <c r="S3929" t="s">
        <v>5869</v>
      </c>
      <c r="T3929" t="s">
        <v>5870</v>
      </c>
      <c r="U3929" t="s">
        <v>11738</v>
      </c>
      <c r="V3929" t="s">
        <v>11739</v>
      </c>
      <c r="W3929" t="s">
        <v>588</v>
      </c>
      <c r="X3929" t="str">
        <f t="shared" si="61"/>
        <v>Inversión</v>
      </c>
      <c r="Y3929" t="s">
        <v>629</v>
      </c>
    </row>
    <row r="3930" spans="1:25" x14ac:dyDescent="0.2">
      <c r="A3930" t="s">
        <v>4372</v>
      </c>
      <c r="B3930" t="s">
        <v>5867</v>
      </c>
      <c r="C3930" s="71" t="s">
        <v>5871</v>
      </c>
      <c r="D3930" t="s">
        <v>583</v>
      </c>
      <c r="E3930" t="s">
        <v>584</v>
      </c>
      <c r="F3930" t="s">
        <v>3740</v>
      </c>
      <c r="G3930" t="s">
        <v>629</v>
      </c>
      <c r="H3930" t="s">
        <v>196</v>
      </c>
      <c r="I3930" t="s">
        <v>153</v>
      </c>
      <c r="J3930" t="s">
        <v>37</v>
      </c>
      <c r="K3930" t="s">
        <v>586</v>
      </c>
      <c r="L3930" t="s">
        <v>39</v>
      </c>
      <c r="M3930">
        <v>92997806</v>
      </c>
      <c r="N3930">
        <v>16400000</v>
      </c>
      <c r="O3930">
        <v>109397806</v>
      </c>
      <c r="P3930">
        <v>35597806</v>
      </c>
      <c r="Q3930" t="s">
        <v>730</v>
      </c>
      <c r="R3930" t="s">
        <v>5872</v>
      </c>
      <c r="S3930" t="s">
        <v>5873</v>
      </c>
      <c r="T3930" t="s">
        <v>5874</v>
      </c>
      <c r="U3930" t="s">
        <v>9503</v>
      </c>
      <c r="V3930" t="s">
        <v>9504</v>
      </c>
      <c r="W3930" t="s">
        <v>11740</v>
      </c>
      <c r="X3930" t="str">
        <f t="shared" si="61"/>
        <v>Inversión</v>
      </c>
      <c r="Y3930" t="s">
        <v>629</v>
      </c>
    </row>
    <row r="3931" spans="1:25" x14ac:dyDescent="0.2">
      <c r="A3931" t="s">
        <v>4320</v>
      </c>
      <c r="B3931" t="s">
        <v>5867</v>
      </c>
      <c r="C3931" s="71" t="s">
        <v>5875</v>
      </c>
      <c r="D3931" t="s">
        <v>583</v>
      </c>
      <c r="E3931" t="s">
        <v>584</v>
      </c>
      <c r="F3931" t="s">
        <v>3740</v>
      </c>
      <c r="G3931" t="s">
        <v>629</v>
      </c>
      <c r="H3931" t="s">
        <v>196</v>
      </c>
      <c r="I3931" t="s">
        <v>153</v>
      </c>
      <c r="J3931" t="s">
        <v>37</v>
      </c>
      <c r="K3931" t="s">
        <v>586</v>
      </c>
      <c r="L3931" t="s">
        <v>39</v>
      </c>
      <c r="M3931">
        <v>330000000</v>
      </c>
      <c r="N3931">
        <v>0</v>
      </c>
      <c r="O3931">
        <v>330000000</v>
      </c>
      <c r="P3931">
        <v>0</v>
      </c>
      <c r="Q3931" t="s">
        <v>731</v>
      </c>
      <c r="R3931" t="s">
        <v>3796</v>
      </c>
      <c r="S3931" t="s">
        <v>5876</v>
      </c>
      <c r="T3931" t="s">
        <v>5877</v>
      </c>
      <c r="U3931" t="s">
        <v>11741</v>
      </c>
      <c r="V3931" t="s">
        <v>11742</v>
      </c>
      <c r="W3931" t="s">
        <v>588</v>
      </c>
      <c r="X3931" t="str">
        <f t="shared" si="61"/>
        <v>Inversión</v>
      </c>
      <c r="Y3931" t="s">
        <v>629</v>
      </c>
    </row>
    <row r="3932" spans="1:25" x14ac:dyDescent="0.2">
      <c r="A3932" t="s">
        <v>5878</v>
      </c>
      <c r="B3932" t="s">
        <v>5867</v>
      </c>
      <c r="C3932" s="71" t="s">
        <v>5879</v>
      </c>
      <c r="D3932" t="s">
        <v>583</v>
      </c>
      <c r="E3932" t="s">
        <v>584</v>
      </c>
      <c r="F3932" t="s">
        <v>3740</v>
      </c>
      <c r="G3932" t="s">
        <v>629</v>
      </c>
      <c r="H3932" t="s">
        <v>196</v>
      </c>
      <c r="I3932" t="s">
        <v>153</v>
      </c>
      <c r="J3932" t="s">
        <v>37</v>
      </c>
      <c r="K3932" t="s">
        <v>586</v>
      </c>
      <c r="L3932" t="s">
        <v>39</v>
      </c>
      <c r="M3932">
        <v>56650000</v>
      </c>
      <c r="N3932">
        <v>10083334</v>
      </c>
      <c r="O3932">
        <v>66733334</v>
      </c>
      <c r="P3932">
        <v>17233334</v>
      </c>
      <c r="Q3932" t="s">
        <v>5880</v>
      </c>
      <c r="R3932" t="s">
        <v>5881</v>
      </c>
      <c r="S3932" t="s">
        <v>5882</v>
      </c>
      <c r="T3932" t="s">
        <v>5883</v>
      </c>
      <c r="U3932" t="s">
        <v>9505</v>
      </c>
      <c r="V3932" t="s">
        <v>9506</v>
      </c>
      <c r="W3932" t="s">
        <v>588</v>
      </c>
      <c r="X3932" t="str">
        <f t="shared" si="61"/>
        <v>Inversión</v>
      </c>
      <c r="Y3932" t="s">
        <v>629</v>
      </c>
    </row>
    <row r="3933" spans="1:25" x14ac:dyDescent="0.2">
      <c r="A3933" t="s">
        <v>3573</v>
      </c>
      <c r="B3933" t="s">
        <v>5867</v>
      </c>
      <c r="C3933" s="71" t="s">
        <v>5884</v>
      </c>
      <c r="D3933" t="s">
        <v>583</v>
      </c>
      <c r="E3933" t="s">
        <v>584</v>
      </c>
      <c r="F3933" t="s">
        <v>3740</v>
      </c>
      <c r="G3933" t="s">
        <v>629</v>
      </c>
      <c r="H3933" t="s">
        <v>196</v>
      </c>
      <c r="I3933" t="s">
        <v>153</v>
      </c>
      <c r="J3933" t="s">
        <v>37</v>
      </c>
      <c r="K3933" t="s">
        <v>586</v>
      </c>
      <c r="L3933" t="s">
        <v>39</v>
      </c>
      <c r="M3933">
        <v>151800000</v>
      </c>
      <c r="N3933">
        <v>-34800000</v>
      </c>
      <c r="O3933">
        <v>117000000</v>
      </c>
      <c r="P3933">
        <v>0</v>
      </c>
      <c r="Q3933" t="s">
        <v>5885</v>
      </c>
      <c r="R3933" t="s">
        <v>4879</v>
      </c>
      <c r="S3933" t="s">
        <v>5886</v>
      </c>
      <c r="T3933" t="s">
        <v>5887</v>
      </c>
      <c r="U3933" t="s">
        <v>9507</v>
      </c>
      <c r="V3933" t="s">
        <v>9508</v>
      </c>
      <c r="W3933" t="s">
        <v>11743</v>
      </c>
      <c r="X3933" t="str">
        <f t="shared" si="61"/>
        <v>Inversión</v>
      </c>
      <c r="Y3933" t="s">
        <v>629</v>
      </c>
    </row>
    <row r="3934" spans="1:25" x14ac:dyDescent="0.2">
      <c r="A3934" t="s">
        <v>5800</v>
      </c>
      <c r="B3934" t="s">
        <v>5867</v>
      </c>
      <c r="C3934" s="71" t="s">
        <v>5888</v>
      </c>
      <c r="D3934" t="s">
        <v>583</v>
      </c>
      <c r="E3934" t="s">
        <v>584</v>
      </c>
      <c r="F3934" t="s">
        <v>3740</v>
      </c>
      <c r="G3934" t="s">
        <v>629</v>
      </c>
      <c r="H3934" t="s">
        <v>196</v>
      </c>
      <c r="I3934" t="s">
        <v>153</v>
      </c>
      <c r="J3934" t="s">
        <v>37</v>
      </c>
      <c r="K3934" t="s">
        <v>586</v>
      </c>
      <c r="L3934" t="s">
        <v>39</v>
      </c>
      <c r="M3934">
        <v>92997806</v>
      </c>
      <c r="N3934">
        <v>6199854</v>
      </c>
      <c r="O3934">
        <v>99197660</v>
      </c>
      <c r="P3934">
        <v>10708839</v>
      </c>
      <c r="Q3934" t="s">
        <v>5889</v>
      </c>
      <c r="R3934" t="s">
        <v>5890</v>
      </c>
      <c r="S3934" t="s">
        <v>5891</v>
      </c>
      <c r="T3934" t="s">
        <v>5892</v>
      </c>
      <c r="U3934" t="s">
        <v>9509</v>
      </c>
      <c r="V3934" t="s">
        <v>9510</v>
      </c>
      <c r="W3934" t="s">
        <v>588</v>
      </c>
      <c r="X3934" t="str">
        <f t="shared" si="61"/>
        <v>Inversión</v>
      </c>
      <c r="Y3934" t="s">
        <v>629</v>
      </c>
    </row>
    <row r="3935" spans="1:25" x14ac:dyDescent="0.2">
      <c r="A3935" t="s">
        <v>5269</v>
      </c>
      <c r="B3935" t="s">
        <v>5867</v>
      </c>
      <c r="C3935" s="71" t="s">
        <v>5893</v>
      </c>
      <c r="D3935" t="s">
        <v>583</v>
      </c>
      <c r="E3935" t="s">
        <v>644</v>
      </c>
      <c r="F3935" t="s">
        <v>3740</v>
      </c>
      <c r="G3935" t="s">
        <v>629</v>
      </c>
      <c r="H3935" t="s">
        <v>391</v>
      </c>
      <c r="I3935" t="s">
        <v>511</v>
      </c>
      <c r="J3935" t="s">
        <v>37</v>
      </c>
      <c r="K3935" t="s">
        <v>586</v>
      </c>
      <c r="L3935" t="s">
        <v>39</v>
      </c>
      <c r="M3935">
        <v>117717006</v>
      </c>
      <c r="N3935">
        <v>-117717006</v>
      </c>
      <c r="O3935">
        <v>0</v>
      </c>
      <c r="P3935">
        <v>0</v>
      </c>
      <c r="Q3935" t="s">
        <v>5894</v>
      </c>
      <c r="R3935" t="s">
        <v>4384</v>
      </c>
      <c r="S3935" t="s">
        <v>588</v>
      </c>
      <c r="T3935" t="s">
        <v>588</v>
      </c>
      <c r="U3935" t="s">
        <v>588</v>
      </c>
      <c r="V3935" t="s">
        <v>588</v>
      </c>
      <c r="W3935" t="s">
        <v>588</v>
      </c>
      <c r="X3935" t="str">
        <f t="shared" si="61"/>
        <v>Inversión</v>
      </c>
      <c r="Y3935" t="s">
        <v>629</v>
      </c>
    </row>
    <row r="3936" spans="1:25" x14ac:dyDescent="0.2">
      <c r="A3936" t="s">
        <v>4816</v>
      </c>
      <c r="B3936" t="s">
        <v>5867</v>
      </c>
      <c r="C3936" s="71" t="s">
        <v>5895</v>
      </c>
      <c r="D3936" t="s">
        <v>583</v>
      </c>
      <c r="E3936" t="s">
        <v>584</v>
      </c>
      <c r="F3936" t="s">
        <v>3740</v>
      </c>
      <c r="G3936" t="s">
        <v>629</v>
      </c>
      <c r="H3936" t="s">
        <v>196</v>
      </c>
      <c r="I3936" t="s">
        <v>153</v>
      </c>
      <c r="J3936" t="s">
        <v>37</v>
      </c>
      <c r="K3936" t="s">
        <v>586</v>
      </c>
      <c r="L3936" t="s">
        <v>39</v>
      </c>
      <c r="M3936">
        <v>92997806</v>
      </c>
      <c r="N3936">
        <v>-7327100</v>
      </c>
      <c r="O3936">
        <v>85670706</v>
      </c>
      <c r="P3936">
        <v>0</v>
      </c>
      <c r="Q3936" t="s">
        <v>5896</v>
      </c>
      <c r="R3936" t="s">
        <v>4840</v>
      </c>
      <c r="S3936" t="s">
        <v>5897</v>
      </c>
      <c r="T3936" t="s">
        <v>5898</v>
      </c>
      <c r="U3936" t="s">
        <v>9511</v>
      </c>
      <c r="V3936" t="s">
        <v>9512</v>
      </c>
      <c r="W3936" t="s">
        <v>588</v>
      </c>
      <c r="X3936" t="str">
        <f t="shared" si="61"/>
        <v>Inversión</v>
      </c>
      <c r="Y3936" t="s">
        <v>629</v>
      </c>
    </row>
    <row r="3937" spans="1:25" x14ac:dyDescent="0.2">
      <c r="A3937" t="s">
        <v>4780</v>
      </c>
      <c r="B3937" t="s">
        <v>3313</v>
      </c>
      <c r="C3937" s="71" t="s">
        <v>5899</v>
      </c>
      <c r="D3937" t="s">
        <v>583</v>
      </c>
      <c r="E3937" t="s">
        <v>584</v>
      </c>
      <c r="F3937" t="s">
        <v>3740</v>
      </c>
      <c r="G3937" t="s">
        <v>629</v>
      </c>
      <c r="H3937" t="s">
        <v>391</v>
      </c>
      <c r="I3937" t="s">
        <v>511</v>
      </c>
      <c r="J3937" t="s">
        <v>37</v>
      </c>
      <c r="K3937" t="s">
        <v>586</v>
      </c>
      <c r="L3937" t="s">
        <v>39</v>
      </c>
      <c r="M3937">
        <v>15000000</v>
      </c>
      <c r="N3937">
        <v>34000000</v>
      </c>
      <c r="O3937">
        <v>49000000</v>
      </c>
      <c r="P3937">
        <v>28077495</v>
      </c>
      <c r="Q3937" t="s">
        <v>732</v>
      </c>
      <c r="R3937" t="s">
        <v>4798</v>
      </c>
      <c r="S3937" t="s">
        <v>11744</v>
      </c>
      <c r="T3937" t="s">
        <v>9513</v>
      </c>
      <c r="U3937" t="s">
        <v>9514</v>
      </c>
      <c r="V3937" t="s">
        <v>9515</v>
      </c>
      <c r="W3937" t="s">
        <v>588</v>
      </c>
      <c r="X3937" t="str">
        <f t="shared" si="61"/>
        <v>Inversión</v>
      </c>
      <c r="Y3937" t="s">
        <v>629</v>
      </c>
    </row>
    <row r="3938" spans="1:25" x14ac:dyDescent="0.2">
      <c r="A3938" t="s">
        <v>5508</v>
      </c>
      <c r="B3938" t="s">
        <v>3313</v>
      </c>
      <c r="C3938" s="71" t="s">
        <v>5900</v>
      </c>
      <c r="D3938" t="s">
        <v>583</v>
      </c>
      <c r="E3938" t="s">
        <v>584</v>
      </c>
      <c r="F3938" t="s">
        <v>5604</v>
      </c>
      <c r="G3938" t="s">
        <v>625</v>
      </c>
      <c r="H3938" t="s">
        <v>395</v>
      </c>
      <c r="I3938" t="s">
        <v>506</v>
      </c>
      <c r="J3938" t="s">
        <v>37</v>
      </c>
      <c r="K3938" t="s">
        <v>586</v>
      </c>
      <c r="L3938" t="s">
        <v>39</v>
      </c>
      <c r="M3938">
        <v>25936730</v>
      </c>
      <c r="N3938">
        <v>0</v>
      </c>
      <c r="O3938">
        <v>25936730</v>
      </c>
      <c r="P3938">
        <v>0</v>
      </c>
      <c r="Q3938" t="s">
        <v>733</v>
      </c>
      <c r="R3938" t="s">
        <v>4360</v>
      </c>
      <c r="S3938" t="s">
        <v>3552</v>
      </c>
      <c r="T3938" t="s">
        <v>5901</v>
      </c>
      <c r="U3938" t="s">
        <v>9516</v>
      </c>
      <c r="V3938" t="s">
        <v>9517</v>
      </c>
      <c r="W3938" t="s">
        <v>588</v>
      </c>
      <c r="X3938" t="str">
        <f t="shared" si="61"/>
        <v>Inversión</v>
      </c>
      <c r="Y3938" t="s">
        <v>625</v>
      </c>
    </row>
    <row r="3939" spans="1:25" x14ac:dyDescent="0.2">
      <c r="A3939" t="s">
        <v>3579</v>
      </c>
      <c r="B3939" t="s">
        <v>3313</v>
      </c>
      <c r="C3939" s="71" t="s">
        <v>5902</v>
      </c>
      <c r="D3939" t="s">
        <v>583</v>
      </c>
      <c r="E3939" t="s">
        <v>584</v>
      </c>
      <c r="F3939" t="s">
        <v>5604</v>
      </c>
      <c r="G3939" t="s">
        <v>625</v>
      </c>
      <c r="H3939" t="s">
        <v>399</v>
      </c>
      <c r="I3939" t="s">
        <v>502</v>
      </c>
      <c r="J3939" t="s">
        <v>37</v>
      </c>
      <c r="K3939" t="s">
        <v>586</v>
      </c>
      <c r="L3939" t="s">
        <v>39</v>
      </c>
      <c r="M3939">
        <v>23343057</v>
      </c>
      <c r="N3939">
        <v>3544686</v>
      </c>
      <c r="O3939">
        <v>26887743</v>
      </c>
      <c r="P3939">
        <v>0</v>
      </c>
      <c r="Q3939" t="s">
        <v>734</v>
      </c>
      <c r="R3939" t="s">
        <v>3123</v>
      </c>
      <c r="S3939" t="s">
        <v>5903</v>
      </c>
      <c r="T3939" t="s">
        <v>5904</v>
      </c>
      <c r="U3939" t="s">
        <v>11745</v>
      </c>
      <c r="V3939" t="s">
        <v>11746</v>
      </c>
      <c r="W3939" t="s">
        <v>588</v>
      </c>
      <c r="X3939" t="str">
        <f t="shared" si="61"/>
        <v>Inversión</v>
      </c>
      <c r="Y3939" t="s">
        <v>625</v>
      </c>
    </row>
    <row r="3940" spans="1:25" x14ac:dyDescent="0.2">
      <c r="A3940" t="s">
        <v>3693</v>
      </c>
      <c r="B3940" t="s">
        <v>3313</v>
      </c>
      <c r="C3940" s="71" t="s">
        <v>5905</v>
      </c>
      <c r="D3940" t="s">
        <v>583</v>
      </c>
      <c r="E3940" t="s">
        <v>584</v>
      </c>
      <c r="F3940" t="s">
        <v>5604</v>
      </c>
      <c r="G3940" t="s">
        <v>625</v>
      </c>
      <c r="H3940" t="s">
        <v>399</v>
      </c>
      <c r="I3940" t="s">
        <v>502</v>
      </c>
      <c r="J3940" t="s">
        <v>37</v>
      </c>
      <c r="K3940" t="s">
        <v>586</v>
      </c>
      <c r="L3940" t="s">
        <v>39</v>
      </c>
      <c r="M3940">
        <v>18333918</v>
      </c>
      <c r="N3940">
        <v>2784039</v>
      </c>
      <c r="O3940">
        <v>21117957</v>
      </c>
      <c r="P3940">
        <v>0</v>
      </c>
      <c r="Q3940" t="s">
        <v>735</v>
      </c>
      <c r="R3940" t="s">
        <v>3777</v>
      </c>
      <c r="S3940" t="s">
        <v>5906</v>
      </c>
      <c r="T3940" t="s">
        <v>5907</v>
      </c>
      <c r="U3940" t="s">
        <v>9518</v>
      </c>
      <c r="V3940" t="s">
        <v>9519</v>
      </c>
      <c r="W3940" t="s">
        <v>588</v>
      </c>
      <c r="X3940" t="str">
        <f t="shared" si="61"/>
        <v>Inversión</v>
      </c>
      <c r="Y3940" t="s">
        <v>625</v>
      </c>
    </row>
    <row r="3941" spans="1:25" x14ac:dyDescent="0.2">
      <c r="A3941" t="s">
        <v>4948</v>
      </c>
      <c r="B3941" t="s">
        <v>4101</v>
      </c>
      <c r="C3941" s="71" t="s">
        <v>5908</v>
      </c>
      <c r="D3941" t="s">
        <v>583</v>
      </c>
      <c r="E3941" t="s">
        <v>584</v>
      </c>
      <c r="F3941" t="s">
        <v>5604</v>
      </c>
      <c r="G3941" t="s">
        <v>625</v>
      </c>
      <c r="H3941" t="s">
        <v>395</v>
      </c>
      <c r="I3941" t="s">
        <v>506</v>
      </c>
      <c r="J3941" t="s">
        <v>48</v>
      </c>
      <c r="K3941" t="s">
        <v>596</v>
      </c>
      <c r="L3941" t="s">
        <v>39</v>
      </c>
      <c r="M3941">
        <v>83020048</v>
      </c>
      <c r="N3941">
        <v>-5719260</v>
      </c>
      <c r="O3941">
        <v>77300788</v>
      </c>
      <c r="P3941">
        <v>0</v>
      </c>
      <c r="Q3941" t="s">
        <v>736</v>
      </c>
      <c r="R3941" t="s">
        <v>5909</v>
      </c>
      <c r="S3941" t="s">
        <v>5910</v>
      </c>
      <c r="T3941" t="s">
        <v>5911</v>
      </c>
      <c r="U3941" t="s">
        <v>5912</v>
      </c>
      <c r="V3941" t="s">
        <v>5913</v>
      </c>
      <c r="W3941" t="s">
        <v>5914</v>
      </c>
      <c r="X3941" t="str">
        <f t="shared" si="61"/>
        <v>Inversión</v>
      </c>
      <c r="Y3941" t="s">
        <v>625</v>
      </c>
    </row>
    <row r="3942" spans="1:25" x14ac:dyDescent="0.2">
      <c r="A3942" t="s">
        <v>5299</v>
      </c>
      <c r="B3942" t="s">
        <v>3979</v>
      </c>
      <c r="C3942" s="71" t="s">
        <v>5915</v>
      </c>
      <c r="D3942" t="s">
        <v>583</v>
      </c>
      <c r="E3942" t="s">
        <v>584</v>
      </c>
      <c r="F3942" t="s">
        <v>3144</v>
      </c>
      <c r="G3942" t="s">
        <v>585</v>
      </c>
      <c r="H3942" t="s">
        <v>188</v>
      </c>
      <c r="I3942" t="s">
        <v>143</v>
      </c>
      <c r="J3942" t="s">
        <v>37</v>
      </c>
      <c r="K3942" t="s">
        <v>586</v>
      </c>
      <c r="L3942" t="s">
        <v>39</v>
      </c>
      <c r="M3942">
        <v>114149824</v>
      </c>
      <c r="N3942">
        <v>-2497027</v>
      </c>
      <c r="O3942">
        <v>111652797</v>
      </c>
      <c r="P3942">
        <v>0</v>
      </c>
      <c r="Q3942" t="s">
        <v>737</v>
      </c>
      <c r="R3942" t="s">
        <v>3493</v>
      </c>
      <c r="S3942" t="s">
        <v>5373</v>
      </c>
      <c r="T3942" t="s">
        <v>4868</v>
      </c>
      <c r="U3942" t="s">
        <v>9520</v>
      </c>
      <c r="V3942" t="s">
        <v>9521</v>
      </c>
      <c r="W3942" t="s">
        <v>588</v>
      </c>
      <c r="X3942" t="str">
        <f t="shared" si="61"/>
        <v>Funcionamiento</v>
      </c>
      <c r="Y3942" t="s">
        <v>585</v>
      </c>
    </row>
    <row r="3943" spans="1:25" x14ac:dyDescent="0.2">
      <c r="A3943" t="s">
        <v>5819</v>
      </c>
      <c r="B3943" t="s">
        <v>3979</v>
      </c>
      <c r="C3943" s="71" t="s">
        <v>5916</v>
      </c>
      <c r="D3943" t="s">
        <v>583</v>
      </c>
      <c r="E3943" t="s">
        <v>644</v>
      </c>
      <c r="F3943" t="s">
        <v>3144</v>
      </c>
      <c r="G3943" t="s">
        <v>585</v>
      </c>
      <c r="H3943" t="s">
        <v>201</v>
      </c>
      <c r="I3943" t="s">
        <v>163</v>
      </c>
      <c r="J3943" t="s">
        <v>37</v>
      </c>
      <c r="K3943" t="s">
        <v>586</v>
      </c>
      <c r="L3943" t="s">
        <v>39</v>
      </c>
      <c r="M3943">
        <v>23793230</v>
      </c>
      <c r="N3943">
        <v>-23793230</v>
      </c>
      <c r="O3943">
        <v>0</v>
      </c>
      <c r="P3943">
        <v>0</v>
      </c>
      <c r="Q3943" t="s">
        <v>738</v>
      </c>
      <c r="R3943" t="s">
        <v>5917</v>
      </c>
      <c r="S3943" t="s">
        <v>588</v>
      </c>
      <c r="T3943" t="s">
        <v>588</v>
      </c>
      <c r="U3943" t="s">
        <v>588</v>
      </c>
      <c r="V3943" t="s">
        <v>588</v>
      </c>
      <c r="W3943" t="s">
        <v>588</v>
      </c>
      <c r="X3943" t="str">
        <f t="shared" si="61"/>
        <v>Inversión</v>
      </c>
      <c r="Y3943" t="s">
        <v>585</v>
      </c>
    </row>
    <row r="3944" spans="1:25" x14ac:dyDescent="0.2">
      <c r="A3944" t="s">
        <v>5819</v>
      </c>
      <c r="B3944" t="s">
        <v>3979</v>
      </c>
      <c r="C3944" s="71" t="s">
        <v>5916</v>
      </c>
      <c r="D3944" t="s">
        <v>583</v>
      </c>
      <c r="E3944" t="s">
        <v>644</v>
      </c>
      <c r="F3944" t="s">
        <v>3144</v>
      </c>
      <c r="G3944" t="s">
        <v>585</v>
      </c>
      <c r="H3944" t="s">
        <v>200</v>
      </c>
      <c r="I3944" t="s">
        <v>161</v>
      </c>
      <c r="J3944" t="s">
        <v>37</v>
      </c>
      <c r="K3944" t="s">
        <v>586</v>
      </c>
      <c r="L3944" t="s">
        <v>39</v>
      </c>
      <c r="M3944">
        <v>23793230</v>
      </c>
      <c r="N3944">
        <v>-23793230</v>
      </c>
      <c r="O3944">
        <v>0</v>
      </c>
      <c r="P3944">
        <v>0</v>
      </c>
      <c r="Q3944" t="s">
        <v>738</v>
      </c>
      <c r="R3944" t="s">
        <v>5917</v>
      </c>
      <c r="S3944" t="s">
        <v>588</v>
      </c>
      <c r="T3944" t="s">
        <v>588</v>
      </c>
      <c r="U3944" t="s">
        <v>588</v>
      </c>
      <c r="V3944" t="s">
        <v>588</v>
      </c>
      <c r="W3944" t="s">
        <v>588</v>
      </c>
      <c r="X3944" t="str">
        <f t="shared" si="61"/>
        <v>Inversión</v>
      </c>
      <c r="Y3944" t="s">
        <v>585</v>
      </c>
    </row>
    <row r="3945" spans="1:25" x14ac:dyDescent="0.2">
      <c r="A3945" t="s">
        <v>5819</v>
      </c>
      <c r="B3945" t="s">
        <v>3979</v>
      </c>
      <c r="C3945" s="71" t="s">
        <v>5916</v>
      </c>
      <c r="D3945" t="s">
        <v>583</v>
      </c>
      <c r="E3945" t="s">
        <v>644</v>
      </c>
      <c r="F3945" t="s">
        <v>3144</v>
      </c>
      <c r="G3945" t="s">
        <v>585</v>
      </c>
      <c r="H3945" t="s">
        <v>446</v>
      </c>
      <c r="I3945" t="s">
        <v>513</v>
      </c>
      <c r="J3945" t="s">
        <v>37</v>
      </c>
      <c r="K3945" t="s">
        <v>586</v>
      </c>
      <c r="L3945" t="s">
        <v>39</v>
      </c>
      <c r="M3945">
        <v>23792230</v>
      </c>
      <c r="N3945">
        <v>-23792230</v>
      </c>
      <c r="O3945">
        <v>0</v>
      </c>
      <c r="P3945">
        <v>0</v>
      </c>
      <c r="Q3945" t="s">
        <v>738</v>
      </c>
      <c r="R3945" t="s">
        <v>5917</v>
      </c>
      <c r="S3945" t="s">
        <v>588</v>
      </c>
      <c r="T3945" t="s">
        <v>588</v>
      </c>
      <c r="U3945" t="s">
        <v>588</v>
      </c>
      <c r="V3945" t="s">
        <v>588</v>
      </c>
      <c r="W3945" t="s">
        <v>588</v>
      </c>
      <c r="X3945" t="str">
        <f t="shared" si="61"/>
        <v>Inversión</v>
      </c>
      <c r="Y3945" t="s">
        <v>585</v>
      </c>
    </row>
    <row r="3946" spans="1:25" x14ac:dyDescent="0.2">
      <c r="A3946" t="s">
        <v>4765</v>
      </c>
      <c r="B3946" t="s">
        <v>3979</v>
      </c>
      <c r="C3946" s="71" t="s">
        <v>5918</v>
      </c>
      <c r="D3946" t="s">
        <v>583</v>
      </c>
      <c r="E3946" t="s">
        <v>584</v>
      </c>
      <c r="F3946" t="s">
        <v>3144</v>
      </c>
      <c r="G3946" t="s">
        <v>585</v>
      </c>
      <c r="H3946" t="s">
        <v>608</v>
      </c>
      <c r="I3946" t="s">
        <v>609</v>
      </c>
      <c r="J3946" t="s">
        <v>37</v>
      </c>
      <c r="K3946" t="s">
        <v>586</v>
      </c>
      <c r="L3946" t="s">
        <v>39</v>
      </c>
      <c r="M3946">
        <v>214085760</v>
      </c>
      <c r="N3946">
        <v>4847838</v>
      </c>
      <c r="O3946">
        <v>218933598</v>
      </c>
      <c r="P3946">
        <v>0</v>
      </c>
      <c r="Q3946" t="s">
        <v>739</v>
      </c>
      <c r="R3946" t="s">
        <v>3479</v>
      </c>
      <c r="S3946" t="s">
        <v>5919</v>
      </c>
      <c r="T3946" t="s">
        <v>5920</v>
      </c>
      <c r="U3946" t="s">
        <v>9522</v>
      </c>
      <c r="V3946" t="s">
        <v>9523</v>
      </c>
      <c r="W3946" t="s">
        <v>588</v>
      </c>
      <c r="X3946" t="str">
        <f t="shared" si="61"/>
        <v>Funcionamiento</v>
      </c>
      <c r="Y3946" t="s">
        <v>585</v>
      </c>
    </row>
    <row r="3947" spans="1:25" x14ac:dyDescent="0.2">
      <c r="A3947" t="s">
        <v>4765</v>
      </c>
      <c r="B3947" t="s">
        <v>3979</v>
      </c>
      <c r="C3947" s="71" t="s">
        <v>5918</v>
      </c>
      <c r="D3947" t="s">
        <v>583</v>
      </c>
      <c r="E3947" t="s">
        <v>584</v>
      </c>
      <c r="F3947" t="s">
        <v>3144</v>
      </c>
      <c r="G3947" t="s">
        <v>585</v>
      </c>
      <c r="H3947" t="s">
        <v>608</v>
      </c>
      <c r="I3947" t="s">
        <v>609</v>
      </c>
      <c r="J3947" t="s">
        <v>48</v>
      </c>
      <c r="K3947" t="s">
        <v>596</v>
      </c>
      <c r="L3947" t="s">
        <v>39</v>
      </c>
      <c r="M3947">
        <v>137771808</v>
      </c>
      <c r="N3947">
        <v>527764</v>
      </c>
      <c r="O3947">
        <v>138299572</v>
      </c>
      <c r="P3947">
        <v>0</v>
      </c>
      <c r="Q3947" t="s">
        <v>739</v>
      </c>
      <c r="R3947" t="s">
        <v>3479</v>
      </c>
      <c r="S3947" t="s">
        <v>5919</v>
      </c>
      <c r="T3947" t="s">
        <v>5920</v>
      </c>
      <c r="U3947" t="s">
        <v>9522</v>
      </c>
      <c r="V3947" t="s">
        <v>9523</v>
      </c>
      <c r="W3947" t="s">
        <v>588</v>
      </c>
      <c r="X3947" t="str">
        <f t="shared" si="61"/>
        <v>Funcionamiento</v>
      </c>
      <c r="Y3947" t="s">
        <v>585</v>
      </c>
    </row>
    <row r="3948" spans="1:25" x14ac:dyDescent="0.2">
      <c r="A3948" t="s">
        <v>3789</v>
      </c>
      <c r="B3948" t="s">
        <v>3979</v>
      </c>
      <c r="C3948" s="71" t="s">
        <v>5921</v>
      </c>
      <c r="D3948" t="s">
        <v>583</v>
      </c>
      <c r="E3948" t="s">
        <v>584</v>
      </c>
      <c r="F3948" t="s">
        <v>3144</v>
      </c>
      <c r="G3948" t="s">
        <v>585</v>
      </c>
      <c r="H3948" t="s">
        <v>201</v>
      </c>
      <c r="I3948" t="s">
        <v>163</v>
      </c>
      <c r="J3948" t="s">
        <v>37</v>
      </c>
      <c r="K3948" t="s">
        <v>586</v>
      </c>
      <c r="L3948" t="s">
        <v>39</v>
      </c>
      <c r="M3948">
        <v>39239002</v>
      </c>
      <c r="N3948">
        <v>8239733</v>
      </c>
      <c r="O3948">
        <v>47478735</v>
      </c>
      <c r="P3948">
        <v>0</v>
      </c>
      <c r="Q3948" t="s">
        <v>740</v>
      </c>
      <c r="R3948" t="s">
        <v>5922</v>
      </c>
      <c r="S3948" t="s">
        <v>3511</v>
      </c>
      <c r="T3948" t="s">
        <v>5923</v>
      </c>
      <c r="U3948" t="s">
        <v>11747</v>
      </c>
      <c r="V3948" t="s">
        <v>11748</v>
      </c>
      <c r="W3948" t="s">
        <v>5924</v>
      </c>
      <c r="X3948" t="str">
        <f t="shared" si="61"/>
        <v>Inversión</v>
      </c>
      <c r="Y3948" t="s">
        <v>585</v>
      </c>
    </row>
    <row r="3949" spans="1:25" x14ac:dyDescent="0.2">
      <c r="A3949" t="s">
        <v>3789</v>
      </c>
      <c r="B3949" t="s">
        <v>3979</v>
      </c>
      <c r="C3949" s="71" t="s">
        <v>5921</v>
      </c>
      <c r="D3949" t="s">
        <v>583</v>
      </c>
      <c r="E3949" t="s">
        <v>584</v>
      </c>
      <c r="F3949" t="s">
        <v>3144</v>
      </c>
      <c r="G3949" t="s">
        <v>585</v>
      </c>
      <c r="H3949" t="s">
        <v>446</v>
      </c>
      <c r="I3949" t="s">
        <v>513</v>
      </c>
      <c r="J3949" t="s">
        <v>37</v>
      </c>
      <c r="K3949" t="s">
        <v>586</v>
      </c>
      <c r="L3949" t="s">
        <v>39</v>
      </c>
      <c r="M3949">
        <v>39239002</v>
      </c>
      <c r="N3949">
        <v>8239734</v>
      </c>
      <c r="O3949">
        <v>47478736</v>
      </c>
      <c r="P3949">
        <v>0</v>
      </c>
      <c r="Q3949" t="s">
        <v>740</v>
      </c>
      <c r="R3949" t="s">
        <v>5922</v>
      </c>
      <c r="S3949" t="s">
        <v>3511</v>
      </c>
      <c r="T3949" t="s">
        <v>5923</v>
      </c>
      <c r="U3949" t="s">
        <v>11747</v>
      </c>
      <c r="V3949" t="s">
        <v>11748</v>
      </c>
      <c r="W3949" t="s">
        <v>5924</v>
      </c>
      <c r="X3949" t="str">
        <f t="shared" si="61"/>
        <v>Inversión</v>
      </c>
      <c r="Y3949" t="s">
        <v>585</v>
      </c>
    </row>
    <row r="3950" spans="1:25" x14ac:dyDescent="0.2">
      <c r="A3950" t="s">
        <v>3789</v>
      </c>
      <c r="B3950" t="s">
        <v>3979</v>
      </c>
      <c r="C3950" s="71" t="s">
        <v>5921</v>
      </c>
      <c r="D3950" t="s">
        <v>583</v>
      </c>
      <c r="E3950" t="s">
        <v>584</v>
      </c>
      <c r="F3950" t="s">
        <v>3144</v>
      </c>
      <c r="G3950" t="s">
        <v>585</v>
      </c>
      <c r="H3950" t="s">
        <v>200</v>
      </c>
      <c r="I3950" t="s">
        <v>161</v>
      </c>
      <c r="J3950" t="s">
        <v>37</v>
      </c>
      <c r="K3950" t="s">
        <v>586</v>
      </c>
      <c r="L3950" t="s">
        <v>39</v>
      </c>
      <c r="M3950">
        <v>39239002</v>
      </c>
      <c r="N3950">
        <v>-2119264</v>
      </c>
      <c r="O3950">
        <v>37119738</v>
      </c>
      <c r="P3950">
        <v>0</v>
      </c>
      <c r="Q3950" t="s">
        <v>740</v>
      </c>
      <c r="R3950" t="s">
        <v>5922</v>
      </c>
      <c r="S3950" t="s">
        <v>3511</v>
      </c>
      <c r="T3950" t="s">
        <v>5923</v>
      </c>
      <c r="U3950" t="s">
        <v>11747</v>
      </c>
      <c r="V3950" t="s">
        <v>11748</v>
      </c>
      <c r="W3950" t="s">
        <v>5924</v>
      </c>
      <c r="X3950" t="str">
        <f t="shared" si="61"/>
        <v>Inversión</v>
      </c>
      <c r="Y3950" t="s">
        <v>585</v>
      </c>
    </row>
    <row r="3951" spans="1:25" x14ac:dyDescent="0.2">
      <c r="A3951" t="s">
        <v>3642</v>
      </c>
      <c r="B3951" t="s">
        <v>3979</v>
      </c>
      <c r="C3951" s="71" t="s">
        <v>5925</v>
      </c>
      <c r="D3951" t="s">
        <v>583</v>
      </c>
      <c r="E3951" t="s">
        <v>584</v>
      </c>
      <c r="F3951" t="s">
        <v>5606</v>
      </c>
      <c r="G3951" t="s">
        <v>628</v>
      </c>
      <c r="H3951" t="s">
        <v>459</v>
      </c>
      <c r="I3951" t="s">
        <v>494</v>
      </c>
      <c r="J3951" t="s">
        <v>37</v>
      </c>
      <c r="K3951" t="s">
        <v>586</v>
      </c>
      <c r="L3951" t="s">
        <v>39</v>
      </c>
      <c r="M3951">
        <v>33114736</v>
      </c>
      <c r="N3951">
        <v>9244530</v>
      </c>
      <c r="O3951">
        <v>42359266</v>
      </c>
      <c r="P3951">
        <v>0</v>
      </c>
      <c r="Q3951" t="s">
        <v>741</v>
      </c>
      <c r="R3951" t="s">
        <v>5926</v>
      </c>
      <c r="S3951" t="s">
        <v>4897</v>
      </c>
      <c r="T3951" t="s">
        <v>5927</v>
      </c>
      <c r="U3951" t="s">
        <v>9524</v>
      </c>
      <c r="V3951" t="s">
        <v>9525</v>
      </c>
      <c r="W3951" t="s">
        <v>588</v>
      </c>
      <c r="X3951" t="str">
        <f t="shared" si="61"/>
        <v>Inversión</v>
      </c>
      <c r="Y3951" t="s">
        <v>628</v>
      </c>
    </row>
    <row r="3952" spans="1:25" x14ac:dyDescent="0.2">
      <c r="A3952" t="s">
        <v>4840</v>
      </c>
      <c r="B3952" t="s">
        <v>3979</v>
      </c>
      <c r="C3952" s="71" t="s">
        <v>5928</v>
      </c>
      <c r="D3952" t="s">
        <v>583</v>
      </c>
      <c r="E3952" t="s">
        <v>584</v>
      </c>
      <c r="F3952" t="s">
        <v>5606</v>
      </c>
      <c r="G3952" t="s">
        <v>628</v>
      </c>
      <c r="H3952" t="s">
        <v>459</v>
      </c>
      <c r="I3952" t="s">
        <v>494</v>
      </c>
      <c r="J3952" t="s">
        <v>37</v>
      </c>
      <c r="K3952" t="s">
        <v>586</v>
      </c>
      <c r="L3952" t="s">
        <v>39</v>
      </c>
      <c r="M3952">
        <v>28530403</v>
      </c>
      <c r="N3952">
        <v>-1729115</v>
      </c>
      <c r="O3952">
        <v>26801288</v>
      </c>
      <c r="P3952">
        <v>0</v>
      </c>
      <c r="Q3952" t="s">
        <v>742</v>
      </c>
      <c r="R3952" t="s">
        <v>3425</v>
      </c>
      <c r="S3952" t="s">
        <v>5929</v>
      </c>
      <c r="T3952" t="s">
        <v>5930</v>
      </c>
      <c r="U3952" t="s">
        <v>9526</v>
      </c>
      <c r="V3952" t="s">
        <v>9527</v>
      </c>
      <c r="W3952" t="s">
        <v>588</v>
      </c>
      <c r="X3952" t="str">
        <f t="shared" si="61"/>
        <v>Inversión</v>
      </c>
      <c r="Y3952" t="s">
        <v>628</v>
      </c>
    </row>
    <row r="3953" spans="1:25" x14ac:dyDescent="0.2">
      <c r="A3953" t="s">
        <v>4384</v>
      </c>
      <c r="B3953" t="s">
        <v>3979</v>
      </c>
      <c r="C3953" s="71" t="s">
        <v>5931</v>
      </c>
      <c r="D3953" t="s">
        <v>583</v>
      </c>
      <c r="E3953" t="s">
        <v>584</v>
      </c>
      <c r="F3953" t="s">
        <v>5606</v>
      </c>
      <c r="G3953" t="s">
        <v>628</v>
      </c>
      <c r="H3953" t="s">
        <v>459</v>
      </c>
      <c r="I3953" t="s">
        <v>494</v>
      </c>
      <c r="J3953" t="s">
        <v>48</v>
      </c>
      <c r="K3953" t="s">
        <v>596</v>
      </c>
      <c r="L3953" t="s">
        <v>39</v>
      </c>
      <c r="M3953">
        <v>8000000</v>
      </c>
      <c r="N3953">
        <v>-144000</v>
      </c>
      <c r="O3953">
        <v>7856000</v>
      </c>
      <c r="P3953">
        <v>0</v>
      </c>
      <c r="Q3953" t="s">
        <v>743</v>
      </c>
      <c r="R3953" t="s">
        <v>3444</v>
      </c>
      <c r="S3953" t="s">
        <v>5932</v>
      </c>
      <c r="T3953" t="s">
        <v>5933</v>
      </c>
      <c r="U3953" t="s">
        <v>5934</v>
      </c>
      <c r="V3953" t="s">
        <v>5935</v>
      </c>
      <c r="W3953" t="s">
        <v>588</v>
      </c>
      <c r="X3953" t="str">
        <f t="shared" si="61"/>
        <v>Inversión</v>
      </c>
      <c r="Y3953" t="s">
        <v>628</v>
      </c>
    </row>
    <row r="3954" spans="1:25" x14ac:dyDescent="0.2">
      <c r="A3954" t="s">
        <v>5890</v>
      </c>
      <c r="B3954" t="s">
        <v>3979</v>
      </c>
      <c r="C3954" s="71" t="s">
        <v>5936</v>
      </c>
      <c r="D3954" t="s">
        <v>583</v>
      </c>
      <c r="E3954" t="s">
        <v>584</v>
      </c>
      <c r="F3954" t="s">
        <v>5606</v>
      </c>
      <c r="G3954" t="s">
        <v>628</v>
      </c>
      <c r="H3954" t="s">
        <v>459</v>
      </c>
      <c r="I3954" t="s">
        <v>494</v>
      </c>
      <c r="J3954" t="s">
        <v>37</v>
      </c>
      <c r="K3954" t="s">
        <v>586</v>
      </c>
      <c r="L3954" t="s">
        <v>39</v>
      </c>
      <c r="M3954">
        <v>20749384</v>
      </c>
      <c r="N3954">
        <v>6051904</v>
      </c>
      <c r="O3954">
        <v>26801288</v>
      </c>
      <c r="P3954">
        <v>0</v>
      </c>
      <c r="Q3954" t="s">
        <v>744</v>
      </c>
      <c r="R3954" t="s">
        <v>4811</v>
      </c>
      <c r="S3954" t="s">
        <v>5937</v>
      </c>
      <c r="T3954" t="s">
        <v>5938</v>
      </c>
      <c r="U3954" t="s">
        <v>9528</v>
      </c>
      <c r="V3954" t="s">
        <v>9529</v>
      </c>
      <c r="W3954" t="s">
        <v>588</v>
      </c>
      <c r="X3954" t="str">
        <f t="shared" si="61"/>
        <v>Inversión</v>
      </c>
      <c r="Y3954" t="s">
        <v>628</v>
      </c>
    </row>
    <row r="3955" spans="1:25" x14ac:dyDescent="0.2">
      <c r="A3955" t="s">
        <v>4879</v>
      </c>
      <c r="B3955" t="s">
        <v>3979</v>
      </c>
      <c r="C3955" s="71" t="s">
        <v>5939</v>
      </c>
      <c r="D3955" t="s">
        <v>583</v>
      </c>
      <c r="E3955" t="s">
        <v>584</v>
      </c>
      <c r="F3955" t="s">
        <v>5606</v>
      </c>
      <c r="G3955" t="s">
        <v>628</v>
      </c>
      <c r="H3955" t="s">
        <v>459</v>
      </c>
      <c r="I3955" t="s">
        <v>494</v>
      </c>
      <c r="J3955" t="s">
        <v>37</v>
      </c>
      <c r="K3955" t="s">
        <v>586</v>
      </c>
      <c r="L3955" t="s">
        <v>39</v>
      </c>
      <c r="M3955">
        <v>20749384</v>
      </c>
      <c r="N3955">
        <v>5706081</v>
      </c>
      <c r="O3955">
        <v>26455465</v>
      </c>
      <c r="P3955">
        <v>0</v>
      </c>
      <c r="Q3955" t="s">
        <v>745</v>
      </c>
      <c r="R3955" t="s">
        <v>4777</v>
      </c>
      <c r="S3955" t="s">
        <v>5940</v>
      </c>
      <c r="T3955" t="s">
        <v>5941</v>
      </c>
      <c r="U3955" t="s">
        <v>9530</v>
      </c>
      <c r="V3955" t="s">
        <v>9531</v>
      </c>
      <c r="W3955" t="s">
        <v>588</v>
      </c>
      <c r="X3955" t="str">
        <f t="shared" si="61"/>
        <v>Inversión</v>
      </c>
      <c r="Y3955" t="s">
        <v>628</v>
      </c>
    </row>
    <row r="3956" spans="1:25" x14ac:dyDescent="0.2">
      <c r="A3956" t="s">
        <v>5872</v>
      </c>
      <c r="B3956" t="s">
        <v>3979</v>
      </c>
      <c r="C3956" s="71" t="s">
        <v>5942</v>
      </c>
      <c r="D3956" t="s">
        <v>583</v>
      </c>
      <c r="E3956" t="s">
        <v>584</v>
      </c>
      <c r="F3956" t="s">
        <v>5606</v>
      </c>
      <c r="G3956" t="s">
        <v>628</v>
      </c>
      <c r="H3956" t="s">
        <v>459</v>
      </c>
      <c r="I3956" t="s">
        <v>494</v>
      </c>
      <c r="J3956" t="s">
        <v>37</v>
      </c>
      <c r="K3956" t="s">
        <v>586</v>
      </c>
      <c r="L3956" t="s">
        <v>39</v>
      </c>
      <c r="M3956">
        <v>33114736</v>
      </c>
      <c r="N3956">
        <v>9244530</v>
      </c>
      <c r="O3956">
        <v>42359266</v>
      </c>
      <c r="P3956">
        <v>0</v>
      </c>
      <c r="Q3956" t="s">
        <v>746</v>
      </c>
      <c r="R3956" t="s">
        <v>5528</v>
      </c>
      <c r="S3956" t="s">
        <v>5720</v>
      </c>
      <c r="T3956" t="s">
        <v>5943</v>
      </c>
      <c r="U3956" t="s">
        <v>9532</v>
      </c>
      <c r="V3956" t="s">
        <v>9533</v>
      </c>
      <c r="W3956" t="s">
        <v>588</v>
      </c>
      <c r="X3956" t="str">
        <f t="shared" si="61"/>
        <v>Inversión</v>
      </c>
      <c r="Y3956" t="s">
        <v>628</v>
      </c>
    </row>
    <row r="3957" spans="1:25" x14ac:dyDescent="0.2">
      <c r="A3957" t="s">
        <v>5881</v>
      </c>
      <c r="B3957" t="s">
        <v>3062</v>
      </c>
      <c r="C3957" s="71" t="s">
        <v>5944</v>
      </c>
      <c r="D3957" t="s">
        <v>583</v>
      </c>
      <c r="E3957" t="s">
        <v>584</v>
      </c>
      <c r="F3957" t="s">
        <v>5606</v>
      </c>
      <c r="G3957" t="s">
        <v>628</v>
      </c>
      <c r="H3957" t="s">
        <v>459</v>
      </c>
      <c r="I3957" t="s">
        <v>494</v>
      </c>
      <c r="J3957" t="s">
        <v>48</v>
      </c>
      <c r="K3957" t="s">
        <v>596</v>
      </c>
      <c r="L3957" t="s">
        <v>39</v>
      </c>
      <c r="M3957">
        <v>9200000</v>
      </c>
      <c r="N3957">
        <v>-6437934</v>
      </c>
      <c r="O3957">
        <v>2762066</v>
      </c>
      <c r="P3957">
        <v>0</v>
      </c>
      <c r="Q3957" t="s">
        <v>747</v>
      </c>
      <c r="R3957" t="s">
        <v>5786</v>
      </c>
      <c r="S3957" t="s">
        <v>9534</v>
      </c>
      <c r="T3957" t="s">
        <v>9535</v>
      </c>
      <c r="U3957" t="s">
        <v>9536</v>
      </c>
      <c r="V3957" t="s">
        <v>9537</v>
      </c>
      <c r="W3957" t="s">
        <v>5945</v>
      </c>
      <c r="X3957" t="str">
        <f t="shared" si="61"/>
        <v>Inversión</v>
      </c>
      <c r="Y3957" t="s">
        <v>628</v>
      </c>
    </row>
    <row r="3958" spans="1:25" x14ac:dyDescent="0.2">
      <c r="A3958" t="s">
        <v>3796</v>
      </c>
      <c r="B3958" t="s">
        <v>3062</v>
      </c>
      <c r="C3958" s="71" t="s">
        <v>5946</v>
      </c>
      <c r="D3958" t="s">
        <v>583</v>
      </c>
      <c r="E3958" t="s">
        <v>584</v>
      </c>
      <c r="F3958" t="s">
        <v>5604</v>
      </c>
      <c r="G3958" t="s">
        <v>625</v>
      </c>
      <c r="H3958" t="s">
        <v>395</v>
      </c>
      <c r="I3958" t="s">
        <v>506</v>
      </c>
      <c r="J3958" t="s">
        <v>48</v>
      </c>
      <c r="K3958" t="s">
        <v>596</v>
      </c>
      <c r="L3958" t="s">
        <v>39</v>
      </c>
      <c r="M3958">
        <v>1498769</v>
      </c>
      <c r="N3958">
        <v>1</v>
      </c>
      <c r="O3958">
        <v>1498770</v>
      </c>
      <c r="P3958">
        <v>0</v>
      </c>
      <c r="Q3958" t="s">
        <v>748</v>
      </c>
      <c r="R3958" t="s">
        <v>3809</v>
      </c>
      <c r="S3958" t="s">
        <v>5947</v>
      </c>
      <c r="T3958" t="s">
        <v>5948</v>
      </c>
      <c r="U3958" t="s">
        <v>5949</v>
      </c>
      <c r="V3958" t="s">
        <v>5950</v>
      </c>
      <c r="W3958" t="s">
        <v>588</v>
      </c>
      <c r="X3958" t="str">
        <f t="shared" si="61"/>
        <v>Inversión</v>
      </c>
      <c r="Y3958" t="s">
        <v>625</v>
      </c>
    </row>
    <row r="3959" spans="1:25" x14ac:dyDescent="0.2">
      <c r="A3959" t="s">
        <v>4663</v>
      </c>
      <c r="B3959" t="s">
        <v>3062</v>
      </c>
      <c r="C3959" s="71" t="s">
        <v>5951</v>
      </c>
      <c r="D3959" t="s">
        <v>583</v>
      </c>
      <c r="E3959" t="s">
        <v>584</v>
      </c>
      <c r="F3959" t="s">
        <v>5604</v>
      </c>
      <c r="G3959" t="s">
        <v>625</v>
      </c>
      <c r="H3959" t="s">
        <v>395</v>
      </c>
      <c r="I3959" t="s">
        <v>506</v>
      </c>
      <c r="J3959" t="s">
        <v>37</v>
      </c>
      <c r="K3959" t="s">
        <v>586</v>
      </c>
      <c r="L3959" t="s">
        <v>39</v>
      </c>
      <c r="M3959">
        <v>1270494</v>
      </c>
      <c r="N3959">
        <v>-423498</v>
      </c>
      <c r="O3959">
        <v>846996</v>
      </c>
      <c r="P3959">
        <v>0</v>
      </c>
      <c r="Q3959" t="s">
        <v>749</v>
      </c>
      <c r="R3959" t="s">
        <v>3552</v>
      </c>
      <c r="S3959" t="s">
        <v>5952</v>
      </c>
      <c r="T3959" t="s">
        <v>5953</v>
      </c>
      <c r="U3959" t="s">
        <v>5954</v>
      </c>
      <c r="V3959" t="s">
        <v>5955</v>
      </c>
      <c r="W3959" t="s">
        <v>5956</v>
      </c>
      <c r="X3959" t="str">
        <f t="shared" si="61"/>
        <v>Inversión</v>
      </c>
      <c r="Y3959" t="s">
        <v>625</v>
      </c>
    </row>
    <row r="3960" spans="1:25" x14ac:dyDescent="0.2">
      <c r="A3960" t="s">
        <v>4698</v>
      </c>
      <c r="B3960" t="s">
        <v>3062</v>
      </c>
      <c r="C3960" s="71" t="s">
        <v>5957</v>
      </c>
      <c r="D3960" t="s">
        <v>583</v>
      </c>
      <c r="E3960" t="s">
        <v>584</v>
      </c>
      <c r="F3960" t="s">
        <v>3087</v>
      </c>
      <c r="G3960" t="s">
        <v>626</v>
      </c>
      <c r="H3960" t="s">
        <v>197</v>
      </c>
      <c r="I3960" t="s">
        <v>155</v>
      </c>
      <c r="J3960" t="s">
        <v>37</v>
      </c>
      <c r="K3960" t="s">
        <v>586</v>
      </c>
      <c r="L3960" t="s">
        <v>39</v>
      </c>
      <c r="M3960">
        <v>30000000</v>
      </c>
      <c r="N3960">
        <v>20000000</v>
      </c>
      <c r="O3960">
        <v>50000000</v>
      </c>
      <c r="P3960">
        <v>58555</v>
      </c>
      <c r="Q3960" t="s">
        <v>750</v>
      </c>
      <c r="R3960" t="s">
        <v>4883</v>
      </c>
      <c r="S3960" t="s">
        <v>11749</v>
      </c>
      <c r="T3960" t="s">
        <v>11750</v>
      </c>
      <c r="U3960" t="s">
        <v>11751</v>
      </c>
      <c r="V3960" t="s">
        <v>11752</v>
      </c>
      <c r="W3960" t="s">
        <v>5958</v>
      </c>
      <c r="X3960" t="str">
        <f t="shared" si="61"/>
        <v>Inversión</v>
      </c>
      <c r="Y3960" t="s">
        <v>626</v>
      </c>
    </row>
    <row r="3961" spans="1:25" x14ac:dyDescent="0.2">
      <c r="A3961" t="s">
        <v>4698</v>
      </c>
      <c r="B3961" t="s">
        <v>3062</v>
      </c>
      <c r="C3961" s="71" t="s">
        <v>5957</v>
      </c>
      <c r="D3961" t="s">
        <v>583</v>
      </c>
      <c r="E3961" t="s">
        <v>584</v>
      </c>
      <c r="F3961" t="s">
        <v>3087</v>
      </c>
      <c r="G3961" t="s">
        <v>626</v>
      </c>
      <c r="H3961" t="s">
        <v>197</v>
      </c>
      <c r="I3961" t="s">
        <v>155</v>
      </c>
      <c r="J3961" t="s">
        <v>37</v>
      </c>
      <c r="K3961" t="s">
        <v>709</v>
      </c>
      <c r="L3961" t="s">
        <v>39</v>
      </c>
      <c r="M3961">
        <v>0</v>
      </c>
      <c r="N3961">
        <v>20000000</v>
      </c>
      <c r="O3961">
        <v>20000000</v>
      </c>
      <c r="P3961">
        <v>17086284</v>
      </c>
      <c r="Q3961" t="s">
        <v>750</v>
      </c>
      <c r="R3961" t="s">
        <v>4883</v>
      </c>
      <c r="S3961" t="s">
        <v>11749</v>
      </c>
      <c r="T3961" t="s">
        <v>11750</v>
      </c>
      <c r="U3961" t="s">
        <v>11751</v>
      </c>
      <c r="V3961" t="s">
        <v>11752</v>
      </c>
      <c r="W3961" t="s">
        <v>5958</v>
      </c>
      <c r="X3961" t="str">
        <f t="shared" si="61"/>
        <v>Inversión</v>
      </c>
      <c r="Y3961" t="s">
        <v>626</v>
      </c>
    </row>
    <row r="3962" spans="1:25" x14ac:dyDescent="0.2">
      <c r="A3962" t="s">
        <v>3399</v>
      </c>
      <c r="B3962" t="s">
        <v>3062</v>
      </c>
      <c r="C3962" s="71" t="s">
        <v>5959</v>
      </c>
      <c r="D3962" t="s">
        <v>583</v>
      </c>
      <c r="E3962" t="s">
        <v>584</v>
      </c>
      <c r="F3962" t="s">
        <v>3144</v>
      </c>
      <c r="G3962" t="s">
        <v>585</v>
      </c>
      <c r="H3962" t="s">
        <v>438</v>
      </c>
      <c r="I3962" t="s">
        <v>508</v>
      </c>
      <c r="J3962" t="s">
        <v>37</v>
      </c>
      <c r="K3962" t="s">
        <v>586</v>
      </c>
      <c r="L3962" t="s">
        <v>39</v>
      </c>
      <c r="M3962">
        <v>20749384</v>
      </c>
      <c r="N3962">
        <v>4841523</v>
      </c>
      <c r="O3962">
        <v>25590907</v>
      </c>
      <c r="P3962">
        <v>0</v>
      </c>
      <c r="Q3962" t="s">
        <v>751</v>
      </c>
      <c r="R3962" t="s">
        <v>5960</v>
      </c>
      <c r="S3962" t="s">
        <v>5961</v>
      </c>
      <c r="T3962" t="s">
        <v>5962</v>
      </c>
      <c r="U3962" t="s">
        <v>9538</v>
      </c>
      <c r="V3962" t="s">
        <v>9539</v>
      </c>
      <c r="W3962" t="s">
        <v>588</v>
      </c>
      <c r="X3962" t="str">
        <f t="shared" si="61"/>
        <v>Inversión</v>
      </c>
      <c r="Y3962" t="s">
        <v>585</v>
      </c>
    </row>
    <row r="3963" spans="1:25" x14ac:dyDescent="0.2">
      <c r="A3963" t="s">
        <v>3515</v>
      </c>
      <c r="B3963" t="s">
        <v>3062</v>
      </c>
      <c r="C3963" s="71" t="s">
        <v>5963</v>
      </c>
      <c r="D3963" t="s">
        <v>583</v>
      </c>
      <c r="E3963" t="s">
        <v>584</v>
      </c>
      <c r="F3963" t="s">
        <v>3144</v>
      </c>
      <c r="G3963" t="s">
        <v>585</v>
      </c>
      <c r="H3963" t="s">
        <v>438</v>
      </c>
      <c r="I3963" t="s">
        <v>508</v>
      </c>
      <c r="J3963" t="s">
        <v>37</v>
      </c>
      <c r="K3963" t="s">
        <v>586</v>
      </c>
      <c r="L3963" t="s">
        <v>39</v>
      </c>
      <c r="M3963">
        <v>20749384</v>
      </c>
      <c r="N3963">
        <v>5446713</v>
      </c>
      <c r="O3963">
        <v>26196097</v>
      </c>
      <c r="P3963">
        <v>0</v>
      </c>
      <c r="Q3963" t="s">
        <v>752</v>
      </c>
      <c r="R3963" t="s">
        <v>5964</v>
      </c>
      <c r="S3963" t="s">
        <v>5041</v>
      </c>
      <c r="T3963" t="s">
        <v>5965</v>
      </c>
      <c r="U3963" t="s">
        <v>9540</v>
      </c>
      <c r="V3963" t="s">
        <v>9541</v>
      </c>
      <c r="W3963" t="s">
        <v>588</v>
      </c>
      <c r="X3963" t="str">
        <f t="shared" si="61"/>
        <v>Inversión</v>
      </c>
      <c r="Y3963" t="s">
        <v>585</v>
      </c>
    </row>
    <row r="3964" spans="1:25" x14ac:dyDescent="0.2">
      <c r="A3964" t="s">
        <v>3425</v>
      </c>
      <c r="B3964" t="s">
        <v>3062</v>
      </c>
      <c r="C3964" s="71" t="s">
        <v>5966</v>
      </c>
      <c r="D3964" t="s">
        <v>583</v>
      </c>
      <c r="E3964" t="s">
        <v>644</v>
      </c>
      <c r="F3964" t="s">
        <v>3144</v>
      </c>
      <c r="G3964" t="s">
        <v>585</v>
      </c>
      <c r="H3964" t="s">
        <v>188</v>
      </c>
      <c r="I3964" t="s">
        <v>143</v>
      </c>
      <c r="J3964" t="s">
        <v>48</v>
      </c>
      <c r="K3964" t="s">
        <v>596</v>
      </c>
      <c r="L3964" t="s">
        <v>39</v>
      </c>
      <c r="M3964">
        <v>58695945</v>
      </c>
      <c r="N3964">
        <v>-58695945</v>
      </c>
      <c r="O3964">
        <v>0</v>
      </c>
      <c r="P3964">
        <v>0</v>
      </c>
      <c r="Q3964" t="s">
        <v>753</v>
      </c>
      <c r="R3964" t="s">
        <v>5967</v>
      </c>
      <c r="S3964" t="s">
        <v>588</v>
      </c>
      <c r="T3964" t="s">
        <v>588</v>
      </c>
      <c r="U3964" t="s">
        <v>588</v>
      </c>
      <c r="V3964" t="s">
        <v>588</v>
      </c>
      <c r="W3964" t="s">
        <v>588</v>
      </c>
      <c r="X3964" t="str">
        <f t="shared" si="61"/>
        <v>Funcionamiento</v>
      </c>
      <c r="Y3964" t="s">
        <v>585</v>
      </c>
    </row>
    <row r="3965" spans="1:25" x14ac:dyDescent="0.2">
      <c r="A3965" t="s">
        <v>3439</v>
      </c>
      <c r="B3965" t="s">
        <v>3062</v>
      </c>
      <c r="C3965" s="71" t="s">
        <v>5968</v>
      </c>
      <c r="D3965" t="s">
        <v>583</v>
      </c>
      <c r="E3965" t="s">
        <v>584</v>
      </c>
      <c r="F3965" t="s">
        <v>3144</v>
      </c>
      <c r="G3965" t="s">
        <v>585</v>
      </c>
      <c r="H3965" t="s">
        <v>188</v>
      </c>
      <c r="I3965" t="s">
        <v>143</v>
      </c>
      <c r="J3965" t="s">
        <v>48</v>
      </c>
      <c r="K3965" t="s">
        <v>596</v>
      </c>
      <c r="L3965" t="s">
        <v>39</v>
      </c>
      <c r="M3965">
        <v>31854060</v>
      </c>
      <c r="N3965">
        <v>-31854060</v>
      </c>
      <c r="O3965">
        <v>0</v>
      </c>
      <c r="P3965">
        <v>0</v>
      </c>
      <c r="Q3965" t="s">
        <v>754</v>
      </c>
      <c r="R3965" t="s">
        <v>5969</v>
      </c>
      <c r="S3965" t="s">
        <v>5970</v>
      </c>
      <c r="T3965" t="s">
        <v>5971</v>
      </c>
      <c r="U3965" t="s">
        <v>11753</v>
      </c>
      <c r="V3965" t="s">
        <v>9542</v>
      </c>
      <c r="W3965" t="s">
        <v>588</v>
      </c>
      <c r="X3965" t="str">
        <f t="shared" si="61"/>
        <v>Funcionamiento</v>
      </c>
      <c r="Y3965" t="s">
        <v>585</v>
      </c>
    </row>
    <row r="3966" spans="1:25" x14ac:dyDescent="0.2">
      <c r="A3966" t="s">
        <v>3439</v>
      </c>
      <c r="B3966" t="s">
        <v>3062</v>
      </c>
      <c r="C3966" s="71" t="s">
        <v>5968</v>
      </c>
      <c r="D3966" t="s">
        <v>583</v>
      </c>
      <c r="E3966" t="s">
        <v>584</v>
      </c>
      <c r="F3966" t="s">
        <v>3144</v>
      </c>
      <c r="G3966" t="s">
        <v>585</v>
      </c>
      <c r="H3966" t="s">
        <v>188</v>
      </c>
      <c r="I3966" t="s">
        <v>143</v>
      </c>
      <c r="J3966" t="s">
        <v>37</v>
      </c>
      <c r="K3966" t="s">
        <v>586</v>
      </c>
      <c r="L3966" t="s">
        <v>39</v>
      </c>
      <c r="M3966">
        <v>0</v>
      </c>
      <c r="N3966">
        <v>30134952</v>
      </c>
      <c r="O3966">
        <v>30134952</v>
      </c>
      <c r="P3966">
        <v>0</v>
      </c>
      <c r="Q3966" t="s">
        <v>754</v>
      </c>
      <c r="R3966" t="s">
        <v>5969</v>
      </c>
      <c r="S3966" t="s">
        <v>5970</v>
      </c>
      <c r="T3966" t="s">
        <v>5971</v>
      </c>
      <c r="U3966" t="s">
        <v>11753</v>
      </c>
      <c r="V3966" t="s">
        <v>9542</v>
      </c>
      <c r="W3966" t="s">
        <v>588</v>
      </c>
      <c r="X3966" t="str">
        <f t="shared" si="61"/>
        <v>Funcionamiento</v>
      </c>
      <c r="Y3966" t="s">
        <v>585</v>
      </c>
    </row>
    <row r="3967" spans="1:25" x14ac:dyDescent="0.2">
      <c r="A3967" t="s">
        <v>5736</v>
      </c>
      <c r="B3967" t="s">
        <v>3062</v>
      </c>
      <c r="C3967" s="71" t="s">
        <v>5972</v>
      </c>
      <c r="D3967" t="s">
        <v>583</v>
      </c>
      <c r="E3967" t="s">
        <v>584</v>
      </c>
      <c r="F3967" t="s">
        <v>3144</v>
      </c>
      <c r="G3967" t="s">
        <v>585</v>
      </c>
      <c r="H3967" t="s">
        <v>188</v>
      </c>
      <c r="I3967" t="s">
        <v>143</v>
      </c>
      <c r="J3967" t="s">
        <v>37</v>
      </c>
      <c r="K3967" t="s">
        <v>586</v>
      </c>
      <c r="L3967" t="s">
        <v>39</v>
      </c>
      <c r="M3967">
        <v>68132295</v>
      </c>
      <c r="N3967">
        <v>-3676981</v>
      </c>
      <c r="O3967">
        <v>64455314</v>
      </c>
      <c r="P3967">
        <v>0</v>
      </c>
      <c r="Q3967" t="s">
        <v>755</v>
      </c>
      <c r="R3967" t="s">
        <v>5973</v>
      </c>
      <c r="S3967" t="s">
        <v>5974</v>
      </c>
      <c r="T3967" t="s">
        <v>5975</v>
      </c>
      <c r="U3967" t="s">
        <v>11754</v>
      </c>
      <c r="V3967" t="s">
        <v>9543</v>
      </c>
      <c r="W3967" t="s">
        <v>588</v>
      </c>
      <c r="X3967" t="str">
        <f t="shared" si="61"/>
        <v>Funcionamiento</v>
      </c>
      <c r="Y3967" t="s">
        <v>585</v>
      </c>
    </row>
    <row r="3968" spans="1:25" x14ac:dyDescent="0.2">
      <c r="A3968" t="s">
        <v>3717</v>
      </c>
      <c r="B3968" t="s">
        <v>3062</v>
      </c>
      <c r="C3968" s="71" t="s">
        <v>5976</v>
      </c>
      <c r="D3968" t="s">
        <v>583</v>
      </c>
      <c r="E3968" t="s">
        <v>584</v>
      </c>
      <c r="F3968" t="s">
        <v>3144</v>
      </c>
      <c r="G3968" t="s">
        <v>585</v>
      </c>
      <c r="H3968" t="s">
        <v>594</v>
      </c>
      <c r="I3968" t="s">
        <v>595</v>
      </c>
      <c r="J3968" t="s">
        <v>37</v>
      </c>
      <c r="K3968" t="s">
        <v>586</v>
      </c>
      <c r="L3968" t="s">
        <v>39</v>
      </c>
      <c r="M3968">
        <v>27233567</v>
      </c>
      <c r="N3968">
        <v>-1383293</v>
      </c>
      <c r="O3968">
        <v>25850274</v>
      </c>
      <c r="P3968">
        <v>0</v>
      </c>
      <c r="Q3968" t="s">
        <v>756</v>
      </c>
      <c r="R3968" t="s">
        <v>5977</v>
      </c>
      <c r="S3968" t="s">
        <v>4915</v>
      </c>
      <c r="T3968" t="s">
        <v>5978</v>
      </c>
      <c r="U3968" t="s">
        <v>11755</v>
      </c>
      <c r="V3968" t="s">
        <v>11756</v>
      </c>
      <c r="W3968" t="s">
        <v>588</v>
      </c>
      <c r="X3968" t="str">
        <f t="shared" si="61"/>
        <v>Funcionamiento</v>
      </c>
      <c r="Y3968" t="s">
        <v>585</v>
      </c>
    </row>
    <row r="3969" spans="1:25" x14ac:dyDescent="0.2">
      <c r="A3969" t="s">
        <v>3689</v>
      </c>
      <c r="B3969" t="s">
        <v>3062</v>
      </c>
      <c r="C3969" s="71" t="s">
        <v>5979</v>
      </c>
      <c r="D3969" t="s">
        <v>583</v>
      </c>
      <c r="E3969" t="s">
        <v>584</v>
      </c>
      <c r="F3969" t="s">
        <v>3144</v>
      </c>
      <c r="G3969" t="s">
        <v>585</v>
      </c>
      <c r="H3969" t="s">
        <v>594</v>
      </c>
      <c r="I3969" t="s">
        <v>595</v>
      </c>
      <c r="J3969" t="s">
        <v>37</v>
      </c>
      <c r="K3969" t="s">
        <v>586</v>
      </c>
      <c r="L3969" t="s">
        <v>39</v>
      </c>
      <c r="M3969">
        <v>27233567</v>
      </c>
      <c r="N3969">
        <v>-864558</v>
      </c>
      <c r="O3969">
        <v>26369009</v>
      </c>
      <c r="P3969">
        <v>0</v>
      </c>
      <c r="Q3969" t="s">
        <v>757</v>
      </c>
      <c r="R3969" t="s">
        <v>5729</v>
      </c>
      <c r="S3969" t="s">
        <v>3836</v>
      </c>
      <c r="T3969" t="s">
        <v>5980</v>
      </c>
      <c r="U3969" t="s">
        <v>11757</v>
      </c>
      <c r="V3969" t="s">
        <v>11758</v>
      </c>
      <c r="W3969" t="s">
        <v>588</v>
      </c>
      <c r="X3969" t="str">
        <f t="shared" si="61"/>
        <v>Funcionamiento</v>
      </c>
      <c r="Y3969" t="s">
        <v>585</v>
      </c>
    </row>
    <row r="3970" spans="1:25" x14ac:dyDescent="0.2">
      <c r="A3970" t="s">
        <v>5827</v>
      </c>
      <c r="B3970" t="s">
        <v>3062</v>
      </c>
      <c r="C3970" s="71" t="s">
        <v>5981</v>
      </c>
      <c r="D3970" t="s">
        <v>583</v>
      </c>
      <c r="E3970" t="s">
        <v>584</v>
      </c>
      <c r="F3970" t="s">
        <v>3144</v>
      </c>
      <c r="G3970" t="s">
        <v>585</v>
      </c>
      <c r="H3970" t="s">
        <v>594</v>
      </c>
      <c r="I3970" t="s">
        <v>595</v>
      </c>
      <c r="J3970" t="s">
        <v>37</v>
      </c>
      <c r="K3970" t="s">
        <v>586</v>
      </c>
      <c r="L3970" t="s">
        <v>39</v>
      </c>
      <c r="M3970">
        <v>27233567</v>
      </c>
      <c r="N3970">
        <v>-778102</v>
      </c>
      <c r="O3970">
        <v>26455465</v>
      </c>
      <c r="P3970">
        <v>0</v>
      </c>
      <c r="Q3970" t="s">
        <v>758</v>
      </c>
      <c r="R3970" t="s">
        <v>5982</v>
      </c>
      <c r="S3970" t="s">
        <v>5162</v>
      </c>
      <c r="T3970" t="s">
        <v>5983</v>
      </c>
      <c r="U3970" t="s">
        <v>9544</v>
      </c>
      <c r="V3970" t="s">
        <v>9545</v>
      </c>
      <c r="W3970" t="s">
        <v>588</v>
      </c>
      <c r="X3970" t="str">
        <f t="shared" ref="X3970:X4033" si="62">IF(LEFT(H3970,1)="C","Inversión","Funcionamiento")</f>
        <v>Funcionamiento</v>
      </c>
      <c r="Y3970" t="s">
        <v>585</v>
      </c>
    </row>
    <row r="3971" spans="1:25" x14ac:dyDescent="0.2">
      <c r="A3971" t="s">
        <v>5439</v>
      </c>
      <c r="B3971" t="s">
        <v>3062</v>
      </c>
      <c r="C3971" s="71" t="s">
        <v>5984</v>
      </c>
      <c r="D3971" t="s">
        <v>583</v>
      </c>
      <c r="E3971" t="s">
        <v>584</v>
      </c>
      <c r="F3971" t="s">
        <v>3144</v>
      </c>
      <c r="G3971" t="s">
        <v>585</v>
      </c>
      <c r="H3971" t="s">
        <v>188</v>
      </c>
      <c r="I3971" t="s">
        <v>143</v>
      </c>
      <c r="J3971" t="s">
        <v>37</v>
      </c>
      <c r="K3971" t="s">
        <v>586</v>
      </c>
      <c r="L3971" t="s">
        <v>39</v>
      </c>
      <c r="M3971">
        <v>76968843</v>
      </c>
      <c r="N3971">
        <v>-20525025</v>
      </c>
      <c r="O3971">
        <v>56443818</v>
      </c>
      <c r="P3971">
        <v>0</v>
      </c>
      <c r="Q3971" t="s">
        <v>759</v>
      </c>
      <c r="R3971" t="s">
        <v>5985</v>
      </c>
      <c r="S3971" t="s">
        <v>5986</v>
      </c>
      <c r="T3971" t="s">
        <v>5987</v>
      </c>
      <c r="U3971" t="s">
        <v>8523</v>
      </c>
      <c r="V3971" t="s">
        <v>8524</v>
      </c>
      <c r="W3971" t="s">
        <v>588</v>
      </c>
      <c r="X3971" t="str">
        <f t="shared" si="62"/>
        <v>Funcionamiento</v>
      </c>
      <c r="Y3971" t="s">
        <v>585</v>
      </c>
    </row>
    <row r="3972" spans="1:25" x14ac:dyDescent="0.2">
      <c r="A3972" t="s">
        <v>5833</v>
      </c>
      <c r="B3972" t="s">
        <v>3062</v>
      </c>
      <c r="C3972" s="71" t="s">
        <v>5988</v>
      </c>
      <c r="D3972" t="s">
        <v>583</v>
      </c>
      <c r="E3972" t="s">
        <v>584</v>
      </c>
      <c r="F3972" t="s">
        <v>3144</v>
      </c>
      <c r="G3972" t="s">
        <v>585</v>
      </c>
      <c r="H3972" t="s">
        <v>438</v>
      </c>
      <c r="I3972" t="s">
        <v>508</v>
      </c>
      <c r="J3972" t="s">
        <v>48</v>
      </c>
      <c r="K3972" t="s">
        <v>596</v>
      </c>
      <c r="L3972" t="s">
        <v>39</v>
      </c>
      <c r="M3972">
        <v>1075974567</v>
      </c>
      <c r="N3972">
        <v>0</v>
      </c>
      <c r="O3972">
        <v>1075974567</v>
      </c>
      <c r="P3972">
        <v>0</v>
      </c>
      <c r="Q3972" t="s">
        <v>5989</v>
      </c>
      <c r="R3972" t="s">
        <v>3996</v>
      </c>
      <c r="S3972" t="s">
        <v>5990</v>
      </c>
      <c r="T3972" t="s">
        <v>5991</v>
      </c>
      <c r="U3972" t="s">
        <v>5992</v>
      </c>
      <c r="V3972" t="s">
        <v>5993</v>
      </c>
      <c r="W3972" t="s">
        <v>588</v>
      </c>
      <c r="X3972" t="str">
        <f t="shared" si="62"/>
        <v>Inversión</v>
      </c>
      <c r="Y3972" t="s">
        <v>585</v>
      </c>
    </row>
    <row r="3973" spans="1:25" x14ac:dyDescent="0.2">
      <c r="A3973" t="s">
        <v>5779</v>
      </c>
      <c r="B3973" t="s">
        <v>3062</v>
      </c>
      <c r="C3973" s="71" t="s">
        <v>5994</v>
      </c>
      <c r="D3973" t="s">
        <v>583</v>
      </c>
      <c r="E3973" t="s">
        <v>644</v>
      </c>
      <c r="F3973" t="s">
        <v>3087</v>
      </c>
      <c r="G3973" t="s">
        <v>626</v>
      </c>
      <c r="H3973" t="s">
        <v>424</v>
      </c>
      <c r="I3973" t="s">
        <v>760</v>
      </c>
      <c r="J3973" t="s">
        <v>37</v>
      </c>
      <c r="K3973" t="s">
        <v>761</v>
      </c>
      <c r="L3973" t="s">
        <v>39</v>
      </c>
      <c r="M3973">
        <v>146533333</v>
      </c>
      <c r="N3973">
        <v>-146533333</v>
      </c>
      <c r="O3973">
        <v>0</v>
      </c>
      <c r="P3973">
        <v>0</v>
      </c>
      <c r="Q3973" t="s">
        <v>762</v>
      </c>
      <c r="R3973" t="s">
        <v>5683</v>
      </c>
      <c r="S3973" t="s">
        <v>588</v>
      </c>
      <c r="T3973" t="s">
        <v>588</v>
      </c>
      <c r="U3973" t="s">
        <v>588</v>
      </c>
      <c r="V3973" t="s">
        <v>588</v>
      </c>
      <c r="W3973" t="s">
        <v>588</v>
      </c>
      <c r="X3973" t="str">
        <f t="shared" si="62"/>
        <v>Inversión</v>
      </c>
      <c r="Y3973" t="s">
        <v>626</v>
      </c>
    </row>
    <row r="3974" spans="1:25" x14ac:dyDescent="0.2">
      <c r="A3974" t="s">
        <v>5354</v>
      </c>
      <c r="B3974" t="s">
        <v>3062</v>
      </c>
      <c r="C3974" s="71" t="s">
        <v>5995</v>
      </c>
      <c r="D3974" t="s">
        <v>583</v>
      </c>
      <c r="E3974" t="s">
        <v>644</v>
      </c>
      <c r="F3974" t="s">
        <v>3087</v>
      </c>
      <c r="G3974" t="s">
        <v>626</v>
      </c>
      <c r="H3974" t="s">
        <v>424</v>
      </c>
      <c r="I3974" t="s">
        <v>760</v>
      </c>
      <c r="J3974" t="s">
        <v>37</v>
      </c>
      <c r="K3974" t="s">
        <v>761</v>
      </c>
      <c r="L3974" t="s">
        <v>39</v>
      </c>
      <c r="M3974">
        <v>157000000</v>
      </c>
      <c r="N3974">
        <v>-157000000</v>
      </c>
      <c r="O3974">
        <v>0</v>
      </c>
      <c r="P3974">
        <v>0</v>
      </c>
      <c r="Q3974" t="s">
        <v>763</v>
      </c>
      <c r="R3974" t="s">
        <v>5846</v>
      </c>
      <c r="S3974" t="s">
        <v>588</v>
      </c>
      <c r="T3974" t="s">
        <v>588</v>
      </c>
      <c r="U3974" t="s">
        <v>588</v>
      </c>
      <c r="V3974" t="s">
        <v>588</v>
      </c>
      <c r="W3974" t="s">
        <v>588</v>
      </c>
      <c r="X3974" t="str">
        <f t="shared" si="62"/>
        <v>Inversión</v>
      </c>
      <c r="Y3974" t="s">
        <v>626</v>
      </c>
    </row>
    <row r="3975" spans="1:25" x14ac:dyDescent="0.2">
      <c r="A3975" t="s">
        <v>5678</v>
      </c>
      <c r="B3975" t="s">
        <v>3062</v>
      </c>
      <c r="C3975" s="71" t="s">
        <v>5996</v>
      </c>
      <c r="D3975" t="s">
        <v>583</v>
      </c>
      <c r="E3975" t="s">
        <v>644</v>
      </c>
      <c r="F3975" t="s">
        <v>3087</v>
      </c>
      <c r="G3975" t="s">
        <v>626</v>
      </c>
      <c r="H3975" t="s">
        <v>424</v>
      </c>
      <c r="I3975" t="s">
        <v>760</v>
      </c>
      <c r="J3975" t="s">
        <v>37</v>
      </c>
      <c r="K3975" t="s">
        <v>761</v>
      </c>
      <c r="L3975" t="s">
        <v>39</v>
      </c>
      <c r="M3975">
        <v>167466667</v>
      </c>
      <c r="N3975">
        <v>-167466667</v>
      </c>
      <c r="O3975">
        <v>0</v>
      </c>
      <c r="P3975">
        <v>0</v>
      </c>
      <c r="Q3975" t="s">
        <v>764</v>
      </c>
      <c r="R3975" t="s">
        <v>5997</v>
      </c>
      <c r="S3975" t="s">
        <v>588</v>
      </c>
      <c r="T3975" t="s">
        <v>588</v>
      </c>
      <c r="U3975" t="s">
        <v>588</v>
      </c>
      <c r="V3975" t="s">
        <v>588</v>
      </c>
      <c r="W3975" t="s">
        <v>588</v>
      </c>
      <c r="X3975" t="str">
        <f t="shared" si="62"/>
        <v>Inversión</v>
      </c>
      <c r="Y3975" t="s">
        <v>626</v>
      </c>
    </row>
    <row r="3976" spans="1:25" x14ac:dyDescent="0.2">
      <c r="A3976" t="s">
        <v>4814</v>
      </c>
      <c r="B3976" t="s">
        <v>3062</v>
      </c>
      <c r="C3976" s="71" t="s">
        <v>5998</v>
      </c>
      <c r="D3976" t="s">
        <v>583</v>
      </c>
      <c r="E3976" t="s">
        <v>644</v>
      </c>
      <c r="F3976" t="s">
        <v>3087</v>
      </c>
      <c r="G3976" t="s">
        <v>626</v>
      </c>
      <c r="H3976" t="s">
        <v>424</v>
      </c>
      <c r="I3976" t="s">
        <v>760</v>
      </c>
      <c r="J3976" t="s">
        <v>37</v>
      </c>
      <c r="K3976" t="s">
        <v>761</v>
      </c>
      <c r="L3976" t="s">
        <v>39</v>
      </c>
      <c r="M3976">
        <v>146533333</v>
      </c>
      <c r="N3976">
        <v>-146533333</v>
      </c>
      <c r="O3976">
        <v>0</v>
      </c>
      <c r="P3976">
        <v>0</v>
      </c>
      <c r="Q3976" t="s">
        <v>765</v>
      </c>
      <c r="R3976" t="s">
        <v>5494</v>
      </c>
      <c r="S3976" t="s">
        <v>588</v>
      </c>
      <c r="T3976" t="s">
        <v>588</v>
      </c>
      <c r="U3976" t="s">
        <v>588</v>
      </c>
      <c r="V3976" t="s">
        <v>588</v>
      </c>
      <c r="W3976" t="s">
        <v>588</v>
      </c>
      <c r="X3976" t="str">
        <f t="shared" si="62"/>
        <v>Inversión</v>
      </c>
      <c r="Y3976" t="s">
        <v>626</v>
      </c>
    </row>
    <row r="3977" spans="1:25" x14ac:dyDescent="0.2">
      <c r="A3977" t="s">
        <v>4828</v>
      </c>
      <c r="B3977" t="s">
        <v>3318</v>
      </c>
      <c r="C3977" s="71" t="s">
        <v>5999</v>
      </c>
      <c r="D3977" t="s">
        <v>583</v>
      </c>
      <c r="E3977" t="s">
        <v>584</v>
      </c>
      <c r="F3977" t="s">
        <v>5606</v>
      </c>
      <c r="G3977" t="s">
        <v>628</v>
      </c>
      <c r="H3977" t="s">
        <v>459</v>
      </c>
      <c r="I3977" t="s">
        <v>494</v>
      </c>
      <c r="J3977" t="s">
        <v>48</v>
      </c>
      <c r="K3977" t="s">
        <v>596</v>
      </c>
      <c r="L3977" t="s">
        <v>39</v>
      </c>
      <c r="M3977">
        <v>11000000</v>
      </c>
      <c r="N3977">
        <v>-9904990</v>
      </c>
      <c r="O3977">
        <v>1095010</v>
      </c>
      <c r="P3977">
        <v>0</v>
      </c>
      <c r="Q3977" t="s">
        <v>766</v>
      </c>
      <c r="R3977" t="s">
        <v>4142</v>
      </c>
      <c r="S3977" t="s">
        <v>6000</v>
      </c>
      <c r="T3977" t="s">
        <v>6001</v>
      </c>
      <c r="U3977" t="s">
        <v>6002</v>
      </c>
      <c r="V3977" t="s">
        <v>6003</v>
      </c>
      <c r="W3977" t="s">
        <v>588</v>
      </c>
      <c r="X3977" t="str">
        <f t="shared" si="62"/>
        <v>Inversión</v>
      </c>
      <c r="Y3977" t="s">
        <v>628</v>
      </c>
    </row>
    <row r="3978" spans="1:25" x14ac:dyDescent="0.2">
      <c r="A3978" t="s">
        <v>5358</v>
      </c>
      <c r="B3978" t="s">
        <v>3318</v>
      </c>
      <c r="C3978" s="71" t="s">
        <v>6004</v>
      </c>
      <c r="D3978" t="s">
        <v>583</v>
      </c>
      <c r="E3978" t="s">
        <v>584</v>
      </c>
      <c r="F3978" t="s">
        <v>3144</v>
      </c>
      <c r="G3978" t="s">
        <v>585</v>
      </c>
      <c r="H3978" t="s">
        <v>608</v>
      </c>
      <c r="I3978" t="s">
        <v>609</v>
      </c>
      <c r="J3978" t="s">
        <v>37</v>
      </c>
      <c r="K3978" t="s">
        <v>586</v>
      </c>
      <c r="L3978" t="s">
        <v>39</v>
      </c>
      <c r="M3978">
        <v>37109205</v>
      </c>
      <c r="N3978">
        <v>-1884912</v>
      </c>
      <c r="O3978">
        <v>35224293</v>
      </c>
      <c r="P3978">
        <v>0</v>
      </c>
      <c r="Q3978" t="s">
        <v>767</v>
      </c>
      <c r="R3978" t="s">
        <v>5858</v>
      </c>
      <c r="S3978" t="s">
        <v>6005</v>
      </c>
      <c r="T3978" t="s">
        <v>6006</v>
      </c>
      <c r="U3978" t="s">
        <v>11759</v>
      </c>
      <c r="V3978" t="s">
        <v>11760</v>
      </c>
      <c r="W3978" t="s">
        <v>588</v>
      </c>
      <c r="X3978" t="str">
        <f t="shared" si="62"/>
        <v>Funcionamiento</v>
      </c>
      <c r="Y3978" t="s">
        <v>585</v>
      </c>
    </row>
    <row r="3979" spans="1:25" x14ac:dyDescent="0.2">
      <c r="A3979" t="s">
        <v>4822</v>
      </c>
      <c r="B3979" t="s">
        <v>3318</v>
      </c>
      <c r="C3979" s="71" t="s">
        <v>6007</v>
      </c>
      <c r="D3979" t="s">
        <v>583</v>
      </c>
      <c r="E3979" t="s">
        <v>584</v>
      </c>
      <c r="F3979" t="s">
        <v>3144</v>
      </c>
      <c r="G3979" t="s">
        <v>585</v>
      </c>
      <c r="H3979" t="s">
        <v>608</v>
      </c>
      <c r="I3979" t="s">
        <v>609</v>
      </c>
      <c r="J3979" t="s">
        <v>37</v>
      </c>
      <c r="K3979" t="s">
        <v>586</v>
      </c>
      <c r="L3979" t="s">
        <v>39</v>
      </c>
      <c r="M3979">
        <v>76968843</v>
      </c>
      <c r="N3979">
        <v>-2443455</v>
      </c>
      <c r="O3979">
        <v>74525388</v>
      </c>
      <c r="P3979">
        <v>0</v>
      </c>
      <c r="Q3979" t="s">
        <v>768</v>
      </c>
      <c r="R3979" t="s">
        <v>6008</v>
      </c>
      <c r="S3979" t="s">
        <v>6009</v>
      </c>
      <c r="T3979" t="s">
        <v>6010</v>
      </c>
      <c r="U3979" t="s">
        <v>9546</v>
      </c>
      <c r="V3979" t="s">
        <v>9547</v>
      </c>
      <c r="W3979" t="s">
        <v>588</v>
      </c>
      <c r="X3979" t="str">
        <f t="shared" si="62"/>
        <v>Funcionamiento</v>
      </c>
      <c r="Y3979" t="s">
        <v>585</v>
      </c>
    </row>
    <row r="3980" spans="1:25" x14ac:dyDescent="0.2">
      <c r="A3980" t="s">
        <v>3444</v>
      </c>
      <c r="B3980" t="s">
        <v>3318</v>
      </c>
      <c r="C3980" s="71" t="s">
        <v>6011</v>
      </c>
      <c r="D3980" t="s">
        <v>583</v>
      </c>
      <c r="E3980" t="s">
        <v>584</v>
      </c>
      <c r="F3980" t="s">
        <v>3144</v>
      </c>
      <c r="G3980" t="s">
        <v>585</v>
      </c>
      <c r="H3980" t="s">
        <v>608</v>
      </c>
      <c r="I3980" t="s">
        <v>609</v>
      </c>
      <c r="J3980" t="s">
        <v>37</v>
      </c>
      <c r="K3980" t="s">
        <v>586</v>
      </c>
      <c r="L3980" t="s">
        <v>39</v>
      </c>
      <c r="M3980">
        <v>117391890</v>
      </c>
      <c r="N3980">
        <v>-4285736</v>
      </c>
      <c r="O3980">
        <v>113106154</v>
      </c>
      <c r="P3980">
        <v>0</v>
      </c>
      <c r="Q3980" t="s">
        <v>769</v>
      </c>
      <c r="R3980" t="s">
        <v>4847</v>
      </c>
      <c r="S3980" t="s">
        <v>6012</v>
      </c>
      <c r="T3980" t="s">
        <v>6013</v>
      </c>
      <c r="U3980" t="s">
        <v>9548</v>
      </c>
      <c r="V3980" t="s">
        <v>9549</v>
      </c>
      <c r="W3980" t="s">
        <v>588</v>
      </c>
      <c r="X3980" t="str">
        <f t="shared" si="62"/>
        <v>Funcionamiento</v>
      </c>
      <c r="Y3980" t="s">
        <v>585</v>
      </c>
    </row>
    <row r="3981" spans="1:25" x14ac:dyDescent="0.2">
      <c r="A3981" t="s">
        <v>4811</v>
      </c>
      <c r="B3981" t="s">
        <v>3069</v>
      </c>
      <c r="C3981" s="71" t="s">
        <v>6014</v>
      </c>
      <c r="D3981" t="s">
        <v>583</v>
      </c>
      <c r="E3981" t="s">
        <v>584</v>
      </c>
      <c r="F3981" t="s">
        <v>3144</v>
      </c>
      <c r="G3981" t="s">
        <v>585</v>
      </c>
      <c r="H3981" t="s">
        <v>188</v>
      </c>
      <c r="I3981" t="s">
        <v>143</v>
      </c>
      <c r="J3981" t="s">
        <v>48</v>
      </c>
      <c r="K3981" t="s">
        <v>596</v>
      </c>
      <c r="L3981" t="s">
        <v>39</v>
      </c>
      <c r="M3981">
        <v>58642928</v>
      </c>
      <c r="N3981">
        <v>0</v>
      </c>
      <c r="O3981">
        <v>58642928</v>
      </c>
      <c r="P3981">
        <v>0</v>
      </c>
      <c r="Q3981" t="s">
        <v>770</v>
      </c>
      <c r="R3981" t="s">
        <v>5387</v>
      </c>
      <c r="S3981" t="s">
        <v>6015</v>
      </c>
      <c r="T3981" t="s">
        <v>6016</v>
      </c>
      <c r="U3981" t="s">
        <v>9550</v>
      </c>
      <c r="V3981" t="s">
        <v>9551</v>
      </c>
      <c r="W3981" t="s">
        <v>588</v>
      </c>
      <c r="X3981" t="str">
        <f t="shared" si="62"/>
        <v>Funcionamiento</v>
      </c>
      <c r="Y3981" t="s">
        <v>585</v>
      </c>
    </row>
    <row r="3982" spans="1:25" x14ac:dyDescent="0.2">
      <c r="A3982" t="s">
        <v>4811</v>
      </c>
      <c r="B3982" t="s">
        <v>3069</v>
      </c>
      <c r="C3982" s="71" t="s">
        <v>6014</v>
      </c>
      <c r="D3982" t="s">
        <v>583</v>
      </c>
      <c r="E3982" t="s">
        <v>584</v>
      </c>
      <c r="F3982" t="s">
        <v>3144</v>
      </c>
      <c r="G3982" t="s">
        <v>585</v>
      </c>
      <c r="H3982" t="s">
        <v>188</v>
      </c>
      <c r="I3982" t="s">
        <v>143</v>
      </c>
      <c r="J3982" t="s">
        <v>37</v>
      </c>
      <c r="K3982" t="s">
        <v>586</v>
      </c>
      <c r="L3982" t="s">
        <v>39</v>
      </c>
      <c r="M3982">
        <v>0</v>
      </c>
      <c r="N3982">
        <v>17592878</v>
      </c>
      <c r="O3982">
        <v>17592878</v>
      </c>
      <c r="P3982">
        <v>0</v>
      </c>
      <c r="Q3982" t="s">
        <v>770</v>
      </c>
      <c r="R3982" t="s">
        <v>5387</v>
      </c>
      <c r="S3982" t="s">
        <v>6015</v>
      </c>
      <c r="T3982" t="s">
        <v>6016</v>
      </c>
      <c r="U3982" t="s">
        <v>9550</v>
      </c>
      <c r="V3982" t="s">
        <v>9551</v>
      </c>
      <c r="W3982" t="s">
        <v>588</v>
      </c>
      <c r="X3982" t="str">
        <f t="shared" si="62"/>
        <v>Funcionamiento</v>
      </c>
      <c r="Y3982" t="s">
        <v>585</v>
      </c>
    </row>
    <row r="3983" spans="1:25" x14ac:dyDescent="0.2">
      <c r="A3983" t="s">
        <v>4777</v>
      </c>
      <c r="B3983" t="s">
        <v>3069</v>
      </c>
      <c r="C3983" s="71" t="s">
        <v>6017</v>
      </c>
      <c r="D3983" t="s">
        <v>583</v>
      </c>
      <c r="E3983" t="s">
        <v>584</v>
      </c>
      <c r="F3983" t="s">
        <v>3144</v>
      </c>
      <c r="G3983" t="s">
        <v>585</v>
      </c>
      <c r="H3983" t="s">
        <v>183</v>
      </c>
      <c r="I3983" t="s">
        <v>137</v>
      </c>
      <c r="J3983" t="s">
        <v>37</v>
      </c>
      <c r="K3983" t="s">
        <v>586</v>
      </c>
      <c r="L3983" t="s">
        <v>39</v>
      </c>
      <c r="M3983">
        <v>6000000</v>
      </c>
      <c r="N3983">
        <v>-1922108</v>
      </c>
      <c r="O3983">
        <v>4077892</v>
      </c>
      <c r="P3983">
        <v>0</v>
      </c>
      <c r="Q3983" t="s">
        <v>771</v>
      </c>
      <c r="R3983" t="s">
        <v>6018</v>
      </c>
      <c r="S3983" t="s">
        <v>6019</v>
      </c>
      <c r="T3983" t="s">
        <v>9552</v>
      </c>
      <c r="U3983" t="s">
        <v>9553</v>
      </c>
      <c r="V3983" t="s">
        <v>9554</v>
      </c>
      <c r="W3983" t="s">
        <v>588</v>
      </c>
      <c r="X3983" t="str">
        <f t="shared" si="62"/>
        <v>Funcionamiento</v>
      </c>
      <c r="Y3983" t="s">
        <v>585</v>
      </c>
    </row>
    <row r="3984" spans="1:25" x14ac:dyDescent="0.2">
      <c r="A3984" t="s">
        <v>5528</v>
      </c>
      <c r="B3984" t="s">
        <v>3069</v>
      </c>
      <c r="C3984" s="71" t="s">
        <v>6020</v>
      </c>
      <c r="D3984" t="s">
        <v>583</v>
      </c>
      <c r="E3984" t="s">
        <v>584</v>
      </c>
      <c r="F3984" t="s">
        <v>3144</v>
      </c>
      <c r="G3984" t="s">
        <v>585</v>
      </c>
      <c r="H3984" t="s">
        <v>101</v>
      </c>
      <c r="I3984" t="s">
        <v>142</v>
      </c>
      <c r="J3984" t="s">
        <v>37</v>
      </c>
      <c r="K3984" t="s">
        <v>586</v>
      </c>
      <c r="L3984" t="s">
        <v>39</v>
      </c>
      <c r="M3984">
        <v>0</v>
      </c>
      <c r="N3984">
        <v>34200000</v>
      </c>
      <c r="O3984">
        <v>34200000</v>
      </c>
      <c r="P3984">
        <v>17100000</v>
      </c>
      <c r="Q3984" t="s">
        <v>772</v>
      </c>
      <c r="R3984" t="s">
        <v>5804</v>
      </c>
      <c r="S3984" t="s">
        <v>6021</v>
      </c>
      <c r="T3984" t="s">
        <v>6022</v>
      </c>
      <c r="U3984" t="s">
        <v>11761</v>
      </c>
      <c r="V3984" t="s">
        <v>11762</v>
      </c>
      <c r="W3984" t="s">
        <v>588</v>
      </c>
      <c r="X3984" t="str">
        <f t="shared" si="62"/>
        <v>Funcionamiento</v>
      </c>
      <c r="Y3984" t="s">
        <v>585</v>
      </c>
    </row>
    <row r="3985" spans="1:25" x14ac:dyDescent="0.2">
      <c r="A3985" t="s">
        <v>5528</v>
      </c>
      <c r="B3985" t="s">
        <v>3069</v>
      </c>
      <c r="C3985" s="71" t="s">
        <v>6020</v>
      </c>
      <c r="D3985" t="s">
        <v>583</v>
      </c>
      <c r="E3985" t="s">
        <v>584</v>
      </c>
      <c r="F3985" t="s">
        <v>3144</v>
      </c>
      <c r="G3985" t="s">
        <v>585</v>
      </c>
      <c r="H3985" t="s">
        <v>101</v>
      </c>
      <c r="I3985" t="s">
        <v>142</v>
      </c>
      <c r="J3985" t="s">
        <v>48</v>
      </c>
      <c r="K3985" t="s">
        <v>596</v>
      </c>
      <c r="L3985" t="s">
        <v>39</v>
      </c>
      <c r="M3985">
        <v>90000000</v>
      </c>
      <c r="N3985">
        <v>-55800000</v>
      </c>
      <c r="O3985">
        <v>34200000</v>
      </c>
      <c r="P3985">
        <v>0</v>
      </c>
      <c r="Q3985" t="s">
        <v>772</v>
      </c>
      <c r="R3985" t="s">
        <v>5804</v>
      </c>
      <c r="S3985" t="s">
        <v>6021</v>
      </c>
      <c r="T3985" t="s">
        <v>6022</v>
      </c>
      <c r="U3985" t="s">
        <v>11761</v>
      </c>
      <c r="V3985" t="s">
        <v>11762</v>
      </c>
      <c r="W3985" t="s">
        <v>588</v>
      </c>
      <c r="X3985" t="str">
        <f t="shared" si="62"/>
        <v>Funcionamiento</v>
      </c>
      <c r="Y3985" t="s">
        <v>585</v>
      </c>
    </row>
    <row r="3986" spans="1:25" x14ac:dyDescent="0.2">
      <c r="A3986" t="s">
        <v>6023</v>
      </c>
      <c r="B3986" t="s">
        <v>3069</v>
      </c>
      <c r="C3986" s="71" t="s">
        <v>6024</v>
      </c>
      <c r="D3986" t="s">
        <v>583</v>
      </c>
      <c r="E3986" t="s">
        <v>584</v>
      </c>
      <c r="F3986" t="s">
        <v>3144</v>
      </c>
      <c r="G3986" t="s">
        <v>585</v>
      </c>
      <c r="H3986" t="s">
        <v>200</v>
      </c>
      <c r="I3986" t="s">
        <v>161</v>
      </c>
      <c r="J3986" t="s">
        <v>37</v>
      </c>
      <c r="K3986" t="s">
        <v>586</v>
      </c>
      <c r="L3986" t="s">
        <v>39</v>
      </c>
      <c r="M3986">
        <v>76968843</v>
      </c>
      <c r="N3986">
        <v>-977382</v>
      </c>
      <c r="O3986">
        <v>75991461</v>
      </c>
      <c r="P3986">
        <v>0</v>
      </c>
      <c r="Q3986" t="s">
        <v>773</v>
      </c>
      <c r="R3986" t="s">
        <v>6025</v>
      </c>
      <c r="S3986" t="s">
        <v>6026</v>
      </c>
      <c r="T3986" t="s">
        <v>6027</v>
      </c>
      <c r="U3986" t="s">
        <v>9555</v>
      </c>
      <c r="V3986" t="s">
        <v>9556</v>
      </c>
      <c r="W3986" t="s">
        <v>588</v>
      </c>
      <c r="X3986" t="str">
        <f t="shared" si="62"/>
        <v>Inversión</v>
      </c>
      <c r="Y3986" t="s">
        <v>585</v>
      </c>
    </row>
    <row r="3987" spans="1:25" x14ac:dyDescent="0.2">
      <c r="A3987" t="s">
        <v>5926</v>
      </c>
      <c r="B3987" t="s">
        <v>3069</v>
      </c>
      <c r="C3987" s="71" t="s">
        <v>6028</v>
      </c>
      <c r="D3987" t="s">
        <v>583</v>
      </c>
      <c r="E3987" t="s">
        <v>584</v>
      </c>
      <c r="F3987" t="s">
        <v>3087</v>
      </c>
      <c r="G3987" t="s">
        <v>626</v>
      </c>
      <c r="H3987" t="s">
        <v>197</v>
      </c>
      <c r="I3987" t="s">
        <v>155</v>
      </c>
      <c r="J3987" t="s">
        <v>37</v>
      </c>
      <c r="K3987" t="s">
        <v>586</v>
      </c>
      <c r="L3987" t="s">
        <v>39</v>
      </c>
      <c r="M3987">
        <v>28530403</v>
      </c>
      <c r="N3987">
        <v>-2593673</v>
      </c>
      <c r="O3987">
        <v>25936730</v>
      </c>
      <c r="P3987">
        <v>0</v>
      </c>
      <c r="Q3987" t="s">
        <v>774</v>
      </c>
      <c r="R3987" t="s">
        <v>5373</v>
      </c>
      <c r="S3987" t="s">
        <v>3830</v>
      </c>
      <c r="T3987" t="s">
        <v>6029</v>
      </c>
      <c r="U3987" t="s">
        <v>9557</v>
      </c>
      <c r="V3987" t="s">
        <v>9558</v>
      </c>
      <c r="W3987" t="s">
        <v>588</v>
      </c>
      <c r="X3987" t="str">
        <f t="shared" si="62"/>
        <v>Inversión</v>
      </c>
      <c r="Y3987" t="s">
        <v>626</v>
      </c>
    </row>
    <row r="3988" spans="1:25" x14ac:dyDescent="0.2">
      <c r="A3988" t="s">
        <v>6030</v>
      </c>
      <c r="B3988" t="s">
        <v>3069</v>
      </c>
      <c r="C3988" s="71" t="s">
        <v>6031</v>
      </c>
      <c r="D3988" t="s">
        <v>583</v>
      </c>
      <c r="E3988" t="s">
        <v>584</v>
      </c>
      <c r="F3988" t="s">
        <v>5604</v>
      </c>
      <c r="G3988" t="s">
        <v>625</v>
      </c>
      <c r="H3988" t="s">
        <v>395</v>
      </c>
      <c r="I3988" t="s">
        <v>506</v>
      </c>
      <c r="J3988" t="s">
        <v>37</v>
      </c>
      <c r="K3988" t="s">
        <v>586</v>
      </c>
      <c r="L3988" t="s">
        <v>39</v>
      </c>
      <c r="M3988">
        <v>228866</v>
      </c>
      <c r="N3988">
        <v>0</v>
      </c>
      <c r="O3988">
        <v>228866</v>
      </c>
      <c r="P3988">
        <v>0</v>
      </c>
      <c r="Q3988" t="s">
        <v>6032</v>
      </c>
      <c r="R3988" t="s">
        <v>5830</v>
      </c>
      <c r="S3988" t="s">
        <v>6033</v>
      </c>
      <c r="T3988" t="s">
        <v>6034</v>
      </c>
      <c r="U3988" t="s">
        <v>6035</v>
      </c>
      <c r="V3988" t="s">
        <v>6036</v>
      </c>
      <c r="W3988" t="s">
        <v>588</v>
      </c>
      <c r="X3988" t="str">
        <f t="shared" si="62"/>
        <v>Inversión</v>
      </c>
      <c r="Y3988" t="s">
        <v>625</v>
      </c>
    </row>
    <row r="3989" spans="1:25" x14ac:dyDescent="0.2">
      <c r="A3989" t="s">
        <v>6037</v>
      </c>
      <c r="B3989" t="s">
        <v>3075</v>
      </c>
      <c r="C3989" s="71" t="s">
        <v>6038</v>
      </c>
      <c r="D3989" t="s">
        <v>583</v>
      </c>
      <c r="E3989" t="s">
        <v>584</v>
      </c>
      <c r="F3989" t="s">
        <v>3144</v>
      </c>
      <c r="G3989" t="s">
        <v>585</v>
      </c>
      <c r="H3989" t="s">
        <v>450</v>
      </c>
      <c r="I3989" t="s">
        <v>509</v>
      </c>
      <c r="J3989" t="s">
        <v>37</v>
      </c>
      <c r="K3989" t="s">
        <v>586</v>
      </c>
      <c r="L3989" t="s">
        <v>39</v>
      </c>
      <c r="M3989">
        <v>76968843</v>
      </c>
      <c r="N3989">
        <v>-1954764</v>
      </c>
      <c r="O3989">
        <v>75014079</v>
      </c>
      <c r="P3989">
        <v>0</v>
      </c>
      <c r="Q3989" t="s">
        <v>775</v>
      </c>
      <c r="R3989" t="s">
        <v>5822</v>
      </c>
      <c r="S3989" t="s">
        <v>6039</v>
      </c>
      <c r="T3989" t="s">
        <v>6040</v>
      </c>
      <c r="U3989" t="s">
        <v>9559</v>
      </c>
      <c r="V3989" t="s">
        <v>9560</v>
      </c>
      <c r="W3989" t="s">
        <v>588</v>
      </c>
      <c r="X3989" t="str">
        <f t="shared" si="62"/>
        <v>Inversión</v>
      </c>
      <c r="Y3989" t="s">
        <v>585</v>
      </c>
    </row>
    <row r="3990" spans="1:25" x14ac:dyDescent="0.2">
      <c r="A3990" t="s">
        <v>5782</v>
      </c>
      <c r="B3990" t="s">
        <v>3075</v>
      </c>
      <c r="C3990" s="71" t="s">
        <v>6041</v>
      </c>
      <c r="D3990" t="s">
        <v>583</v>
      </c>
      <c r="E3990" t="s">
        <v>584</v>
      </c>
      <c r="F3990" t="s">
        <v>3740</v>
      </c>
      <c r="G3990" t="s">
        <v>629</v>
      </c>
      <c r="H3990" t="s">
        <v>391</v>
      </c>
      <c r="I3990" t="s">
        <v>511</v>
      </c>
      <c r="J3990" t="s">
        <v>37</v>
      </c>
      <c r="K3990" t="s">
        <v>586</v>
      </c>
      <c r="L3990" t="s">
        <v>39</v>
      </c>
      <c r="M3990">
        <v>47294596</v>
      </c>
      <c r="N3990">
        <v>-12594181</v>
      </c>
      <c r="O3990">
        <v>34700415</v>
      </c>
      <c r="P3990">
        <v>0</v>
      </c>
      <c r="Q3990" t="s">
        <v>776</v>
      </c>
      <c r="R3990" t="s">
        <v>6015</v>
      </c>
      <c r="S3990" t="s">
        <v>6042</v>
      </c>
      <c r="T3990" t="s">
        <v>6043</v>
      </c>
      <c r="U3990" t="s">
        <v>6044</v>
      </c>
      <c r="V3990" t="s">
        <v>6045</v>
      </c>
      <c r="W3990" t="s">
        <v>6046</v>
      </c>
      <c r="X3990" t="str">
        <f t="shared" si="62"/>
        <v>Inversión</v>
      </c>
      <c r="Y3990" t="s">
        <v>629</v>
      </c>
    </row>
    <row r="3991" spans="1:25" x14ac:dyDescent="0.2">
      <c r="A3991" t="s">
        <v>5744</v>
      </c>
      <c r="B3991" t="s">
        <v>3738</v>
      </c>
      <c r="C3991" s="71" t="s">
        <v>6047</v>
      </c>
      <c r="D3991" t="s">
        <v>583</v>
      </c>
      <c r="E3991" t="s">
        <v>584</v>
      </c>
      <c r="F3991" t="s">
        <v>3144</v>
      </c>
      <c r="G3991" t="s">
        <v>585</v>
      </c>
      <c r="H3991" t="s">
        <v>188</v>
      </c>
      <c r="I3991" t="s">
        <v>143</v>
      </c>
      <c r="J3991" t="s">
        <v>48</v>
      </c>
      <c r="K3991" t="s">
        <v>596</v>
      </c>
      <c r="L3991" t="s">
        <v>39</v>
      </c>
      <c r="M3991">
        <v>0</v>
      </c>
      <c r="N3991">
        <v>62724970</v>
      </c>
      <c r="O3991">
        <v>62724970</v>
      </c>
      <c r="P3991">
        <v>0</v>
      </c>
      <c r="Q3991" t="s">
        <v>777</v>
      </c>
      <c r="R3991" t="s">
        <v>5687</v>
      </c>
      <c r="S3991" t="s">
        <v>9561</v>
      </c>
      <c r="T3991" t="s">
        <v>11763</v>
      </c>
      <c r="U3991" t="s">
        <v>11764</v>
      </c>
      <c r="V3991" t="s">
        <v>11765</v>
      </c>
      <c r="W3991" t="s">
        <v>588</v>
      </c>
      <c r="X3991" t="str">
        <f t="shared" si="62"/>
        <v>Funcionamiento</v>
      </c>
      <c r="Y3991" t="s">
        <v>585</v>
      </c>
    </row>
    <row r="3992" spans="1:25" x14ac:dyDescent="0.2">
      <c r="A3992" t="s">
        <v>5744</v>
      </c>
      <c r="B3992" t="s">
        <v>3738</v>
      </c>
      <c r="C3992" s="71" t="s">
        <v>6047</v>
      </c>
      <c r="D3992" t="s">
        <v>583</v>
      </c>
      <c r="E3992" t="s">
        <v>584</v>
      </c>
      <c r="F3992" t="s">
        <v>3144</v>
      </c>
      <c r="G3992" t="s">
        <v>585</v>
      </c>
      <c r="H3992" t="s">
        <v>608</v>
      </c>
      <c r="I3992" t="s">
        <v>609</v>
      </c>
      <c r="J3992" t="s">
        <v>37</v>
      </c>
      <c r="K3992" t="s">
        <v>586</v>
      </c>
      <c r="L3992" t="s">
        <v>39</v>
      </c>
      <c r="M3992">
        <v>0</v>
      </c>
      <c r="N3992">
        <v>20764128</v>
      </c>
      <c r="O3992">
        <v>20764128</v>
      </c>
      <c r="P3992">
        <v>0</v>
      </c>
      <c r="Q3992" t="s">
        <v>777</v>
      </c>
      <c r="R3992" t="s">
        <v>5687</v>
      </c>
      <c r="S3992" t="s">
        <v>9561</v>
      </c>
      <c r="T3992" t="s">
        <v>11763</v>
      </c>
      <c r="U3992" t="s">
        <v>11764</v>
      </c>
      <c r="V3992" t="s">
        <v>11765</v>
      </c>
      <c r="W3992" t="s">
        <v>588</v>
      </c>
      <c r="X3992" t="str">
        <f t="shared" si="62"/>
        <v>Funcionamiento</v>
      </c>
      <c r="Y3992" t="s">
        <v>585</v>
      </c>
    </row>
    <row r="3993" spans="1:25" x14ac:dyDescent="0.2">
      <c r="A3993" t="s">
        <v>5744</v>
      </c>
      <c r="B3993" t="s">
        <v>3738</v>
      </c>
      <c r="C3993" s="71" t="s">
        <v>6047</v>
      </c>
      <c r="D3993" t="s">
        <v>583</v>
      </c>
      <c r="E3993" t="s">
        <v>584</v>
      </c>
      <c r="F3993" t="s">
        <v>3144</v>
      </c>
      <c r="G3993" t="s">
        <v>585</v>
      </c>
      <c r="H3993" t="s">
        <v>608</v>
      </c>
      <c r="I3993" t="s">
        <v>609</v>
      </c>
      <c r="J3993" t="s">
        <v>48</v>
      </c>
      <c r="K3993" t="s">
        <v>596</v>
      </c>
      <c r="L3993" t="s">
        <v>39</v>
      </c>
      <c r="M3993">
        <v>276855040</v>
      </c>
      <c r="N3993">
        <v>-214346363</v>
      </c>
      <c r="O3993">
        <v>62508677</v>
      </c>
      <c r="P3993">
        <v>0</v>
      </c>
      <c r="Q3993" t="s">
        <v>777</v>
      </c>
      <c r="R3993" t="s">
        <v>5687</v>
      </c>
      <c r="S3993" t="s">
        <v>9561</v>
      </c>
      <c r="T3993" t="s">
        <v>11763</v>
      </c>
      <c r="U3993" t="s">
        <v>11764</v>
      </c>
      <c r="V3993" t="s">
        <v>11765</v>
      </c>
      <c r="W3993" t="s">
        <v>588</v>
      </c>
      <c r="X3993" t="str">
        <f t="shared" si="62"/>
        <v>Funcionamiento</v>
      </c>
      <c r="Y3993" t="s">
        <v>585</v>
      </c>
    </row>
    <row r="3994" spans="1:25" x14ac:dyDescent="0.2">
      <c r="A3994" t="s">
        <v>5909</v>
      </c>
      <c r="B3994" t="s">
        <v>3481</v>
      </c>
      <c r="C3994" s="71" t="s">
        <v>6048</v>
      </c>
      <c r="D3994" t="s">
        <v>583</v>
      </c>
      <c r="E3994" t="s">
        <v>584</v>
      </c>
      <c r="F3994" t="s">
        <v>3087</v>
      </c>
      <c r="G3994" t="s">
        <v>626</v>
      </c>
      <c r="H3994" t="s">
        <v>197</v>
      </c>
      <c r="I3994" t="s">
        <v>155</v>
      </c>
      <c r="J3994" t="s">
        <v>37</v>
      </c>
      <c r="K3994" t="s">
        <v>586</v>
      </c>
      <c r="L3994" t="s">
        <v>39</v>
      </c>
      <c r="M3994">
        <v>53146280</v>
      </c>
      <c r="N3994">
        <v>-4831480</v>
      </c>
      <c r="O3994">
        <v>48314800</v>
      </c>
      <c r="P3994">
        <v>0</v>
      </c>
      <c r="Q3994" t="s">
        <v>778</v>
      </c>
      <c r="R3994" t="s">
        <v>5891</v>
      </c>
      <c r="S3994" t="s">
        <v>6049</v>
      </c>
      <c r="T3994" t="s">
        <v>6050</v>
      </c>
      <c r="U3994" t="s">
        <v>9562</v>
      </c>
      <c r="V3994" t="s">
        <v>9563</v>
      </c>
      <c r="W3994" t="s">
        <v>588</v>
      </c>
      <c r="X3994" t="str">
        <f t="shared" si="62"/>
        <v>Inversión</v>
      </c>
      <c r="Y3994" t="s">
        <v>626</v>
      </c>
    </row>
    <row r="3995" spans="1:25" x14ac:dyDescent="0.2">
      <c r="A3995" t="s">
        <v>6051</v>
      </c>
      <c r="B3995" t="s">
        <v>3326</v>
      </c>
      <c r="C3995" s="71" t="s">
        <v>6052</v>
      </c>
      <c r="D3995" t="s">
        <v>583</v>
      </c>
      <c r="E3995" t="s">
        <v>584</v>
      </c>
      <c r="F3995" t="s">
        <v>5604</v>
      </c>
      <c r="G3995" t="s">
        <v>625</v>
      </c>
      <c r="H3995" t="s">
        <v>399</v>
      </c>
      <c r="I3995" t="s">
        <v>502</v>
      </c>
      <c r="J3995" t="s">
        <v>37</v>
      </c>
      <c r="K3995" t="s">
        <v>586</v>
      </c>
      <c r="L3995" t="s">
        <v>39</v>
      </c>
      <c r="M3995">
        <v>140058342</v>
      </c>
      <c r="N3995">
        <v>-2161396</v>
      </c>
      <c r="O3995">
        <v>137896946</v>
      </c>
      <c r="P3995">
        <v>7781019</v>
      </c>
      <c r="Q3995" t="s">
        <v>779</v>
      </c>
      <c r="R3995" t="s">
        <v>6053</v>
      </c>
      <c r="S3995" t="s">
        <v>6054</v>
      </c>
      <c r="T3995" t="s">
        <v>6055</v>
      </c>
      <c r="U3995" t="s">
        <v>9564</v>
      </c>
      <c r="V3995" t="s">
        <v>9565</v>
      </c>
      <c r="W3995" t="s">
        <v>588</v>
      </c>
      <c r="X3995" t="str">
        <f t="shared" si="62"/>
        <v>Inversión</v>
      </c>
      <c r="Y3995" t="s">
        <v>625</v>
      </c>
    </row>
    <row r="3996" spans="1:25" x14ac:dyDescent="0.2">
      <c r="A3996" t="s">
        <v>3466</v>
      </c>
      <c r="B3996" t="s">
        <v>3326</v>
      </c>
      <c r="C3996" s="71" t="s">
        <v>6056</v>
      </c>
      <c r="D3996" t="s">
        <v>583</v>
      </c>
      <c r="E3996" t="s">
        <v>584</v>
      </c>
      <c r="F3996" t="s">
        <v>5604</v>
      </c>
      <c r="G3996" t="s">
        <v>625</v>
      </c>
      <c r="H3996" t="s">
        <v>399</v>
      </c>
      <c r="I3996" t="s">
        <v>502</v>
      </c>
      <c r="J3996" t="s">
        <v>37</v>
      </c>
      <c r="K3996" t="s">
        <v>586</v>
      </c>
      <c r="L3996" t="s">
        <v>39</v>
      </c>
      <c r="M3996">
        <v>43483320</v>
      </c>
      <c r="N3996">
        <v>0</v>
      </c>
      <c r="O3996">
        <v>43483320</v>
      </c>
      <c r="P3996">
        <v>0</v>
      </c>
      <c r="Q3996" t="s">
        <v>6057</v>
      </c>
      <c r="R3996" t="s">
        <v>6058</v>
      </c>
      <c r="S3996" t="s">
        <v>6059</v>
      </c>
      <c r="T3996" t="s">
        <v>6060</v>
      </c>
      <c r="U3996" t="s">
        <v>6061</v>
      </c>
      <c r="V3996" t="s">
        <v>6062</v>
      </c>
      <c r="W3996" t="s">
        <v>588</v>
      </c>
      <c r="X3996" t="str">
        <f t="shared" si="62"/>
        <v>Inversión</v>
      </c>
      <c r="Y3996" t="s">
        <v>625</v>
      </c>
    </row>
    <row r="3997" spans="1:25" x14ac:dyDescent="0.2">
      <c r="A3997" t="s">
        <v>3493</v>
      </c>
      <c r="B3997" t="s">
        <v>3326</v>
      </c>
      <c r="C3997" s="71" t="s">
        <v>6063</v>
      </c>
      <c r="D3997" t="s">
        <v>583</v>
      </c>
      <c r="E3997" t="s">
        <v>584</v>
      </c>
      <c r="F3997" t="s">
        <v>3144</v>
      </c>
      <c r="G3997" t="s">
        <v>585</v>
      </c>
      <c r="H3997" t="s">
        <v>594</v>
      </c>
      <c r="I3997" t="s">
        <v>595</v>
      </c>
      <c r="J3997" t="s">
        <v>37</v>
      </c>
      <c r="K3997" t="s">
        <v>586</v>
      </c>
      <c r="L3997" t="s">
        <v>39</v>
      </c>
      <c r="M3997">
        <v>124496304</v>
      </c>
      <c r="N3997">
        <v>22737868</v>
      </c>
      <c r="O3997">
        <v>147234172</v>
      </c>
      <c r="P3997">
        <v>0</v>
      </c>
      <c r="Q3997" t="s">
        <v>780</v>
      </c>
      <c r="R3997" t="s">
        <v>4848</v>
      </c>
      <c r="S3997" t="s">
        <v>6064</v>
      </c>
      <c r="T3997" t="s">
        <v>6065</v>
      </c>
      <c r="U3997" t="s">
        <v>11766</v>
      </c>
      <c r="V3997" t="s">
        <v>11767</v>
      </c>
      <c r="W3997" t="s">
        <v>588</v>
      </c>
      <c r="X3997" t="str">
        <f t="shared" si="62"/>
        <v>Funcionamiento</v>
      </c>
      <c r="Y3997" t="s">
        <v>585</v>
      </c>
    </row>
    <row r="3998" spans="1:25" x14ac:dyDescent="0.2">
      <c r="A3998" t="s">
        <v>3479</v>
      </c>
      <c r="B3998" t="s">
        <v>3326</v>
      </c>
      <c r="C3998" s="71" t="s">
        <v>6066</v>
      </c>
      <c r="D3998" t="s">
        <v>583</v>
      </c>
      <c r="E3998" t="s">
        <v>584</v>
      </c>
      <c r="F3998" t="s">
        <v>3144</v>
      </c>
      <c r="G3998" t="s">
        <v>585</v>
      </c>
      <c r="H3998" t="s">
        <v>608</v>
      </c>
      <c r="I3998" t="s">
        <v>609</v>
      </c>
      <c r="J3998" t="s">
        <v>48</v>
      </c>
      <c r="K3998" t="s">
        <v>596</v>
      </c>
      <c r="L3998" t="s">
        <v>39</v>
      </c>
      <c r="M3998">
        <v>30337200</v>
      </c>
      <c r="N3998">
        <v>-101124</v>
      </c>
      <c r="O3998">
        <v>30236076</v>
      </c>
      <c r="P3998">
        <v>0</v>
      </c>
      <c r="Q3998" t="s">
        <v>781</v>
      </c>
      <c r="R3998" t="s">
        <v>6067</v>
      </c>
      <c r="S3998" t="s">
        <v>6068</v>
      </c>
      <c r="T3998" t="s">
        <v>6069</v>
      </c>
      <c r="U3998" t="s">
        <v>11768</v>
      </c>
      <c r="V3998" t="s">
        <v>11769</v>
      </c>
      <c r="W3998" t="s">
        <v>588</v>
      </c>
      <c r="X3998" t="str">
        <f t="shared" si="62"/>
        <v>Funcionamiento</v>
      </c>
      <c r="Y3998" t="s">
        <v>585</v>
      </c>
    </row>
    <row r="3999" spans="1:25" x14ac:dyDescent="0.2">
      <c r="A3999" t="s">
        <v>5960</v>
      </c>
      <c r="B3999" t="s">
        <v>3326</v>
      </c>
      <c r="C3999" s="71" t="s">
        <v>6070</v>
      </c>
      <c r="D3999" t="s">
        <v>583</v>
      </c>
      <c r="E3999" t="s">
        <v>602</v>
      </c>
      <c r="F3999" t="s">
        <v>3144</v>
      </c>
      <c r="G3999" t="s">
        <v>585</v>
      </c>
      <c r="H3999" t="s">
        <v>188</v>
      </c>
      <c r="I3999" t="s">
        <v>143</v>
      </c>
      <c r="J3999" t="s">
        <v>48</v>
      </c>
      <c r="K3999" t="s">
        <v>596</v>
      </c>
      <c r="L3999" t="s">
        <v>39</v>
      </c>
      <c r="M3999">
        <v>64887900</v>
      </c>
      <c r="N3999">
        <v>-64887900</v>
      </c>
      <c r="O3999">
        <v>0</v>
      </c>
      <c r="P3999">
        <v>0</v>
      </c>
      <c r="Q3999" t="s">
        <v>782</v>
      </c>
      <c r="R3999" t="s">
        <v>5490</v>
      </c>
      <c r="S3999" t="s">
        <v>588</v>
      </c>
      <c r="T3999" t="s">
        <v>588</v>
      </c>
      <c r="U3999" t="s">
        <v>588</v>
      </c>
      <c r="V3999" t="s">
        <v>588</v>
      </c>
      <c r="W3999" t="s">
        <v>588</v>
      </c>
      <c r="X3999" t="str">
        <f t="shared" si="62"/>
        <v>Funcionamiento</v>
      </c>
      <c r="Y3999" t="s">
        <v>585</v>
      </c>
    </row>
    <row r="4000" spans="1:25" x14ac:dyDescent="0.2">
      <c r="A4000" t="s">
        <v>5964</v>
      </c>
      <c r="B4000" t="s">
        <v>3326</v>
      </c>
      <c r="C4000" s="71" t="s">
        <v>6071</v>
      </c>
      <c r="D4000" t="s">
        <v>583</v>
      </c>
      <c r="E4000" t="s">
        <v>584</v>
      </c>
      <c r="F4000" t="s">
        <v>3144</v>
      </c>
      <c r="G4000" t="s">
        <v>585</v>
      </c>
      <c r="H4000" t="s">
        <v>188</v>
      </c>
      <c r="I4000" t="s">
        <v>143</v>
      </c>
      <c r="J4000" t="s">
        <v>48</v>
      </c>
      <c r="K4000" t="s">
        <v>596</v>
      </c>
      <c r="L4000" t="s">
        <v>39</v>
      </c>
      <c r="M4000">
        <v>64887900</v>
      </c>
      <c r="N4000">
        <v>-2595516</v>
      </c>
      <c r="O4000">
        <v>62292384</v>
      </c>
      <c r="P4000">
        <v>0</v>
      </c>
      <c r="Q4000" t="s">
        <v>783</v>
      </c>
      <c r="R4000" t="s">
        <v>6072</v>
      </c>
      <c r="S4000" t="s">
        <v>6073</v>
      </c>
      <c r="T4000" t="s">
        <v>6074</v>
      </c>
      <c r="U4000" t="s">
        <v>9566</v>
      </c>
      <c r="V4000" t="s">
        <v>11770</v>
      </c>
      <c r="W4000" t="s">
        <v>588</v>
      </c>
      <c r="X4000" t="str">
        <f t="shared" si="62"/>
        <v>Funcionamiento</v>
      </c>
      <c r="Y4000" t="s">
        <v>585</v>
      </c>
    </row>
    <row r="4001" spans="1:25" x14ac:dyDescent="0.2">
      <c r="A4001" t="s">
        <v>4883</v>
      </c>
      <c r="B4001" t="s">
        <v>3326</v>
      </c>
      <c r="C4001" s="71" t="s">
        <v>6075</v>
      </c>
      <c r="D4001" t="s">
        <v>583</v>
      </c>
      <c r="E4001" t="s">
        <v>584</v>
      </c>
      <c r="F4001" t="s">
        <v>3144</v>
      </c>
      <c r="G4001" t="s">
        <v>585</v>
      </c>
      <c r="H4001" t="s">
        <v>199</v>
      </c>
      <c r="I4001" t="s">
        <v>159</v>
      </c>
      <c r="J4001" t="s">
        <v>48</v>
      </c>
      <c r="K4001" t="s">
        <v>596</v>
      </c>
      <c r="L4001" t="s">
        <v>39</v>
      </c>
      <c r="M4001">
        <v>110465644</v>
      </c>
      <c r="N4001">
        <v>-16282508</v>
      </c>
      <c r="O4001">
        <v>94183136</v>
      </c>
      <c r="P4001">
        <v>0</v>
      </c>
      <c r="Q4001" t="s">
        <v>784</v>
      </c>
      <c r="R4001" t="s">
        <v>4897</v>
      </c>
      <c r="S4001" t="s">
        <v>6076</v>
      </c>
      <c r="T4001" t="s">
        <v>6077</v>
      </c>
      <c r="U4001" t="s">
        <v>9567</v>
      </c>
      <c r="V4001" t="s">
        <v>9568</v>
      </c>
      <c r="W4001" t="s">
        <v>588</v>
      </c>
      <c r="X4001" t="str">
        <f t="shared" si="62"/>
        <v>Inversión</v>
      </c>
      <c r="Y4001" t="s">
        <v>585</v>
      </c>
    </row>
    <row r="4002" spans="1:25" x14ac:dyDescent="0.2">
      <c r="A4002" t="s">
        <v>5786</v>
      </c>
      <c r="B4002" t="s">
        <v>3326</v>
      </c>
      <c r="C4002" s="71" t="s">
        <v>6078</v>
      </c>
      <c r="D4002" t="s">
        <v>583</v>
      </c>
      <c r="E4002" t="s">
        <v>644</v>
      </c>
      <c r="F4002" t="s">
        <v>3144</v>
      </c>
      <c r="G4002" t="s">
        <v>585</v>
      </c>
      <c r="H4002" t="s">
        <v>450</v>
      </c>
      <c r="I4002" t="s">
        <v>509</v>
      </c>
      <c r="J4002" t="s">
        <v>37</v>
      </c>
      <c r="K4002" t="s">
        <v>586</v>
      </c>
      <c r="L4002" t="s">
        <v>39</v>
      </c>
      <c r="M4002">
        <v>57060806</v>
      </c>
      <c r="N4002">
        <v>-57060806</v>
      </c>
      <c r="O4002">
        <v>0</v>
      </c>
      <c r="P4002">
        <v>0</v>
      </c>
      <c r="Q4002" t="s">
        <v>785</v>
      </c>
      <c r="R4002" t="s">
        <v>4339</v>
      </c>
      <c r="S4002" t="s">
        <v>588</v>
      </c>
      <c r="T4002" t="s">
        <v>588</v>
      </c>
      <c r="U4002" t="s">
        <v>588</v>
      </c>
      <c r="V4002" t="s">
        <v>588</v>
      </c>
      <c r="W4002" t="s">
        <v>588</v>
      </c>
      <c r="X4002" t="str">
        <f t="shared" si="62"/>
        <v>Inversión</v>
      </c>
      <c r="Y4002" t="s">
        <v>585</v>
      </c>
    </row>
    <row r="4003" spans="1:25" x14ac:dyDescent="0.2">
      <c r="A4003" t="s">
        <v>4142</v>
      </c>
      <c r="B4003" t="s">
        <v>3326</v>
      </c>
      <c r="C4003" s="71" t="s">
        <v>6079</v>
      </c>
      <c r="D4003" t="s">
        <v>583</v>
      </c>
      <c r="E4003" t="s">
        <v>644</v>
      </c>
      <c r="F4003" t="s">
        <v>3144</v>
      </c>
      <c r="G4003" t="s">
        <v>585</v>
      </c>
      <c r="H4003" t="s">
        <v>450</v>
      </c>
      <c r="I4003" t="s">
        <v>509</v>
      </c>
      <c r="J4003" t="s">
        <v>37</v>
      </c>
      <c r="K4003" t="s">
        <v>586</v>
      </c>
      <c r="L4003" t="s">
        <v>39</v>
      </c>
      <c r="M4003">
        <v>111327615</v>
      </c>
      <c r="N4003">
        <v>-111327615</v>
      </c>
      <c r="O4003">
        <v>0</v>
      </c>
      <c r="P4003">
        <v>0</v>
      </c>
      <c r="Q4003" t="s">
        <v>786</v>
      </c>
      <c r="R4003" t="s">
        <v>5903</v>
      </c>
      <c r="S4003" t="s">
        <v>588</v>
      </c>
      <c r="T4003" t="s">
        <v>588</v>
      </c>
      <c r="U4003" t="s">
        <v>588</v>
      </c>
      <c r="V4003" t="s">
        <v>588</v>
      </c>
      <c r="W4003" t="s">
        <v>588</v>
      </c>
      <c r="X4003" t="str">
        <f t="shared" si="62"/>
        <v>Inversión</v>
      </c>
      <c r="Y4003" t="s">
        <v>585</v>
      </c>
    </row>
    <row r="4004" spans="1:25" x14ac:dyDescent="0.2">
      <c r="A4004" t="s">
        <v>5917</v>
      </c>
      <c r="B4004" t="s">
        <v>3326</v>
      </c>
      <c r="C4004" s="71" t="s">
        <v>6080</v>
      </c>
      <c r="D4004" t="s">
        <v>583</v>
      </c>
      <c r="E4004" t="s">
        <v>584</v>
      </c>
      <c r="F4004" t="s">
        <v>5605</v>
      </c>
      <c r="G4004" t="s">
        <v>627</v>
      </c>
      <c r="H4004" t="s">
        <v>429</v>
      </c>
      <c r="I4004" t="s">
        <v>483</v>
      </c>
      <c r="J4004" t="s">
        <v>37</v>
      </c>
      <c r="K4004" t="s">
        <v>586</v>
      </c>
      <c r="L4004" t="s">
        <v>39</v>
      </c>
      <c r="M4004">
        <v>96629600</v>
      </c>
      <c r="N4004">
        <v>-322098</v>
      </c>
      <c r="O4004">
        <v>96307502</v>
      </c>
      <c r="P4004">
        <v>0</v>
      </c>
      <c r="Q4004" t="s">
        <v>787</v>
      </c>
      <c r="R4004" t="s">
        <v>5937</v>
      </c>
      <c r="S4004" t="s">
        <v>6081</v>
      </c>
      <c r="T4004" t="s">
        <v>6082</v>
      </c>
      <c r="U4004" t="s">
        <v>9569</v>
      </c>
      <c r="V4004" t="s">
        <v>9570</v>
      </c>
      <c r="W4004" t="s">
        <v>11771</v>
      </c>
      <c r="X4004" t="str">
        <f t="shared" si="62"/>
        <v>Inversión</v>
      </c>
      <c r="Y4004" t="s">
        <v>627</v>
      </c>
    </row>
    <row r="4005" spans="1:25" x14ac:dyDescent="0.2">
      <c r="A4005" t="s">
        <v>5922</v>
      </c>
      <c r="B4005" t="s">
        <v>3326</v>
      </c>
      <c r="C4005" s="71" t="s">
        <v>6083</v>
      </c>
      <c r="D4005" t="s">
        <v>583</v>
      </c>
      <c r="E4005" t="s">
        <v>584</v>
      </c>
      <c r="F4005" t="s">
        <v>5605</v>
      </c>
      <c r="G4005" t="s">
        <v>627</v>
      </c>
      <c r="H4005" t="s">
        <v>429</v>
      </c>
      <c r="I4005" t="s">
        <v>483</v>
      </c>
      <c r="J4005" t="s">
        <v>37</v>
      </c>
      <c r="K4005" t="s">
        <v>586</v>
      </c>
      <c r="L4005" t="s">
        <v>39</v>
      </c>
      <c r="M4005">
        <v>28560970</v>
      </c>
      <c r="N4005">
        <v>-95203</v>
      </c>
      <c r="O4005">
        <v>28465767</v>
      </c>
      <c r="P4005">
        <v>0</v>
      </c>
      <c r="Q4005" t="s">
        <v>788</v>
      </c>
      <c r="R4005" t="s">
        <v>6084</v>
      </c>
      <c r="S4005" t="s">
        <v>6085</v>
      </c>
      <c r="T4005" t="s">
        <v>6086</v>
      </c>
      <c r="U4005" t="s">
        <v>9571</v>
      </c>
      <c r="V4005" t="s">
        <v>9572</v>
      </c>
      <c r="W4005" t="s">
        <v>588</v>
      </c>
      <c r="X4005" t="str">
        <f t="shared" si="62"/>
        <v>Inversión</v>
      </c>
      <c r="Y4005" t="s">
        <v>627</v>
      </c>
    </row>
    <row r="4006" spans="1:25" x14ac:dyDescent="0.2">
      <c r="A4006" t="s">
        <v>3552</v>
      </c>
      <c r="B4006" t="s">
        <v>3326</v>
      </c>
      <c r="C4006" s="71" t="s">
        <v>6087</v>
      </c>
      <c r="D4006" t="s">
        <v>583</v>
      </c>
      <c r="E4006" t="s">
        <v>584</v>
      </c>
      <c r="F4006" t="s">
        <v>3144</v>
      </c>
      <c r="G4006" t="s">
        <v>585</v>
      </c>
      <c r="H4006" t="s">
        <v>438</v>
      </c>
      <c r="I4006" t="s">
        <v>508</v>
      </c>
      <c r="J4006" t="s">
        <v>48</v>
      </c>
      <c r="K4006" t="s">
        <v>596</v>
      </c>
      <c r="L4006" t="s">
        <v>39</v>
      </c>
      <c r="M4006">
        <v>185995612</v>
      </c>
      <c r="N4006">
        <v>-39453615</v>
      </c>
      <c r="O4006">
        <v>146541997</v>
      </c>
      <c r="P4006">
        <v>0</v>
      </c>
      <c r="Q4006" t="s">
        <v>789</v>
      </c>
      <c r="R4006" t="s">
        <v>5041</v>
      </c>
      <c r="S4006" t="s">
        <v>6088</v>
      </c>
      <c r="T4006" t="s">
        <v>6089</v>
      </c>
      <c r="U4006" t="s">
        <v>9573</v>
      </c>
      <c r="V4006" t="s">
        <v>9574</v>
      </c>
      <c r="W4006" t="s">
        <v>588</v>
      </c>
      <c r="X4006" t="str">
        <f t="shared" si="62"/>
        <v>Inversión</v>
      </c>
      <c r="Y4006" t="s">
        <v>585</v>
      </c>
    </row>
    <row r="4007" spans="1:25" x14ac:dyDescent="0.2">
      <c r="A4007" t="s">
        <v>3809</v>
      </c>
      <c r="B4007" t="s">
        <v>3326</v>
      </c>
      <c r="C4007" s="71" t="s">
        <v>6090</v>
      </c>
      <c r="D4007" t="s">
        <v>583</v>
      </c>
      <c r="E4007" t="s">
        <v>584</v>
      </c>
      <c r="F4007" t="s">
        <v>3144</v>
      </c>
      <c r="G4007" t="s">
        <v>585</v>
      </c>
      <c r="H4007" t="s">
        <v>438</v>
      </c>
      <c r="I4007" t="s">
        <v>508</v>
      </c>
      <c r="J4007" t="s">
        <v>48</v>
      </c>
      <c r="K4007" t="s">
        <v>596</v>
      </c>
      <c r="L4007" t="s">
        <v>39</v>
      </c>
      <c r="M4007">
        <v>80634026</v>
      </c>
      <c r="N4007">
        <v>-8552094</v>
      </c>
      <c r="O4007">
        <v>72081932</v>
      </c>
      <c r="P4007">
        <v>0</v>
      </c>
      <c r="Q4007" t="s">
        <v>790</v>
      </c>
      <c r="R4007" t="s">
        <v>6039</v>
      </c>
      <c r="S4007" t="s">
        <v>6091</v>
      </c>
      <c r="T4007" t="s">
        <v>6092</v>
      </c>
      <c r="U4007" t="s">
        <v>11772</v>
      </c>
      <c r="V4007" t="s">
        <v>11773</v>
      </c>
      <c r="W4007" t="s">
        <v>588</v>
      </c>
      <c r="X4007" t="str">
        <f t="shared" si="62"/>
        <v>Inversión</v>
      </c>
      <c r="Y4007" t="s">
        <v>585</v>
      </c>
    </row>
    <row r="4008" spans="1:25" x14ac:dyDescent="0.2">
      <c r="A4008" t="s">
        <v>5967</v>
      </c>
      <c r="B4008" t="s">
        <v>3752</v>
      </c>
      <c r="C4008" s="71" t="s">
        <v>6093</v>
      </c>
      <c r="D4008" t="s">
        <v>583</v>
      </c>
      <c r="E4008" t="s">
        <v>584</v>
      </c>
      <c r="F4008" t="s">
        <v>3087</v>
      </c>
      <c r="G4008" t="s">
        <v>626</v>
      </c>
      <c r="H4008" t="s">
        <v>197</v>
      </c>
      <c r="I4008" t="s">
        <v>155</v>
      </c>
      <c r="J4008" t="s">
        <v>48</v>
      </c>
      <c r="K4008" t="s">
        <v>596</v>
      </c>
      <c r="L4008" t="s">
        <v>39</v>
      </c>
      <c r="M4008">
        <v>191558920</v>
      </c>
      <c r="N4008">
        <v>-95779460</v>
      </c>
      <c r="O4008">
        <v>95779460</v>
      </c>
      <c r="P4008">
        <v>0</v>
      </c>
      <c r="Q4008" t="s">
        <v>791</v>
      </c>
      <c r="R4008" t="s">
        <v>6094</v>
      </c>
      <c r="S4008" t="s">
        <v>6095</v>
      </c>
      <c r="T4008" t="s">
        <v>6096</v>
      </c>
      <c r="U4008" t="s">
        <v>9575</v>
      </c>
      <c r="V4008" t="s">
        <v>9576</v>
      </c>
      <c r="W4008" t="s">
        <v>588</v>
      </c>
      <c r="X4008" t="str">
        <f t="shared" si="62"/>
        <v>Inversión</v>
      </c>
      <c r="Y4008" t="s">
        <v>626</v>
      </c>
    </row>
    <row r="4009" spans="1:25" x14ac:dyDescent="0.2">
      <c r="A4009" t="s">
        <v>5969</v>
      </c>
      <c r="B4009" t="s">
        <v>3752</v>
      </c>
      <c r="C4009" s="71" t="s">
        <v>6097</v>
      </c>
      <c r="D4009" t="s">
        <v>583</v>
      </c>
      <c r="E4009" t="s">
        <v>584</v>
      </c>
      <c r="F4009" t="s">
        <v>3087</v>
      </c>
      <c r="G4009" t="s">
        <v>626</v>
      </c>
      <c r="H4009" t="s">
        <v>197</v>
      </c>
      <c r="I4009" t="s">
        <v>155</v>
      </c>
      <c r="J4009" t="s">
        <v>48</v>
      </c>
      <c r="K4009" t="s">
        <v>596</v>
      </c>
      <c r="L4009" t="s">
        <v>39</v>
      </c>
      <c r="M4009">
        <v>107015460</v>
      </c>
      <c r="N4009">
        <v>0</v>
      </c>
      <c r="O4009">
        <v>107015460</v>
      </c>
      <c r="P4009">
        <v>0</v>
      </c>
      <c r="Q4009" t="s">
        <v>792</v>
      </c>
      <c r="R4009" t="s">
        <v>4904</v>
      </c>
      <c r="S4009" t="s">
        <v>6098</v>
      </c>
      <c r="T4009" t="s">
        <v>6099</v>
      </c>
      <c r="U4009" t="s">
        <v>9577</v>
      </c>
      <c r="V4009" t="s">
        <v>9578</v>
      </c>
      <c r="W4009" t="s">
        <v>588</v>
      </c>
      <c r="X4009" t="str">
        <f t="shared" si="62"/>
        <v>Inversión</v>
      </c>
      <c r="Y4009" t="s">
        <v>626</v>
      </c>
    </row>
    <row r="4010" spans="1:25" x14ac:dyDescent="0.2">
      <c r="A4010" t="s">
        <v>5973</v>
      </c>
      <c r="B4010" t="s">
        <v>3752</v>
      </c>
      <c r="C4010" s="71" t="s">
        <v>5414</v>
      </c>
      <c r="D4010" t="s">
        <v>583</v>
      </c>
      <c r="E4010" t="s">
        <v>584</v>
      </c>
      <c r="F4010" t="s">
        <v>3087</v>
      </c>
      <c r="G4010" t="s">
        <v>626</v>
      </c>
      <c r="H4010" t="s">
        <v>197</v>
      </c>
      <c r="I4010" t="s">
        <v>155</v>
      </c>
      <c r="J4010" t="s">
        <v>48</v>
      </c>
      <c r="K4010" t="s">
        <v>596</v>
      </c>
      <c r="L4010" t="s">
        <v>39</v>
      </c>
      <c r="M4010">
        <v>258974920</v>
      </c>
      <c r="N4010">
        <v>-129487460</v>
      </c>
      <c r="O4010">
        <v>129487460</v>
      </c>
      <c r="P4010">
        <v>0</v>
      </c>
      <c r="Q4010" t="s">
        <v>793</v>
      </c>
      <c r="R4010" t="s">
        <v>5929</v>
      </c>
      <c r="S4010" t="s">
        <v>6100</v>
      </c>
      <c r="T4010" t="s">
        <v>6101</v>
      </c>
      <c r="U4010" t="s">
        <v>9579</v>
      </c>
      <c r="V4010" t="s">
        <v>11774</v>
      </c>
      <c r="W4010" t="s">
        <v>588</v>
      </c>
      <c r="X4010" t="str">
        <f t="shared" si="62"/>
        <v>Inversión</v>
      </c>
      <c r="Y4010" t="s">
        <v>626</v>
      </c>
    </row>
    <row r="4011" spans="1:25" x14ac:dyDescent="0.2">
      <c r="A4011" t="s">
        <v>5977</v>
      </c>
      <c r="B4011" t="s">
        <v>3752</v>
      </c>
      <c r="C4011" s="71" t="s">
        <v>6102</v>
      </c>
      <c r="D4011" t="s">
        <v>583</v>
      </c>
      <c r="E4011" t="s">
        <v>584</v>
      </c>
      <c r="F4011" t="s">
        <v>3144</v>
      </c>
      <c r="G4011" t="s">
        <v>585</v>
      </c>
      <c r="H4011" t="s">
        <v>608</v>
      </c>
      <c r="I4011" t="s">
        <v>609</v>
      </c>
      <c r="J4011" t="s">
        <v>48</v>
      </c>
      <c r="K4011" t="s">
        <v>596</v>
      </c>
      <c r="L4011" t="s">
        <v>39</v>
      </c>
      <c r="M4011">
        <v>107015460</v>
      </c>
      <c r="N4011">
        <v>-63785431</v>
      </c>
      <c r="O4011">
        <v>43230029</v>
      </c>
      <c r="P4011">
        <v>0</v>
      </c>
      <c r="Q4011" t="s">
        <v>6103</v>
      </c>
      <c r="R4011" t="s">
        <v>6104</v>
      </c>
      <c r="S4011" t="s">
        <v>6105</v>
      </c>
      <c r="T4011" t="s">
        <v>6106</v>
      </c>
      <c r="U4011" t="s">
        <v>9580</v>
      </c>
      <c r="V4011" t="s">
        <v>9581</v>
      </c>
      <c r="W4011" t="s">
        <v>588</v>
      </c>
      <c r="X4011" t="str">
        <f t="shared" si="62"/>
        <v>Funcionamiento</v>
      </c>
      <c r="Y4011" t="s">
        <v>585</v>
      </c>
    </row>
    <row r="4012" spans="1:25" x14ac:dyDescent="0.2">
      <c r="A4012" t="s">
        <v>5729</v>
      </c>
      <c r="B4012" t="s">
        <v>3752</v>
      </c>
      <c r="C4012" s="71" t="s">
        <v>6107</v>
      </c>
      <c r="D4012" t="s">
        <v>583</v>
      </c>
      <c r="E4012" t="s">
        <v>584</v>
      </c>
      <c r="F4012" t="s">
        <v>3144</v>
      </c>
      <c r="G4012" t="s">
        <v>585</v>
      </c>
      <c r="H4012" t="s">
        <v>608</v>
      </c>
      <c r="I4012" t="s">
        <v>609</v>
      </c>
      <c r="J4012" t="s">
        <v>48</v>
      </c>
      <c r="K4012" t="s">
        <v>596</v>
      </c>
      <c r="L4012" t="s">
        <v>39</v>
      </c>
      <c r="M4012">
        <v>84543460</v>
      </c>
      <c r="N4012">
        <v>-281812</v>
      </c>
      <c r="O4012">
        <v>84261648</v>
      </c>
      <c r="P4012">
        <v>0</v>
      </c>
      <c r="Q4012" t="s">
        <v>794</v>
      </c>
      <c r="R4012" t="s">
        <v>6108</v>
      </c>
      <c r="S4012" t="s">
        <v>6109</v>
      </c>
      <c r="T4012" t="s">
        <v>6110</v>
      </c>
      <c r="U4012" t="s">
        <v>9582</v>
      </c>
      <c r="V4012" t="s">
        <v>9583</v>
      </c>
      <c r="W4012" t="s">
        <v>588</v>
      </c>
      <c r="X4012" t="str">
        <f t="shared" si="62"/>
        <v>Funcionamiento</v>
      </c>
      <c r="Y4012" t="s">
        <v>585</v>
      </c>
    </row>
    <row r="4013" spans="1:25" x14ac:dyDescent="0.2">
      <c r="A4013" t="s">
        <v>5982</v>
      </c>
      <c r="B4013" t="s">
        <v>3752</v>
      </c>
      <c r="C4013" s="71" t="s">
        <v>6111</v>
      </c>
      <c r="D4013" t="s">
        <v>583</v>
      </c>
      <c r="E4013" t="s">
        <v>584</v>
      </c>
      <c r="F4013" t="s">
        <v>3144</v>
      </c>
      <c r="G4013" t="s">
        <v>585</v>
      </c>
      <c r="H4013" t="s">
        <v>608</v>
      </c>
      <c r="I4013" t="s">
        <v>609</v>
      </c>
      <c r="J4013" t="s">
        <v>48</v>
      </c>
      <c r="K4013" t="s">
        <v>596</v>
      </c>
      <c r="L4013" t="s">
        <v>39</v>
      </c>
      <c r="M4013">
        <v>84543460</v>
      </c>
      <c r="N4013">
        <v>-1127247</v>
      </c>
      <c r="O4013">
        <v>83416213</v>
      </c>
      <c r="P4013">
        <v>0</v>
      </c>
      <c r="Q4013" t="s">
        <v>795</v>
      </c>
      <c r="R4013" t="s">
        <v>6112</v>
      </c>
      <c r="S4013" t="s">
        <v>6113</v>
      </c>
      <c r="T4013" t="s">
        <v>6114</v>
      </c>
      <c r="U4013" t="s">
        <v>9584</v>
      </c>
      <c r="V4013" t="s">
        <v>9585</v>
      </c>
      <c r="W4013" t="s">
        <v>588</v>
      </c>
      <c r="X4013" t="str">
        <f t="shared" si="62"/>
        <v>Funcionamiento</v>
      </c>
      <c r="Y4013" t="s">
        <v>585</v>
      </c>
    </row>
    <row r="4014" spans="1:25" x14ac:dyDescent="0.2">
      <c r="A4014" t="s">
        <v>5985</v>
      </c>
      <c r="B4014" t="s">
        <v>3752</v>
      </c>
      <c r="C4014" s="71" t="s">
        <v>6115</v>
      </c>
      <c r="D4014" t="s">
        <v>583</v>
      </c>
      <c r="E4014" t="s">
        <v>584</v>
      </c>
      <c r="F4014" t="s">
        <v>3144</v>
      </c>
      <c r="G4014" t="s">
        <v>585</v>
      </c>
      <c r="H4014" t="s">
        <v>608</v>
      </c>
      <c r="I4014" t="s">
        <v>609</v>
      </c>
      <c r="J4014" t="s">
        <v>48</v>
      </c>
      <c r="K4014" t="s">
        <v>596</v>
      </c>
      <c r="L4014" t="s">
        <v>39</v>
      </c>
      <c r="M4014">
        <v>84543460</v>
      </c>
      <c r="N4014">
        <v>-18317750</v>
      </c>
      <c r="O4014">
        <v>66225710</v>
      </c>
      <c r="P4014">
        <v>0</v>
      </c>
      <c r="Q4014" t="s">
        <v>796</v>
      </c>
      <c r="R4014" t="s">
        <v>3854</v>
      </c>
      <c r="S4014" t="s">
        <v>6116</v>
      </c>
      <c r="T4014" t="s">
        <v>6117</v>
      </c>
      <c r="U4014" t="s">
        <v>9586</v>
      </c>
      <c r="V4014" t="s">
        <v>9587</v>
      </c>
      <c r="W4014" t="s">
        <v>588</v>
      </c>
      <c r="X4014" t="str">
        <f t="shared" si="62"/>
        <v>Funcionamiento</v>
      </c>
      <c r="Y4014" t="s">
        <v>585</v>
      </c>
    </row>
    <row r="4015" spans="1:25" x14ac:dyDescent="0.2">
      <c r="A4015" t="s">
        <v>5858</v>
      </c>
      <c r="B4015" t="s">
        <v>3752</v>
      </c>
      <c r="C4015" s="71" t="s">
        <v>6118</v>
      </c>
      <c r="D4015" t="s">
        <v>583</v>
      </c>
      <c r="E4015" t="s">
        <v>584</v>
      </c>
      <c r="F4015" t="s">
        <v>3144</v>
      </c>
      <c r="G4015" t="s">
        <v>585</v>
      </c>
      <c r="H4015" t="s">
        <v>608</v>
      </c>
      <c r="I4015" t="s">
        <v>609</v>
      </c>
      <c r="J4015" t="s">
        <v>48</v>
      </c>
      <c r="K4015" t="s">
        <v>596</v>
      </c>
      <c r="L4015" t="s">
        <v>39</v>
      </c>
      <c r="M4015">
        <v>25936730</v>
      </c>
      <c r="N4015">
        <v>-432279</v>
      </c>
      <c r="O4015">
        <v>25504451</v>
      </c>
      <c r="P4015">
        <v>0</v>
      </c>
      <c r="Q4015" t="s">
        <v>797</v>
      </c>
      <c r="R4015" t="s">
        <v>6119</v>
      </c>
      <c r="S4015" t="s">
        <v>6120</v>
      </c>
      <c r="T4015" t="s">
        <v>6121</v>
      </c>
      <c r="U4015" t="s">
        <v>9588</v>
      </c>
      <c r="V4015" t="s">
        <v>9589</v>
      </c>
      <c r="W4015" t="s">
        <v>588</v>
      </c>
      <c r="X4015" t="str">
        <f t="shared" si="62"/>
        <v>Funcionamiento</v>
      </c>
      <c r="Y4015" t="s">
        <v>585</v>
      </c>
    </row>
    <row r="4016" spans="1:25" x14ac:dyDescent="0.2">
      <c r="A4016" t="s">
        <v>6008</v>
      </c>
      <c r="B4016" t="s">
        <v>3752</v>
      </c>
      <c r="C4016" s="71" t="s">
        <v>6118</v>
      </c>
      <c r="D4016" t="s">
        <v>583</v>
      </c>
      <c r="E4016" t="s">
        <v>584</v>
      </c>
      <c r="F4016" t="s">
        <v>3144</v>
      </c>
      <c r="G4016" t="s">
        <v>585</v>
      </c>
      <c r="H4016" t="s">
        <v>199</v>
      </c>
      <c r="I4016" t="s">
        <v>159</v>
      </c>
      <c r="J4016" t="s">
        <v>37</v>
      </c>
      <c r="K4016" t="s">
        <v>586</v>
      </c>
      <c r="L4016" t="s">
        <v>39</v>
      </c>
      <c r="M4016">
        <v>135961833</v>
      </c>
      <c r="N4016">
        <v>3721500</v>
      </c>
      <c r="O4016">
        <v>139683333</v>
      </c>
      <c r="P4016">
        <v>0</v>
      </c>
      <c r="Q4016" t="s">
        <v>798</v>
      </c>
      <c r="R4016" t="s">
        <v>5697</v>
      </c>
      <c r="S4016" t="s">
        <v>6122</v>
      </c>
      <c r="T4016" t="s">
        <v>6123</v>
      </c>
      <c r="U4016" t="s">
        <v>9590</v>
      </c>
      <c r="V4016" t="s">
        <v>9591</v>
      </c>
      <c r="W4016" t="s">
        <v>588</v>
      </c>
      <c r="X4016" t="str">
        <f t="shared" si="62"/>
        <v>Inversión</v>
      </c>
      <c r="Y4016" t="s">
        <v>585</v>
      </c>
    </row>
    <row r="4017" spans="1:25" x14ac:dyDescent="0.2">
      <c r="A4017" t="s">
        <v>4847</v>
      </c>
      <c r="B4017" t="s">
        <v>3752</v>
      </c>
      <c r="C4017" s="71" t="s">
        <v>6124</v>
      </c>
      <c r="D4017" t="s">
        <v>583</v>
      </c>
      <c r="E4017" t="s">
        <v>584</v>
      </c>
      <c r="F4017" t="s">
        <v>3144</v>
      </c>
      <c r="G4017" t="s">
        <v>585</v>
      </c>
      <c r="H4017" t="s">
        <v>608</v>
      </c>
      <c r="I4017" t="s">
        <v>609</v>
      </c>
      <c r="J4017" t="s">
        <v>48</v>
      </c>
      <c r="K4017" t="s">
        <v>596</v>
      </c>
      <c r="L4017" t="s">
        <v>39</v>
      </c>
      <c r="M4017">
        <v>107015460</v>
      </c>
      <c r="N4017">
        <v>-12128419</v>
      </c>
      <c r="O4017">
        <v>94887041</v>
      </c>
      <c r="P4017">
        <v>0</v>
      </c>
      <c r="Q4017" t="s">
        <v>799</v>
      </c>
      <c r="R4017" t="s">
        <v>6098</v>
      </c>
      <c r="S4017" t="s">
        <v>6125</v>
      </c>
      <c r="T4017" t="s">
        <v>6126</v>
      </c>
      <c r="U4017" t="s">
        <v>9592</v>
      </c>
      <c r="V4017" t="s">
        <v>9593</v>
      </c>
      <c r="W4017" t="s">
        <v>588</v>
      </c>
      <c r="X4017" t="str">
        <f t="shared" si="62"/>
        <v>Funcionamiento</v>
      </c>
      <c r="Y4017" t="s">
        <v>585</v>
      </c>
    </row>
    <row r="4018" spans="1:25" x14ac:dyDescent="0.2">
      <c r="A4018" t="s">
        <v>3996</v>
      </c>
      <c r="B4018" t="s">
        <v>3752</v>
      </c>
      <c r="C4018" s="71" t="s">
        <v>6127</v>
      </c>
      <c r="D4018" t="s">
        <v>583</v>
      </c>
      <c r="E4018" t="s">
        <v>584</v>
      </c>
      <c r="F4018" t="s">
        <v>3144</v>
      </c>
      <c r="G4018" t="s">
        <v>585</v>
      </c>
      <c r="H4018" t="s">
        <v>608</v>
      </c>
      <c r="I4018" t="s">
        <v>609</v>
      </c>
      <c r="J4018" t="s">
        <v>48</v>
      </c>
      <c r="K4018" t="s">
        <v>596</v>
      </c>
      <c r="L4018" t="s">
        <v>39</v>
      </c>
      <c r="M4018">
        <v>107015460</v>
      </c>
      <c r="N4018">
        <v>-52101903</v>
      </c>
      <c r="O4018">
        <v>54913557</v>
      </c>
      <c r="P4018">
        <v>0</v>
      </c>
      <c r="Q4018" t="s">
        <v>800</v>
      </c>
      <c r="R4018" t="s">
        <v>6128</v>
      </c>
      <c r="S4018" t="s">
        <v>6129</v>
      </c>
      <c r="T4018" t="s">
        <v>6130</v>
      </c>
      <c r="U4018" t="s">
        <v>9594</v>
      </c>
      <c r="V4018" t="s">
        <v>9595</v>
      </c>
      <c r="W4018" t="s">
        <v>588</v>
      </c>
      <c r="X4018" t="str">
        <f t="shared" si="62"/>
        <v>Funcionamiento</v>
      </c>
      <c r="Y4018" t="s">
        <v>585</v>
      </c>
    </row>
    <row r="4019" spans="1:25" x14ac:dyDescent="0.2">
      <c r="A4019" t="s">
        <v>5683</v>
      </c>
      <c r="B4019" t="s">
        <v>3752</v>
      </c>
      <c r="C4019" s="71" t="s">
        <v>6131</v>
      </c>
      <c r="D4019" t="s">
        <v>583</v>
      </c>
      <c r="E4019" t="s">
        <v>584</v>
      </c>
      <c r="F4019" t="s">
        <v>3144</v>
      </c>
      <c r="G4019" t="s">
        <v>585</v>
      </c>
      <c r="H4019" t="s">
        <v>442</v>
      </c>
      <c r="I4019" t="s">
        <v>492</v>
      </c>
      <c r="J4019" t="s">
        <v>48</v>
      </c>
      <c r="K4019" t="s">
        <v>596</v>
      </c>
      <c r="L4019" t="s">
        <v>39</v>
      </c>
      <c r="M4019">
        <v>50730540</v>
      </c>
      <c r="N4019">
        <v>-2898888</v>
      </c>
      <c r="O4019">
        <v>47831652</v>
      </c>
      <c r="P4019">
        <v>0</v>
      </c>
      <c r="Q4019" t="s">
        <v>801</v>
      </c>
      <c r="R4019" t="s">
        <v>6132</v>
      </c>
      <c r="S4019" t="s">
        <v>6133</v>
      </c>
      <c r="T4019" t="s">
        <v>6134</v>
      </c>
      <c r="U4019" t="s">
        <v>9596</v>
      </c>
      <c r="V4019" t="s">
        <v>9597</v>
      </c>
      <c r="W4019" t="s">
        <v>588</v>
      </c>
      <c r="X4019" t="str">
        <f t="shared" si="62"/>
        <v>Inversión</v>
      </c>
      <c r="Y4019" t="s">
        <v>585</v>
      </c>
    </row>
    <row r="4020" spans="1:25" x14ac:dyDescent="0.2">
      <c r="A4020" t="s">
        <v>5846</v>
      </c>
      <c r="B4020" t="s">
        <v>3752</v>
      </c>
      <c r="C4020" s="71" t="s">
        <v>6135</v>
      </c>
      <c r="D4020" t="s">
        <v>583</v>
      </c>
      <c r="E4020" t="s">
        <v>584</v>
      </c>
      <c r="F4020" t="s">
        <v>3144</v>
      </c>
      <c r="G4020" t="s">
        <v>585</v>
      </c>
      <c r="H4020" t="s">
        <v>199</v>
      </c>
      <c r="I4020" t="s">
        <v>159</v>
      </c>
      <c r="J4020" t="s">
        <v>48</v>
      </c>
      <c r="K4020" t="s">
        <v>596</v>
      </c>
      <c r="L4020" t="s">
        <v>39</v>
      </c>
      <c r="M4020">
        <v>293479725</v>
      </c>
      <c r="N4020">
        <v>-25155406</v>
      </c>
      <c r="O4020">
        <v>268324319</v>
      </c>
      <c r="P4020">
        <v>0</v>
      </c>
      <c r="Q4020" t="s">
        <v>802</v>
      </c>
      <c r="R4020" t="s">
        <v>3528</v>
      </c>
      <c r="S4020" t="s">
        <v>6136</v>
      </c>
      <c r="T4020" t="s">
        <v>6137</v>
      </c>
      <c r="U4020" t="s">
        <v>11775</v>
      </c>
      <c r="V4020" t="s">
        <v>11776</v>
      </c>
      <c r="W4020" t="s">
        <v>588</v>
      </c>
      <c r="X4020" t="str">
        <f t="shared" si="62"/>
        <v>Inversión</v>
      </c>
      <c r="Y4020" t="s">
        <v>585</v>
      </c>
    </row>
    <row r="4021" spans="1:25" x14ac:dyDescent="0.2">
      <c r="A4021" t="s">
        <v>5494</v>
      </c>
      <c r="B4021" t="s">
        <v>3752</v>
      </c>
      <c r="C4021" s="71" t="s">
        <v>6138</v>
      </c>
      <c r="D4021" t="s">
        <v>583</v>
      </c>
      <c r="E4021" t="s">
        <v>584</v>
      </c>
      <c r="F4021" t="s">
        <v>5606</v>
      </c>
      <c r="G4021" t="s">
        <v>628</v>
      </c>
      <c r="H4021" t="s">
        <v>459</v>
      </c>
      <c r="I4021" t="s">
        <v>494</v>
      </c>
      <c r="J4021" t="s">
        <v>37</v>
      </c>
      <c r="K4021" t="s">
        <v>586</v>
      </c>
      <c r="L4021" t="s">
        <v>39</v>
      </c>
      <c r="M4021">
        <v>33114736</v>
      </c>
      <c r="N4021">
        <v>6760925</v>
      </c>
      <c r="O4021">
        <v>39875661</v>
      </c>
      <c r="P4021">
        <v>0</v>
      </c>
      <c r="Q4021" t="s">
        <v>803</v>
      </c>
      <c r="R4021" t="s">
        <v>6023</v>
      </c>
      <c r="S4021" t="s">
        <v>6139</v>
      </c>
      <c r="T4021" t="s">
        <v>6140</v>
      </c>
      <c r="U4021" t="s">
        <v>9598</v>
      </c>
      <c r="V4021" t="s">
        <v>9599</v>
      </c>
      <c r="W4021" t="s">
        <v>588</v>
      </c>
      <c r="X4021" t="str">
        <f t="shared" si="62"/>
        <v>Inversión</v>
      </c>
      <c r="Y4021" t="s">
        <v>628</v>
      </c>
    </row>
    <row r="4022" spans="1:25" x14ac:dyDescent="0.2">
      <c r="A4022" t="s">
        <v>5997</v>
      </c>
      <c r="B4022" t="s">
        <v>3752</v>
      </c>
      <c r="C4022" s="71" t="s">
        <v>6141</v>
      </c>
      <c r="D4022" t="s">
        <v>583</v>
      </c>
      <c r="E4022" t="s">
        <v>584</v>
      </c>
      <c r="F4022" t="s">
        <v>3144</v>
      </c>
      <c r="G4022" t="s">
        <v>585</v>
      </c>
      <c r="H4022" t="s">
        <v>167</v>
      </c>
      <c r="I4022" t="s">
        <v>3051</v>
      </c>
      <c r="J4022" t="s">
        <v>37</v>
      </c>
      <c r="K4022" t="s">
        <v>586</v>
      </c>
      <c r="L4022" t="s">
        <v>39</v>
      </c>
      <c r="M4022">
        <v>11656979</v>
      </c>
      <c r="N4022">
        <v>0</v>
      </c>
      <c r="O4022">
        <v>11656979</v>
      </c>
      <c r="P4022">
        <v>0</v>
      </c>
      <c r="Q4022" t="s">
        <v>804</v>
      </c>
      <c r="R4022" t="s">
        <v>5897</v>
      </c>
      <c r="S4022" t="s">
        <v>6142</v>
      </c>
      <c r="T4022" t="s">
        <v>6143</v>
      </c>
      <c r="U4022" t="s">
        <v>6144</v>
      </c>
      <c r="V4022" t="s">
        <v>6145</v>
      </c>
      <c r="W4022" t="s">
        <v>3194</v>
      </c>
      <c r="X4022" t="str">
        <f t="shared" si="62"/>
        <v>Funcionamiento</v>
      </c>
      <c r="Y4022" t="s">
        <v>585</v>
      </c>
    </row>
    <row r="4023" spans="1:25" x14ac:dyDescent="0.2">
      <c r="A4023" t="s">
        <v>5997</v>
      </c>
      <c r="B4023" t="s">
        <v>3752</v>
      </c>
      <c r="C4023" s="71" t="s">
        <v>6141</v>
      </c>
      <c r="D4023" t="s">
        <v>583</v>
      </c>
      <c r="E4023" t="s">
        <v>584</v>
      </c>
      <c r="F4023" t="s">
        <v>3144</v>
      </c>
      <c r="G4023" t="s">
        <v>585</v>
      </c>
      <c r="H4023" t="s">
        <v>805</v>
      </c>
      <c r="I4023" t="s">
        <v>806</v>
      </c>
      <c r="J4023" t="s">
        <v>37</v>
      </c>
      <c r="K4023" t="s">
        <v>586</v>
      </c>
      <c r="L4023" t="s">
        <v>39</v>
      </c>
      <c r="M4023">
        <v>5288619</v>
      </c>
      <c r="N4023">
        <v>0</v>
      </c>
      <c r="O4023">
        <v>5288619</v>
      </c>
      <c r="P4023">
        <v>0</v>
      </c>
      <c r="Q4023" t="s">
        <v>804</v>
      </c>
      <c r="R4023" t="s">
        <v>5897</v>
      </c>
      <c r="S4023" t="s">
        <v>6142</v>
      </c>
      <c r="T4023" t="s">
        <v>6143</v>
      </c>
      <c r="U4023" t="s">
        <v>6144</v>
      </c>
      <c r="V4023" t="s">
        <v>6145</v>
      </c>
      <c r="W4023" t="s">
        <v>3194</v>
      </c>
      <c r="X4023" t="str">
        <f t="shared" si="62"/>
        <v>Funcionamiento</v>
      </c>
      <c r="Y4023" t="s">
        <v>585</v>
      </c>
    </row>
    <row r="4024" spans="1:25" x14ac:dyDescent="0.2">
      <c r="A4024" t="s">
        <v>5997</v>
      </c>
      <c r="B4024" t="s">
        <v>3752</v>
      </c>
      <c r="C4024" s="71" t="s">
        <v>6141</v>
      </c>
      <c r="D4024" t="s">
        <v>583</v>
      </c>
      <c r="E4024" t="s">
        <v>584</v>
      </c>
      <c r="F4024" t="s">
        <v>3144</v>
      </c>
      <c r="G4024" t="s">
        <v>585</v>
      </c>
      <c r="H4024" t="s">
        <v>178</v>
      </c>
      <c r="I4024" t="s">
        <v>132</v>
      </c>
      <c r="J4024" t="s">
        <v>37</v>
      </c>
      <c r="K4024" t="s">
        <v>586</v>
      </c>
      <c r="L4024" t="s">
        <v>39</v>
      </c>
      <c r="M4024">
        <v>38022240</v>
      </c>
      <c r="N4024">
        <v>0</v>
      </c>
      <c r="O4024">
        <v>38022240</v>
      </c>
      <c r="P4024">
        <v>0</v>
      </c>
      <c r="Q4024" t="s">
        <v>804</v>
      </c>
      <c r="R4024" t="s">
        <v>5897</v>
      </c>
      <c r="S4024" t="s">
        <v>6142</v>
      </c>
      <c r="T4024" t="s">
        <v>6143</v>
      </c>
      <c r="U4024" t="s">
        <v>6144</v>
      </c>
      <c r="V4024" t="s">
        <v>6145</v>
      </c>
      <c r="W4024" t="s">
        <v>3194</v>
      </c>
      <c r="X4024" t="str">
        <f t="shared" si="62"/>
        <v>Funcionamiento</v>
      </c>
      <c r="Y4024" t="s">
        <v>585</v>
      </c>
    </row>
    <row r="4025" spans="1:25" x14ac:dyDescent="0.2">
      <c r="A4025" t="s">
        <v>5997</v>
      </c>
      <c r="B4025" t="s">
        <v>3752</v>
      </c>
      <c r="C4025" s="71" t="s">
        <v>6141</v>
      </c>
      <c r="D4025" t="s">
        <v>583</v>
      </c>
      <c r="E4025" t="s">
        <v>584</v>
      </c>
      <c r="F4025" t="s">
        <v>3144</v>
      </c>
      <c r="G4025" t="s">
        <v>585</v>
      </c>
      <c r="H4025" t="s">
        <v>166</v>
      </c>
      <c r="I4025" t="s">
        <v>120</v>
      </c>
      <c r="J4025" t="s">
        <v>37</v>
      </c>
      <c r="K4025" t="s">
        <v>586</v>
      </c>
      <c r="L4025" t="s">
        <v>39</v>
      </c>
      <c r="M4025">
        <v>10416673</v>
      </c>
      <c r="N4025">
        <v>0</v>
      </c>
      <c r="O4025">
        <v>10416673</v>
      </c>
      <c r="P4025">
        <v>0</v>
      </c>
      <c r="Q4025" t="s">
        <v>804</v>
      </c>
      <c r="R4025" t="s">
        <v>5897</v>
      </c>
      <c r="S4025" t="s">
        <v>6142</v>
      </c>
      <c r="T4025" t="s">
        <v>6143</v>
      </c>
      <c r="U4025" t="s">
        <v>6144</v>
      </c>
      <c r="V4025" t="s">
        <v>6145</v>
      </c>
      <c r="W4025" t="s">
        <v>3194</v>
      </c>
      <c r="X4025" t="str">
        <f t="shared" si="62"/>
        <v>Funcionamiento</v>
      </c>
      <c r="Y4025" t="s">
        <v>585</v>
      </c>
    </row>
    <row r="4026" spans="1:25" x14ac:dyDescent="0.2">
      <c r="A4026" t="s">
        <v>5997</v>
      </c>
      <c r="B4026" t="s">
        <v>3752</v>
      </c>
      <c r="C4026" s="71" t="s">
        <v>6141</v>
      </c>
      <c r="D4026" t="s">
        <v>583</v>
      </c>
      <c r="E4026" t="s">
        <v>584</v>
      </c>
      <c r="F4026" t="s">
        <v>3144</v>
      </c>
      <c r="G4026" t="s">
        <v>585</v>
      </c>
      <c r="H4026" t="s">
        <v>193</v>
      </c>
      <c r="I4026" t="s">
        <v>148</v>
      </c>
      <c r="J4026" t="s">
        <v>37</v>
      </c>
      <c r="K4026" t="s">
        <v>586</v>
      </c>
      <c r="L4026" t="s">
        <v>39</v>
      </c>
      <c r="M4026">
        <v>4806844</v>
      </c>
      <c r="N4026">
        <v>-833440</v>
      </c>
      <c r="O4026">
        <v>3973404</v>
      </c>
      <c r="P4026">
        <v>0</v>
      </c>
      <c r="Q4026" t="s">
        <v>804</v>
      </c>
      <c r="R4026" t="s">
        <v>5897</v>
      </c>
      <c r="S4026" t="s">
        <v>6142</v>
      </c>
      <c r="T4026" t="s">
        <v>6143</v>
      </c>
      <c r="U4026" t="s">
        <v>6144</v>
      </c>
      <c r="V4026" t="s">
        <v>6145</v>
      </c>
      <c r="W4026" t="s">
        <v>3194</v>
      </c>
      <c r="X4026" t="str">
        <f t="shared" si="62"/>
        <v>Funcionamiento</v>
      </c>
      <c r="Y4026" t="s">
        <v>585</v>
      </c>
    </row>
    <row r="4027" spans="1:25" x14ac:dyDescent="0.2">
      <c r="A4027" t="s">
        <v>5997</v>
      </c>
      <c r="B4027" t="s">
        <v>3752</v>
      </c>
      <c r="C4027" s="71" t="s">
        <v>6141</v>
      </c>
      <c r="D4027" t="s">
        <v>583</v>
      </c>
      <c r="E4027" t="s">
        <v>584</v>
      </c>
      <c r="F4027" t="s">
        <v>3144</v>
      </c>
      <c r="G4027" t="s">
        <v>585</v>
      </c>
      <c r="H4027" t="s">
        <v>169</v>
      </c>
      <c r="I4027" t="s">
        <v>123</v>
      </c>
      <c r="J4027" t="s">
        <v>37</v>
      </c>
      <c r="K4027" t="s">
        <v>586</v>
      </c>
      <c r="L4027" t="s">
        <v>39</v>
      </c>
      <c r="M4027">
        <v>38508168</v>
      </c>
      <c r="N4027">
        <v>0</v>
      </c>
      <c r="O4027">
        <v>38508168</v>
      </c>
      <c r="P4027">
        <v>0</v>
      </c>
      <c r="Q4027" t="s">
        <v>804</v>
      </c>
      <c r="R4027" t="s">
        <v>5897</v>
      </c>
      <c r="S4027" t="s">
        <v>6142</v>
      </c>
      <c r="T4027" t="s">
        <v>6143</v>
      </c>
      <c r="U4027" t="s">
        <v>6144</v>
      </c>
      <c r="V4027" t="s">
        <v>6145</v>
      </c>
      <c r="W4027" t="s">
        <v>3194</v>
      </c>
      <c r="X4027" t="str">
        <f t="shared" si="62"/>
        <v>Funcionamiento</v>
      </c>
      <c r="Y4027" t="s">
        <v>585</v>
      </c>
    </row>
    <row r="4028" spans="1:25" x14ac:dyDescent="0.2">
      <c r="A4028" t="s">
        <v>5997</v>
      </c>
      <c r="B4028" t="s">
        <v>3752</v>
      </c>
      <c r="C4028" s="71" t="s">
        <v>6141</v>
      </c>
      <c r="D4028" t="s">
        <v>583</v>
      </c>
      <c r="E4028" t="s">
        <v>584</v>
      </c>
      <c r="F4028" t="s">
        <v>3144</v>
      </c>
      <c r="G4028" t="s">
        <v>585</v>
      </c>
      <c r="H4028" t="s">
        <v>171</v>
      </c>
      <c r="I4028" t="s">
        <v>125</v>
      </c>
      <c r="J4028" t="s">
        <v>37</v>
      </c>
      <c r="K4028" t="s">
        <v>586</v>
      </c>
      <c r="L4028" t="s">
        <v>39</v>
      </c>
      <c r="M4028">
        <v>64011444</v>
      </c>
      <c r="N4028">
        <v>0</v>
      </c>
      <c r="O4028">
        <v>64011444</v>
      </c>
      <c r="P4028">
        <v>0</v>
      </c>
      <c r="Q4028" t="s">
        <v>804</v>
      </c>
      <c r="R4028" t="s">
        <v>5897</v>
      </c>
      <c r="S4028" t="s">
        <v>6142</v>
      </c>
      <c r="T4028" t="s">
        <v>6143</v>
      </c>
      <c r="U4028" t="s">
        <v>6144</v>
      </c>
      <c r="V4028" t="s">
        <v>6145</v>
      </c>
      <c r="W4028" t="s">
        <v>3194</v>
      </c>
      <c r="X4028" t="str">
        <f t="shared" si="62"/>
        <v>Funcionamiento</v>
      </c>
      <c r="Y4028" t="s">
        <v>585</v>
      </c>
    </row>
    <row r="4029" spans="1:25" x14ac:dyDescent="0.2">
      <c r="A4029" t="s">
        <v>5997</v>
      </c>
      <c r="B4029" t="s">
        <v>3752</v>
      </c>
      <c r="C4029" s="71" t="s">
        <v>6141</v>
      </c>
      <c r="D4029" t="s">
        <v>583</v>
      </c>
      <c r="E4029" t="s">
        <v>584</v>
      </c>
      <c r="F4029" t="s">
        <v>3144</v>
      </c>
      <c r="G4029" t="s">
        <v>585</v>
      </c>
      <c r="H4029" t="s">
        <v>179</v>
      </c>
      <c r="I4029" t="s">
        <v>133</v>
      </c>
      <c r="J4029" t="s">
        <v>37</v>
      </c>
      <c r="K4029" t="s">
        <v>586</v>
      </c>
      <c r="L4029" t="s">
        <v>39</v>
      </c>
      <c r="M4029">
        <v>35268659</v>
      </c>
      <c r="N4029">
        <v>0</v>
      </c>
      <c r="O4029">
        <v>35268659</v>
      </c>
      <c r="P4029">
        <v>0</v>
      </c>
      <c r="Q4029" t="s">
        <v>804</v>
      </c>
      <c r="R4029" t="s">
        <v>5897</v>
      </c>
      <c r="S4029" t="s">
        <v>6142</v>
      </c>
      <c r="T4029" t="s">
        <v>6143</v>
      </c>
      <c r="U4029" t="s">
        <v>6144</v>
      </c>
      <c r="V4029" t="s">
        <v>6145</v>
      </c>
      <c r="W4029" t="s">
        <v>3194</v>
      </c>
      <c r="X4029" t="str">
        <f t="shared" si="62"/>
        <v>Funcionamiento</v>
      </c>
      <c r="Y4029" t="s">
        <v>585</v>
      </c>
    </row>
    <row r="4030" spans="1:25" x14ac:dyDescent="0.2">
      <c r="A4030" t="s">
        <v>5997</v>
      </c>
      <c r="B4030" t="s">
        <v>3752</v>
      </c>
      <c r="C4030" s="71" t="s">
        <v>6141</v>
      </c>
      <c r="D4030" t="s">
        <v>583</v>
      </c>
      <c r="E4030" t="s">
        <v>584</v>
      </c>
      <c r="F4030" t="s">
        <v>3144</v>
      </c>
      <c r="G4030" t="s">
        <v>585</v>
      </c>
      <c r="H4030" t="s">
        <v>164</v>
      </c>
      <c r="I4030" t="s">
        <v>118</v>
      </c>
      <c r="J4030" t="s">
        <v>37</v>
      </c>
      <c r="K4030" t="s">
        <v>586</v>
      </c>
      <c r="L4030" t="s">
        <v>39</v>
      </c>
      <c r="M4030">
        <v>818843244</v>
      </c>
      <c r="N4030">
        <v>0</v>
      </c>
      <c r="O4030">
        <v>818843244</v>
      </c>
      <c r="P4030">
        <v>0</v>
      </c>
      <c r="Q4030" t="s">
        <v>804</v>
      </c>
      <c r="R4030" t="s">
        <v>5897</v>
      </c>
      <c r="S4030" t="s">
        <v>6142</v>
      </c>
      <c r="T4030" t="s">
        <v>6143</v>
      </c>
      <c r="U4030" t="s">
        <v>6144</v>
      </c>
      <c r="V4030" t="s">
        <v>6145</v>
      </c>
      <c r="W4030" t="s">
        <v>3194</v>
      </c>
      <c r="X4030" t="str">
        <f t="shared" si="62"/>
        <v>Funcionamiento</v>
      </c>
      <c r="Y4030" t="s">
        <v>585</v>
      </c>
    </row>
    <row r="4031" spans="1:25" x14ac:dyDescent="0.2">
      <c r="A4031" t="s">
        <v>5997</v>
      </c>
      <c r="B4031" t="s">
        <v>3752</v>
      </c>
      <c r="C4031" s="71" t="s">
        <v>6141</v>
      </c>
      <c r="D4031" t="s">
        <v>583</v>
      </c>
      <c r="E4031" t="s">
        <v>584</v>
      </c>
      <c r="F4031" t="s">
        <v>3144</v>
      </c>
      <c r="G4031" t="s">
        <v>585</v>
      </c>
      <c r="H4031" t="s">
        <v>165</v>
      </c>
      <c r="I4031" t="s">
        <v>119</v>
      </c>
      <c r="J4031" t="s">
        <v>37</v>
      </c>
      <c r="K4031" t="s">
        <v>586</v>
      </c>
      <c r="L4031" t="s">
        <v>39</v>
      </c>
      <c r="M4031">
        <v>9375170</v>
      </c>
      <c r="N4031">
        <v>0</v>
      </c>
      <c r="O4031">
        <v>9375170</v>
      </c>
      <c r="P4031">
        <v>0</v>
      </c>
      <c r="Q4031" t="s">
        <v>804</v>
      </c>
      <c r="R4031" t="s">
        <v>5897</v>
      </c>
      <c r="S4031" t="s">
        <v>6142</v>
      </c>
      <c r="T4031" t="s">
        <v>6143</v>
      </c>
      <c r="U4031" t="s">
        <v>6144</v>
      </c>
      <c r="V4031" t="s">
        <v>6145</v>
      </c>
      <c r="W4031" t="s">
        <v>3194</v>
      </c>
      <c r="X4031" t="str">
        <f t="shared" si="62"/>
        <v>Funcionamiento</v>
      </c>
      <c r="Y4031" t="s">
        <v>585</v>
      </c>
    </row>
    <row r="4032" spans="1:25" x14ac:dyDescent="0.2">
      <c r="A4032" t="s">
        <v>5997</v>
      </c>
      <c r="B4032" t="s">
        <v>3752</v>
      </c>
      <c r="C4032" s="71" t="s">
        <v>6141</v>
      </c>
      <c r="D4032" t="s">
        <v>583</v>
      </c>
      <c r="E4032" t="s">
        <v>584</v>
      </c>
      <c r="F4032" t="s">
        <v>3144</v>
      </c>
      <c r="G4032" t="s">
        <v>585</v>
      </c>
      <c r="H4032" t="s">
        <v>168</v>
      </c>
      <c r="I4032" t="s">
        <v>122</v>
      </c>
      <c r="J4032" t="s">
        <v>37</v>
      </c>
      <c r="K4032" t="s">
        <v>586</v>
      </c>
      <c r="L4032" t="s">
        <v>39</v>
      </c>
      <c r="M4032">
        <v>6723127</v>
      </c>
      <c r="N4032">
        <v>0</v>
      </c>
      <c r="O4032">
        <v>6723127</v>
      </c>
      <c r="P4032">
        <v>0</v>
      </c>
      <c r="Q4032" t="s">
        <v>804</v>
      </c>
      <c r="R4032" t="s">
        <v>5897</v>
      </c>
      <c r="S4032" t="s">
        <v>6142</v>
      </c>
      <c r="T4032" t="s">
        <v>6143</v>
      </c>
      <c r="U4032" t="s">
        <v>6144</v>
      </c>
      <c r="V4032" t="s">
        <v>6145</v>
      </c>
      <c r="W4032" t="s">
        <v>3194</v>
      </c>
      <c r="X4032" t="str">
        <f t="shared" si="62"/>
        <v>Funcionamiento</v>
      </c>
      <c r="Y4032" t="s">
        <v>585</v>
      </c>
    </row>
    <row r="4033" spans="1:25" x14ac:dyDescent="0.2">
      <c r="A4033" t="s">
        <v>5997</v>
      </c>
      <c r="B4033" t="s">
        <v>3752</v>
      </c>
      <c r="C4033" s="71" t="s">
        <v>6141</v>
      </c>
      <c r="D4033" t="s">
        <v>583</v>
      </c>
      <c r="E4033" t="s">
        <v>584</v>
      </c>
      <c r="F4033" t="s">
        <v>3144</v>
      </c>
      <c r="G4033" t="s">
        <v>585</v>
      </c>
      <c r="H4033" t="s">
        <v>181</v>
      </c>
      <c r="I4033" t="s">
        <v>135</v>
      </c>
      <c r="J4033" t="s">
        <v>37</v>
      </c>
      <c r="K4033" t="s">
        <v>586</v>
      </c>
      <c r="L4033" t="s">
        <v>39</v>
      </c>
      <c r="M4033">
        <v>15666022</v>
      </c>
      <c r="N4033">
        <v>0</v>
      </c>
      <c r="O4033">
        <v>15666022</v>
      </c>
      <c r="P4033">
        <v>0</v>
      </c>
      <c r="Q4033" t="s">
        <v>804</v>
      </c>
      <c r="R4033" t="s">
        <v>5897</v>
      </c>
      <c r="S4033" t="s">
        <v>6142</v>
      </c>
      <c r="T4033" t="s">
        <v>6143</v>
      </c>
      <c r="U4033" t="s">
        <v>6144</v>
      </c>
      <c r="V4033" t="s">
        <v>6145</v>
      </c>
      <c r="W4033" t="s">
        <v>3194</v>
      </c>
      <c r="X4033" t="str">
        <f t="shared" si="62"/>
        <v>Funcionamiento</v>
      </c>
      <c r="Y4033" t="s">
        <v>585</v>
      </c>
    </row>
    <row r="4034" spans="1:25" x14ac:dyDescent="0.2">
      <c r="A4034" t="s">
        <v>5997</v>
      </c>
      <c r="B4034" t="s">
        <v>3752</v>
      </c>
      <c r="C4034" s="71" t="s">
        <v>6141</v>
      </c>
      <c r="D4034" t="s">
        <v>583</v>
      </c>
      <c r="E4034" t="s">
        <v>584</v>
      </c>
      <c r="F4034" t="s">
        <v>3144</v>
      </c>
      <c r="G4034" t="s">
        <v>585</v>
      </c>
      <c r="H4034" t="s">
        <v>182</v>
      </c>
      <c r="I4034" t="s">
        <v>136</v>
      </c>
      <c r="J4034" t="s">
        <v>37</v>
      </c>
      <c r="K4034" t="s">
        <v>586</v>
      </c>
      <c r="L4034" t="s">
        <v>39</v>
      </c>
      <c r="M4034">
        <v>18010924</v>
      </c>
      <c r="N4034">
        <v>0</v>
      </c>
      <c r="O4034">
        <v>18010924</v>
      </c>
      <c r="P4034">
        <v>0</v>
      </c>
      <c r="Q4034" t="s">
        <v>804</v>
      </c>
      <c r="R4034" t="s">
        <v>5897</v>
      </c>
      <c r="S4034" t="s">
        <v>6142</v>
      </c>
      <c r="T4034" t="s">
        <v>6143</v>
      </c>
      <c r="U4034" t="s">
        <v>6144</v>
      </c>
      <c r="V4034" t="s">
        <v>6145</v>
      </c>
      <c r="W4034" t="s">
        <v>3194</v>
      </c>
      <c r="X4034" t="str">
        <f t="shared" ref="X4034:X4097" si="63">IF(LEFT(H4034,1)="C","Inversión","Funcionamiento")</f>
        <v>Funcionamiento</v>
      </c>
      <c r="Y4034" t="s">
        <v>585</v>
      </c>
    </row>
    <row r="4035" spans="1:25" x14ac:dyDescent="0.2">
      <c r="A4035" t="s">
        <v>5997</v>
      </c>
      <c r="B4035" t="s">
        <v>3752</v>
      </c>
      <c r="C4035" s="71" t="s">
        <v>6141</v>
      </c>
      <c r="D4035" t="s">
        <v>583</v>
      </c>
      <c r="E4035" t="s">
        <v>584</v>
      </c>
      <c r="F4035" t="s">
        <v>3144</v>
      </c>
      <c r="G4035" t="s">
        <v>585</v>
      </c>
      <c r="H4035" t="s">
        <v>180</v>
      </c>
      <c r="I4035" t="s">
        <v>134</v>
      </c>
      <c r="J4035" t="s">
        <v>37</v>
      </c>
      <c r="K4035" t="s">
        <v>586</v>
      </c>
      <c r="L4035" t="s">
        <v>39</v>
      </c>
      <c r="M4035">
        <v>6022958</v>
      </c>
      <c r="N4035">
        <v>0</v>
      </c>
      <c r="O4035">
        <v>6022958</v>
      </c>
      <c r="P4035">
        <v>0</v>
      </c>
      <c r="Q4035" t="s">
        <v>804</v>
      </c>
      <c r="R4035" t="s">
        <v>5897</v>
      </c>
      <c r="S4035" t="s">
        <v>6142</v>
      </c>
      <c r="T4035" t="s">
        <v>6143</v>
      </c>
      <c r="U4035" t="s">
        <v>6144</v>
      </c>
      <c r="V4035" t="s">
        <v>6145</v>
      </c>
      <c r="W4035" t="s">
        <v>3194</v>
      </c>
      <c r="X4035" t="str">
        <f t="shared" si="63"/>
        <v>Funcionamiento</v>
      </c>
      <c r="Y4035" t="s">
        <v>585</v>
      </c>
    </row>
    <row r="4036" spans="1:25" x14ac:dyDescent="0.2">
      <c r="A4036" t="s">
        <v>5373</v>
      </c>
      <c r="B4036" t="s">
        <v>3752</v>
      </c>
      <c r="C4036" s="71" t="s">
        <v>6146</v>
      </c>
      <c r="D4036" t="s">
        <v>583</v>
      </c>
      <c r="E4036" t="s">
        <v>584</v>
      </c>
      <c r="F4036" t="s">
        <v>3144</v>
      </c>
      <c r="G4036" t="s">
        <v>585</v>
      </c>
      <c r="H4036" t="s">
        <v>176</v>
      </c>
      <c r="I4036" t="s">
        <v>130</v>
      </c>
      <c r="J4036" t="s">
        <v>37</v>
      </c>
      <c r="K4036" t="s">
        <v>586</v>
      </c>
      <c r="L4036" t="s">
        <v>39</v>
      </c>
      <c r="M4036">
        <v>30470400</v>
      </c>
      <c r="N4036">
        <v>0</v>
      </c>
      <c r="O4036">
        <v>30470400</v>
      </c>
      <c r="P4036">
        <v>0</v>
      </c>
      <c r="Q4036" t="s">
        <v>807</v>
      </c>
      <c r="R4036" t="s">
        <v>6147</v>
      </c>
      <c r="S4036" t="s">
        <v>6148</v>
      </c>
      <c r="T4036" t="s">
        <v>588</v>
      </c>
      <c r="U4036" t="s">
        <v>6149</v>
      </c>
      <c r="V4036" t="s">
        <v>6150</v>
      </c>
      <c r="W4036" t="s">
        <v>588</v>
      </c>
      <c r="X4036" t="str">
        <f t="shared" si="63"/>
        <v>Funcionamiento</v>
      </c>
      <c r="Y4036" t="s">
        <v>585</v>
      </c>
    </row>
    <row r="4037" spans="1:25" x14ac:dyDescent="0.2">
      <c r="A4037" t="s">
        <v>5373</v>
      </c>
      <c r="B4037" t="s">
        <v>3752</v>
      </c>
      <c r="C4037" s="71" t="s">
        <v>6146</v>
      </c>
      <c r="D4037" t="s">
        <v>583</v>
      </c>
      <c r="E4037" t="s">
        <v>584</v>
      </c>
      <c r="F4037" t="s">
        <v>3144</v>
      </c>
      <c r="G4037" t="s">
        <v>585</v>
      </c>
      <c r="H4037" t="s">
        <v>174</v>
      </c>
      <c r="I4037" t="s">
        <v>128</v>
      </c>
      <c r="J4037" t="s">
        <v>37</v>
      </c>
      <c r="K4037" t="s">
        <v>586</v>
      </c>
      <c r="L4037" t="s">
        <v>39</v>
      </c>
      <c r="M4037">
        <v>40623600</v>
      </c>
      <c r="N4037">
        <v>0</v>
      </c>
      <c r="O4037">
        <v>40623600</v>
      </c>
      <c r="P4037">
        <v>0</v>
      </c>
      <c r="Q4037" t="s">
        <v>807</v>
      </c>
      <c r="R4037" t="s">
        <v>6147</v>
      </c>
      <c r="S4037" t="s">
        <v>6148</v>
      </c>
      <c r="T4037" t="s">
        <v>588</v>
      </c>
      <c r="U4037" t="s">
        <v>6149</v>
      </c>
      <c r="V4037" t="s">
        <v>6150</v>
      </c>
      <c r="W4037" t="s">
        <v>588</v>
      </c>
      <c r="X4037" t="str">
        <f t="shared" si="63"/>
        <v>Funcionamiento</v>
      </c>
      <c r="Y4037" t="s">
        <v>585</v>
      </c>
    </row>
    <row r="4038" spans="1:25" x14ac:dyDescent="0.2">
      <c r="A4038" t="s">
        <v>5373</v>
      </c>
      <c r="B4038" t="s">
        <v>3752</v>
      </c>
      <c r="C4038" s="71" t="s">
        <v>6146</v>
      </c>
      <c r="D4038" t="s">
        <v>583</v>
      </c>
      <c r="E4038" t="s">
        <v>584</v>
      </c>
      <c r="F4038" t="s">
        <v>3144</v>
      </c>
      <c r="G4038" t="s">
        <v>585</v>
      </c>
      <c r="H4038" t="s">
        <v>172</v>
      </c>
      <c r="I4038" t="s">
        <v>126</v>
      </c>
      <c r="J4038" t="s">
        <v>37</v>
      </c>
      <c r="K4038" t="s">
        <v>586</v>
      </c>
      <c r="L4038" t="s">
        <v>39</v>
      </c>
      <c r="M4038">
        <v>108497600</v>
      </c>
      <c r="N4038">
        <v>0</v>
      </c>
      <c r="O4038">
        <v>108497600</v>
      </c>
      <c r="P4038">
        <v>0</v>
      </c>
      <c r="Q4038" t="s">
        <v>807</v>
      </c>
      <c r="R4038" t="s">
        <v>6147</v>
      </c>
      <c r="S4038" t="s">
        <v>6148</v>
      </c>
      <c r="T4038" t="s">
        <v>588</v>
      </c>
      <c r="U4038" t="s">
        <v>6149</v>
      </c>
      <c r="V4038" t="s">
        <v>6150</v>
      </c>
      <c r="W4038" t="s">
        <v>588</v>
      </c>
      <c r="X4038" t="str">
        <f t="shared" si="63"/>
        <v>Funcionamiento</v>
      </c>
      <c r="Y4038" t="s">
        <v>585</v>
      </c>
    </row>
    <row r="4039" spans="1:25" x14ac:dyDescent="0.2">
      <c r="A4039" t="s">
        <v>5373</v>
      </c>
      <c r="B4039" t="s">
        <v>3752</v>
      </c>
      <c r="C4039" s="71" t="s">
        <v>6146</v>
      </c>
      <c r="D4039" t="s">
        <v>583</v>
      </c>
      <c r="E4039" t="s">
        <v>584</v>
      </c>
      <c r="F4039" t="s">
        <v>3144</v>
      </c>
      <c r="G4039" t="s">
        <v>585</v>
      </c>
      <c r="H4039" t="s">
        <v>173</v>
      </c>
      <c r="I4039" t="s">
        <v>127</v>
      </c>
      <c r="J4039" t="s">
        <v>37</v>
      </c>
      <c r="K4039" t="s">
        <v>586</v>
      </c>
      <c r="L4039" t="s">
        <v>39</v>
      </c>
      <c r="M4039">
        <v>76868700</v>
      </c>
      <c r="N4039">
        <v>0</v>
      </c>
      <c r="O4039">
        <v>76868700</v>
      </c>
      <c r="P4039">
        <v>0</v>
      </c>
      <c r="Q4039" t="s">
        <v>807</v>
      </c>
      <c r="R4039" t="s">
        <v>6147</v>
      </c>
      <c r="S4039" t="s">
        <v>6148</v>
      </c>
      <c r="T4039" t="s">
        <v>588</v>
      </c>
      <c r="U4039" t="s">
        <v>6149</v>
      </c>
      <c r="V4039" t="s">
        <v>6150</v>
      </c>
      <c r="W4039" t="s">
        <v>588</v>
      </c>
      <c r="X4039" t="str">
        <f t="shared" si="63"/>
        <v>Funcionamiento</v>
      </c>
      <c r="Y4039" t="s">
        <v>585</v>
      </c>
    </row>
    <row r="4040" spans="1:25" x14ac:dyDescent="0.2">
      <c r="A4040" t="s">
        <v>5373</v>
      </c>
      <c r="B4040" t="s">
        <v>3752</v>
      </c>
      <c r="C4040" s="71" t="s">
        <v>6146</v>
      </c>
      <c r="D4040" t="s">
        <v>583</v>
      </c>
      <c r="E4040" t="s">
        <v>584</v>
      </c>
      <c r="F4040" t="s">
        <v>3144</v>
      </c>
      <c r="G4040" t="s">
        <v>585</v>
      </c>
      <c r="H4040" t="s">
        <v>177</v>
      </c>
      <c r="I4040" t="s">
        <v>131</v>
      </c>
      <c r="J4040" t="s">
        <v>37</v>
      </c>
      <c r="K4040" t="s">
        <v>586</v>
      </c>
      <c r="L4040" t="s">
        <v>39</v>
      </c>
      <c r="M4040">
        <v>20321700</v>
      </c>
      <c r="N4040">
        <v>0</v>
      </c>
      <c r="O4040">
        <v>20321700</v>
      </c>
      <c r="P4040">
        <v>0</v>
      </c>
      <c r="Q4040" t="s">
        <v>807</v>
      </c>
      <c r="R4040" t="s">
        <v>6147</v>
      </c>
      <c r="S4040" t="s">
        <v>6148</v>
      </c>
      <c r="T4040" t="s">
        <v>588</v>
      </c>
      <c r="U4040" t="s">
        <v>6149</v>
      </c>
      <c r="V4040" t="s">
        <v>6150</v>
      </c>
      <c r="W4040" t="s">
        <v>588</v>
      </c>
      <c r="X4040" t="str">
        <f t="shared" si="63"/>
        <v>Funcionamiento</v>
      </c>
      <c r="Y4040" t="s">
        <v>585</v>
      </c>
    </row>
    <row r="4041" spans="1:25" x14ac:dyDescent="0.2">
      <c r="A4041" t="s">
        <v>5373</v>
      </c>
      <c r="B4041" t="s">
        <v>3752</v>
      </c>
      <c r="C4041" s="71" t="s">
        <v>6146</v>
      </c>
      <c r="D4041" t="s">
        <v>583</v>
      </c>
      <c r="E4041" t="s">
        <v>584</v>
      </c>
      <c r="F4041" t="s">
        <v>3144</v>
      </c>
      <c r="G4041" t="s">
        <v>585</v>
      </c>
      <c r="H4041" t="s">
        <v>175</v>
      </c>
      <c r="I4041" t="s">
        <v>129</v>
      </c>
      <c r="J4041" t="s">
        <v>37</v>
      </c>
      <c r="K4041" t="s">
        <v>586</v>
      </c>
      <c r="L4041" t="s">
        <v>39</v>
      </c>
      <c r="M4041">
        <v>9208300</v>
      </c>
      <c r="N4041">
        <v>0</v>
      </c>
      <c r="O4041">
        <v>9208300</v>
      </c>
      <c r="P4041">
        <v>0</v>
      </c>
      <c r="Q4041" t="s">
        <v>807</v>
      </c>
      <c r="R4041" t="s">
        <v>6147</v>
      </c>
      <c r="S4041" t="s">
        <v>6148</v>
      </c>
      <c r="T4041" t="s">
        <v>588</v>
      </c>
      <c r="U4041" t="s">
        <v>6149</v>
      </c>
      <c r="V4041" t="s">
        <v>6150</v>
      </c>
      <c r="W4041" t="s">
        <v>588</v>
      </c>
      <c r="X4041" t="str">
        <f t="shared" si="63"/>
        <v>Funcionamiento</v>
      </c>
      <c r="Y4041" t="s">
        <v>585</v>
      </c>
    </row>
    <row r="4042" spans="1:25" x14ac:dyDescent="0.2">
      <c r="A4042" t="s">
        <v>6151</v>
      </c>
      <c r="B4042" t="s">
        <v>3332</v>
      </c>
      <c r="C4042" s="71" t="s">
        <v>6152</v>
      </c>
      <c r="D4042" t="s">
        <v>583</v>
      </c>
      <c r="E4042" t="s">
        <v>584</v>
      </c>
      <c r="F4042" t="s">
        <v>5606</v>
      </c>
      <c r="G4042" t="s">
        <v>628</v>
      </c>
      <c r="H4042" t="s">
        <v>459</v>
      </c>
      <c r="I4042" t="s">
        <v>494</v>
      </c>
      <c r="J4042" t="s">
        <v>37</v>
      </c>
      <c r="K4042" t="s">
        <v>586</v>
      </c>
      <c r="L4042" t="s">
        <v>39</v>
      </c>
      <c r="M4042">
        <v>80634026</v>
      </c>
      <c r="N4042">
        <v>-8552094</v>
      </c>
      <c r="O4042">
        <v>72081932</v>
      </c>
      <c r="P4042">
        <v>0</v>
      </c>
      <c r="Q4042" t="s">
        <v>808</v>
      </c>
      <c r="R4042" t="s">
        <v>3466</v>
      </c>
      <c r="S4042" t="s">
        <v>6153</v>
      </c>
      <c r="T4042" t="s">
        <v>6154</v>
      </c>
      <c r="U4042" t="s">
        <v>9600</v>
      </c>
      <c r="V4042" t="s">
        <v>9601</v>
      </c>
      <c r="W4042" t="s">
        <v>588</v>
      </c>
      <c r="X4042" t="str">
        <f t="shared" si="63"/>
        <v>Inversión</v>
      </c>
      <c r="Y4042" t="s">
        <v>628</v>
      </c>
    </row>
    <row r="4043" spans="1:25" x14ac:dyDescent="0.2">
      <c r="A4043" t="s">
        <v>6025</v>
      </c>
      <c r="B4043" t="s">
        <v>3332</v>
      </c>
      <c r="C4043" s="71" t="s">
        <v>6155</v>
      </c>
      <c r="D4043" t="s">
        <v>583</v>
      </c>
      <c r="E4043" t="s">
        <v>584</v>
      </c>
      <c r="F4043" t="s">
        <v>3144</v>
      </c>
      <c r="G4043" t="s">
        <v>585</v>
      </c>
      <c r="H4043" t="s">
        <v>199</v>
      </c>
      <c r="I4043" t="s">
        <v>159</v>
      </c>
      <c r="J4043" t="s">
        <v>48</v>
      </c>
      <c r="K4043" t="s">
        <v>596</v>
      </c>
      <c r="L4043" t="s">
        <v>39</v>
      </c>
      <c r="M4043">
        <v>5000000</v>
      </c>
      <c r="N4043">
        <v>-5000000</v>
      </c>
      <c r="O4043">
        <v>0</v>
      </c>
      <c r="P4043">
        <v>0</v>
      </c>
      <c r="Q4043" t="s">
        <v>809</v>
      </c>
      <c r="R4043" t="s">
        <v>6156</v>
      </c>
      <c r="S4043" t="s">
        <v>6157</v>
      </c>
      <c r="T4043" t="s">
        <v>6158</v>
      </c>
      <c r="U4043" t="s">
        <v>6159</v>
      </c>
      <c r="V4043" t="s">
        <v>6160</v>
      </c>
      <c r="W4043" t="s">
        <v>588</v>
      </c>
      <c r="X4043" t="str">
        <f t="shared" si="63"/>
        <v>Inversión</v>
      </c>
      <c r="Y4043" t="s">
        <v>585</v>
      </c>
    </row>
    <row r="4044" spans="1:25" x14ac:dyDescent="0.2">
      <c r="A4044" t="s">
        <v>6025</v>
      </c>
      <c r="B4044" t="s">
        <v>3332</v>
      </c>
      <c r="C4044" s="71" t="s">
        <v>6155</v>
      </c>
      <c r="D4044" t="s">
        <v>583</v>
      </c>
      <c r="E4044" t="s">
        <v>584</v>
      </c>
      <c r="F4044" t="s">
        <v>3144</v>
      </c>
      <c r="G4044" t="s">
        <v>585</v>
      </c>
      <c r="H4044" t="s">
        <v>199</v>
      </c>
      <c r="I4044" t="s">
        <v>159</v>
      </c>
      <c r="J4044" t="s">
        <v>37</v>
      </c>
      <c r="K4044" t="s">
        <v>586</v>
      </c>
      <c r="L4044" t="s">
        <v>39</v>
      </c>
      <c r="M4044">
        <v>5000000</v>
      </c>
      <c r="N4044">
        <v>-4895799</v>
      </c>
      <c r="O4044">
        <v>104201</v>
      </c>
      <c r="P4044">
        <v>0</v>
      </c>
      <c r="Q4044" t="s">
        <v>809</v>
      </c>
      <c r="R4044" t="s">
        <v>6156</v>
      </c>
      <c r="S4044" t="s">
        <v>6157</v>
      </c>
      <c r="T4044" t="s">
        <v>6158</v>
      </c>
      <c r="U4044" t="s">
        <v>6159</v>
      </c>
      <c r="V4044" t="s">
        <v>6160</v>
      </c>
      <c r="W4044" t="s">
        <v>588</v>
      </c>
      <c r="X4044" t="str">
        <f t="shared" si="63"/>
        <v>Inversión</v>
      </c>
      <c r="Y4044" t="s">
        <v>585</v>
      </c>
    </row>
    <row r="4045" spans="1:25" x14ac:dyDescent="0.2">
      <c r="A4045" t="s">
        <v>5822</v>
      </c>
      <c r="B4045" t="s">
        <v>3332</v>
      </c>
      <c r="C4045" s="71" t="s">
        <v>6161</v>
      </c>
      <c r="D4045" t="s">
        <v>583</v>
      </c>
      <c r="E4045" t="s">
        <v>584</v>
      </c>
      <c r="F4045" t="s">
        <v>3144</v>
      </c>
      <c r="G4045" t="s">
        <v>585</v>
      </c>
      <c r="H4045" t="s">
        <v>446</v>
      </c>
      <c r="I4045" t="s">
        <v>513</v>
      </c>
      <c r="J4045" t="s">
        <v>37</v>
      </c>
      <c r="K4045" t="s">
        <v>586</v>
      </c>
      <c r="L4045" t="s">
        <v>39</v>
      </c>
      <c r="M4045">
        <v>4928100</v>
      </c>
      <c r="N4045">
        <v>3650000</v>
      </c>
      <c r="O4045">
        <v>8578100</v>
      </c>
      <c r="P4045">
        <v>810231</v>
      </c>
      <c r="Q4045" t="s">
        <v>810</v>
      </c>
      <c r="R4045" t="s">
        <v>6162</v>
      </c>
      <c r="S4045" t="s">
        <v>11777</v>
      </c>
      <c r="T4045" t="s">
        <v>11778</v>
      </c>
      <c r="U4045" t="s">
        <v>11779</v>
      </c>
      <c r="V4045" t="s">
        <v>9602</v>
      </c>
      <c r="W4045" t="s">
        <v>588</v>
      </c>
      <c r="X4045" t="str">
        <f t="shared" si="63"/>
        <v>Inversión</v>
      </c>
      <c r="Y4045" t="s">
        <v>585</v>
      </c>
    </row>
    <row r="4046" spans="1:25" x14ac:dyDescent="0.2">
      <c r="A4046" t="s">
        <v>5822</v>
      </c>
      <c r="B4046" t="s">
        <v>3332</v>
      </c>
      <c r="C4046" s="71" t="s">
        <v>6161</v>
      </c>
      <c r="D4046" t="s">
        <v>583</v>
      </c>
      <c r="E4046" t="s">
        <v>584</v>
      </c>
      <c r="F4046" t="s">
        <v>3144</v>
      </c>
      <c r="G4046" t="s">
        <v>585</v>
      </c>
      <c r="H4046" t="s">
        <v>446</v>
      </c>
      <c r="I4046" t="s">
        <v>513</v>
      </c>
      <c r="J4046" t="s">
        <v>48</v>
      </c>
      <c r="K4046" t="s">
        <v>596</v>
      </c>
      <c r="L4046" t="s">
        <v>39</v>
      </c>
      <c r="M4046">
        <v>4000000</v>
      </c>
      <c r="N4046">
        <v>-4000000</v>
      </c>
      <c r="O4046">
        <v>0</v>
      </c>
      <c r="P4046">
        <v>0</v>
      </c>
      <c r="Q4046" t="s">
        <v>810</v>
      </c>
      <c r="R4046" t="s">
        <v>6162</v>
      </c>
      <c r="S4046" t="s">
        <v>11777</v>
      </c>
      <c r="T4046" t="s">
        <v>11778</v>
      </c>
      <c r="U4046" t="s">
        <v>11779</v>
      </c>
      <c r="V4046" t="s">
        <v>9602</v>
      </c>
      <c r="W4046" t="s">
        <v>588</v>
      </c>
      <c r="X4046" t="str">
        <f t="shared" si="63"/>
        <v>Inversión</v>
      </c>
      <c r="Y4046" t="s">
        <v>585</v>
      </c>
    </row>
    <row r="4047" spans="1:25" x14ac:dyDescent="0.2">
      <c r="A4047" t="s">
        <v>5903</v>
      </c>
      <c r="B4047" t="s">
        <v>3757</v>
      </c>
      <c r="C4047" s="71" t="s">
        <v>6163</v>
      </c>
      <c r="D4047" t="s">
        <v>583</v>
      </c>
      <c r="E4047" t="s">
        <v>584</v>
      </c>
      <c r="F4047" t="s">
        <v>3740</v>
      </c>
      <c r="G4047" t="s">
        <v>629</v>
      </c>
      <c r="H4047" t="s">
        <v>366</v>
      </c>
      <c r="I4047" t="s">
        <v>507</v>
      </c>
      <c r="J4047" t="s">
        <v>37</v>
      </c>
      <c r="K4047" t="s">
        <v>586</v>
      </c>
      <c r="L4047" t="s">
        <v>39</v>
      </c>
      <c r="M4047">
        <v>76086000</v>
      </c>
      <c r="N4047">
        <v>7893836</v>
      </c>
      <c r="O4047">
        <v>83979836</v>
      </c>
      <c r="P4047">
        <v>0</v>
      </c>
      <c r="Q4047" t="s">
        <v>811</v>
      </c>
      <c r="R4047" t="s">
        <v>6009</v>
      </c>
      <c r="S4047" t="s">
        <v>6164</v>
      </c>
      <c r="T4047" t="s">
        <v>6165</v>
      </c>
      <c r="U4047" t="s">
        <v>11780</v>
      </c>
      <c r="V4047" t="s">
        <v>11781</v>
      </c>
      <c r="W4047" t="s">
        <v>588</v>
      </c>
      <c r="X4047" t="str">
        <f t="shared" si="63"/>
        <v>Inversión</v>
      </c>
      <c r="Y4047" t="s">
        <v>629</v>
      </c>
    </row>
    <row r="4048" spans="1:25" x14ac:dyDescent="0.2">
      <c r="A4048" t="s">
        <v>4339</v>
      </c>
      <c r="B4048" t="s">
        <v>3757</v>
      </c>
      <c r="C4048" s="71" t="s">
        <v>6166</v>
      </c>
      <c r="D4048" t="s">
        <v>583</v>
      </c>
      <c r="E4048" t="s">
        <v>584</v>
      </c>
      <c r="F4048" t="s">
        <v>5604</v>
      </c>
      <c r="G4048" t="s">
        <v>625</v>
      </c>
      <c r="H4048" t="s">
        <v>399</v>
      </c>
      <c r="I4048" t="s">
        <v>502</v>
      </c>
      <c r="J4048" t="s">
        <v>37</v>
      </c>
      <c r="K4048" t="s">
        <v>586</v>
      </c>
      <c r="L4048" t="s">
        <v>39</v>
      </c>
      <c r="M4048">
        <v>36667836</v>
      </c>
      <c r="N4048">
        <v>-2037102</v>
      </c>
      <c r="O4048">
        <v>34630734</v>
      </c>
      <c r="P4048">
        <v>2037102</v>
      </c>
      <c r="Q4048" t="s">
        <v>6167</v>
      </c>
      <c r="R4048" t="s">
        <v>6168</v>
      </c>
      <c r="S4048" t="s">
        <v>6169</v>
      </c>
      <c r="T4048" t="s">
        <v>6170</v>
      </c>
      <c r="U4048" t="s">
        <v>9603</v>
      </c>
      <c r="V4048" t="s">
        <v>9604</v>
      </c>
      <c r="W4048" t="s">
        <v>588</v>
      </c>
      <c r="X4048" t="str">
        <f t="shared" si="63"/>
        <v>Inversión</v>
      </c>
      <c r="Y4048" t="s">
        <v>625</v>
      </c>
    </row>
    <row r="4049" spans="1:25" x14ac:dyDescent="0.2">
      <c r="A4049" t="s">
        <v>5906</v>
      </c>
      <c r="B4049" t="s">
        <v>3757</v>
      </c>
      <c r="C4049" s="71" t="s">
        <v>6171</v>
      </c>
      <c r="D4049" t="s">
        <v>583</v>
      </c>
      <c r="E4049" t="s">
        <v>584</v>
      </c>
      <c r="F4049" t="s">
        <v>5604</v>
      </c>
      <c r="G4049" t="s">
        <v>625</v>
      </c>
      <c r="H4049" t="s">
        <v>399</v>
      </c>
      <c r="I4049" t="s">
        <v>502</v>
      </c>
      <c r="J4049" t="s">
        <v>37</v>
      </c>
      <c r="K4049" t="s">
        <v>586</v>
      </c>
      <c r="L4049" t="s">
        <v>39</v>
      </c>
      <c r="M4049">
        <v>36667836</v>
      </c>
      <c r="N4049">
        <v>543228</v>
      </c>
      <c r="O4049">
        <v>37211064</v>
      </c>
      <c r="P4049">
        <v>4074204</v>
      </c>
      <c r="Q4049" t="s">
        <v>735</v>
      </c>
      <c r="R4049" t="s">
        <v>4430</v>
      </c>
      <c r="S4049" t="s">
        <v>6172</v>
      </c>
      <c r="T4049" t="s">
        <v>6173</v>
      </c>
      <c r="U4049" t="s">
        <v>11782</v>
      </c>
      <c r="V4049" t="s">
        <v>11783</v>
      </c>
      <c r="W4049" t="s">
        <v>588</v>
      </c>
      <c r="X4049" t="str">
        <f t="shared" si="63"/>
        <v>Inversión</v>
      </c>
      <c r="Y4049" t="s">
        <v>625</v>
      </c>
    </row>
    <row r="4050" spans="1:25" x14ac:dyDescent="0.2">
      <c r="A4050" t="s">
        <v>6174</v>
      </c>
      <c r="B4050" t="s">
        <v>3757</v>
      </c>
      <c r="C4050" s="71" t="s">
        <v>6175</v>
      </c>
      <c r="D4050" t="s">
        <v>583</v>
      </c>
      <c r="E4050" t="s">
        <v>584</v>
      </c>
      <c r="F4050" t="s">
        <v>5604</v>
      </c>
      <c r="G4050" t="s">
        <v>625</v>
      </c>
      <c r="H4050" t="s">
        <v>399</v>
      </c>
      <c r="I4050" t="s">
        <v>502</v>
      </c>
      <c r="J4050" t="s">
        <v>37</v>
      </c>
      <c r="K4050" t="s">
        <v>586</v>
      </c>
      <c r="L4050" t="s">
        <v>39</v>
      </c>
      <c r="M4050">
        <v>18333918</v>
      </c>
      <c r="N4050">
        <v>-1493875</v>
      </c>
      <c r="O4050">
        <v>16840043</v>
      </c>
      <c r="P4050">
        <v>0</v>
      </c>
      <c r="Q4050" t="s">
        <v>812</v>
      </c>
      <c r="R4050" t="s">
        <v>6176</v>
      </c>
      <c r="S4050" t="s">
        <v>5360</v>
      </c>
      <c r="T4050" t="s">
        <v>6177</v>
      </c>
      <c r="U4050" t="s">
        <v>9605</v>
      </c>
      <c r="V4050" t="s">
        <v>9606</v>
      </c>
      <c r="W4050" t="s">
        <v>588</v>
      </c>
      <c r="X4050" t="str">
        <f t="shared" si="63"/>
        <v>Inversión</v>
      </c>
      <c r="Y4050" t="s">
        <v>625</v>
      </c>
    </row>
    <row r="4051" spans="1:25" x14ac:dyDescent="0.2">
      <c r="A4051" t="s">
        <v>6178</v>
      </c>
      <c r="B4051" t="s">
        <v>3757</v>
      </c>
      <c r="C4051" s="71" t="s">
        <v>6179</v>
      </c>
      <c r="D4051" t="s">
        <v>583</v>
      </c>
      <c r="E4051" t="s">
        <v>602</v>
      </c>
      <c r="F4051" t="s">
        <v>5604</v>
      </c>
      <c r="G4051" t="s">
        <v>625</v>
      </c>
      <c r="H4051" t="s">
        <v>399</v>
      </c>
      <c r="I4051" t="s">
        <v>502</v>
      </c>
      <c r="J4051" t="s">
        <v>37</v>
      </c>
      <c r="K4051" t="s">
        <v>586</v>
      </c>
      <c r="L4051" t="s">
        <v>39</v>
      </c>
      <c r="M4051">
        <v>23343057</v>
      </c>
      <c r="N4051">
        <v>-23343057</v>
      </c>
      <c r="O4051">
        <v>0</v>
      </c>
      <c r="P4051">
        <v>0</v>
      </c>
      <c r="Q4051" t="s">
        <v>813</v>
      </c>
      <c r="R4051" t="s">
        <v>3168</v>
      </c>
      <c r="S4051" t="s">
        <v>588</v>
      </c>
      <c r="T4051" t="s">
        <v>588</v>
      </c>
      <c r="U4051" t="s">
        <v>588</v>
      </c>
      <c r="V4051" t="s">
        <v>588</v>
      </c>
      <c r="W4051" t="s">
        <v>588</v>
      </c>
      <c r="X4051" t="str">
        <f t="shared" si="63"/>
        <v>Inversión</v>
      </c>
      <c r="Y4051" t="s">
        <v>625</v>
      </c>
    </row>
    <row r="4052" spans="1:25" x14ac:dyDescent="0.2">
      <c r="A4052" t="s">
        <v>5359</v>
      </c>
      <c r="B4052" t="s">
        <v>3757</v>
      </c>
      <c r="C4052" s="71" t="s">
        <v>6180</v>
      </c>
      <c r="D4052" t="s">
        <v>583</v>
      </c>
      <c r="E4052" t="s">
        <v>584</v>
      </c>
      <c r="F4052" t="s">
        <v>5604</v>
      </c>
      <c r="G4052" t="s">
        <v>625</v>
      </c>
      <c r="H4052" t="s">
        <v>399</v>
      </c>
      <c r="I4052" t="s">
        <v>502</v>
      </c>
      <c r="J4052" t="s">
        <v>37</v>
      </c>
      <c r="K4052" t="s">
        <v>586</v>
      </c>
      <c r="L4052" t="s">
        <v>39</v>
      </c>
      <c r="M4052">
        <v>23343057</v>
      </c>
      <c r="N4052">
        <v>778102</v>
      </c>
      <c r="O4052">
        <v>24121159</v>
      </c>
      <c r="P4052">
        <v>2593673</v>
      </c>
      <c r="Q4052" t="s">
        <v>6181</v>
      </c>
      <c r="R4052" t="s">
        <v>3830</v>
      </c>
      <c r="S4052" t="s">
        <v>4664</v>
      </c>
      <c r="T4052" t="s">
        <v>6182</v>
      </c>
      <c r="U4052" t="s">
        <v>9607</v>
      </c>
      <c r="V4052" t="s">
        <v>9608</v>
      </c>
      <c r="W4052" t="s">
        <v>588</v>
      </c>
      <c r="X4052" t="str">
        <f t="shared" si="63"/>
        <v>Inversión</v>
      </c>
      <c r="Y4052" t="s">
        <v>625</v>
      </c>
    </row>
    <row r="4053" spans="1:25" x14ac:dyDescent="0.2">
      <c r="A4053" t="s">
        <v>4888</v>
      </c>
      <c r="B4053" t="s">
        <v>3757</v>
      </c>
      <c r="C4053" s="71" t="s">
        <v>6183</v>
      </c>
      <c r="D4053" t="s">
        <v>583</v>
      </c>
      <c r="E4053" t="s">
        <v>584</v>
      </c>
      <c r="F4053" t="s">
        <v>5604</v>
      </c>
      <c r="G4053" t="s">
        <v>625</v>
      </c>
      <c r="H4053" t="s">
        <v>399</v>
      </c>
      <c r="I4053" t="s">
        <v>502</v>
      </c>
      <c r="J4053" t="s">
        <v>37</v>
      </c>
      <c r="K4053" t="s">
        <v>586</v>
      </c>
      <c r="L4053" t="s">
        <v>39</v>
      </c>
      <c r="M4053">
        <v>27303480</v>
      </c>
      <c r="N4053">
        <v>505620</v>
      </c>
      <c r="O4053">
        <v>27809100</v>
      </c>
      <c r="P4053">
        <v>0</v>
      </c>
      <c r="Q4053" t="s">
        <v>698</v>
      </c>
      <c r="R4053" t="s">
        <v>5162</v>
      </c>
      <c r="S4053" t="s">
        <v>6184</v>
      </c>
      <c r="T4053" t="s">
        <v>6185</v>
      </c>
      <c r="U4053" t="s">
        <v>9609</v>
      </c>
      <c r="V4053" t="s">
        <v>9610</v>
      </c>
      <c r="W4053" t="s">
        <v>588</v>
      </c>
      <c r="X4053" t="str">
        <f t="shared" si="63"/>
        <v>Inversión</v>
      </c>
      <c r="Y4053" t="s">
        <v>625</v>
      </c>
    </row>
    <row r="4054" spans="1:25" x14ac:dyDescent="0.2">
      <c r="A4054" t="s">
        <v>5311</v>
      </c>
      <c r="B4054" t="s">
        <v>3757</v>
      </c>
      <c r="C4054" s="71" t="s">
        <v>6186</v>
      </c>
      <c r="D4054" t="s">
        <v>583</v>
      </c>
      <c r="E4054" t="s">
        <v>602</v>
      </c>
      <c r="F4054" t="s">
        <v>5604</v>
      </c>
      <c r="G4054" t="s">
        <v>625</v>
      </c>
      <c r="H4054" t="s">
        <v>399</v>
      </c>
      <c r="I4054" t="s">
        <v>502</v>
      </c>
      <c r="J4054" t="s">
        <v>37</v>
      </c>
      <c r="K4054" t="s">
        <v>586</v>
      </c>
      <c r="L4054" t="s">
        <v>39</v>
      </c>
      <c r="M4054">
        <v>31807890</v>
      </c>
      <c r="N4054">
        <v>-31807890</v>
      </c>
      <c r="O4054">
        <v>0</v>
      </c>
      <c r="P4054">
        <v>0</v>
      </c>
      <c r="Q4054" t="s">
        <v>814</v>
      </c>
      <c r="R4054" t="s">
        <v>5512</v>
      </c>
      <c r="S4054" t="s">
        <v>588</v>
      </c>
      <c r="T4054" t="s">
        <v>588</v>
      </c>
      <c r="U4054" t="s">
        <v>588</v>
      </c>
      <c r="V4054" t="s">
        <v>588</v>
      </c>
      <c r="W4054" t="s">
        <v>588</v>
      </c>
      <c r="X4054" t="str">
        <f t="shared" si="63"/>
        <v>Inversión</v>
      </c>
      <c r="Y4054" t="s">
        <v>625</v>
      </c>
    </row>
    <row r="4055" spans="1:25" x14ac:dyDescent="0.2">
      <c r="A4055" t="s">
        <v>4856</v>
      </c>
      <c r="B4055" t="s">
        <v>3757</v>
      </c>
      <c r="C4055" s="71" t="s">
        <v>6187</v>
      </c>
      <c r="D4055" t="s">
        <v>583</v>
      </c>
      <c r="E4055" t="s">
        <v>644</v>
      </c>
      <c r="F4055" t="s">
        <v>5604</v>
      </c>
      <c r="G4055" t="s">
        <v>625</v>
      </c>
      <c r="H4055" t="s">
        <v>399</v>
      </c>
      <c r="I4055" t="s">
        <v>502</v>
      </c>
      <c r="J4055" t="s">
        <v>37</v>
      </c>
      <c r="K4055" t="s">
        <v>586</v>
      </c>
      <c r="L4055" t="s">
        <v>39</v>
      </c>
      <c r="M4055">
        <v>43483320</v>
      </c>
      <c r="N4055">
        <v>-43483320</v>
      </c>
      <c r="O4055">
        <v>0</v>
      </c>
      <c r="P4055">
        <v>0</v>
      </c>
      <c r="Q4055" t="s">
        <v>6188</v>
      </c>
      <c r="R4055" t="s">
        <v>5739</v>
      </c>
      <c r="S4055" t="s">
        <v>588</v>
      </c>
      <c r="T4055" t="s">
        <v>588</v>
      </c>
      <c r="U4055" t="s">
        <v>588</v>
      </c>
      <c r="V4055" t="s">
        <v>588</v>
      </c>
      <c r="W4055" t="s">
        <v>588</v>
      </c>
      <c r="X4055" t="str">
        <f t="shared" si="63"/>
        <v>Inversión</v>
      </c>
      <c r="Y4055" t="s">
        <v>625</v>
      </c>
    </row>
    <row r="4056" spans="1:25" x14ac:dyDescent="0.2">
      <c r="A4056" t="s">
        <v>6189</v>
      </c>
      <c r="B4056" t="s">
        <v>3757</v>
      </c>
      <c r="C4056" s="71" t="s">
        <v>6190</v>
      </c>
      <c r="D4056" t="s">
        <v>583</v>
      </c>
      <c r="E4056" t="s">
        <v>584</v>
      </c>
      <c r="F4056" t="s">
        <v>5604</v>
      </c>
      <c r="G4056" t="s">
        <v>625</v>
      </c>
      <c r="H4056" t="s">
        <v>399</v>
      </c>
      <c r="I4056" t="s">
        <v>502</v>
      </c>
      <c r="J4056" t="s">
        <v>37</v>
      </c>
      <c r="K4056" t="s">
        <v>586</v>
      </c>
      <c r="L4056" t="s">
        <v>39</v>
      </c>
      <c r="M4056">
        <v>44720720</v>
      </c>
      <c r="N4056">
        <v>0</v>
      </c>
      <c r="O4056">
        <v>44720720</v>
      </c>
      <c r="P4056">
        <v>0</v>
      </c>
      <c r="Q4056" t="s">
        <v>815</v>
      </c>
      <c r="R4056" t="s">
        <v>5940</v>
      </c>
      <c r="S4056" t="s">
        <v>6191</v>
      </c>
      <c r="T4056" t="s">
        <v>6192</v>
      </c>
      <c r="U4056" t="s">
        <v>9611</v>
      </c>
      <c r="V4056" t="s">
        <v>9612</v>
      </c>
      <c r="W4056" t="s">
        <v>588</v>
      </c>
      <c r="X4056" t="str">
        <f t="shared" si="63"/>
        <v>Inversión</v>
      </c>
      <c r="Y4056" t="s">
        <v>625</v>
      </c>
    </row>
    <row r="4057" spans="1:25" x14ac:dyDescent="0.2">
      <c r="A4057" t="s">
        <v>5448</v>
      </c>
      <c r="B4057" t="s">
        <v>3757</v>
      </c>
      <c r="C4057" s="71" t="s">
        <v>6193</v>
      </c>
      <c r="D4057" t="s">
        <v>583</v>
      </c>
      <c r="E4057" t="s">
        <v>584</v>
      </c>
      <c r="F4057" t="s">
        <v>5604</v>
      </c>
      <c r="G4057" t="s">
        <v>625</v>
      </c>
      <c r="H4057" t="s">
        <v>395</v>
      </c>
      <c r="I4057" t="s">
        <v>506</v>
      </c>
      <c r="J4057" t="s">
        <v>37</v>
      </c>
      <c r="K4057" t="s">
        <v>586</v>
      </c>
      <c r="L4057" t="s">
        <v>39</v>
      </c>
      <c r="M4057">
        <v>33820360</v>
      </c>
      <c r="N4057">
        <v>5475677.3300000001</v>
      </c>
      <c r="O4057">
        <v>39296037.329999998</v>
      </c>
      <c r="P4057">
        <v>0</v>
      </c>
      <c r="Q4057" t="s">
        <v>816</v>
      </c>
      <c r="R4057" t="s">
        <v>5012</v>
      </c>
      <c r="S4057" t="s">
        <v>6194</v>
      </c>
      <c r="T4057" t="s">
        <v>6195</v>
      </c>
      <c r="U4057" t="s">
        <v>9613</v>
      </c>
      <c r="V4057" t="s">
        <v>9614</v>
      </c>
      <c r="W4057" t="s">
        <v>588</v>
      </c>
      <c r="X4057" t="str">
        <f t="shared" si="63"/>
        <v>Inversión</v>
      </c>
      <c r="Y4057" t="s">
        <v>625</v>
      </c>
    </row>
    <row r="4058" spans="1:25" x14ac:dyDescent="0.2">
      <c r="A4058" t="s">
        <v>6196</v>
      </c>
      <c r="B4058" t="s">
        <v>3757</v>
      </c>
      <c r="C4058" s="71" t="s">
        <v>6197</v>
      </c>
      <c r="D4058" t="s">
        <v>583</v>
      </c>
      <c r="E4058" t="s">
        <v>584</v>
      </c>
      <c r="F4058" t="s">
        <v>5604</v>
      </c>
      <c r="G4058" t="s">
        <v>625</v>
      </c>
      <c r="H4058" t="s">
        <v>395</v>
      </c>
      <c r="I4058" t="s">
        <v>506</v>
      </c>
      <c r="J4058" t="s">
        <v>37</v>
      </c>
      <c r="K4058" t="s">
        <v>586</v>
      </c>
      <c r="L4058" t="s">
        <v>39</v>
      </c>
      <c r="M4058">
        <v>50310810</v>
      </c>
      <c r="N4058">
        <v>-5590090</v>
      </c>
      <c r="O4058">
        <v>44720720</v>
      </c>
      <c r="P4058">
        <v>0</v>
      </c>
      <c r="Q4058" t="s">
        <v>817</v>
      </c>
      <c r="R4058" t="s">
        <v>6026</v>
      </c>
      <c r="S4058" t="s">
        <v>4867</v>
      </c>
      <c r="T4058" t="s">
        <v>6198</v>
      </c>
      <c r="U4058" t="s">
        <v>9615</v>
      </c>
      <c r="V4058" t="s">
        <v>9616</v>
      </c>
      <c r="W4058" t="s">
        <v>588</v>
      </c>
      <c r="X4058" t="str">
        <f t="shared" si="63"/>
        <v>Inversión</v>
      </c>
      <c r="Y4058" t="s">
        <v>625</v>
      </c>
    </row>
    <row r="4059" spans="1:25" x14ac:dyDescent="0.2">
      <c r="A4059" t="s">
        <v>6199</v>
      </c>
      <c r="B4059" t="s">
        <v>3757</v>
      </c>
      <c r="C4059" s="71" t="s">
        <v>6200</v>
      </c>
      <c r="D4059" t="s">
        <v>583</v>
      </c>
      <c r="E4059" t="s">
        <v>584</v>
      </c>
      <c r="F4059" t="s">
        <v>5604</v>
      </c>
      <c r="G4059" t="s">
        <v>625</v>
      </c>
      <c r="H4059" t="s">
        <v>395</v>
      </c>
      <c r="I4059" t="s">
        <v>506</v>
      </c>
      <c r="J4059" t="s">
        <v>37</v>
      </c>
      <c r="K4059" t="s">
        <v>586</v>
      </c>
      <c r="L4059" t="s">
        <v>39</v>
      </c>
      <c r="M4059">
        <v>37254078</v>
      </c>
      <c r="N4059">
        <v>-2759561</v>
      </c>
      <c r="O4059">
        <v>34494517</v>
      </c>
      <c r="P4059">
        <v>0</v>
      </c>
      <c r="Q4059" t="s">
        <v>818</v>
      </c>
      <c r="R4059" t="s">
        <v>4866</v>
      </c>
      <c r="S4059" t="s">
        <v>6201</v>
      </c>
      <c r="T4059" t="s">
        <v>6202</v>
      </c>
      <c r="U4059" t="s">
        <v>9617</v>
      </c>
      <c r="V4059" t="s">
        <v>9618</v>
      </c>
      <c r="W4059" t="s">
        <v>588</v>
      </c>
      <c r="X4059" t="str">
        <f t="shared" si="63"/>
        <v>Inversión</v>
      </c>
      <c r="Y4059" t="s">
        <v>625</v>
      </c>
    </row>
    <row r="4060" spans="1:25" x14ac:dyDescent="0.2">
      <c r="A4060" t="s">
        <v>6203</v>
      </c>
      <c r="B4060" t="s">
        <v>3757</v>
      </c>
      <c r="C4060" s="71" t="s">
        <v>6204</v>
      </c>
      <c r="D4060" t="s">
        <v>583</v>
      </c>
      <c r="E4060" t="s">
        <v>584</v>
      </c>
      <c r="F4060" t="s">
        <v>5604</v>
      </c>
      <c r="G4060" t="s">
        <v>625</v>
      </c>
      <c r="H4060" t="s">
        <v>395</v>
      </c>
      <c r="I4060" t="s">
        <v>506</v>
      </c>
      <c r="J4060" t="s">
        <v>37</v>
      </c>
      <c r="K4060" t="s">
        <v>586</v>
      </c>
      <c r="L4060" t="s">
        <v>39</v>
      </c>
      <c r="M4060">
        <v>37254078</v>
      </c>
      <c r="N4060">
        <v>-2621583</v>
      </c>
      <c r="O4060">
        <v>34632495</v>
      </c>
      <c r="P4060">
        <v>0</v>
      </c>
      <c r="Q4060" t="s">
        <v>819</v>
      </c>
      <c r="R4060" t="s">
        <v>3836</v>
      </c>
      <c r="S4060" t="s">
        <v>6205</v>
      </c>
      <c r="T4060" t="s">
        <v>6206</v>
      </c>
      <c r="U4060" t="s">
        <v>9619</v>
      </c>
      <c r="V4060" t="s">
        <v>9620</v>
      </c>
      <c r="W4060" t="s">
        <v>588</v>
      </c>
      <c r="X4060" t="str">
        <f t="shared" si="63"/>
        <v>Inversión</v>
      </c>
      <c r="Y4060" t="s">
        <v>625</v>
      </c>
    </row>
    <row r="4061" spans="1:25" x14ac:dyDescent="0.2">
      <c r="A4061" t="s">
        <v>6207</v>
      </c>
      <c r="B4061" t="s">
        <v>3757</v>
      </c>
      <c r="C4061" s="71" t="s">
        <v>6208</v>
      </c>
      <c r="D4061" t="s">
        <v>583</v>
      </c>
      <c r="E4061" t="s">
        <v>584</v>
      </c>
      <c r="F4061" t="s">
        <v>5604</v>
      </c>
      <c r="G4061" t="s">
        <v>625</v>
      </c>
      <c r="H4061" t="s">
        <v>395</v>
      </c>
      <c r="I4061" t="s">
        <v>506</v>
      </c>
      <c r="J4061" t="s">
        <v>37</v>
      </c>
      <c r="K4061" t="s">
        <v>586</v>
      </c>
      <c r="L4061" t="s">
        <v>39</v>
      </c>
      <c r="M4061">
        <v>23343057</v>
      </c>
      <c r="N4061">
        <v>-1296836</v>
      </c>
      <c r="O4061">
        <v>22046221</v>
      </c>
      <c r="P4061">
        <v>0</v>
      </c>
      <c r="Q4061" t="s">
        <v>820</v>
      </c>
      <c r="R4061" t="s">
        <v>3511</v>
      </c>
      <c r="S4061" t="s">
        <v>6209</v>
      </c>
      <c r="T4061" t="s">
        <v>6210</v>
      </c>
      <c r="U4061" t="s">
        <v>9621</v>
      </c>
      <c r="V4061" t="s">
        <v>9622</v>
      </c>
      <c r="W4061" t="s">
        <v>588</v>
      </c>
      <c r="X4061" t="str">
        <f t="shared" si="63"/>
        <v>Inversión</v>
      </c>
      <c r="Y4061" t="s">
        <v>625</v>
      </c>
    </row>
    <row r="4062" spans="1:25" x14ac:dyDescent="0.2">
      <c r="A4062" t="s">
        <v>5309</v>
      </c>
      <c r="B4062" t="s">
        <v>3757</v>
      </c>
      <c r="C4062" s="71" t="s">
        <v>6211</v>
      </c>
      <c r="D4062" t="s">
        <v>583</v>
      </c>
      <c r="E4062" t="s">
        <v>584</v>
      </c>
      <c r="F4062" t="s">
        <v>5604</v>
      </c>
      <c r="G4062" t="s">
        <v>625</v>
      </c>
      <c r="H4062" t="s">
        <v>395</v>
      </c>
      <c r="I4062" t="s">
        <v>506</v>
      </c>
      <c r="J4062" t="s">
        <v>37</v>
      </c>
      <c r="K4062" t="s">
        <v>586</v>
      </c>
      <c r="L4062" t="s">
        <v>39</v>
      </c>
      <c r="M4062">
        <v>186270390</v>
      </c>
      <c r="N4062">
        <v>-20696710</v>
      </c>
      <c r="O4062">
        <v>165573680</v>
      </c>
      <c r="P4062">
        <v>0</v>
      </c>
      <c r="Q4062" t="s">
        <v>821</v>
      </c>
      <c r="R4062" t="s">
        <v>6212</v>
      </c>
      <c r="S4062" t="s">
        <v>6213</v>
      </c>
      <c r="T4062" t="s">
        <v>6214</v>
      </c>
      <c r="U4062" t="s">
        <v>9623</v>
      </c>
      <c r="V4062" t="s">
        <v>9624</v>
      </c>
      <c r="W4062" t="s">
        <v>588</v>
      </c>
      <c r="X4062" t="str">
        <f t="shared" si="63"/>
        <v>Inversión</v>
      </c>
      <c r="Y4062" t="s">
        <v>625</v>
      </c>
    </row>
    <row r="4063" spans="1:25" x14ac:dyDescent="0.2">
      <c r="A4063" t="s">
        <v>6215</v>
      </c>
      <c r="B4063" t="s">
        <v>3757</v>
      </c>
      <c r="C4063" s="71" t="s">
        <v>6216</v>
      </c>
      <c r="D4063" t="s">
        <v>583</v>
      </c>
      <c r="E4063" t="s">
        <v>584</v>
      </c>
      <c r="F4063" t="s">
        <v>5604</v>
      </c>
      <c r="G4063" t="s">
        <v>625</v>
      </c>
      <c r="H4063" t="s">
        <v>395</v>
      </c>
      <c r="I4063" t="s">
        <v>506</v>
      </c>
      <c r="J4063" t="s">
        <v>37</v>
      </c>
      <c r="K4063" t="s">
        <v>586</v>
      </c>
      <c r="L4063" t="s">
        <v>39</v>
      </c>
      <c r="M4063">
        <v>37254078</v>
      </c>
      <c r="N4063">
        <v>-4139342</v>
      </c>
      <c r="O4063">
        <v>33114736</v>
      </c>
      <c r="P4063">
        <v>0</v>
      </c>
      <c r="Q4063" t="s">
        <v>822</v>
      </c>
      <c r="R4063" t="s">
        <v>6217</v>
      </c>
      <c r="S4063" t="s">
        <v>6218</v>
      </c>
      <c r="T4063" t="s">
        <v>6219</v>
      </c>
      <c r="U4063" t="s">
        <v>9625</v>
      </c>
      <c r="V4063" t="s">
        <v>9626</v>
      </c>
      <c r="W4063" t="s">
        <v>588</v>
      </c>
      <c r="X4063" t="str">
        <f t="shared" si="63"/>
        <v>Inversión</v>
      </c>
      <c r="Y4063" t="s">
        <v>625</v>
      </c>
    </row>
    <row r="4064" spans="1:25" x14ac:dyDescent="0.2">
      <c r="A4064" t="s">
        <v>4841</v>
      </c>
      <c r="B4064" t="s">
        <v>3757</v>
      </c>
      <c r="C4064" s="71" t="s">
        <v>6220</v>
      </c>
      <c r="D4064" t="s">
        <v>583</v>
      </c>
      <c r="E4064" t="s">
        <v>584</v>
      </c>
      <c r="F4064" t="s">
        <v>5604</v>
      </c>
      <c r="G4064" t="s">
        <v>625</v>
      </c>
      <c r="H4064" t="s">
        <v>395</v>
      </c>
      <c r="I4064" t="s">
        <v>506</v>
      </c>
      <c r="J4064" t="s">
        <v>37</v>
      </c>
      <c r="K4064" t="s">
        <v>586</v>
      </c>
      <c r="L4064" t="s">
        <v>39</v>
      </c>
      <c r="M4064">
        <v>27303480</v>
      </c>
      <c r="N4064">
        <v>-1921356</v>
      </c>
      <c r="O4064">
        <v>25382124</v>
      </c>
      <c r="P4064">
        <v>0</v>
      </c>
      <c r="Q4064" t="s">
        <v>823</v>
      </c>
      <c r="R4064" t="s">
        <v>6221</v>
      </c>
      <c r="S4064" t="s">
        <v>6222</v>
      </c>
      <c r="T4064" t="s">
        <v>6223</v>
      </c>
      <c r="U4064" t="s">
        <v>9627</v>
      </c>
      <c r="V4064" t="s">
        <v>9628</v>
      </c>
      <c r="W4064" t="s">
        <v>588</v>
      </c>
      <c r="X4064" t="str">
        <f t="shared" si="63"/>
        <v>Inversión</v>
      </c>
      <c r="Y4064" t="s">
        <v>625</v>
      </c>
    </row>
    <row r="4065" spans="1:25" x14ac:dyDescent="0.2">
      <c r="A4065" t="s">
        <v>6224</v>
      </c>
      <c r="B4065" t="s">
        <v>3757</v>
      </c>
      <c r="C4065" s="71" t="s">
        <v>6225</v>
      </c>
      <c r="D4065" t="s">
        <v>583</v>
      </c>
      <c r="E4065" t="s">
        <v>584</v>
      </c>
      <c r="F4065" t="s">
        <v>5604</v>
      </c>
      <c r="G4065" t="s">
        <v>625</v>
      </c>
      <c r="H4065" t="s">
        <v>395</v>
      </c>
      <c r="I4065" t="s">
        <v>506</v>
      </c>
      <c r="J4065" t="s">
        <v>37</v>
      </c>
      <c r="K4065" t="s">
        <v>586</v>
      </c>
      <c r="L4065" t="s">
        <v>39</v>
      </c>
      <c r="M4065">
        <v>111762234</v>
      </c>
      <c r="N4065">
        <v>-6622947</v>
      </c>
      <c r="O4065">
        <v>105139287</v>
      </c>
      <c r="P4065">
        <v>0</v>
      </c>
      <c r="Q4065" t="s">
        <v>824</v>
      </c>
      <c r="R4065" t="s">
        <v>6226</v>
      </c>
      <c r="S4065" t="s">
        <v>6227</v>
      </c>
      <c r="T4065" t="s">
        <v>6228</v>
      </c>
      <c r="U4065" t="s">
        <v>9629</v>
      </c>
      <c r="V4065" t="s">
        <v>9630</v>
      </c>
      <c r="W4065" t="s">
        <v>588</v>
      </c>
      <c r="X4065" t="str">
        <f t="shared" si="63"/>
        <v>Inversión</v>
      </c>
      <c r="Y4065" t="s">
        <v>625</v>
      </c>
    </row>
    <row r="4066" spans="1:25" x14ac:dyDescent="0.2">
      <c r="A4066" t="s">
        <v>6229</v>
      </c>
      <c r="B4066" t="s">
        <v>3757</v>
      </c>
      <c r="C4066" s="71" t="s">
        <v>6230</v>
      </c>
      <c r="D4066" t="s">
        <v>583</v>
      </c>
      <c r="E4066" t="s">
        <v>602</v>
      </c>
      <c r="F4066" t="s">
        <v>5604</v>
      </c>
      <c r="G4066" t="s">
        <v>625</v>
      </c>
      <c r="H4066" t="s">
        <v>395</v>
      </c>
      <c r="I4066" t="s">
        <v>506</v>
      </c>
      <c r="J4066" t="s">
        <v>37</v>
      </c>
      <c r="K4066" t="s">
        <v>586</v>
      </c>
      <c r="L4066" t="s">
        <v>39</v>
      </c>
      <c r="M4066">
        <v>8000000</v>
      </c>
      <c r="N4066">
        <v>-8000000</v>
      </c>
      <c r="O4066">
        <v>0</v>
      </c>
      <c r="P4066">
        <v>0</v>
      </c>
      <c r="Q4066" t="s">
        <v>825</v>
      </c>
      <c r="R4066" t="s">
        <v>6231</v>
      </c>
      <c r="S4066" t="s">
        <v>588</v>
      </c>
      <c r="T4066" t="s">
        <v>588</v>
      </c>
      <c r="U4066" t="s">
        <v>588</v>
      </c>
      <c r="V4066" t="s">
        <v>588</v>
      </c>
      <c r="W4066" t="s">
        <v>588</v>
      </c>
      <c r="X4066" t="str">
        <f t="shared" si="63"/>
        <v>Inversión</v>
      </c>
      <c r="Y4066" t="s">
        <v>625</v>
      </c>
    </row>
    <row r="4067" spans="1:25" x14ac:dyDescent="0.2">
      <c r="A4067" t="s">
        <v>4817</v>
      </c>
      <c r="B4067" t="s">
        <v>3757</v>
      </c>
      <c r="C4067" s="71" t="s">
        <v>6232</v>
      </c>
      <c r="D4067" t="s">
        <v>583</v>
      </c>
      <c r="E4067" t="s">
        <v>584</v>
      </c>
      <c r="F4067" t="s">
        <v>3144</v>
      </c>
      <c r="G4067" t="s">
        <v>585</v>
      </c>
      <c r="H4067" t="s">
        <v>634</v>
      </c>
      <c r="I4067" t="s">
        <v>5620</v>
      </c>
      <c r="J4067" t="s">
        <v>37</v>
      </c>
      <c r="K4067" t="s">
        <v>586</v>
      </c>
      <c r="L4067" t="s">
        <v>39</v>
      </c>
      <c r="M4067">
        <v>300000000</v>
      </c>
      <c r="N4067">
        <v>0</v>
      </c>
      <c r="O4067">
        <v>300000000</v>
      </c>
      <c r="P4067">
        <v>0</v>
      </c>
      <c r="Q4067" t="s">
        <v>6233</v>
      </c>
      <c r="R4067" t="s">
        <v>6234</v>
      </c>
      <c r="S4067" t="s">
        <v>4854</v>
      </c>
      <c r="T4067" t="s">
        <v>6235</v>
      </c>
      <c r="U4067" t="s">
        <v>6236</v>
      </c>
      <c r="V4067" t="s">
        <v>6237</v>
      </c>
      <c r="W4067" t="s">
        <v>588</v>
      </c>
      <c r="X4067" t="str">
        <f t="shared" si="63"/>
        <v>Funcionamiento</v>
      </c>
      <c r="Y4067" t="s">
        <v>585</v>
      </c>
    </row>
    <row r="4068" spans="1:25" x14ac:dyDescent="0.2">
      <c r="A4068" t="s">
        <v>6238</v>
      </c>
      <c r="B4068" t="s">
        <v>4214</v>
      </c>
      <c r="C4068" s="71" t="s">
        <v>6239</v>
      </c>
      <c r="D4068" t="s">
        <v>583</v>
      </c>
      <c r="E4068" t="s">
        <v>584</v>
      </c>
      <c r="F4068" t="s">
        <v>3144</v>
      </c>
      <c r="G4068" t="s">
        <v>585</v>
      </c>
      <c r="H4068" t="s">
        <v>438</v>
      </c>
      <c r="I4068" t="s">
        <v>508</v>
      </c>
      <c r="J4068" t="s">
        <v>37</v>
      </c>
      <c r="K4068" t="s">
        <v>586</v>
      </c>
      <c r="L4068" t="s">
        <v>39</v>
      </c>
      <c r="M4068">
        <v>0</v>
      </c>
      <c r="N4068">
        <v>4766618</v>
      </c>
      <c r="O4068">
        <v>4766618</v>
      </c>
      <c r="P4068">
        <v>3369643</v>
      </c>
      <c r="Q4068" t="s">
        <v>6240</v>
      </c>
      <c r="R4068" t="s">
        <v>6241</v>
      </c>
      <c r="S4068" t="s">
        <v>11784</v>
      </c>
      <c r="T4068" t="s">
        <v>11785</v>
      </c>
      <c r="U4068" t="s">
        <v>11786</v>
      </c>
      <c r="V4068" t="s">
        <v>11787</v>
      </c>
      <c r="W4068" t="s">
        <v>6242</v>
      </c>
      <c r="X4068" t="str">
        <f t="shared" si="63"/>
        <v>Inversión</v>
      </c>
      <c r="Y4068" t="s">
        <v>585</v>
      </c>
    </row>
    <row r="4069" spans="1:25" x14ac:dyDescent="0.2">
      <c r="A4069" t="s">
        <v>6238</v>
      </c>
      <c r="B4069" t="s">
        <v>4214</v>
      </c>
      <c r="C4069" s="71" t="s">
        <v>6239</v>
      </c>
      <c r="D4069" t="s">
        <v>583</v>
      </c>
      <c r="E4069" t="s">
        <v>584</v>
      </c>
      <c r="F4069" t="s">
        <v>3144</v>
      </c>
      <c r="G4069" t="s">
        <v>585</v>
      </c>
      <c r="H4069" t="s">
        <v>438</v>
      </c>
      <c r="I4069" t="s">
        <v>508</v>
      </c>
      <c r="J4069" t="s">
        <v>48</v>
      </c>
      <c r="K4069" t="s">
        <v>596</v>
      </c>
      <c r="L4069" t="s">
        <v>39</v>
      </c>
      <c r="M4069">
        <v>11551798</v>
      </c>
      <c r="N4069">
        <v>-4424869</v>
      </c>
      <c r="O4069">
        <v>7126929</v>
      </c>
      <c r="P4069">
        <v>0</v>
      </c>
      <c r="Q4069" t="s">
        <v>6240</v>
      </c>
      <c r="R4069" t="s">
        <v>6241</v>
      </c>
      <c r="S4069" t="s">
        <v>11784</v>
      </c>
      <c r="T4069" t="s">
        <v>11785</v>
      </c>
      <c r="U4069" t="s">
        <v>11786</v>
      </c>
      <c r="V4069" t="s">
        <v>11787</v>
      </c>
      <c r="W4069" t="s">
        <v>6242</v>
      </c>
      <c r="X4069" t="str">
        <f t="shared" si="63"/>
        <v>Inversión</v>
      </c>
      <c r="Y4069" t="s">
        <v>585</v>
      </c>
    </row>
    <row r="4070" spans="1:25" x14ac:dyDescent="0.2">
      <c r="A4070" t="s">
        <v>5665</v>
      </c>
      <c r="B4070" t="s">
        <v>3614</v>
      </c>
      <c r="C4070" s="71" t="s">
        <v>6243</v>
      </c>
      <c r="D4070" t="s">
        <v>583</v>
      </c>
      <c r="E4070" t="s">
        <v>584</v>
      </c>
      <c r="F4070" t="s">
        <v>3144</v>
      </c>
      <c r="G4070" t="s">
        <v>585</v>
      </c>
      <c r="H4070" t="s">
        <v>608</v>
      </c>
      <c r="I4070" t="s">
        <v>609</v>
      </c>
      <c r="J4070" t="s">
        <v>37</v>
      </c>
      <c r="K4070" t="s">
        <v>586</v>
      </c>
      <c r="L4070" t="s">
        <v>39</v>
      </c>
      <c r="M4070">
        <v>365603</v>
      </c>
      <c r="N4070">
        <v>-365603</v>
      </c>
      <c r="O4070">
        <v>0</v>
      </c>
      <c r="P4070">
        <v>0</v>
      </c>
      <c r="Q4070" t="s">
        <v>826</v>
      </c>
      <c r="R4070" t="s">
        <v>6133</v>
      </c>
      <c r="S4070" t="s">
        <v>6244</v>
      </c>
      <c r="T4070" t="s">
        <v>6245</v>
      </c>
      <c r="U4070" t="s">
        <v>6246</v>
      </c>
      <c r="V4070" t="s">
        <v>6247</v>
      </c>
      <c r="W4070" t="s">
        <v>588</v>
      </c>
      <c r="X4070" t="str">
        <f t="shared" si="63"/>
        <v>Funcionamiento</v>
      </c>
      <c r="Y4070" t="s">
        <v>585</v>
      </c>
    </row>
    <row r="4071" spans="1:25" x14ac:dyDescent="0.2">
      <c r="A4071" t="s">
        <v>5665</v>
      </c>
      <c r="B4071" t="s">
        <v>3614</v>
      </c>
      <c r="C4071" s="71" t="s">
        <v>6243</v>
      </c>
      <c r="D4071" t="s">
        <v>583</v>
      </c>
      <c r="E4071" t="s">
        <v>584</v>
      </c>
      <c r="F4071" t="s">
        <v>3144</v>
      </c>
      <c r="G4071" t="s">
        <v>585</v>
      </c>
      <c r="H4071" t="s">
        <v>608</v>
      </c>
      <c r="I4071" t="s">
        <v>609</v>
      </c>
      <c r="J4071" t="s">
        <v>48</v>
      </c>
      <c r="K4071" t="s">
        <v>596</v>
      </c>
      <c r="L4071" t="s">
        <v>39</v>
      </c>
      <c r="M4071">
        <v>0</v>
      </c>
      <c r="N4071">
        <v>261402</v>
      </c>
      <c r="O4071">
        <v>261402</v>
      </c>
      <c r="P4071">
        <v>0</v>
      </c>
      <c r="Q4071" t="s">
        <v>826</v>
      </c>
      <c r="R4071" t="s">
        <v>6133</v>
      </c>
      <c r="S4071" t="s">
        <v>6244</v>
      </c>
      <c r="T4071" t="s">
        <v>6245</v>
      </c>
      <c r="U4071" t="s">
        <v>6246</v>
      </c>
      <c r="V4071" t="s">
        <v>6247</v>
      </c>
      <c r="W4071" t="s">
        <v>588</v>
      </c>
      <c r="X4071" t="str">
        <f t="shared" si="63"/>
        <v>Funcionamiento</v>
      </c>
      <c r="Y4071" t="s">
        <v>585</v>
      </c>
    </row>
    <row r="4072" spans="1:25" x14ac:dyDescent="0.2">
      <c r="A4072" t="s">
        <v>5668</v>
      </c>
      <c r="B4072" t="s">
        <v>3614</v>
      </c>
      <c r="C4072" s="71" t="s">
        <v>6248</v>
      </c>
      <c r="D4072" t="s">
        <v>583</v>
      </c>
      <c r="E4072" t="s">
        <v>584</v>
      </c>
      <c r="F4072" t="s">
        <v>3144</v>
      </c>
      <c r="G4072" t="s">
        <v>585</v>
      </c>
      <c r="H4072" t="s">
        <v>438</v>
      </c>
      <c r="I4072" t="s">
        <v>508</v>
      </c>
      <c r="J4072" t="s">
        <v>37</v>
      </c>
      <c r="K4072" t="s">
        <v>586</v>
      </c>
      <c r="L4072" t="s">
        <v>39</v>
      </c>
      <c r="M4072">
        <v>0</v>
      </c>
      <c r="N4072">
        <v>925804</v>
      </c>
      <c r="O4072">
        <v>925804</v>
      </c>
      <c r="P4072">
        <v>0</v>
      </c>
      <c r="Q4072" t="s">
        <v>827</v>
      </c>
      <c r="R4072" t="s">
        <v>6249</v>
      </c>
      <c r="S4072" t="s">
        <v>11788</v>
      </c>
      <c r="T4072" t="s">
        <v>11789</v>
      </c>
      <c r="U4072" t="s">
        <v>11790</v>
      </c>
      <c r="V4072" t="s">
        <v>11791</v>
      </c>
      <c r="W4072" t="s">
        <v>588</v>
      </c>
      <c r="X4072" t="str">
        <f t="shared" si="63"/>
        <v>Inversión</v>
      </c>
      <c r="Y4072" t="s">
        <v>585</v>
      </c>
    </row>
    <row r="4073" spans="1:25" x14ac:dyDescent="0.2">
      <c r="A4073" t="s">
        <v>5668</v>
      </c>
      <c r="B4073" t="s">
        <v>3614</v>
      </c>
      <c r="C4073" s="71" t="s">
        <v>6248</v>
      </c>
      <c r="D4073" t="s">
        <v>583</v>
      </c>
      <c r="E4073" t="s">
        <v>584</v>
      </c>
      <c r="F4073" t="s">
        <v>3144</v>
      </c>
      <c r="G4073" t="s">
        <v>585</v>
      </c>
      <c r="H4073" t="s">
        <v>438</v>
      </c>
      <c r="I4073" t="s">
        <v>508</v>
      </c>
      <c r="J4073" t="s">
        <v>48</v>
      </c>
      <c r="K4073" t="s">
        <v>596</v>
      </c>
      <c r="L4073" t="s">
        <v>39</v>
      </c>
      <c r="M4073">
        <v>10278143</v>
      </c>
      <c r="N4073">
        <v>0</v>
      </c>
      <c r="O4073">
        <v>10278143</v>
      </c>
      <c r="P4073">
        <v>0</v>
      </c>
      <c r="Q4073" t="s">
        <v>827</v>
      </c>
      <c r="R4073" t="s">
        <v>6249</v>
      </c>
      <c r="S4073" t="s">
        <v>11788</v>
      </c>
      <c r="T4073" t="s">
        <v>11789</v>
      </c>
      <c r="U4073" t="s">
        <v>11790</v>
      </c>
      <c r="V4073" t="s">
        <v>11791</v>
      </c>
      <c r="W4073" t="s">
        <v>588</v>
      </c>
      <c r="X4073" t="str">
        <f t="shared" si="63"/>
        <v>Inversión</v>
      </c>
      <c r="Y4073" t="s">
        <v>585</v>
      </c>
    </row>
    <row r="4074" spans="1:25" x14ac:dyDescent="0.2">
      <c r="A4074" t="s">
        <v>5809</v>
      </c>
      <c r="B4074" t="s">
        <v>3614</v>
      </c>
      <c r="C4074" s="71" t="s">
        <v>6250</v>
      </c>
      <c r="D4074" t="s">
        <v>583</v>
      </c>
      <c r="E4074" t="s">
        <v>584</v>
      </c>
      <c r="F4074" t="s">
        <v>3087</v>
      </c>
      <c r="G4074" t="s">
        <v>626</v>
      </c>
      <c r="H4074" t="s">
        <v>197</v>
      </c>
      <c r="I4074" t="s">
        <v>155</v>
      </c>
      <c r="J4074" t="s">
        <v>37</v>
      </c>
      <c r="K4074" t="s">
        <v>586</v>
      </c>
      <c r="L4074" t="s">
        <v>39</v>
      </c>
      <c r="M4074">
        <v>157201</v>
      </c>
      <c r="N4074">
        <v>0</v>
      </c>
      <c r="O4074">
        <v>157201</v>
      </c>
      <c r="P4074">
        <v>0</v>
      </c>
      <c r="Q4074" t="s">
        <v>828</v>
      </c>
      <c r="R4074" t="s">
        <v>6251</v>
      </c>
      <c r="S4074" t="s">
        <v>6252</v>
      </c>
      <c r="T4074" t="s">
        <v>6253</v>
      </c>
      <c r="U4074" t="s">
        <v>6254</v>
      </c>
      <c r="V4074" t="s">
        <v>6255</v>
      </c>
      <c r="W4074" t="s">
        <v>588</v>
      </c>
      <c r="X4074" t="str">
        <f t="shared" si="63"/>
        <v>Inversión</v>
      </c>
      <c r="Y4074" t="s">
        <v>626</v>
      </c>
    </row>
    <row r="4075" spans="1:25" x14ac:dyDescent="0.2">
      <c r="A4075" t="s">
        <v>5830</v>
      </c>
      <c r="B4075" t="s">
        <v>3085</v>
      </c>
      <c r="C4075" s="71" t="s">
        <v>6256</v>
      </c>
      <c r="D4075" t="s">
        <v>583</v>
      </c>
      <c r="E4075" t="s">
        <v>584</v>
      </c>
      <c r="F4075" t="s">
        <v>3144</v>
      </c>
      <c r="G4075" t="s">
        <v>585</v>
      </c>
      <c r="H4075" t="s">
        <v>175</v>
      </c>
      <c r="I4075" t="s">
        <v>129</v>
      </c>
      <c r="J4075" t="s">
        <v>37</v>
      </c>
      <c r="K4075" t="s">
        <v>586</v>
      </c>
      <c r="L4075" t="s">
        <v>39</v>
      </c>
      <c r="M4075">
        <v>3100</v>
      </c>
      <c r="N4075">
        <v>-100</v>
      </c>
      <c r="O4075">
        <v>3000</v>
      </c>
      <c r="P4075">
        <v>0</v>
      </c>
      <c r="Q4075" t="s">
        <v>829</v>
      </c>
      <c r="R4075" t="s">
        <v>5834</v>
      </c>
      <c r="S4075" t="s">
        <v>6156</v>
      </c>
      <c r="T4075" t="s">
        <v>6257</v>
      </c>
      <c r="U4075" t="s">
        <v>6258</v>
      </c>
      <c r="V4075" t="s">
        <v>6259</v>
      </c>
      <c r="W4075" t="s">
        <v>3200</v>
      </c>
      <c r="X4075" t="str">
        <f t="shared" si="63"/>
        <v>Funcionamiento</v>
      </c>
      <c r="Y4075" t="s">
        <v>585</v>
      </c>
    </row>
    <row r="4076" spans="1:25" x14ac:dyDescent="0.2">
      <c r="A4076" t="s">
        <v>5830</v>
      </c>
      <c r="B4076" t="s">
        <v>3085</v>
      </c>
      <c r="C4076" s="71" t="s">
        <v>6256</v>
      </c>
      <c r="D4076" t="s">
        <v>583</v>
      </c>
      <c r="E4076" t="s">
        <v>584</v>
      </c>
      <c r="F4076" t="s">
        <v>3144</v>
      </c>
      <c r="G4076" t="s">
        <v>585</v>
      </c>
      <c r="H4076" t="s">
        <v>176</v>
      </c>
      <c r="I4076" t="s">
        <v>130</v>
      </c>
      <c r="J4076" t="s">
        <v>37</v>
      </c>
      <c r="K4076" t="s">
        <v>586</v>
      </c>
      <c r="L4076" t="s">
        <v>39</v>
      </c>
      <c r="M4076">
        <v>17400</v>
      </c>
      <c r="N4076">
        <v>-400</v>
      </c>
      <c r="O4076">
        <v>17000</v>
      </c>
      <c r="P4076">
        <v>0</v>
      </c>
      <c r="Q4076" t="s">
        <v>829</v>
      </c>
      <c r="R4076" t="s">
        <v>5834</v>
      </c>
      <c r="S4076" t="s">
        <v>6156</v>
      </c>
      <c r="T4076" t="s">
        <v>6257</v>
      </c>
      <c r="U4076" t="s">
        <v>6258</v>
      </c>
      <c r="V4076" t="s">
        <v>6259</v>
      </c>
      <c r="W4076" t="s">
        <v>3200</v>
      </c>
      <c r="X4076" t="str">
        <f t="shared" si="63"/>
        <v>Funcionamiento</v>
      </c>
      <c r="Y4076" t="s">
        <v>585</v>
      </c>
    </row>
    <row r="4077" spans="1:25" x14ac:dyDescent="0.2">
      <c r="A4077" t="s">
        <v>5830</v>
      </c>
      <c r="B4077" t="s">
        <v>3085</v>
      </c>
      <c r="C4077" s="71" t="s">
        <v>6256</v>
      </c>
      <c r="D4077" t="s">
        <v>583</v>
      </c>
      <c r="E4077" t="s">
        <v>584</v>
      </c>
      <c r="F4077" t="s">
        <v>3144</v>
      </c>
      <c r="G4077" t="s">
        <v>585</v>
      </c>
      <c r="H4077" t="s">
        <v>174</v>
      </c>
      <c r="I4077" t="s">
        <v>128</v>
      </c>
      <c r="J4077" t="s">
        <v>37</v>
      </c>
      <c r="K4077" t="s">
        <v>586</v>
      </c>
      <c r="L4077" t="s">
        <v>39</v>
      </c>
      <c r="M4077">
        <v>23000</v>
      </c>
      <c r="N4077">
        <v>-500</v>
      </c>
      <c r="O4077">
        <v>22500</v>
      </c>
      <c r="P4077">
        <v>0</v>
      </c>
      <c r="Q4077" t="s">
        <v>829</v>
      </c>
      <c r="R4077" t="s">
        <v>5834</v>
      </c>
      <c r="S4077" t="s">
        <v>6156</v>
      </c>
      <c r="T4077" t="s">
        <v>6257</v>
      </c>
      <c r="U4077" t="s">
        <v>6258</v>
      </c>
      <c r="V4077" t="s">
        <v>6259</v>
      </c>
      <c r="W4077" t="s">
        <v>3200</v>
      </c>
      <c r="X4077" t="str">
        <f t="shared" si="63"/>
        <v>Funcionamiento</v>
      </c>
      <c r="Y4077" t="s">
        <v>585</v>
      </c>
    </row>
    <row r="4078" spans="1:25" x14ac:dyDescent="0.2">
      <c r="A4078" t="s">
        <v>5830</v>
      </c>
      <c r="B4078" t="s">
        <v>3085</v>
      </c>
      <c r="C4078" s="71" t="s">
        <v>6256</v>
      </c>
      <c r="D4078" t="s">
        <v>583</v>
      </c>
      <c r="E4078" t="s">
        <v>584</v>
      </c>
      <c r="F4078" t="s">
        <v>3144</v>
      </c>
      <c r="G4078" t="s">
        <v>585</v>
      </c>
      <c r="H4078" t="s">
        <v>172</v>
      </c>
      <c r="I4078" t="s">
        <v>126</v>
      </c>
      <c r="J4078" t="s">
        <v>37</v>
      </c>
      <c r="K4078" t="s">
        <v>586</v>
      </c>
      <c r="L4078" t="s">
        <v>39</v>
      </c>
      <c r="M4078">
        <v>91800</v>
      </c>
      <c r="N4078">
        <v>-1900</v>
      </c>
      <c r="O4078">
        <v>89900</v>
      </c>
      <c r="P4078">
        <v>0</v>
      </c>
      <c r="Q4078" t="s">
        <v>829</v>
      </c>
      <c r="R4078" t="s">
        <v>5834</v>
      </c>
      <c r="S4078" t="s">
        <v>6156</v>
      </c>
      <c r="T4078" t="s">
        <v>6257</v>
      </c>
      <c r="U4078" t="s">
        <v>6258</v>
      </c>
      <c r="V4078" t="s">
        <v>6259</v>
      </c>
      <c r="W4078" t="s">
        <v>3200</v>
      </c>
      <c r="X4078" t="str">
        <f t="shared" si="63"/>
        <v>Funcionamiento</v>
      </c>
      <c r="Y4078" t="s">
        <v>585</v>
      </c>
    </row>
    <row r="4079" spans="1:25" x14ac:dyDescent="0.2">
      <c r="A4079" t="s">
        <v>5830</v>
      </c>
      <c r="B4079" t="s">
        <v>3085</v>
      </c>
      <c r="C4079" s="71" t="s">
        <v>6256</v>
      </c>
      <c r="D4079" t="s">
        <v>583</v>
      </c>
      <c r="E4079" t="s">
        <v>584</v>
      </c>
      <c r="F4079" t="s">
        <v>3144</v>
      </c>
      <c r="G4079" t="s">
        <v>585</v>
      </c>
      <c r="H4079" t="s">
        <v>173</v>
      </c>
      <c r="I4079" t="s">
        <v>127</v>
      </c>
      <c r="J4079" t="s">
        <v>37</v>
      </c>
      <c r="K4079" t="s">
        <v>586</v>
      </c>
      <c r="L4079" t="s">
        <v>39</v>
      </c>
      <c r="M4079">
        <v>71800</v>
      </c>
      <c r="N4079">
        <v>-1500</v>
      </c>
      <c r="O4079">
        <v>70300</v>
      </c>
      <c r="P4079">
        <v>0</v>
      </c>
      <c r="Q4079" t="s">
        <v>829</v>
      </c>
      <c r="R4079" t="s">
        <v>5834</v>
      </c>
      <c r="S4079" t="s">
        <v>6156</v>
      </c>
      <c r="T4079" t="s">
        <v>6257</v>
      </c>
      <c r="U4079" t="s">
        <v>6258</v>
      </c>
      <c r="V4079" t="s">
        <v>6259</v>
      </c>
      <c r="W4079" t="s">
        <v>3200</v>
      </c>
      <c r="X4079" t="str">
        <f t="shared" si="63"/>
        <v>Funcionamiento</v>
      </c>
      <c r="Y4079" t="s">
        <v>585</v>
      </c>
    </row>
    <row r="4080" spans="1:25" x14ac:dyDescent="0.2">
      <c r="A4080" t="s">
        <v>5830</v>
      </c>
      <c r="B4080" t="s">
        <v>3085</v>
      </c>
      <c r="C4080" s="71" t="s">
        <v>6256</v>
      </c>
      <c r="D4080" t="s">
        <v>583</v>
      </c>
      <c r="E4080" t="s">
        <v>584</v>
      </c>
      <c r="F4080" t="s">
        <v>3144</v>
      </c>
      <c r="G4080" t="s">
        <v>585</v>
      </c>
      <c r="H4080" t="s">
        <v>177</v>
      </c>
      <c r="I4080" t="s">
        <v>131</v>
      </c>
      <c r="J4080" t="s">
        <v>37</v>
      </c>
      <c r="K4080" t="s">
        <v>586</v>
      </c>
      <c r="L4080" t="s">
        <v>39</v>
      </c>
      <c r="M4080">
        <v>11600</v>
      </c>
      <c r="N4080">
        <v>-300</v>
      </c>
      <c r="O4080">
        <v>11300</v>
      </c>
      <c r="P4080">
        <v>0</v>
      </c>
      <c r="Q4080" t="s">
        <v>829</v>
      </c>
      <c r="R4080" t="s">
        <v>5834</v>
      </c>
      <c r="S4080" t="s">
        <v>6156</v>
      </c>
      <c r="T4080" t="s">
        <v>6257</v>
      </c>
      <c r="U4080" t="s">
        <v>6258</v>
      </c>
      <c r="V4080" t="s">
        <v>6259</v>
      </c>
      <c r="W4080" t="s">
        <v>3200</v>
      </c>
      <c r="X4080" t="str">
        <f t="shared" si="63"/>
        <v>Funcionamiento</v>
      </c>
      <c r="Y4080" t="s">
        <v>585</v>
      </c>
    </row>
    <row r="4081" spans="1:25" x14ac:dyDescent="0.2">
      <c r="A4081" t="s">
        <v>5986</v>
      </c>
      <c r="B4081" t="s">
        <v>3998</v>
      </c>
      <c r="C4081" s="71" t="s">
        <v>6260</v>
      </c>
      <c r="D4081" t="s">
        <v>583</v>
      </c>
      <c r="E4081" t="s">
        <v>584</v>
      </c>
      <c r="F4081" t="s">
        <v>5604</v>
      </c>
      <c r="G4081" t="s">
        <v>625</v>
      </c>
      <c r="H4081" t="s">
        <v>395</v>
      </c>
      <c r="I4081" t="s">
        <v>506</v>
      </c>
      <c r="J4081" t="s">
        <v>48</v>
      </c>
      <c r="K4081" t="s">
        <v>596</v>
      </c>
      <c r="L4081" t="s">
        <v>39</v>
      </c>
      <c r="M4081">
        <v>1161317</v>
      </c>
      <c r="N4081">
        <v>-92815</v>
      </c>
      <c r="O4081">
        <v>1068502</v>
      </c>
      <c r="P4081">
        <v>0</v>
      </c>
      <c r="Q4081" t="s">
        <v>6261</v>
      </c>
      <c r="R4081" t="s">
        <v>6068</v>
      </c>
      <c r="S4081" t="s">
        <v>6262</v>
      </c>
      <c r="T4081" t="s">
        <v>6263</v>
      </c>
      <c r="U4081" t="s">
        <v>6264</v>
      </c>
      <c r="V4081" t="s">
        <v>6265</v>
      </c>
      <c r="W4081" t="s">
        <v>3055</v>
      </c>
      <c r="X4081" t="str">
        <f t="shared" si="63"/>
        <v>Inversión</v>
      </c>
      <c r="Y4081" t="s">
        <v>625</v>
      </c>
    </row>
    <row r="4082" spans="1:25" x14ac:dyDescent="0.2">
      <c r="A4082" t="s">
        <v>6015</v>
      </c>
      <c r="B4082" t="s">
        <v>3998</v>
      </c>
      <c r="C4082" s="71" t="s">
        <v>6266</v>
      </c>
      <c r="D4082" t="s">
        <v>583</v>
      </c>
      <c r="E4082" t="s">
        <v>644</v>
      </c>
      <c r="F4082" t="s">
        <v>5606</v>
      </c>
      <c r="G4082" t="s">
        <v>628</v>
      </c>
      <c r="H4082" t="s">
        <v>459</v>
      </c>
      <c r="I4082" t="s">
        <v>494</v>
      </c>
      <c r="J4082" t="s">
        <v>48</v>
      </c>
      <c r="K4082" t="s">
        <v>596</v>
      </c>
      <c r="L4082" t="s">
        <v>39</v>
      </c>
      <c r="M4082">
        <v>15000000</v>
      </c>
      <c r="N4082">
        <v>-15000000</v>
      </c>
      <c r="O4082">
        <v>0</v>
      </c>
      <c r="P4082">
        <v>0</v>
      </c>
      <c r="Q4082" t="s">
        <v>830</v>
      </c>
      <c r="R4082" t="s">
        <v>6267</v>
      </c>
      <c r="S4082" t="s">
        <v>588</v>
      </c>
      <c r="T4082" t="s">
        <v>588</v>
      </c>
      <c r="U4082" t="s">
        <v>588</v>
      </c>
      <c r="V4082" t="s">
        <v>588</v>
      </c>
      <c r="W4082" t="s">
        <v>588</v>
      </c>
      <c r="X4082" t="str">
        <f t="shared" si="63"/>
        <v>Inversión</v>
      </c>
      <c r="Y4082" t="s">
        <v>628</v>
      </c>
    </row>
    <row r="4083" spans="1:25" x14ac:dyDescent="0.2">
      <c r="A4083" t="s">
        <v>6018</v>
      </c>
      <c r="B4083" t="s">
        <v>3998</v>
      </c>
      <c r="C4083" s="71" t="s">
        <v>6268</v>
      </c>
      <c r="D4083" t="s">
        <v>583</v>
      </c>
      <c r="E4083" t="s">
        <v>644</v>
      </c>
      <c r="F4083" t="s">
        <v>5606</v>
      </c>
      <c r="G4083" t="s">
        <v>628</v>
      </c>
      <c r="H4083" t="s">
        <v>459</v>
      </c>
      <c r="I4083" t="s">
        <v>494</v>
      </c>
      <c r="J4083" t="s">
        <v>48</v>
      </c>
      <c r="K4083" t="s">
        <v>596</v>
      </c>
      <c r="L4083" t="s">
        <v>39</v>
      </c>
      <c r="M4083">
        <v>13000000</v>
      </c>
      <c r="N4083">
        <v>-13000000</v>
      </c>
      <c r="O4083">
        <v>0</v>
      </c>
      <c r="P4083">
        <v>0</v>
      </c>
      <c r="Q4083" t="s">
        <v>831</v>
      </c>
      <c r="R4083" t="s">
        <v>6269</v>
      </c>
      <c r="S4083" t="s">
        <v>588</v>
      </c>
      <c r="T4083" t="s">
        <v>588</v>
      </c>
      <c r="U4083" t="s">
        <v>588</v>
      </c>
      <c r="V4083" t="s">
        <v>588</v>
      </c>
      <c r="W4083" t="s">
        <v>588</v>
      </c>
      <c r="X4083" t="str">
        <f t="shared" si="63"/>
        <v>Inversión</v>
      </c>
      <c r="Y4083" t="s">
        <v>628</v>
      </c>
    </row>
    <row r="4084" spans="1:25" x14ac:dyDescent="0.2">
      <c r="A4084" t="s">
        <v>5804</v>
      </c>
      <c r="B4084" t="s">
        <v>3100</v>
      </c>
      <c r="C4084" s="71" t="s">
        <v>6270</v>
      </c>
      <c r="D4084" t="s">
        <v>583</v>
      </c>
      <c r="E4084" t="s">
        <v>602</v>
      </c>
      <c r="F4084" t="s">
        <v>3144</v>
      </c>
      <c r="G4084" t="s">
        <v>585</v>
      </c>
      <c r="H4084" t="s">
        <v>199</v>
      </c>
      <c r="I4084" t="s">
        <v>159</v>
      </c>
      <c r="J4084" t="s">
        <v>48</v>
      </c>
      <c r="K4084" t="s">
        <v>596</v>
      </c>
      <c r="L4084" t="s">
        <v>39</v>
      </c>
      <c r="M4084">
        <v>64887900</v>
      </c>
      <c r="N4084">
        <v>-64887900</v>
      </c>
      <c r="O4084">
        <v>0</v>
      </c>
      <c r="P4084">
        <v>0</v>
      </c>
      <c r="Q4084" t="s">
        <v>832</v>
      </c>
      <c r="R4084" t="s">
        <v>6271</v>
      </c>
      <c r="S4084" t="s">
        <v>588</v>
      </c>
      <c r="T4084" t="s">
        <v>588</v>
      </c>
      <c r="U4084" t="s">
        <v>588</v>
      </c>
      <c r="V4084" t="s">
        <v>588</v>
      </c>
      <c r="W4084" t="s">
        <v>588</v>
      </c>
      <c r="X4084" t="str">
        <f t="shared" si="63"/>
        <v>Inversión</v>
      </c>
      <c r="Y4084" t="s">
        <v>585</v>
      </c>
    </row>
    <row r="4085" spans="1:25" x14ac:dyDescent="0.2">
      <c r="A4085" t="s">
        <v>4897</v>
      </c>
      <c r="B4085" t="s">
        <v>3100</v>
      </c>
      <c r="C4085" s="71" t="s">
        <v>3343</v>
      </c>
      <c r="D4085" t="s">
        <v>583</v>
      </c>
      <c r="E4085" t="s">
        <v>584</v>
      </c>
      <c r="F4085" t="s">
        <v>3144</v>
      </c>
      <c r="G4085" t="s">
        <v>585</v>
      </c>
      <c r="H4085" t="s">
        <v>608</v>
      </c>
      <c r="I4085" t="s">
        <v>609</v>
      </c>
      <c r="J4085" t="s">
        <v>48</v>
      </c>
      <c r="K4085" t="s">
        <v>596</v>
      </c>
      <c r="L4085" t="s">
        <v>39</v>
      </c>
      <c r="M4085">
        <v>76968843</v>
      </c>
      <c r="N4085">
        <v>-6352984</v>
      </c>
      <c r="O4085">
        <v>70615859</v>
      </c>
      <c r="P4085">
        <v>0</v>
      </c>
      <c r="Q4085" t="s">
        <v>833</v>
      </c>
      <c r="R4085" t="s">
        <v>6272</v>
      </c>
      <c r="S4085" t="s">
        <v>3893</v>
      </c>
      <c r="T4085" t="s">
        <v>6273</v>
      </c>
      <c r="U4085" t="s">
        <v>9631</v>
      </c>
      <c r="V4085" t="s">
        <v>9632</v>
      </c>
      <c r="W4085" t="s">
        <v>588</v>
      </c>
      <c r="X4085" t="str">
        <f t="shared" si="63"/>
        <v>Funcionamiento</v>
      </c>
      <c r="Y4085" t="s">
        <v>585</v>
      </c>
    </row>
    <row r="4086" spans="1:25" x14ac:dyDescent="0.2">
      <c r="A4086" t="s">
        <v>5387</v>
      </c>
      <c r="B4086" t="s">
        <v>3100</v>
      </c>
      <c r="C4086" s="71" t="s">
        <v>6274</v>
      </c>
      <c r="D4086" t="s">
        <v>583</v>
      </c>
      <c r="E4086" t="s">
        <v>584</v>
      </c>
      <c r="F4086" t="s">
        <v>3087</v>
      </c>
      <c r="G4086" t="s">
        <v>626</v>
      </c>
      <c r="H4086" t="s">
        <v>197</v>
      </c>
      <c r="I4086" t="s">
        <v>155</v>
      </c>
      <c r="J4086" t="s">
        <v>37</v>
      </c>
      <c r="K4086" t="s">
        <v>586</v>
      </c>
      <c r="L4086" t="s">
        <v>39</v>
      </c>
      <c r="M4086">
        <v>54606960</v>
      </c>
      <c r="N4086">
        <v>-17696700</v>
      </c>
      <c r="O4086">
        <v>36910260</v>
      </c>
      <c r="P4086">
        <v>0</v>
      </c>
      <c r="Q4086" t="s">
        <v>834</v>
      </c>
      <c r="R4086" t="s">
        <v>5694</v>
      </c>
      <c r="S4086" t="s">
        <v>6275</v>
      </c>
      <c r="T4086" t="s">
        <v>6276</v>
      </c>
      <c r="U4086" t="s">
        <v>11792</v>
      </c>
      <c r="V4086" t="s">
        <v>11793</v>
      </c>
      <c r="W4086" t="s">
        <v>588</v>
      </c>
      <c r="X4086" t="str">
        <f t="shared" si="63"/>
        <v>Inversión</v>
      </c>
      <c r="Y4086" t="s">
        <v>626</v>
      </c>
    </row>
    <row r="4087" spans="1:25" x14ac:dyDescent="0.2">
      <c r="A4087" t="s">
        <v>5891</v>
      </c>
      <c r="B4087" t="s">
        <v>3100</v>
      </c>
      <c r="C4087" s="71" t="s">
        <v>6277</v>
      </c>
      <c r="D4087" t="s">
        <v>583</v>
      </c>
      <c r="E4087" t="s">
        <v>584</v>
      </c>
      <c r="F4087" t="s">
        <v>3087</v>
      </c>
      <c r="G4087" t="s">
        <v>626</v>
      </c>
      <c r="H4087" t="s">
        <v>197</v>
      </c>
      <c r="I4087" t="s">
        <v>155</v>
      </c>
      <c r="J4087" t="s">
        <v>37</v>
      </c>
      <c r="K4087" t="s">
        <v>586</v>
      </c>
      <c r="L4087" t="s">
        <v>39</v>
      </c>
      <c r="M4087">
        <v>40961962</v>
      </c>
      <c r="N4087">
        <v>-2917990</v>
      </c>
      <c r="O4087">
        <v>38043972</v>
      </c>
      <c r="P4087">
        <v>0</v>
      </c>
      <c r="Q4087" t="s">
        <v>835</v>
      </c>
      <c r="R4087" t="s">
        <v>6278</v>
      </c>
      <c r="S4087" t="s">
        <v>6279</v>
      </c>
      <c r="T4087" t="s">
        <v>6280</v>
      </c>
      <c r="U4087" t="s">
        <v>9633</v>
      </c>
      <c r="V4087" t="s">
        <v>9634</v>
      </c>
      <c r="W4087" t="s">
        <v>588</v>
      </c>
      <c r="X4087" t="str">
        <f t="shared" si="63"/>
        <v>Inversión</v>
      </c>
      <c r="Y4087" t="s">
        <v>626</v>
      </c>
    </row>
    <row r="4088" spans="1:25" x14ac:dyDescent="0.2">
      <c r="A4088" t="s">
        <v>5687</v>
      </c>
      <c r="B4088" t="s">
        <v>3100</v>
      </c>
      <c r="C4088" s="71" t="s">
        <v>6281</v>
      </c>
      <c r="D4088" t="s">
        <v>583</v>
      </c>
      <c r="E4088" t="s">
        <v>584</v>
      </c>
      <c r="F4088" t="s">
        <v>3087</v>
      </c>
      <c r="G4088" t="s">
        <v>626</v>
      </c>
      <c r="H4088" t="s">
        <v>197</v>
      </c>
      <c r="I4088" t="s">
        <v>155</v>
      </c>
      <c r="J4088" t="s">
        <v>37</v>
      </c>
      <c r="K4088" t="s">
        <v>709</v>
      </c>
      <c r="L4088" t="s">
        <v>39</v>
      </c>
      <c r="M4088">
        <v>27500000</v>
      </c>
      <c r="N4088">
        <v>-15125000</v>
      </c>
      <c r="O4088">
        <v>12375000</v>
      </c>
      <c r="P4088">
        <v>0</v>
      </c>
      <c r="Q4088" t="s">
        <v>836</v>
      </c>
      <c r="R4088" t="s">
        <v>6282</v>
      </c>
      <c r="S4088" t="s">
        <v>6283</v>
      </c>
      <c r="T4088" t="s">
        <v>6284</v>
      </c>
      <c r="U4088" t="s">
        <v>9635</v>
      </c>
      <c r="V4088" t="s">
        <v>9636</v>
      </c>
      <c r="W4088" t="s">
        <v>588</v>
      </c>
      <c r="X4088" t="str">
        <f t="shared" si="63"/>
        <v>Inversión</v>
      </c>
      <c r="Y4088" t="s">
        <v>626</v>
      </c>
    </row>
    <row r="4089" spans="1:25" x14ac:dyDescent="0.2">
      <c r="A4089" t="s">
        <v>6058</v>
      </c>
      <c r="B4089" t="s">
        <v>3100</v>
      </c>
      <c r="C4089" s="71" t="s">
        <v>6285</v>
      </c>
      <c r="D4089" t="s">
        <v>583</v>
      </c>
      <c r="E4089" t="s">
        <v>584</v>
      </c>
      <c r="F4089" t="s">
        <v>3087</v>
      </c>
      <c r="G4089" t="s">
        <v>626</v>
      </c>
      <c r="H4089" t="s">
        <v>197</v>
      </c>
      <c r="I4089" t="s">
        <v>155</v>
      </c>
      <c r="J4089" t="s">
        <v>37</v>
      </c>
      <c r="K4089" t="s">
        <v>586</v>
      </c>
      <c r="L4089" t="s">
        <v>39</v>
      </c>
      <c r="M4089">
        <v>36667836</v>
      </c>
      <c r="N4089">
        <v>-4074204</v>
      </c>
      <c r="O4089">
        <v>32593632</v>
      </c>
      <c r="P4089">
        <v>0</v>
      </c>
      <c r="Q4089" t="s">
        <v>837</v>
      </c>
      <c r="R4089" t="s">
        <v>6286</v>
      </c>
      <c r="S4089" t="s">
        <v>6287</v>
      </c>
      <c r="T4089" t="s">
        <v>6288</v>
      </c>
      <c r="U4089" t="s">
        <v>9637</v>
      </c>
      <c r="V4089" t="s">
        <v>9638</v>
      </c>
      <c r="W4089" t="s">
        <v>588</v>
      </c>
      <c r="X4089" t="str">
        <f t="shared" si="63"/>
        <v>Inversión</v>
      </c>
      <c r="Y4089" t="s">
        <v>626</v>
      </c>
    </row>
    <row r="4090" spans="1:25" x14ac:dyDescent="0.2">
      <c r="A4090" t="s">
        <v>6053</v>
      </c>
      <c r="B4090" t="s">
        <v>3105</v>
      </c>
      <c r="C4090" s="71" t="s">
        <v>6289</v>
      </c>
      <c r="D4090" t="s">
        <v>583</v>
      </c>
      <c r="E4090" t="s">
        <v>584</v>
      </c>
      <c r="F4090" t="s">
        <v>3087</v>
      </c>
      <c r="G4090" t="s">
        <v>626</v>
      </c>
      <c r="H4090" t="s">
        <v>197</v>
      </c>
      <c r="I4090" t="s">
        <v>155</v>
      </c>
      <c r="J4090" t="s">
        <v>37</v>
      </c>
      <c r="K4090" t="s">
        <v>709</v>
      </c>
      <c r="L4090" t="s">
        <v>39</v>
      </c>
      <c r="M4090">
        <v>3500000</v>
      </c>
      <c r="N4090">
        <v>0</v>
      </c>
      <c r="O4090">
        <v>3500000</v>
      </c>
      <c r="P4090">
        <v>1933711</v>
      </c>
      <c r="Q4090" t="s">
        <v>838</v>
      </c>
      <c r="R4090" t="s">
        <v>6290</v>
      </c>
      <c r="S4090" t="s">
        <v>8014</v>
      </c>
      <c r="T4090" t="s">
        <v>8015</v>
      </c>
      <c r="U4090" t="s">
        <v>8525</v>
      </c>
      <c r="V4090" t="s">
        <v>8526</v>
      </c>
      <c r="W4090" t="s">
        <v>588</v>
      </c>
      <c r="X4090" t="str">
        <f t="shared" si="63"/>
        <v>Inversión</v>
      </c>
      <c r="Y4090" t="s">
        <v>626</v>
      </c>
    </row>
    <row r="4091" spans="1:25" x14ac:dyDescent="0.2">
      <c r="A4091" t="s">
        <v>5937</v>
      </c>
      <c r="B4091" t="s">
        <v>3105</v>
      </c>
      <c r="C4091" s="71" t="s">
        <v>6291</v>
      </c>
      <c r="D4091" t="s">
        <v>583</v>
      </c>
      <c r="E4091" t="s">
        <v>584</v>
      </c>
      <c r="F4091" t="s">
        <v>3087</v>
      </c>
      <c r="G4091" t="s">
        <v>626</v>
      </c>
      <c r="H4091" t="s">
        <v>197</v>
      </c>
      <c r="I4091" t="s">
        <v>155</v>
      </c>
      <c r="J4091" t="s">
        <v>48</v>
      </c>
      <c r="K4091" t="s">
        <v>596</v>
      </c>
      <c r="L4091" t="s">
        <v>39</v>
      </c>
      <c r="M4091">
        <v>120854962</v>
      </c>
      <c r="N4091">
        <v>-4316248</v>
      </c>
      <c r="O4091">
        <v>116538714</v>
      </c>
      <c r="P4091">
        <v>0</v>
      </c>
      <c r="Q4091" t="s">
        <v>839</v>
      </c>
      <c r="R4091" t="s">
        <v>4659</v>
      </c>
      <c r="S4091" t="s">
        <v>3217</v>
      </c>
      <c r="T4091" t="s">
        <v>6292</v>
      </c>
      <c r="U4091" t="s">
        <v>9639</v>
      </c>
      <c r="V4091" t="s">
        <v>9640</v>
      </c>
      <c r="W4091" t="s">
        <v>588</v>
      </c>
      <c r="X4091" t="str">
        <f t="shared" si="63"/>
        <v>Inversión</v>
      </c>
      <c r="Y4091" t="s">
        <v>626</v>
      </c>
    </row>
    <row r="4092" spans="1:25" x14ac:dyDescent="0.2">
      <c r="A4092" t="s">
        <v>6084</v>
      </c>
      <c r="B4092" t="s">
        <v>3105</v>
      </c>
      <c r="C4092" s="71" t="s">
        <v>6293</v>
      </c>
      <c r="D4092" t="s">
        <v>583</v>
      </c>
      <c r="E4092" t="s">
        <v>584</v>
      </c>
      <c r="F4092" t="s">
        <v>3087</v>
      </c>
      <c r="G4092" t="s">
        <v>626</v>
      </c>
      <c r="H4092" t="s">
        <v>197</v>
      </c>
      <c r="I4092" t="s">
        <v>155</v>
      </c>
      <c r="J4092" t="s">
        <v>48</v>
      </c>
      <c r="K4092" t="s">
        <v>596</v>
      </c>
      <c r="L4092" t="s">
        <v>39</v>
      </c>
      <c r="M4092">
        <v>90990487</v>
      </c>
      <c r="N4092">
        <v>0</v>
      </c>
      <c r="O4092">
        <v>90990487</v>
      </c>
      <c r="P4092">
        <v>0</v>
      </c>
      <c r="Q4092" t="s">
        <v>6294</v>
      </c>
      <c r="R4092" t="s">
        <v>5717</v>
      </c>
      <c r="S4092" t="s">
        <v>6295</v>
      </c>
      <c r="T4092" t="s">
        <v>6296</v>
      </c>
      <c r="U4092" t="s">
        <v>11794</v>
      </c>
      <c r="V4092" t="s">
        <v>11795</v>
      </c>
      <c r="W4092" t="s">
        <v>588</v>
      </c>
      <c r="X4092" t="str">
        <f t="shared" si="63"/>
        <v>Inversión</v>
      </c>
      <c r="Y4092" t="s">
        <v>626</v>
      </c>
    </row>
    <row r="4093" spans="1:25" x14ac:dyDescent="0.2">
      <c r="A4093" t="s">
        <v>6297</v>
      </c>
      <c r="B4093" t="s">
        <v>3105</v>
      </c>
      <c r="C4093" s="71" t="s">
        <v>6298</v>
      </c>
      <c r="D4093" t="s">
        <v>583</v>
      </c>
      <c r="E4093" t="s">
        <v>584</v>
      </c>
      <c r="F4093" t="s">
        <v>3090</v>
      </c>
      <c r="G4093" t="s">
        <v>708</v>
      </c>
      <c r="H4093" t="s">
        <v>198</v>
      </c>
      <c r="I4093" t="s">
        <v>157</v>
      </c>
      <c r="J4093" t="s">
        <v>48</v>
      </c>
      <c r="K4093" t="s">
        <v>596</v>
      </c>
      <c r="L4093" t="s">
        <v>39</v>
      </c>
      <c r="M4093">
        <v>2134237</v>
      </c>
      <c r="N4093">
        <v>-209697</v>
      </c>
      <c r="O4093">
        <v>1924540</v>
      </c>
      <c r="P4093">
        <v>0</v>
      </c>
      <c r="Q4093" t="s">
        <v>840</v>
      </c>
      <c r="R4093" t="s">
        <v>6299</v>
      </c>
      <c r="S4093" t="s">
        <v>6300</v>
      </c>
      <c r="T4093" t="s">
        <v>6301</v>
      </c>
      <c r="U4093" t="s">
        <v>6302</v>
      </c>
      <c r="V4093" t="s">
        <v>6303</v>
      </c>
      <c r="W4093" t="s">
        <v>3132</v>
      </c>
      <c r="X4093" t="str">
        <f t="shared" si="63"/>
        <v>Inversión</v>
      </c>
      <c r="Y4093" t="s">
        <v>708</v>
      </c>
    </row>
    <row r="4094" spans="1:25" x14ac:dyDescent="0.2">
      <c r="A4094" t="s">
        <v>6221</v>
      </c>
      <c r="B4094" t="s">
        <v>3105</v>
      </c>
      <c r="C4094" s="71" t="s">
        <v>6304</v>
      </c>
      <c r="D4094" t="s">
        <v>583</v>
      </c>
      <c r="E4094" t="s">
        <v>584</v>
      </c>
      <c r="F4094" t="s">
        <v>5604</v>
      </c>
      <c r="G4094" t="s">
        <v>625</v>
      </c>
      <c r="H4094" t="s">
        <v>395</v>
      </c>
      <c r="I4094" t="s">
        <v>506</v>
      </c>
      <c r="J4094" t="s">
        <v>37</v>
      </c>
      <c r="K4094" t="s">
        <v>586</v>
      </c>
      <c r="L4094" t="s">
        <v>39</v>
      </c>
      <c r="M4094">
        <v>99653</v>
      </c>
      <c r="N4094">
        <v>0</v>
      </c>
      <c r="O4094">
        <v>99653</v>
      </c>
      <c r="P4094">
        <v>0</v>
      </c>
      <c r="Q4094" t="s">
        <v>6305</v>
      </c>
      <c r="R4094" t="s">
        <v>3875</v>
      </c>
      <c r="S4094" t="s">
        <v>6306</v>
      </c>
      <c r="T4094" t="s">
        <v>6307</v>
      </c>
      <c r="U4094" t="s">
        <v>6308</v>
      </c>
      <c r="V4094" t="s">
        <v>6309</v>
      </c>
      <c r="W4094" t="s">
        <v>588</v>
      </c>
      <c r="X4094" t="str">
        <f t="shared" si="63"/>
        <v>Inversión</v>
      </c>
      <c r="Y4094" t="s">
        <v>625</v>
      </c>
    </row>
    <row r="4095" spans="1:25" x14ac:dyDescent="0.2">
      <c r="A4095" t="s">
        <v>6226</v>
      </c>
      <c r="B4095" t="s">
        <v>3105</v>
      </c>
      <c r="C4095" s="71" t="s">
        <v>6310</v>
      </c>
      <c r="D4095" t="s">
        <v>583</v>
      </c>
      <c r="E4095" t="s">
        <v>584</v>
      </c>
      <c r="F4095" t="s">
        <v>3740</v>
      </c>
      <c r="G4095" t="s">
        <v>629</v>
      </c>
      <c r="H4095" t="s">
        <v>366</v>
      </c>
      <c r="I4095" t="s">
        <v>507</v>
      </c>
      <c r="J4095" t="s">
        <v>37</v>
      </c>
      <c r="K4095" t="s">
        <v>586</v>
      </c>
      <c r="L4095" t="s">
        <v>39</v>
      </c>
      <c r="M4095">
        <v>76086000</v>
      </c>
      <c r="N4095">
        <v>-278698</v>
      </c>
      <c r="O4095">
        <v>75807302</v>
      </c>
      <c r="P4095">
        <v>0</v>
      </c>
      <c r="Q4095" t="s">
        <v>841</v>
      </c>
      <c r="R4095" t="s">
        <v>6311</v>
      </c>
      <c r="S4095" t="s">
        <v>6312</v>
      </c>
      <c r="T4095" t="s">
        <v>6313</v>
      </c>
      <c r="U4095" t="s">
        <v>9641</v>
      </c>
      <c r="V4095" t="s">
        <v>9642</v>
      </c>
      <c r="W4095" t="s">
        <v>588</v>
      </c>
      <c r="X4095" t="str">
        <f t="shared" si="63"/>
        <v>Inversión</v>
      </c>
      <c r="Y4095" t="s">
        <v>629</v>
      </c>
    </row>
    <row r="4096" spans="1:25" x14ac:dyDescent="0.2">
      <c r="A4096" t="s">
        <v>6314</v>
      </c>
      <c r="B4096" t="s">
        <v>3105</v>
      </c>
      <c r="C4096" s="71" t="s">
        <v>6315</v>
      </c>
      <c r="D4096" t="s">
        <v>583</v>
      </c>
      <c r="E4096" t="s">
        <v>644</v>
      </c>
      <c r="F4096" t="s">
        <v>3740</v>
      </c>
      <c r="G4096" t="s">
        <v>629</v>
      </c>
      <c r="H4096" t="s">
        <v>366</v>
      </c>
      <c r="I4096" t="s">
        <v>507</v>
      </c>
      <c r="J4096" t="s">
        <v>37</v>
      </c>
      <c r="K4096" t="s">
        <v>586</v>
      </c>
      <c r="L4096" t="s">
        <v>39</v>
      </c>
      <c r="M4096">
        <v>62508677</v>
      </c>
      <c r="N4096">
        <v>-62508677</v>
      </c>
      <c r="O4096">
        <v>0</v>
      </c>
      <c r="P4096">
        <v>0</v>
      </c>
      <c r="Q4096" t="s">
        <v>842</v>
      </c>
      <c r="R4096" t="s">
        <v>6109</v>
      </c>
      <c r="S4096" t="s">
        <v>588</v>
      </c>
      <c r="T4096" t="s">
        <v>588</v>
      </c>
      <c r="U4096" t="s">
        <v>588</v>
      </c>
      <c r="V4096" t="s">
        <v>588</v>
      </c>
      <c r="W4096" t="s">
        <v>588</v>
      </c>
      <c r="X4096" t="str">
        <f t="shared" si="63"/>
        <v>Inversión</v>
      </c>
      <c r="Y4096" t="s">
        <v>629</v>
      </c>
    </row>
    <row r="4097" spans="1:25" x14ac:dyDescent="0.2">
      <c r="A4097" t="s">
        <v>6316</v>
      </c>
      <c r="B4097" t="s">
        <v>3352</v>
      </c>
      <c r="C4097" s="71" t="s">
        <v>6317</v>
      </c>
      <c r="D4097" t="s">
        <v>583</v>
      </c>
      <c r="E4097" t="s">
        <v>584</v>
      </c>
      <c r="F4097" t="s">
        <v>3144</v>
      </c>
      <c r="G4097" t="s">
        <v>585</v>
      </c>
      <c r="H4097" t="s">
        <v>200</v>
      </c>
      <c r="I4097" t="s">
        <v>161</v>
      </c>
      <c r="J4097" t="s">
        <v>37</v>
      </c>
      <c r="K4097" t="s">
        <v>586</v>
      </c>
      <c r="L4097" t="s">
        <v>39</v>
      </c>
      <c r="M4097">
        <v>60000000</v>
      </c>
      <c r="N4097">
        <v>-47893733</v>
      </c>
      <c r="O4097">
        <v>12106267</v>
      </c>
      <c r="P4097">
        <v>0</v>
      </c>
      <c r="Q4097" t="s">
        <v>843</v>
      </c>
      <c r="R4097" t="s">
        <v>6318</v>
      </c>
      <c r="S4097" t="s">
        <v>6319</v>
      </c>
      <c r="T4097" t="s">
        <v>9643</v>
      </c>
      <c r="U4097" t="s">
        <v>9644</v>
      </c>
      <c r="V4097" t="s">
        <v>9645</v>
      </c>
      <c r="W4097" t="s">
        <v>588</v>
      </c>
      <c r="X4097" t="str">
        <f t="shared" si="63"/>
        <v>Inversión</v>
      </c>
      <c r="Y4097" t="s">
        <v>585</v>
      </c>
    </row>
    <row r="4098" spans="1:25" x14ac:dyDescent="0.2">
      <c r="A4098" t="s">
        <v>6217</v>
      </c>
      <c r="B4098" t="s">
        <v>3352</v>
      </c>
      <c r="C4098" s="71" t="s">
        <v>6320</v>
      </c>
      <c r="D4098" t="s">
        <v>583</v>
      </c>
      <c r="E4098" t="s">
        <v>644</v>
      </c>
      <c r="F4098" t="s">
        <v>3144</v>
      </c>
      <c r="G4098" t="s">
        <v>585</v>
      </c>
      <c r="H4098" t="s">
        <v>450</v>
      </c>
      <c r="I4098" t="s">
        <v>509</v>
      </c>
      <c r="J4098" t="s">
        <v>37</v>
      </c>
      <c r="K4098" t="s">
        <v>586</v>
      </c>
      <c r="L4098" t="s">
        <v>39</v>
      </c>
      <c r="M4098">
        <v>35342100</v>
      </c>
      <c r="N4098">
        <v>-35342100</v>
      </c>
      <c r="O4098">
        <v>0</v>
      </c>
      <c r="P4098">
        <v>0</v>
      </c>
      <c r="Q4098" t="s">
        <v>844</v>
      </c>
      <c r="R4098" t="s">
        <v>3871</v>
      </c>
      <c r="S4098" t="s">
        <v>588</v>
      </c>
      <c r="T4098" t="s">
        <v>588</v>
      </c>
      <c r="U4098" t="s">
        <v>588</v>
      </c>
      <c r="V4098" t="s">
        <v>588</v>
      </c>
      <c r="W4098" t="s">
        <v>588</v>
      </c>
      <c r="X4098" t="str">
        <f t="shared" ref="X4098:X4161" si="64">IF(LEFT(H4098,1)="C","Inversión","Funcionamiento")</f>
        <v>Inversión</v>
      </c>
      <c r="Y4098" t="s">
        <v>585</v>
      </c>
    </row>
    <row r="4099" spans="1:25" x14ac:dyDescent="0.2">
      <c r="A4099" t="s">
        <v>6212</v>
      </c>
      <c r="B4099" t="s">
        <v>3352</v>
      </c>
      <c r="C4099" s="71" t="s">
        <v>6321</v>
      </c>
      <c r="D4099" t="s">
        <v>583</v>
      </c>
      <c r="E4099" t="s">
        <v>584</v>
      </c>
      <c r="F4099" t="s">
        <v>3144</v>
      </c>
      <c r="G4099" t="s">
        <v>585</v>
      </c>
      <c r="H4099" t="s">
        <v>450</v>
      </c>
      <c r="I4099" t="s">
        <v>509</v>
      </c>
      <c r="J4099" t="s">
        <v>37</v>
      </c>
      <c r="K4099" t="s">
        <v>586</v>
      </c>
      <c r="L4099" t="s">
        <v>39</v>
      </c>
      <c r="M4099">
        <v>77810190</v>
      </c>
      <c r="N4099">
        <v>-31124076</v>
      </c>
      <c r="O4099">
        <v>46686114</v>
      </c>
      <c r="P4099">
        <v>0</v>
      </c>
      <c r="Q4099" t="s">
        <v>845</v>
      </c>
      <c r="R4099" t="s">
        <v>6322</v>
      </c>
      <c r="S4099" t="s">
        <v>6323</v>
      </c>
      <c r="T4099" t="s">
        <v>6324</v>
      </c>
      <c r="U4099" t="s">
        <v>9646</v>
      </c>
      <c r="V4099" t="s">
        <v>9647</v>
      </c>
      <c r="W4099" t="s">
        <v>588</v>
      </c>
      <c r="X4099" t="str">
        <f t="shared" si="64"/>
        <v>Inversión</v>
      </c>
      <c r="Y4099" t="s">
        <v>585</v>
      </c>
    </row>
    <row r="4100" spans="1:25" x14ac:dyDescent="0.2">
      <c r="A4100" t="s">
        <v>4866</v>
      </c>
      <c r="B4100" t="s">
        <v>3352</v>
      </c>
      <c r="C4100" s="71" t="s">
        <v>6325</v>
      </c>
      <c r="D4100" t="s">
        <v>583</v>
      </c>
      <c r="E4100" t="s">
        <v>644</v>
      </c>
      <c r="F4100" t="s">
        <v>3144</v>
      </c>
      <c r="G4100" t="s">
        <v>585</v>
      </c>
      <c r="H4100" t="s">
        <v>450</v>
      </c>
      <c r="I4100" t="s">
        <v>509</v>
      </c>
      <c r="J4100" t="s">
        <v>37</v>
      </c>
      <c r="K4100" t="s">
        <v>586</v>
      </c>
      <c r="L4100" t="s">
        <v>39</v>
      </c>
      <c r="M4100">
        <v>55900900</v>
      </c>
      <c r="N4100">
        <v>-55900900</v>
      </c>
      <c r="O4100">
        <v>0</v>
      </c>
      <c r="P4100">
        <v>0</v>
      </c>
      <c r="Q4100" t="s">
        <v>846</v>
      </c>
      <c r="R4100" t="s">
        <v>3867</v>
      </c>
      <c r="S4100" t="s">
        <v>588</v>
      </c>
      <c r="T4100" t="s">
        <v>588</v>
      </c>
      <c r="U4100" t="s">
        <v>588</v>
      </c>
      <c r="V4100" t="s">
        <v>588</v>
      </c>
      <c r="W4100" t="s">
        <v>588</v>
      </c>
      <c r="X4100" t="str">
        <f t="shared" si="64"/>
        <v>Inversión</v>
      </c>
      <c r="Y4100" t="s">
        <v>585</v>
      </c>
    </row>
    <row r="4101" spans="1:25" x14ac:dyDescent="0.2">
      <c r="A4101" t="s">
        <v>5720</v>
      </c>
      <c r="B4101" t="s">
        <v>3352</v>
      </c>
      <c r="C4101" s="71" t="s">
        <v>6326</v>
      </c>
      <c r="D4101" t="s">
        <v>583</v>
      </c>
      <c r="E4101" t="s">
        <v>644</v>
      </c>
      <c r="F4101" t="s">
        <v>3144</v>
      </c>
      <c r="G4101" t="s">
        <v>585</v>
      </c>
      <c r="H4101" t="s">
        <v>450</v>
      </c>
      <c r="I4101" t="s">
        <v>509</v>
      </c>
      <c r="J4101" t="s">
        <v>37</v>
      </c>
      <c r="K4101" t="s">
        <v>586</v>
      </c>
      <c r="L4101" t="s">
        <v>39</v>
      </c>
      <c r="M4101">
        <v>28988880</v>
      </c>
      <c r="N4101">
        <v>-28988880</v>
      </c>
      <c r="O4101">
        <v>0</v>
      </c>
      <c r="P4101">
        <v>0</v>
      </c>
      <c r="Q4101" t="s">
        <v>847</v>
      </c>
      <c r="R4101" t="s">
        <v>6327</v>
      </c>
      <c r="S4101" t="s">
        <v>588</v>
      </c>
      <c r="T4101" t="s">
        <v>588</v>
      </c>
      <c r="U4101" t="s">
        <v>588</v>
      </c>
      <c r="V4101" t="s">
        <v>588</v>
      </c>
      <c r="W4101" t="s">
        <v>588</v>
      </c>
      <c r="X4101" t="str">
        <f t="shared" si="64"/>
        <v>Inversión</v>
      </c>
      <c r="Y4101" t="s">
        <v>585</v>
      </c>
    </row>
    <row r="4102" spans="1:25" x14ac:dyDescent="0.2">
      <c r="A4102" t="s">
        <v>5012</v>
      </c>
      <c r="B4102" t="s">
        <v>3626</v>
      </c>
      <c r="C4102" s="71" t="s">
        <v>6328</v>
      </c>
      <c r="D4102" t="s">
        <v>583</v>
      </c>
      <c r="E4102" t="s">
        <v>602</v>
      </c>
      <c r="F4102" t="s">
        <v>3740</v>
      </c>
      <c r="G4102" t="s">
        <v>629</v>
      </c>
      <c r="H4102" t="s">
        <v>391</v>
      </c>
      <c r="I4102" t="s">
        <v>511</v>
      </c>
      <c r="J4102" t="s">
        <v>37</v>
      </c>
      <c r="K4102" t="s">
        <v>586</v>
      </c>
      <c r="L4102" t="s">
        <v>39</v>
      </c>
      <c r="M4102">
        <v>11936069</v>
      </c>
      <c r="N4102">
        <v>-11936069</v>
      </c>
      <c r="O4102">
        <v>0</v>
      </c>
      <c r="P4102">
        <v>0</v>
      </c>
      <c r="Q4102" t="s">
        <v>848</v>
      </c>
      <c r="R4102" t="s">
        <v>6329</v>
      </c>
      <c r="S4102" t="s">
        <v>588</v>
      </c>
      <c r="T4102" t="s">
        <v>588</v>
      </c>
      <c r="U4102" t="s">
        <v>588</v>
      </c>
      <c r="V4102" t="s">
        <v>588</v>
      </c>
      <c r="W4102" t="s">
        <v>588</v>
      </c>
      <c r="X4102" t="str">
        <f t="shared" si="64"/>
        <v>Inversión</v>
      </c>
      <c r="Y4102" t="s">
        <v>629</v>
      </c>
    </row>
    <row r="4103" spans="1:25" x14ac:dyDescent="0.2">
      <c r="A4103" t="s">
        <v>5940</v>
      </c>
      <c r="B4103" t="s">
        <v>3626</v>
      </c>
      <c r="C4103" s="71" t="s">
        <v>6330</v>
      </c>
      <c r="D4103" t="s">
        <v>583</v>
      </c>
      <c r="E4103" t="s">
        <v>584</v>
      </c>
      <c r="F4103" t="s">
        <v>3740</v>
      </c>
      <c r="G4103" t="s">
        <v>629</v>
      </c>
      <c r="H4103" t="s">
        <v>391</v>
      </c>
      <c r="I4103" t="s">
        <v>511</v>
      </c>
      <c r="J4103" t="s">
        <v>37</v>
      </c>
      <c r="K4103" t="s">
        <v>586</v>
      </c>
      <c r="L4103" t="s">
        <v>39</v>
      </c>
      <c r="M4103">
        <v>810432</v>
      </c>
      <c r="N4103">
        <v>-487126</v>
      </c>
      <c r="O4103">
        <v>323306</v>
      </c>
      <c r="P4103">
        <v>0</v>
      </c>
      <c r="Q4103" t="s">
        <v>849</v>
      </c>
      <c r="R4103" t="s">
        <v>6331</v>
      </c>
      <c r="S4103" t="s">
        <v>6332</v>
      </c>
      <c r="T4103" t="s">
        <v>6333</v>
      </c>
      <c r="U4103" t="s">
        <v>6334</v>
      </c>
      <c r="V4103" t="s">
        <v>6335</v>
      </c>
      <c r="W4103" t="s">
        <v>6336</v>
      </c>
      <c r="X4103" t="str">
        <f t="shared" si="64"/>
        <v>Inversión</v>
      </c>
      <c r="Y4103" t="s">
        <v>629</v>
      </c>
    </row>
    <row r="4104" spans="1:25" x14ac:dyDescent="0.2">
      <c r="A4104" t="s">
        <v>5739</v>
      </c>
      <c r="B4104" t="s">
        <v>3495</v>
      </c>
      <c r="C4104" s="71" t="s">
        <v>6337</v>
      </c>
      <c r="D4104" t="s">
        <v>583</v>
      </c>
      <c r="E4104" t="s">
        <v>584</v>
      </c>
      <c r="F4104" t="s">
        <v>3144</v>
      </c>
      <c r="G4104" t="s">
        <v>585</v>
      </c>
      <c r="H4104" t="s">
        <v>608</v>
      </c>
      <c r="I4104" t="s">
        <v>609</v>
      </c>
      <c r="J4104" t="s">
        <v>37</v>
      </c>
      <c r="K4104" t="s">
        <v>586</v>
      </c>
      <c r="L4104" t="s">
        <v>39</v>
      </c>
      <c r="M4104">
        <v>74042</v>
      </c>
      <c r="N4104">
        <v>0</v>
      </c>
      <c r="O4104">
        <v>74042</v>
      </c>
      <c r="P4104">
        <v>0</v>
      </c>
      <c r="Q4104" t="s">
        <v>850</v>
      </c>
      <c r="R4104" t="s">
        <v>6338</v>
      </c>
      <c r="S4104" t="s">
        <v>6339</v>
      </c>
      <c r="T4104" t="s">
        <v>6340</v>
      </c>
      <c r="U4104" t="s">
        <v>6341</v>
      </c>
      <c r="V4104" t="s">
        <v>6342</v>
      </c>
      <c r="W4104" t="s">
        <v>588</v>
      </c>
      <c r="X4104" t="str">
        <f t="shared" si="64"/>
        <v>Funcionamiento</v>
      </c>
      <c r="Y4104" t="s">
        <v>585</v>
      </c>
    </row>
    <row r="4105" spans="1:25" x14ac:dyDescent="0.2">
      <c r="A4105" t="s">
        <v>5512</v>
      </c>
      <c r="B4105" t="s">
        <v>3495</v>
      </c>
      <c r="C4105" s="71" t="s">
        <v>6343</v>
      </c>
      <c r="D4105" t="s">
        <v>583</v>
      </c>
      <c r="E4105" t="s">
        <v>584</v>
      </c>
      <c r="F4105" t="s">
        <v>3144</v>
      </c>
      <c r="G4105" t="s">
        <v>585</v>
      </c>
      <c r="H4105" t="s">
        <v>101</v>
      </c>
      <c r="I4105" t="s">
        <v>142</v>
      </c>
      <c r="J4105" t="s">
        <v>48</v>
      </c>
      <c r="K4105" t="s">
        <v>596</v>
      </c>
      <c r="L4105" t="s">
        <v>39</v>
      </c>
      <c r="M4105">
        <v>8550000</v>
      </c>
      <c r="N4105">
        <v>0</v>
      </c>
      <c r="O4105">
        <v>8550000</v>
      </c>
      <c r="P4105">
        <v>0</v>
      </c>
      <c r="Q4105" t="s">
        <v>851</v>
      </c>
      <c r="R4105" t="s">
        <v>5974</v>
      </c>
      <c r="S4105" t="s">
        <v>6344</v>
      </c>
      <c r="T4105" t="s">
        <v>6345</v>
      </c>
      <c r="U4105" t="s">
        <v>6346</v>
      </c>
      <c r="V4105" t="s">
        <v>6347</v>
      </c>
      <c r="W4105" t="s">
        <v>588</v>
      </c>
      <c r="X4105" t="str">
        <f t="shared" si="64"/>
        <v>Funcionamiento</v>
      </c>
      <c r="Y4105" t="s">
        <v>585</v>
      </c>
    </row>
    <row r="4106" spans="1:25" x14ac:dyDescent="0.2">
      <c r="A4106" t="s">
        <v>5162</v>
      </c>
      <c r="B4106" t="s">
        <v>3125</v>
      </c>
      <c r="C4106" s="71" t="s">
        <v>6348</v>
      </c>
      <c r="D4106" t="s">
        <v>583</v>
      </c>
      <c r="E4106" t="s">
        <v>584</v>
      </c>
      <c r="F4106" t="s">
        <v>3087</v>
      </c>
      <c r="G4106" t="s">
        <v>626</v>
      </c>
      <c r="H4106" t="s">
        <v>197</v>
      </c>
      <c r="I4106" t="s">
        <v>155</v>
      </c>
      <c r="J4106" t="s">
        <v>37</v>
      </c>
      <c r="K4106" t="s">
        <v>586</v>
      </c>
      <c r="L4106" t="s">
        <v>39</v>
      </c>
      <c r="M4106">
        <v>81484080</v>
      </c>
      <c r="N4106">
        <v>-8148408</v>
      </c>
      <c r="O4106">
        <v>73335672</v>
      </c>
      <c r="P4106">
        <v>0</v>
      </c>
      <c r="Q4106" t="s">
        <v>852</v>
      </c>
      <c r="R4106" t="s">
        <v>6349</v>
      </c>
      <c r="S4106" t="s">
        <v>6350</v>
      </c>
      <c r="T4106" t="s">
        <v>6351</v>
      </c>
      <c r="U4106" t="s">
        <v>9648</v>
      </c>
      <c r="V4106" t="s">
        <v>9649</v>
      </c>
      <c r="W4106" t="s">
        <v>588</v>
      </c>
      <c r="X4106" t="str">
        <f t="shared" si="64"/>
        <v>Inversión</v>
      </c>
      <c r="Y4106" t="s">
        <v>626</v>
      </c>
    </row>
    <row r="4107" spans="1:25" x14ac:dyDescent="0.2">
      <c r="A4107" t="s">
        <v>3830</v>
      </c>
      <c r="B4107" t="s">
        <v>3125</v>
      </c>
      <c r="C4107" s="71" t="s">
        <v>6352</v>
      </c>
      <c r="D4107" t="s">
        <v>583</v>
      </c>
      <c r="E4107" t="s">
        <v>584</v>
      </c>
      <c r="F4107" t="s">
        <v>3087</v>
      </c>
      <c r="G4107" t="s">
        <v>626</v>
      </c>
      <c r="H4107" t="s">
        <v>197</v>
      </c>
      <c r="I4107" t="s">
        <v>155</v>
      </c>
      <c r="J4107" t="s">
        <v>37</v>
      </c>
      <c r="K4107" t="s">
        <v>586</v>
      </c>
      <c r="L4107" t="s">
        <v>39</v>
      </c>
      <c r="M4107">
        <v>25936730</v>
      </c>
      <c r="N4107">
        <v>-2766585</v>
      </c>
      <c r="O4107">
        <v>23170145</v>
      </c>
      <c r="P4107">
        <v>0</v>
      </c>
      <c r="Q4107" t="s">
        <v>853</v>
      </c>
      <c r="R4107" t="s">
        <v>6353</v>
      </c>
      <c r="S4107" t="s">
        <v>6354</v>
      </c>
      <c r="T4107" t="s">
        <v>6355</v>
      </c>
      <c r="U4107" t="s">
        <v>9650</v>
      </c>
      <c r="V4107" t="s">
        <v>9651</v>
      </c>
      <c r="W4107" t="s">
        <v>588</v>
      </c>
      <c r="X4107" t="str">
        <f t="shared" si="64"/>
        <v>Inversión</v>
      </c>
      <c r="Y4107" t="s">
        <v>626</v>
      </c>
    </row>
    <row r="4108" spans="1:25" x14ac:dyDescent="0.2">
      <c r="A4108" t="s">
        <v>3168</v>
      </c>
      <c r="B4108" t="s">
        <v>3130</v>
      </c>
      <c r="C4108" s="71" t="s">
        <v>6356</v>
      </c>
      <c r="D4108" t="s">
        <v>583</v>
      </c>
      <c r="E4108" t="s">
        <v>584</v>
      </c>
      <c r="F4108" t="s">
        <v>3144</v>
      </c>
      <c r="G4108" t="s">
        <v>585</v>
      </c>
      <c r="H4108" t="s">
        <v>195</v>
      </c>
      <c r="I4108" t="s">
        <v>150</v>
      </c>
      <c r="J4108" t="s">
        <v>48</v>
      </c>
      <c r="K4108" t="s">
        <v>596</v>
      </c>
      <c r="L4108" t="s">
        <v>39</v>
      </c>
      <c r="M4108">
        <v>6765000</v>
      </c>
      <c r="N4108">
        <v>0</v>
      </c>
      <c r="O4108">
        <v>6765000</v>
      </c>
      <c r="P4108">
        <v>0</v>
      </c>
      <c r="Q4108" t="s">
        <v>150</v>
      </c>
      <c r="R4108" t="s">
        <v>6076</v>
      </c>
      <c r="S4108" t="s">
        <v>6357</v>
      </c>
      <c r="T4108" t="s">
        <v>6358</v>
      </c>
      <c r="U4108" t="s">
        <v>6359</v>
      </c>
      <c r="V4108" t="s">
        <v>6360</v>
      </c>
      <c r="W4108" t="s">
        <v>588</v>
      </c>
      <c r="X4108" t="str">
        <f t="shared" si="64"/>
        <v>Funcionamiento</v>
      </c>
      <c r="Y4108" t="s">
        <v>585</v>
      </c>
    </row>
    <row r="4109" spans="1:25" x14ac:dyDescent="0.2">
      <c r="A4109" t="s">
        <v>6176</v>
      </c>
      <c r="B4109" t="s">
        <v>3130</v>
      </c>
      <c r="C4109" s="71" t="s">
        <v>6361</v>
      </c>
      <c r="D4109" t="s">
        <v>583</v>
      </c>
      <c r="E4109" t="s">
        <v>584</v>
      </c>
      <c r="F4109" t="s">
        <v>3144</v>
      </c>
      <c r="G4109" t="s">
        <v>585</v>
      </c>
      <c r="H4109" t="s">
        <v>450</v>
      </c>
      <c r="I4109" t="s">
        <v>509</v>
      </c>
      <c r="J4109" t="s">
        <v>37</v>
      </c>
      <c r="K4109" t="s">
        <v>586</v>
      </c>
      <c r="L4109" t="s">
        <v>39</v>
      </c>
      <c r="M4109">
        <v>423443240</v>
      </c>
      <c r="N4109">
        <v>-179001006</v>
      </c>
      <c r="O4109">
        <v>244442234</v>
      </c>
      <c r="P4109">
        <v>0</v>
      </c>
      <c r="Q4109" t="s">
        <v>854</v>
      </c>
      <c r="R4109" t="s">
        <v>3191</v>
      </c>
      <c r="S4109" t="s">
        <v>6362</v>
      </c>
      <c r="T4109" t="s">
        <v>6363</v>
      </c>
      <c r="U4109" t="s">
        <v>11796</v>
      </c>
      <c r="V4109" t="s">
        <v>11797</v>
      </c>
      <c r="W4109" t="s">
        <v>588</v>
      </c>
      <c r="X4109" t="str">
        <f t="shared" si="64"/>
        <v>Inversión</v>
      </c>
      <c r="Y4109" t="s">
        <v>585</v>
      </c>
    </row>
    <row r="4110" spans="1:25" x14ac:dyDescent="0.2">
      <c r="A4110" t="s">
        <v>4430</v>
      </c>
      <c r="B4110" t="s">
        <v>6364</v>
      </c>
      <c r="C4110" s="71" t="s">
        <v>6365</v>
      </c>
      <c r="D4110" t="s">
        <v>583</v>
      </c>
      <c r="E4110" t="s">
        <v>584</v>
      </c>
      <c r="F4110" t="s">
        <v>3144</v>
      </c>
      <c r="G4110" t="s">
        <v>585</v>
      </c>
      <c r="H4110" t="s">
        <v>169</v>
      </c>
      <c r="I4110" t="s">
        <v>123</v>
      </c>
      <c r="J4110" t="s">
        <v>37</v>
      </c>
      <c r="K4110" t="s">
        <v>586</v>
      </c>
      <c r="L4110" t="s">
        <v>39</v>
      </c>
      <c r="M4110">
        <v>18112031</v>
      </c>
      <c r="N4110">
        <v>0</v>
      </c>
      <c r="O4110">
        <v>18112031</v>
      </c>
      <c r="P4110">
        <v>0</v>
      </c>
      <c r="Q4110" t="s">
        <v>855</v>
      </c>
      <c r="R4110" t="s">
        <v>6366</v>
      </c>
      <c r="S4110" t="s">
        <v>6367</v>
      </c>
      <c r="T4110" t="s">
        <v>6019</v>
      </c>
      <c r="U4110" t="s">
        <v>6368</v>
      </c>
      <c r="V4110" t="s">
        <v>6369</v>
      </c>
      <c r="W4110" t="s">
        <v>4185</v>
      </c>
      <c r="X4110" t="str">
        <f t="shared" si="64"/>
        <v>Funcionamiento</v>
      </c>
      <c r="Y4110" t="s">
        <v>585</v>
      </c>
    </row>
    <row r="4111" spans="1:25" x14ac:dyDescent="0.2">
      <c r="A4111" t="s">
        <v>4430</v>
      </c>
      <c r="B4111" t="s">
        <v>6364</v>
      </c>
      <c r="C4111" s="71" t="s">
        <v>6365</v>
      </c>
      <c r="D4111" t="s">
        <v>583</v>
      </c>
      <c r="E4111" t="s">
        <v>584</v>
      </c>
      <c r="F4111" t="s">
        <v>3144</v>
      </c>
      <c r="G4111" t="s">
        <v>585</v>
      </c>
      <c r="H4111" t="s">
        <v>805</v>
      </c>
      <c r="I4111" t="s">
        <v>806</v>
      </c>
      <c r="J4111" t="s">
        <v>37</v>
      </c>
      <c r="K4111" t="s">
        <v>586</v>
      </c>
      <c r="L4111" t="s">
        <v>39</v>
      </c>
      <c r="M4111">
        <v>4168622</v>
      </c>
      <c r="N4111">
        <v>0</v>
      </c>
      <c r="O4111">
        <v>4168622</v>
      </c>
      <c r="P4111">
        <v>0</v>
      </c>
      <c r="Q4111" t="s">
        <v>855</v>
      </c>
      <c r="R4111" t="s">
        <v>6366</v>
      </c>
      <c r="S4111" t="s">
        <v>6367</v>
      </c>
      <c r="T4111" t="s">
        <v>6019</v>
      </c>
      <c r="U4111" t="s">
        <v>6368</v>
      </c>
      <c r="V4111" t="s">
        <v>6369</v>
      </c>
      <c r="W4111" t="s">
        <v>4185</v>
      </c>
      <c r="X4111" t="str">
        <f t="shared" si="64"/>
        <v>Funcionamiento</v>
      </c>
      <c r="Y4111" t="s">
        <v>585</v>
      </c>
    </row>
    <row r="4112" spans="1:25" x14ac:dyDescent="0.2">
      <c r="A4112" t="s">
        <v>4430</v>
      </c>
      <c r="B4112" t="s">
        <v>6364</v>
      </c>
      <c r="C4112" s="71" t="s">
        <v>6365</v>
      </c>
      <c r="D4112" t="s">
        <v>583</v>
      </c>
      <c r="E4112" t="s">
        <v>584</v>
      </c>
      <c r="F4112" t="s">
        <v>3144</v>
      </c>
      <c r="G4112" t="s">
        <v>585</v>
      </c>
      <c r="H4112" t="s">
        <v>166</v>
      </c>
      <c r="I4112" t="s">
        <v>120</v>
      </c>
      <c r="J4112" t="s">
        <v>37</v>
      </c>
      <c r="K4112" t="s">
        <v>586</v>
      </c>
      <c r="L4112" t="s">
        <v>39</v>
      </c>
      <c r="M4112">
        <v>11581273</v>
      </c>
      <c r="N4112">
        <v>0</v>
      </c>
      <c r="O4112">
        <v>11581273</v>
      </c>
      <c r="P4112">
        <v>0</v>
      </c>
      <c r="Q4112" t="s">
        <v>855</v>
      </c>
      <c r="R4112" t="s">
        <v>6366</v>
      </c>
      <c r="S4112" t="s">
        <v>6367</v>
      </c>
      <c r="T4112" t="s">
        <v>6019</v>
      </c>
      <c r="U4112" t="s">
        <v>6368</v>
      </c>
      <c r="V4112" t="s">
        <v>6369</v>
      </c>
      <c r="W4112" t="s">
        <v>4185</v>
      </c>
      <c r="X4112" t="str">
        <f t="shared" si="64"/>
        <v>Funcionamiento</v>
      </c>
      <c r="Y4112" t="s">
        <v>585</v>
      </c>
    </row>
    <row r="4113" spans="1:25" x14ac:dyDescent="0.2">
      <c r="A4113" t="s">
        <v>4430</v>
      </c>
      <c r="B4113" t="s">
        <v>6364</v>
      </c>
      <c r="C4113" s="71" t="s">
        <v>6365</v>
      </c>
      <c r="D4113" t="s">
        <v>583</v>
      </c>
      <c r="E4113" t="s">
        <v>584</v>
      </c>
      <c r="F4113" t="s">
        <v>3144</v>
      </c>
      <c r="G4113" t="s">
        <v>585</v>
      </c>
      <c r="H4113" t="s">
        <v>168</v>
      </c>
      <c r="I4113" t="s">
        <v>122</v>
      </c>
      <c r="J4113" t="s">
        <v>37</v>
      </c>
      <c r="K4113" t="s">
        <v>586</v>
      </c>
      <c r="L4113" t="s">
        <v>39</v>
      </c>
      <c r="M4113">
        <v>4344917</v>
      </c>
      <c r="N4113">
        <v>0</v>
      </c>
      <c r="O4113">
        <v>4344917</v>
      </c>
      <c r="P4113">
        <v>0</v>
      </c>
      <c r="Q4113" t="s">
        <v>855</v>
      </c>
      <c r="R4113" t="s">
        <v>6366</v>
      </c>
      <c r="S4113" t="s">
        <v>6367</v>
      </c>
      <c r="T4113" t="s">
        <v>6019</v>
      </c>
      <c r="U4113" t="s">
        <v>6368</v>
      </c>
      <c r="V4113" t="s">
        <v>6369</v>
      </c>
      <c r="W4113" t="s">
        <v>4185</v>
      </c>
      <c r="X4113" t="str">
        <f t="shared" si="64"/>
        <v>Funcionamiento</v>
      </c>
      <c r="Y4113" t="s">
        <v>585</v>
      </c>
    </row>
    <row r="4114" spans="1:25" x14ac:dyDescent="0.2">
      <c r="A4114" t="s">
        <v>4430</v>
      </c>
      <c r="B4114" t="s">
        <v>6364</v>
      </c>
      <c r="C4114" s="71" t="s">
        <v>6365</v>
      </c>
      <c r="D4114" t="s">
        <v>583</v>
      </c>
      <c r="E4114" t="s">
        <v>584</v>
      </c>
      <c r="F4114" t="s">
        <v>3144</v>
      </c>
      <c r="G4114" t="s">
        <v>585</v>
      </c>
      <c r="H4114" t="s">
        <v>193</v>
      </c>
      <c r="I4114" t="s">
        <v>148</v>
      </c>
      <c r="J4114" t="s">
        <v>37</v>
      </c>
      <c r="K4114" t="s">
        <v>586</v>
      </c>
      <c r="L4114" t="s">
        <v>39</v>
      </c>
      <c r="M4114">
        <v>8697112</v>
      </c>
      <c r="N4114">
        <v>0</v>
      </c>
      <c r="O4114">
        <v>8697112</v>
      </c>
      <c r="P4114">
        <v>0</v>
      </c>
      <c r="Q4114" t="s">
        <v>855</v>
      </c>
      <c r="R4114" t="s">
        <v>6366</v>
      </c>
      <c r="S4114" t="s">
        <v>6367</v>
      </c>
      <c r="T4114" t="s">
        <v>6019</v>
      </c>
      <c r="U4114" t="s">
        <v>6368</v>
      </c>
      <c r="V4114" t="s">
        <v>6369</v>
      </c>
      <c r="W4114" t="s">
        <v>4185</v>
      </c>
      <c r="X4114" t="str">
        <f t="shared" si="64"/>
        <v>Funcionamiento</v>
      </c>
      <c r="Y4114" t="s">
        <v>585</v>
      </c>
    </row>
    <row r="4115" spans="1:25" x14ac:dyDescent="0.2">
      <c r="A4115" t="s">
        <v>4430</v>
      </c>
      <c r="B4115" t="s">
        <v>6364</v>
      </c>
      <c r="C4115" s="71" t="s">
        <v>6365</v>
      </c>
      <c r="D4115" t="s">
        <v>583</v>
      </c>
      <c r="E4115" t="s">
        <v>584</v>
      </c>
      <c r="F4115" t="s">
        <v>3144</v>
      </c>
      <c r="G4115" t="s">
        <v>585</v>
      </c>
      <c r="H4115" t="s">
        <v>171</v>
      </c>
      <c r="I4115" t="s">
        <v>125</v>
      </c>
      <c r="J4115" t="s">
        <v>37</v>
      </c>
      <c r="K4115" t="s">
        <v>586</v>
      </c>
      <c r="L4115" t="s">
        <v>39</v>
      </c>
      <c r="M4115">
        <v>50591256</v>
      </c>
      <c r="N4115">
        <v>0</v>
      </c>
      <c r="O4115">
        <v>50591256</v>
      </c>
      <c r="P4115">
        <v>0</v>
      </c>
      <c r="Q4115" t="s">
        <v>855</v>
      </c>
      <c r="R4115" t="s">
        <v>6366</v>
      </c>
      <c r="S4115" t="s">
        <v>6367</v>
      </c>
      <c r="T4115" t="s">
        <v>6019</v>
      </c>
      <c r="U4115" t="s">
        <v>6368</v>
      </c>
      <c r="V4115" t="s">
        <v>6369</v>
      </c>
      <c r="W4115" t="s">
        <v>4185</v>
      </c>
      <c r="X4115" t="str">
        <f t="shared" si="64"/>
        <v>Funcionamiento</v>
      </c>
      <c r="Y4115" t="s">
        <v>585</v>
      </c>
    </row>
    <row r="4116" spans="1:25" x14ac:dyDescent="0.2">
      <c r="A4116" t="s">
        <v>4430</v>
      </c>
      <c r="B4116" t="s">
        <v>6364</v>
      </c>
      <c r="C4116" s="71" t="s">
        <v>6365</v>
      </c>
      <c r="D4116" t="s">
        <v>583</v>
      </c>
      <c r="E4116" t="s">
        <v>584</v>
      </c>
      <c r="F4116" t="s">
        <v>3144</v>
      </c>
      <c r="G4116" t="s">
        <v>585</v>
      </c>
      <c r="H4116" t="s">
        <v>178</v>
      </c>
      <c r="I4116" t="s">
        <v>132</v>
      </c>
      <c r="J4116" t="s">
        <v>37</v>
      </c>
      <c r="K4116" t="s">
        <v>586</v>
      </c>
      <c r="L4116" t="s">
        <v>39</v>
      </c>
      <c r="M4116">
        <v>44164659</v>
      </c>
      <c r="N4116">
        <v>0</v>
      </c>
      <c r="O4116">
        <v>44164659</v>
      </c>
      <c r="P4116">
        <v>0</v>
      </c>
      <c r="Q4116" t="s">
        <v>855</v>
      </c>
      <c r="R4116" t="s">
        <v>6366</v>
      </c>
      <c r="S4116" t="s">
        <v>6367</v>
      </c>
      <c r="T4116" t="s">
        <v>6019</v>
      </c>
      <c r="U4116" t="s">
        <v>6368</v>
      </c>
      <c r="V4116" t="s">
        <v>6369</v>
      </c>
      <c r="W4116" t="s">
        <v>4185</v>
      </c>
      <c r="X4116" t="str">
        <f t="shared" si="64"/>
        <v>Funcionamiento</v>
      </c>
      <c r="Y4116" t="s">
        <v>585</v>
      </c>
    </row>
    <row r="4117" spans="1:25" x14ac:dyDescent="0.2">
      <c r="A4117" t="s">
        <v>4430</v>
      </c>
      <c r="B4117" t="s">
        <v>6364</v>
      </c>
      <c r="C4117" s="71" t="s">
        <v>6365</v>
      </c>
      <c r="D4117" t="s">
        <v>583</v>
      </c>
      <c r="E4117" t="s">
        <v>584</v>
      </c>
      <c r="F4117" t="s">
        <v>3144</v>
      </c>
      <c r="G4117" t="s">
        <v>585</v>
      </c>
      <c r="H4117" t="s">
        <v>180</v>
      </c>
      <c r="I4117" t="s">
        <v>134</v>
      </c>
      <c r="J4117" t="s">
        <v>37</v>
      </c>
      <c r="K4117" t="s">
        <v>586</v>
      </c>
      <c r="L4117" t="s">
        <v>39</v>
      </c>
      <c r="M4117">
        <v>4173472</v>
      </c>
      <c r="N4117">
        <v>0</v>
      </c>
      <c r="O4117">
        <v>4173472</v>
      </c>
      <c r="P4117">
        <v>0</v>
      </c>
      <c r="Q4117" t="s">
        <v>855</v>
      </c>
      <c r="R4117" t="s">
        <v>6366</v>
      </c>
      <c r="S4117" t="s">
        <v>6367</v>
      </c>
      <c r="T4117" t="s">
        <v>6019</v>
      </c>
      <c r="U4117" t="s">
        <v>6368</v>
      </c>
      <c r="V4117" t="s">
        <v>6369</v>
      </c>
      <c r="W4117" t="s">
        <v>4185</v>
      </c>
      <c r="X4117" t="str">
        <f t="shared" si="64"/>
        <v>Funcionamiento</v>
      </c>
      <c r="Y4117" t="s">
        <v>585</v>
      </c>
    </row>
    <row r="4118" spans="1:25" x14ac:dyDescent="0.2">
      <c r="A4118" t="s">
        <v>4430</v>
      </c>
      <c r="B4118" t="s">
        <v>6364</v>
      </c>
      <c r="C4118" s="71" t="s">
        <v>6365</v>
      </c>
      <c r="D4118" t="s">
        <v>583</v>
      </c>
      <c r="E4118" t="s">
        <v>584</v>
      </c>
      <c r="F4118" t="s">
        <v>3144</v>
      </c>
      <c r="G4118" t="s">
        <v>585</v>
      </c>
      <c r="H4118" t="s">
        <v>167</v>
      </c>
      <c r="I4118" t="s">
        <v>3051</v>
      </c>
      <c r="J4118" t="s">
        <v>37</v>
      </c>
      <c r="K4118" t="s">
        <v>586</v>
      </c>
      <c r="L4118" t="s">
        <v>39</v>
      </c>
      <c r="M4118">
        <v>13521874</v>
      </c>
      <c r="N4118">
        <v>0</v>
      </c>
      <c r="O4118">
        <v>13521874</v>
      </c>
      <c r="P4118">
        <v>0</v>
      </c>
      <c r="Q4118" t="s">
        <v>855</v>
      </c>
      <c r="R4118" t="s">
        <v>6366</v>
      </c>
      <c r="S4118" t="s">
        <v>6367</v>
      </c>
      <c r="T4118" t="s">
        <v>6019</v>
      </c>
      <c r="U4118" t="s">
        <v>6368</v>
      </c>
      <c r="V4118" t="s">
        <v>6369</v>
      </c>
      <c r="W4118" t="s">
        <v>4185</v>
      </c>
      <c r="X4118" t="str">
        <f t="shared" si="64"/>
        <v>Funcionamiento</v>
      </c>
      <c r="Y4118" t="s">
        <v>585</v>
      </c>
    </row>
    <row r="4119" spans="1:25" x14ac:dyDescent="0.2">
      <c r="A4119" t="s">
        <v>4430</v>
      </c>
      <c r="B4119" t="s">
        <v>6364</v>
      </c>
      <c r="C4119" s="71" t="s">
        <v>6365</v>
      </c>
      <c r="D4119" t="s">
        <v>583</v>
      </c>
      <c r="E4119" t="s">
        <v>584</v>
      </c>
      <c r="F4119" t="s">
        <v>3144</v>
      </c>
      <c r="G4119" t="s">
        <v>585</v>
      </c>
      <c r="H4119" t="s">
        <v>182</v>
      </c>
      <c r="I4119" t="s">
        <v>136</v>
      </c>
      <c r="J4119" t="s">
        <v>37</v>
      </c>
      <c r="K4119" t="s">
        <v>586</v>
      </c>
      <c r="L4119" t="s">
        <v>39</v>
      </c>
      <c r="M4119">
        <v>23064685</v>
      </c>
      <c r="N4119">
        <v>0</v>
      </c>
      <c r="O4119">
        <v>23064685</v>
      </c>
      <c r="P4119">
        <v>0</v>
      </c>
      <c r="Q4119" t="s">
        <v>855</v>
      </c>
      <c r="R4119" t="s">
        <v>6366</v>
      </c>
      <c r="S4119" t="s">
        <v>6367</v>
      </c>
      <c r="T4119" t="s">
        <v>6019</v>
      </c>
      <c r="U4119" t="s">
        <v>6368</v>
      </c>
      <c r="V4119" t="s">
        <v>6369</v>
      </c>
      <c r="W4119" t="s">
        <v>4185</v>
      </c>
      <c r="X4119" t="str">
        <f t="shared" si="64"/>
        <v>Funcionamiento</v>
      </c>
      <c r="Y4119" t="s">
        <v>585</v>
      </c>
    </row>
    <row r="4120" spans="1:25" x14ac:dyDescent="0.2">
      <c r="A4120" t="s">
        <v>4430</v>
      </c>
      <c r="B4120" t="s">
        <v>6364</v>
      </c>
      <c r="C4120" s="71" t="s">
        <v>6365</v>
      </c>
      <c r="D4120" t="s">
        <v>583</v>
      </c>
      <c r="E4120" t="s">
        <v>584</v>
      </c>
      <c r="F4120" t="s">
        <v>3144</v>
      </c>
      <c r="G4120" t="s">
        <v>585</v>
      </c>
      <c r="H4120" t="s">
        <v>181</v>
      </c>
      <c r="I4120" t="s">
        <v>135</v>
      </c>
      <c r="J4120" t="s">
        <v>37</v>
      </c>
      <c r="K4120" t="s">
        <v>586</v>
      </c>
      <c r="L4120" t="s">
        <v>39</v>
      </c>
      <c r="M4120">
        <v>14220518</v>
      </c>
      <c r="N4120">
        <v>0</v>
      </c>
      <c r="O4120">
        <v>14220518</v>
      </c>
      <c r="P4120">
        <v>0</v>
      </c>
      <c r="Q4120" t="s">
        <v>855</v>
      </c>
      <c r="R4120" t="s">
        <v>6366</v>
      </c>
      <c r="S4120" t="s">
        <v>6367</v>
      </c>
      <c r="T4120" t="s">
        <v>6019</v>
      </c>
      <c r="U4120" t="s">
        <v>6368</v>
      </c>
      <c r="V4120" t="s">
        <v>6369</v>
      </c>
      <c r="W4120" t="s">
        <v>4185</v>
      </c>
      <c r="X4120" t="str">
        <f t="shared" si="64"/>
        <v>Funcionamiento</v>
      </c>
      <c r="Y4120" t="s">
        <v>585</v>
      </c>
    </row>
    <row r="4121" spans="1:25" x14ac:dyDescent="0.2">
      <c r="A4121" t="s">
        <v>4430</v>
      </c>
      <c r="B4121" t="s">
        <v>6364</v>
      </c>
      <c r="C4121" s="71" t="s">
        <v>6365</v>
      </c>
      <c r="D4121" t="s">
        <v>583</v>
      </c>
      <c r="E4121" t="s">
        <v>584</v>
      </c>
      <c r="F4121" t="s">
        <v>3144</v>
      </c>
      <c r="G4121" t="s">
        <v>585</v>
      </c>
      <c r="H4121" t="s">
        <v>192</v>
      </c>
      <c r="I4121" t="s">
        <v>147</v>
      </c>
      <c r="J4121" t="s">
        <v>37</v>
      </c>
      <c r="K4121" t="s">
        <v>586</v>
      </c>
      <c r="L4121" t="s">
        <v>39</v>
      </c>
      <c r="M4121">
        <v>3074201</v>
      </c>
      <c r="N4121">
        <v>-234143</v>
      </c>
      <c r="O4121">
        <v>2840058</v>
      </c>
      <c r="P4121">
        <v>0</v>
      </c>
      <c r="Q4121" t="s">
        <v>855</v>
      </c>
      <c r="R4121" t="s">
        <v>6366</v>
      </c>
      <c r="S4121" t="s">
        <v>6367</v>
      </c>
      <c r="T4121" t="s">
        <v>6019</v>
      </c>
      <c r="U4121" t="s">
        <v>6368</v>
      </c>
      <c r="V4121" t="s">
        <v>6369</v>
      </c>
      <c r="W4121" t="s">
        <v>4185</v>
      </c>
      <c r="X4121" t="str">
        <f t="shared" si="64"/>
        <v>Funcionamiento</v>
      </c>
      <c r="Y4121" t="s">
        <v>585</v>
      </c>
    </row>
    <row r="4122" spans="1:25" x14ac:dyDescent="0.2">
      <c r="A4122" t="s">
        <v>4430</v>
      </c>
      <c r="B4122" t="s">
        <v>6364</v>
      </c>
      <c r="C4122" s="71" t="s">
        <v>6365</v>
      </c>
      <c r="D4122" t="s">
        <v>583</v>
      </c>
      <c r="E4122" t="s">
        <v>584</v>
      </c>
      <c r="F4122" t="s">
        <v>3144</v>
      </c>
      <c r="G4122" t="s">
        <v>585</v>
      </c>
      <c r="H4122" t="s">
        <v>179</v>
      </c>
      <c r="I4122" t="s">
        <v>133</v>
      </c>
      <c r="J4122" t="s">
        <v>37</v>
      </c>
      <c r="K4122" t="s">
        <v>586</v>
      </c>
      <c r="L4122" t="s">
        <v>39</v>
      </c>
      <c r="M4122">
        <v>9201346</v>
      </c>
      <c r="N4122">
        <v>0</v>
      </c>
      <c r="O4122">
        <v>9201346</v>
      </c>
      <c r="P4122">
        <v>0</v>
      </c>
      <c r="Q4122" t="s">
        <v>855</v>
      </c>
      <c r="R4122" t="s">
        <v>6366</v>
      </c>
      <c r="S4122" t="s">
        <v>6367</v>
      </c>
      <c r="T4122" t="s">
        <v>6019</v>
      </c>
      <c r="U4122" t="s">
        <v>6368</v>
      </c>
      <c r="V4122" t="s">
        <v>6369</v>
      </c>
      <c r="W4122" t="s">
        <v>4185</v>
      </c>
      <c r="X4122" t="str">
        <f t="shared" si="64"/>
        <v>Funcionamiento</v>
      </c>
      <c r="Y4122" t="s">
        <v>585</v>
      </c>
    </row>
    <row r="4123" spans="1:25" x14ac:dyDescent="0.2">
      <c r="A4123" t="s">
        <v>4430</v>
      </c>
      <c r="B4123" t="s">
        <v>6364</v>
      </c>
      <c r="C4123" s="71" t="s">
        <v>6365</v>
      </c>
      <c r="D4123" t="s">
        <v>583</v>
      </c>
      <c r="E4123" t="s">
        <v>584</v>
      </c>
      <c r="F4123" t="s">
        <v>3144</v>
      </c>
      <c r="G4123" t="s">
        <v>585</v>
      </c>
      <c r="H4123" t="s">
        <v>164</v>
      </c>
      <c r="I4123" t="s">
        <v>118</v>
      </c>
      <c r="J4123" t="s">
        <v>37</v>
      </c>
      <c r="K4123" t="s">
        <v>586</v>
      </c>
      <c r="L4123" t="s">
        <v>39</v>
      </c>
      <c r="M4123">
        <v>937769371</v>
      </c>
      <c r="N4123">
        <v>0</v>
      </c>
      <c r="O4123">
        <v>937769371</v>
      </c>
      <c r="P4123">
        <v>0</v>
      </c>
      <c r="Q4123" t="s">
        <v>855</v>
      </c>
      <c r="R4123" t="s">
        <v>6366</v>
      </c>
      <c r="S4123" t="s">
        <v>6367</v>
      </c>
      <c r="T4123" t="s">
        <v>6019</v>
      </c>
      <c r="U4123" t="s">
        <v>6368</v>
      </c>
      <c r="V4123" t="s">
        <v>6369</v>
      </c>
      <c r="W4123" t="s">
        <v>4185</v>
      </c>
      <c r="X4123" t="str">
        <f t="shared" si="64"/>
        <v>Funcionamiento</v>
      </c>
      <c r="Y4123" t="s">
        <v>585</v>
      </c>
    </row>
    <row r="4124" spans="1:25" x14ac:dyDescent="0.2">
      <c r="A4124" t="s">
        <v>4430</v>
      </c>
      <c r="B4124" t="s">
        <v>6364</v>
      </c>
      <c r="C4124" s="71" t="s">
        <v>6365</v>
      </c>
      <c r="D4124" t="s">
        <v>583</v>
      </c>
      <c r="E4124" t="s">
        <v>584</v>
      </c>
      <c r="F4124" t="s">
        <v>3144</v>
      </c>
      <c r="G4124" t="s">
        <v>585</v>
      </c>
      <c r="H4124" t="s">
        <v>165</v>
      </c>
      <c r="I4124" t="s">
        <v>119</v>
      </c>
      <c r="J4124" t="s">
        <v>37</v>
      </c>
      <c r="K4124" t="s">
        <v>586</v>
      </c>
      <c r="L4124" t="s">
        <v>39</v>
      </c>
      <c r="M4124">
        <v>12909183</v>
      </c>
      <c r="N4124">
        <v>0</v>
      </c>
      <c r="O4124">
        <v>12909183</v>
      </c>
      <c r="P4124">
        <v>0</v>
      </c>
      <c r="Q4124" t="s">
        <v>855</v>
      </c>
      <c r="R4124" t="s">
        <v>6366</v>
      </c>
      <c r="S4124" t="s">
        <v>6367</v>
      </c>
      <c r="T4124" t="s">
        <v>6019</v>
      </c>
      <c r="U4124" t="s">
        <v>6368</v>
      </c>
      <c r="V4124" t="s">
        <v>6369</v>
      </c>
      <c r="W4124" t="s">
        <v>4185</v>
      </c>
      <c r="X4124" t="str">
        <f t="shared" si="64"/>
        <v>Funcionamiento</v>
      </c>
      <c r="Y4124" t="s">
        <v>585</v>
      </c>
    </row>
    <row r="4125" spans="1:25" x14ac:dyDescent="0.2">
      <c r="A4125" t="s">
        <v>6168</v>
      </c>
      <c r="B4125" t="s">
        <v>6364</v>
      </c>
      <c r="C4125" s="71" t="s">
        <v>6370</v>
      </c>
      <c r="D4125" t="s">
        <v>583</v>
      </c>
      <c r="E4125" t="s">
        <v>584</v>
      </c>
      <c r="F4125" t="s">
        <v>3144</v>
      </c>
      <c r="G4125" t="s">
        <v>585</v>
      </c>
      <c r="H4125" t="s">
        <v>177</v>
      </c>
      <c r="I4125" t="s">
        <v>131</v>
      </c>
      <c r="J4125" t="s">
        <v>37</v>
      </c>
      <c r="K4125" t="s">
        <v>586</v>
      </c>
      <c r="L4125" t="s">
        <v>39</v>
      </c>
      <c r="M4125">
        <v>19915600</v>
      </c>
      <c r="N4125">
        <v>0</v>
      </c>
      <c r="O4125">
        <v>19915600</v>
      </c>
      <c r="P4125">
        <v>0</v>
      </c>
      <c r="Q4125" t="s">
        <v>856</v>
      </c>
      <c r="R4125" t="s">
        <v>4884</v>
      </c>
      <c r="S4125" t="s">
        <v>6371</v>
      </c>
      <c r="T4125" t="s">
        <v>588</v>
      </c>
      <c r="U4125" t="s">
        <v>6372</v>
      </c>
      <c r="V4125" t="s">
        <v>6373</v>
      </c>
      <c r="W4125" t="s">
        <v>588</v>
      </c>
      <c r="X4125" t="str">
        <f t="shared" si="64"/>
        <v>Funcionamiento</v>
      </c>
      <c r="Y4125" t="s">
        <v>585</v>
      </c>
    </row>
    <row r="4126" spans="1:25" x14ac:dyDescent="0.2">
      <c r="A4126" t="s">
        <v>6168</v>
      </c>
      <c r="B4126" t="s">
        <v>6364</v>
      </c>
      <c r="C4126" s="71" t="s">
        <v>6370</v>
      </c>
      <c r="D4126" t="s">
        <v>583</v>
      </c>
      <c r="E4126" t="s">
        <v>584</v>
      </c>
      <c r="F4126" t="s">
        <v>3144</v>
      </c>
      <c r="G4126" t="s">
        <v>585</v>
      </c>
      <c r="H4126" t="s">
        <v>174</v>
      </c>
      <c r="I4126" t="s">
        <v>128</v>
      </c>
      <c r="J4126" t="s">
        <v>37</v>
      </c>
      <c r="K4126" t="s">
        <v>586</v>
      </c>
      <c r="L4126" t="s">
        <v>39</v>
      </c>
      <c r="M4126">
        <v>39818900</v>
      </c>
      <c r="N4126">
        <v>0</v>
      </c>
      <c r="O4126">
        <v>39818900</v>
      </c>
      <c r="P4126">
        <v>0</v>
      </c>
      <c r="Q4126" t="s">
        <v>856</v>
      </c>
      <c r="R4126" t="s">
        <v>4884</v>
      </c>
      <c r="S4126" t="s">
        <v>6371</v>
      </c>
      <c r="T4126" t="s">
        <v>588</v>
      </c>
      <c r="U4126" t="s">
        <v>6372</v>
      </c>
      <c r="V4126" t="s">
        <v>6373</v>
      </c>
      <c r="W4126" t="s">
        <v>588</v>
      </c>
      <c r="X4126" t="str">
        <f t="shared" si="64"/>
        <v>Funcionamiento</v>
      </c>
      <c r="Y4126" t="s">
        <v>585</v>
      </c>
    </row>
    <row r="4127" spans="1:25" x14ac:dyDescent="0.2">
      <c r="A4127" t="s">
        <v>6168</v>
      </c>
      <c r="B4127" t="s">
        <v>6364</v>
      </c>
      <c r="C4127" s="71" t="s">
        <v>6370</v>
      </c>
      <c r="D4127" t="s">
        <v>583</v>
      </c>
      <c r="E4127" t="s">
        <v>584</v>
      </c>
      <c r="F4127" t="s">
        <v>3144</v>
      </c>
      <c r="G4127" t="s">
        <v>585</v>
      </c>
      <c r="H4127" t="s">
        <v>176</v>
      </c>
      <c r="I4127" t="s">
        <v>130</v>
      </c>
      <c r="J4127" t="s">
        <v>37</v>
      </c>
      <c r="K4127" t="s">
        <v>586</v>
      </c>
      <c r="L4127" t="s">
        <v>39</v>
      </c>
      <c r="M4127">
        <v>29866400</v>
      </c>
      <c r="N4127">
        <v>0</v>
      </c>
      <c r="O4127">
        <v>29866400</v>
      </c>
      <c r="P4127">
        <v>0</v>
      </c>
      <c r="Q4127" t="s">
        <v>856</v>
      </c>
      <c r="R4127" t="s">
        <v>4884</v>
      </c>
      <c r="S4127" t="s">
        <v>6371</v>
      </c>
      <c r="T4127" t="s">
        <v>588</v>
      </c>
      <c r="U4127" t="s">
        <v>6372</v>
      </c>
      <c r="V4127" t="s">
        <v>6373</v>
      </c>
      <c r="W4127" t="s">
        <v>588</v>
      </c>
      <c r="X4127" t="str">
        <f t="shared" si="64"/>
        <v>Funcionamiento</v>
      </c>
      <c r="Y4127" t="s">
        <v>585</v>
      </c>
    </row>
    <row r="4128" spans="1:25" x14ac:dyDescent="0.2">
      <c r="A4128" t="s">
        <v>6168</v>
      </c>
      <c r="B4128" t="s">
        <v>6364</v>
      </c>
      <c r="C4128" s="71" t="s">
        <v>6370</v>
      </c>
      <c r="D4128" t="s">
        <v>583</v>
      </c>
      <c r="E4128" t="s">
        <v>584</v>
      </c>
      <c r="F4128" t="s">
        <v>3144</v>
      </c>
      <c r="G4128" t="s">
        <v>585</v>
      </c>
      <c r="H4128" t="s">
        <v>173</v>
      </c>
      <c r="I4128" t="s">
        <v>127</v>
      </c>
      <c r="J4128" t="s">
        <v>37</v>
      </c>
      <c r="K4128" t="s">
        <v>586</v>
      </c>
      <c r="L4128" t="s">
        <v>39</v>
      </c>
      <c r="M4128">
        <v>78385600</v>
      </c>
      <c r="N4128">
        <v>0</v>
      </c>
      <c r="O4128">
        <v>78385600</v>
      </c>
      <c r="P4128">
        <v>0</v>
      </c>
      <c r="Q4128" t="s">
        <v>856</v>
      </c>
      <c r="R4128" t="s">
        <v>4884</v>
      </c>
      <c r="S4128" t="s">
        <v>6371</v>
      </c>
      <c r="T4128" t="s">
        <v>588</v>
      </c>
      <c r="U4128" t="s">
        <v>6372</v>
      </c>
      <c r="V4128" t="s">
        <v>6373</v>
      </c>
      <c r="W4128" t="s">
        <v>588</v>
      </c>
      <c r="X4128" t="str">
        <f t="shared" si="64"/>
        <v>Funcionamiento</v>
      </c>
      <c r="Y4128" t="s">
        <v>585</v>
      </c>
    </row>
    <row r="4129" spans="1:25" x14ac:dyDescent="0.2">
      <c r="A4129" t="s">
        <v>6168</v>
      </c>
      <c r="B4129" t="s">
        <v>6364</v>
      </c>
      <c r="C4129" s="71" t="s">
        <v>6370</v>
      </c>
      <c r="D4129" t="s">
        <v>583</v>
      </c>
      <c r="E4129" t="s">
        <v>584</v>
      </c>
      <c r="F4129" t="s">
        <v>3144</v>
      </c>
      <c r="G4129" t="s">
        <v>585</v>
      </c>
      <c r="H4129" t="s">
        <v>175</v>
      </c>
      <c r="I4129" t="s">
        <v>129</v>
      </c>
      <c r="J4129" t="s">
        <v>37</v>
      </c>
      <c r="K4129" t="s">
        <v>586</v>
      </c>
      <c r="L4129" t="s">
        <v>39</v>
      </c>
      <c r="M4129">
        <v>9081800</v>
      </c>
      <c r="N4129">
        <v>0</v>
      </c>
      <c r="O4129">
        <v>9081800</v>
      </c>
      <c r="P4129">
        <v>0</v>
      </c>
      <c r="Q4129" t="s">
        <v>856</v>
      </c>
      <c r="R4129" t="s">
        <v>4884</v>
      </c>
      <c r="S4129" t="s">
        <v>6371</v>
      </c>
      <c r="T4129" t="s">
        <v>588</v>
      </c>
      <c r="U4129" t="s">
        <v>6372</v>
      </c>
      <c r="V4129" t="s">
        <v>6373</v>
      </c>
      <c r="W4129" t="s">
        <v>588</v>
      </c>
      <c r="X4129" t="str">
        <f t="shared" si="64"/>
        <v>Funcionamiento</v>
      </c>
      <c r="Y4129" t="s">
        <v>585</v>
      </c>
    </row>
    <row r="4130" spans="1:25" x14ac:dyDescent="0.2">
      <c r="A4130" t="s">
        <v>6168</v>
      </c>
      <c r="B4130" t="s">
        <v>6364</v>
      </c>
      <c r="C4130" s="71" t="s">
        <v>6370</v>
      </c>
      <c r="D4130" t="s">
        <v>583</v>
      </c>
      <c r="E4130" t="s">
        <v>584</v>
      </c>
      <c r="F4130" t="s">
        <v>3144</v>
      </c>
      <c r="G4130" t="s">
        <v>585</v>
      </c>
      <c r="H4130" t="s">
        <v>172</v>
      </c>
      <c r="I4130" t="s">
        <v>126</v>
      </c>
      <c r="J4130" t="s">
        <v>37</v>
      </c>
      <c r="K4130" t="s">
        <v>586</v>
      </c>
      <c r="L4130" t="s">
        <v>39</v>
      </c>
      <c r="M4130">
        <v>110658400</v>
      </c>
      <c r="N4130">
        <v>0</v>
      </c>
      <c r="O4130">
        <v>110658400</v>
      </c>
      <c r="P4130">
        <v>0</v>
      </c>
      <c r="Q4130" t="s">
        <v>856</v>
      </c>
      <c r="R4130" t="s">
        <v>4884</v>
      </c>
      <c r="S4130" t="s">
        <v>6371</v>
      </c>
      <c r="T4130" t="s">
        <v>588</v>
      </c>
      <c r="U4130" t="s">
        <v>6372</v>
      </c>
      <c r="V4130" t="s">
        <v>6373</v>
      </c>
      <c r="W4130" t="s">
        <v>588</v>
      </c>
      <c r="X4130" t="str">
        <f t="shared" si="64"/>
        <v>Funcionamiento</v>
      </c>
      <c r="Y4130" t="s">
        <v>585</v>
      </c>
    </row>
    <row r="4131" spans="1:25" x14ac:dyDescent="0.2">
      <c r="A4131" t="s">
        <v>5766</v>
      </c>
      <c r="B4131" t="s">
        <v>3508</v>
      </c>
      <c r="C4131" s="71" t="s">
        <v>6374</v>
      </c>
      <c r="D4131" t="s">
        <v>583</v>
      </c>
      <c r="E4131" t="s">
        <v>584</v>
      </c>
      <c r="F4131" t="s">
        <v>3740</v>
      </c>
      <c r="G4131" t="s">
        <v>629</v>
      </c>
      <c r="H4131" t="s">
        <v>196</v>
      </c>
      <c r="I4131" t="s">
        <v>153</v>
      </c>
      <c r="J4131" t="s">
        <v>48</v>
      </c>
      <c r="K4131" t="s">
        <v>596</v>
      </c>
      <c r="L4131" t="s">
        <v>39</v>
      </c>
      <c r="M4131">
        <v>390000000</v>
      </c>
      <c r="N4131">
        <v>-6061633</v>
      </c>
      <c r="O4131">
        <v>383938367</v>
      </c>
      <c r="P4131">
        <v>0</v>
      </c>
      <c r="Q4131" t="s">
        <v>857</v>
      </c>
      <c r="R4131" t="s">
        <v>4453</v>
      </c>
      <c r="S4131" t="s">
        <v>5380</v>
      </c>
      <c r="T4131" t="s">
        <v>6375</v>
      </c>
      <c r="U4131" t="s">
        <v>6376</v>
      </c>
      <c r="V4131" t="s">
        <v>6377</v>
      </c>
      <c r="W4131" t="s">
        <v>588</v>
      </c>
      <c r="X4131" t="str">
        <f t="shared" si="64"/>
        <v>Inversión</v>
      </c>
      <c r="Y4131" t="s">
        <v>629</v>
      </c>
    </row>
    <row r="4132" spans="1:25" x14ac:dyDescent="0.2">
      <c r="A4132" t="s">
        <v>3817</v>
      </c>
      <c r="B4132" t="s">
        <v>5307</v>
      </c>
      <c r="C4132" s="71" t="s">
        <v>6378</v>
      </c>
      <c r="D4132" t="s">
        <v>583</v>
      </c>
      <c r="E4132" t="s">
        <v>584</v>
      </c>
      <c r="F4132" t="s">
        <v>3090</v>
      </c>
      <c r="G4132" t="s">
        <v>708</v>
      </c>
      <c r="H4132" t="s">
        <v>198</v>
      </c>
      <c r="I4132" t="s">
        <v>157</v>
      </c>
      <c r="J4132" t="s">
        <v>48</v>
      </c>
      <c r="K4132" t="s">
        <v>596</v>
      </c>
      <c r="L4132" t="s">
        <v>39</v>
      </c>
      <c r="M4132">
        <v>31807890</v>
      </c>
      <c r="N4132">
        <v>-8464833</v>
      </c>
      <c r="O4132">
        <v>23343057</v>
      </c>
      <c r="P4132">
        <v>0</v>
      </c>
      <c r="Q4132" t="s">
        <v>858</v>
      </c>
      <c r="R4132" t="s">
        <v>6000</v>
      </c>
      <c r="S4132" t="s">
        <v>6379</v>
      </c>
      <c r="T4132" t="s">
        <v>6380</v>
      </c>
      <c r="U4132" t="s">
        <v>9652</v>
      </c>
      <c r="V4132" t="s">
        <v>9653</v>
      </c>
      <c r="W4132" t="s">
        <v>588</v>
      </c>
      <c r="X4132" t="str">
        <f t="shared" si="64"/>
        <v>Inversión</v>
      </c>
      <c r="Y4132" t="s">
        <v>708</v>
      </c>
    </row>
    <row r="4133" spans="1:25" x14ac:dyDescent="0.2">
      <c r="A4133" t="s">
        <v>6148</v>
      </c>
      <c r="B4133" t="s">
        <v>5307</v>
      </c>
      <c r="C4133" s="71" t="s">
        <v>6381</v>
      </c>
      <c r="D4133" t="s">
        <v>583</v>
      </c>
      <c r="E4133" t="s">
        <v>584</v>
      </c>
      <c r="F4133" t="s">
        <v>3090</v>
      </c>
      <c r="G4133" t="s">
        <v>708</v>
      </c>
      <c r="H4133" t="s">
        <v>198</v>
      </c>
      <c r="I4133" t="s">
        <v>157</v>
      </c>
      <c r="J4133" t="s">
        <v>48</v>
      </c>
      <c r="K4133" t="s">
        <v>596</v>
      </c>
      <c r="L4133" t="s">
        <v>39</v>
      </c>
      <c r="M4133">
        <v>23343057</v>
      </c>
      <c r="N4133">
        <v>-172912</v>
      </c>
      <c r="O4133">
        <v>23170145</v>
      </c>
      <c r="P4133">
        <v>0</v>
      </c>
      <c r="Q4133" t="s">
        <v>859</v>
      </c>
      <c r="R4133" t="s">
        <v>6382</v>
      </c>
      <c r="S4133" t="s">
        <v>6383</v>
      </c>
      <c r="T4133" t="s">
        <v>6384</v>
      </c>
      <c r="U4133" t="s">
        <v>9654</v>
      </c>
      <c r="V4133" t="s">
        <v>9655</v>
      </c>
      <c r="W4133" t="s">
        <v>588</v>
      </c>
      <c r="X4133" t="str">
        <f t="shared" si="64"/>
        <v>Inversión</v>
      </c>
      <c r="Y4133" t="s">
        <v>708</v>
      </c>
    </row>
    <row r="4134" spans="1:25" x14ac:dyDescent="0.2">
      <c r="A4134" t="s">
        <v>3836</v>
      </c>
      <c r="B4134" t="s">
        <v>5307</v>
      </c>
      <c r="C4134" s="71" t="s">
        <v>6385</v>
      </c>
      <c r="D4134" t="s">
        <v>583</v>
      </c>
      <c r="E4134" t="s">
        <v>584</v>
      </c>
      <c r="F4134" t="s">
        <v>3144</v>
      </c>
      <c r="G4134" t="s">
        <v>585</v>
      </c>
      <c r="H4134" t="s">
        <v>183</v>
      </c>
      <c r="I4134" t="s">
        <v>137</v>
      </c>
      <c r="J4134" t="s">
        <v>48</v>
      </c>
      <c r="K4134" t="s">
        <v>596</v>
      </c>
      <c r="L4134" t="s">
        <v>39</v>
      </c>
      <c r="M4134">
        <v>90000000</v>
      </c>
      <c r="N4134">
        <v>10698780.800000001</v>
      </c>
      <c r="O4134">
        <v>100698780.8</v>
      </c>
      <c r="P4134">
        <v>0</v>
      </c>
      <c r="Q4134" t="s">
        <v>860</v>
      </c>
      <c r="R4134" t="s">
        <v>6386</v>
      </c>
      <c r="S4134" t="s">
        <v>6387</v>
      </c>
      <c r="T4134" t="s">
        <v>6388</v>
      </c>
      <c r="U4134" t="s">
        <v>6389</v>
      </c>
      <c r="V4134" t="s">
        <v>6390</v>
      </c>
      <c r="W4134" t="s">
        <v>588</v>
      </c>
      <c r="X4134" t="str">
        <f t="shared" si="64"/>
        <v>Funcionamiento</v>
      </c>
      <c r="Y4134" t="s">
        <v>585</v>
      </c>
    </row>
    <row r="4135" spans="1:25" x14ac:dyDescent="0.2">
      <c r="A4135" t="s">
        <v>5929</v>
      </c>
      <c r="B4135" t="s">
        <v>5307</v>
      </c>
      <c r="C4135" s="71" t="s">
        <v>6391</v>
      </c>
      <c r="D4135" t="s">
        <v>583</v>
      </c>
      <c r="E4135" t="s">
        <v>584</v>
      </c>
      <c r="F4135" t="s">
        <v>3144</v>
      </c>
      <c r="G4135" t="s">
        <v>585</v>
      </c>
      <c r="H4135" t="s">
        <v>438</v>
      </c>
      <c r="I4135" t="s">
        <v>508</v>
      </c>
      <c r="J4135" t="s">
        <v>48</v>
      </c>
      <c r="K4135" t="s">
        <v>596</v>
      </c>
      <c r="L4135" t="s">
        <v>39</v>
      </c>
      <c r="M4135">
        <v>50310810</v>
      </c>
      <c r="N4135">
        <v>-2795045</v>
      </c>
      <c r="O4135">
        <v>47515765</v>
      </c>
      <c r="P4135">
        <v>0</v>
      </c>
      <c r="Q4135" t="s">
        <v>861</v>
      </c>
      <c r="R4135" t="s">
        <v>6139</v>
      </c>
      <c r="S4135" t="s">
        <v>6392</v>
      </c>
      <c r="T4135" t="s">
        <v>6393</v>
      </c>
      <c r="U4135" t="s">
        <v>9656</v>
      </c>
      <c r="V4135" t="s">
        <v>11798</v>
      </c>
      <c r="W4135" t="s">
        <v>588</v>
      </c>
      <c r="X4135" t="str">
        <f t="shared" si="64"/>
        <v>Inversión</v>
      </c>
      <c r="Y4135" t="s">
        <v>585</v>
      </c>
    </row>
    <row r="4136" spans="1:25" x14ac:dyDescent="0.2">
      <c r="A4136" t="s">
        <v>3511</v>
      </c>
      <c r="B4136" t="s">
        <v>5307</v>
      </c>
      <c r="C4136" s="71" t="s">
        <v>6394</v>
      </c>
      <c r="D4136" t="s">
        <v>583</v>
      </c>
      <c r="E4136" t="s">
        <v>584</v>
      </c>
      <c r="F4136" t="s">
        <v>3144</v>
      </c>
      <c r="G4136" t="s">
        <v>585</v>
      </c>
      <c r="H4136" t="s">
        <v>438</v>
      </c>
      <c r="I4136" t="s">
        <v>508</v>
      </c>
      <c r="J4136" t="s">
        <v>48</v>
      </c>
      <c r="K4136" t="s">
        <v>596</v>
      </c>
      <c r="L4136" t="s">
        <v>39</v>
      </c>
      <c r="M4136">
        <v>65973294</v>
      </c>
      <c r="N4136">
        <v>-3665183</v>
      </c>
      <c r="O4136">
        <v>62308111</v>
      </c>
      <c r="P4136">
        <v>0</v>
      </c>
      <c r="Q4136" t="s">
        <v>862</v>
      </c>
      <c r="R4136" t="s">
        <v>5702</v>
      </c>
      <c r="S4136" t="s">
        <v>6395</v>
      </c>
      <c r="T4136" t="s">
        <v>6396</v>
      </c>
      <c r="U4136" t="s">
        <v>9657</v>
      </c>
      <c r="V4136" t="s">
        <v>11799</v>
      </c>
      <c r="W4136" t="s">
        <v>588</v>
      </c>
      <c r="X4136" t="str">
        <f t="shared" si="64"/>
        <v>Inversión</v>
      </c>
      <c r="Y4136" t="s">
        <v>585</v>
      </c>
    </row>
    <row r="4137" spans="1:25" x14ac:dyDescent="0.2">
      <c r="A4137" t="s">
        <v>6094</v>
      </c>
      <c r="B4137" t="s">
        <v>5307</v>
      </c>
      <c r="C4137" s="71" t="s">
        <v>6397</v>
      </c>
      <c r="D4137" t="s">
        <v>583</v>
      </c>
      <c r="E4137" t="s">
        <v>584</v>
      </c>
      <c r="F4137" t="s">
        <v>3144</v>
      </c>
      <c r="G4137" t="s">
        <v>585</v>
      </c>
      <c r="H4137" t="s">
        <v>863</v>
      </c>
      <c r="I4137" t="s">
        <v>864</v>
      </c>
      <c r="J4137" t="s">
        <v>48</v>
      </c>
      <c r="K4137" t="s">
        <v>596</v>
      </c>
      <c r="L4137" t="s">
        <v>39</v>
      </c>
      <c r="M4137">
        <v>50000000</v>
      </c>
      <c r="N4137">
        <v>0</v>
      </c>
      <c r="O4137">
        <v>50000000</v>
      </c>
      <c r="P4137">
        <v>0</v>
      </c>
      <c r="Q4137" t="s">
        <v>6398</v>
      </c>
      <c r="R4137" t="s">
        <v>6399</v>
      </c>
      <c r="S4137" t="s">
        <v>6400</v>
      </c>
      <c r="T4137" t="s">
        <v>6401</v>
      </c>
      <c r="U4137" t="s">
        <v>11800</v>
      </c>
      <c r="V4137" t="s">
        <v>11801</v>
      </c>
      <c r="W4137" t="s">
        <v>588</v>
      </c>
      <c r="X4137" t="str">
        <f t="shared" si="64"/>
        <v>Funcionamiento</v>
      </c>
      <c r="Y4137" t="s">
        <v>585</v>
      </c>
    </row>
    <row r="4138" spans="1:25" x14ac:dyDescent="0.2">
      <c r="A4138" t="s">
        <v>4904</v>
      </c>
      <c r="B4138" t="s">
        <v>5307</v>
      </c>
      <c r="C4138" s="71" t="s">
        <v>6402</v>
      </c>
      <c r="D4138" t="s">
        <v>583</v>
      </c>
      <c r="E4138" t="s">
        <v>584</v>
      </c>
      <c r="F4138" t="s">
        <v>3144</v>
      </c>
      <c r="G4138" t="s">
        <v>585</v>
      </c>
      <c r="H4138" t="s">
        <v>594</v>
      </c>
      <c r="I4138" t="s">
        <v>595</v>
      </c>
      <c r="J4138" t="s">
        <v>48</v>
      </c>
      <c r="K4138" t="s">
        <v>596</v>
      </c>
      <c r="L4138" t="s">
        <v>39</v>
      </c>
      <c r="M4138">
        <v>356956409</v>
      </c>
      <c r="N4138">
        <v>-278755409</v>
      </c>
      <c r="O4138">
        <v>78201000</v>
      </c>
      <c r="P4138">
        <v>0</v>
      </c>
      <c r="Q4138" t="s">
        <v>865</v>
      </c>
      <c r="R4138" t="s">
        <v>3893</v>
      </c>
      <c r="S4138" t="s">
        <v>6403</v>
      </c>
      <c r="T4138" t="s">
        <v>588</v>
      </c>
      <c r="U4138" t="s">
        <v>588</v>
      </c>
      <c r="V4138" t="s">
        <v>588</v>
      </c>
      <c r="W4138" t="s">
        <v>588</v>
      </c>
      <c r="X4138" t="str">
        <f t="shared" si="64"/>
        <v>Funcionamiento</v>
      </c>
      <c r="Y4138" t="s">
        <v>585</v>
      </c>
    </row>
    <row r="4139" spans="1:25" x14ac:dyDescent="0.2">
      <c r="A4139" t="s">
        <v>6132</v>
      </c>
      <c r="B4139" t="s">
        <v>5307</v>
      </c>
      <c r="C4139" s="71" t="s">
        <v>6404</v>
      </c>
      <c r="D4139" t="s">
        <v>583</v>
      </c>
      <c r="E4139" t="s">
        <v>584</v>
      </c>
      <c r="F4139" t="s">
        <v>3144</v>
      </c>
      <c r="G4139" t="s">
        <v>585</v>
      </c>
      <c r="H4139" t="s">
        <v>201</v>
      </c>
      <c r="I4139" t="s">
        <v>163</v>
      </c>
      <c r="J4139" t="s">
        <v>37</v>
      </c>
      <c r="K4139" t="s">
        <v>586</v>
      </c>
      <c r="L4139" t="s">
        <v>39</v>
      </c>
      <c r="M4139">
        <v>20547835</v>
      </c>
      <c r="N4139">
        <v>-2667614</v>
      </c>
      <c r="O4139">
        <v>17880221</v>
      </c>
      <c r="P4139">
        <v>0</v>
      </c>
      <c r="Q4139" t="s">
        <v>866</v>
      </c>
      <c r="R4139" t="s">
        <v>6405</v>
      </c>
      <c r="S4139" t="s">
        <v>3258</v>
      </c>
      <c r="T4139" t="s">
        <v>6406</v>
      </c>
      <c r="U4139" t="s">
        <v>9658</v>
      </c>
      <c r="V4139" t="s">
        <v>9659</v>
      </c>
      <c r="W4139" t="s">
        <v>588</v>
      </c>
      <c r="X4139" t="str">
        <f t="shared" si="64"/>
        <v>Inversión</v>
      </c>
      <c r="Y4139" t="s">
        <v>585</v>
      </c>
    </row>
    <row r="4140" spans="1:25" x14ac:dyDescent="0.2">
      <c r="A4140" t="s">
        <v>6132</v>
      </c>
      <c r="B4140" t="s">
        <v>5307</v>
      </c>
      <c r="C4140" s="71" t="s">
        <v>6404</v>
      </c>
      <c r="D4140" t="s">
        <v>583</v>
      </c>
      <c r="E4140" t="s">
        <v>584</v>
      </c>
      <c r="F4140" t="s">
        <v>3144</v>
      </c>
      <c r="G4140" t="s">
        <v>585</v>
      </c>
      <c r="H4140" t="s">
        <v>200</v>
      </c>
      <c r="I4140" t="s">
        <v>161</v>
      </c>
      <c r="J4140" t="s">
        <v>37</v>
      </c>
      <c r="K4140" t="s">
        <v>586</v>
      </c>
      <c r="L4140" t="s">
        <v>39</v>
      </c>
      <c r="M4140">
        <v>20547835</v>
      </c>
      <c r="N4140">
        <v>-2667613</v>
      </c>
      <c r="O4140">
        <v>17880222</v>
      </c>
      <c r="P4140">
        <v>0</v>
      </c>
      <c r="Q4140" t="s">
        <v>866</v>
      </c>
      <c r="R4140" t="s">
        <v>6405</v>
      </c>
      <c r="S4140" t="s">
        <v>3258</v>
      </c>
      <c r="T4140" t="s">
        <v>6406</v>
      </c>
      <c r="U4140" t="s">
        <v>9658</v>
      </c>
      <c r="V4140" t="s">
        <v>9659</v>
      </c>
      <c r="W4140" t="s">
        <v>588</v>
      </c>
      <c r="X4140" t="str">
        <f t="shared" si="64"/>
        <v>Inversión</v>
      </c>
      <c r="Y4140" t="s">
        <v>585</v>
      </c>
    </row>
    <row r="4141" spans="1:25" x14ac:dyDescent="0.2">
      <c r="A4141" t="s">
        <v>6132</v>
      </c>
      <c r="B4141" t="s">
        <v>5307</v>
      </c>
      <c r="C4141" s="71" t="s">
        <v>6404</v>
      </c>
      <c r="D4141" t="s">
        <v>583</v>
      </c>
      <c r="E4141" t="s">
        <v>584</v>
      </c>
      <c r="F4141" t="s">
        <v>3144</v>
      </c>
      <c r="G4141" t="s">
        <v>585</v>
      </c>
      <c r="H4141" t="s">
        <v>446</v>
      </c>
      <c r="I4141" t="s">
        <v>513</v>
      </c>
      <c r="J4141" t="s">
        <v>37</v>
      </c>
      <c r="K4141" t="s">
        <v>586</v>
      </c>
      <c r="L4141" t="s">
        <v>39</v>
      </c>
      <c r="M4141">
        <v>20547835</v>
      </c>
      <c r="N4141">
        <v>-2667614</v>
      </c>
      <c r="O4141">
        <v>17880221</v>
      </c>
      <c r="P4141">
        <v>0</v>
      </c>
      <c r="Q4141" t="s">
        <v>866</v>
      </c>
      <c r="R4141" t="s">
        <v>6405</v>
      </c>
      <c r="S4141" t="s">
        <v>3258</v>
      </c>
      <c r="T4141" t="s">
        <v>6406</v>
      </c>
      <c r="U4141" t="s">
        <v>9658</v>
      </c>
      <c r="V4141" t="s">
        <v>9659</v>
      </c>
      <c r="W4141" t="s">
        <v>588</v>
      </c>
      <c r="X4141" t="str">
        <f t="shared" si="64"/>
        <v>Inversión</v>
      </c>
      <c r="Y4141" t="s">
        <v>585</v>
      </c>
    </row>
    <row r="4142" spans="1:25" x14ac:dyDescent="0.2">
      <c r="A4142" t="s">
        <v>4848</v>
      </c>
      <c r="B4142" t="s">
        <v>5307</v>
      </c>
      <c r="C4142" t="s">
        <v>6407</v>
      </c>
      <c r="D4142" t="s">
        <v>583</v>
      </c>
      <c r="E4142" t="s">
        <v>584</v>
      </c>
      <c r="F4142" t="s">
        <v>3144</v>
      </c>
      <c r="G4142" t="s">
        <v>585</v>
      </c>
      <c r="H4142" t="s">
        <v>199</v>
      </c>
      <c r="I4142" t="s">
        <v>159</v>
      </c>
      <c r="J4142" t="s">
        <v>48</v>
      </c>
      <c r="K4142" t="s">
        <v>596</v>
      </c>
      <c r="L4142" t="s">
        <v>39</v>
      </c>
      <c r="M4142">
        <v>24269760</v>
      </c>
      <c r="N4142">
        <v>-6067440</v>
      </c>
      <c r="O4142">
        <v>18202320</v>
      </c>
      <c r="P4142">
        <v>0</v>
      </c>
      <c r="Q4142" t="s">
        <v>867</v>
      </c>
      <c r="R4142" t="s">
        <v>6408</v>
      </c>
      <c r="S4142" t="s">
        <v>6409</v>
      </c>
      <c r="T4142" t="s">
        <v>6410</v>
      </c>
      <c r="U4142" t="s">
        <v>9660</v>
      </c>
      <c r="V4142" t="s">
        <v>9661</v>
      </c>
      <c r="W4142" t="s">
        <v>588</v>
      </c>
      <c r="X4142" t="str">
        <f t="shared" si="64"/>
        <v>Inversión</v>
      </c>
      <c r="Y4142" t="s">
        <v>585</v>
      </c>
    </row>
    <row r="4143" spans="1:25" x14ac:dyDescent="0.2">
      <c r="A4143" t="s">
        <v>3528</v>
      </c>
      <c r="B4143" t="s">
        <v>5307</v>
      </c>
      <c r="C4143" t="s">
        <v>6411</v>
      </c>
      <c r="D4143" t="s">
        <v>583</v>
      </c>
      <c r="E4143" t="s">
        <v>644</v>
      </c>
      <c r="F4143" t="s">
        <v>3144</v>
      </c>
      <c r="G4143" t="s">
        <v>585</v>
      </c>
      <c r="H4143" t="s">
        <v>594</v>
      </c>
      <c r="I4143" t="s">
        <v>595</v>
      </c>
      <c r="J4143" t="s">
        <v>37</v>
      </c>
      <c r="K4143" t="s">
        <v>586</v>
      </c>
      <c r="L4143" t="s">
        <v>39</v>
      </c>
      <c r="M4143">
        <v>23343057</v>
      </c>
      <c r="N4143">
        <v>-23343057</v>
      </c>
      <c r="O4143">
        <v>0</v>
      </c>
      <c r="P4143">
        <v>0</v>
      </c>
      <c r="Q4143" t="s">
        <v>6412</v>
      </c>
      <c r="R4143" t="s">
        <v>6413</v>
      </c>
      <c r="S4143" t="s">
        <v>588</v>
      </c>
      <c r="T4143" t="s">
        <v>588</v>
      </c>
      <c r="U4143" t="s">
        <v>588</v>
      </c>
      <c r="V4143" t="s">
        <v>588</v>
      </c>
      <c r="W4143" t="s">
        <v>588</v>
      </c>
      <c r="X4143" t="str">
        <f t="shared" si="64"/>
        <v>Funcionamiento</v>
      </c>
      <c r="Y4143" t="s">
        <v>585</v>
      </c>
    </row>
    <row r="4144" spans="1:25" x14ac:dyDescent="0.2">
      <c r="A4144" t="s">
        <v>6067</v>
      </c>
      <c r="B4144" t="s">
        <v>3359</v>
      </c>
      <c r="C4144" t="s">
        <v>6414</v>
      </c>
      <c r="D4144" t="s">
        <v>583</v>
      </c>
      <c r="E4144" t="s">
        <v>584</v>
      </c>
      <c r="F4144" t="s">
        <v>3144</v>
      </c>
      <c r="G4144" t="s">
        <v>585</v>
      </c>
      <c r="H4144" t="s">
        <v>634</v>
      </c>
      <c r="I4144" t="s">
        <v>5620</v>
      </c>
      <c r="J4144" t="s">
        <v>37</v>
      </c>
      <c r="K4144" t="s">
        <v>586</v>
      </c>
      <c r="L4144" t="s">
        <v>39</v>
      </c>
      <c r="M4144">
        <v>13990679</v>
      </c>
      <c r="N4144">
        <v>0</v>
      </c>
      <c r="O4144">
        <v>13990679</v>
      </c>
      <c r="P4144">
        <v>0</v>
      </c>
      <c r="Q4144" t="s">
        <v>868</v>
      </c>
      <c r="R4144" t="s">
        <v>6415</v>
      </c>
      <c r="S4144" t="s">
        <v>6416</v>
      </c>
      <c r="T4144" t="s">
        <v>6417</v>
      </c>
      <c r="U4144" t="s">
        <v>6418</v>
      </c>
      <c r="V4144" t="s">
        <v>6419</v>
      </c>
      <c r="W4144" t="s">
        <v>588</v>
      </c>
      <c r="X4144" t="str">
        <f t="shared" si="64"/>
        <v>Funcionamiento</v>
      </c>
      <c r="Y4144" t="s">
        <v>585</v>
      </c>
    </row>
    <row r="4145" spans="1:25" x14ac:dyDescent="0.2">
      <c r="A4145" t="s">
        <v>5490</v>
      </c>
      <c r="B4145" t="s">
        <v>3359</v>
      </c>
      <c r="C4145" t="s">
        <v>6420</v>
      </c>
      <c r="D4145" t="s">
        <v>583</v>
      </c>
      <c r="E4145" t="s">
        <v>584</v>
      </c>
      <c r="F4145" t="s">
        <v>5606</v>
      </c>
      <c r="G4145" t="s">
        <v>628</v>
      </c>
      <c r="H4145" t="s">
        <v>459</v>
      </c>
      <c r="I4145" t="s">
        <v>494</v>
      </c>
      <c r="J4145" t="s">
        <v>37</v>
      </c>
      <c r="K4145" t="s">
        <v>586</v>
      </c>
      <c r="L4145" t="s">
        <v>39</v>
      </c>
      <c r="M4145">
        <v>46686114</v>
      </c>
      <c r="N4145">
        <v>-1383292</v>
      </c>
      <c r="O4145">
        <v>45302822</v>
      </c>
      <c r="P4145">
        <v>0</v>
      </c>
      <c r="Q4145" t="s">
        <v>869</v>
      </c>
      <c r="R4145" t="s">
        <v>6073</v>
      </c>
      <c r="S4145" t="s">
        <v>6421</v>
      </c>
      <c r="T4145" t="s">
        <v>6422</v>
      </c>
      <c r="U4145" t="s">
        <v>9662</v>
      </c>
      <c r="V4145" t="s">
        <v>9663</v>
      </c>
      <c r="W4145" t="s">
        <v>588</v>
      </c>
      <c r="X4145" t="str">
        <f t="shared" si="64"/>
        <v>Inversión</v>
      </c>
      <c r="Y4145" t="s">
        <v>628</v>
      </c>
    </row>
    <row r="4146" spans="1:25" x14ac:dyDescent="0.2">
      <c r="A4146" t="s">
        <v>6072</v>
      </c>
      <c r="B4146" t="s">
        <v>6423</v>
      </c>
      <c r="C4146" t="s">
        <v>6424</v>
      </c>
      <c r="D4146" t="s">
        <v>583</v>
      </c>
      <c r="E4146" t="s">
        <v>584</v>
      </c>
      <c r="F4146" t="s">
        <v>3740</v>
      </c>
      <c r="G4146" t="s">
        <v>629</v>
      </c>
      <c r="H4146" t="s">
        <v>380</v>
      </c>
      <c r="I4146" t="s">
        <v>504</v>
      </c>
      <c r="J4146" t="s">
        <v>37</v>
      </c>
      <c r="K4146" t="s">
        <v>586</v>
      </c>
      <c r="L4146" t="s">
        <v>39</v>
      </c>
      <c r="M4146">
        <v>363372240</v>
      </c>
      <c r="N4146">
        <v>7786548</v>
      </c>
      <c r="O4146">
        <v>371158788</v>
      </c>
      <c r="P4146">
        <v>23359644</v>
      </c>
      <c r="Q4146" t="s">
        <v>870</v>
      </c>
      <c r="R4146" t="s">
        <v>5865</v>
      </c>
      <c r="S4146" t="s">
        <v>6425</v>
      </c>
      <c r="T4146" t="s">
        <v>6426</v>
      </c>
      <c r="U4146" t="s">
        <v>11802</v>
      </c>
      <c r="V4146" t="s">
        <v>11803</v>
      </c>
      <c r="W4146" t="s">
        <v>588</v>
      </c>
      <c r="X4146" t="str">
        <f t="shared" si="64"/>
        <v>Inversión</v>
      </c>
      <c r="Y4146" t="s">
        <v>629</v>
      </c>
    </row>
    <row r="4147" spans="1:25" x14ac:dyDescent="0.2">
      <c r="A4147" t="s">
        <v>5697</v>
      </c>
      <c r="B4147" t="s">
        <v>6423</v>
      </c>
      <c r="C4147" t="s">
        <v>6427</v>
      </c>
      <c r="D4147" t="s">
        <v>583</v>
      </c>
      <c r="E4147" t="s">
        <v>584</v>
      </c>
      <c r="F4147" t="s">
        <v>3740</v>
      </c>
      <c r="G4147" t="s">
        <v>629</v>
      </c>
      <c r="H4147" t="s">
        <v>380</v>
      </c>
      <c r="I4147" t="s">
        <v>504</v>
      </c>
      <c r="J4147" t="s">
        <v>37</v>
      </c>
      <c r="K4147" t="s">
        <v>586</v>
      </c>
      <c r="L4147" t="s">
        <v>39</v>
      </c>
      <c r="M4147">
        <v>133284527</v>
      </c>
      <c r="N4147">
        <v>-9044306</v>
      </c>
      <c r="O4147">
        <v>124240221</v>
      </c>
      <c r="P4147">
        <v>0</v>
      </c>
      <c r="Q4147" t="s">
        <v>871</v>
      </c>
      <c r="R4147" t="s">
        <v>6428</v>
      </c>
      <c r="S4147" t="s">
        <v>6429</v>
      </c>
      <c r="T4147" t="s">
        <v>6430</v>
      </c>
      <c r="U4147" t="s">
        <v>9664</v>
      </c>
      <c r="V4147" t="s">
        <v>9665</v>
      </c>
      <c r="W4147" t="s">
        <v>588</v>
      </c>
      <c r="X4147" t="str">
        <f t="shared" si="64"/>
        <v>Inversión</v>
      </c>
      <c r="Y4147" t="s">
        <v>629</v>
      </c>
    </row>
    <row r="4148" spans="1:25" x14ac:dyDescent="0.2">
      <c r="A4148" t="s">
        <v>5041</v>
      </c>
      <c r="B4148" t="s">
        <v>6423</v>
      </c>
      <c r="C4148" t="s">
        <v>6431</v>
      </c>
      <c r="D4148" t="s">
        <v>583</v>
      </c>
      <c r="E4148" t="s">
        <v>584</v>
      </c>
      <c r="F4148" t="s">
        <v>3740</v>
      </c>
      <c r="G4148" t="s">
        <v>629</v>
      </c>
      <c r="H4148" t="s">
        <v>380</v>
      </c>
      <c r="I4148" t="s">
        <v>504</v>
      </c>
      <c r="J4148" t="s">
        <v>37</v>
      </c>
      <c r="K4148" t="s">
        <v>586</v>
      </c>
      <c r="L4148" t="s">
        <v>39</v>
      </c>
      <c r="M4148">
        <v>45093813</v>
      </c>
      <c r="N4148">
        <v>-2576789</v>
      </c>
      <c r="O4148">
        <v>42517024</v>
      </c>
      <c r="P4148">
        <v>0</v>
      </c>
      <c r="Q4148" t="s">
        <v>872</v>
      </c>
      <c r="R4148" t="s">
        <v>6432</v>
      </c>
      <c r="S4148" t="s">
        <v>6433</v>
      </c>
      <c r="T4148" t="s">
        <v>6434</v>
      </c>
      <c r="U4148" t="s">
        <v>11804</v>
      </c>
      <c r="V4148" t="s">
        <v>11805</v>
      </c>
      <c r="W4148" t="s">
        <v>588</v>
      </c>
      <c r="X4148" t="str">
        <f t="shared" si="64"/>
        <v>Inversión</v>
      </c>
      <c r="Y4148" t="s">
        <v>629</v>
      </c>
    </row>
    <row r="4149" spans="1:25" x14ac:dyDescent="0.2">
      <c r="A4149" t="s">
        <v>6026</v>
      </c>
      <c r="B4149" t="s">
        <v>6423</v>
      </c>
      <c r="C4149" t="s">
        <v>6435</v>
      </c>
      <c r="D4149" t="s">
        <v>583</v>
      </c>
      <c r="E4149" t="s">
        <v>584</v>
      </c>
      <c r="F4149" t="s">
        <v>3740</v>
      </c>
      <c r="G4149" t="s">
        <v>629</v>
      </c>
      <c r="H4149" t="s">
        <v>380</v>
      </c>
      <c r="I4149" t="s">
        <v>504</v>
      </c>
      <c r="J4149" t="s">
        <v>37</v>
      </c>
      <c r="K4149" t="s">
        <v>586</v>
      </c>
      <c r="L4149" t="s">
        <v>39</v>
      </c>
      <c r="M4149">
        <v>56629440</v>
      </c>
      <c r="N4149">
        <v>-4449456</v>
      </c>
      <c r="O4149">
        <v>52179984</v>
      </c>
      <c r="P4149">
        <v>0</v>
      </c>
      <c r="Q4149" t="s">
        <v>873</v>
      </c>
      <c r="R4149" t="s">
        <v>6120</v>
      </c>
      <c r="S4149" t="s">
        <v>6436</v>
      </c>
      <c r="T4149" t="s">
        <v>6437</v>
      </c>
      <c r="U4149" t="s">
        <v>11806</v>
      </c>
      <c r="V4149" t="s">
        <v>11807</v>
      </c>
      <c r="W4149" t="s">
        <v>588</v>
      </c>
      <c r="X4149" t="str">
        <f t="shared" si="64"/>
        <v>Inversión</v>
      </c>
      <c r="Y4149" t="s">
        <v>629</v>
      </c>
    </row>
    <row r="4150" spans="1:25" x14ac:dyDescent="0.2">
      <c r="A4150" t="s">
        <v>6039</v>
      </c>
      <c r="B4150" t="s">
        <v>6423</v>
      </c>
      <c r="C4150" t="s">
        <v>6438</v>
      </c>
      <c r="D4150" t="s">
        <v>583</v>
      </c>
      <c r="E4150" t="s">
        <v>584</v>
      </c>
      <c r="F4150" t="s">
        <v>3740</v>
      </c>
      <c r="G4150" t="s">
        <v>629</v>
      </c>
      <c r="H4150" t="s">
        <v>380</v>
      </c>
      <c r="I4150" t="s">
        <v>504</v>
      </c>
      <c r="J4150" t="s">
        <v>37</v>
      </c>
      <c r="K4150" t="s">
        <v>586</v>
      </c>
      <c r="L4150" t="s">
        <v>39</v>
      </c>
      <c r="M4150">
        <v>24207615</v>
      </c>
      <c r="N4150">
        <v>24268234</v>
      </c>
      <c r="O4150">
        <v>48475849</v>
      </c>
      <c r="P4150">
        <v>25737982</v>
      </c>
      <c r="Q4150" t="s">
        <v>874</v>
      </c>
      <c r="R4150" t="s">
        <v>6306</v>
      </c>
      <c r="S4150" t="s">
        <v>6439</v>
      </c>
      <c r="T4150" t="s">
        <v>6440</v>
      </c>
      <c r="U4150" t="s">
        <v>9666</v>
      </c>
      <c r="V4150" t="s">
        <v>9667</v>
      </c>
      <c r="W4150" t="s">
        <v>588</v>
      </c>
      <c r="X4150" t="str">
        <f t="shared" si="64"/>
        <v>Inversión</v>
      </c>
      <c r="Y4150" t="s">
        <v>629</v>
      </c>
    </row>
    <row r="4151" spans="1:25" x14ac:dyDescent="0.2">
      <c r="A4151" t="s">
        <v>4854</v>
      </c>
      <c r="B4151" t="s">
        <v>6423</v>
      </c>
      <c r="C4151" t="s">
        <v>6441</v>
      </c>
      <c r="D4151" t="s">
        <v>583</v>
      </c>
      <c r="E4151" t="s">
        <v>584</v>
      </c>
      <c r="F4151" t="s">
        <v>3740</v>
      </c>
      <c r="G4151" t="s">
        <v>629</v>
      </c>
      <c r="H4151" t="s">
        <v>366</v>
      </c>
      <c r="I4151" t="s">
        <v>507</v>
      </c>
      <c r="J4151" t="s">
        <v>37</v>
      </c>
      <c r="K4151" t="s">
        <v>586</v>
      </c>
      <c r="L4151" t="s">
        <v>39</v>
      </c>
      <c r="M4151">
        <v>65973294</v>
      </c>
      <c r="N4151">
        <v>-3176492</v>
      </c>
      <c r="O4151">
        <v>62796802</v>
      </c>
      <c r="P4151">
        <v>0</v>
      </c>
      <c r="Q4151" t="s">
        <v>6442</v>
      </c>
      <c r="R4151" t="s">
        <v>6443</v>
      </c>
      <c r="S4151" t="s">
        <v>6444</v>
      </c>
      <c r="T4151" t="s">
        <v>6445</v>
      </c>
      <c r="U4151" t="s">
        <v>9668</v>
      </c>
      <c r="V4151" t="s">
        <v>9669</v>
      </c>
      <c r="W4151" t="s">
        <v>588</v>
      </c>
      <c r="X4151" t="str">
        <f t="shared" si="64"/>
        <v>Inversión</v>
      </c>
      <c r="Y4151" t="s">
        <v>629</v>
      </c>
    </row>
    <row r="4152" spans="1:25" x14ac:dyDescent="0.2">
      <c r="A4152" t="s">
        <v>6446</v>
      </c>
      <c r="B4152" t="s">
        <v>6423</v>
      </c>
      <c r="C4152" t="s">
        <v>6447</v>
      </c>
      <c r="D4152" t="s">
        <v>583</v>
      </c>
      <c r="E4152" t="s">
        <v>584</v>
      </c>
      <c r="F4152" t="s">
        <v>3740</v>
      </c>
      <c r="G4152" t="s">
        <v>629</v>
      </c>
      <c r="H4152" t="s">
        <v>391</v>
      </c>
      <c r="I4152" t="s">
        <v>511</v>
      </c>
      <c r="J4152" t="s">
        <v>37</v>
      </c>
      <c r="K4152" t="s">
        <v>586</v>
      </c>
      <c r="L4152" t="s">
        <v>39</v>
      </c>
      <c r="M4152">
        <v>65973294</v>
      </c>
      <c r="N4152">
        <v>-1221728</v>
      </c>
      <c r="O4152">
        <v>64751566</v>
      </c>
      <c r="P4152">
        <v>0</v>
      </c>
      <c r="Q4152" t="s">
        <v>875</v>
      </c>
      <c r="R4152" t="s">
        <v>6113</v>
      </c>
      <c r="S4152" t="s">
        <v>6448</v>
      </c>
      <c r="T4152" t="s">
        <v>6449</v>
      </c>
      <c r="U4152" t="s">
        <v>9670</v>
      </c>
      <c r="V4152" t="s">
        <v>9671</v>
      </c>
      <c r="W4152" t="s">
        <v>588</v>
      </c>
      <c r="X4152" t="str">
        <f t="shared" si="64"/>
        <v>Inversión</v>
      </c>
      <c r="Y4152" t="s">
        <v>629</v>
      </c>
    </row>
    <row r="4153" spans="1:25" x14ac:dyDescent="0.2">
      <c r="A4153" t="s">
        <v>6005</v>
      </c>
      <c r="B4153" t="s">
        <v>6423</v>
      </c>
      <c r="C4153" t="s">
        <v>6450</v>
      </c>
      <c r="D4153" t="s">
        <v>583</v>
      </c>
      <c r="E4153" t="s">
        <v>584</v>
      </c>
      <c r="F4153" t="s">
        <v>3740</v>
      </c>
      <c r="G4153" t="s">
        <v>629</v>
      </c>
      <c r="H4153" t="s">
        <v>394</v>
      </c>
      <c r="I4153" t="s">
        <v>512</v>
      </c>
      <c r="J4153" t="s">
        <v>37</v>
      </c>
      <c r="K4153" t="s">
        <v>586</v>
      </c>
      <c r="L4153" t="s">
        <v>39</v>
      </c>
      <c r="M4153">
        <v>76089114</v>
      </c>
      <c r="N4153">
        <v>-1690869</v>
      </c>
      <c r="O4153">
        <v>74398245</v>
      </c>
      <c r="P4153">
        <v>0</v>
      </c>
      <c r="Q4153" t="s">
        <v>876</v>
      </c>
      <c r="R4153" t="s">
        <v>6451</v>
      </c>
      <c r="S4153" t="s">
        <v>6452</v>
      </c>
      <c r="T4153" t="s">
        <v>6453</v>
      </c>
      <c r="U4153" t="s">
        <v>9672</v>
      </c>
      <c r="V4153" t="s">
        <v>9673</v>
      </c>
      <c r="W4153" t="s">
        <v>588</v>
      </c>
      <c r="X4153" t="str">
        <f t="shared" si="64"/>
        <v>Inversión</v>
      </c>
      <c r="Y4153" t="s">
        <v>629</v>
      </c>
    </row>
    <row r="4154" spans="1:25" x14ac:dyDescent="0.2">
      <c r="A4154" t="s">
        <v>6454</v>
      </c>
      <c r="B4154" t="s">
        <v>6423</v>
      </c>
      <c r="C4154" t="s">
        <v>6455</v>
      </c>
      <c r="D4154" t="s">
        <v>583</v>
      </c>
      <c r="E4154" t="s">
        <v>584</v>
      </c>
      <c r="F4154" t="s">
        <v>3740</v>
      </c>
      <c r="G4154" t="s">
        <v>629</v>
      </c>
      <c r="H4154" t="s">
        <v>386</v>
      </c>
      <c r="I4154" t="s">
        <v>505</v>
      </c>
      <c r="J4154" t="s">
        <v>37</v>
      </c>
      <c r="K4154" t="s">
        <v>586</v>
      </c>
      <c r="L4154" t="s">
        <v>39</v>
      </c>
      <c r="M4154">
        <v>65973294</v>
      </c>
      <c r="N4154">
        <v>-1221728</v>
      </c>
      <c r="O4154">
        <v>64751566</v>
      </c>
      <c r="P4154">
        <v>0</v>
      </c>
      <c r="Q4154" t="s">
        <v>877</v>
      </c>
      <c r="R4154" t="s">
        <v>3890</v>
      </c>
      <c r="S4154" t="s">
        <v>6456</v>
      </c>
      <c r="T4154" t="s">
        <v>6457</v>
      </c>
      <c r="U4154" t="s">
        <v>11808</v>
      </c>
      <c r="V4154" t="s">
        <v>9674</v>
      </c>
      <c r="W4154" t="s">
        <v>588</v>
      </c>
      <c r="X4154" t="str">
        <f t="shared" si="64"/>
        <v>Inversión</v>
      </c>
      <c r="Y4154" t="s">
        <v>629</v>
      </c>
    </row>
    <row r="4155" spans="1:25" x14ac:dyDescent="0.2">
      <c r="A4155" t="s">
        <v>5379</v>
      </c>
      <c r="B4155" t="s">
        <v>6423</v>
      </c>
      <c r="C4155" t="s">
        <v>6458</v>
      </c>
      <c r="D4155" t="s">
        <v>583</v>
      </c>
      <c r="E4155" t="s">
        <v>584</v>
      </c>
      <c r="F4155" t="s">
        <v>3740</v>
      </c>
      <c r="G4155" t="s">
        <v>629</v>
      </c>
      <c r="H4155" t="s">
        <v>394</v>
      </c>
      <c r="I4155" t="s">
        <v>512</v>
      </c>
      <c r="J4155" t="s">
        <v>37</v>
      </c>
      <c r="K4155" t="s">
        <v>586</v>
      </c>
      <c r="L4155" t="s">
        <v>39</v>
      </c>
      <c r="M4155">
        <v>23343057</v>
      </c>
      <c r="N4155">
        <v>-1988483</v>
      </c>
      <c r="O4155">
        <v>21354574</v>
      </c>
      <c r="P4155">
        <v>0</v>
      </c>
      <c r="Q4155" t="s">
        <v>878</v>
      </c>
      <c r="R4155" t="s">
        <v>6459</v>
      </c>
      <c r="S4155" t="s">
        <v>6460</v>
      </c>
      <c r="T4155" t="s">
        <v>6461</v>
      </c>
      <c r="U4155" t="s">
        <v>9675</v>
      </c>
      <c r="V4155" t="s">
        <v>9676</v>
      </c>
      <c r="W4155" t="s">
        <v>588</v>
      </c>
      <c r="X4155" t="str">
        <f t="shared" si="64"/>
        <v>Inversión</v>
      </c>
      <c r="Y4155" t="s">
        <v>629</v>
      </c>
    </row>
    <row r="4156" spans="1:25" x14ac:dyDescent="0.2">
      <c r="A4156" t="s">
        <v>6462</v>
      </c>
      <c r="B4156" t="s">
        <v>6423</v>
      </c>
      <c r="C4156" t="s">
        <v>6463</v>
      </c>
      <c r="D4156" t="s">
        <v>583</v>
      </c>
      <c r="E4156" t="s">
        <v>584</v>
      </c>
      <c r="F4156" t="s">
        <v>3740</v>
      </c>
      <c r="G4156" t="s">
        <v>629</v>
      </c>
      <c r="H4156" t="s">
        <v>391</v>
      </c>
      <c r="I4156" t="s">
        <v>511</v>
      </c>
      <c r="J4156" t="s">
        <v>37</v>
      </c>
      <c r="K4156" t="s">
        <v>586</v>
      </c>
      <c r="L4156" t="s">
        <v>39</v>
      </c>
      <c r="M4156">
        <v>117717006</v>
      </c>
      <c r="N4156">
        <v>8204518</v>
      </c>
      <c r="O4156">
        <v>125921524</v>
      </c>
      <c r="P4156">
        <v>31747919</v>
      </c>
      <c r="Q4156" t="s">
        <v>879</v>
      </c>
      <c r="R4156" t="s">
        <v>6464</v>
      </c>
      <c r="S4156" t="s">
        <v>6465</v>
      </c>
      <c r="T4156" t="s">
        <v>6466</v>
      </c>
      <c r="U4156" t="s">
        <v>9677</v>
      </c>
      <c r="V4156" t="s">
        <v>9678</v>
      </c>
      <c r="W4156" t="s">
        <v>588</v>
      </c>
      <c r="X4156" t="str">
        <f t="shared" si="64"/>
        <v>Inversión</v>
      </c>
      <c r="Y4156" t="s">
        <v>629</v>
      </c>
    </row>
    <row r="4157" spans="1:25" x14ac:dyDescent="0.2">
      <c r="A4157" t="s">
        <v>6100</v>
      </c>
      <c r="B4157" t="s">
        <v>6467</v>
      </c>
      <c r="C4157" t="s">
        <v>6468</v>
      </c>
      <c r="D4157" t="s">
        <v>583</v>
      </c>
      <c r="E4157" t="s">
        <v>584</v>
      </c>
      <c r="F4157" t="s">
        <v>3740</v>
      </c>
      <c r="G4157" t="s">
        <v>629</v>
      </c>
      <c r="H4157" t="s">
        <v>376</v>
      </c>
      <c r="I4157" t="s">
        <v>495</v>
      </c>
      <c r="J4157" t="s">
        <v>37</v>
      </c>
      <c r="K4157" t="s">
        <v>586</v>
      </c>
      <c r="L4157" t="s">
        <v>39</v>
      </c>
      <c r="M4157">
        <v>52174173</v>
      </c>
      <c r="N4157">
        <v>-5031081</v>
      </c>
      <c r="O4157">
        <v>47143092</v>
      </c>
      <c r="P4157">
        <v>0</v>
      </c>
      <c r="Q4157" t="s">
        <v>880</v>
      </c>
      <c r="R4157" t="s">
        <v>6469</v>
      </c>
      <c r="S4157" t="s">
        <v>6470</v>
      </c>
      <c r="T4157" t="s">
        <v>6471</v>
      </c>
      <c r="U4157" t="s">
        <v>9679</v>
      </c>
      <c r="V4157" t="s">
        <v>9680</v>
      </c>
      <c r="W4157" t="s">
        <v>588</v>
      </c>
      <c r="X4157" t="str">
        <f t="shared" si="64"/>
        <v>Inversión</v>
      </c>
      <c r="Y4157" t="s">
        <v>629</v>
      </c>
    </row>
    <row r="4158" spans="1:25" x14ac:dyDescent="0.2">
      <c r="A4158" t="s">
        <v>5323</v>
      </c>
      <c r="B4158" t="s">
        <v>6467</v>
      </c>
      <c r="C4158" t="s">
        <v>6472</v>
      </c>
      <c r="D4158" t="s">
        <v>583</v>
      </c>
      <c r="E4158" t="s">
        <v>584</v>
      </c>
      <c r="F4158" t="s">
        <v>3740</v>
      </c>
      <c r="G4158" t="s">
        <v>629</v>
      </c>
      <c r="H4158" t="s">
        <v>366</v>
      </c>
      <c r="I4158" t="s">
        <v>507</v>
      </c>
      <c r="J4158" t="s">
        <v>37</v>
      </c>
      <c r="K4158" t="s">
        <v>586</v>
      </c>
      <c r="L4158" t="s">
        <v>39</v>
      </c>
      <c r="M4158">
        <v>32985960</v>
      </c>
      <c r="N4158">
        <v>-2945175</v>
      </c>
      <c r="O4158">
        <v>30040785</v>
      </c>
      <c r="P4158">
        <v>0</v>
      </c>
      <c r="Q4158" t="s">
        <v>881</v>
      </c>
      <c r="R4158" t="s">
        <v>5391</v>
      </c>
      <c r="S4158" t="s">
        <v>6473</v>
      </c>
      <c r="T4158" t="s">
        <v>6474</v>
      </c>
      <c r="U4158" t="s">
        <v>11809</v>
      </c>
      <c r="V4158" t="s">
        <v>11810</v>
      </c>
      <c r="W4158" t="s">
        <v>588</v>
      </c>
      <c r="X4158" t="str">
        <f t="shared" si="64"/>
        <v>Inversión</v>
      </c>
      <c r="Y4158" t="s">
        <v>629</v>
      </c>
    </row>
    <row r="4159" spans="1:25" x14ac:dyDescent="0.2">
      <c r="A4159" t="s">
        <v>6475</v>
      </c>
      <c r="B4159" t="s">
        <v>6467</v>
      </c>
      <c r="C4159" t="s">
        <v>6476</v>
      </c>
      <c r="D4159" t="s">
        <v>583</v>
      </c>
      <c r="E4159" t="s">
        <v>584</v>
      </c>
      <c r="F4159" t="s">
        <v>3740</v>
      </c>
      <c r="G4159" t="s">
        <v>629</v>
      </c>
      <c r="H4159" t="s">
        <v>366</v>
      </c>
      <c r="I4159" t="s">
        <v>507</v>
      </c>
      <c r="J4159" t="s">
        <v>37</v>
      </c>
      <c r="K4159" t="s">
        <v>586</v>
      </c>
      <c r="L4159" t="s">
        <v>39</v>
      </c>
      <c r="M4159">
        <v>91395104</v>
      </c>
      <c r="N4159">
        <v>3808129</v>
      </c>
      <c r="O4159">
        <v>95203233</v>
      </c>
      <c r="P4159">
        <v>0</v>
      </c>
      <c r="Q4159" t="s">
        <v>882</v>
      </c>
      <c r="R4159" t="s">
        <v>6477</v>
      </c>
      <c r="S4159" t="s">
        <v>6478</v>
      </c>
      <c r="T4159" t="s">
        <v>6479</v>
      </c>
      <c r="U4159" t="s">
        <v>11811</v>
      </c>
      <c r="V4159" t="s">
        <v>11812</v>
      </c>
      <c r="W4159" t="s">
        <v>588</v>
      </c>
      <c r="X4159" t="str">
        <f t="shared" si="64"/>
        <v>Inversión</v>
      </c>
      <c r="Y4159" t="s">
        <v>629</v>
      </c>
    </row>
    <row r="4160" spans="1:25" x14ac:dyDescent="0.2">
      <c r="A4160" t="s">
        <v>5990</v>
      </c>
      <c r="B4160" t="s">
        <v>6467</v>
      </c>
      <c r="C4160" t="s">
        <v>6480</v>
      </c>
      <c r="D4160" t="s">
        <v>583</v>
      </c>
      <c r="E4160" t="s">
        <v>584</v>
      </c>
      <c r="F4160" t="s">
        <v>3740</v>
      </c>
      <c r="G4160" t="s">
        <v>629</v>
      </c>
      <c r="H4160" t="s">
        <v>366</v>
      </c>
      <c r="I4160" t="s">
        <v>507</v>
      </c>
      <c r="J4160" t="s">
        <v>37</v>
      </c>
      <c r="K4160" t="s">
        <v>586</v>
      </c>
      <c r="L4160" t="s">
        <v>39</v>
      </c>
      <c r="M4160">
        <v>159039450</v>
      </c>
      <c r="N4160">
        <v>-8835525</v>
      </c>
      <c r="O4160">
        <v>150203925</v>
      </c>
      <c r="P4160">
        <v>0</v>
      </c>
      <c r="Q4160" t="s">
        <v>883</v>
      </c>
      <c r="R4160" t="s">
        <v>6481</v>
      </c>
      <c r="S4160" t="s">
        <v>6482</v>
      </c>
      <c r="T4160" t="s">
        <v>6483</v>
      </c>
      <c r="U4160" t="s">
        <v>11813</v>
      </c>
      <c r="V4160" t="s">
        <v>11814</v>
      </c>
      <c r="W4160" t="s">
        <v>588</v>
      </c>
      <c r="X4160" t="str">
        <f t="shared" si="64"/>
        <v>Inversión</v>
      </c>
      <c r="Y4160" t="s">
        <v>629</v>
      </c>
    </row>
    <row r="4161" spans="1:25" x14ac:dyDescent="0.2">
      <c r="A4161" t="s">
        <v>4915</v>
      </c>
      <c r="B4161" t="s">
        <v>6467</v>
      </c>
      <c r="C4161" t="s">
        <v>6484</v>
      </c>
      <c r="D4161" t="s">
        <v>583</v>
      </c>
      <c r="E4161" t="s">
        <v>584</v>
      </c>
      <c r="F4161" t="s">
        <v>3740</v>
      </c>
      <c r="G4161" t="s">
        <v>629</v>
      </c>
      <c r="H4161" t="s">
        <v>366</v>
      </c>
      <c r="I4161" t="s">
        <v>507</v>
      </c>
      <c r="J4161" t="s">
        <v>37</v>
      </c>
      <c r="K4161" t="s">
        <v>586</v>
      </c>
      <c r="L4161" t="s">
        <v>39</v>
      </c>
      <c r="M4161">
        <v>28314720</v>
      </c>
      <c r="N4161">
        <v>-4044960</v>
      </c>
      <c r="O4161">
        <v>24269760</v>
      </c>
      <c r="P4161">
        <v>0</v>
      </c>
      <c r="Q4161" t="s">
        <v>6485</v>
      </c>
      <c r="R4161" t="s">
        <v>6486</v>
      </c>
      <c r="S4161" t="s">
        <v>6487</v>
      </c>
      <c r="T4161" t="s">
        <v>6488</v>
      </c>
      <c r="U4161" t="s">
        <v>9681</v>
      </c>
      <c r="V4161" t="s">
        <v>9682</v>
      </c>
      <c r="W4161" t="s">
        <v>588</v>
      </c>
      <c r="X4161" t="str">
        <f t="shared" si="64"/>
        <v>Inversión</v>
      </c>
      <c r="Y4161" t="s">
        <v>629</v>
      </c>
    </row>
    <row r="4162" spans="1:25" x14ac:dyDescent="0.2">
      <c r="A4162" t="s">
        <v>5970</v>
      </c>
      <c r="B4162" t="s">
        <v>6489</v>
      </c>
      <c r="C4162" t="s">
        <v>6490</v>
      </c>
      <c r="D4162" t="s">
        <v>583</v>
      </c>
      <c r="E4162" t="s">
        <v>584</v>
      </c>
      <c r="F4162" t="s">
        <v>3740</v>
      </c>
      <c r="G4162" t="s">
        <v>629</v>
      </c>
      <c r="H4162" t="s">
        <v>394</v>
      </c>
      <c r="I4162" t="s">
        <v>512</v>
      </c>
      <c r="J4162" t="s">
        <v>37</v>
      </c>
      <c r="K4162" t="s">
        <v>586</v>
      </c>
      <c r="L4162" t="s">
        <v>39</v>
      </c>
      <c r="M4162">
        <v>46686114</v>
      </c>
      <c r="N4162">
        <v>2766583</v>
      </c>
      <c r="O4162">
        <v>49452697</v>
      </c>
      <c r="P4162">
        <v>6224813</v>
      </c>
      <c r="Q4162" t="s">
        <v>884</v>
      </c>
      <c r="R4162" t="s">
        <v>6491</v>
      </c>
      <c r="S4162" t="s">
        <v>6492</v>
      </c>
      <c r="T4162" t="s">
        <v>6493</v>
      </c>
      <c r="U4162" t="s">
        <v>9683</v>
      </c>
      <c r="V4162" t="s">
        <v>9684</v>
      </c>
      <c r="W4162" t="s">
        <v>588</v>
      </c>
      <c r="X4162" t="str">
        <f t="shared" ref="X4162:X4225" si="65">IF(LEFT(H4162,1)="C","Inversión","Funcionamiento")</f>
        <v>Inversión</v>
      </c>
      <c r="Y4162" t="s">
        <v>629</v>
      </c>
    </row>
    <row r="4163" spans="1:25" x14ac:dyDescent="0.2">
      <c r="A4163" t="s">
        <v>6494</v>
      </c>
      <c r="B4163" t="s">
        <v>6489</v>
      </c>
      <c r="C4163" t="s">
        <v>6495</v>
      </c>
      <c r="D4163" t="s">
        <v>583</v>
      </c>
      <c r="E4163" t="s">
        <v>584</v>
      </c>
      <c r="F4163" t="s">
        <v>3740</v>
      </c>
      <c r="G4163" t="s">
        <v>629</v>
      </c>
      <c r="H4163" t="s">
        <v>394</v>
      </c>
      <c r="I4163" t="s">
        <v>512</v>
      </c>
      <c r="J4163" t="s">
        <v>37</v>
      </c>
      <c r="K4163" t="s">
        <v>586</v>
      </c>
      <c r="L4163" t="s">
        <v>39</v>
      </c>
      <c r="M4163">
        <v>25704873</v>
      </c>
      <c r="N4163">
        <v>472016</v>
      </c>
      <c r="O4163">
        <v>26176889</v>
      </c>
      <c r="P4163">
        <v>2856097</v>
      </c>
      <c r="Q4163" t="s">
        <v>885</v>
      </c>
      <c r="R4163" t="s">
        <v>6496</v>
      </c>
      <c r="S4163" t="s">
        <v>6497</v>
      </c>
      <c r="T4163" t="s">
        <v>6498</v>
      </c>
      <c r="U4163" t="s">
        <v>9685</v>
      </c>
      <c r="V4163" t="s">
        <v>9686</v>
      </c>
      <c r="W4163" t="s">
        <v>588</v>
      </c>
      <c r="X4163" t="str">
        <f t="shared" si="65"/>
        <v>Inversión</v>
      </c>
      <c r="Y4163" t="s">
        <v>629</v>
      </c>
    </row>
    <row r="4164" spans="1:25" x14ac:dyDescent="0.2">
      <c r="A4164" t="s">
        <v>6059</v>
      </c>
      <c r="B4164" t="s">
        <v>3775</v>
      </c>
      <c r="C4164" t="s">
        <v>6499</v>
      </c>
      <c r="D4164" t="s">
        <v>583</v>
      </c>
      <c r="E4164" t="s">
        <v>584</v>
      </c>
      <c r="F4164" t="s">
        <v>5605</v>
      </c>
      <c r="G4164" t="s">
        <v>627</v>
      </c>
      <c r="H4164" t="s">
        <v>429</v>
      </c>
      <c r="I4164" t="s">
        <v>483</v>
      </c>
      <c r="J4164" t="s">
        <v>37</v>
      </c>
      <c r="K4164" t="s">
        <v>586</v>
      </c>
      <c r="L4164" t="s">
        <v>39</v>
      </c>
      <c r="M4164">
        <v>90963141</v>
      </c>
      <c r="N4164">
        <v>-3567182</v>
      </c>
      <c r="O4164">
        <v>87395959</v>
      </c>
      <c r="P4164">
        <v>0</v>
      </c>
      <c r="Q4164" t="s">
        <v>6500</v>
      </c>
      <c r="R4164" t="s">
        <v>6501</v>
      </c>
      <c r="S4164" t="s">
        <v>6502</v>
      </c>
      <c r="T4164" t="s">
        <v>6503</v>
      </c>
      <c r="U4164" t="s">
        <v>9687</v>
      </c>
      <c r="V4164" t="s">
        <v>9688</v>
      </c>
      <c r="W4164" t="s">
        <v>588</v>
      </c>
      <c r="X4164" t="str">
        <f t="shared" si="65"/>
        <v>Inversión</v>
      </c>
      <c r="Y4164" t="s">
        <v>627</v>
      </c>
    </row>
    <row r="4165" spans="1:25" x14ac:dyDescent="0.2">
      <c r="A4165" t="s">
        <v>5961</v>
      </c>
      <c r="B4165" t="s">
        <v>3775</v>
      </c>
      <c r="C4165" t="s">
        <v>6504</v>
      </c>
      <c r="D4165" t="s">
        <v>583</v>
      </c>
      <c r="E4165" t="s">
        <v>584</v>
      </c>
      <c r="F4165" t="s">
        <v>5605</v>
      </c>
      <c r="G4165" t="s">
        <v>627</v>
      </c>
      <c r="H4165" t="s">
        <v>429</v>
      </c>
      <c r="I4165" t="s">
        <v>483</v>
      </c>
      <c r="J4165" t="s">
        <v>37</v>
      </c>
      <c r="K4165" t="s">
        <v>586</v>
      </c>
      <c r="L4165" t="s">
        <v>39</v>
      </c>
      <c r="M4165">
        <v>62308111</v>
      </c>
      <c r="N4165">
        <v>-1710419</v>
      </c>
      <c r="O4165">
        <v>60597692</v>
      </c>
      <c r="P4165">
        <v>0</v>
      </c>
      <c r="Q4165" t="s">
        <v>6505</v>
      </c>
      <c r="R4165" t="s">
        <v>6506</v>
      </c>
      <c r="S4165" t="s">
        <v>6507</v>
      </c>
      <c r="T4165" t="s">
        <v>6508</v>
      </c>
      <c r="U4165" t="s">
        <v>9689</v>
      </c>
      <c r="V4165" t="s">
        <v>9690</v>
      </c>
      <c r="W4165" t="s">
        <v>588</v>
      </c>
      <c r="X4165" t="str">
        <f t="shared" si="65"/>
        <v>Inversión</v>
      </c>
      <c r="Y4165" t="s">
        <v>627</v>
      </c>
    </row>
    <row r="4166" spans="1:25" x14ac:dyDescent="0.2">
      <c r="A4166" t="s">
        <v>6049</v>
      </c>
      <c r="B4166" t="s">
        <v>3775</v>
      </c>
      <c r="C4166" t="s">
        <v>6509</v>
      </c>
      <c r="D4166" t="s">
        <v>583</v>
      </c>
      <c r="E4166" t="s">
        <v>584</v>
      </c>
      <c r="F4166" t="s">
        <v>3144</v>
      </c>
      <c r="G4166" t="s">
        <v>585</v>
      </c>
      <c r="H4166" t="s">
        <v>863</v>
      </c>
      <c r="I4166" t="s">
        <v>864</v>
      </c>
      <c r="J4166" t="s">
        <v>48</v>
      </c>
      <c r="K4166" t="s">
        <v>596</v>
      </c>
      <c r="L4166" t="s">
        <v>39</v>
      </c>
      <c r="M4166">
        <v>39000000</v>
      </c>
      <c r="N4166">
        <v>-21219996</v>
      </c>
      <c r="O4166">
        <v>17780004</v>
      </c>
      <c r="P4166">
        <v>0</v>
      </c>
      <c r="Q4166" t="s">
        <v>886</v>
      </c>
      <c r="R4166" t="s">
        <v>6510</v>
      </c>
      <c r="S4166" t="s">
        <v>6029</v>
      </c>
      <c r="T4166" t="s">
        <v>11815</v>
      </c>
      <c r="U4166" t="s">
        <v>11816</v>
      </c>
      <c r="V4166" t="s">
        <v>11817</v>
      </c>
      <c r="W4166" t="s">
        <v>588</v>
      </c>
      <c r="X4166" t="str">
        <f t="shared" si="65"/>
        <v>Funcionamiento</v>
      </c>
      <c r="Y4166" t="s">
        <v>585</v>
      </c>
    </row>
    <row r="4167" spans="1:25" x14ac:dyDescent="0.2">
      <c r="A4167" t="s">
        <v>6095</v>
      </c>
      <c r="B4167" t="s">
        <v>3775</v>
      </c>
      <c r="C4167" t="s">
        <v>6511</v>
      </c>
      <c r="D4167" t="s">
        <v>583</v>
      </c>
      <c r="E4167" t="s">
        <v>584</v>
      </c>
      <c r="F4167" t="s">
        <v>3144</v>
      </c>
      <c r="G4167" t="s">
        <v>585</v>
      </c>
      <c r="H4167" t="s">
        <v>887</v>
      </c>
      <c r="I4167" t="s">
        <v>888</v>
      </c>
      <c r="J4167" t="s">
        <v>37</v>
      </c>
      <c r="K4167" t="s">
        <v>586</v>
      </c>
      <c r="L4167" t="s">
        <v>39</v>
      </c>
      <c r="M4167">
        <v>0</v>
      </c>
      <c r="N4167">
        <v>0</v>
      </c>
      <c r="O4167">
        <v>0</v>
      </c>
      <c r="P4167">
        <v>0</v>
      </c>
      <c r="Q4167" t="s">
        <v>6512</v>
      </c>
      <c r="R4167" t="s">
        <v>6513</v>
      </c>
      <c r="S4167" t="s">
        <v>6514</v>
      </c>
      <c r="T4167" t="s">
        <v>6515</v>
      </c>
      <c r="U4167" t="s">
        <v>6516</v>
      </c>
      <c r="V4167" t="s">
        <v>6517</v>
      </c>
      <c r="W4167" t="s">
        <v>588</v>
      </c>
      <c r="X4167" t="str">
        <f t="shared" si="65"/>
        <v>Funcionamiento</v>
      </c>
      <c r="Y4167" t="s">
        <v>585</v>
      </c>
    </row>
    <row r="4168" spans="1:25" x14ac:dyDescent="0.2">
      <c r="A4168" t="s">
        <v>6095</v>
      </c>
      <c r="B4168" t="s">
        <v>3775</v>
      </c>
      <c r="C4168" t="s">
        <v>6511</v>
      </c>
      <c r="D4168" t="s">
        <v>583</v>
      </c>
      <c r="E4168" t="s">
        <v>584</v>
      </c>
      <c r="F4168" t="s">
        <v>3144</v>
      </c>
      <c r="G4168" t="s">
        <v>585</v>
      </c>
      <c r="H4168" t="s">
        <v>887</v>
      </c>
      <c r="I4168" t="s">
        <v>888</v>
      </c>
      <c r="J4168" t="s">
        <v>48</v>
      </c>
      <c r="K4168" t="s">
        <v>596</v>
      </c>
      <c r="L4168" t="s">
        <v>39</v>
      </c>
      <c r="M4168">
        <v>35000000</v>
      </c>
      <c r="N4168">
        <v>-26261830</v>
      </c>
      <c r="O4168">
        <v>8738170</v>
      </c>
      <c r="P4168">
        <v>0</v>
      </c>
      <c r="Q4168" t="s">
        <v>6512</v>
      </c>
      <c r="R4168" t="s">
        <v>6513</v>
      </c>
      <c r="S4168" t="s">
        <v>6514</v>
      </c>
      <c r="T4168" t="s">
        <v>6515</v>
      </c>
      <c r="U4168" t="s">
        <v>6516</v>
      </c>
      <c r="V4168" t="s">
        <v>6517</v>
      </c>
      <c r="W4168" t="s">
        <v>588</v>
      </c>
      <c r="X4168" t="str">
        <f t="shared" si="65"/>
        <v>Funcionamiento</v>
      </c>
      <c r="Y4168" t="s">
        <v>585</v>
      </c>
    </row>
    <row r="4169" spans="1:25" x14ac:dyDescent="0.2">
      <c r="A4169" t="s">
        <v>6164</v>
      </c>
      <c r="B4169" t="s">
        <v>4527</v>
      </c>
      <c r="C4169" t="s">
        <v>6518</v>
      </c>
      <c r="D4169" t="s">
        <v>583</v>
      </c>
      <c r="E4169" t="s">
        <v>584</v>
      </c>
      <c r="F4169" t="s">
        <v>3144</v>
      </c>
      <c r="G4169" t="s">
        <v>585</v>
      </c>
      <c r="H4169" t="s">
        <v>438</v>
      </c>
      <c r="I4169" t="s">
        <v>508</v>
      </c>
      <c r="J4169" t="s">
        <v>48</v>
      </c>
      <c r="K4169" t="s">
        <v>596</v>
      </c>
      <c r="L4169" t="s">
        <v>39</v>
      </c>
      <c r="M4169">
        <v>417524153</v>
      </c>
      <c r="N4169">
        <v>-417524153</v>
      </c>
      <c r="O4169">
        <v>0</v>
      </c>
      <c r="P4169">
        <v>0</v>
      </c>
      <c r="Q4169" t="s">
        <v>889</v>
      </c>
      <c r="R4169" t="s">
        <v>6519</v>
      </c>
      <c r="S4169" t="s">
        <v>5579</v>
      </c>
      <c r="T4169" t="s">
        <v>6520</v>
      </c>
      <c r="U4169" t="s">
        <v>8016</v>
      </c>
      <c r="V4169" t="s">
        <v>8017</v>
      </c>
      <c r="W4169" t="s">
        <v>588</v>
      </c>
      <c r="X4169" t="str">
        <f t="shared" si="65"/>
        <v>Inversión</v>
      </c>
      <c r="Y4169" t="s">
        <v>585</v>
      </c>
    </row>
    <row r="4170" spans="1:25" x14ac:dyDescent="0.2">
      <c r="A4170" t="s">
        <v>6164</v>
      </c>
      <c r="B4170" t="s">
        <v>4527</v>
      </c>
      <c r="C4170" t="s">
        <v>6518</v>
      </c>
      <c r="D4170" t="s">
        <v>583</v>
      </c>
      <c r="E4170" t="s">
        <v>584</v>
      </c>
      <c r="F4170" t="s">
        <v>3144</v>
      </c>
      <c r="G4170" t="s">
        <v>585</v>
      </c>
      <c r="H4170" t="s">
        <v>438</v>
      </c>
      <c r="I4170" t="s">
        <v>508</v>
      </c>
      <c r="J4170" t="s">
        <v>37</v>
      </c>
      <c r="K4170" t="s">
        <v>586</v>
      </c>
      <c r="L4170" t="s">
        <v>39</v>
      </c>
      <c r="M4170">
        <v>0</v>
      </c>
      <c r="N4170">
        <v>403932221</v>
      </c>
      <c r="O4170">
        <v>403932221</v>
      </c>
      <c r="P4170">
        <v>0</v>
      </c>
      <c r="Q4170" t="s">
        <v>889</v>
      </c>
      <c r="R4170" t="s">
        <v>6519</v>
      </c>
      <c r="S4170" t="s">
        <v>5579</v>
      </c>
      <c r="T4170" t="s">
        <v>6520</v>
      </c>
      <c r="U4170" t="s">
        <v>8016</v>
      </c>
      <c r="V4170" t="s">
        <v>8017</v>
      </c>
      <c r="W4170" t="s">
        <v>588</v>
      </c>
      <c r="X4170" t="str">
        <f t="shared" si="65"/>
        <v>Inversión</v>
      </c>
      <c r="Y4170" t="s">
        <v>585</v>
      </c>
    </row>
    <row r="4171" spans="1:25" x14ac:dyDescent="0.2">
      <c r="A4171" t="s">
        <v>3848</v>
      </c>
      <c r="B4171" t="s">
        <v>4527</v>
      </c>
      <c r="C4171" t="s">
        <v>6521</v>
      </c>
      <c r="D4171" t="s">
        <v>583</v>
      </c>
      <c r="E4171" t="s">
        <v>584</v>
      </c>
      <c r="F4171" t="s">
        <v>5604</v>
      </c>
      <c r="G4171" t="s">
        <v>625</v>
      </c>
      <c r="H4171" t="s">
        <v>395</v>
      </c>
      <c r="I4171" t="s">
        <v>506</v>
      </c>
      <c r="J4171" t="s">
        <v>37</v>
      </c>
      <c r="K4171" t="s">
        <v>586</v>
      </c>
      <c r="L4171" t="s">
        <v>39</v>
      </c>
      <c r="M4171">
        <v>21236040</v>
      </c>
      <c r="N4171">
        <v>4449456</v>
      </c>
      <c r="O4171">
        <v>25685496</v>
      </c>
      <c r="P4171">
        <v>0</v>
      </c>
      <c r="Q4171" t="s">
        <v>890</v>
      </c>
      <c r="R4171" t="s">
        <v>6297</v>
      </c>
      <c r="S4171" t="s">
        <v>6522</v>
      </c>
      <c r="T4171" t="s">
        <v>6523</v>
      </c>
      <c r="U4171" t="s">
        <v>9691</v>
      </c>
      <c r="V4171" t="s">
        <v>9692</v>
      </c>
      <c r="W4171" t="s">
        <v>588</v>
      </c>
      <c r="X4171" t="str">
        <f t="shared" si="65"/>
        <v>Inversión</v>
      </c>
      <c r="Y4171" t="s">
        <v>625</v>
      </c>
    </row>
    <row r="4172" spans="1:25" x14ac:dyDescent="0.2">
      <c r="A4172" t="s">
        <v>3851</v>
      </c>
      <c r="B4172" t="s">
        <v>4527</v>
      </c>
      <c r="C4172" t="s">
        <v>6524</v>
      </c>
      <c r="D4172" t="s">
        <v>583</v>
      </c>
      <c r="E4172" t="s">
        <v>584</v>
      </c>
      <c r="F4172" t="s">
        <v>5604</v>
      </c>
      <c r="G4172" t="s">
        <v>625</v>
      </c>
      <c r="H4172" t="s">
        <v>395</v>
      </c>
      <c r="I4172" t="s">
        <v>506</v>
      </c>
      <c r="J4172" t="s">
        <v>37</v>
      </c>
      <c r="K4172" t="s">
        <v>586</v>
      </c>
      <c r="L4172" t="s">
        <v>39</v>
      </c>
      <c r="M4172">
        <v>43483320</v>
      </c>
      <c r="N4172">
        <v>-4831480</v>
      </c>
      <c r="O4172">
        <v>38651840</v>
      </c>
      <c r="P4172">
        <v>0</v>
      </c>
      <c r="Q4172" t="s">
        <v>891</v>
      </c>
      <c r="R4172" t="s">
        <v>6314</v>
      </c>
      <c r="S4172" t="s">
        <v>6525</v>
      </c>
      <c r="T4172" t="s">
        <v>6526</v>
      </c>
      <c r="U4172" t="s">
        <v>9693</v>
      </c>
      <c r="V4172" t="s">
        <v>9694</v>
      </c>
      <c r="W4172" t="s">
        <v>588</v>
      </c>
      <c r="X4172" t="str">
        <f t="shared" si="65"/>
        <v>Inversión</v>
      </c>
      <c r="Y4172" t="s">
        <v>625</v>
      </c>
    </row>
    <row r="4173" spans="1:25" x14ac:dyDescent="0.2">
      <c r="A4173" t="s">
        <v>6527</v>
      </c>
      <c r="B4173" t="s">
        <v>4778</v>
      </c>
      <c r="C4173" t="s">
        <v>6528</v>
      </c>
      <c r="D4173" t="s">
        <v>583</v>
      </c>
      <c r="E4173" t="s">
        <v>584</v>
      </c>
      <c r="F4173" t="s">
        <v>3144</v>
      </c>
      <c r="G4173" t="s">
        <v>585</v>
      </c>
      <c r="H4173" t="s">
        <v>453</v>
      </c>
      <c r="I4173" t="s">
        <v>487</v>
      </c>
      <c r="J4173" t="s">
        <v>37</v>
      </c>
      <c r="K4173" t="s">
        <v>586</v>
      </c>
      <c r="L4173" t="s">
        <v>39</v>
      </c>
      <c r="M4173">
        <v>0</v>
      </c>
      <c r="N4173">
        <v>250000000</v>
      </c>
      <c r="O4173">
        <v>250000000</v>
      </c>
      <c r="P4173">
        <v>0</v>
      </c>
      <c r="Q4173" t="s">
        <v>892</v>
      </c>
      <c r="R4173" t="s">
        <v>6529</v>
      </c>
      <c r="S4173" t="s">
        <v>6530</v>
      </c>
      <c r="T4173" t="s">
        <v>6531</v>
      </c>
      <c r="U4173" t="s">
        <v>9695</v>
      </c>
      <c r="V4173" t="s">
        <v>9696</v>
      </c>
      <c r="W4173" t="s">
        <v>588</v>
      </c>
      <c r="X4173" t="str">
        <f t="shared" si="65"/>
        <v>Inversión</v>
      </c>
      <c r="Y4173" t="s">
        <v>585</v>
      </c>
    </row>
    <row r="4174" spans="1:25" x14ac:dyDescent="0.2">
      <c r="A4174" t="s">
        <v>6527</v>
      </c>
      <c r="B4174" t="s">
        <v>4778</v>
      </c>
      <c r="C4174" t="s">
        <v>6528</v>
      </c>
      <c r="D4174" t="s">
        <v>583</v>
      </c>
      <c r="E4174" t="s">
        <v>584</v>
      </c>
      <c r="F4174" t="s">
        <v>3144</v>
      </c>
      <c r="G4174" t="s">
        <v>585</v>
      </c>
      <c r="H4174" t="s">
        <v>438</v>
      </c>
      <c r="I4174" t="s">
        <v>508</v>
      </c>
      <c r="J4174" t="s">
        <v>37</v>
      </c>
      <c r="K4174" t="s">
        <v>586</v>
      </c>
      <c r="L4174" t="s">
        <v>39</v>
      </c>
      <c r="M4174">
        <v>0</v>
      </c>
      <c r="N4174">
        <v>178757000</v>
      </c>
      <c r="O4174">
        <v>178757000</v>
      </c>
      <c r="P4174">
        <v>0</v>
      </c>
      <c r="Q4174" t="s">
        <v>892</v>
      </c>
      <c r="R4174" t="s">
        <v>6529</v>
      </c>
      <c r="S4174" t="s">
        <v>6530</v>
      </c>
      <c r="T4174" t="s">
        <v>6531</v>
      </c>
      <c r="U4174" t="s">
        <v>9695</v>
      </c>
      <c r="V4174" t="s">
        <v>9696</v>
      </c>
      <c r="W4174" t="s">
        <v>588</v>
      </c>
      <c r="X4174" t="str">
        <f t="shared" si="65"/>
        <v>Inversión</v>
      </c>
      <c r="Y4174" t="s">
        <v>585</v>
      </c>
    </row>
    <row r="4175" spans="1:25" x14ac:dyDescent="0.2">
      <c r="A4175" t="s">
        <v>6527</v>
      </c>
      <c r="B4175" t="s">
        <v>4778</v>
      </c>
      <c r="C4175" t="s">
        <v>6528</v>
      </c>
      <c r="D4175" t="s">
        <v>583</v>
      </c>
      <c r="E4175" t="s">
        <v>584</v>
      </c>
      <c r="F4175" t="s">
        <v>3144</v>
      </c>
      <c r="G4175" t="s">
        <v>585</v>
      </c>
      <c r="H4175" t="s">
        <v>438</v>
      </c>
      <c r="I4175" t="s">
        <v>508</v>
      </c>
      <c r="J4175" t="s">
        <v>48</v>
      </c>
      <c r="K4175" t="s">
        <v>596</v>
      </c>
      <c r="L4175" t="s">
        <v>39</v>
      </c>
      <c r="M4175">
        <v>429217307</v>
      </c>
      <c r="N4175">
        <v>-429217307</v>
      </c>
      <c r="O4175">
        <v>0</v>
      </c>
      <c r="P4175">
        <v>0</v>
      </c>
      <c r="Q4175" t="s">
        <v>892</v>
      </c>
      <c r="R4175" t="s">
        <v>6529</v>
      </c>
      <c r="S4175" t="s">
        <v>6530</v>
      </c>
      <c r="T4175" t="s">
        <v>6531</v>
      </c>
      <c r="U4175" t="s">
        <v>9695</v>
      </c>
      <c r="V4175" t="s">
        <v>9696</v>
      </c>
      <c r="W4175" t="s">
        <v>588</v>
      </c>
      <c r="X4175" t="str">
        <f t="shared" si="65"/>
        <v>Inversión</v>
      </c>
      <c r="Y4175" t="s">
        <v>585</v>
      </c>
    </row>
    <row r="4176" spans="1:25" x14ac:dyDescent="0.2">
      <c r="A4176" t="s">
        <v>6098</v>
      </c>
      <c r="B4176" t="s">
        <v>3148</v>
      </c>
      <c r="C4176" t="s">
        <v>6532</v>
      </c>
      <c r="D4176" t="s">
        <v>583</v>
      </c>
      <c r="E4176" t="s">
        <v>584</v>
      </c>
      <c r="F4176" t="s">
        <v>5604</v>
      </c>
      <c r="G4176" t="s">
        <v>625</v>
      </c>
      <c r="H4176" t="s">
        <v>395</v>
      </c>
      <c r="I4176" t="s">
        <v>506</v>
      </c>
      <c r="J4176" t="s">
        <v>48</v>
      </c>
      <c r="K4176" t="s">
        <v>596</v>
      </c>
      <c r="L4176" t="s">
        <v>39</v>
      </c>
      <c r="M4176">
        <v>24269760</v>
      </c>
      <c r="N4176">
        <v>0</v>
      </c>
      <c r="O4176">
        <v>24269760</v>
      </c>
      <c r="P4176">
        <v>0</v>
      </c>
      <c r="Q4176" t="s">
        <v>893</v>
      </c>
      <c r="R4176" t="s">
        <v>6091</v>
      </c>
      <c r="S4176" t="s">
        <v>6533</v>
      </c>
      <c r="T4176" t="s">
        <v>6534</v>
      </c>
      <c r="U4176" t="s">
        <v>11818</v>
      </c>
      <c r="V4176" t="s">
        <v>11819</v>
      </c>
      <c r="W4176" t="s">
        <v>588</v>
      </c>
      <c r="X4176" t="str">
        <f t="shared" si="65"/>
        <v>Inversión</v>
      </c>
      <c r="Y4176" t="s">
        <v>625</v>
      </c>
    </row>
    <row r="4177" spans="1:25" x14ac:dyDescent="0.2">
      <c r="A4177" t="s">
        <v>6128</v>
      </c>
      <c r="B4177" t="s">
        <v>3148</v>
      </c>
      <c r="C4177" t="s">
        <v>6535</v>
      </c>
      <c r="D4177" t="s">
        <v>583</v>
      </c>
      <c r="E4177" t="s">
        <v>584</v>
      </c>
      <c r="F4177" t="s">
        <v>5604</v>
      </c>
      <c r="G4177" t="s">
        <v>625</v>
      </c>
      <c r="H4177" t="s">
        <v>395</v>
      </c>
      <c r="I4177" t="s">
        <v>506</v>
      </c>
      <c r="J4177" t="s">
        <v>48</v>
      </c>
      <c r="K4177" t="s">
        <v>596</v>
      </c>
      <c r="L4177" t="s">
        <v>39</v>
      </c>
      <c r="M4177">
        <v>33114736</v>
      </c>
      <c r="N4177">
        <v>0</v>
      </c>
      <c r="O4177">
        <v>33114736</v>
      </c>
      <c r="P4177">
        <v>0</v>
      </c>
      <c r="Q4177" t="s">
        <v>894</v>
      </c>
      <c r="R4177" t="s">
        <v>5849</v>
      </c>
      <c r="S4177" t="s">
        <v>3440</v>
      </c>
      <c r="T4177" t="s">
        <v>6536</v>
      </c>
      <c r="U4177" t="s">
        <v>9697</v>
      </c>
      <c r="V4177" t="s">
        <v>11820</v>
      </c>
      <c r="W4177" t="s">
        <v>588</v>
      </c>
      <c r="X4177" t="str">
        <f t="shared" si="65"/>
        <v>Inversión</v>
      </c>
      <c r="Y4177" t="s">
        <v>625</v>
      </c>
    </row>
    <row r="4178" spans="1:25" x14ac:dyDescent="0.2">
      <c r="A4178" t="s">
        <v>6104</v>
      </c>
      <c r="B4178" t="s">
        <v>3148</v>
      </c>
      <c r="C4178" t="s">
        <v>6537</v>
      </c>
      <c r="D4178" t="s">
        <v>583</v>
      </c>
      <c r="E4178" t="s">
        <v>584</v>
      </c>
      <c r="F4178" t="s">
        <v>5604</v>
      </c>
      <c r="G4178" t="s">
        <v>625</v>
      </c>
      <c r="H4178" t="s">
        <v>395</v>
      </c>
      <c r="I4178" t="s">
        <v>506</v>
      </c>
      <c r="J4178" t="s">
        <v>48</v>
      </c>
      <c r="K4178" t="s">
        <v>596</v>
      </c>
      <c r="L4178" t="s">
        <v>39</v>
      </c>
      <c r="M4178">
        <v>62248152</v>
      </c>
      <c r="N4178">
        <v>0</v>
      </c>
      <c r="O4178">
        <v>62248152</v>
      </c>
      <c r="P4178">
        <v>0</v>
      </c>
      <c r="Q4178" t="s">
        <v>895</v>
      </c>
      <c r="R4178" t="s">
        <v>6538</v>
      </c>
      <c r="S4178" t="s">
        <v>6539</v>
      </c>
      <c r="T4178" t="s">
        <v>6540</v>
      </c>
      <c r="U4178" t="s">
        <v>9698</v>
      </c>
      <c r="V4178" t="s">
        <v>9699</v>
      </c>
      <c r="W4178" t="s">
        <v>588</v>
      </c>
      <c r="X4178" t="str">
        <f t="shared" si="65"/>
        <v>Inversión</v>
      </c>
      <c r="Y4178" t="s">
        <v>625</v>
      </c>
    </row>
    <row r="4179" spans="1:25" x14ac:dyDescent="0.2">
      <c r="A4179" t="s">
        <v>6108</v>
      </c>
      <c r="B4179" t="s">
        <v>3148</v>
      </c>
      <c r="C4179" t="s">
        <v>6541</v>
      </c>
      <c r="D4179" t="s">
        <v>583</v>
      </c>
      <c r="E4179" t="s">
        <v>584</v>
      </c>
      <c r="F4179" t="s">
        <v>5604</v>
      </c>
      <c r="G4179" t="s">
        <v>625</v>
      </c>
      <c r="H4179" t="s">
        <v>395</v>
      </c>
      <c r="I4179" t="s">
        <v>506</v>
      </c>
      <c r="J4179" t="s">
        <v>48</v>
      </c>
      <c r="K4179" t="s">
        <v>596</v>
      </c>
      <c r="L4179" t="s">
        <v>39</v>
      </c>
      <c r="M4179">
        <v>15397936</v>
      </c>
      <c r="N4179">
        <v>0</v>
      </c>
      <c r="O4179">
        <v>15397936</v>
      </c>
      <c r="P4179">
        <v>0</v>
      </c>
      <c r="Q4179" t="s">
        <v>6542</v>
      </c>
      <c r="R4179" t="s">
        <v>6122</v>
      </c>
      <c r="S4179" t="s">
        <v>6543</v>
      </c>
      <c r="T4179" t="s">
        <v>6544</v>
      </c>
      <c r="U4179" t="s">
        <v>9700</v>
      </c>
      <c r="V4179" t="s">
        <v>9701</v>
      </c>
      <c r="W4179" t="s">
        <v>588</v>
      </c>
      <c r="X4179" t="str">
        <f t="shared" si="65"/>
        <v>Inversión</v>
      </c>
      <c r="Y4179" t="s">
        <v>625</v>
      </c>
    </row>
    <row r="4180" spans="1:25" x14ac:dyDescent="0.2">
      <c r="A4180" t="s">
        <v>6112</v>
      </c>
      <c r="B4180" t="s">
        <v>3148</v>
      </c>
      <c r="C4180" t="s">
        <v>6545</v>
      </c>
      <c r="D4180" t="s">
        <v>583</v>
      </c>
      <c r="E4180" t="s">
        <v>584</v>
      </c>
      <c r="F4180" t="s">
        <v>5604</v>
      </c>
      <c r="G4180" t="s">
        <v>625</v>
      </c>
      <c r="H4180" t="s">
        <v>395</v>
      </c>
      <c r="I4180" t="s">
        <v>506</v>
      </c>
      <c r="J4180" t="s">
        <v>48</v>
      </c>
      <c r="K4180" t="s">
        <v>596</v>
      </c>
      <c r="L4180" t="s">
        <v>39</v>
      </c>
      <c r="M4180">
        <v>33114136</v>
      </c>
      <c r="N4180">
        <v>-965246</v>
      </c>
      <c r="O4180">
        <v>32148890</v>
      </c>
      <c r="P4180">
        <v>1655738</v>
      </c>
      <c r="Q4180" t="s">
        <v>896</v>
      </c>
      <c r="R4180" t="s">
        <v>6339</v>
      </c>
      <c r="S4180" t="s">
        <v>6546</v>
      </c>
      <c r="T4180" t="s">
        <v>6547</v>
      </c>
      <c r="U4180" t="s">
        <v>9702</v>
      </c>
      <c r="V4180" t="s">
        <v>9703</v>
      </c>
      <c r="W4180" t="s">
        <v>588</v>
      </c>
      <c r="X4180" t="str">
        <f t="shared" si="65"/>
        <v>Inversión</v>
      </c>
      <c r="Y4180" t="s">
        <v>625</v>
      </c>
    </row>
    <row r="4181" spans="1:25" x14ac:dyDescent="0.2">
      <c r="A4181" t="s">
        <v>3854</v>
      </c>
      <c r="B4181" t="s">
        <v>3153</v>
      </c>
      <c r="C4181" t="s">
        <v>6548</v>
      </c>
      <c r="D4181" t="s">
        <v>583</v>
      </c>
      <c r="E4181" t="s">
        <v>644</v>
      </c>
      <c r="F4181" t="s">
        <v>3087</v>
      </c>
      <c r="G4181" t="s">
        <v>626</v>
      </c>
      <c r="H4181" t="s">
        <v>197</v>
      </c>
      <c r="I4181" t="s">
        <v>155</v>
      </c>
      <c r="J4181" t="s">
        <v>48</v>
      </c>
      <c r="K4181" t="s">
        <v>596</v>
      </c>
      <c r="L4181" t="s">
        <v>39</v>
      </c>
      <c r="M4181">
        <v>116798220</v>
      </c>
      <c r="N4181">
        <v>-116798220</v>
      </c>
      <c r="O4181">
        <v>0</v>
      </c>
      <c r="P4181">
        <v>0</v>
      </c>
      <c r="Q4181" t="s">
        <v>897</v>
      </c>
      <c r="R4181" t="s">
        <v>6549</v>
      </c>
      <c r="S4181" t="s">
        <v>588</v>
      </c>
      <c r="T4181" t="s">
        <v>588</v>
      </c>
      <c r="U4181" t="s">
        <v>588</v>
      </c>
      <c r="V4181" t="s">
        <v>588</v>
      </c>
      <c r="W4181" t="s">
        <v>588</v>
      </c>
      <c r="X4181" t="str">
        <f t="shared" si="65"/>
        <v>Inversión</v>
      </c>
      <c r="Y4181" t="s">
        <v>626</v>
      </c>
    </row>
    <row r="4182" spans="1:25" x14ac:dyDescent="0.2">
      <c r="A4182" t="s">
        <v>6119</v>
      </c>
      <c r="B4182" t="s">
        <v>3153</v>
      </c>
      <c r="C4182" t="s">
        <v>6550</v>
      </c>
      <c r="D4182" t="s">
        <v>583</v>
      </c>
      <c r="E4182" t="s">
        <v>644</v>
      </c>
      <c r="F4182" t="s">
        <v>3087</v>
      </c>
      <c r="G4182" t="s">
        <v>626</v>
      </c>
      <c r="H4182" t="s">
        <v>197</v>
      </c>
      <c r="I4182" t="s">
        <v>155</v>
      </c>
      <c r="J4182" t="s">
        <v>48</v>
      </c>
      <c r="K4182" t="s">
        <v>596</v>
      </c>
      <c r="L4182" t="s">
        <v>39</v>
      </c>
      <c r="M4182">
        <v>58399110</v>
      </c>
      <c r="N4182">
        <v>-58399110</v>
      </c>
      <c r="O4182">
        <v>0</v>
      </c>
      <c r="P4182">
        <v>0</v>
      </c>
      <c r="Q4182" t="s">
        <v>6551</v>
      </c>
      <c r="R4182" t="s">
        <v>6344</v>
      </c>
      <c r="S4182" t="s">
        <v>588</v>
      </c>
      <c r="T4182" t="s">
        <v>588</v>
      </c>
      <c r="U4182" t="s">
        <v>588</v>
      </c>
      <c r="V4182" t="s">
        <v>588</v>
      </c>
      <c r="W4182" t="s">
        <v>588</v>
      </c>
      <c r="X4182" t="str">
        <f t="shared" si="65"/>
        <v>Inversión</v>
      </c>
      <c r="Y4182" t="s">
        <v>626</v>
      </c>
    </row>
    <row r="4183" spans="1:25" x14ac:dyDescent="0.2">
      <c r="A4183" t="s">
        <v>6156</v>
      </c>
      <c r="B4183" t="s">
        <v>3363</v>
      </c>
      <c r="C4183" t="s">
        <v>6552</v>
      </c>
      <c r="D4183" t="s">
        <v>583</v>
      </c>
      <c r="E4183" t="s">
        <v>584</v>
      </c>
      <c r="F4183" t="s">
        <v>3740</v>
      </c>
      <c r="G4183" t="s">
        <v>629</v>
      </c>
      <c r="H4183" t="s">
        <v>366</v>
      </c>
      <c r="I4183" t="s">
        <v>507</v>
      </c>
      <c r="J4183" t="s">
        <v>37</v>
      </c>
      <c r="K4183" t="s">
        <v>586</v>
      </c>
      <c r="L4183" t="s">
        <v>39</v>
      </c>
      <c r="M4183">
        <v>71376690</v>
      </c>
      <c r="N4183">
        <v>-13711144</v>
      </c>
      <c r="O4183">
        <v>57665546</v>
      </c>
      <c r="P4183">
        <v>0</v>
      </c>
      <c r="Q4183" t="s">
        <v>842</v>
      </c>
      <c r="R4183" t="s">
        <v>6553</v>
      </c>
      <c r="S4183" t="s">
        <v>6554</v>
      </c>
      <c r="T4183" t="s">
        <v>6555</v>
      </c>
      <c r="U4183" t="s">
        <v>11821</v>
      </c>
      <c r="V4183" t="s">
        <v>11822</v>
      </c>
      <c r="W4183" t="s">
        <v>588</v>
      </c>
      <c r="X4183" t="str">
        <f t="shared" si="65"/>
        <v>Inversión</v>
      </c>
      <c r="Y4183" t="s">
        <v>629</v>
      </c>
    </row>
    <row r="4184" spans="1:25" x14ac:dyDescent="0.2">
      <c r="A4184" t="s">
        <v>6085</v>
      </c>
      <c r="B4184" t="s">
        <v>3363</v>
      </c>
      <c r="C4184" t="s">
        <v>6556</v>
      </c>
      <c r="D4184" t="s">
        <v>583</v>
      </c>
      <c r="E4184" t="s">
        <v>584</v>
      </c>
      <c r="F4184" t="s">
        <v>3740</v>
      </c>
      <c r="G4184" t="s">
        <v>629</v>
      </c>
      <c r="H4184" t="s">
        <v>196</v>
      </c>
      <c r="I4184" t="s">
        <v>153</v>
      </c>
      <c r="J4184" t="s">
        <v>37</v>
      </c>
      <c r="K4184" t="s">
        <v>586</v>
      </c>
      <c r="L4184" t="s">
        <v>39</v>
      </c>
      <c r="M4184">
        <v>46686114</v>
      </c>
      <c r="N4184">
        <v>-5187346</v>
      </c>
      <c r="O4184">
        <v>41498768</v>
      </c>
      <c r="P4184">
        <v>0</v>
      </c>
      <c r="Q4184" t="s">
        <v>6557</v>
      </c>
      <c r="R4184" t="s">
        <v>6558</v>
      </c>
      <c r="S4184" t="s">
        <v>6559</v>
      </c>
      <c r="T4184" t="s">
        <v>6560</v>
      </c>
      <c r="U4184" t="s">
        <v>11823</v>
      </c>
      <c r="V4184" t="s">
        <v>11824</v>
      </c>
      <c r="W4184" t="s">
        <v>588</v>
      </c>
      <c r="X4184" t="str">
        <f t="shared" si="65"/>
        <v>Inversión</v>
      </c>
      <c r="Y4184" t="s">
        <v>629</v>
      </c>
    </row>
    <row r="4185" spans="1:25" x14ac:dyDescent="0.2">
      <c r="A4185" t="s">
        <v>6009</v>
      </c>
      <c r="B4185" t="s">
        <v>4138</v>
      </c>
      <c r="C4185" t="s">
        <v>6561</v>
      </c>
      <c r="D4185" t="s">
        <v>583</v>
      </c>
      <c r="E4185" t="s">
        <v>584</v>
      </c>
      <c r="F4185" t="s">
        <v>3740</v>
      </c>
      <c r="G4185" t="s">
        <v>629</v>
      </c>
      <c r="H4185" t="s">
        <v>391</v>
      </c>
      <c r="I4185" t="s">
        <v>511</v>
      </c>
      <c r="J4185" t="s">
        <v>37</v>
      </c>
      <c r="K4185" t="s">
        <v>586</v>
      </c>
      <c r="L4185" t="s">
        <v>39</v>
      </c>
      <c r="M4185">
        <v>38633859</v>
      </c>
      <c r="N4185">
        <v>-13797807</v>
      </c>
      <c r="O4185">
        <v>24836052</v>
      </c>
      <c r="P4185">
        <v>0</v>
      </c>
      <c r="Q4185" t="s">
        <v>6562</v>
      </c>
      <c r="R4185" t="s">
        <v>5932</v>
      </c>
      <c r="S4185" t="s">
        <v>6563</v>
      </c>
      <c r="T4185" t="s">
        <v>6564</v>
      </c>
      <c r="U4185" t="s">
        <v>9704</v>
      </c>
      <c r="V4185" t="s">
        <v>9705</v>
      </c>
      <c r="W4185" t="s">
        <v>588</v>
      </c>
      <c r="X4185" t="str">
        <f t="shared" si="65"/>
        <v>Inversión</v>
      </c>
      <c r="Y4185" t="s">
        <v>629</v>
      </c>
    </row>
    <row r="4186" spans="1:25" x14ac:dyDescent="0.2">
      <c r="A4186" t="s">
        <v>5897</v>
      </c>
      <c r="B4186" t="s">
        <v>4138</v>
      </c>
      <c r="C4186" t="s">
        <v>6565</v>
      </c>
      <c r="D4186" t="s">
        <v>583</v>
      </c>
      <c r="E4186" t="s">
        <v>584</v>
      </c>
      <c r="F4186" t="s">
        <v>3740</v>
      </c>
      <c r="G4186" t="s">
        <v>629</v>
      </c>
      <c r="H4186" t="s">
        <v>391</v>
      </c>
      <c r="I4186" t="s">
        <v>511</v>
      </c>
      <c r="J4186" t="s">
        <v>37</v>
      </c>
      <c r="K4186" t="s">
        <v>586</v>
      </c>
      <c r="L4186" t="s">
        <v>39</v>
      </c>
      <c r="M4186">
        <v>26656905</v>
      </c>
      <c r="N4186">
        <v>2284877</v>
      </c>
      <c r="O4186">
        <v>28941782</v>
      </c>
      <c r="P4186">
        <v>10662761</v>
      </c>
      <c r="Q4186" t="s">
        <v>6566</v>
      </c>
      <c r="R4186" t="s">
        <v>3217</v>
      </c>
      <c r="S4186" t="s">
        <v>6567</v>
      </c>
      <c r="T4186" t="s">
        <v>6568</v>
      </c>
      <c r="U4186" t="s">
        <v>9706</v>
      </c>
      <c r="V4186" t="s">
        <v>9707</v>
      </c>
      <c r="W4186" t="s">
        <v>588</v>
      </c>
      <c r="X4186" t="str">
        <f t="shared" si="65"/>
        <v>Inversión</v>
      </c>
      <c r="Y4186" t="s">
        <v>629</v>
      </c>
    </row>
    <row r="4187" spans="1:25" x14ac:dyDescent="0.2">
      <c r="A4187" t="s">
        <v>6147</v>
      </c>
      <c r="B4187" t="s">
        <v>4138</v>
      </c>
      <c r="C4187" t="s">
        <v>6569</v>
      </c>
      <c r="D4187" t="s">
        <v>583</v>
      </c>
      <c r="E4187" t="s">
        <v>584</v>
      </c>
      <c r="F4187" t="s">
        <v>3740</v>
      </c>
      <c r="G4187" t="s">
        <v>629</v>
      </c>
      <c r="H4187" t="s">
        <v>391</v>
      </c>
      <c r="I4187" t="s">
        <v>511</v>
      </c>
      <c r="J4187" t="s">
        <v>37</v>
      </c>
      <c r="K4187" t="s">
        <v>586</v>
      </c>
      <c r="L4187" t="s">
        <v>39</v>
      </c>
      <c r="M4187">
        <v>48415229</v>
      </c>
      <c r="N4187">
        <v>4927978</v>
      </c>
      <c r="O4187">
        <v>53343207</v>
      </c>
      <c r="P4187">
        <v>28271034</v>
      </c>
      <c r="Q4187" t="s">
        <v>898</v>
      </c>
      <c r="R4187" t="s">
        <v>6570</v>
      </c>
      <c r="S4187" t="s">
        <v>6571</v>
      </c>
      <c r="T4187" t="s">
        <v>6572</v>
      </c>
      <c r="U4187" t="s">
        <v>9708</v>
      </c>
      <c r="V4187" t="s">
        <v>9709</v>
      </c>
      <c r="W4187" t="s">
        <v>588</v>
      </c>
      <c r="X4187" t="str">
        <f t="shared" si="65"/>
        <v>Inversión</v>
      </c>
      <c r="Y4187" t="s">
        <v>629</v>
      </c>
    </row>
    <row r="4188" spans="1:25" x14ac:dyDescent="0.2">
      <c r="A4188" t="s">
        <v>6231</v>
      </c>
      <c r="B4188" t="s">
        <v>4138</v>
      </c>
      <c r="C4188" t="s">
        <v>6573</v>
      </c>
      <c r="D4188" t="s">
        <v>583</v>
      </c>
      <c r="E4188" t="s">
        <v>584</v>
      </c>
      <c r="F4188" t="s">
        <v>3740</v>
      </c>
      <c r="G4188" t="s">
        <v>629</v>
      </c>
      <c r="H4188" t="s">
        <v>391</v>
      </c>
      <c r="I4188" t="s">
        <v>511</v>
      </c>
      <c r="J4188" t="s">
        <v>37</v>
      </c>
      <c r="K4188" t="s">
        <v>586</v>
      </c>
      <c r="L4188" t="s">
        <v>39</v>
      </c>
      <c r="M4188">
        <v>24207615</v>
      </c>
      <c r="N4188">
        <v>951013</v>
      </c>
      <c r="O4188">
        <v>25158628</v>
      </c>
      <c r="P4188">
        <v>12190263</v>
      </c>
      <c r="Q4188" t="s">
        <v>899</v>
      </c>
      <c r="R4188" t="s">
        <v>6574</v>
      </c>
      <c r="S4188" t="s">
        <v>6575</v>
      </c>
      <c r="T4188" t="s">
        <v>6576</v>
      </c>
      <c r="U4188" t="s">
        <v>9710</v>
      </c>
      <c r="V4188" t="s">
        <v>9711</v>
      </c>
      <c r="W4188" t="s">
        <v>588</v>
      </c>
      <c r="X4188" t="str">
        <f t="shared" si="65"/>
        <v>Inversión</v>
      </c>
      <c r="Y4188" t="s">
        <v>629</v>
      </c>
    </row>
    <row r="4189" spans="1:25" x14ac:dyDescent="0.2">
      <c r="A4189" t="s">
        <v>6162</v>
      </c>
      <c r="B4189" t="s">
        <v>4138</v>
      </c>
      <c r="C4189" t="s">
        <v>6577</v>
      </c>
      <c r="D4189" t="s">
        <v>583</v>
      </c>
      <c r="E4189" t="s">
        <v>584</v>
      </c>
      <c r="F4189" t="s">
        <v>3740</v>
      </c>
      <c r="G4189" t="s">
        <v>629</v>
      </c>
      <c r="H4189" t="s">
        <v>391</v>
      </c>
      <c r="I4189" t="s">
        <v>511</v>
      </c>
      <c r="J4189" t="s">
        <v>37</v>
      </c>
      <c r="K4189" t="s">
        <v>586</v>
      </c>
      <c r="L4189" t="s">
        <v>39</v>
      </c>
      <c r="M4189">
        <v>24207615</v>
      </c>
      <c r="N4189">
        <v>-8645577</v>
      </c>
      <c r="O4189">
        <v>15562038</v>
      </c>
      <c r="P4189">
        <v>0</v>
      </c>
      <c r="Q4189" t="s">
        <v>6578</v>
      </c>
      <c r="R4189" t="s">
        <v>6579</v>
      </c>
      <c r="S4189" t="s">
        <v>5757</v>
      </c>
      <c r="T4189" t="s">
        <v>6580</v>
      </c>
      <c r="U4189" t="s">
        <v>9712</v>
      </c>
      <c r="V4189" t="s">
        <v>9713</v>
      </c>
      <c r="W4189" t="s">
        <v>588</v>
      </c>
      <c r="X4189" t="str">
        <f t="shared" si="65"/>
        <v>Inversión</v>
      </c>
      <c r="Y4189" t="s">
        <v>629</v>
      </c>
    </row>
    <row r="4190" spans="1:25" x14ac:dyDescent="0.2">
      <c r="A4190" t="s">
        <v>6581</v>
      </c>
      <c r="B4190" t="s">
        <v>4138</v>
      </c>
      <c r="C4190" t="s">
        <v>6582</v>
      </c>
      <c r="D4190" t="s">
        <v>583</v>
      </c>
      <c r="E4190" t="s">
        <v>584</v>
      </c>
      <c r="F4190" t="s">
        <v>3740</v>
      </c>
      <c r="G4190" t="s">
        <v>629</v>
      </c>
      <c r="H4190" t="s">
        <v>391</v>
      </c>
      <c r="I4190" t="s">
        <v>511</v>
      </c>
      <c r="J4190" t="s">
        <v>37</v>
      </c>
      <c r="K4190" t="s">
        <v>586</v>
      </c>
      <c r="L4190" t="s">
        <v>39</v>
      </c>
      <c r="M4190">
        <v>38633859</v>
      </c>
      <c r="N4190">
        <v>-13797807</v>
      </c>
      <c r="O4190">
        <v>24836052</v>
      </c>
      <c r="P4190">
        <v>0</v>
      </c>
      <c r="Q4190" t="s">
        <v>900</v>
      </c>
      <c r="R4190" t="s">
        <v>6583</v>
      </c>
      <c r="S4190" t="s">
        <v>5938</v>
      </c>
      <c r="T4190" t="s">
        <v>6584</v>
      </c>
      <c r="U4190" t="s">
        <v>9714</v>
      </c>
      <c r="V4190" t="s">
        <v>9715</v>
      </c>
      <c r="W4190" t="s">
        <v>588</v>
      </c>
      <c r="X4190" t="str">
        <f t="shared" si="65"/>
        <v>Inversión</v>
      </c>
      <c r="Y4190" t="s">
        <v>629</v>
      </c>
    </row>
    <row r="4191" spans="1:25" x14ac:dyDescent="0.2">
      <c r="A4191" t="s">
        <v>6585</v>
      </c>
      <c r="B4191" t="s">
        <v>4138</v>
      </c>
      <c r="C4191" t="s">
        <v>6586</v>
      </c>
      <c r="D4191" t="s">
        <v>583</v>
      </c>
      <c r="E4191" t="s">
        <v>584</v>
      </c>
      <c r="F4191" t="s">
        <v>3740</v>
      </c>
      <c r="G4191" t="s">
        <v>629</v>
      </c>
      <c r="H4191" t="s">
        <v>391</v>
      </c>
      <c r="I4191" t="s">
        <v>511</v>
      </c>
      <c r="J4191" t="s">
        <v>37</v>
      </c>
      <c r="K4191" t="s">
        <v>586</v>
      </c>
      <c r="L4191" t="s">
        <v>39</v>
      </c>
      <c r="M4191">
        <v>56629440</v>
      </c>
      <c r="N4191">
        <v>-24775380</v>
      </c>
      <c r="O4191">
        <v>31854060</v>
      </c>
      <c r="P4191">
        <v>0</v>
      </c>
      <c r="Q4191" t="s">
        <v>901</v>
      </c>
      <c r="R4191" t="s">
        <v>6587</v>
      </c>
      <c r="S4191" t="s">
        <v>6588</v>
      </c>
      <c r="T4191" t="s">
        <v>6589</v>
      </c>
      <c r="U4191" t="s">
        <v>9716</v>
      </c>
      <c r="V4191" t="s">
        <v>11825</v>
      </c>
      <c r="W4191" t="s">
        <v>588</v>
      </c>
      <c r="X4191" t="str">
        <f t="shared" si="65"/>
        <v>Inversión</v>
      </c>
      <c r="Y4191" t="s">
        <v>629</v>
      </c>
    </row>
    <row r="4192" spans="1:25" x14ac:dyDescent="0.2">
      <c r="A4192" t="s">
        <v>6241</v>
      </c>
      <c r="B4192" t="s">
        <v>4138</v>
      </c>
      <c r="C4192" t="s">
        <v>6590</v>
      </c>
      <c r="D4192" t="s">
        <v>583</v>
      </c>
      <c r="E4192" t="s">
        <v>584</v>
      </c>
      <c r="F4192" t="s">
        <v>3740</v>
      </c>
      <c r="G4192" t="s">
        <v>629</v>
      </c>
      <c r="H4192" t="s">
        <v>391</v>
      </c>
      <c r="I4192" t="s">
        <v>511</v>
      </c>
      <c r="J4192" t="s">
        <v>37</v>
      </c>
      <c r="K4192" t="s">
        <v>586</v>
      </c>
      <c r="L4192" t="s">
        <v>39</v>
      </c>
      <c r="M4192">
        <v>28318720</v>
      </c>
      <c r="N4192">
        <v>-18206320</v>
      </c>
      <c r="O4192">
        <v>10112400</v>
      </c>
      <c r="P4192">
        <v>0</v>
      </c>
      <c r="Q4192" t="s">
        <v>902</v>
      </c>
      <c r="R4192" t="s">
        <v>6295</v>
      </c>
      <c r="S4192" t="s">
        <v>6591</v>
      </c>
      <c r="T4192" t="s">
        <v>9717</v>
      </c>
      <c r="U4192" t="s">
        <v>9718</v>
      </c>
      <c r="V4192" t="s">
        <v>9719</v>
      </c>
      <c r="W4192" t="s">
        <v>588</v>
      </c>
      <c r="X4192" t="str">
        <f t="shared" si="65"/>
        <v>Inversión</v>
      </c>
      <c r="Y4192" t="s">
        <v>629</v>
      </c>
    </row>
    <row r="4193" spans="1:25" x14ac:dyDescent="0.2">
      <c r="A4193" t="s">
        <v>6592</v>
      </c>
      <c r="B4193" t="s">
        <v>3365</v>
      </c>
      <c r="C4193" t="s">
        <v>6593</v>
      </c>
      <c r="D4193" t="s">
        <v>583</v>
      </c>
      <c r="E4193" t="s">
        <v>584</v>
      </c>
      <c r="F4193" t="s">
        <v>3144</v>
      </c>
      <c r="G4193" t="s">
        <v>585</v>
      </c>
      <c r="H4193" t="s">
        <v>592</v>
      </c>
      <c r="I4193" t="s">
        <v>593</v>
      </c>
      <c r="J4193" t="s">
        <v>48</v>
      </c>
      <c r="K4193" t="s">
        <v>596</v>
      </c>
      <c r="L4193" t="s">
        <v>39</v>
      </c>
      <c r="M4193">
        <v>93180205</v>
      </c>
      <c r="N4193">
        <v>0</v>
      </c>
      <c r="O4193">
        <v>93180205</v>
      </c>
      <c r="P4193">
        <v>0</v>
      </c>
      <c r="Q4193" t="s">
        <v>903</v>
      </c>
      <c r="R4193" t="s">
        <v>4898</v>
      </c>
      <c r="S4193" t="s">
        <v>6594</v>
      </c>
      <c r="T4193" t="s">
        <v>6595</v>
      </c>
      <c r="U4193" t="s">
        <v>6596</v>
      </c>
      <c r="V4193" t="s">
        <v>6597</v>
      </c>
      <c r="W4193" t="s">
        <v>588</v>
      </c>
      <c r="X4193" t="str">
        <f t="shared" si="65"/>
        <v>Funcionamiento</v>
      </c>
      <c r="Y4193" t="s">
        <v>585</v>
      </c>
    </row>
    <row r="4194" spans="1:25" x14ac:dyDescent="0.2">
      <c r="A4194" t="s">
        <v>6234</v>
      </c>
      <c r="B4194" t="s">
        <v>3365</v>
      </c>
      <c r="C4194" t="s">
        <v>6598</v>
      </c>
      <c r="D4194" t="s">
        <v>583</v>
      </c>
      <c r="E4194" t="s">
        <v>584</v>
      </c>
      <c r="F4194" t="s">
        <v>3144</v>
      </c>
      <c r="G4194" t="s">
        <v>585</v>
      </c>
      <c r="H4194" t="s">
        <v>904</v>
      </c>
      <c r="I4194" t="s">
        <v>905</v>
      </c>
      <c r="J4194" t="s">
        <v>37</v>
      </c>
      <c r="K4194" t="s">
        <v>586</v>
      </c>
      <c r="L4194" t="s">
        <v>39</v>
      </c>
      <c r="M4194">
        <v>264789614</v>
      </c>
      <c r="N4194">
        <v>47481618.799999997</v>
      </c>
      <c r="O4194">
        <v>312271232.80000001</v>
      </c>
      <c r="P4194">
        <v>47481618.799999997</v>
      </c>
      <c r="Q4194" t="s">
        <v>6599</v>
      </c>
      <c r="R4194" t="s">
        <v>6600</v>
      </c>
      <c r="S4194" t="s">
        <v>6601</v>
      </c>
      <c r="T4194" t="s">
        <v>588</v>
      </c>
      <c r="U4194" t="s">
        <v>588</v>
      </c>
      <c r="V4194" t="s">
        <v>588</v>
      </c>
      <c r="W4194" t="s">
        <v>588</v>
      </c>
      <c r="X4194" t="str">
        <f t="shared" si="65"/>
        <v>Funcionamiento</v>
      </c>
      <c r="Y4194" t="s">
        <v>585</v>
      </c>
    </row>
    <row r="4195" spans="1:25" x14ac:dyDescent="0.2">
      <c r="A4195" t="s">
        <v>6234</v>
      </c>
      <c r="B4195" t="s">
        <v>3365</v>
      </c>
      <c r="C4195" t="s">
        <v>6598</v>
      </c>
      <c r="D4195" t="s">
        <v>583</v>
      </c>
      <c r="E4195" t="s">
        <v>584</v>
      </c>
      <c r="F4195" t="s">
        <v>3144</v>
      </c>
      <c r="G4195" t="s">
        <v>585</v>
      </c>
      <c r="H4195" t="s">
        <v>904</v>
      </c>
      <c r="I4195" t="s">
        <v>905</v>
      </c>
      <c r="J4195" t="s">
        <v>48</v>
      </c>
      <c r="K4195" t="s">
        <v>596</v>
      </c>
      <c r="L4195" t="s">
        <v>39</v>
      </c>
      <c r="M4195">
        <v>435210386</v>
      </c>
      <c r="N4195">
        <v>-345347460.10000002</v>
      </c>
      <c r="O4195">
        <v>89862925.900000006</v>
      </c>
      <c r="P4195">
        <v>0</v>
      </c>
      <c r="Q4195" t="s">
        <v>6599</v>
      </c>
      <c r="R4195" t="s">
        <v>6600</v>
      </c>
      <c r="S4195" t="s">
        <v>6601</v>
      </c>
      <c r="T4195" t="s">
        <v>588</v>
      </c>
      <c r="U4195" t="s">
        <v>588</v>
      </c>
      <c r="V4195" t="s">
        <v>588</v>
      </c>
      <c r="W4195" t="s">
        <v>588</v>
      </c>
      <c r="X4195" t="str">
        <f t="shared" si="65"/>
        <v>Funcionamiento</v>
      </c>
      <c r="Y4195" t="s">
        <v>585</v>
      </c>
    </row>
    <row r="4196" spans="1:25" x14ac:dyDescent="0.2">
      <c r="A4196" t="s">
        <v>6249</v>
      </c>
      <c r="B4196" t="s">
        <v>4140</v>
      </c>
      <c r="C4196" t="s">
        <v>6602</v>
      </c>
      <c r="D4196" t="s">
        <v>583</v>
      </c>
      <c r="E4196" t="s">
        <v>584</v>
      </c>
      <c r="F4196" t="s">
        <v>3144</v>
      </c>
      <c r="G4196" t="s">
        <v>585</v>
      </c>
      <c r="H4196" t="s">
        <v>165</v>
      </c>
      <c r="I4196" t="s">
        <v>119</v>
      </c>
      <c r="J4196" t="s">
        <v>37</v>
      </c>
      <c r="K4196" t="s">
        <v>586</v>
      </c>
      <c r="L4196" t="s">
        <v>39</v>
      </c>
      <c r="M4196">
        <v>17664490</v>
      </c>
      <c r="N4196">
        <v>0</v>
      </c>
      <c r="O4196">
        <v>17664490</v>
      </c>
      <c r="P4196">
        <v>0</v>
      </c>
      <c r="Q4196" t="s">
        <v>906</v>
      </c>
      <c r="R4196" t="s">
        <v>6603</v>
      </c>
      <c r="S4196" t="s">
        <v>6604</v>
      </c>
      <c r="T4196" t="s">
        <v>588</v>
      </c>
      <c r="U4196" t="s">
        <v>6605</v>
      </c>
      <c r="V4196" t="s">
        <v>6606</v>
      </c>
      <c r="W4196" t="s">
        <v>588</v>
      </c>
      <c r="X4196" t="str">
        <f t="shared" si="65"/>
        <v>Funcionamiento</v>
      </c>
      <c r="Y4196" t="s">
        <v>585</v>
      </c>
    </row>
    <row r="4197" spans="1:25" x14ac:dyDescent="0.2">
      <c r="A4197" t="s">
        <v>6249</v>
      </c>
      <c r="B4197" t="s">
        <v>4140</v>
      </c>
      <c r="C4197" t="s">
        <v>6602</v>
      </c>
      <c r="D4197" t="s">
        <v>583</v>
      </c>
      <c r="E4197" t="s">
        <v>584</v>
      </c>
      <c r="F4197" t="s">
        <v>3144</v>
      </c>
      <c r="G4197" t="s">
        <v>585</v>
      </c>
      <c r="H4197" t="s">
        <v>168</v>
      </c>
      <c r="I4197" t="s">
        <v>122</v>
      </c>
      <c r="J4197" t="s">
        <v>37</v>
      </c>
      <c r="K4197" t="s">
        <v>586</v>
      </c>
      <c r="L4197" t="s">
        <v>39</v>
      </c>
      <c r="M4197">
        <v>2137903</v>
      </c>
      <c r="N4197">
        <v>0</v>
      </c>
      <c r="O4197">
        <v>2137903</v>
      </c>
      <c r="P4197">
        <v>0</v>
      </c>
      <c r="Q4197" t="s">
        <v>906</v>
      </c>
      <c r="R4197" t="s">
        <v>6603</v>
      </c>
      <c r="S4197" t="s">
        <v>6604</v>
      </c>
      <c r="T4197" t="s">
        <v>588</v>
      </c>
      <c r="U4197" t="s">
        <v>6605</v>
      </c>
      <c r="V4197" t="s">
        <v>6606</v>
      </c>
      <c r="W4197" t="s">
        <v>588</v>
      </c>
      <c r="X4197" t="str">
        <f t="shared" si="65"/>
        <v>Funcionamiento</v>
      </c>
      <c r="Y4197" t="s">
        <v>585</v>
      </c>
    </row>
    <row r="4198" spans="1:25" x14ac:dyDescent="0.2">
      <c r="A4198" t="s">
        <v>6249</v>
      </c>
      <c r="B4198" t="s">
        <v>4140</v>
      </c>
      <c r="C4198" t="s">
        <v>6602</v>
      </c>
      <c r="D4198" t="s">
        <v>583</v>
      </c>
      <c r="E4198" t="s">
        <v>584</v>
      </c>
      <c r="F4198" t="s">
        <v>3144</v>
      </c>
      <c r="G4198" t="s">
        <v>585</v>
      </c>
      <c r="H4198" t="s">
        <v>805</v>
      </c>
      <c r="I4198" t="s">
        <v>806</v>
      </c>
      <c r="J4198" t="s">
        <v>37</v>
      </c>
      <c r="K4198" t="s">
        <v>586</v>
      </c>
      <c r="L4198" t="s">
        <v>39</v>
      </c>
      <c r="M4198">
        <v>2979543</v>
      </c>
      <c r="N4198">
        <v>0</v>
      </c>
      <c r="O4198">
        <v>2979543</v>
      </c>
      <c r="P4198">
        <v>0</v>
      </c>
      <c r="Q4198" t="s">
        <v>906</v>
      </c>
      <c r="R4198" t="s">
        <v>6603</v>
      </c>
      <c r="S4198" t="s">
        <v>6604</v>
      </c>
      <c r="T4198" t="s">
        <v>588</v>
      </c>
      <c r="U4198" t="s">
        <v>6605</v>
      </c>
      <c r="V4198" t="s">
        <v>6606</v>
      </c>
      <c r="W4198" t="s">
        <v>588</v>
      </c>
      <c r="X4198" t="str">
        <f t="shared" si="65"/>
        <v>Funcionamiento</v>
      </c>
      <c r="Y4198" t="s">
        <v>585</v>
      </c>
    </row>
    <row r="4199" spans="1:25" x14ac:dyDescent="0.2">
      <c r="A4199" t="s">
        <v>6249</v>
      </c>
      <c r="B4199" t="s">
        <v>4140</v>
      </c>
      <c r="C4199" t="s">
        <v>6602</v>
      </c>
      <c r="D4199" t="s">
        <v>583</v>
      </c>
      <c r="E4199" t="s">
        <v>584</v>
      </c>
      <c r="F4199" t="s">
        <v>3144</v>
      </c>
      <c r="G4199" t="s">
        <v>585</v>
      </c>
      <c r="H4199" t="s">
        <v>182</v>
      </c>
      <c r="I4199" t="s">
        <v>136</v>
      </c>
      <c r="J4199" t="s">
        <v>37</v>
      </c>
      <c r="K4199" t="s">
        <v>586</v>
      </c>
      <c r="L4199" t="s">
        <v>39</v>
      </c>
      <c r="M4199">
        <v>21362552</v>
      </c>
      <c r="N4199">
        <v>0</v>
      </c>
      <c r="O4199">
        <v>21362552</v>
      </c>
      <c r="P4199">
        <v>0</v>
      </c>
      <c r="Q4199" t="s">
        <v>906</v>
      </c>
      <c r="R4199" t="s">
        <v>6603</v>
      </c>
      <c r="S4199" t="s">
        <v>6604</v>
      </c>
      <c r="T4199" t="s">
        <v>588</v>
      </c>
      <c r="U4199" t="s">
        <v>6605</v>
      </c>
      <c r="V4199" t="s">
        <v>6606</v>
      </c>
      <c r="W4199" t="s">
        <v>588</v>
      </c>
      <c r="X4199" t="str">
        <f t="shared" si="65"/>
        <v>Funcionamiento</v>
      </c>
      <c r="Y4199" t="s">
        <v>585</v>
      </c>
    </row>
    <row r="4200" spans="1:25" x14ac:dyDescent="0.2">
      <c r="A4200" t="s">
        <v>6249</v>
      </c>
      <c r="B4200" t="s">
        <v>4140</v>
      </c>
      <c r="C4200" t="s">
        <v>6602</v>
      </c>
      <c r="D4200" t="s">
        <v>583</v>
      </c>
      <c r="E4200" t="s">
        <v>584</v>
      </c>
      <c r="F4200" t="s">
        <v>3144</v>
      </c>
      <c r="G4200" t="s">
        <v>585</v>
      </c>
      <c r="H4200" t="s">
        <v>166</v>
      </c>
      <c r="I4200" t="s">
        <v>120</v>
      </c>
      <c r="J4200" t="s">
        <v>37</v>
      </c>
      <c r="K4200" t="s">
        <v>586</v>
      </c>
      <c r="L4200" t="s">
        <v>39</v>
      </c>
      <c r="M4200">
        <v>9797563</v>
      </c>
      <c r="N4200">
        <v>0</v>
      </c>
      <c r="O4200">
        <v>9797563</v>
      </c>
      <c r="P4200">
        <v>0</v>
      </c>
      <c r="Q4200" t="s">
        <v>906</v>
      </c>
      <c r="R4200" t="s">
        <v>6603</v>
      </c>
      <c r="S4200" t="s">
        <v>6604</v>
      </c>
      <c r="T4200" t="s">
        <v>588</v>
      </c>
      <c r="U4200" t="s">
        <v>6605</v>
      </c>
      <c r="V4200" t="s">
        <v>6606</v>
      </c>
      <c r="W4200" t="s">
        <v>588</v>
      </c>
      <c r="X4200" t="str">
        <f t="shared" si="65"/>
        <v>Funcionamiento</v>
      </c>
      <c r="Y4200" t="s">
        <v>585</v>
      </c>
    </row>
    <row r="4201" spans="1:25" x14ac:dyDescent="0.2">
      <c r="A4201" t="s">
        <v>6249</v>
      </c>
      <c r="B4201" t="s">
        <v>4140</v>
      </c>
      <c r="C4201" t="s">
        <v>6602</v>
      </c>
      <c r="D4201" t="s">
        <v>583</v>
      </c>
      <c r="E4201" t="s">
        <v>584</v>
      </c>
      <c r="F4201" t="s">
        <v>3144</v>
      </c>
      <c r="G4201" t="s">
        <v>585</v>
      </c>
      <c r="H4201" t="s">
        <v>169</v>
      </c>
      <c r="I4201" t="s">
        <v>123</v>
      </c>
      <c r="J4201" t="s">
        <v>37</v>
      </c>
      <c r="K4201" t="s">
        <v>586</v>
      </c>
      <c r="L4201" t="s">
        <v>39</v>
      </c>
      <c r="M4201">
        <v>19306202</v>
      </c>
      <c r="N4201">
        <v>0</v>
      </c>
      <c r="O4201">
        <v>19306202</v>
      </c>
      <c r="P4201">
        <v>0</v>
      </c>
      <c r="Q4201" t="s">
        <v>906</v>
      </c>
      <c r="R4201" t="s">
        <v>6603</v>
      </c>
      <c r="S4201" t="s">
        <v>6604</v>
      </c>
      <c r="T4201" t="s">
        <v>588</v>
      </c>
      <c r="U4201" t="s">
        <v>6605</v>
      </c>
      <c r="V4201" t="s">
        <v>6606</v>
      </c>
      <c r="W4201" t="s">
        <v>588</v>
      </c>
      <c r="X4201" t="str">
        <f t="shared" si="65"/>
        <v>Funcionamiento</v>
      </c>
      <c r="Y4201" t="s">
        <v>585</v>
      </c>
    </row>
    <row r="4202" spans="1:25" x14ac:dyDescent="0.2">
      <c r="A4202" t="s">
        <v>6249</v>
      </c>
      <c r="B4202" t="s">
        <v>4140</v>
      </c>
      <c r="C4202" t="s">
        <v>6602</v>
      </c>
      <c r="D4202" t="s">
        <v>583</v>
      </c>
      <c r="E4202" t="s">
        <v>584</v>
      </c>
      <c r="F4202" t="s">
        <v>3144</v>
      </c>
      <c r="G4202" t="s">
        <v>585</v>
      </c>
      <c r="H4202" t="s">
        <v>192</v>
      </c>
      <c r="I4202" t="s">
        <v>147</v>
      </c>
      <c r="J4202" t="s">
        <v>37</v>
      </c>
      <c r="K4202" t="s">
        <v>586</v>
      </c>
      <c r="L4202" t="s">
        <v>39</v>
      </c>
      <c r="M4202">
        <v>2496152</v>
      </c>
      <c r="N4202">
        <v>0</v>
      </c>
      <c r="O4202">
        <v>2496152</v>
      </c>
      <c r="P4202">
        <v>0</v>
      </c>
      <c r="Q4202" t="s">
        <v>906</v>
      </c>
      <c r="R4202" t="s">
        <v>6603</v>
      </c>
      <c r="S4202" t="s">
        <v>6604</v>
      </c>
      <c r="T4202" t="s">
        <v>588</v>
      </c>
      <c r="U4202" t="s">
        <v>6605</v>
      </c>
      <c r="V4202" t="s">
        <v>6606</v>
      </c>
      <c r="W4202" t="s">
        <v>588</v>
      </c>
      <c r="X4202" t="str">
        <f t="shared" si="65"/>
        <v>Funcionamiento</v>
      </c>
      <c r="Y4202" t="s">
        <v>585</v>
      </c>
    </row>
    <row r="4203" spans="1:25" x14ac:dyDescent="0.2">
      <c r="A4203" t="s">
        <v>6249</v>
      </c>
      <c r="B4203" t="s">
        <v>4140</v>
      </c>
      <c r="C4203" t="s">
        <v>6602</v>
      </c>
      <c r="D4203" t="s">
        <v>583</v>
      </c>
      <c r="E4203" t="s">
        <v>584</v>
      </c>
      <c r="F4203" t="s">
        <v>3144</v>
      </c>
      <c r="G4203" t="s">
        <v>585</v>
      </c>
      <c r="H4203" t="s">
        <v>193</v>
      </c>
      <c r="I4203" t="s">
        <v>148</v>
      </c>
      <c r="J4203" t="s">
        <v>37</v>
      </c>
      <c r="K4203" t="s">
        <v>586</v>
      </c>
      <c r="L4203" t="s">
        <v>39</v>
      </c>
      <c r="M4203">
        <v>5610193</v>
      </c>
      <c r="N4203">
        <v>0</v>
      </c>
      <c r="O4203">
        <v>5610193</v>
      </c>
      <c r="P4203">
        <v>0</v>
      </c>
      <c r="Q4203" t="s">
        <v>906</v>
      </c>
      <c r="R4203" t="s">
        <v>6603</v>
      </c>
      <c r="S4203" t="s">
        <v>6604</v>
      </c>
      <c r="T4203" t="s">
        <v>588</v>
      </c>
      <c r="U4203" t="s">
        <v>6605</v>
      </c>
      <c r="V4203" t="s">
        <v>6606</v>
      </c>
      <c r="W4203" t="s">
        <v>588</v>
      </c>
      <c r="X4203" t="str">
        <f t="shared" si="65"/>
        <v>Funcionamiento</v>
      </c>
      <c r="Y4203" t="s">
        <v>585</v>
      </c>
    </row>
    <row r="4204" spans="1:25" x14ac:dyDescent="0.2">
      <c r="A4204" t="s">
        <v>6249</v>
      </c>
      <c r="B4204" t="s">
        <v>4140</v>
      </c>
      <c r="C4204" t="s">
        <v>6602</v>
      </c>
      <c r="D4204" t="s">
        <v>583</v>
      </c>
      <c r="E4204" t="s">
        <v>584</v>
      </c>
      <c r="F4204" t="s">
        <v>3144</v>
      </c>
      <c r="G4204" t="s">
        <v>585</v>
      </c>
      <c r="H4204" t="s">
        <v>164</v>
      </c>
      <c r="I4204" t="s">
        <v>118</v>
      </c>
      <c r="J4204" t="s">
        <v>37</v>
      </c>
      <c r="K4204" t="s">
        <v>586</v>
      </c>
      <c r="L4204" t="s">
        <v>39</v>
      </c>
      <c r="M4204">
        <v>839002996</v>
      </c>
      <c r="N4204">
        <v>0</v>
      </c>
      <c r="O4204">
        <v>839002996</v>
      </c>
      <c r="P4204">
        <v>0</v>
      </c>
      <c r="Q4204" t="s">
        <v>906</v>
      </c>
      <c r="R4204" t="s">
        <v>6603</v>
      </c>
      <c r="S4204" t="s">
        <v>6604</v>
      </c>
      <c r="T4204" t="s">
        <v>588</v>
      </c>
      <c r="U4204" t="s">
        <v>6605</v>
      </c>
      <c r="V4204" t="s">
        <v>6606</v>
      </c>
      <c r="W4204" t="s">
        <v>588</v>
      </c>
      <c r="X4204" t="str">
        <f t="shared" si="65"/>
        <v>Funcionamiento</v>
      </c>
      <c r="Y4204" t="s">
        <v>585</v>
      </c>
    </row>
    <row r="4205" spans="1:25" x14ac:dyDescent="0.2">
      <c r="A4205" t="s">
        <v>6249</v>
      </c>
      <c r="B4205" t="s">
        <v>4140</v>
      </c>
      <c r="C4205" t="s">
        <v>6602</v>
      </c>
      <c r="D4205" t="s">
        <v>583</v>
      </c>
      <c r="E4205" t="s">
        <v>584</v>
      </c>
      <c r="F4205" t="s">
        <v>3144</v>
      </c>
      <c r="G4205" t="s">
        <v>585</v>
      </c>
      <c r="H4205" t="s">
        <v>179</v>
      </c>
      <c r="I4205" t="s">
        <v>133</v>
      </c>
      <c r="J4205" t="s">
        <v>37</v>
      </c>
      <c r="K4205" t="s">
        <v>586</v>
      </c>
      <c r="L4205" t="s">
        <v>39</v>
      </c>
      <c r="M4205">
        <v>6080808</v>
      </c>
      <c r="N4205">
        <v>0</v>
      </c>
      <c r="O4205">
        <v>6080808</v>
      </c>
      <c r="P4205">
        <v>0</v>
      </c>
      <c r="Q4205" t="s">
        <v>906</v>
      </c>
      <c r="R4205" t="s">
        <v>6603</v>
      </c>
      <c r="S4205" t="s">
        <v>6604</v>
      </c>
      <c r="T4205" t="s">
        <v>588</v>
      </c>
      <c r="U4205" t="s">
        <v>6605</v>
      </c>
      <c r="V4205" t="s">
        <v>6606</v>
      </c>
      <c r="W4205" t="s">
        <v>588</v>
      </c>
      <c r="X4205" t="str">
        <f t="shared" si="65"/>
        <v>Funcionamiento</v>
      </c>
      <c r="Y4205" t="s">
        <v>585</v>
      </c>
    </row>
    <row r="4206" spans="1:25" x14ac:dyDescent="0.2">
      <c r="A4206" t="s">
        <v>6249</v>
      </c>
      <c r="B4206" t="s">
        <v>4140</v>
      </c>
      <c r="C4206" t="s">
        <v>6602</v>
      </c>
      <c r="D4206" t="s">
        <v>583</v>
      </c>
      <c r="E4206" t="s">
        <v>584</v>
      </c>
      <c r="F4206" t="s">
        <v>3144</v>
      </c>
      <c r="G4206" t="s">
        <v>585</v>
      </c>
      <c r="H4206" t="s">
        <v>178</v>
      </c>
      <c r="I4206" t="s">
        <v>132</v>
      </c>
      <c r="J4206" t="s">
        <v>37</v>
      </c>
      <c r="K4206" t="s">
        <v>586</v>
      </c>
      <c r="L4206" t="s">
        <v>39</v>
      </c>
      <c r="M4206">
        <v>21577994</v>
      </c>
      <c r="N4206">
        <v>0</v>
      </c>
      <c r="O4206">
        <v>21577994</v>
      </c>
      <c r="P4206">
        <v>0</v>
      </c>
      <c r="Q4206" t="s">
        <v>906</v>
      </c>
      <c r="R4206" t="s">
        <v>6603</v>
      </c>
      <c r="S4206" t="s">
        <v>6604</v>
      </c>
      <c r="T4206" t="s">
        <v>588</v>
      </c>
      <c r="U4206" t="s">
        <v>6605</v>
      </c>
      <c r="V4206" t="s">
        <v>6606</v>
      </c>
      <c r="W4206" t="s">
        <v>588</v>
      </c>
      <c r="X4206" t="str">
        <f t="shared" si="65"/>
        <v>Funcionamiento</v>
      </c>
      <c r="Y4206" t="s">
        <v>585</v>
      </c>
    </row>
    <row r="4207" spans="1:25" x14ac:dyDescent="0.2">
      <c r="A4207" t="s">
        <v>6249</v>
      </c>
      <c r="B4207" t="s">
        <v>4140</v>
      </c>
      <c r="C4207" t="s">
        <v>6602</v>
      </c>
      <c r="D4207" t="s">
        <v>583</v>
      </c>
      <c r="E4207" t="s">
        <v>584</v>
      </c>
      <c r="F4207" t="s">
        <v>3144</v>
      </c>
      <c r="G4207" t="s">
        <v>585</v>
      </c>
      <c r="H4207" t="s">
        <v>180</v>
      </c>
      <c r="I4207" t="s">
        <v>134</v>
      </c>
      <c r="J4207" t="s">
        <v>37</v>
      </c>
      <c r="K4207" t="s">
        <v>586</v>
      </c>
      <c r="L4207" t="s">
        <v>39</v>
      </c>
      <c r="M4207">
        <v>2167025</v>
      </c>
      <c r="N4207">
        <v>0</v>
      </c>
      <c r="O4207">
        <v>2167025</v>
      </c>
      <c r="P4207">
        <v>0</v>
      </c>
      <c r="Q4207" t="s">
        <v>906</v>
      </c>
      <c r="R4207" t="s">
        <v>6603</v>
      </c>
      <c r="S4207" t="s">
        <v>6604</v>
      </c>
      <c r="T4207" t="s">
        <v>588</v>
      </c>
      <c r="U4207" t="s">
        <v>6605</v>
      </c>
      <c r="V4207" t="s">
        <v>6606</v>
      </c>
      <c r="W4207" t="s">
        <v>588</v>
      </c>
      <c r="X4207" t="str">
        <f t="shared" si="65"/>
        <v>Funcionamiento</v>
      </c>
      <c r="Y4207" t="s">
        <v>585</v>
      </c>
    </row>
    <row r="4208" spans="1:25" x14ac:dyDescent="0.2">
      <c r="A4208" t="s">
        <v>6249</v>
      </c>
      <c r="B4208" t="s">
        <v>4140</v>
      </c>
      <c r="C4208" t="s">
        <v>6602</v>
      </c>
      <c r="D4208" t="s">
        <v>583</v>
      </c>
      <c r="E4208" t="s">
        <v>584</v>
      </c>
      <c r="F4208" t="s">
        <v>3144</v>
      </c>
      <c r="G4208" t="s">
        <v>585</v>
      </c>
      <c r="H4208" t="s">
        <v>167</v>
      </c>
      <c r="I4208" t="s">
        <v>3051</v>
      </c>
      <c r="J4208" t="s">
        <v>37</v>
      </c>
      <c r="K4208" t="s">
        <v>586</v>
      </c>
      <c r="L4208" t="s">
        <v>39</v>
      </c>
      <c r="M4208">
        <v>11008609</v>
      </c>
      <c r="N4208">
        <v>0</v>
      </c>
      <c r="O4208">
        <v>11008609</v>
      </c>
      <c r="P4208">
        <v>0</v>
      </c>
      <c r="Q4208" t="s">
        <v>906</v>
      </c>
      <c r="R4208" t="s">
        <v>6603</v>
      </c>
      <c r="S4208" t="s">
        <v>6604</v>
      </c>
      <c r="T4208" t="s">
        <v>588</v>
      </c>
      <c r="U4208" t="s">
        <v>6605</v>
      </c>
      <c r="V4208" t="s">
        <v>6606</v>
      </c>
      <c r="W4208" t="s">
        <v>588</v>
      </c>
      <c r="X4208" t="str">
        <f t="shared" si="65"/>
        <v>Funcionamiento</v>
      </c>
      <c r="Y4208" t="s">
        <v>585</v>
      </c>
    </row>
    <row r="4209" spans="1:25" x14ac:dyDescent="0.2">
      <c r="A4209" t="s">
        <v>6249</v>
      </c>
      <c r="B4209" t="s">
        <v>4140</v>
      </c>
      <c r="C4209" t="s">
        <v>6602</v>
      </c>
      <c r="D4209" t="s">
        <v>583</v>
      </c>
      <c r="E4209" t="s">
        <v>584</v>
      </c>
      <c r="F4209" t="s">
        <v>3144</v>
      </c>
      <c r="G4209" t="s">
        <v>585</v>
      </c>
      <c r="H4209" t="s">
        <v>181</v>
      </c>
      <c r="I4209" t="s">
        <v>135</v>
      </c>
      <c r="J4209" t="s">
        <v>37</v>
      </c>
      <c r="K4209" t="s">
        <v>586</v>
      </c>
      <c r="L4209" t="s">
        <v>39</v>
      </c>
      <c r="M4209">
        <v>6398875</v>
      </c>
      <c r="N4209">
        <v>0</v>
      </c>
      <c r="O4209">
        <v>6398875</v>
      </c>
      <c r="P4209">
        <v>0</v>
      </c>
      <c r="Q4209" t="s">
        <v>906</v>
      </c>
      <c r="R4209" t="s">
        <v>6603</v>
      </c>
      <c r="S4209" t="s">
        <v>6604</v>
      </c>
      <c r="T4209" t="s">
        <v>588</v>
      </c>
      <c r="U4209" t="s">
        <v>6605</v>
      </c>
      <c r="V4209" t="s">
        <v>6606</v>
      </c>
      <c r="W4209" t="s">
        <v>588</v>
      </c>
      <c r="X4209" t="str">
        <f t="shared" si="65"/>
        <v>Funcionamiento</v>
      </c>
      <c r="Y4209" t="s">
        <v>585</v>
      </c>
    </row>
    <row r="4210" spans="1:25" x14ac:dyDescent="0.2">
      <c r="A4210" t="s">
        <v>6249</v>
      </c>
      <c r="B4210" t="s">
        <v>4140</v>
      </c>
      <c r="C4210" t="s">
        <v>6602</v>
      </c>
      <c r="D4210" t="s">
        <v>583</v>
      </c>
      <c r="E4210" t="s">
        <v>584</v>
      </c>
      <c r="F4210" t="s">
        <v>3144</v>
      </c>
      <c r="G4210" t="s">
        <v>585</v>
      </c>
      <c r="H4210" t="s">
        <v>171</v>
      </c>
      <c r="I4210" t="s">
        <v>125</v>
      </c>
      <c r="J4210" t="s">
        <v>37</v>
      </c>
      <c r="K4210" t="s">
        <v>586</v>
      </c>
      <c r="L4210" t="s">
        <v>39</v>
      </c>
      <c r="M4210">
        <v>27246375</v>
      </c>
      <c r="N4210">
        <v>0</v>
      </c>
      <c r="O4210">
        <v>27246375</v>
      </c>
      <c r="P4210">
        <v>0</v>
      </c>
      <c r="Q4210" t="s">
        <v>906</v>
      </c>
      <c r="R4210" t="s">
        <v>6603</v>
      </c>
      <c r="S4210" t="s">
        <v>6604</v>
      </c>
      <c r="T4210" t="s">
        <v>588</v>
      </c>
      <c r="U4210" t="s">
        <v>6605</v>
      </c>
      <c r="V4210" t="s">
        <v>6606</v>
      </c>
      <c r="W4210" t="s">
        <v>588</v>
      </c>
      <c r="X4210" t="str">
        <f t="shared" si="65"/>
        <v>Funcionamiento</v>
      </c>
      <c r="Y4210" t="s">
        <v>585</v>
      </c>
    </row>
    <row r="4211" spans="1:25" x14ac:dyDescent="0.2">
      <c r="A4211" t="s">
        <v>6311</v>
      </c>
      <c r="B4211" t="s">
        <v>3787</v>
      </c>
      <c r="C4211" t="s">
        <v>6607</v>
      </c>
      <c r="D4211" t="s">
        <v>583</v>
      </c>
      <c r="E4211" t="s">
        <v>602</v>
      </c>
      <c r="F4211" t="s">
        <v>5606</v>
      </c>
      <c r="G4211" t="s">
        <v>628</v>
      </c>
      <c r="H4211" t="s">
        <v>459</v>
      </c>
      <c r="I4211" t="s">
        <v>494</v>
      </c>
      <c r="J4211" t="s">
        <v>48</v>
      </c>
      <c r="K4211" t="s">
        <v>596</v>
      </c>
      <c r="L4211" t="s">
        <v>39</v>
      </c>
      <c r="M4211">
        <v>1671600</v>
      </c>
      <c r="N4211">
        <v>-1671600</v>
      </c>
      <c r="O4211">
        <v>0</v>
      </c>
      <c r="P4211">
        <v>0</v>
      </c>
      <c r="Q4211" t="s">
        <v>6608</v>
      </c>
      <c r="R4211" t="s">
        <v>6609</v>
      </c>
      <c r="S4211" t="s">
        <v>588</v>
      </c>
      <c r="T4211" t="s">
        <v>588</v>
      </c>
      <c r="U4211" t="s">
        <v>588</v>
      </c>
      <c r="V4211" t="s">
        <v>588</v>
      </c>
      <c r="W4211" t="s">
        <v>588</v>
      </c>
      <c r="X4211" t="str">
        <f t="shared" si="65"/>
        <v>Inversión</v>
      </c>
      <c r="Y4211" t="s">
        <v>628</v>
      </c>
    </row>
    <row r="4212" spans="1:25" x14ac:dyDescent="0.2">
      <c r="A4212" t="s">
        <v>6311</v>
      </c>
      <c r="B4212" t="s">
        <v>3787</v>
      </c>
      <c r="C4212" t="s">
        <v>6607</v>
      </c>
      <c r="D4212" t="s">
        <v>583</v>
      </c>
      <c r="E4212" t="s">
        <v>602</v>
      </c>
      <c r="F4212" t="s">
        <v>3740</v>
      </c>
      <c r="G4212" t="s">
        <v>629</v>
      </c>
      <c r="H4212" t="s">
        <v>366</v>
      </c>
      <c r="I4212" t="s">
        <v>507</v>
      </c>
      <c r="J4212" t="s">
        <v>48</v>
      </c>
      <c r="K4212" t="s">
        <v>596</v>
      </c>
      <c r="L4212" t="s">
        <v>39</v>
      </c>
      <c r="M4212">
        <v>7020720</v>
      </c>
      <c r="N4212">
        <v>-7020720</v>
      </c>
      <c r="O4212">
        <v>0</v>
      </c>
      <c r="P4212">
        <v>0</v>
      </c>
      <c r="Q4212" t="s">
        <v>6608</v>
      </c>
      <c r="R4212" t="s">
        <v>6609</v>
      </c>
      <c r="S4212" t="s">
        <v>588</v>
      </c>
      <c r="T4212" t="s">
        <v>588</v>
      </c>
      <c r="U4212" t="s">
        <v>588</v>
      </c>
      <c r="V4212" t="s">
        <v>588</v>
      </c>
      <c r="W4212" t="s">
        <v>588</v>
      </c>
      <c r="X4212" t="str">
        <f t="shared" si="65"/>
        <v>Inversión</v>
      </c>
      <c r="Y4212" t="s">
        <v>629</v>
      </c>
    </row>
    <row r="4213" spans="1:25" x14ac:dyDescent="0.2">
      <c r="A4213" t="s">
        <v>6311</v>
      </c>
      <c r="B4213" t="s">
        <v>3787</v>
      </c>
      <c r="C4213" t="s">
        <v>6607</v>
      </c>
      <c r="D4213" t="s">
        <v>583</v>
      </c>
      <c r="E4213" t="s">
        <v>602</v>
      </c>
      <c r="F4213" t="s">
        <v>5604</v>
      </c>
      <c r="G4213" t="s">
        <v>625</v>
      </c>
      <c r="H4213" t="s">
        <v>395</v>
      </c>
      <c r="I4213" t="s">
        <v>506</v>
      </c>
      <c r="J4213" t="s">
        <v>48</v>
      </c>
      <c r="K4213" t="s">
        <v>596</v>
      </c>
      <c r="L4213" t="s">
        <v>39</v>
      </c>
      <c r="M4213">
        <v>17551800</v>
      </c>
      <c r="N4213">
        <v>-17551800</v>
      </c>
      <c r="O4213">
        <v>0</v>
      </c>
      <c r="P4213">
        <v>0</v>
      </c>
      <c r="Q4213" t="s">
        <v>6608</v>
      </c>
      <c r="R4213" t="s">
        <v>6609</v>
      </c>
      <c r="S4213" t="s">
        <v>588</v>
      </c>
      <c r="T4213" t="s">
        <v>588</v>
      </c>
      <c r="U4213" t="s">
        <v>588</v>
      </c>
      <c r="V4213" t="s">
        <v>588</v>
      </c>
      <c r="W4213" t="s">
        <v>588</v>
      </c>
      <c r="X4213" t="str">
        <f t="shared" si="65"/>
        <v>Inversión</v>
      </c>
      <c r="Y4213" t="s">
        <v>625</v>
      </c>
    </row>
    <row r="4214" spans="1:25" x14ac:dyDescent="0.2">
      <c r="A4214" t="s">
        <v>6311</v>
      </c>
      <c r="B4214" t="s">
        <v>3787</v>
      </c>
      <c r="C4214" t="s">
        <v>6607</v>
      </c>
      <c r="D4214" t="s">
        <v>583</v>
      </c>
      <c r="E4214" t="s">
        <v>602</v>
      </c>
      <c r="F4214" t="s">
        <v>3087</v>
      </c>
      <c r="G4214" t="s">
        <v>626</v>
      </c>
      <c r="H4214" t="s">
        <v>197</v>
      </c>
      <c r="I4214" t="s">
        <v>155</v>
      </c>
      <c r="J4214" t="s">
        <v>48</v>
      </c>
      <c r="K4214" t="s">
        <v>596</v>
      </c>
      <c r="L4214" t="s">
        <v>39</v>
      </c>
      <c r="M4214">
        <v>15568078</v>
      </c>
      <c r="N4214">
        <v>-15568078</v>
      </c>
      <c r="O4214">
        <v>0</v>
      </c>
      <c r="P4214">
        <v>0</v>
      </c>
      <c r="Q4214" t="s">
        <v>6608</v>
      </c>
      <c r="R4214" t="s">
        <v>6609</v>
      </c>
      <c r="S4214" t="s">
        <v>588</v>
      </c>
      <c r="T4214" t="s">
        <v>588</v>
      </c>
      <c r="U4214" t="s">
        <v>588</v>
      </c>
      <c r="V4214" t="s">
        <v>588</v>
      </c>
      <c r="W4214" t="s">
        <v>588</v>
      </c>
      <c r="X4214" t="str">
        <f t="shared" si="65"/>
        <v>Inversión</v>
      </c>
      <c r="Y4214" t="s">
        <v>626</v>
      </c>
    </row>
    <row r="4215" spans="1:25" x14ac:dyDescent="0.2">
      <c r="A4215" t="s">
        <v>6311</v>
      </c>
      <c r="B4215" t="s">
        <v>3787</v>
      </c>
      <c r="C4215" t="s">
        <v>6607</v>
      </c>
      <c r="D4215" t="s">
        <v>583</v>
      </c>
      <c r="E4215" t="s">
        <v>602</v>
      </c>
      <c r="F4215" t="s">
        <v>3144</v>
      </c>
      <c r="G4215" t="s">
        <v>585</v>
      </c>
      <c r="H4215" t="s">
        <v>184</v>
      </c>
      <c r="I4215" t="s">
        <v>138</v>
      </c>
      <c r="J4215" t="s">
        <v>37</v>
      </c>
      <c r="K4215" t="s">
        <v>586</v>
      </c>
      <c r="L4215" t="s">
        <v>39</v>
      </c>
      <c r="M4215">
        <v>29253000</v>
      </c>
      <c r="N4215">
        <v>-29253000</v>
      </c>
      <c r="O4215">
        <v>0</v>
      </c>
      <c r="P4215">
        <v>0</v>
      </c>
      <c r="Q4215" t="s">
        <v>6608</v>
      </c>
      <c r="R4215" t="s">
        <v>6609</v>
      </c>
      <c r="S4215" t="s">
        <v>588</v>
      </c>
      <c r="T4215" t="s">
        <v>588</v>
      </c>
      <c r="U4215" t="s">
        <v>588</v>
      </c>
      <c r="V4215" t="s">
        <v>588</v>
      </c>
      <c r="W4215" t="s">
        <v>588</v>
      </c>
      <c r="X4215" t="str">
        <f t="shared" si="65"/>
        <v>Funcionamiento</v>
      </c>
      <c r="Y4215" t="s">
        <v>585</v>
      </c>
    </row>
    <row r="4216" spans="1:25" x14ac:dyDescent="0.2">
      <c r="A4216" t="s">
        <v>6311</v>
      </c>
      <c r="B4216" t="s">
        <v>3787</v>
      </c>
      <c r="C4216" t="s">
        <v>6607</v>
      </c>
      <c r="D4216" t="s">
        <v>583</v>
      </c>
      <c r="E4216" t="s">
        <v>602</v>
      </c>
      <c r="F4216" t="s">
        <v>3740</v>
      </c>
      <c r="G4216" t="s">
        <v>629</v>
      </c>
      <c r="H4216" t="s">
        <v>391</v>
      </c>
      <c r="I4216" t="s">
        <v>511</v>
      </c>
      <c r="J4216" t="s">
        <v>48</v>
      </c>
      <c r="K4216" t="s">
        <v>596</v>
      </c>
      <c r="L4216" t="s">
        <v>39</v>
      </c>
      <c r="M4216">
        <v>3510360</v>
      </c>
      <c r="N4216">
        <v>-3510360</v>
      </c>
      <c r="O4216">
        <v>0</v>
      </c>
      <c r="P4216">
        <v>0</v>
      </c>
      <c r="Q4216" t="s">
        <v>6608</v>
      </c>
      <c r="R4216" t="s">
        <v>6609</v>
      </c>
      <c r="S4216" t="s">
        <v>588</v>
      </c>
      <c r="T4216" t="s">
        <v>588</v>
      </c>
      <c r="U4216" t="s">
        <v>588</v>
      </c>
      <c r="V4216" t="s">
        <v>588</v>
      </c>
      <c r="W4216" t="s">
        <v>588</v>
      </c>
      <c r="X4216" t="str">
        <f t="shared" si="65"/>
        <v>Inversión</v>
      </c>
      <c r="Y4216" t="s">
        <v>629</v>
      </c>
    </row>
    <row r="4217" spans="1:25" x14ac:dyDescent="0.2">
      <c r="A4217" t="s">
        <v>6311</v>
      </c>
      <c r="B4217" t="s">
        <v>3787</v>
      </c>
      <c r="C4217" t="s">
        <v>6607</v>
      </c>
      <c r="D4217" t="s">
        <v>583</v>
      </c>
      <c r="E4217" t="s">
        <v>602</v>
      </c>
      <c r="F4217" t="s">
        <v>3740</v>
      </c>
      <c r="G4217" t="s">
        <v>629</v>
      </c>
      <c r="H4217" t="s">
        <v>394</v>
      </c>
      <c r="I4217" t="s">
        <v>512</v>
      </c>
      <c r="J4217" t="s">
        <v>48</v>
      </c>
      <c r="K4217" t="s">
        <v>596</v>
      </c>
      <c r="L4217" t="s">
        <v>39</v>
      </c>
      <c r="M4217">
        <v>3510360</v>
      </c>
      <c r="N4217">
        <v>-3510360</v>
      </c>
      <c r="O4217">
        <v>0</v>
      </c>
      <c r="P4217">
        <v>0</v>
      </c>
      <c r="Q4217" t="s">
        <v>6608</v>
      </c>
      <c r="R4217" t="s">
        <v>6609</v>
      </c>
      <c r="S4217" t="s">
        <v>588</v>
      </c>
      <c r="T4217" t="s">
        <v>588</v>
      </c>
      <c r="U4217" t="s">
        <v>588</v>
      </c>
      <c r="V4217" t="s">
        <v>588</v>
      </c>
      <c r="W4217" t="s">
        <v>588</v>
      </c>
      <c r="X4217" t="str">
        <f t="shared" si="65"/>
        <v>Inversión</v>
      </c>
      <c r="Y4217" t="s">
        <v>629</v>
      </c>
    </row>
    <row r="4218" spans="1:25" x14ac:dyDescent="0.2">
      <c r="A4218" t="s">
        <v>6311</v>
      </c>
      <c r="B4218" t="s">
        <v>3787</v>
      </c>
      <c r="C4218" t="s">
        <v>6607</v>
      </c>
      <c r="D4218" t="s">
        <v>583</v>
      </c>
      <c r="E4218" t="s">
        <v>602</v>
      </c>
      <c r="F4218" t="s">
        <v>3740</v>
      </c>
      <c r="G4218" t="s">
        <v>629</v>
      </c>
      <c r="H4218" t="s">
        <v>196</v>
      </c>
      <c r="I4218" t="s">
        <v>153</v>
      </c>
      <c r="J4218" t="s">
        <v>48</v>
      </c>
      <c r="K4218" t="s">
        <v>596</v>
      </c>
      <c r="L4218" t="s">
        <v>39</v>
      </c>
      <c r="M4218">
        <v>3510360</v>
      </c>
      <c r="N4218">
        <v>-3510360</v>
      </c>
      <c r="O4218">
        <v>0</v>
      </c>
      <c r="P4218">
        <v>0</v>
      </c>
      <c r="Q4218" t="s">
        <v>6608</v>
      </c>
      <c r="R4218" t="s">
        <v>6609</v>
      </c>
      <c r="S4218" t="s">
        <v>588</v>
      </c>
      <c r="T4218" t="s">
        <v>588</v>
      </c>
      <c r="U4218" t="s">
        <v>588</v>
      </c>
      <c r="V4218" t="s">
        <v>588</v>
      </c>
      <c r="W4218" t="s">
        <v>588</v>
      </c>
      <c r="X4218" t="str">
        <f t="shared" si="65"/>
        <v>Inversión</v>
      </c>
      <c r="Y4218" t="s">
        <v>629</v>
      </c>
    </row>
    <row r="4219" spans="1:25" x14ac:dyDescent="0.2">
      <c r="A4219" t="s">
        <v>6267</v>
      </c>
      <c r="B4219" t="s">
        <v>3787</v>
      </c>
      <c r="C4219" t="s">
        <v>6610</v>
      </c>
      <c r="D4219" t="s">
        <v>583</v>
      </c>
      <c r="E4219" t="s">
        <v>602</v>
      </c>
      <c r="F4219" t="s">
        <v>5605</v>
      </c>
      <c r="G4219" t="s">
        <v>627</v>
      </c>
      <c r="H4219" t="s">
        <v>429</v>
      </c>
      <c r="I4219" t="s">
        <v>483</v>
      </c>
      <c r="J4219" t="s">
        <v>37</v>
      </c>
      <c r="K4219" t="s">
        <v>586</v>
      </c>
      <c r="L4219" t="s">
        <v>39</v>
      </c>
      <c r="M4219">
        <v>7994968</v>
      </c>
      <c r="N4219">
        <v>0</v>
      </c>
      <c r="O4219">
        <v>7994968</v>
      </c>
      <c r="P4219">
        <v>7994968</v>
      </c>
      <c r="Q4219" t="s">
        <v>6611</v>
      </c>
      <c r="R4219" t="s">
        <v>6612</v>
      </c>
      <c r="S4219" t="s">
        <v>588</v>
      </c>
      <c r="T4219" t="s">
        <v>588</v>
      </c>
      <c r="U4219" t="s">
        <v>588</v>
      </c>
      <c r="V4219" t="s">
        <v>588</v>
      </c>
      <c r="W4219" t="s">
        <v>588</v>
      </c>
      <c r="X4219" t="str">
        <f t="shared" si="65"/>
        <v>Inversión</v>
      </c>
      <c r="Y4219" t="s">
        <v>627</v>
      </c>
    </row>
    <row r="4220" spans="1:25" x14ac:dyDescent="0.2">
      <c r="A4220" t="s">
        <v>6267</v>
      </c>
      <c r="B4220" t="s">
        <v>3787</v>
      </c>
      <c r="C4220" t="s">
        <v>6610</v>
      </c>
      <c r="D4220" t="s">
        <v>583</v>
      </c>
      <c r="E4220" t="s">
        <v>602</v>
      </c>
      <c r="F4220" t="s">
        <v>3144</v>
      </c>
      <c r="G4220" t="s">
        <v>585</v>
      </c>
      <c r="H4220" t="s">
        <v>453</v>
      </c>
      <c r="I4220" t="s">
        <v>487</v>
      </c>
      <c r="J4220" t="s">
        <v>37</v>
      </c>
      <c r="K4220" t="s">
        <v>586</v>
      </c>
      <c r="L4220" t="s">
        <v>39</v>
      </c>
      <c r="M4220">
        <v>5475974</v>
      </c>
      <c r="N4220">
        <v>0</v>
      </c>
      <c r="O4220">
        <v>5475974</v>
      </c>
      <c r="P4220">
        <v>5475974</v>
      </c>
      <c r="Q4220" t="s">
        <v>6611</v>
      </c>
      <c r="R4220" t="s">
        <v>6612</v>
      </c>
      <c r="S4220" t="s">
        <v>588</v>
      </c>
      <c r="T4220" t="s">
        <v>588</v>
      </c>
      <c r="U4220" t="s">
        <v>588</v>
      </c>
      <c r="V4220" t="s">
        <v>588</v>
      </c>
      <c r="W4220" t="s">
        <v>588</v>
      </c>
      <c r="X4220" t="str">
        <f t="shared" si="65"/>
        <v>Inversión</v>
      </c>
      <c r="Y4220" t="s">
        <v>585</v>
      </c>
    </row>
    <row r="4221" spans="1:25" x14ac:dyDescent="0.2">
      <c r="A4221" t="s">
        <v>6267</v>
      </c>
      <c r="B4221" t="s">
        <v>3787</v>
      </c>
      <c r="C4221" t="s">
        <v>6610</v>
      </c>
      <c r="D4221" t="s">
        <v>583</v>
      </c>
      <c r="E4221" t="s">
        <v>602</v>
      </c>
      <c r="F4221" t="s">
        <v>5604</v>
      </c>
      <c r="G4221" t="s">
        <v>625</v>
      </c>
      <c r="H4221" t="s">
        <v>395</v>
      </c>
      <c r="I4221" t="s">
        <v>506</v>
      </c>
      <c r="J4221" t="s">
        <v>48</v>
      </c>
      <c r="K4221" t="s">
        <v>596</v>
      </c>
      <c r="L4221" t="s">
        <v>39</v>
      </c>
      <c r="M4221">
        <v>55850834</v>
      </c>
      <c r="N4221">
        <v>0</v>
      </c>
      <c r="O4221">
        <v>55850834</v>
      </c>
      <c r="P4221">
        <v>55850834</v>
      </c>
      <c r="Q4221" t="s">
        <v>6611</v>
      </c>
      <c r="R4221" t="s">
        <v>6612</v>
      </c>
      <c r="S4221" t="s">
        <v>588</v>
      </c>
      <c r="T4221" t="s">
        <v>588</v>
      </c>
      <c r="U4221" t="s">
        <v>588</v>
      </c>
      <c r="V4221" t="s">
        <v>588</v>
      </c>
      <c r="W4221" t="s">
        <v>588</v>
      </c>
      <c r="X4221" t="str">
        <f t="shared" si="65"/>
        <v>Inversión</v>
      </c>
      <c r="Y4221" t="s">
        <v>625</v>
      </c>
    </row>
    <row r="4222" spans="1:25" x14ac:dyDescent="0.2">
      <c r="A4222" t="s">
        <v>6267</v>
      </c>
      <c r="B4222" t="s">
        <v>3787</v>
      </c>
      <c r="C4222" t="s">
        <v>6610</v>
      </c>
      <c r="D4222" t="s">
        <v>583</v>
      </c>
      <c r="E4222" t="s">
        <v>602</v>
      </c>
      <c r="F4222" t="s">
        <v>3740</v>
      </c>
      <c r="G4222" t="s">
        <v>629</v>
      </c>
      <c r="H4222" t="s">
        <v>380</v>
      </c>
      <c r="I4222" t="s">
        <v>504</v>
      </c>
      <c r="J4222" t="s">
        <v>48</v>
      </c>
      <c r="K4222" t="s">
        <v>596</v>
      </c>
      <c r="L4222" t="s">
        <v>39</v>
      </c>
      <c r="M4222">
        <v>24995257</v>
      </c>
      <c r="N4222">
        <v>0</v>
      </c>
      <c r="O4222">
        <v>24995257</v>
      </c>
      <c r="P4222">
        <v>24995257</v>
      </c>
      <c r="Q4222" t="s">
        <v>6611</v>
      </c>
      <c r="R4222" t="s">
        <v>6612</v>
      </c>
      <c r="S4222" t="s">
        <v>588</v>
      </c>
      <c r="T4222" t="s">
        <v>588</v>
      </c>
      <c r="U4222" t="s">
        <v>588</v>
      </c>
      <c r="V4222" t="s">
        <v>588</v>
      </c>
      <c r="W4222" t="s">
        <v>588</v>
      </c>
      <c r="X4222" t="str">
        <f t="shared" si="65"/>
        <v>Inversión</v>
      </c>
      <c r="Y4222" t="s">
        <v>629</v>
      </c>
    </row>
    <row r="4223" spans="1:25" x14ac:dyDescent="0.2">
      <c r="A4223" t="s">
        <v>6267</v>
      </c>
      <c r="B4223" t="s">
        <v>3787</v>
      </c>
      <c r="C4223" t="s">
        <v>6610</v>
      </c>
      <c r="D4223" t="s">
        <v>583</v>
      </c>
      <c r="E4223" t="s">
        <v>602</v>
      </c>
      <c r="F4223" t="s">
        <v>3740</v>
      </c>
      <c r="G4223" t="s">
        <v>629</v>
      </c>
      <c r="H4223" t="s">
        <v>366</v>
      </c>
      <c r="I4223" t="s">
        <v>507</v>
      </c>
      <c r="J4223" t="s">
        <v>48</v>
      </c>
      <c r="K4223" t="s">
        <v>596</v>
      </c>
      <c r="L4223" t="s">
        <v>39</v>
      </c>
      <c r="M4223">
        <v>24995257</v>
      </c>
      <c r="N4223">
        <v>0</v>
      </c>
      <c r="O4223">
        <v>24995257</v>
      </c>
      <c r="P4223">
        <v>24995257</v>
      </c>
      <c r="Q4223" t="s">
        <v>6611</v>
      </c>
      <c r="R4223" t="s">
        <v>6612</v>
      </c>
      <c r="S4223" t="s">
        <v>588</v>
      </c>
      <c r="T4223" t="s">
        <v>588</v>
      </c>
      <c r="U4223" t="s">
        <v>588</v>
      </c>
      <c r="V4223" t="s">
        <v>588</v>
      </c>
      <c r="W4223" t="s">
        <v>588</v>
      </c>
      <c r="X4223" t="str">
        <f t="shared" si="65"/>
        <v>Inversión</v>
      </c>
      <c r="Y4223" t="s">
        <v>629</v>
      </c>
    </row>
    <row r="4224" spans="1:25" x14ac:dyDescent="0.2">
      <c r="A4224" t="s">
        <v>6267</v>
      </c>
      <c r="B4224" t="s">
        <v>3787</v>
      </c>
      <c r="C4224" t="s">
        <v>6610</v>
      </c>
      <c r="D4224" t="s">
        <v>583</v>
      </c>
      <c r="E4224" t="s">
        <v>602</v>
      </c>
      <c r="F4224" t="s">
        <v>5606</v>
      </c>
      <c r="G4224" t="s">
        <v>628</v>
      </c>
      <c r="H4224" t="s">
        <v>459</v>
      </c>
      <c r="I4224" t="s">
        <v>494</v>
      </c>
      <c r="J4224" t="s">
        <v>48</v>
      </c>
      <c r="K4224" t="s">
        <v>596</v>
      </c>
      <c r="L4224" t="s">
        <v>39</v>
      </c>
      <c r="M4224">
        <v>10951948</v>
      </c>
      <c r="N4224">
        <v>0</v>
      </c>
      <c r="O4224">
        <v>10951948</v>
      </c>
      <c r="P4224">
        <v>10951948</v>
      </c>
      <c r="Q4224" t="s">
        <v>6611</v>
      </c>
      <c r="R4224" t="s">
        <v>6612</v>
      </c>
      <c r="S4224" t="s">
        <v>588</v>
      </c>
      <c r="T4224" t="s">
        <v>588</v>
      </c>
      <c r="U4224" t="s">
        <v>588</v>
      </c>
      <c r="V4224" t="s">
        <v>588</v>
      </c>
      <c r="W4224" t="s">
        <v>588</v>
      </c>
      <c r="X4224" t="str">
        <f t="shared" si="65"/>
        <v>Inversión</v>
      </c>
      <c r="Y4224" t="s">
        <v>628</v>
      </c>
    </row>
    <row r="4225" spans="1:25" x14ac:dyDescent="0.2">
      <c r="A4225" t="s">
        <v>6267</v>
      </c>
      <c r="B4225" t="s">
        <v>3787</v>
      </c>
      <c r="C4225" t="s">
        <v>6610</v>
      </c>
      <c r="D4225" t="s">
        <v>583</v>
      </c>
      <c r="E4225" t="s">
        <v>602</v>
      </c>
      <c r="F4225" t="s">
        <v>3144</v>
      </c>
      <c r="G4225" t="s">
        <v>585</v>
      </c>
      <c r="H4225" t="s">
        <v>200</v>
      </c>
      <c r="I4225" t="s">
        <v>161</v>
      </c>
      <c r="J4225" t="s">
        <v>37</v>
      </c>
      <c r="K4225" t="s">
        <v>586</v>
      </c>
      <c r="L4225" t="s">
        <v>39</v>
      </c>
      <c r="M4225">
        <v>5475974</v>
      </c>
      <c r="N4225">
        <v>0</v>
      </c>
      <c r="O4225">
        <v>5475974</v>
      </c>
      <c r="P4225">
        <v>5475974</v>
      </c>
      <c r="Q4225" t="s">
        <v>6611</v>
      </c>
      <c r="R4225" t="s">
        <v>6612</v>
      </c>
      <c r="S4225" t="s">
        <v>588</v>
      </c>
      <c r="T4225" t="s">
        <v>588</v>
      </c>
      <c r="U4225" t="s">
        <v>588</v>
      </c>
      <c r="V4225" t="s">
        <v>588</v>
      </c>
      <c r="W4225" t="s">
        <v>588</v>
      </c>
      <c r="X4225" t="str">
        <f t="shared" si="65"/>
        <v>Inversión</v>
      </c>
      <c r="Y4225" t="s">
        <v>585</v>
      </c>
    </row>
    <row r="4226" spans="1:25" x14ac:dyDescent="0.2">
      <c r="A4226" t="s">
        <v>6267</v>
      </c>
      <c r="B4226" t="s">
        <v>3787</v>
      </c>
      <c r="C4226" t="s">
        <v>6610</v>
      </c>
      <c r="D4226" t="s">
        <v>583</v>
      </c>
      <c r="E4226" t="s">
        <v>602</v>
      </c>
      <c r="F4226" t="s">
        <v>3740</v>
      </c>
      <c r="G4226" t="s">
        <v>629</v>
      </c>
      <c r="H4226" t="s">
        <v>391</v>
      </c>
      <c r="I4226" t="s">
        <v>511</v>
      </c>
      <c r="J4226" t="s">
        <v>48</v>
      </c>
      <c r="K4226" t="s">
        <v>596</v>
      </c>
      <c r="L4226" t="s">
        <v>39</v>
      </c>
      <c r="M4226">
        <v>24995257</v>
      </c>
      <c r="N4226">
        <v>0</v>
      </c>
      <c r="O4226">
        <v>24995257</v>
      </c>
      <c r="P4226">
        <v>24995257</v>
      </c>
      <c r="Q4226" t="s">
        <v>6611</v>
      </c>
      <c r="R4226" t="s">
        <v>6612</v>
      </c>
      <c r="S4226" t="s">
        <v>588</v>
      </c>
      <c r="T4226" t="s">
        <v>588</v>
      </c>
      <c r="U4226" t="s">
        <v>588</v>
      </c>
      <c r="V4226" t="s">
        <v>588</v>
      </c>
      <c r="W4226" t="s">
        <v>588</v>
      </c>
      <c r="X4226" t="str">
        <f t="shared" ref="X4226:X4289" si="66">IF(LEFT(H4226,1)="C","Inversión","Funcionamiento")</f>
        <v>Inversión</v>
      </c>
      <c r="Y4226" t="s">
        <v>629</v>
      </c>
    </row>
    <row r="4227" spans="1:25" x14ac:dyDescent="0.2">
      <c r="A4227" t="s">
        <v>6267</v>
      </c>
      <c r="B4227" t="s">
        <v>3787</v>
      </c>
      <c r="C4227" t="s">
        <v>6610</v>
      </c>
      <c r="D4227" t="s">
        <v>583</v>
      </c>
      <c r="E4227" t="s">
        <v>602</v>
      </c>
      <c r="F4227" t="s">
        <v>3740</v>
      </c>
      <c r="G4227" t="s">
        <v>629</v>
      </c>
      <c r="H4227" t="s">
        <v>394</v>
      </c>
      <c r="I4227" t="s">
        <v>512</v>
      </c>
      <c r="J4227" t="s">
        <v>48</v>
      </c>
      <c r="K4227" t="s">
        <v>596</v>
      </c>
      <c r="L4227" t="s">
        <v>39</v>
      </c>
      <c r="M4227">
        <v>24995257</v>
      </c>
      <c r="N4227">
        <v>0</v>
      </c>
      <c r="O4227">
        <v>24995257</v>
      </c>
      <c r="P4227">
        <v>24995257</v>
      </c>
      <c r="Q4227" t="s">
        <v>6611</v>
      </c>
      <c r="R4227" t="s">
        <v>6612</v>
      </c>
      <c r="S4227" t="s">
        <v>588</v>
      </c>
      <c r="T4227" t="s">
        <v>588</v>
      </c>
      <c r="U4227" t="s">
        <v>588</v>
      </c>
      <c r="V4227" t="s">
        <v>588</v>
      </c>
      <c r="W4227" t="s">
        <v>588</v>
      </c>
      <c r="X4227" t="str">
        <f t="shared" si="66"/>
        <v>Inversión</v>
      </c>
      <c r="Y4227" t="s">
        <v>629</v>
      </c>
    </row>
    <row r="4228" spans="1:25" x14ac:dyDescent="0.2">
      <c r="A4228" t="s">
        <v>6267</v>
      </c>
      <c r="B4228" t="s">
        <v>3787</v>
      </c>
      <c r="C4228" t="s">
        <v>6610</v>
      </c>
      <c r="D4228" t="s">
        <v>583</v>
      </c>
      <c r="E4228" t="s">
        <v>602</v>
      </c>
      <c r="F4228" t="s">
        <v>3144</v>
      </c>
      <c r="G4228" t="s">
        <v>585</v>
      </c>
      <c r="H4228" t="s">
        <v>438</v>
      </c>
      <c r="I4228" t="s">
        <v>508</v>
      </c>
      <c r="J4228" t="s">
        <v>37</v>
      </c>
      <c r="K4228" t="s">
        <v>586</v>
      </c>
      <c r="L4228" t="s">
        <v>39</v>
      </c>
      <c r="M4228">
        <v>5475974</v>
      </c>
      <c r="N4228">
        <v>0</v>
      </c>
      <c r="O4228">
        <v>5475974</v>
      </c>
      <c r="P4228">
        <v>5475974</v>
      </c>
      <c r="Q4228" t="s">
        <v>6611</v>
      </c>
      <c r="R4228" t="s">
        <v>6612</v>
      </c>
      <c r="S4228" t="s">
        <v>588</v>
      </c>
      <c r="T4228" t="s">
        <v>588</v>
      </c>
      <c r="U4228" t="s">
        <v>588</v>
      </c>
      <c r="V4228" t="s">
        <v>588</v>
      </c>
      <c r="W4228" t="s">
        <v>588</v>
      </c>
      <c r="X4228" t="str">
        <f t="shared" si="66"/>
        <v>Inversión</v>
      </c>
      <c r="Y4228" t="s">
        <v>585</v>
      </c>
    </row>
    <row r="4229" spans="1:25" x14ac:dyDescent="0.2">
      <c r="A4229" t="s">
        <v>6267</v>
      </c>
      <c r="B4229" t="s">
        <v>3787</v>
      </c>
      <c r="C4229" t="s">
        <v>6610</v>
      </c>
      <c r="D4229" t="s">
        <v>583</v>
      </c>
      <c r="E4229" t="s">
        <v>602</v>
      </c>
      <c r="F4229" t="s">
        <v>3087</v>
      </c>
      <c r="G4229" t="s">
        <v>626</v>
      </c>
      <c r="H4229" t="s">
        <v>197</v>
      </c>
      <c r="I4229" t="s">
        <v>155</v>
      </c>
      <c r="J4229" t="s">
        <v>48</v>
      </c>
      <c r="K4229" t="s">
        <v>596</v>
      </c>
      <c r="L4229" t="s">
        <v>39</v>
      </c>
      <c r="M4229">
        <v>198930371</v>
      </c>
      <c r="N4229">
        <v>0</v>
      </c>
      <c r="O4229">
        <v>198930371</v>
      </c>
      <c r="P4229">
        <v>198930371</v>
      </c>
      <c r="Q4229" t="s">
        <v>6611</v>
      </c>
      <c r="R4229" t="s">
        <v>6612</v>
      </c>
      <c r="S4229" t="s">
        <v>588</v>
      </c>
      <c r="T4229" t="s">
        <v>588</v>
      </c>
      <c r="U4229" t="s">
        <v>588</v>
      </c>
      <c r="V4229" t="s">
        <v>588</v>
      </c>
      <c r="W4229" t="s">
        <v>588</v>
      </c>
      <c r="X4229" t="str">
        <f t="shared" si="66"/>
        <v>Inversión</v>
      </c>
      <c r="Y4229" t="s">
        <v>626</v>
      </c>
    </row>
    <row r="4230" spans="1:25" x14ac:dyDescent="0.2">
      <c r="A4230" t="s">
        <v>6267</v>
      </c>
      <c r="B4230" t="s">
        <v>3787</v>
      </c>
      <c r="C4230" t="s">
        <v>6610</v>
      </c>
      <c r="D4230" t="s">
        <v>583</v>
      </c>
      <c r="E4230" t="s">
        <v>602</v>
      </c>
      <c r="F4230" t="s">
        <v>3144</v>
      </c>
      <c r="G4230" t="s">
        <v>585</v>
      </c>
      <c r="H4230" t="s">
        <v>887</v>
      </c>
      <c r="I4230" t="s">
        <v>888</v>
      </c>
      <c r="J4230" t="s">
        <v>48</v>
      </c>
      <c r="K4230" t="s">
        <v>596</v>
      </c>
      <c r="L4230" t="s">
        <v>39</v>
      </c>
      <c r="M4230">
        <v>109519479</v>
      </c>
      <c r="N4230">
        <v>0</v>
      </c>
      <c r="O4230">
        <v>109519479</v>
      </c>
      <c r="P4230">
        <v>109519479</v>
      </c>
      <c r="Q4230" t="s">
        <v>6611</v>
      </c>
      <c r="R4230" t="s">
        <v>6612</v>
      </c>
      <c r="S4230" t="s">
        <v>588</v>
      </c>
      <c r="T4230" t="s">
        <v>588</v>
      </c>
      <c r="U4230" t="s">
        <v>588</v>
      </c>
      <c r="V4230" t="s">
        <v>588</v>
      </c>
      <c r="W4230" t="s">
        <v>588</v>
      </c>
      <c r="X4230" t="str">
        <f t="shared" si="66"/>
        <v>Funcionamiento</v>
      </c>
      <c r="Y4230" t="s">
        <v>585</v>
      </c>
    </row>
    <row r="4231" spans="1:25" x14ac:dyDescent="0.2">
      <c r="A4231" t="s">
        <v>6267</v>
      </c>
      <c r="B4231" t="s">
        <v>3787</v>
      </c>
      <c r="C4231" t="s">
        <v>6610</v>
      </c>
      <c r="D4231" t="s">
        <v>583</v>
      </c>
      <c r="E4231" t="s">
        <v>602</v>
      </c>
      <c r="F4231" t="s">
        <v>3740</v>
      </c>
      <c r="G4231" t="s">
        <v>629</v>
      </c>
      <c r="H4231" t="s">
        <v>196</v>
      </c>
      <c r="I4231" t="s">
        <v>153</v>
      </c>
      <c r="J4231" t="s">
        <v>48</v>
      </c>
      <c r="K4231" t="s">
        <v>596</v>
      </c>
      <c r="L4231" t="s">
        <v>39</v>
      </c>
      <c r="M4231">
        <v>24995257</v>
      </c>
      <c r="N4231">
        <v>0</v>
      </c>
      <c r="O4231">
        <v>24995257</v>
      </c>
      <c r="P4231">
        <v>24995257</v>
      </c>
      <c r="Q4231" t="s">
        <v>6611</v>
      </c>
      <c r="R4231" t="s">
        <v>6612</v>
      </c>
      <c r="S4231" t="s">
        <v>588</v>
      </c>
      <c r="T4231" t="s">
        <v>588</v>
      </c>
      <c r="U4231" t="s">
        <v>588</v>
      </c>
      <c r="V4231" t="s">
        <v>588</v>
      </c>
      <c r="W4231" t="s">
        <v>588</v>
      </c>
      <c r="X4231" t="str">
        <f t="shared" si="66"/>
        <v>Inversión</v>
      </c>
      <c r="Y4231" t="s">
        <v>629</v>
      </c>
    </row>
    <row r="4232" spans="1:25" x14ac:dyDescent="0.2">
      <c r="A4232" t="s">
        <v>6613</v>
      </c>
      <c r="B4232" t="s">
        <v>3787</v>
      </c>
      <c r="C4232" t="s">
        <v>6614</v>
      </c>
      <c r="D4232" t="s">
        <v>583</v>
      </c>
      <c r="E4232" t="s">
        <v>584</v>
      </c>
      <c r="F4232" t="s">
        <v>3740</v>
      </c>
      <c r="G4232" t="s">
        <v>629</v>
      </c>
      <c r="H4232" t="s">
        <v>380</v>
      </c>
      <c r="I4232" t="s">
        <v>504</v>
      </c>
      <c r="J4232" t="s">
        <v>48</v>
      </c>
      <c r="K4232" t="s">
        <v>596</v>
      </c>
      <c r="L4232" t="s">
        <v>39</v>
      </c>
      <c r="M4232">
        <v>92678034</v>
      </c>
      <c r="N4232">
        <v>-92678034</v>
      </c>
      <c r="O4232">
        <v>0</v>
      </c>
      <c r="P4232">
        <v>0</v>
      </c>
      <c r="Q4232" t="s">
        <v>907</v>
      </c>
      <c r="R4232" t="s">
        <v>6452</v>
      </c>
      <c r="S4232" t="s">
        <v>5850</v>
      </c>
      <c r="T4232" t="s">
        <v>9720</v>
      </c>
      <c r="U4232" t="s">
        <v>9721</v>
      </c>
      <c r="V4232" t="s">
        <v>9722</v>
      </c>
      <c r="W4232" t="s">
        <v>588</v>
      </c>
      <c r="X4232" t="str">
        <f t="shared" si="66"/>
        <v>Inversión</v>
      </c>
      <c r="Y4232" t="s">
        <v>629</v>
      </c>
    </row>
    <row r="4233" spans="1:25" x14ac:dyDescent="0.2">
      <c r="A4233" t="s">
        <v>6613</v>
      </c>
      <c r="B4233" t="s">
        <v>3787</v>
      </c>
      <c r="C4233" t="s">
        <v>6614</v>
      </c>
      <c r="D4233" t="s">
        <v>583</v>
      </c>
      <c r="E4233" t="s">
        <v>584</v>
      </c>
      <c r="F4233" t="s">
        <v>5604</v>
      </c>
      <c r="G4233" t="s">
        <v>625</v>
      </c>
      <c r="H4233" t="s">
        <v>395</v>
      </c>
      <c r="I4233" t="s">
        <v>506</v>
      </c>
      <c r="J4233" t="s">
        <v>48</v>
      </c>
      <c r="K4233" t="s">
        <v>596</v>
      </c>
      <c r="L4233" t="s">
        <v>39</v>
      </c>
      <c r="M4233">
        <v>494282849</v>
      </c>
      <c r="N4233">
        <v>-323645253</v>
      </c>
      <c r="O4233">
        <v>170637596</v>
      </c>
      <c r="P4233">
        <v>0</v>
      </c>
      <c r="Q4233" t="s">
        <v>907</v>
      </c>
      <c r="R4233" t="s">
        <v>6452</v>
      </c>
      <c r="S4233" t="s">
        <v>5850</v>
      </c>
      <c r="T4233" t="s">
        <v>9720</v>
      </c>
      <c r="U4233" t="s">
        <v>9721</v>
      </c>
      <c r="V4233" t="s">
        <v>9722</v>
      </c>
      <c r="W4233" t="s">
        <v>588</v>
      </c>
      <c r="X4233" t="str">
        <f t="shared" si="66"/>
        <v>Inversión</v>
      </c>
      <c r="Y4233" t="s">
        <v>625</v>
      </c>
    </row>
    <row r="4234" spans="1:25" x14ac:dyDescent="0.2">
      <c r="A4234" t="s">
        <v>6613</v>
      </c>
      <c r="B4234" t="s">
        <v>3787</v>
      </c>
      <c r="C4234" t="s">
        <v>6614</v>
      </c>
      <c r="D4234" t="s">
        <v>583</v>
      </c>
      <c r="E4234" t="s">
        <v>584</v>
      </c>
      <c r="F4234" t="s">
        <v>3087</v>
      </c>
      <c r="G4234" t="s">
        <v>626</v>
      </c>
      <c r="H4234" t="s">
        <v>197</v>
      </c>
      <c r="I4234" t="s">
        <v>155</v>
      </c>
      <c r="J4234" t="s">
        <v>48</v>
      </c>
      <c r="K4234" t="s">
        <v>596</v>
      </c>
      <c r="L4234" t="s">
        <v>39</v>
      </c>
      <c r="M4234">
        <v>493220808</v>
      </c>
      <c r="N4234">
        <v>-67113869</v>
      </c>
      <c r="O4234">
        <v>426106939</v>
      </c>
      <c r="P4234">
        <v>0</v>
      </c>
      <c r="Q4234" t="s">
        <v>907</v>
      </c>
      <c r="R4234" t="s">
        <v>6452</v>
      </c>
      <c r="S4234" t="s">
        <v>5850</v>
      </c>
      <c r="T4234" t="s">
        <v>9720</v>
      </c>
      <c r="U4234" t="s">
        <v>9721</v>
      </c>
      <c r="V4234" t="s">
        <v>9722</v>
      </c>
      <c r="W4234" t="s">
        <v>588</v>
      </c>
      <c r="X4234" t="str">
        <f t="shared" si="66"/>
        <v>Inversión</v>
      </c>
      <c r="Y4234" t="s">
        <v>626</v>
      </c>
    </row>
    <row r="4235" spans="1:25" x14ac:dyDescent="0.2">
      <c r="A4235" t="s">
        <v>6613</v>
      </c>
      <c r="B4235" t="s">
        <v>3787</v>
      </c>
      <c r="C4235" t="s">
        <v>6614</v>
      </c>
      <c r="D4235" t="s">
        <v>583</v>
      </c>
      <c r="E4235" t="s">
        <v>584</v>
      </c>
      <c r="F4235" t="s">
        <v>3740</v>
      </c>
      <c r="G4235" t="s">
        <v>629</v>
      </c>
      <c r="H4235" t="s">
        <v>366</v>
      </c>
      <c r="I4235" t="s">
        <v>507</v>
      </c>
      <c r="J4235" t="s">
        <v>48</v>
      </c>
      <c r="K4235" t="s">
        <v>596</v>
      </c>
      <c r="L4235" t="s">
        <v>39</v>
      </c>
      <c r="M4235">
        <v>92678034</v>
      </c>
      <c r="N4235">
        <v>-92678034</v>
      </c>
      <c r="O4235">
        <v>0</v>
      </c>
      <c r="P4235">
        <v>0</v>
      </c>
      <c r="Q4235" t="s">
        <v>907</v>
      </c>
      <c r="R4235" t="s">
        <v>6452</v>
      </c>
      <c r="S4235" t="s">
        <v>5850</v>
      </c>
      <c r="T4235" t="s">
        <v>9720</v>
      </c>
      <c r="U4235" t="s">
        <v>9721</v>
      </c>
      <c r="V4235" t="s">
        <v>9722</v>
      </c>
      <c r="W4235" t="s">
        <v>588</v>
      </c>
      <c r="X4235" t="str">
        <f t="shared" si="66"/>
        <v>Inversión</v>
      </c>
      <c r="Y4235" t="s">
        <v>629</v>
      </c>
    </row>
    <row r="4236" spans="1:25" x14ac:dyDescent="0.2">
      <c r="A4236" t="s">
        <v>6613</v>
      </c>
      <c r="B4236" t="s">
        <v>3787</v>
      </c>
      <c r="C4236" t="s">
        <v>6614</v>
      </c>
      <c r="D4236" t="s">
        <v>583</v>
      </c>
      <c r="E4236" t="s">
        <v>584</v>
      </c>
      <c r="F4236" t="s">
        <v>3087</v>
      </c>
      <c r="G4236" t="s">
        <v>626</v>
      </c>
      <c r="H4236" t="s">
        <v>197</v>
      </c>
      <c r="I4236" t="s">
        <v>155</v>
      </c>
      <c r="J4236" t="s">
        <v>37</v>
      </c>
      <c r="K4236" t="s">
        <v>709</v>
      </c>
      <c r="L4236" t="s">
        <v>39</v>
      </c>
      <c r="M4236">
        <v>0</v>
      </c>
      <c r="N4236">
        <v>328797000</v>
      </c>
      <c r="O4236">
        <v>328797000</v>
      </c>
      <c r="P4236">
        <v>0</v>
      </c>
      <c r="Q4236" t="s">
        <v>907</v>
      </c>
      <c r="R4236" t="s">
        <v>6452</v>
      </c>
      <c r="S4236" t="s">
        <v>5850</v>
      </c>
      <c r="T4236" t="s">
        <v>9720</v>
      </c>
      <c r="U4236" t="s">
        <v>9721</v>
      </c>
      <c r="V4236" t="s">
        <v>9722</v>
      </c>
      <c r="W4236" t="s">
        <v>588</v>
      </c>
      <c r="X4236" t="str">
        <f t="shared" si="66"/>
        <v>Inversión</v>
      </c>
      <c r="Y4236" t="s">
        <v>626</v>
      </c>
    </row>
    <row r="4237" spans="1:25" x14ac:dyDescent="0.2">
      <c r="A4237" t="s">
        <v>6613</v>
      </c>
      <c r="B4237" t="s">
        <v>3787</v>
      </c>
      <c r="C4237" t="s">
        <v>6614</v>
      </c>
      <c r="D4237" t="s">
        <v>583</v>
      </c>
      <c r="E4237" t="s">
        <v>584</v>
      </c>
      <c r="F4237" t="s">
        <v>3740</v>
      </c>
      <c r="G4237" t="s">
        <v>629</v>
      </c>
      <c r="H4237" t="s">
        <v>394</v>
      </c>
      <c r="I4237" t="s">
        <v>512</v>
      </c>
      <c r="J4237" t="s">
        <v>37</v>
      </c>
      <c r="K4237" t="s">
        <v>586</v>
      </c>
      <c r="L4237" t="s">
        <v>39</v>
      </c>
      <c r="M4237">
        <v>0</v>
      </c>
      <c r="N4237">
        <v>34321800</v>
      </c>
      <c r="O4237">
        <v>34321800</v>
      </c>
      <c r="P4237">
        <v>0</v>
      </c>
      <c r="Q4237" t="s">
        <v>907</v>
      </c>
      <c r="R4237" t="s">
        <v>6452</v>
      </c>
      <c r="S4237" t="s">
        <v>5850</v>
      </c>
      <c r="T4237" t="s">
        <v>9720</v>
      </c>
      <c r="U4237" t="s">
        <v>9721</v>
      </c>
      <c r="V4237" t="s">
        <v>9722</v>
      </c>
      <c r="W4237" t="s">
        <v>588</v>
      </c>
      <c r="X4237" t="str">
        <f t="shared" si="66"/>
        <v>Inversión</v>
      </c>
      <c r="Y4237" t="s">
        <v>629</v>
      </c>
    </row>
    <row r="4238" spans="1:25" x14ac:dyDescent="0.2">
      <c r="A4238" t="s">
        <v>6613</v>
      </c>
      <c r="B4238" t="s">
        <v>3787</v>
      </c>
      <c r="C4238" t="s">
        <v>6614</v>
      </c>
      <c r="D4238" t="s">
        <v>583</v>
      </c>
      <c r="E4238" t="s">
        <v>584</v>
      </c>
      <c r="F4238" t="s">
        <v>3740</v>
      </c>
      <c r="G4238" t="s">
        <v>629</v>
      </c>
      <c r="H4238" t="s">
        <v>394</v>
      </c>
      <c r="I4238" t="s">
        <v>512</v>
      </c>
      <c r="J4238" t="s">
        <v>48</v>
      </c>
      <c r="K4238" t="s">
        <v>596</v>
      </c>
      <c r="L4238" t="s">
        <v>39</v>
      </c>
      <c r="M4238">
        <v>185356068</v>
      </c>
      <c r="N4238">
        <v>-14718472</v>
      </c>
      <c r="O4238">
        <v>170637596</v>
      </c>
      <c r="P4238">
        <v>0</v>
      </c>
      <c r="Q4238" t="s">
        <v>907</v>
      </c>
      <c r="R4238" t="s">
        <v>6452</v>
      </c>
      <c r="S4238" t="s">
        <v>5850</v>
      </c>
      <c r="T4238" t="s">
        <v>9720</v>
      </c>
      <c r="U4238" t="s">
        <v>9721</v>
      </c>
      <c r="V4238" t="s">
        <v>9722</v>
      </c>
      <c r="W4238" t="s">
        <v>588</v>
      </c>
      <c r="X4238" t="str">
        <f t="shared" si="66"/>
        <v>Inversión</v>
      </c>
      <c r="Y4238" t="s">
        <v>629</v>
      </c>
    </row>
    <row r="4239" spans="1:25" x14ac:dyDescent="0.2">
      <c r="A4239" t="s">
        <v>6613</v>
      </c>
      <c r="B4239" t="s">
        <v>3787</v>
      </c>
      <c r="C4239" t="s">
        <v>6614</v>
      </c>
      <c r="D4239" t="s">
        <v>583</v>
      </c>
      <c r="E4239" t="s">
        <v>584</v>
      </c>
      <c r="F4239" t="s">
        <v>3740</v>
      </c>
      <c r="G4239" t="s">
        <v>629</v>
      </c>
      <c r="H4239" t="s">
        <v>391</v>
      </c>
      <c r="I4239" t="s">
        <v>511</v>
      </c>
      <c r="J4239" t="s">
        <v>48</v>
      </c>
      <c r="K4239" t="s">
        <v>596</v>
      </c>
      <c r="L4239" t="s">
        <v>39</v>
      </c>
      <c r="M4239">
        <v>92678034</v>
      </c>
      <c r="N4239">
        <v>-92678034</v>
      </c>
      <c r="O4239">
        <v>0</v>
      </c>
      <c r="P4239">
        <v>0</v>
      </c>
      <c r="Q4239" t="s">
        <v>907</v>
      </c>
      <c r="R4239" t="s">
        <v>6452</v>
      </c>
      <c r="S4239" t="s">
        <v>5850</v>
      </c>
      <c r="T4239" t="s">
        <v>9720</v>
      </c>
      <c r="U4239" t="s">
        <v>9721</v>
      </c>
      <c r="V4239" t="s">
        <v>9722</v>
      </c>
      <c r="W4239" t="s">
        <v>588</v>
      </c>
      <c r="X4239" t="str">
        <f t="shared" si="66"/>
        <v>Inversión</v>
      </c>
      <c r="Y4239" t="s">
        <v>629</v>
      </c>
    </row>
    <row r="4240" spans="1:25" x14ac:dyDescent="0.2">
      <c r="A4240" t="s">
        <v>6613</v>
      </c>
      <c r="B4240" t="s">
        <v>3787</v>
      </c>
      <c r="C4240" t="s">
        <v>6614</v>
      </c>
      <c r="D4240" t="s">
        <v>583</v>
      </c>
      <c r="E4240" t="s">
        <v>584</v>
      </c>
      <c r="F4240" t="s">
        <v>3144</v>
      </c>
      <c r="G4240" t="s">
        <v>585</v>
      </c>
      <c r="H4240" t="s">
        <v>200</v>
      </c>
      <c r="I4240" t="s">
        <v>161</v>
      </c>
      <c r="J4240" t="s">
        <v>37</v>
      </c>
      <c r="K4240" t="s">
        <v>586</v>
      </c>
      <c r="L4240" t="s">
        <v>39</v>
      </c>
      <c r="M4240">
        <v>4633902</v>
      </c>
      <c r="N4240">
        <v>-4633902</v>
      </c>
      <c r="O4240">
        <v>0</v>
      </c>
      <c r="P4240">
        <v>0</v>
      </c>
      <c r="Q4240" t="s">
        <v>907</v>
      </c>
      <c r="R4240" t="s">
        <v>6452</v>
      </c>
      <c r="S4240" t="s">
        <v>5850</v>
      </c>
      <c r="T4240" t="s">
        <v>9720</v>
      </c>
      <c r="U4240" t="s">
        <v>9721</v>
      </c>
      <c r="V4240" t="s">
        <v>9722</v>
      </c>
      <c r="W4240" t="s">
        <v>588</v>
      </c>
      <c r="X4240" t="str">
        <f t="shared" si="66"/>
        <v>Inversión</v>
      </c>
      <c r="Y4240" t="s">
        <v>585</v>
      </c>
    </row>
    <row r="4241" spans="1:25" x14ac:dyDescent="0.2">
      <c r="A4241" t="s">
        <v>6613</v>
      </c>
      <c r="B4241" t="s">
        <v>3787</v>
      </c>
      <c r="C4241" t="s">
        <v>6614</v>
      </c>
      <c r="D4241" t="s">
        <v>583</v>
      </c>
      <c r="E4241" t="s">
        <v>584</v>
      </c>
      <c r="F4241" t="s">
        <v>5604</v>
      </c>
      <c r="G4241" t="s">
        <v>625</v>
      </c>
      <c r="H4241" t="s">
        <v>395</v>
      </c>
      <c r="I4241" t="s">
        <v>506</v>
      </c>
      <c r="J4241" t="s">
        <v>37</v>
      </c>
      <c r="K4241" t="s">
        <v>586</v>
      </c>
      <c r="L4241" t="s">
        <v>39</v>
      </c>
      <c r="M4241">
        <v>0</v>
      </c>
      <c r="N4241">
        <v>22881200</v>
      </c>
      <c r="O4241">
        <v>22881200</v>
      </c>
      <c r="P4241">
        <v>0</v>
      </c>
      <c r="Q4241" t="s">
        <v>907</v>
      </c>
      <c r="R4241" t="s">
        <v>6452</v>
      </c>
      <c r="S4241" t="s">
        <v>5850</v>
      </c>
      <c r="T4241" t="s">
        <v>9720</v>
      </c>
      <c r="U4241" t="s">
        <v>9721</v>
      </c>
      <c r="V4241" t="s">
        <v>9722</v>
      </c>
      <c r="W4241" t="s">
        <v>588</v>
      </c>
      <c r="X4241" t="str">
        <f t="shared" si="66"/>
        <v>Inversión</v>
      </c>
      <c r="Y4241" t="s">
        <v>625</v>
      </c>
    </row>
    <row r="4242" spans="1:25" x14ac:dyDescent="0.2">
      <c r="A4242" t="s">
        <v>6613</v>
      </c>
      <c r="B4242" t="s">
        <v>3787</v>
      </c>
      <c r="C4242" t="s">
        <v>6614</v>
      </c>
      <c r="D4242" t="s">
        <v>583</v>
      </c>
      <c r="E4242" t="s">
        <v>584</v>
      </c>
      <c r="F4242" t="s">
        <v>5605</v>
      </c>
      <c r="G4242" t="s">
        <v>627</v>
      </c>
      <c r="H4242" t="s">
        <v>429</v>
      </c>
      <c r="I4242" t="s">
        <v>483</v>
      </c>
      <c r="J4242" t="s">
        <v>37</v>
      </c>
      <c r="K4242" t="s">
        <v>586</v>
      </c>
      <c r="L4242" t="s">
        <v>39</v>
      </c>
      <c r="M4242">
        <v>6178536</v>
      </c>
      <c r="N4242">
        <v>-6178536</v>
      </c>
      <c r="O4242">
        <v>0</v>
      </c>
      <c r="P4242">
        <v>0</v>
      </c>
      <c r="Q4242" t="s">
        <v>907</v>
      </c>
      <c r="R4242" t="s">
        <v>6452</v>
      </c>
      <c r="S4242" t="s">
        <v>5850</v>
      </c>
      <c r="T4242" t="s">
        <v>9720</v>
      </c>
      <c r="U4242" t="s">
        <v>9721</v>
      </c>
      <c r="V4242" t="s">
        <v>9722</v>
      </c>
      <c r="W4242" t="s">
        <v>588</v>
      </c>
      <c r="X4242" t="str">
        <f t="shared" si="66"/>
        <v>Inversión</v>
      </c>
      <c r="Y4242" t="s">
        <v>627</v>
      </c>
    </row>
    <row r="4243" spans="1:25" x14ac:dyDescent="0.2">
      <c r="A4243" t="s">
        <v>6613</v>
      </c>
      <c r="B4243" t="s">
        <v>3787</v>
      </c>
      <c r="C4243" t="s">
        <v>6614</v>
      </c>
      <c r="D4243" t="s">
        <v>583</v>
      </c>
      <c r="E4243" t="s">
        <v>584</v>
      </c>
      <c r="F4243" t="s">
        <v>3144</v>
      </c>
      <c r="G4243" t="s">
        <v>585</v>
      </c>
      <c r="H4243" t="s">
        <v>185</v>
      </c>
      <c r="I4243" t="s">
        <v>139</v>
      </c>
      <c r="J4243" t="s">
        <v>48</v>
      </c>
      <c r="K4243" t="s">
        <v>596</v>
      </c>
      <c r="L4243" t="s">
        <v>39</v>
      </c>
      <c r="M4243">
        <v>9267803</v>
      </c>
      <c r="N4243">
        <v>-9267803</v>
      </c>
      <c r="O4243">
        <v>0</v>
      </c>
      <c r="P4243">
        <v>0</v>
      </c>
      <c r="Q4243" t="s">
        <v>907</v>
      </c>
      <c r="R4243" t="s">
        <v>6452</v>
      </c>
      <c r="S4243" t="s">
        <v>5850</v>
      </c>
      <c r="T4243" t="s">
        <v>9720</v>
      </c>
      <c r="U4243" t="s">
        <v>9721</v>
      </c>
      <c r="V4243" t="s">
        <v>9722</v>
      </c>
      <c r="W4243" t="s">
        <v>588</v>
      </c>
      <c r="X4243" t="str">
        <f t="shared" si="66"/>
        <v>Funcionamiento</v>
      </c>
      <c r="Y4243" t="s">
        <v>585</v>
      </c>
    </row>
    <row r="4244" spans="1:25" x14ac:dyDescent="0.2">
      <c r="A4244" t="s">
        <v>6613</v>
      </c>
      <c r="B4244" t="s">
        <v>3787</v>
      </c>
      <c r="C4244" t="s">
        <v>6614</v>
      </c>
      <c r="D4244" t="s">
        <v>583</v>
      </c>
      <c r="E4244" t="s">
        <v>584</v>
      </c>
      <c r="F4244" t="s">
        <v>5606</v>
      </c>
      <c r="G4244" t="s">
        <v>628</v>
      </c>
      <c r="H4244" t="s">
        <v>459</v>
      </c>
      <c r="I4244" t="s">
        <v>494</v>
      </c>
      <c r="J4244" t="s">
        <v>48</v>
      </c>
      <c r="K4244" t="s">
        <v>596</v>
      </c>
      <c r="L4244" t="s">
        <v>39</v>
      </c>
      <c r="M4244">
        <v>6178536</v>
      </c>
      <c r="N4244">
        <v>0</v>
      </c>
      <c r="O4244">
        <v>6178536</v>
      </c>
      <c r="P4244">
        <v>0</v>
      </c>
      <c r="Q4244" t="s">
        <v>907</v>
      </c>
      <c r="R4244" t="s">
        <v>6452</v>
      </c>
      <c r="S4244" t="s">
        <v>5850</v>
      </c>
      <c r="T4244" t="s">
        <v>9720</v>
      </c>
      <c r="U4244" t="s">
        <v>9721</v>
      </c>
      <c r="V4244" t="s">
        <v>9722</v>
      </c>
      <c r="W4244" t="s">
        <v>588</v>
      </c>
      <c r="X4244" t="str">
        <f t="shared" si="66"/>
        <v>Inversión</v>
      </c>
      <c r="Y4244" t="s">
        <v>628</v>
      </c>
    </row>
    <row r="4245" spans="1:25" x14ac:dyDescent="0.2">
      <c r="A4245" t="s">
        <v>6269</v>
      </c>
      <c r="B4245" t="s">
        <v>3787</v>
      </c>
      <c r="C4245" t="s">
        <v>6615</v>
      </c>
      <c r="D4245" t="s">
        <v>583</v>
      </c>
      <c r="E4245" t="s">
        <v>602</v>
      </c>
      <c r="F4245" t="s">
        <v>3144</v>
      </c>
      <c r="G4245" t="s">
        <v>585</v>
      </c>
      <c r="H4245" t="s">
        <v>200</v>
      </c>
      <c r="I4245" t="s">
        <v>161</v>
      </c>
      <c r="J4245" t="s">
        <v>37</v>
      </c>
      <c r="K4245" t="s">
        <v>586</v>
      </c>
      <c r="L4245" t="s">
        <v>39</v>
      </c>
      <c r="M4245">
        <v>7200000</v>
      </c>
      <c r="N4245">
        <v>-7200000</v>
      </c>
      <c r="O4245">
        <v>0</v>
      </c>
      <c r="P4245">
        <v>0</v>
      </c>
      <c r="Q4245" t="s">
        <v>908</v>
      </c>
      <c r="R4245" t="s">
        <v>6616</v>
      </c>
      <c r="S4245" t="s">
        <v>588</v>
      </c>
      <c r="T4245" t="s">
        <v>588</v>
      </c>
      <c r="U4245" t="s">
        <v>588</v>
      </c>
      <c r="V4245" t="s">
        <v>588</v>
      </c>
      <c r="W4245" t="s">
        <v>588</v>
      </c>
      <c r="X4245" t="str">
        <f t="shared" si="66"/>
        <v>Inversión</v>
      </c>
      <c r="Y4245" t="s">
        <v>585</v>
      </c>
    </row>
    <row r="4246" spans="1:25" x14ac:dyDescent="0.2">
      <c r="A4246" t="s">
        <v>6269</v>
      </c>
      <c r="B4246" t="s">
        <v>3787</v>
      </c>
      <c r="C4246" t="s">
        <v>6615</v>
      </c>
      <c r="D4246" t="s">
        <v>583</v>
      </c>
      <c r="E4246" t="s">
        <v>602</v>
      </c>
      <c r="F4246" t="s">
        <v>3740</v>
      </c>
      <c r="G4246" t="s">
        <v>629</v>
      </c>
      <c r="H4246" t="s">
        <v>366</v>
      </c>
      <c r="I4246" t="s">
        <v>507</v>
      </c>
      <c r="J4246" t="s">
        <v>48</v>
      </c>
      <c r="K4246" t="s">
        <v>596</v>
      </c>
      <c r="L4246" t="s">
        <v>39</v>
      </c>
      <c r="M4246">
        <v>31680000</v>
      </c>
      <c r="N4246">
        <v>-31680000</v>
      </c>
      <c r="O4246">
        <v>0</v>
      </c>
      <c r="P4246">
        <v>0</v>
      </c>
      <c r="Q4246" t="s">
        <v>908</v>
      </c>
      <c r="R4246" t="s">
        <v>6616</v>
      </c>
      <c r="S4246" t="s">
        <v>588</v>
      </c>
      <c r="T4246" t="s">
        <v>588</v>
      </c>
      <c r="U4246" t="s">
        <v>588</v>
      </c>
      <c r="V4246" t="s">
        <v>588</v>
      </c>
      <c r="W4246" t="s">
        <v>588</v>
      </c>
      <c r="X4246" t="str">
        <f t="shared" si="66"/>
        <v>Inversión</v>
      </c>
      <c r="Y4246" t="s">
        <v>629</v>
      </c>
    </row>
    <row r="4247" spans="1:25" x14ac:dyDescent="0.2">
      <c r="A4247" t="s">
        <v>6269</v>
      </c>
      <c r="B4247" t="s">
        <v>3787</v>
      </c>
      <c r="C4247" t="s">
        <v>6615</v>
      </c>
      <c r="D4247" t="s">
        <v>583</v>
      </c>
      <c r="E4247" t="s">
        <v>602</v>
      </c>
      <c r="F4247" t="s">
        <v>3740</v>
      </c>
      <c r="G4247" t="s">
        <v>629</v>
      </c>
      <c r="H4247" t="s">
        <v>196</v>
      </c>
      <c r="I4247" t="s">
        <v>153</v>
      </c>
      <c r="J4247" t="s">
        <v>48</v>
      </c>
      <c r="K4247" t="s">
        <v>596</v>
      </c>
      <c r="L4247" t="s">
        <v>39</v>
      </c>
      <c r="M4247">
        <v>31680000</v>
      </c>
      <c r="N4247">
        <v>-31680000</v>
      </c>
      <c r="O4247">
        <v>0</v>
      </c>
      <c r="P4247">
        <v>0</v>
      </c>
      <c r="Q4247" t="s">
        <v>908</v>
      </c>
      <c r="R4247" t="s">
        <v>6616</v>
      </c>
      <c r="S4247" t="s">
        <v>588</v>
      </c>
      <c r="T4247" t="s">
        <v>588</v>
      </c>
      <c r="U4247" t="s">
        <v>588</v>
      </c>
      <c r="V4247" t="s">
        <v>588</v>
      </c>
      <c r="W4247" t="s">
        <v>588</v>
      </c>
      <c r="X4247" t="str">
        <f t="shared" si="66"/>
        <v>Inversión</v>
      </c>
      <c r="Y4247" t="s">
        <v>629</v>
      </c>
    </row>
    <row r="4248" spans="1:25" x14ac:dyDescent="0.2">
      <c r="A4248" t="s">
        <v>6269</v>
      </c>
      <c r="B4248" t="s">
        <v>3787</v>
      </c>
      <c r="C4248" t="s">
        <v>6615</v>
      </c>
      <c r="D4248" t="s">
        <v>583</v>
      </c>
      <c r="E4248" t="s">
        <v>602</v>
      </c>
      <c r="F4248" t="s">
        <v>5606</v>
      </c>
      <c r="G4248" t="s">
        <v>628</v>
      </c>
      <c r="H4248" t="s">
        <v>459</v>
      </c>
      <c r="I4248" t="s">
        <v>494</v>
      </c>
      <c r="J4248" t="s">
        <v>48</v>
      </c>
      <c r="K4248" t="s">
        <v>596</v>
      </c>
      <c r="L4248" t="s">
        <v>39</v>
      </c>
      <c r="M4248">
        <v>7200000</v>
      </c>
      <c r="N4248">
        <v>-7200000</v>
      </c>
      <c r="O4248">
        <v>0</v>
      </c>
      <c r="P4248">
        <v>0</v>
      </c>
      <c r="Q4248" t="s">
        <v>908</v>
      </c>
      <c r="R4248" t="s">
        <v>6616</v>
      </c>
      <c r="S4248" t="s">
        <v>588</v>
      </c>
      <c r="T4248" t="s">
        <v>588</v>
      </c>
      <c r="U4248" t="s">
        <v>588</v>
      </c>
      <c r="V4248" t="s">
        <v>588</v>
      </c>
      <c r="W4248" t="s">
        <v>588</v>
      </c>
      <c r="X4248" t="str">
        <f t="shared" si="66"/>
        <v>Inversión</v>
      </c>
      <c r="Y4248" t="s">
        <v>628</v>
      </c>
    </row>
    <row r="4249" spans="1:25" x14ac:dyDescent="0.2">
      <c r="A4249" t="s">
        <v>6269</v>
      </c>
      <c r="B4249" t="s">
        <v>3787</v>
      </c>
      <c r="C4249" t="s">
        <v>6615</v>
      </c>
      <c r="D4249" t="s">
        <v>583</v>
      </c>
      <c r="E4249" t="s">
        <v>602</v>
      </c>
      <c r="F4249" t="s">
        <v>5605</v>
      </c>
      <c r="G4249" t="s">
        <v>627</v>
      </c>
      <c r="H4249" t="s">
        <v>429</v>
      </c>
      <c r="I4249" t="s">
        <v>483</v>
      </c>
      <c r="J4249" t="s">
        <v>37</v>
      </c>
      <c r="K4249" t="s">
        <v>586</v>
      </c>
      <c r="L4249" t="s">
        <v>39</v>
      </c>
      <c r="M4249">
        <v>7200000</v>
      </c>
      <c r="N4249">
        <v>-7200000</v>
      </c>
      <c r="O4249">
        <v>0</v>
      </c>
      <c r="P4249">
        <v>0</v>
      </c>
      <c r="Q4249" t="s">
        <v>908</v>
      </c>
      <c r="R4249" t="s">
        <v>6616</v>
      </c>
      <c r="S4249" t="s">
        <v>588</v>
      </c>
      <c r="T4249" t="s">
        <v>588</v>
      </c>
      <c r="U4249" t="s">
        <v>588</v>
      </c>
      <c r="V4249" t="s">
        <v>588</v>
      </c>
      <c r="W4249" t="s">
        <v>588</v>
      </c>
      <c r="X4249" t="str">
        <f t="shared" si="66"/>
        <v>Inversión</v>
      </c>
      <c r="Y4249" t="s">
        <v>627</v>
      </c>
    </row>
    <row r="4250" spans="1:25" x14ac:dyDescent="0.2">
      <c r="A4250" t="s">
        <v>6269</v>
      </c>
      <c r="B4250" t="s">
        <v>3787</v>
      </c>
      <c r="C4250" t="s">
        <v>6615</v>
      </c>
      <c r="D4250" t="s">
        <v>583</v>
      </c>
      <c r="E4250" t="s">
        <v>602</v>
      </c>
      <c r="F4250" t="s">
        <v>3144</v>
      </c>
      <c r="G4250" t="s">
        <v>585</v>
      </c>
      <c r="H4250" t="s">
        <v>594</v>
      </c>
      <c r="I4250" t="s">
        <v>595</v>
      </c>
      <c r="J4250" t="s">
        <v>48</v>
      </c>
      <c r="K4250" t="s">
        <v>596</v>
      </c>
      <c r="L4250" t="s">
        <v>39</v>
      </c>
      <c r="M4250">
        <v>100800000</v>
      </c>
      <c r="N4250">
        <v>-100800000</v>
      </c>
      <c r="O4250">
        <v>0</v>
      </c>
      <c r="P4250">
        <v>0</v>
      </c>
      <c r="Q4250" t="s">
        <v>908</v>
      </c>
      <c r="R4250" t="s">
        <v>6616</v>
      </c>
      <c r="S4250" t="s">
        <v>588</v>
      </c>
      <c r="T4250" t="s">
        <v>588</v>
      </c>
      <c r="U4250" t="s">
        <v>588</v>
      </c>
      <c r="V4250" t="s">
        <v>588</v>
      </c>
      <c r="W4250" t="s">
        <v>588</v>
      </c>
      <c r="X4250" t="str">
        <f t="shared" si="66"/>
        <v>Funcionamiento</v>
      </c>
      <c r="Y4250" t="s">
        <v>585</v>
      </c>
    </row>
    <row r="4251" spans="1:25" x14ac:dyDescent="0.2">
      <c r="A4251" t="s">
        <v>6269</v>
      </c>
      <c r="B4251" t="s">
        <v>3787</v>
      </c>
      <c r="C4251" t="s">
        <v>6615</v>
      </c>
      <c r="D4251" t="s">
        <v>583</v>
      </c>
      <c r="E4251" t="s">
        <v>602</v>
      </c>
      <c r="F4251" t="s">
        <v>3087</v>
      </c>
      <c r="G4251" t="s">
        <v>626</v>
      </c>
      <c r="H4251" t="s">
        <v>197</v>
      </c>
      <c r="I4251" t="s">
        <v>155</v>
      </c>
      <c r="J4251" t="s">
        <v>48</v>
      </c>
      <c r="K4251" t="s">
        <v>596</v>
      </c>
      <c r="L4251" t="s">
        <v>39</v>
      </c>
      <c r="M4251">
        <v>249063697</v>
      </c>
      <c r="N4251">
        <v>-249063697</v>
      </c>
      <c r="O4251">
        <v>0</v>
      </c>
      <c r="P4251">
        <v>0</v>
      </c>
      <c r="Q4251" t="s">
        <v>908</v>
      </c>
      <c r="R4251" t="s">
        <v>6616</v>
      </c>
      <c r="S4251" t="s">
        <v>588</v>
      </c>
      <c r="T4251" t="s">
        <v>588</v>
      </c>
      <c r="U4251" t="s">
        <v>588</v>
      </c>
      <c r="V4251" t="s">
        <v>588</v>
      </c>
      <c r="W4251" t="s">
        <v>588</v>
      </c>
      <c r="X4251" t="str">
        <f t="shared" si="66"/>
        <v>Inversión</v>
      </c>
      <c r="Y4251" t="s">
        <v>626</v>
      </c>
    </row>
    <row r="4252" spans="1:25" x14ac:dyDescent="0.2">
      <c r="A4252" t="s">
        <v>6269</v>
      </c>
      <c r="B4252" t="s">
        <v>3787</v>
      </c>
      <c r="C4252" t="s">
        <v>6615</v>
      </c>
      <c r="D4252" t="s">
        <v>583</v>
      </c>
      <c r="E4252" t="s">
        <v>602</v>
      </c>
      <c r="F4252" t="s">
        <v>3740</v>
      </c>
      <c r="G4252" t="s">
        <v>629</v>
      </c>
      <c r="H4252" t="s">
        <v>380</v>
      </c>
      <c r="I4252" t="s">
        <v>504</v>
      </c>
      <c r="J4252" t="s">
        <v>48</v>
      </c>
      <c r="K4252" t="s">
        <v>596</v>
      </c>
      <c r="L4252" t="s">
        <v>39</v>
      </c>
      <c r="M4252">
        <v>31680000</v>
      </c>
      <c r="N4252">
        <v>-31680000</v>
      </c>
      <c r="O4252">
        <v>0</v>
      </c>
      <c r="P4252">
        <v>0</v>
      </c>
      <c r="Q4252" t="s">
        <v>908</v>
      </c>
      <c r="R4252" t="s">
        <v>6616</v>
      </c>
      <c r="S4252" t="s">
        <v>588</v>
      </c>
      <c r="T4252" t="s">
        <v>588</v>
      </c>
      <c r="U4252" t="s">
        <v>588</v>
      </c>
      <c r="V4252" t="s">
        <v>588</v>
      </c>
      <c r="W4252" t="s">
        <v>588</v>
      </c>
      <c r="X4252" t="str">
        <f t="shared" si="66"/>
        <v>Inversión</v>
      </c>
      <c r="Y4252" t="s">
        <v>629</v>
      </c>
    </row>
    <row r="4253" spans="1:25" x14ac:dyDescent="0.2">
      <c r="A4253" t="s">
        <v>6269</v>
      </c>
      <c r="B4253" t="s">
        <v>3787</v>
      </c>
      <c r="C4253" t="s">
        <v>6615</v>
      </c>
      <c r="D4253" t="s">
        <v>583</v>
      </c>
      <c r="E4253" t="s">
        <v>602</v>
      </c>
      <c r="F4253" t="s">
        <v>3740</v>
      </c>
      <c r="G4253" t="s">
        <v>629</v>
      </c>
      <c r="H4253" t="s">
        <v>394</v>
      </c>
      <c r="I4253" t="s">
        <v>512</v>
      </c>
      <c r="J4253" t="s">
        <v>48</v>
      </c>
      <c r="K4253" t="s">
        <v>596</v>
      </c>
      <c r="L4253" t="s">
        <v>39</v>
      </c>
      <c r="M4253">
        <v>31680000</v>
      </c>
      <c r="N4253">
        <v>-31680000</v>
      </c>
      <c r="O4253">
        <v>0</v>
      </c>
      <c r="P4253">
        <v>0</v>
      </c>
      <c r="Q4253" t="s">
        <v>908</v>
      </c>
      <c r="R4253" t="s">
        <v>6616</v>
      </c>
      <c r="S4253" t="s">
        <v>588</v>
      </c>
      <c r="T4253" t="s">
        <v>588</v>
      </c>
      <c r="U4253" t="s">
        <v>588</v>
      </c>
      <c r="V4253" t="s">
        <v>588</v>
      </c>
      <c r="W4253" t="s">
        <v>588</v>
      </c>
      <c r="X4253" t="str">
        <f t="shared" si="66"/>
        <v>Inversión</v>
      </c>
      <c r="Y4253" t="s">
        <v>629</v>
      </c>
    </row>
    <row r="4254" spans="1:25" x14ac:dyDescent="0.2">
      <c r="A4254" t="s">
        <v>6269</v>
      </c>
      <c r="B4254" t="s">
        <v>3787</v>
      </c>
      <c r="C4254" t="s">
        <v>6615</v>
      </c>
      <c r="D4254" t="s">
        <v>583</v>
      </c>
      <c r="E4254" t="s">
        <v>602</v>
      </c>
      <c r="F4254" t="s">
        <v>3740</v>
      </c>
      <c r="G4254" t="s">
        <v>629</v>
      </c>
      <c r="H4254" t="s">
        <v>391</v>
      </c>
      <c r="I4254" t="s">
        <v>511</v>
      </c>
      <c r="J4254" t="s">
        <v>48</v>
      </c>
      <c r="K4254" t="s">
        <v>596</v>
      </c>
      <c r="L4254" t="s">
        <v>39</v>
      </c>
      <c r="M4254">
        <v>31680000</v>
      </c>
      <c r="N4254">
        <v>-31680000</v>
      </c>
      <c r="O4254">
        <v>0</v>
      </c>
      <c r="P4254">
        <v>0</v>
      </c>
      <c r="Q4254" t="s">
        <v>908</v>
      </c>
      <c r="R4254" t="s">
        <v>6616</v>
      </c>
      <c r="S4254" t="s">
        <v>588</v>
      </c>
      <c r="T4254" t="s">
        <v>588</v>
      </c>
      <c r="U4254" t="s">
        <v>588</v>
      </c>
      <c r="V4254" t="s">
        <v>588</v>
      </c>
      <c r="W4254" t="s">
        <v>588</v>
      </c>
      <c r="X4254" t="str">
        <f t="shared" si="66"/>
        <v>Inversión</v>
      </c>
      <c r="Y4254" t="s">
        <v>629</v>
      </c>
    </row>
    <row r="4255" spans="1:25" x14ac:dyDescent="0.2">
      <c r="A4255" t="s">
        <v>6269</v>
      </c>
      <c r="B4255" t="s">
        <v>3787</v>
      </c>
      <c r="C4255" t="s">
        <v>6615</v>
      </c>
      <c r="D4255" t="s">
        <v>583</v>
      </c>
      <c r="E4255" t="s">
        <v>602</v>
      </c>
      <c r="F4255" t="s">
        <v>5604</v>
      </c>
      <c r="G4255" t="s">
        <v>625</v>
      </c>
      <c r="H4255" t="s">
        <v>395</v>
      </c>
      <c r="I4255" t="s">
        <v>506</v>
      </c>
      <c r="J4255" t="s">
        <v>48</v>
      </c>
      <c r="K4255" t="s">
        <v>596</v>
      </c>
      <c r="L4255" t="s">
        <v>39</v>
      </c>
      <c r="M4255">
        <v>158400000</v>
      </c>
      <c r="N4255">
        <v>-158400000</v>
      </c>
      <c r="O4255">
        <v>0</v>
      </c>
      <c r="P4255">
        <v>0</v>
      </c>
      <c r="Q4255" t="s">
        <v>908</v>
      </c>
      <c r="R4255" t="s">
        <v>6616</v>
      </c>
      <c r="S4255" t="s">
        <v>588</v>
      </c>
      <c r="T4255" t="s">
        <v>588</v>
      </c>
      <c r="U4255" t="s">
        <v>588</v>
      </c>
      <c r="V4255" t="s">
        <v>588</v>
      </c>
      <c r="W4255" t="s">
        <v>588</v>
      </c>
      <c r="X4255" t="str">
        <f t="shared" si="66"/>
        <v>Inversión</v>
      </c>
      <c r="Y4255" t="s">
        <v>625</v>
      </c>
    </row>
    <row r="4256" spans="1:25" x14ac:dyDescent="0.2">
      <c r="A4256" t="s">
        <v>5837</v>
      </c>
      <c r="B4256" t="s">
        <v>3787</v>
      </c>
      <c r="C4256" t="s">
        <v>6617</v>
      </c>
      <c r="D4256" t="s">
        <v>583</v>
      </c>
      <c r="E4256" t="s">
        <v>602</v>
      </c>
      <c r="F4256" t="s">
        <v>3740</v>
      </c>
      <c r="G4256" t="s">
        <v>629</v>
      </c>
      <c r="H4256" t="s">
        <v>391</v>
      </c>
      <c r="I4256" t="s">
        <v>511</v>
      </c>
      <c r="J4256" t="s">
        <v>48</v>
      </c>
      <c r="K4256" t="s">
        <v>596</v>
      </c>
      <c r="L4256" t="s">
        <v>39</v>
      </c>
      <c r="M4256">
        <v>14498000</v>
      </c>
      <c r="N4256">
        <v>-14498000</v>
      </c>
      <c r="O4256">
        <v>0</v>
      </c>
      <c r="P4256">
        <v>0</v>
      </c>
      <c r="Q4256" t="s">
        <v>909</v>
      </c>
      <c r="R4256" t="s">
        <v>4086</v>
      </c>
      <c r="S4256" t="s">
        <v>588</v>
      </c>
      <c r="T4256" t="s">
        <v>588</v>
      </c>
      <c r="U4256" t="s">
        <v>588</v>
      </c>
      <c r="V4256" t="s">
        <v>588</v>
      </c>
      <c r="W4256" t="s">
        <v>588</v>
      </c>
      <c r="X4256" t="str">
        <f t="shared" si="66"/>
        <v>Inversión</v>
      </c>
      <c r="Y4256" t="s">
        <v>629</v>
      </c>
    </row>
    <row r="4257" spans="1:25" x14ac:dyDescent="0.2">
      <c r="A4257" t="s">
        <v>5837</v>
      </c>
      <c r="B4257" t="s">
        <v>3787</v>
      </c>
      <c r="C4257" t="s">
        <v>6617</v>
      </c>
      <c r="D4257" t="s">
        <v>583</v>
      </c>
      <c r="E4257" t="s">
        <v>602</v>
      </c>
      <c r="F4257" t="s">
        <v>3740</v>
      </c>
      <c r="G4257" t="s">
        <v>629</v>
      </c>
      <c r="H4257" t="s">
        <v>380</v>
      </c>
      <c r="I4257" t="s">
        <v>504</v>
      </c>
      <c r="J4257" t="s">
        <v>48</v>
      </c>
      <c r="K4257" t="s">
        <v>596</v>
      </c>
      <c r="L4257" t="s">
        <v>39</v>
      </c>
      <c r="M4257">
        <v>14498000</v>
      </c>
      <c r="N4257">
        <v>-14498000</v>
      </c>
      <c r="O4257">
        <v>0</v>
      </c>
      <c r="P4257">
        <v>0</v>
      </c>
      <c r="Q4257" t="s">
        <v>909</v>
      </c>
      <c r="R4257" t="s">
        <v>4086</v>
      </c>
      <c r="S4257" t="s">
        <v>588</v>
      </c>
      <c r="T4257" t="s">
        <v>588</v>
      </c>
      <c r="U4257" t="s">
        <v>588</v>
      </c>
      <c r="V4257" t="s">
        <v>588</v>
      </c>
      <c r="W4257" t="s">
        <v>588</v>
      </c>
      <c r="X4257" t="str">
        <f t="shared" si="66"/>
        <v>Inversión</v>
      </c>
      <c r="Y4257" t="s">
        <v>629</v>
      </c>
    </row>
    <row r="4258" spans="1:25" x14ac:dyDescent="0.2">
      <c r="A4258" t="s">
        <v>5837</v>
      </c>
      <c r="B4258" t="s">
        <v>3787</v>
      </c>
      <c r="C4258" t="s">
        <v>6617</v>
      </c>
      <c r="D4258" t="s">
        <v>583</v>
      </c>
      <c r="E4258" t="s">
        <v>602</v>
      </c>
      <c r="F4258" t="s">
        <v>3740</v>
      </c>
      <c r="G4258" t="s">
        <v>629</v>
      </c>
      <c r="H4258" t="s">
        <v>394</v>
      </c>
      <c r="I4258" t="s">
        <v>512</v>
      </c>
      <c r="J4258" t="s">
        <v>48</v>
      </c>
      <c r="K4258" t="s">
        <v>596</v>
      </c>
      <c r="L4258" t="s">
        <v>39</v>
      </c>
      <c r="M4258">
        <v>14498000</v>
      </c>
      <c r="N4258">
        <v>-14498000</v>
      </c>
      <c r="O4258">
        <v>0</v>
      </c>
      <c r="P4258">
        <v>0</v>
      </c>
      <c r="Q4258" t="s">
        <v>909</v>
      </c>
      <c r="R4258" t="s">
        <v>4086</v>
      </c>
      <c r="S4258" t="s">
        <v>588</v>
      </c>
      <c r="T4258" t="s">
        <v>588</v>
      </c>
      <c r="U4258" t="s">
        <v>588</v>
      </c>
      <c r="V4258" t="s">
        <v>588</v>
      </c>
      <c r="W4258" t="s">
        <v>588</v>
      </c>
      <c r="X4258" t="str">
        <f t="shared" si="66"/>
        <v>Inversión</v>
      </c>
      <c r="Y4258" t="s">
        <v>629</v>
      </c>
    </row>
    <row r="4259" spans="1:25" x14ac:dyDescent="0.2">
      <c r="A4259" t="s">
        <v>5837</v>
      </c>
      <c r="B4259" t="s">
        <v>3787</v>
      </c>
      <c r="C4259" t="s">
        <v>6617</v>
      </c>
      <c r="D4259" t="s">
        <v>583</v>
      </c>
      <c r="E4259" t="s">
        <v>602</v>
      </c>
      <c r="F4259" t="s">
        <v>3087</v>
      </c>
      <c r="G4259" t="s">
        <v>626</v>
      </c>
      <c r="H4259" t="s">
        <v>197</v>
      </c>
      <c r="I4259" t="s">
        <v>155</v>
      </c>
      <c r="J4259" t="s">
        <v>48</v>
      </c>
      <c r="K4259" t="s">
        <v>596</v>
      </c>
      <c r="L4259" t="s">
        <v>39</v>
      </c>
      <c r="M4259">
        <v>227085688</v>
      </c>
      <c r="N4259">
        <v>-227085688</v>
      </c>
      <c r="O4259">
        <v>0</v>
      </c>
      <c r="P4259">
        <v>0</v>
      </c>
      <c r="Q4259" t="s">
        <v>909</v>
      </c>
      <c r="R4259" t="s">
        <v>4086</v>
      </c>
      <c r="S4259" t="s">
        <v>588</v>
      </c>
      <c r="T4259" t="s">
        <v>588</v>
      </c>
      <c r="U4259" t="s">
        <v>588</v>
      </c>
      <c r="V4259" t="s">
        <v>588</v>
      </c>
      <c r="W4259" t="s">
        <v>588</v>
      </c>
      <c r="X4259" t="str">
        <f t="shared" si="66"/>
        <v>Inversión</v>
      </c>
      <c r="Y4259" t="s">
        <v>626</v>
      </c>
    </row>
    <row r="4260" spans="1:25" x14ac:dyDescent="0.2">
      <c r="A4260" t="s">
        <v>5837</v>
      </c>
      <c r="B4260" t="s">
        <v>3787</v>
      </c>
      <c r="C4260" t="s">
        <v>6617</v>
      </c>
      <c r="D4260" t="s">
        <v>583</v>
      </c>
      <c r="E4260" t="s">
        <v>602</v>
      </c>
      <c r="F4260" t="s">
        <v>3144</v>
      </c>
      <c r="G4260" t="s">
        <v>585</v>
      </c>
      <c r="H4260" t="s">
        <v>863</v>
      </c>
      <c r="I4260" t="s">
        <v>864</v>
      </c>
      <c r="J4260" t="s">
        <v>48</v>
      </c>
      <c r="K4260" t="s">
        <v>596</v>
      </c>
      <c r="L4260" t="s">
        <v>39</v>
      </c>
      <c r="M4260">
        <v>256021500</v>
      </c>
      <c r="N4260">
        <v>-256021500</v>
      </c>
      <c r="O4260">
        <v>0</v>
      </c>
      <c r="P4260">
        <v>0</v>
      </c>
      <c r="Q4260" t="s">
        <v>909</v>
      </c>
      <c r="R4260" t="s">
        <v>4086</v>
      </c>
      <c r="S4260" t="s">
        <v>588</v>
      </c>
      <c r="T4260" t="s">
        <v>588</v>
      </c>
      <c r="U4260" t="s">
        <v>588</v>
      </c>
      <c r="V4260" t="s">
        <v>588</v>
      </c>
      <c r="W4260" t="s">
        <v>588</v>
      </c>
      <c r="X4260" t="str">
        <f t="shared" si="66"/>
        <v>Funcionamiento</v>
      </c>
      <c r="Y4260" t="s">
        <v>585</v>
      </c>
    </row>
    <row r="4261" spans="1:25" x14ac:dyDescent="0.2">
      <c r="A4261" t="s">
        <v>5837</v>
      </c>
      <c r="B4261" t="s">
        <v>3787</v>
      </c>
      <c r="C4261" t="s">
        <v>6617</v>
      </c>
      <c r="D4261" t="s">
        <v>583</v>
      </c>
      <c r="E4261" t="s">
        <v>602</v>
      </c>
      <c r="F4261" t="s">
        <v>5606</v>
      </c>
      <c r="G4261" t="s">
        <v>628</v>
      </c>
      <c r="H4261" t="s">
        <v>459</v>
      </c>
      <c r="I4261" t="s">
        <v>494</v>
      </c>
      <c r="J4261" t="s">
        <v>48</v>
      </c>
      <c r="K4261" t="s">
        <v>596</v>
      </c>
      <c r="L4261" t="s">
        <v>39</v>
      </c>
      <c r="M4261">
        <v>1977000</v>
      </c>
      <c r="N4261">
        <v>-1977000</v>
      </c>
      <c r="O4261">
        <v>0</v>
      </c>
      <c r="P4261">
        <v>0</v>
      </c>
      <c r="Q4261" t="s">
        <v>909</v>
      </c>
      <c r="R4261" t="s">
        <v>4086</v>
      </c>
      <c r="S4261" t="s">
        <v>588</v>
      </c>
      <c r="T4261" t="s">
        <v>588</v>
      </c>
      <c r="U4261" t="s">
        <v>588</v>
      </c>
      <c r="V4261" t="s">
        <v>588</v>
      </c>
      <c r="W4261" t="s">
        <v>588</v>
      </c>
      <c r="X4261" t="str">
        <f t="shared" si="66"/>
        <v>Inversión</v>
      </c>
      <c r="Y4261" t="s">
        <v>628</v>
      </c>
    </row>
    <row r="4262" spans="1:25" x14ac:dyDescent="0.2">
      <c r="A4262" t="s">
        <v>5837</v>
      </c>
      <c r="B4262" t="s">
        <v>3787</v>
      </c>
      <c r="C4262" t="s">
        <v>6617</v>
      </c>
      <c r="D4262" t="s">
        <v>583</v>
      </c>
      <c r="E4262" t="s">
        <v>602</v>
      </c>
      <c r="F4262" t="s">
        <v>3740</v>
      </c>
      <c r="G4262" t="s">
        <v>629</v>
      </c>
      <c r="H4262" t="s">
        <v>366</v>
      </c>
      <c r="I4262" t="s">
        <v>507</v>
      </c>
      <c r="J4262" t="s">
        <v>48</v>
      </c>
      <c r="K4262" t="s">
        <v>596</v>
      </c>
      <c r="L4262" t="s">
        <v>39</v>
      </c>
      <c r="M4262">
        <v>14498000</v>
      </c>
      <c r="N4262">
        <v>-14498000</v>
      </c>
      <c r="O4262">
        <v>0</v>
      </c>
      <c r="P4262">
        <v>0</v>
      </c>
      <c r="Q4262" t="s">
        <v>909</v>
      </c>
      <c r="R4262" t="s">
        <v>4086</v>
      </c>
      <c r="S4262" t="s">
        <v>588</v>
      </c>
      <c r="T4262" t="s">
        <v>588</v>
      </c>
      <c r="U4262" t="s">
        <v>588</v>
      </c>
      <c r="V4262" t="s">
        <v>588</v>
      </c>
      <c r="W4262" t="s">
        <v>588</v>
      </c>
      <c r="X4262" t="str">
        <f t="shared" si="66"/>
        <v>Inversión</v>
      </c>
      <c r="Y4262" t="s">
        <v>629</v>
      </c>
    </row>
    <row r="4263" spans="1:25" x14ac:dyDescent="0.2">
      <c r="A4263" t="s">
        <v>5837</v>
      </c>
      <c r="B4263" t="s">
        <v>3787</v>
      </c>
      <c r="C4263" t="s">
        <v>6617</v>
      </c>
      <c r="D4263" t="s">
        <v>583</v>
      </c>
      <c r="E4263" t="s">
        <v>602</v>
      </c>
      <c r="F4263" t="s">
        <v>5604</v>
      </c>
      <c r="G4263" t="s">
        <v>625</v>
      </c>
      <c r="H4263" t="s">
        <v>395</v>
      </c>
      <c r="I4263" t="s">
        <v>506</v>
      </c>
      <c r="J4263" t="s">
        <v>48</v>
      </c>
      <c r="K4263" t="s">
        <v>596</v>
      </c>
      <c r="L4263" t="s">
        <v>39</v>
      </c>
      <c r="M4263">
        <v>72490000</v>
      </c>
      <c r="N4263">
        <v>-72490000</v>
      </c>
      <c r="O4263">
        <v>0</v>
      </c>
      <c r="P4263">
        <v>0</v>
      </c>
      <c r="Q4263" t="s">
        <v>909</v>
      </c>
      <c r="R4263" t="s">
        <v>4086</v>
      </c>
      <c r="S4263" t="s">
        <v>588</v>
      </c>
      <c r="T4263" t="s">
        <v>588</v>
      </c>
      <c r="U4263" t="s">
        <v>588</v>
      </c>
      <c r="V4263" t="s">
        <v>588</v>
      </c>
      <c r="W4263" t="s">
        <v>588</v>
      </c>
      <c r="X4263" t="str">
        <f t="shared" si="66"/>
        <v>Inversión</v>
      </c>
      <c r="Y4263" t="s">
        <v>625</v>
      </c>
    </row>
    <row r="4264" spans="1:25" x14ac:dyDescent="0.2">
      <c r="A4264" t="s">
        <v>5837</v>
      </c>
      <c r="B4264" t="s">
        <v>3787</v>
      </c>
      <c r="C4264" t="s">
        <v>6617</v>
      </c>
      <c r="D4264" t="s">
        <v>583</v>
      </c>
      <c r="E4264" t="s">
        <v>602</v>
      </c>
      <c r="F4264" t="s">
        <v>3740</v>
      </c>
      <c r="G4264" t="s">
        <v>629</v>
      </c>
      <c r="H4264" t="s">
        <v>196</v>
      </c>
      <c r="I4264" t="s">
        <v>153</v>
      </c>
      <c r="J4264" t="s">
        <v>48</v>
      </c>
      <c r="K4264" t="s">
        <v>596</v>
      </c>
      <c r="L4264" t="s">
        <v>39</v>
      </c>
      <c r="M4264">
        <v>14498000</v>
      </c>
      <c r="N4264">
        <v>-14498000</v>
      </c>
      <c r="O4264">
        <v>0</v>
      </c>
      <c r="P4264">
        <v>0</v>
      </c>
      <c r="Q4264" t="s">
        <v>909</v>
      </c>
      <c r="R4264" t="s">
        <v>4086</v>
      </c>
      <c r="S4264" t="s">
        <v>588</v>
      </c>
      <c r="T4264" t="s">
        <v>588</v>
      </c>
      <c r="U4264" t="s">
        <v>588</v>
      </c>
      <c r="V4264" t="s">
        <v>588</v>
      </c>
      <c r="W4264" t="s">
        <v>588</v>
      </c>
      <c r="X4264" t="str">
        <f t="shared" si="66"/>
        <v>Inversión</v>
      </c>
      <c r="Y4264" t="s">
        <v>629</v>
      </c>
    </row>
    <row r="4265" spans="1:25" x14ac:dyDescent="0.2">
      <c r="A4265" t="s">
        <v>6068</v>
      </c>
      <c r="B4265" t="s">
        <v>3787</v>
      </c>
      <c r="C4265" t="s">
        <v>6618</v>
      </c>
      <c r="D4265" t="s">
        <v>583</v>
      </c>
      <c r="E4265" t="s">
        <v>644</v>
      </c>
      <c r="F4265" t="s">
        <v>5604</v>
      </c>
      <c r="G4265" t="s">
        <v>625</v>
      </c>
      <c r="H4265" t="s">
        <v>395</v>
      </c>
      <c r="I4265" t="s">
        <v>506</v>
      </c>
      <c r="J4265" t="s">
        <v>48</v>
      </c>
      <c r="K4265" t="s">
        <v>596</v>
      </c>
      <c r="L4265" t="s">
        <v>39</v>
      </c>
      <c r="M4265">
        <v>154769547</v>
      </c>
      <c r="N4265">
        <v>-154769547</v>
      </c>
      <c r="O4265">
        <v>0</v>
      </c>
      <c r="P4265">
        <v>0</v>
      </c>
      <c r="Q4265" t="s">
        <v>910</v>
      </c>
      <c r="R4265" t="s">
        <v>6619</v>
      </c>
      <c r="S4265" t="s">
        <v>588</v>
      </c>
      <c r="T4265" t="s">
        <v>588</v>
      </c>
      <c r="U4265" t="s">
        <v>588</v>
      </c>
      <c r="V4265" t="s">
        <v>588</v>
      </c>
      <c r="W4265" t="s">
        <v>588</v>
      </c>
      <c r="X4265" t="str">
        <f t="shared" si="66"/>
        <v>Inversión</v>
      </c>
      <c r="Y4265" t="s">
        <v>625</v>
      </c>
    </row>
    <row r="4266" spans="1:25" x14ac:dyDescent="0.2">
      <c r="A4266" t="s">
        <v>6068</v>
      </c>
      <c r="B4266" t="s">
        <v>3787</v>
      </c>
      <c r="C4266" t="s">
        <v>6618</v>
      </c>
      <c r="D4266" t="s">
        <v>583</v>
      </c>
      <c r="E4266" t="s">
        <v>644</v>
      </c>
      <c r="F4266" t="s">
        <v>3087</v>
      </c>
      <c r="G4266" t="s">
        <v>626</v>
      </c>
      <c r="H4266" t="s">
        <v>197</v>
      </c>
      <c r="I4266" t="s">
        <v>155</v>
      </c>
      <c r="J4266" t="s">
        <v>48</v>
      </c>
      <c r="K4266" t="s">
        <v>596</v>
      </c>
      <c r="L4266" t="s">
        <v>39</v>
      </c>
      <c r="M4266">
        <v>206793856</v>
      </c>
      <c r="N4266">
        <v>-206793856</v>
      </c>
      <c r="O4266">
        <v>0</v>
      </c>
      <c r="P4266">
        <v>0</v>
      </c>
      <c r="Q4266" t="s">
        <v>910</v>
      </c>
      <c r="R4266" t="s">
        <v>6619</v>
      </c>
      <c r="S4266" t="s">
        <v>588</v>
      </c>
      <c r="T4266" t="s">
        <v>588</v>
      </c>
      <c r="U4266" t="s">
        <v>588</v>
      </c>
      <c r="V4266" t="s">
        <v>588</v>
      </c>
      <c r="W4266" t="s">
        <v>588</v>
      </c>
      <c r="X4266" t="str">
        <f t="shared" si="66"/>
        <v>Inversión</v>
      </c>
      <c r="Y4266" t="s">
        <v>626</v>
      </c>
    </row>
    <row r="4267" spans="1:25" x14ac:dyDescent="0.2">
      <c r="A4267" t="s">
        <v>6068</v>
      </c>
      <c r="B4267" t="s">
        <v>3787</v>
      </c>
      <c r="C4267" t="s">
        <v>6618</v>
      </c>
      <c r="D4267" t="s">
        <v>583</v>
      </c>
      <c r="E4267" t="s">
        <v>644</v>
      </c>
      <c r="F4267" t="s">
        <v>5605</v>
      </c>
      <c r="G4267" t="s">
        <v>627</v>
      </c>
      <c r="H4267" t="s">
        <v>429</v>
      </c>
      <c r="I4267" t="s">
        <v>483</v>
      </c>
      <c r="J4267" t="s">
        <v>37</v>
      </c>
      <c r="K4267" t="s">
        <v>586</v>
      </c>
      <c r="L4267" t="s">
        <v>39</v>
      </c>
      <c r="M4267">
        <v>68900000</v>
      </c>
      <c r="N4267">
        <v>-68900000</v>
      </c>
      <c r="O4267">
        <v>0</v>
      </c>
      <c r="P4267">
        <v>0</v>
      </c>
      <c r="Q4267" t="s">
        <v>910</v>
      </c>
      <c r="R4267" t="s">
        <v>6619</v>
      </c>
      <c r="S4267" t="s">
        <v>588</v>
      </c>
      <c r="T4267" t="s">
        <v>588</v>
      </c>
      <c r="U4267" t="s">
        <v>588</v>
      </c>
      <c r="V4267" t="s">
        <v>588</v>
      </c>
      <c r="W4267" t="s">
        <v>588</v>
      </c>
      <c r="X4267" t="str">
        <f t="shared" si="66"/>
        <v>Inversión</v>
      </c>
      <c r="Y4267" t="s">
        <v>627</v>
      </c>
    </row>
    <row r="4268" spans="1:25" x14ac:dyDescent="0.2">
      <c r="A4268" t="s">
        <v>6068</v>
      </c>
      <c r="B4268" t="s">
        <v>3787</v>
      </c>
      <c r="C4268" t="s">
        <v>6618</v>
      </c>
      <c r="D4268" t="s">
        <v>583</v>
      </c>
      <c r="E4268" t="s">
        <v>644</v>
      </c>
      <c r="F4268" t="s">
        <v>3740</v>
      </c>
      <c r="G4268" t="s">
        <v>629</v>
      </c>
      <c r="H4268" t="s">
        <v>196</v>
      </c>
      <c r="I4268" t="s">
        <v>153</v>
      </c>
      <c r="J4268" t="s">
        <v>48</v>
      </c>
      <c r="K4268" t="s">
        <v>596</v>
      </c>
      <c r="L4268" t="s">
        <v>39</v>
      </c>
      <c r="M4268">
        <v>103789082</v>
      </c>
      <c r="N4268">
        <v>-103789082</v>
      </c>
      <c r="O4268">
        <v>0</v>
      </c>
      <c r="P4268">
        <v>0</v>
      </c>
      <c r="Q4268" t="s">
        <v>910</v>
      </c>
      <c r="R4268" t="s">
        <v>6619</v>
      </c>
      <c r="S4268" t="s">
        <v>588</v>
      </c>
      <c r="T4268" t="s">
        <v>588</v>
      </c>
      <c r="U4268" t="s">
        <v>588</v>
      </c>
      <c r="V4268" t="s">
        <v>588</v>
      </c>
      <c r="W4268" t="s">
        <v>588</v>
      </c>
      <c r="X4268" t="str">
        <f t="shared" si="66"/>
        <v>Inversión</v>
      </c>
      <c r="Y4268" t="s">
        <v>629</v>
      </c>
    </row>
    <row r="4269" spans="1:25" x14ac:dyDescent="0.2">
      <c r="A4269" t="s">
        <v>6068</v>
      </c>
      <c r="B4269" t="s">
        <v>3787</v>
      </c>
      <c r="C4269" t="s">
        <v>6618</v>
      </c>
      <c r="D4269" t="s">
        <v>583</v>
      </c>
      <c r="E4269" t="s">
        <v>644</v>
      </c>
      <c r="F4269" t="s">
        <v>3144</v>
      </c>
      <c r="G4269" t="s">
        <v>585</v>
      </c>
      <c r="H4269" t="s">
        <v>911</v>
      </c>
      <c r="I4269" t="s">
        <v>912</v>
      </c>
      <c r="J4269" t="s">
        <v>48</v>
      </c>
      <c r="K4269" t="s">
        <v>596</v>
      </c>
      <c r="L4269" t="s">
        <v>39</v>
      </c>
      <c r="M4269">
        <v>164000000</v>
      </c>
      <c r="N4269">
        <v>-164000000</v>
      </c>
      <c r="O4269">
        <v>0</v>
      </c>
      <c r="P4269">
        <v>0</v>
      </c>
      <c r="Q4269" t="s">
        <v>910</v>
      </c>
      <c r="R4269" t="s">
        <v>6619</v>
      </c>
      <c r="S4269" t="s">
        <v>588</v>
      </c>
      <c r="T4269" t="s">
        <v>588</v>
      </c>
      <c r="U4269" t="s">
        <v>588</v>
      </c>
      <c r="V4269" t="s">
        <v>588</v>
      </c>
      <c r="W4269" t="s">
        <v>588</v>
      </c>
      <c r="X4269" t="str">
        <f t="shared" si="66"/>
        <v>Funcionamiento</v>
      </c>
      <c r="Y4269" t="s">
        <v>585</v>
      </c>
    </row>
    <row r="4270" spans="1:25" x14ac:dyDescent="0.2">
      <c r="A4270" t="s">
        <v>6068</v>
      </c>
      <c r="B4270" t="s">
        <v>3787</v>
      </c>
      <c r="C4270" t="s">
        <v>6618</v>
      </c>
      <c r="D4270" t="s">
        <v>583</v>
      </c>
      <c r="E4270" t="s">
        <v>644</v>
      </c>
      <c r="F4270" t="s">
        <v>3740</v>
      </c>
      <c r="G4270" t="s">
        <v>629</v>
      </c>
      <c r="H4270" t="s">
        <v>366</v>
      </c>
      <c r="I4270" t="s">
        <v>507</v>
      </c>
      <c r="J4270" t="s">
        <v>48</v>
      </c>
      <c r="K4270" t="s">
        <v>596</v>
      </c>
      <c r="L4270" t="s">
        <v>39</v>
      </c>
      <c r="M4270">
        <v>51894541</v>
      </c>
      <c r="N4270">
        <v>-51894541</v>
      </c>
      <c r="O4270">
        <v>0</v>
      </c>
      <c r="P4270">
        <v>0</v>
      </c>
      <c r="Q4270" t="s">
        <v>910</v>
      </c>
      <c r="R4270" t="s">
        <v>6619</v>
      </c>
      <c r="S4270" t="s">
        <v>588</v>
      </c>
      <c r="T4270" t="s">
        <v>588</v>
      </c>
      <c r="U4270" t="s">
        <v>588</v>
      </c>
      <c r="V4270" t="s">
        <v>588</v>
      </c>
      <c r="W4270" t="s">
        <v>588</v>
      </c>
      <c r="X4270" t="str">
        <f t="shared" si="66"/>
        <v>Inversión</v>
      </c>
      <c r="Y4270" t="s">
        <v>629</v>
      </c>
    </row>
    <row r="4271" spans="1:25" x14ac:dyDescent="0.2">
      <c r="A4271" t="s">
        <v>6068</v>
      </c>
      <c r="B4271" t="s">
        <v>3787</v>
      </c>
      <c r="C4271" t="s">
        <v>6618</v>
      </c>
      <c r="D4271" t="s">
        <v>583</v>
      </c>
      <c r="E4271" t="s">
        <v>644</v>
      </c>
      <c r="F4271" t="s">
        <v>3740</v>
      </c>
      <c r="G4271" t="s">
        <v>629</v>
      </c>
      <c r="H4271" t="s">
        <v>391</v>
      </c>
      <c r="I4271" t="s">
        <v>511</v>
      </c>
      <c r="J4271" t="s">
        <v>48</v>
      </c>
      <c r="K4271" t="s">
        <v>596</v>
      </c>
      <c r="L4271" t="s">
        <v>39</v>
      </c>
      <c r="M4271">
        <v>51894541</v>
      </c>
      <c r="N4271">
        <v>-51894541</v>
      </c>
      <c r="O4271">
        <v>0</v>
      </c>
      <c r="P4271">
        <v>0</v>
      </c>
      <c r="Q4271" t="s">
        <v>910</v>
      </c>
      <c r="R4271" t="s">
        <v>6619</v>
      </c>
      <c r="S4271" t="s">
        <v>588</v>
      </c>
      <c r="T4271" t="s">
        <v>588</v>
      </c>
      <c r="U4271" t="s">
        <v>588</v>
      </c>
      <c r="V4271" t="s">
        <v>588</v>
      </c>
      <c r="W4271" t="s">
        <v>588</v>
      </c>
      <c r="X4271" t="str">
        <f t="shared" si="66"/>
        <v>Inversión</v>
      </c>
      <c r="Y4271" t="s">
        <v>629</v>
      </c>
    </row>
    <row r="4272" spans="1:25" x14ac:dyDescent="0.2">
      <c r="A4272" t="s">
        <v>6068</v>
      </c>
      <c r="B4272" t="s">
        <v>3787</v>
      </c>
      <c r="C4272" t="s">
        <v>6618</v>
      </c>
      <c r="D4272" t="s">
        <v>583</v>
      </c>
      <c r="E4272" t="s">
        <v>644</v>
      </c>
      <c r="F4272" t="s">
        <v>3144</v>
      </c>
      <c r="G4272" t="s">
        <v>585</v>
      </c>
      <c r="H4272" t="s">
        <v>435</v>
      </c>
      <c r="I4272" t="s">
        <v>481</v>
      </c>
      <c r="J4272" t="s">
        <v>37</v>
      </c>
      <c r="K4272" t="s">
        <v>586</v>
      </c>
      <c r="L4272" t="s">
        <v>39</v>
      </c>
      <c r="M4272">
        <v>349713716</v>
      </c>
      <c r="N4272">
        <v>-349713716</v>
      </c>
      <c r="O4272">
        <v>0</v>
      </c>
      <c r="P4272">
        <v>0</v>
      </c>
      <c r="Q4272" t="s">
        <v>910</v>
      </c>
      <c r="R4272" t="s">
        <v>6619</v>
      </c>
      <c r="S4272" t="s">
        <v>588</v>
      </c>
      <c r="T4272" t="s">
        <v>588</v>
      </c>
      <c r="U4272" t="s">
        <v>588</v>
      </c>
      <c r="V4272" t="s">
        <v>588</v>
      </c>
      <c r="W4272" t="s">
        <v>588</v>
      </c>
      <c r="X4272" t="str">
        <f t="shared" si="66"/>
        <v>Inversión</v>
      </c>
      <c r="Y4272" t="s">
        <v>585</v>
      </c>
    </row>
    <row r="4273" spans="1:25" x14ac:dyDescent="0.2">
      <c r="A4273" t="s">
        <v>6068</v>
      </c>
      <c r="B4273" t="s">
        <v>3787</v>
      </c>
      <c r="C4273" t="s">
        <v>6618</v>
      </c>
      <c r="D4273" t="s">
        <v>583</v>
      </c>
      <c r="E4273" t="s">
        <v>644</v>
      </c>
      <c r="F4273" t="s">
        <v>3740</v>
      </c>
      <c r="G4273" t="s">
        <v>629</v>
      </c>
      <c r="H4273" t="s">
        <v>380</v>
      </c>
      <c r="I4273" t="s">
        <v>504</v>
      </c>
      <c r="J4273" t="s">
        <v>48</v>
      </c>
      <c r="K4273" t="s">
        <v>596</v>
      </c>
      <c r="L4273" t="s">
        <v>39</v>
      </c>
      <c r="M4273">
        <v>51894541</v>
      </c>
      <c r="N4273">
        <v>-51894541</v>
      </c>
      <c r="O4273">
        <v>0</v>
      </c>
      <c r="P4273">
        <v>0</v>
      </c>
      <c r="Q4273" t="s">
        <v>910</v>
      </c>
      <c r="R4273" t="s">
        <v>6619</v>
      </c>
      <c r="S4273" t="s">
        <v>588</v>
      </c>
      <c r="T4273" t="s">
        <v>588</v>
      </c>
      <c r="U4273" t="s">
        <v>588</v>
      </c>
      <c r="V4273" t="s">
        <v>588</v>
      </c>
      <c r="W4273" t="s">
        <v>588</v>
      </c>
      <c r="X4273" t="str">
        <f t="shared" si="66"/>
        <v>Inversión</v>
      </c>
      <c r="Y4273" t="s">
        <v>629</v>
      </c>
    </row>
    <row r="4274" spans="1:25" x14ac:dyDescent="0.2">
      <c r="A4274" t="s">
        <v>6068</v>
      </c>
      <c r="B4274" t="s">
        <v>3787</v>
      </c>
      <c r="C4274" t="s">
        <v>6618</v>
      </c>
      <c r="D4274" t="s">
        <v>583</v>
      </c>
      <c r="E4274" t="s">
        <v>644</v>
      </c>
      <c r="F4274" t="s">
        <v>3144</v>
      </c>
      <c r="G4274" t="s">
        <v>585</v>
      </c>
      <c r="H4274" t="s">
        <v>592</v>
      </c>
      <c r="I4274" t="s">
        <v>593</v>
      </c>
      <c r="J4274" t="s">
        <v>48</v>
      </c>
      <c r="K4274" t="s">
        <v>596</v>
      </c>
      <c r="L4274" t="s">
        <v>39</v>
      </c>
      <c r="M4274">
        <v>70000000</v>
      </c>
      <c r="N4274">
        <v>-70000000</v>
      </c>
      <c r="O4274">
        <v>0</v>
      </c>
      <c r="P4274">
        <v>0</v>
      </c>
      <c r="Q4274" t="s">
        <v>910</v>
      </c>
      <c r="R4274" t="s">
        <v>6619</v>
      </c>
      <c r="S4274" t="s">
        <v>588</v>
      </c>
      <c r="T4274" t="s">
        <v>588</v>
      </c>
      <c r="U4274" t="s">
        <v>588</v>
      </c>
      <c r="V4274" t="s">
        <v>588</v>
      </c>
      <c r="W4274" t="s">
        <v>588</v>
      </c>
      <c r="X4274" t="str">
        <f t="shared" si="66"/>
        <v>Funcionamiento</v>
      </c>
      <c r="Y4274" t="s">
        <v>585</v>
      </c>
    </row>
    <row r="4275" spans="1:25" x14ac:dyDescent="0.2">
      <c r="A4275" t="s">
        <v>6620</v>
      </c>
      <c r="B4275" t="s">
        <v>3787</v>
      </c>
      <c r="C4275" t="s">
        <v>6621</v>
      </c>
      <c r="D4275" t="s">
        <v>583</v>
      </c>
      <c r="E4275" t="s">
        <v>584</v>
      </c>
      <c r="F4275" t="s">
        <v>3740</v>
      </c>
      <c r="G4275" t="s">
        <v>629</v>
      </c>
      <c r="H4275" t="s">
        <v>196</v>
      </c>
      <c r="I4275" t="s">
        <v>153</v>
      </c>
      <c r="J4275" t="s">
        <v>37</v>
      </c>
      <c r="K4275" t="s">
        <v>586</v>
      </c>
      <c r="L4275" t="s">
        <v>39</v>
      </c>
      <c r="M4275">
        <v>254463120</v>
      </c>
      <c r="N4275">
        <v>-93026300</v>
      </c>
      <c r="O4275">
        <v>161436820</v>
      </c>
      <c r="P4275">
        <v>0</v>
      </c>
      <c r="Q4275" t="s">
        <v>913</v>
      </c>
      <c r="R4275" t="s">
        <v>6622</v>
      </c>
      <c r="S4275" t="s">
        <v>6623</v>
      </c>
      <c r="T4275" t="s">
        <v>6624</v>
      </c>
      <c r="U4275" t="s">
        <v>11826</v>
      </c>
      <c r="V4275" t="s">
        <v>11827</v>
      </c>
      <c r="W4275" t="s">
        <v>588</v>
      </c>
      <c r="X4275" t="str">
        <f t="shared" si="66"/>
        <v>Inversión</v>
      </c>
      <c r="Y4275" t="s">
        <v>629</v>
      </c>
    </row>
    <row r="4276" spans="1:25" x14ac:dyDescent="0.2">
      <c r="A4276" t="s">
        <v>5529</v>
      </c>
      <c r="B4276" t="s">
        <v>3787</v>
      </c>
      <c r="C4276" t="s">
        <v>6625</v>
      </c>
      <c r="D4276" t="s">
        <v>583</v>
      </c>
      <c r="E4276" t="s">
        <v>584</v>
      </c>
      <c r="F4276" t="s">
        <v>3740</v>
      </c>
      <c r="G4276" t="s">
        <v>629</v>
      </c>
      <c r="H4276" t="s">
        <v>196</v>
      </c>
      <c r="I4276" t="s">
        <v>153</v>
      </c>
      <c r="J4276" t="s">
        <v>37</v>
      </c>
      <c r="K4276" t="s">
        <v>586</v>
      </c>
      <c r="L4276" t="s">
        <v>39</v>
      </c>
      <c r="M4276">
        <v>155620380</v>
      </c>
      <c r="N4276">
        <v>40547754</v>
      </c>
      <c r="O4276">
        <v>196168134</v>
      </c>
      <c r="P4276">
        <v>13832923</v>
      </c>
      <c r="Q4276" t="s">
        <v>914</v>
      </c>
      <c r="R4276" t="s">
        <v>5662</v>
      </c>
      <c r="S4276" t="s">
        <v>6626</v>
      </c>
      <c r="T4276" t="s">
        <v>6627</v>
      </c>
      <c r="U4276" t="s">
        <v>9723</v>
      </c>
      <c r="V4276" t="s">
        <v>9724</v>
      </c>
      <c r="W4276" t="s">
        <v>588</v>
      </c>
      <c r="X4276" t="str">
        <f t="shared" si="66"/>
        <v>Inversión</v>
      </c>
      <c r="Y4276" t="s">
        <v>629</v>
      </c>
    </row>
    <row r="4277" spans="1:25" x14ac:dyDescent="0.2">
      <c r="A4277" t="s">
        <v>6290</v>
      </c>
      <c r="B4277" t="s">
        <v>3787</v>
      </c>
      <c r="C4277" t="s">
        <v>6628</v>
      </c>
      <c r="D4277" t="s">
        <v>583</v>
      </c>
      <c r="E4277" t="s">
        <v>584</v>
      </c>
      <c r="F4277" t="s">
        <v>3740</v>
      </c>
      <c r="G4277" t="s">
        <v>629</v>
      </c>
      <c r="H4277" t="s">
        <v>196</v>
      </c>
      <c r="I4277" t="s">
        <v>153</v>
      </c>
      <c r="J4277" t="s">
        <v>37</v>
      </c>
      <c r="K4277" t="s">
        <v>586</v>
      </c>
      <c r="L4277" t="s">
        <v>39</v>
      </c>
      <c r="M4277">
        <v>212052600</v>
      </c>
      <c r="N4277">
        <v>60671535</v>
      </c>
      <c r="O4277">
        <v>272724135</v>
      </c>
      <c r="P4277">
        <v>1061193</v>
      </c>
      <c r="Q4277" t="s">
        <v>915</v>
      </c>
      <c r="R4277" t="s">
        <v>6416</v>
      </c>
      <c r="S4277" t="s">
        <v>6629</v>
      </c>
      <c r="T4277" t="s">
        <v>6630</v>
      </c>
      <c r="U4277" t="s">
        <v>9725</v>
      </c>
      <c r="V4277" t="s">
        <v>9726</v>
      </c>
      <c r="W4277" t="s">
        <v>588</v>
      </c>
      <c r="X4277" t="str">
        <f t="shared" si="66"/>
        <v>Inversión</v>
      </c>
      <c r="Y4277" t="s">
        <v>629</v>
      </c>
    </row>
    <row r="4278" spans="1:25" x14ac:dyDescent="0.2">
      <c r="A4278" t="s">
        <v>5717</v>
      </c>
      <c r="B4278" t="s">
        <v>3787</v>
      </c>
      <c r="C4278" t="s">
        <v>6631</v>
      </c>
      <c r="D4278" t="s">
        <v>583</v>
      </c>
      <c r="E4278" t="s">
        <v>584</v>
      </c>
      <c r="F4278" t="s">
        <v>3740</v>
      </c>
      <c r="G4278" t="s">
        <v>629</v>
      </c>
      <c r="H4278" t="s">
        <v>196</v>
      </c>
      <c r="I4278" t="s">
        <v>153</v>
      </c>
      <c r="J4278" t="s">
        <v>37</v>
      </c>
      <c r="K4278" t="s">
        <v>586</v>
      </c>
      <c r="L4278" t="s">
        <v>39</v>
      </c>
      <c r="M4278">
        <v>169642080</v>
      </c>
      <c r="N4278">
        <v>63615280</v>
      </c>
      <c r="O4278">
        <v>233257360</v>
      </c>
      <c r="P4278">
        <v>109560010</v>
      </c>
      <c r="Q4278" t="s">
        <v>916</v>
      </c>
      <c r="R4278" t="s">
        <v>5115</v>
      </c>
      <c r="S4278" t="s">
        <v>6632</v>
      </c>
      <c r="T4278" t="s">
        <v>6633</v>
      </c>
      <c r="U4278" t="s">
        <v>11828</v>
      </c>
      <c r="V4278" t="s">
        <v>11829</v>
      </c>
      <c r="W4278" t="s">
        <v>588</v>
      </c>
      <c r="X4278" t="str">
        <f t="shared" si="66"/>
        <v>Inversión</v>
      </c>
      <c r="Y4278" t="s">
        <v>629</v>
      </c>
    </row>
    <row r="4279" spans="1:25" x14ac:dyDescent="0.2">
      <c r="A4279" t="s">
        <v>6133</v>
      </c>
      <c r="B4279" t="s">
        <v>3787</v>
      </c>
      <c r="C4279" t="s">
        <v>6634</v>
      </c>
      <c r="D4279" t="s">
        <v>583</v>
      </c>
      <c r="E4279" t="s">
        <v>584</v>
      </c>
      <c r="F4279" t="s">
        <v>3740</v>
      </c>
      <c r="G4279" t="s">
        <v>629</v>
      </c>
      <c r="H4279" t="s">
        <v>196</v>
      </c>
      <c r="I4279" t="s">
        <v>153</v>
      </c>
      <c r="J4279" t="s">
        <v>37</v>
      </c>
      <c r="K4279" t="s">
        <v>586</v>
      </c>
      <c r="L4279" t="s">
        <v>39</v>
      </c>
      <c r="M4279">
        <v>113094912</v>
      </c>
      <c r="N4279">
        <v>-8482120</v>
      </c>
      <c r="O4279">
        <v>104612792</v>
      </c>
      <c r="P4279">
        <v>0</v>
      </c>
      <c r="Q4279" t="s">
        <v>917</v>
      </c>
      <c r="R4279" t="s">
        <v>6635</v>
      </c>
      <c r="S4279" t="s">
        <v>6636</v>
      </c>
      <c r="T4279" t="s">
        <v>6637</v>
      </c>
      <c r="U4279" t="s">
        <v>11830</v>
      </c>
      <c r="V4279" t="s">
        <v>11831</v>
      </c>
      <c r="W4279" t="s">
        <v>588</v>
      </c>
      <c r="X4279" t="str">
        <f t="shared" si="66"/>
        <v>Inversión</v>
      </c>
      <c r="Y4279" t="s">
        <v>629</v>
      </c>
    </row>
    <row r="4280" spans="1:25" x14ac:dyDescent="0.2">
      <c r="A4280" t="s">
        <v>5694</v>
      </c>
      <c r="B4280" t="s">
        <v>3787</v>
      </c>
      <c r="C4280" t="s">
        <v>6638</v>
      </c>
      <c r="D4280" t="s">
        <v>583</v>
      </c>
      <c r="E4280" t="s">
        <v>584</v>
      </c>
      <c r="F4280" t="s">
        <v>3740</v>
      </c>
      <c r="G4280" t="s">
        <v>629</v>
      </c>
      <c r="H4280" t="s">
        <v>196</v>
      </c>
      <c r="I4280" t="s">
        <v>153</v>
      </c>
      <c r="J4280" t="s">
        <v>37</v>
      </c>
      <c r="K4280" t="s">
        <v>586</v>
      </c>
      <c r="L4280" t="s">
        <v>39</v>
      </c>
      <c r="M4280">
        <v>113094912</v>
      </c>
      <c r="N4280">
        <v>56547453</v>
      </c>
      <c r="O4280">
        <v>169642365</v>
      </c>
      <c r="P4280">
        <v>0</v>
      </c>
      <c r="Q4280" t="s">
        <v>918</v>
      </c>
      <c r="R4280" t="s">
        <v>6400</v>
      </c>
      <c r="S4280" t="s">
        <v>6639</v>
      </c>
      <c r="T4280" t="s">
        <v>6640</v>
      </c>
      <c r="U4280" t="s">
        <v>9727</v>
      </c>
      <c r="V4280" t="s">
        <v>9728</v>
      </c>
      <c r="W4280" t="s">
        <v>588</v>
      </c>
      <c r="X4280" t="str">
        <f t="shared" si="66"/>
        <v>Inversión</v>
      </c>
      <c r="Y4280" t="s">
        <v>629</v>
      </c>
    </row>
    <row r="4281" spans="1:25" x14ac:dyDescent="0.2">
      <c r="A4281" t="s">
        <v>6278</v>
      </c>
      <c r="B4281" t="s">
        <v>3787</v>
      </c>
      <c r="C4281" t="s">
        <v>6641</v>
      </c>
      <c r="D4281" t="s">
        <v>583</v>
      </c>
      <c r="E4281" t="s">
        <v>584</v>
      </c>
      <c r="F4281" t="s">
        <v>3740</v>
      </c>
      <c r="G4281" t="s">
        <v>629</v>
      </c>
      <c r="H4281" t="s">
        <v>391</v>
      </c>
      <c r="I4281" t="s">
        <v>511</v>
      </c>
      <c r="J4281" t="s">
        <v>37</v>
      </c>
      <c r="K4281" t="s">
        <v>586</v>
      </c>
      <c r="L4281" t="s">
        <v>39</v>
      </c>
      <c r="M4281">
        <v>67634768</v>
      </c>
      <c r="N4281">
        <v>-9863404</v>
      </c>
      <c r="O4281">
        <v>57771364</v>
      </c>
      <c r="P4281">
        <v>0</v>
      </c>
      <c r="Q4281" t="s">
        <v>919</v>
      </c>
      <c r="R4281" t="s">
        <v>6642</v>
      </c>
      <c r="S4281" t="s">
        <v>6643</v>
      </c>
      <c r="T4281" t="s">
        <v>6644</v>
      </c>
      <c r="U4281" t="s">
        <v>11832</v>
      </c>
      <c r="V4281" t="s">
        <v>9729</v>
      </c>
      <c r="W4281" t="s">
        <v>588</v>
      </c>
      <c r="X4281" t="str">
        <f t="shared" si="66"/>
        <v>Inversión</v>
      </c>
      <c r="Y4281" t="s">
        <v>629</v>
      </c>
    </row>
    <row r="4282" spans="1:25" x14ac:dyDescent="0.2">
      <c r="A4282" t="s">
        <v>6286</v>
      </c>
      <c r="B4282" t="s">
        <v>3787</v>
      </c>
      <c r="C4282" t="s">
        <v>6645</v>
      </c>
      <c r="D4282" t="s">
        <v>583</v>
      </c>
      <c r="E4282" t="s">
        <v>584</v>
      </c>
      <c r="F4282" t="s">
        <v>3740</v>
      </c>
      <c r="G4282" t="s">
        <v>629</v>
      </c>
      <c r="H4282" t="s">
        <v>394</v>
      </c>
      <c r="I4282" t="s">
        <v>512</v>
      </c>
      <c r="J4282" t="s">
        <v>37</v>
      </c>
      <c r="K4282" t="s">
        <v>586</v>
      </c>
      <c r="L4282" t="s">
        <v>39</v>
      </c>
      <c r="M4282">
        <v>22848776</v>
      </c>
      <c r="N4282">
        <v>2475284</v>
      </c>
      <c r="O4282">
        <v>25324060</v>
      </c>
      <c r="P4282">
        <v>9139510</v>
      </c>
      <c r="Q4282" t="s">
        <v>920</v>
      </c>
      <c r="R4282" t="s">
        <v>6646</v>
      </c>
      <c r="S4282" t="s">
        <v>6647</v>
      </c>
      <c r="T4282" t="s">
        <v>6648</v>
      </c>
      <c r="U4282" t="s">
        <v>9730</v>
      </c>
      <c r="V4282" t="s">
        <v>9731</v>
      </c>
      <c r="W4282" t="s">
        <v>588</v>
      </c>
      <c r="X4282" t="str">
        <f t="shared" si="66"/>
        <v>Inversión</v>
      </c>
      <c r="Y4282" t="s">
        <v>629</v>
      </c>
    </row>
    <row r="4283" spans="1:25" x14ac:dyDescent="0.2">
      <c r="A4283" t="s">
        <v>6282</v>
      </c>
      <c r="B4283" t="s">
        <v>3787</v>
      </c>
      <c r="C4283" t="s">
        <v>6649</v>
      </c>
      <c r="D4283" t="s">
        <v>583</v>
      </c>
      <c r="E4283" t="s">
        <v>584</v>
      </c>
      <c r="F4283" t="s">
        <v>3740</v>
      </c>
      <c r="G4283" t="s">
        <v>629</v>
      </c>
      <c r="H4283" t="s">
        <v>394</v>
      </c>
      <c r="I4283" t="s">
        <v>512</v>
      </c>
      <c r="J4283" t="s">
        <v>37</v>
      </c>
      <c r="K4283" t="s">
        <v>586</v>
      </c>
      <c r="L4283" t="s">
        <v>39</v>
      </c>
      <c r="M4283">
        <v>20749384</v>
      </c>
      <c r="N4283">
        <v>-6051904</v>
      </c>
      <c r="O4283">
        <v>14697480</v>
      </c>
      <c r="P4283">
        <v>0</v>
      </c>
      <c r="Q4283" t="s">
        <v>921</v>
      </c>
      <c r="R4283" t="s">
        <v>6650</v>
      </c>
      <c r="S4283" t="s">
        <v>6651</v>
      </c>
      <c r="T4283" t="s">
        <v>6652</v>
      </c>
      <c r="U4283" t="s">
        <v>9732</v>
      </c>
      <c r="V4283" t="s">
        <v>9733</v>
      </c>
      <c r="W4283" t="s">
        <v>588</v>
      </c>
      <c r="X4283" t="str">
        <f t="shared" si="66"/>
        <v>Inversión</v>
      </c>
      <c r="Y4283" t="s">
        <v>629</v>
      </c>
    </row>
    <row r="4284" spans="1:25" x14ac:dyDescent="0.2">
      <c r="A4284" t="s">
        <v>6251</v>
      </c>
      <c r="B4284" t="s">
        <v>3787</v>
      </c>
      <c r="C4284" t="s">
        <v>6653</v>
      </c>
      <c r="D4284" t="s">
        <v>583</v>
      </c>
      <c r="E4284" t="s">
        <v>602</v>
      </c>
      <c r="F4284" t="s">
        <v>3740</v>
      </c>
      <c r="G4284" t="s">
        <v>629</v>
      </c>
      <c r="H4284" t="s">
        <v>394</v>
      </c>
      <c r="I4284" t="s">
        <v>512</v>
      </c>
      <c r="J4284" t="s">
        <v>37</v>
      </c>
      <c r="K4284" t="s">
        <v>586</v>
      </c>
      <c r="L4284" t="s">
        <v>39</v>
      </c>
      <c r="M4284">
        <v>30795872</v>
      </c>
      <c r="N4284">
        <v>-30795872</v>
      </c>
      <c r="O4284">
        <v>0</v>
      </c>
      <c r="P4284">
        <v>0</v>
      </c>
      <c r="Q4284" t="s">
        <v>922</v>
      </c>
      <c r="R4284" t="s">
        <v>6654</v>
      </c>
      <c r="S4284" t="s">
        <v>588</v>
      </c>
      <c r="T4284" t="s">
        <v>588</v>
      </c>
      <c r="U4284" t="s">
        <v>588</v>
      </c>
      <c r="V4284" t="s">
        <v>588</v>
      </c>
      <c r="W4284" t="s">
        <v>588</v>
      </c>
      <c r="X4284" t="str">
        <f t="shared" si="66"/>
        <v>Inversión</v>
      </c>
      <c r="Y4284" t="s">
        <v>629</v>
      </c>
    </row>
    <row r="4285" spans="1:25" x14ac:dyDescent="0.2">
      <c r="A4285" t="s">
        <v>6655</v>
      </c>
      <c r="B4285" t="s">
        <v>3787</v>
      </c>
      <c r="C4285" t="s">
        <v>6656</v>
      </c>
      <c r="D4285" t="s">
        <v>583</v>
      </c>
      <c r="E4285" t="s">
        <v>584</v>
      </c>
      <c r="F4285" t="s">
        <v>3740</v>
      </c>
      <c r="G4285" t="s">
        <v>629</v>
      </c>
      <c r="H4285" t="s">
        <v>380</v>
      </c>
      <c r="I4285" t="s">
        <v>504</v>
      </c>
      <c r="J4285" t="s">
        <v>37</v>
      </c>
      <c r="K4285" t="s">
        <v>586</v>
      </c>
      <c r="L4285" t="s">
        <v>39</v>
      </c>
      <c r="M4285">
        <v>84821040</v>
      </c>
      <c r="N4285">
        <v>-7288419</v>
      </c>
      <c r="O4285">
        <v>77532621</v>
      </c>
      <c r="P4285">
        <v>0</v>
      </c>
      <c r="Q4285" t="s">
        <v>6657</v>
      </c>
      <c r="R4285" t="s">
        <v>5873</v>
      </c>
      <c r="S4285" t="s">
        <v>6658</v>
      </c>
      <c r="T4285" t="s">
        <v>6659</v>
      </c>
      <c r="U4285" t="s">
        <v>9734</v>
      </c>
      <c r="V4285" t="s">
        <v>9735</v>
      </c>
      <c r="W4285" t="s">
        <v>588</v>
      </c>
      <c r="X4285" t="str">
        <f t="shared" si="66"/>
        <v>Inversión</v>
      </c>
      <c r="Y4285" t="s">
        <v>629</v>
      </c>
    </row>
    <row r="4286" spans="1:25" x14ac:dyDescent="0.2">
      <c r="A4286" t="s">
        <v>5834</v>
      </c>
      <c r="B4286" t="s">
        <v>3787</v>
      </c>
      <c r="C4286" t="s">
        <v>6660</v>
      </c>
      <c r="D4286" t="s">
        <v>583</v>
      </c>
      <c r="E4286" t="s">
        <v>584</v>
      </c>
      <c r="F4286" t="s">
        <v>3740</v>
      </c>
      <c r="G4286" t="s">
        <v>629</v>
      </c>
      <c r="H4286" t="s">
        <v>196</v>
      </c>
      <c r="I4286" t="s">
        <v>153</v>
      </c>
      <c r="J4286" t="s">
        <v>37</v>
      </c>
      <c r="K4286" t="s">
        <v>586</v>
      </c>
      <c r="L4286" t="s">
        <v>39</v>
      </c>
      <c r="M4286">
        <v>103820640</v>
      </c>
      <c r="N4286">
        <v>6488790</v>
      </c>
      <c r="O4286">
        <v>110309430</v>
      </c>
      <c r="P4286">
        <v>8651720</v>
      </c>
      <c r="Q4286" t="s">
        <v>6661</v>
      </c>
      <c r="R4286" t="s">
        <v>6662</v>
      </c>
      <c r="S4286" t="s">
        <v>6663</v>
      </c>
      <c r="T4286" t="s">
        <v>6664</v>
      </c>
      <c r="U4286" t="s">
        <v>9736</v>
      </c>
      <c r="V4286" t="s">
        <v>9737</v>
      </c>
      <c r="W4286" t="s">
        <v>588</v>
      </c>
      <c r="X4286" t="str">
        <f t="shared" si="66"/>
        <v>Inversión</v>
      </c>
      <c r="Y4286" t="s">
        <v>629</v>
      </c>
    </row>
    <row r="4287" spans="1:25" x14ac:dyDescent="0.2">
      <c r="A4287" t="s">
        <v>6665</v>
      </c>
      <c r="B4287" t="s">
        <v>3787</v>
      </c>
      <c r="C4287" t="s">
        <v>6666</v>
      </c>
      <c r="D4287" t="s">
        <v>583</v>
      </c>
      <c r="E4287" t="s">
        <v>584</v>
      </c>
      <c r="F4287" t="s">
        <v>3740</v>
      </c>
      <c r="G4287" t="s">
        <v>629</v>
      </c>
      <c r="H4287" t="s">
        <v>196</v>
      </c>
      <c r="I4287" t="s">
        <v>153</v>
      </c>
      <c r="J4287" t="s">
        <v>37</v>
      </c>
      <c r="K4287" t="s">
        <v>586</v>
      </c>
      <c r="L4287" t="s">
        <v>39</v>
      </c>
      <c r="M4287">
        <v>144944400</v>
      </c>
      <c r="N4287">
        <v>33982312</v>
      </c>
      <c r="O4287">
        <v>178926712</v>
      </c>
      <c r="P4287">
        <v>901</v>
      </c>
      <c r="Q4287" t="s">
        <v>923</v>
      </c>
      <c r="R4287" t="s">
        <v>6667</v>
      </c>
      <c r="S4287" t="s">
        <v>6668</v>
      </c>
      <c r="T4287" t="s">
        <v>6669</v>
      </c>
      <c r="U4287" t="s">
        <v>11833</v>
      </c>
      <c r="V4287" t="s">
        <v>11834</v>
      </c>
      <c r="W4287" t="s">
        <v>588</v>
      </c>
      <c r="X4287" t="str">
        <f t="shared" si="66"/>
        <v>Inversión</v>
      </c>
      <c r="Y4287" t="s">
        <v>629</v>
      </c>
    </row>
    <row r="4288" spans="1:25" x14ac:dyDescent="0.2">
      <c r="A4288" t="s">
        <v>6271</v>
      </c>
      <c r="B4288" t="s">
        <v>3787</v>
      </c>
      <c r="C4288" t="s">
        <v>6670</v>
      </c>
      <c r="D4288" t="s">
        <v>583</v>
      </c>
      <c r="E4288" t="s">
        <v>584</v>
      </c>
      <c r="F4288" t="s">
        <v>3740</v>
      </c>
      <c r="G4288" t="s">
        <v>629</v>
      </c>
      <c r="H4288" t="s">
        <v>391</v>
      </c>
      <c r="I4288" t="s">
        <v>511</v>
      </c>
      <c r="J4288" t="s">
        <v>37</v>
      </c>
      <c r="K4288" t="s">
        <v>586</v>
      </c>
      <c r="L4288" t="s">
        <v>39</v>
      </c>
      <c r="M4288">
        <v>155620380</v>
      </c>
      <c r="N4288">
        <v>7781019</v>
      </c>
      <c r="O4288">
        <v>163401399</v>
      </c>
      <c r="P4288">
        <v>42103957</v>
      </c>
      <c r="Q4288" t="s">
        <v>6671</v>
      </c>
      <c r="R4288" t="s">
        <v>6371</v>
      </c>
      <c r="S4288" t="s">
        <v>6672</v>
      </c>
      <c r="T4288" t="s">
        <v>6673</v>
      </c>
      <c r="U4288" t="s">
        <v>11835</v>
      </c>
      <c r="V4288" t="s">
        <v>11836</v>
      </c>
      <c r="W4288" t="s">
        <v>4827</v>
      </c>
      <c r="X4288" t="str">
        <f t="shared" si="66"/>
        <v>Inversión</v>
      </c>
      <c r="Y4288" t="s">
        <v>629</v>
      </c>
    </row>
    <row r="4289" spans="1:25" x14ac:dyDescent="0.2">
      <c r="A4289" t="s">
        <v>6272</v>
      </c>
      <c r="B4289" t="s">
        <v>3787</v>
      </c>
      <c r="C4289" t="s">
        <v>6674</v>
      </c>
      <c r="D4289" t="s">
        <v>583</v>
      </c>
      <c r="E4289" t="s">
        <v>584</v>
      </c>
      <c r="F4289" t="s">
        <v>3740</v>
      </c>
      <c r="G4289" t="s">
        <v>629</v>
      </c>
      <c r="H4289" t="s">
        <v>196</v>
      </c>
      <c r="I4289" t="s">
        <v>153</v>
      </c>
      <c r="J4289" t="s">
        <v>37</v>
      </c>
      <c r="K4289" t="s">
        <v>586</v>
      </c>
      <c r="L4289" t="s">
        <v>39</v>
      </c>
      <c r="M4289">
        <v>127231776</v>
      </c>
      <c r="N4289">
        <v>4241052</v>
      </c>
      <c r="O4289">
        <v>131472828</v>
      </c>
      <c r="P4289">
        <v>46651788</v>
      </c>
      <c r="Q4289" t="s">
        <v>924</v>
      </c>
      <c r="R4289" t="s">
        <v>6675</v>
      </c>
      <c r="S4289" t="s">
        <v>6676</v>
      </c>
      <c r="T4289" t="s">
        <v>6677</v>
      </c>
      <c r="U4289" t="s">
        <v>9738</v>
      </c>
      <c r="V4289" t="s">
        <v>9739</v>
      </c>
      <c r="W4289" t="s">
        <v>588</v>
      </c>
      <c r="X4289" t="str">
        <f t="shared" si="66"/>
        <v>Inversión</v>
      </c>
      <c r="Y4289" t="s">
        <v>629</v>
      </c>
    </row>
    <row r="4290" spans="1:25" x14ac:dyDescent="0.2">
      <c r="A4290" t="s">
        <v>6318</v>
      </c>
      <c r="B4290" t="s">
        <v>3787</v>
      </c>
      <c r="C4290" t="s">
        <v>6678</v>
      </c>
      <c r="D4290" t="s">
        <v>583</v>
      </c>
      <c r="E4290" t="s">
        <v>584</v>
      </c>
      <c r="F4290" t="s">
        <v>3740</v>
      </c>
      <c r="G4290" t="s">
        <v>629</v>
      </c>
      <c r="H4290" t="s">
        <v>380</v>
      </c>
      <c r="I4290" t="s">
        <v>504</v>
      </c>
      <c r="J4290" t="s">
        <v>37</v>
      </c>
      <c r="K4290" t="s">
        <v>586</v>
      </c>
      <c r="L4290" t="s">
        <v>39</v>
      </c>
      <c r="M4290">
        <v>84821040</v>
      </c>
      <c r="N4290">
        <v>-7068420</v>
      </c>
      <c r="O4290">
        <v>77752620</v>
      </c>
      <c r="P4290">
        <v>0</v>
      </c>
      <c r="Q4290" t="s">
        <v>925</v>
      </c>
      <c r="R4290" t="s">
        <v>6679</v>
      </c>
      <c r="S4290" t="s">
        <v>6680</v>
      </c>
      <c r="T4290" t="s">
        <v>6681</v>
      </c>
      <c r="U4290" t="s">
        <v>9740</v>
      </c>
      <c r="V4290" t="s">
        <v>9741</v>
      </c>
      <c r="W4290" t="s">
        <v>588</v>
      </c>
      <c r="X4290" t="str">
        <f t="shared" ref="X4290:X4353" si="67">IF(LEFT(H4290,1)="C","Inversión","Funcionamiento")</f>
        <v>Inversión</v>
      </c>
      <c r="Y4290" t="s">
        <v>629</v>
      </c>
    </row>
    <row r="4291" spans="1:25" x14ac:dyDescent="0.2">
      <c r="A4291" t="s">
        <v>3871</v>
      </c>
      <c r="B4291" t="s">
        <v>3787</v>
      </c>
      <c r="C4291" t="s">
        <v>6682</v>
      </c>
      <c r="D4291" t="s">
        <v>583</v>
      </c>
      <c r="E4291" t="s">
        <v>644</v>
      </c>
      <c r="F4291" t="s">
        <v>3740</v>
      </c>
      <c r="G4291" t="s">
        <v>629</v>
      </c>
      <c r="H4291" t="s">
        <v>386</v>
      </c>
      <c r="I4291" t="s">
        <v>505</v>
      </c>
      <c r="J4291" t="s">
        <v>37</v>
      </c>
      <c r="K4291" t="s">
        <v>586</v>
      </c>
      <c r="L4291" t="s">
        <v>39</v>
      </c>
      <c r="M4291">
        <v>90843060</v>
      </c>
      <c r="N4291">
        <v>-90843060</v>
      </c>
      <c r="O4291">
        <v>0</v>
      </c>
      <c r="P4291">
        <v>0</v>
      </c>
      <c r="Q4291" t="s">
        <v>925</v>
      </c>
      <c r="R4291" t="s">
        <v>6312</v>
      </c>
      <c r="S4291" t="s">
        <v>588</v>
      </c>
      <c r="T4291" t="s">
        <v>588</v>
      </c>
      <c r="U4291" t="s">
        <v>588</v>
      </c>
      <c r="V4291" t="s">
        <v>588</v>
      </c>
      <c r="W4291" t="s">
        <v>588</v>
      </c>
      <c r="X4291" t="str">
        <f t="shared" si="67"/>
        <v>Inversión</v>
      </c>
      <c r="Y4291" t="s">
        <v>629</v>
      </c>
    </row>
    <row r="4292" spans="1:25" x14ac:dyDescent="0.2">
      <c r="A4292" t="s">
        <v>6322</v>
      </c>
      <c r="B4292" t="s">
        <v>3787</v>
      </c>
      <c r="C4292" t="s">
        <v>6683</v>
      </c>
      <c r="D4292" t="s">
        <v>583</v>
      </c>
      <c r="E4292" t="s">
        <v>584</v>
      </c>
      <c r="F4292" t="s">
        <v>3740</v>
      </c>
      <c r="G4292" t="s">
        <v>629</v>
      </c>
      <c r="H4292" t="s">
        <v>386</v>
      </c>
      <c r="I4292" t="s">
        <v>505</v>
      </c>
      <c r="J4292" t="s">
        <v>37</v>
      </c>
      <c r="K4292" t="s">
        <v>586</v>
      </c>
      <c r="L4292" t="s">
        <v>39</v>
      </c>
      <c r="M4292">
        <v>90843060</v>
      </c>
      <c r="N4292">
        <v>-45421530</v>
      </c>
      <c r="O4292">
        <v>45421530</v>
      </c>
      <c r="P4292">
        <v>0</v>
      </c>
      <c r="Q4292" t="s">
        <v>926</v>
      </c>
      <c r="R4292" t="s">
        <v>6312</v>
      </c>
      <c r="S4292" t="s">
        <v>5632</v>
      </c>
      <c r="T4292" t="s">
        <v>6684</v>
      </c>
      <c r="U4292" t="s">
        <v>9742</v>
      </c>
      <c r="V4292" t="s">
        <v>9743</v>
      </c>
      <c r="W4292" t="s">
        <v>588</v>
      </c>
      <c r="X4292" t="str">
        <f t="shared" si="67"/>
        <v>Inversión</v>
      </c>
      <c r="Y4292" t="s">
        <v>629</v>
      </c>
    </row>
    <row r="4293" spans="1:25" x14ac:dyDescent="0.2">
      <c r="A4293" t="s">
        <v>3867</v>
      </c>
      <c r="B4293" t="s">
        <v>3787</v>
      </c>
      <c r="C4293" t="s">
        <v>6685</v>
      </c>
      <c r="D4293" t="s">
        <v>583</v>
      </c>
      <c r="E4293" t="s">
        <v>584</v>
      </c>
      <c r="F4293" t="s">
        <v>3740</v>
      </c>
      <c r="G4293" t="s">
        <v>629</v>
      </c>
      <c r="H4293" t="s">
        <v>373</v>
      </c>
      <c r="I4293" t="s">
        <v>497</v>
      </c>
      <c r="J4293" t="s">
        <v>37</v>
      </c>
      <c r="K4293" t="s">
        <v>586</v>
      </c>
      <c r="L4293" t="s">
        <v>39</v>
      </c>
      <c r="M4293">
        <v>62248152</v>
      </c>
      <c r="N4293">
        <v>-7435197</v>
      </c>
      <c r="O4293">
        <v>54812955</v>
      </c>
      <c r="P4293">
        <v>0</v>
      </c>
      <c r="Q4293" t="s">
        <v>927</v>
      </c>
      <c r="R4293" t="s">
        <v>5886</v>
      </c>
      <c r="S4293" t="s">
        <v>6686</v>
      </c>
      <c r="T4293" t="s">
        <v>6687</v>
      </c>
      <c r="U4293" t="s">
        <v>11837</v>
      </c>
      <c r="V4293" t="s">
        <v>11838</v>
      </c>
      <c r="W4293" t="s">
        <v>588</v>
      </c>
      <c r="X4293" t="str">
        <f t="shared" si="67"/>
        <v>Inversión</v>
      </c>
      <c r="Y4293" t="s">
        <v>629</v>
      </c>
    </row>
    <row r="4294" spans="1:25" x14ac:dyDescent="0.2">
      <c r="A4294" t="s">
        <v>6327</v>
      </c>
      <c r="B4294" t="s">
        <v>3787</v>
      </c>
      <c r="C4294" t="s">
        <v>6688</v>
      </c>
      <c r="D4294" t="s">
        <v>583</v>
      </c>
      <c r="E4294" t="s">
        <v>584</v>
      </c>
      <c r="F4294" t="s">
        <v>3740</v>
      </c>
      <c r="G4294" t="s">
        <v>629</v>
      </c>
      <c r="H4294" t="s">
        <v>373</v>
      </c>
      <c r="I4294" t="s">
        <v>497</v>
      </c>
      <c r="J4294" t="s">
        <v>37</v>
      </c>
      <c r="K4294" t="s">
        <v>586</v>
      </c>
      <c r="L4294" t="s">
        <v>39</v>
      </c>
      <c r="M4294">
        <v>49478940</v>
      </c>
      <c r="N4294">
        <v>0</v>
      </c>
      <c r="O4294">
        <v>49478940</v>
      </c>
      <c r="P4294">
        <v>0</v>
      </c>
      <c r="Q4294" t="s">
        <v>928</v>
      </c>
      <c r="R4294" t="s">
        <v>3694</v>
      </c>
      <c r="S4294" t="s">
        <v>6689</v>
      </c>
      <c r="T4294" t="s">
        <v>6690</v>
      </c>
      <c r="U4294" t="s">
        <v>9744</v>
      </c>
      <c r="V4294" t="s">
        <v>9745</v>
      </c>
      <c r="W4294" t="s">
        <v>588</v>
      </c>
      <c r="X4294" t="str">
        <f t="shared" si="67"/>
        <v>Inversión</v>
      </c>
      <c r="Y4294" t="s">
        <v>629</v>
      </c>
    </row>
    <row r="4295" spans="1:25" x14ac:dyDescent="0.2">
      <c r="A4295" t="s">
        <v>3875</v>
      </c>
      <c r="B4295" t="s">
        <v>3787</v>
      </c>
      <c r="C4295" t="s">
        <v>6691</v>
      </c>
      <c r="D4295" t="s">
        <v>583</v>
      </c>
      <c r="E4295" t="s">
        <v>584</v>
      </c>
      <c r="F4295" t="s">
        <v>3740</v>
      </c>
      <c r="G4295" t="s">
        <v>629</v>
      </c>
      <c r="H4295" t="s">
        <v>373</v>
      </c>
      <c r="I4295" t="s">
        <v>497</v>
      </c>
      <c r="J4295" t="s">
        <v>37</v>
      </c>
      <c r="K4295" t="s">
        <v>586</v>
      </c>
      <c r="L4295" t="s">
        <v>39</v>
      </c>
      <c r="M4295">
        <v>19992679</v>
      </c>
      <c r="N4295">
        <v>-4430641</v>
      </c>
      <c r="O4295">
        <v>15562038</v>
      </c>
      <c r="P4295">
        <v>0</v>
      </c>
      <c r="Q4295" t="s">
        <v>929</v>
      </c>
      <c r="R4295" t="s">
        <v>6383</v>
      </c>
      <c r="S4295" t="s">
        <v>5941</v>
      </c>
      <c r="T4295" t="s">
        <v>6692</v>
      </c>
      <c r="U4295" t="s">
        <v>9746</v>
      </c>
      <c r="V4295" t="s">
        <v>9747</v>
      </c>
      <c r="W4295" t="s">
        <v>588</v>
      </c>
      <c r="X4295" t="str">
        <f t="shared" si="67"/>
        <v>Inversión</v>
      </c>
      <c r="Y4295" t="s">
        <v>629</v>
      </c>
    </row>
    <row r="4296" spans="1:25" x14ac:dyDescent="0.2">
      <c r="A4296" t="s">
        <v>4659</v>
      </c>
      <c r="B4296" t="s">
        <v>3787</v>
      </c>
      <c r="C4296" t="s">
        <v>6693</v>
      </c>
      <c r="D4296" t="s">
        <v>583</v>
      </c>
      <c r="E4296" t="s">
        <v>584</v>
      </c>
      <c r="F4296" t="s">
        <v>3740</v>
      </c>
      <c r="G4296" t="s">
        <v>629</v>
      </c>
      <c r="H4296" t="s">
        <v>370</v>
      </c>
      <c r="I4296" t="s">
        <v>498</v>
      </c>
      <c r="J4296" t="s">
        <v>37</v>
      </c>
      <c r="K4296" t="s">
        <v>586</v>
      </c>
      <c r="L4296" t="s">
        <v>39</v>
      </c>
      <c r="M4296">
        <v>68546328</v>
      </c>
      <c r="N4296">
        <v>-5712195</v>
      </c>
      <c r="O4296">
        <v>62834133</v>
      </c>
      <c r="P4296">
        <v>0</v>
      </c>
      <c r="Q4296" t="s">
        <v>930</v>
      </c>
      <c r="R4296" t="s">
        <v>6694</v>
      </c>
      <c r="S4296" t="s">
        <v>6695</v>
      </c>
      <c r="T4296" t="s">
        <v>6696</v>
      </c>
      <c r="U4296" t="s">
        <v>9748</v>
      </c>
      <c r="V4296" t="s">
        <v>9749</v>
      </c>
      <c r="W4296" t="s">
        <v>588</v>
      </c>
      <c r="X4296" t="str">
        <f t="shared" si="67"/>
        <v>Inversión</v>
      </c>
      <c r="Y4296" t="s">
        <v>629</v>
      </c>
    </row>
    <row r="4297" spans="1:25" x14ac:dyDescent="0.2">
      <c r="A4297" t="s">
        <v>6109</v>
      </c>
      <c r="B4297" t="s">
        <v>3787</v>
      </c>
      <c r="C4297" t="s">
        <v>6697</v>
      </c>
      <c r="D4297" t="s">
        <v>583</v>
      </c>
      <c r="E4297" t="s">
        <v>584</v>
      </c>
      <c r="F4297" t="s">
        <v>3740</v>
      </c>
      <c r="G4297" t="s">
        <v>629</v>
      </c>
      <c r="H4297" t="s">
        <v>370</v>
      </c>
      <c r="I4297" t="s">
        <v>498</v>
      </c>
      <c r="J4297" t="s">
        <v>37</v>
      </c>
      <c r="K4297" t="s">
        <v>586</v>
      </c>
      <c r="L4297" t="s">
        <v>39</v>
      </c>
      <c r="M4297">
        <v>28273680</v>
      </c>
      <c r="N4297">
        <v>-3534210</v>
      </c>
      <c r="O4297">
        <v>24739470</v>
      </c>
      <c r="P4297">
        <v>0</v>
      </c>
      <c r="Q4297" t="s">
        <v>931</v>
      </c>
      <c r="R4297" t="s">
        <v>6379</v>
      </c>
      <c r="S4297" t="s">
        <v>5745</v>
      </c>
      <c r="T4297" t="s">
        <v>6698</v>
      </c>
      <c r="U4297" t="s">
        <v>9750</v>
      </c>
      <c r="V4297" t="s">
        <v>9751</v>
      </c>
      <c r="W4297" t="s">
        <v>588</v>
      </c>
      <c r="X4297" t="str">
        <f t="shared" si="67"/>
        <v>Inversión</v>
      </c>
      <c r="Y4297" t="s">
        <v>629</v>
      </c>
    </row>
    <row r="4298" spans="1:25" x14ac:dyDescent="0.2">
      <c r="A4298" t="s">
        <v>6299</v>
      </c>
      <c r="B4298" t="s">
        <v>3787</v>
      </c>
      <c r="C4298" t="s">
        <v>6699</v>
      </c>
      <c r="D4298" t="s">
        <v>583</v>
      </c>
      <c r="E4298" t="s">
        <v>584</v>
      </c>
      <c r="F4298" t="s">
        <v>3740</v>
      </c>
      <c r="G4298" t="s">
        <v>629</v>
      </c>
      <c r="H4298" t="s">
        <v>370</v>
      </c>
      <c r="I4298" t="s">
        <v>498</v>
      </c>
      <c r="J4298" t="s">
        <v>37</v>
      </c>
      <c r="K4298" t="s">
        <v>586</v>
      </c>
      <c r="L4298" t="s">
        <v>39</v>
      </c>
      <c r="M4298">
        <v>51910320</v>
      </c>
      <c r="N4298">
        <v>-5407325</v>
      </c>
      <c r="O4298">
        <v>46502995</v>
      </c>
      <c r="P4298">
        <v>0</v>
      </c>
      <c r="Q4298" t="s">
        <v>932</v>
      </c>
      <c r="R4298" t="s">
        <v>6354</v>
      </c>
      <c r="S4298" t="s">
        <v>6700</v>
      </c>
      <c r="T4298" t="s">
        <v>6701</v>
      </c>
      <c r="U4298" t="s">
        <v>11839</v>
      </c>
      <c r="V4298" t="s">
        <v>11840</v>
      </c>
      <c r="W4298" t="s">
        <v>588</v>
      </c>
      <c r="X4298" t="str">
        <f t="shared" si="67"/>
        <v>Inversión</v>
      </c>
      <c r="Y4298" t="s">
        <v>629</v>
      </c>
    </row>
    <row r="4299" spans="1:25" x14ac:dyDescent="0.2">
      <c r="A4299" t="s">
        <v>6329</v>
      </c>
      <c r="B4299" t="s">
        <v>3787</v>
      </c>
      <c r="C4299" t="s">
        <v>6702</v>
      </c>
      <c r="D4299" t="s">
        <v>583</v>
      </c>
      <c r="E4299" t="s">
        <v>584</v>
      </c>
      <c r="F4299" t="s">
        <v>3740</v>
      </c>
      <c r="G4299" t="s">
        <v>629</v>
      </c>
      <c r="H4299" t="s">
        <v>383</v>
      </c>
      <c r="I4299" t="s">
        <v>503</v>
      </c>
      <c r="J4299" t="s">
        <v>37</v>
      </c>
      <c r="K4299" t="s">
        <v>586</v>
      </c>
      <c r="L4299" t="s">
        <v>39</v>
      </c>
      <c r="M4299">
        <v>41498768</v>
      </c>
      <c r="N4299">
        <v>-5187346</v>
      </c>
      <c r="O4299">
        <v>36311422</v>
      </c>
      <c r="P4299">
        <v>0</v>
      </c>
      <c r="Q4299" t="s">
        <v>933</v>
      </c>
      <c r="R4299" t="s">
        <v>6703</v>
      </c>
      <c r="S4299" t="s">
        <v>6704</v>
      </c>
      <c r="T4299" t="s">
        <v>6705</v>
      </c>
      <c r="U4299" t="s">
        <v>9752</v>
      </c>
      <c r="V4299" t="s">
        <v>9753</v>
      </c>
      <c r="W4299" t="s">
        <v>588</v>
      </c>
      <c r="X4299" t="str">
        <f t="shared" si="67"/>
        <v>Inversión</v>
      </c>
      <c r="Y4299" t="s">
        <v>629</v>
      </c>
    </row>
    <row r="4300" spans="1:25" x14ac:dyDescent="0.2">
      <c r="A4300" t="s">
        <v>6706</v>
      </c>
      <c r="B4300" t="s">
        <v>3787</v>
      </c>
      <c r="C4300" t="s">
        <v>6707</v>
      </c>
      <c r="D4300" t="s">
        <v>583</v>
      </c>
      <c r="E4300" t="s">
        <v>584</v>
      </c>
      <c r="F4300" t="s">
        <v>3740</v>
      </c>
      <c r="G4300" t="s">
        <v>629</v>
      </c>
      <c r="H4300" t="s">
        <v>383</v>
      </c>
      <c r="I4300" t="s">
        <v>503</v>
      </c>
      <c r="J4300" t="s">
        <v>37</v>
      </c>
      <c r="K4300" t="s">
        <v>586</v>
      </c>
      <c r="L4300" t="s">
        <v>39</v>
      </c>
      <c r="M4300">
        <v>56547360</v>
      </c>
      <c r="N4300">
        <v>-6386104</v>
      </c>
      <c r="O4300">
        <v>50161256</v>
      </c>
      <c r="P4300">
        <v>0</v>
      </c>
      <c r="Q4300" t="s">
        <v>934</v>
      </c>
      <c r="R4300" t="s">
        <v>6708</v>
      </c>
      <c r="S4300" t="s">
        <v>6709</v>
      </c>
      <c r="T4300" t="s">
        <v>6710</v>
      </c>
      <c r="U4300" t="s">
        <v>11841</v>
      </c>
      <c r="V4300" t="s">
        <v>9754</v>
      </c>
      <c r="W4300" t="s">
        <v>588</v>
      </c>
      <c r="X4300" t="str">
        <f t="shared" si="67"/>
        <v>Inversión</v>
      </c>
      <c r="Y4300" t="s">
        <v>629</v>
      </c>
    </row>
    <row r="4301" spans="1:25" x14ac:dyDescent="0.2">
      <c r="A4301" t="s">
        <v>6331</v>
      </c>
      <c r="B4301" t="s">
        <v>3787</v>
      </c>
      <c r="C4301" t="s">
        <v>6711</v>
      </c>
      <c r="D4301" t="s">
        <v>583</v>
      </c>
      <c r="E4301" t="s">
        <v>584</v>
      </c>
      <c r="F4301" t="s">
        <v>3740</v>
      </c>
      <c r="G4301" t="s">
        <v>629</v>
      </c>
      <c r="H4301" t="s">
        <v>366</v>
      </c>
      <c r="I4301" t="s">
        <v>507</v>
      </c>
      <c r="J4301" t="s">
        <v>37</v>
      </c>
      <c r="K4301" t="s">
        <v>586</v>
      </c>
      <c r="L4301" t="s">
        <v>39</v>
      </c>
      <c r="M4301">
        <v>38651840</v>
      </c>
      <c r="N4301">
        <v>-2415740</v>
      </c>
      <c r="O4301">
        <v>36236100</v>
      </c>
      <c r="P4301">
        <v>0</v>
      </c>
      <c r="Q4301" t="s">
        <v>935</v>
      </c>
      <c r="R4301" t="s">
        <v>6448</v>
      </c>
      <c r="S4301" t="s">
        <v>6712</v>
      </c>
      <c r="T4301" t="s">
        <v>6713</v>
      </c>
      <c r="U4301" t="s">
        <v>11842</v>
      </c>
      <c r="V4301" t="s">
        <v>9755</v>
      </c>
      <c r="W4301" t="s">
        <v>588</v>
      </c>
      <c r="X4301" t="str">
        <f t="shared" si="67"/>
        <v>Inversión</v>
      </c>
      <c r="Y4301" t="s">
        <v>629</v>
      </c>
    </row>
    <row r="4302" spans="1:25" x14ac:dyDescent="0.2">
      <c r="A4302" t="s">
        <v>6353</v>
      </c>
      <c r="B4302" t="s">
        <v>3787</v>
      </c>
      <c r="C4302" t="s">
        <v>6714</v>
      </c>
      <c r="D4302" t="s">
        <v>583</v>
      </c>
      <c r="E4302" t="s">
        <v>584</v>
      </c>
      <c r="F4302" t="s">
        <v>3740</v>
      </c>
      <c r="G4302" t="s">
        <v>629</v>
      </c>
      <c r="H4302" t="s">
        <v>391</v>
      </c>
      <c r="I4302" t="s">
        <v>511</v>
      </c>
      <c r="J4302" t="s">
        <v>37</v>
      </c>
      <c r="K4302" t="s">
        <v>586</v>
      </c>
      <c r="L4302" t="s">
        <v>39</v>
      </c>
      <c r="M4302">
        <v>145618560</v>
      </c>
      <c r="N4302">
        <v>-49550760</v>
      </c>
      <c r="O4302">
        <v>96067800</v>
      </c>
      <c r="P4302">
        <v>0</v>
      </c>
      <c r="Q4302" t="s">
        <v>6715</v>
      </c>
      <c r="R4302" t="s">
        <v>6716</v>
      </c>
      <c r="S4302" t="s">
        <v>6717</v>
      </c>
      <c r="T4302" t="s">
        <v>6718</v>
      </c>
      <c r="U4302" t="s">
        <v>11843</v>
      </c>
      <c r="V4302" t="s">
        <v>11844</v>
      </c>
      <c r="W4302" t="s">
        <v>588</v>
      </c>
      <c r="X4302" t="str">
        <f t="shared" si="67"/>
        <v>Inversión</v>
      </c>
      <c r="Y4302" t="s">
        <v>629</v>
      </c>
    </row>
    <row r="4303" spans="1:25" x14ac:dyDescent="0.2">
      <c r="A4303" t="s">
        <v>6349</v>
      </c>
      <c r="B4303" t="s">
        <v>3787</v>
      </c>
      <c r="C4303" t="s">
        <v>6719</v>
      </c>
      <c r="D4303" t="s">
        <v>583</v>
      </c>
      <c r="E4303" t="s">
        <v>584</v>
      </c>
      <c r="F4303" t="s">
        <v>3740</v>
      </c>
      <c r="G4303" t="s">
        <v>629</v>
      </c>
      <c r="H4303" t="s">
        <v>391</v>
      </c>
      <c r="I4303" t="s">
        <v>511</v>
      </c>
      <c r="J4303" t="s">
        <v>37</v>
      </c>
      <c r="K4303" t="s">
        <v>586</v>
      </c>
      <c r="L4303" t="s">
        <v>39</v>
      </c>
      <c r="M4303">
        <v>28273680</v>
      </c>
      <c r="N4303">
        <v>-5654736</v>
      </c>
      <c r="O4303">
        <v>22618944</v>
      </c>
      <c r="P4303">
        <v>0</v>
      </c>
      <c r="Q4303" t="s">
        <v>936</v>
      </c>
      <c r="R4303" t="s">
        <v>5674</v>
      </c>
      <c r="S4303" t="s">
        <v>4885</v>
      </c>
      <c r="T4303" t="s">
        <v>6720</v>
      </c>
      <c r="U4303" t="s">
        <v>9756</v>
      </c>
      <c r="V4303" t="s">
        <v>9757</v>
      </c>
      <c r="W4303" t="s">
        <v>588</v>
      </c>
      <c r="X4303" t="str">
        <f t="shared" si="67"/>
        <v>Inversión</v>
      </c>
      <c r="Y4303" t="s">
        <v>629</v>
      </c>
    </row>
    <row r="4304" spans="1:25" x14ac:dyDescent="0.2">
      <c r="A4304" t="s">
        <v>6721</v>
      </c>
      <c r="B4304" t="s">
        <v>3787</v>
      </c>
      <c r="C4304" t="s">
        <v>6722</v>
      </c>
      <c r="D4304" t="s">
        <v>583</v>
      </c>
      <c r="E4304" t="s">
        <v>584</v>
      </c>
      <c r="F4304" t="s">
        <v>3740</v>
      </c>
      <c r="G4304" t="s">
        <v>629</v>
      </c>
      <c r="H4304" t="s">
        <v>391</v>
      </c>
      <c r="I4304" t="s">
        <v>511</v>
      </c>
      <c r="J4304" t="s">
        <v>37</v>
      </c>
      <c r="K4304" t="s">
        <v>586</v>
      </c>
      <c r="L4304" t="s">
        <v>39</v>
      </c>
      <c r="M4304">
        <v>41498768</v>
      </c>
      <c r="N4304">
        <v>-14956848</v>
      </c>
      <c r="O4304">
        <v>26541920</v>
      </c>
      <c r="P4304">
        <v>0</v>
      </c>
      <c r="Q4304" t="s">
        <v>6723</v>
      </c>
      <c r="R4304" t="s">
        <v>6125</v>
      </c>
      <c r="S4304" t="s">
        <v>6724</v>
      </c>
      <c r="T4304" t="s">
        <v>9758</v>
      </c>
      <c r="U4304" t="s">
        <v>9759</v>
      </c>
      <c r="V4304" t="s">
        <v>9760</v>
      </c>
      <c r="W4304" t="s">
        <v>588</v>
      </c>
      <c r="X4304" t="str">
        <f t="shared" si="67"/>
        <v>Inversión</v>
      </c>
      <c r="Y4304" t="s">
        <v>629</v>
      </c>
    </row>
    <row r="4305" spans="1:25" x14ac:dyDescent="0.2">
      <c r="A4305" t="s">
        <v>6338</v>
      </c>
      <c r="B4305" t="s">
        <v>3787</v>
      </c>
      <c r="C4305" t="s">
        <v>6725</v>
      </c>
      <c r="D4305" t="s">
        <v>583</v>
      </c>
      <c r="E4305" t="s">
        <v>584</v>
      </c>
      <c r="F4305" t="s">
        <v>3740</v>
      </c>
      <c r="G4305" t="s">
        <v>629</v>
      </c>
      <c r="H4305" t="s">
        <v>391</v>
      </c>
      <c r="I4305" t="s">
        <v>511</v>
      </c>
      <c r="J4305" t="s">
        <v>37</v>
      </c>
      <c r="K4305" t="s">
        <v>586</v>
      </c>
      <c r="L4305" t="s">
        <v>39</v>
      </c>
      <c r="M4305">
        <v>77303680</v>
      </c>
      <c r="N4305">
        <v>-20292216</v>
      </c>
      <c r="O4305">
        <v>57011464</v>
      </c>
      <c r="P4305">
        <v>0</v>
      </c>
      <c r="Q4305" t="s">
        <v>6726</v>
      </c>
      <c r="R4305" t="s">
        <v>4681</v>
      </c>
      <c r="S4305" t="s">
        <v>6727</v>
      </c>
      <c r="T4305" t="s">
        <v>6728</v>
      </c>
      <c r="U4305" t="s">
        <v>9761</v>
      </c>
      <c r="V4305" t="s">
        <v>9762</v>
      </c>
      <c r="W4305" t="s">
        <v>588</v>
      </c>
      <c r="X4305" t="str">
        <f t="shared" si="67"/>
        <v>Inversión</v>
      </c>
      <c r="Y4305" t="s">
        <v>629</v>
      </c>
    </row>
    <row r="4306" spans="1:25" x14ac:dyDescent="0.2">
      <c r="A4306" t="s">
        <v>6729</v>
      </c>
      <c r="B4306" t="s">
        <v>3787</v>
      </c>
      <c r="C4306" t="s">
        <v>6730</v>
      </c>
      <c r="D4306" t="s">
        <v>583</v>
      </c>
      <c r="E4306" t="s">
        <v>584</v>
      </c>
      <c r="F4306" t="s">
        <v>3740</v>
      </c>
      <c r="G4306" t="s">
        <v>629</v>
      </c>
      <c r="H4306" t="s">
        <v>391</v>
      </c>
      <c r="I4306" t="s">
        <v>511</v>
      </c>
      <c r="J4306" t="s">
        <v>37</v>
      </c>
      <c r="K4306" t="s">
        <v>586</v>
      </c>
      <c r="L4306" t="s">
        <v>39</v>
      </c>
      <c r="M4306">
        <v>41498768</v>
      </c>
      <c r="N4306">
        <v>-15994317</v>
      </c>
      <c r="O4306">
        <v>25504451</v>
      </c>
      <c r="P4306">
        <v>0</v>
      </c>
      <c r="Q4306" t="s">
        <v>6731</v>
      </c>
      <c r="R4306" t="s">
        <v>6456</v>
      </c>
      <c r="S4306" t="s">
        <v>6732</v>
      </c>
      <c r="T4306" t="s">
        <v>6733</v>
      </c>
      <c r="U4306" t="s">
        <v>11845</v>
      </c>
      <c r="V4306" t="s">
        <v>11846</v>
      </c>
      <c r="W4306" t="s">
        <v>588</v>
      </c>
      <c r="X4306" t="str">
        <f t="shared" si="67"/>
        <v>Inversión</v>
      </c>
      <c r="Y4306" t="s">
        <v>629</v>
      </c>
    </row>
    <row r="4307" spans="1:25" x14ac:dyDescent="0.2">
      <c r="A4307" t="s">
        <v>3191</v>
      </c>
      <c r="B4307" t="s">
        <v>3787</v>
      </c>
      <c r="C4307" t="s">
        <v>6734</v>
      </c>
      <c r="D4307" t="s">
        <v>583</v>
      </c>
      <c r="E4307" t="s">
        <v>602</v>
      </c>
      <c r="F4307" t="s">
        <v>3740</v>
      </c>
      <c r="G4307" t="s">
        <v>629</v>
      </c>
      <c r="H4307" t="s">
        <v>196</v>
      </c>
      <c r="I4307" t="s">
        <v>153</v>
      </c>
      <c r="J4307" t="s">
        <v>48</v>
      </c>
      <c r="K4307" t="s">
        <v>596</v>
      </c>
      <c r="L4307" t="s">
        <v>39</v>
      </c>
      <c r="M4307">
        <v>390000000</v>
      </c>
      <c r="N4307">
        <v>-390000000</v>
      </c>
      <c r="O4307">
        <v>0</v>
      </c>
      <c r="P4307">
        <v>0</v>
      </c>
      <c r="Q4307" t="s">
        <v>857</v>
      </c>
      <c r="R4307" t="s">
        <v>6735</v>
      </c>
      <c r="S4307" t="s">
        <v>588</v>
      </c>
      <c r="T4307" t="s">
        <v>588</v>
      </c>
      <c r="U4307" t="s">
        <v>588</v>
      </c>
      <c r="V4307" t="s">
        <v>588</v>
      </c>
      <c r="W4307" t="s">
        <v>588</v>
      </c>
      <c r="X4307" t="str">
        <f t="shared" si="67"/>
        <v>Inversión</v>
      </c>
      <c r="Y4307" t="s">
        <v>629</v>
      </c>
    </row>
    <row r="4308" spans="1:25" x14ac:dyDescent="0.2">
      <c r="A4308" t="s">
        <v>5974</v>
      </c>
      <c r="B4308" t="s">
        <v>3369</v>
      </c>
      <c r="C4308" t="s">
        <v>6736</v>
      </c>
      <c r="D4308" t="s">
        <v>583</v>
      </c>
      <c r="E4308" t="s">
        <v>584</v>
      </c>
      <c r="F4308" t="s">
        <v>3740</v>
      </c>
      <c r="G4308" t="s">
        <v>629</v>
      </c>
      <c r="H4308" t="s">
        <v>391</v>
      </c>
      <c r="I4308" t="s">
        <v>511</v>
      </c>
      <c r="J4308" t="s">
        <v>37</v>
      </c>
      <c r="K4308" t="s">
        <v>586</v>
      </c>
      <c r="L4308" t="s">
        <v>39</v>
      </c>
      <c r="M4308">
        <v>41498768</v>
      </c>
      <c r="N4308">
        <v>-16426596</v>
      </c>
      <c r="O4308">
        <v>25072172</v>
      </c>
      <c r="P4308">
        <v>0</v>
      </c>
      <c r="Q4308" t="s">
        <v>6737</v>
      </c>
      <c r="R4308" t="s">
        <v>6465</v>
      </c>
      <c r="S4308" t="s">
        <v>6738</v>
      </c>
      <c r="T4308" t="s">
        <v>6739</v>
      </c>
      <c r="U4308" t="s">
        <v>9763</v>
      </c>
      <c r="V4308" t="s">
        <v>9764</v>
      </c>
      <c r="W4308" t="s">
        <v>588</v>
      </c>
      <c r="X4308" t="str">
        <f t="shared" si="67"/>
        <v>Inversión</v>
      </c>
      <c r="Y4308" t="s">
        <v>629</v>
      </c>
    </row>
    <row r="4309" spans="1:25" x14ac:dyDescent="0.2">
      <c r="A4309" t="s">
        <v>6076</v>
      </c>
      <c r="B4309" t="s">
        <v>3369</v>
      </c>
      <c r="C4309" t="s">
        <v>6740</v>
      </c>
      <c r="D4309" t="s">
        <v>583</v>
      </c>
      <c r="E4309" t="s">
        <v>584</v>
      </c>
      <c r="F4309" t="s">
        <v>3144</v>
      </c>
      <c r="G4309" t="s">
        <v>585</v>
      </c>
      <c r="H4309" t="s">
        <v>173</v>
      </c>
      <c r="I4309" t="s">
        <v>127</v>
      </c>
      <c r="J4309" t="s">
        <v>37</v>
      </c>
      <c r="K4309" t="s">
        <v>586</v>
      </c>
      <c r="L4309" t="s">
        <v>39</v>
      </c>
      <c r="M4309">
        <v>78810300</v>
      </c>
      <c r="N4309">
        <v>0</v>
      </c>
      <c r="O4309">
        <v>78810300</v>
      </c>
      <c r="P4309">
        <v>0</v>
      </c>
      <c r="Q4309" t="s">
        <v>937</v>
      </c>
      <c r="R4309" t="s">
        <v>4867</v>
      </c>
      <c r="S4309" t="s">
        <v>6741</v>
      </c>
      <c r="T4309" t="s">
        <v>588</v>
      </c>
      <c r="U4309" t="s">
        <v>6742</v>
      </c>
      <c r="V4309" t="s">
        <v>6743</v>
      </c>
      <c r="W4309" t="s">
        <v>588</v>
      </c>
      <c r="X4309" t="str">
        <f t="shared" si="67"/>
        <v>Funcionamiento</v>
      </c>
      <c r="Y4309" t="s">
        <v>585</v>
      </c>
    </row>
    <row r="4310" spans="1:25" x14ac:dyDescent="0.2">
      <c r="A4310" t="s">
        <v>6076</v>
      </c>
      <c r="B4310" t="s">
        <v>3369</v>
      </c>
      <c r="C4310" t="s">
        <v>6740</v>
      </c>
      <c r="D4310" t="s">
        <v>583</v>
      </c>
      <c r="E4310" t="s">
        <v>584</v>
      </c>
      <c r="F4310" t="s">
        <v>3144</v>
      </c>
      <c r="G4310" t="s">
        <v>585</v>
      </c>
      <c r="H4310" t="s">
        <v>176</v>
      </c>
      <c r="I4310" t="s">
        <v>130</v>
      </c>
      <c r="J4310" t="s">
        <v>37</v>
      </c>
      <c r="K4310" t="s">
        <v>586</v>
      </c>
      <c r="L4310" t="s">
        <v>39</v>
      </c>
      <c r="M4310">
        <v>29348900</v>
      </c>
      <c r="N4310">
        <v>0</v>
      </c>
      <c r="O4310">
        <v>29348900</v>
      </c>
      <c r="P4310">
        <v>0</v>
      </c>
      <c r="Q4310" t="s">
        <v>937</v>
      </c>
      <c r="R4310" t="s">
        <v>4867</v>
      </c>
      <c r="S4310" t="s">
        <v>6741</v>
      </c>
      <c r="T4310" t="s">
        <v>588</v>
      </c>
      <c r="U4310" t="s">
        <v>6742</v>
      </c>
      <c r="V4310" t="s">
        <v>6743</v>
      </c>
      <c r="W4310" t="s">
        <v>588</v>
      </c>
      <c r="X4310" t="str">
        <f t="shared" si="67"/>
        <v>Funcionamiento</v>
      </c>
      <c r="Y4310" t="s">
        <v>585</v>
      </c>
    </row>
    <row r="4311" spans="1:25" x14ac:dyDescent="0.2">
      <c r="A4311" t="s">
        <v>6076</v>
      </c>
      <c r="B4311" t="s">
        <v>3369</v>
      </c>
      <c r="C4311" t="s">
        <v>6740</v>
      </c>
      <c r="D4311" t="s">
        <v>583</v>
      </c>
      <c r="E4311" t="s">
        <v>584</v>
      </c>
      <c r="F4311" t="s">
        <v>3144</v>
      </c>
      <c r="G4311" t="s">
        <v>585</v>
      </c>
      <c r="H4311" t="s">
        <v>177</v>
      </c>
      <c r="I4311" t="s">
        <v>131</v>
      </c>
      <c r="J4311" t="s">
        <v>37</v>
      </c>
      <c r="K4311" t="s">
        <v>586</v>
      </c>
      <c r="L4311" t="s">
        <v>39</v>
      </c>
      <c r="M4311">
        <v>19569400</v>
      </c>
      <c r="N4311">
        <v>0</v>
      </c>
      <c r="O4311">
        <v>19569400</v>
      </c>
      <c r="P4311">
        <v>0</v>
      </c>
      <c r="Q4311" t="s">
        <v>937</v>
      </c>
      <c r="R4311" t="s">
        <v>4867</v>
      </c>
      <c r="S4311" t="s">
        <v>6741</v>
      </c>
      <c r="T4311" t="s">
        <v>588</v>
      </c>
      <c r="U4311" t="s">
        <v>6742</v>
      </c>
      <c r="V4311" t="s">
        <v>6743</v>
      </c>
      <c r="W4311" t="s">
        <v>588</v>
      </c>
      <c r="X4311" t="str">
        <f t="shared" si="67"/>
        <v>Funcionamiento</v>
      </c>
      <c r="Y4311" t="s">
        <v>585</v>
      </c>
    </row>
    <row r="4312" spans="1:25" x14ac:dyDescent="0.2">
      <c r="A4312" t="s">
        <v>6076</v>
      </c>
      <c r="B4312" t="s">
        <v>3369</v>
      </c>
      <c r="C4312" t="s">
        <v>6740</v>
      </c>
      <c r="D4312" t="s">
        <v>583</v>
      </c>
      <c r="E4312" t="s">
        <v>584</v>
      </c>
      <c r="F4312" t="s">
        <v>3144</v>
      </c>
      <c r="G4312" t="s">
        <v>585</v>
      </c>
      <c r="H4312" t="s">
        <v>175</v>
      </c>
      <c r="I4312" t="s">
        <v>129</v>
      </c>
      <c r="J4312" t="s">
        <v>37</v>
      </c>
      <c r="K4312" t="s">
        <v>586</v>
      </c>
      <c r="L4312" t="s">
        <v>39</v>
      </c>
      <c r="M4312">
        <v>8992200</v>
      </c>
      <c r="N4312">
        <v>0</v>
      </c>
      <c r="O4312">
        <v>8992200</v>
      </c>
      <c r="P4312">
        <v>0</v>
      </c>
      <c r="Q4312" t="s">
        <v>937</v>
      </c>
      <c r="R4312" t="s">
        <v>4867</v>
      </c>
      <c r="S4312" t="s">
        <v>6741</v>
      </c>
      <c r="T4312" t="s">
        <v>588</v>
      </c>
      <c r="U4312" t="s">
        <v>6742</v>
      </c>
      <c r="V4312" t="s">
        <v>6743</v>
      </c>
      <c r="W4312" t="s">
        <v>588</v>
      </c>
      <c r="X4312" t="str">
        <f t="shared" si="67"/>
        <v>Funcionamiento</v>
      </c>
      <c r="Y4312" t="s">
        <v>585</v>
      </c>
    </row>
    <row r="4313" spans="1:25" x14ac:dyDescent="0.2">
      <c r="A4313" t="s">
        <v>6076</v>
      </c>
      <c r="B4313" t="s">
        <v>3369</v>
      </c>
      <c r="C4313" t="s">
        <v>6740</v>
      </c>
      <c r="D4313" t="s">
        <v>583</v>
      </c>
      <c r="E4313" t="s">
        <v>584</v>
      </c>
      <c r="F4313" t="s">
        <v>3144</v>
      </c>
      <c r="G4313" t="s">
        <v>585</v>
      </c>
      <c r="H4313" t="s">
        <v>172</v>
      </c>
      <c r="I4313" t="s">
        <v>126</v>
      </c>
      <c r="J4313" t="s">
        <v>37</v>
      </c>
      <c r="K4313" t="s">
        <v>586</v>
      </c>
      <c r="L4313" t="s">
        <v>39</v>
      </c>
      <c r="M4313">
        <v>20867300</v>
      </c>
      <c r="N4313">
        <v>0</v>
      </c>
      <c r="O4313">
        <v>20867300</v>
      </c>
      <c r="P4313">
        <v>0</v>
      </c>
      <c r="Q4313" t="s">
        <v>937</v>
      </c>
      <c r="R4313" t="s">
        <v>4867</v>
      </c>
      <c r="S4313" t="s">
        <v>6741</v>
      </c>
      <c r="T4313" t="s">
        <v>588</v>
      </c>
      <c r="U4313" t="s">
        <v>6742</v>
      </c>
      <c r="V4313" t="s">
        <v>6743</v>
      </c>
      <c r="W4313" t="s">
        <v>588</v>
      </c>
      <c r="X4313" t="str">
        <f t="shared" si="67"/>
        <v>Funcionamiento</v>
      </c>
      <c r="Y4313" t="s">
        <v>585</v>
      </c>
    </row>
    <row r="4314" spans="1:25" x14ac:dyDescent="0.2">
      <c r="A4314" t="s">
        <v>6076</v>
      </c>
      <c r="B4314" t="s">
        <v>3369</v>
      </c>
      <c r="C4314" t="s">
        <v>6740</v>
      </c>
      <c r="D4314" t="s">
        <v>583</v>
      </c>
      <c r="E4314" t="s">
        <v>584</v>
      </c>
      <c r="F4314" t="s">
        <v>3144</v>
      </c>
      <c r="G4314" t="s">
        <v>585</v>
      </c>
      <c r="H4314" t="s">
        <v>174</v>
      </c>
      <c r="I4314" t="s">
        <v>128</v>
      </c>
      <c r="J4314" t="s">
        <v>37</v>
      </c>
      <c r="K4314" t="s">
        <v>586</v>
      </c>
      <c r="L4314" t="s">
        <v>39</v>
      </c>
      <c r="M4314">
        <v>39129800</v>
      </c>
      <c r="N4314">
        <v>0</v>
      </c>
      <c r="O4314">
        <v>39129800</v>
      </c>
      <c r="P4314">
        <v>0</v>
      </c>
      <c r="Q4314" t="s">
        <v>937</v>
      </c>
      <c r="R4314" t="s">
        <v>4867</v>
      </c>
      <c r="S4314" t="s">
        <v>6741</v>
      </c>
      <c r="T4314" t="s">
        <v>588</v>
      </c>
      <c r="U4314" t="s">
        <v>6742</v>
      </c>
      <c r="V4314" t="s">
        <v>6743</v>
      </c>
      <c r="W4314" t="s">
        <v>588</v>
      </c>
      <c r="X4314" t="str">
        <f t="shared" si="67"/>
        <v>Funcionamiento</v>
      </c>
      <c r="Y4314" t="s">
        <v>585</v>
      </c>
    </row>
    <row r="4315" spans="1:25" x14ac:dyDescent="0.2">
      <c r="A4315" t="s">
        <v>6744</v>
      </c>
      <c r="B4315" t="s">
        <v>3369</v>
      </c>
      <c r="C4315" t="s">
        <v>6745</v>
      </c>
      <c r="D4315" t="s">
        <v>583</v>
      </c>
      <c r="E4315" t="s">
        <v>584</v>
      </c>
      <c r="F4315" t="s">
        <v>3144</v>
      </c>
      <c r="G4315" t="s">
        <v>585</v>
      </c>
      <c r="H4315" t="s">
        <v>634</v>
      </c>
      <c r="I4315" t="s">
        <v>5620</v>
      </c>
      <c r="J4315" t="s">
        <v>37</v>
      </c>
      <c r="K4315" t="s">
        <v>586</v>
      </c>
      <c r="L4315" t="s">
        <v>39</v>
      </c>
      <c r="M4315">
        <v>643139703</v>
      </c>
      <c r="N4315">
        <v>0</v>
      </c>
      <c r="O4315">
        <v>643139703</v>
      </c>
      <c r="P4315">
        <v>0</v>
      </c>
      <c r="Q4315" t="s">
        <v>938</v>
      </c>
      <c r="R4315" t="s">
        <v>6746</v>
      </c>
      <c r="S4315" t="s">
        <v>6747</v>
      </c>
      <c r="T4315" t="s">
        <v>6748</v>
      </c>
      <c r="U4315" t="s">
        <v>6749</v>
      </c>
      <c r="V4315" t="s">
        <v>6750</v>
      </c>
      <c r="W4315" t="s">
        <v>588</v>
      </c>
      <c r="X4315" t="str">
        <f t="shared" si="67"/>
        <v>Funcionamiento</v>
      </c>
      <c r="Y4315" t="s">
        <v>585</v>
      </c>
    </row>
    <row r="4316" spans="1:25" x14ac:dyDescent="0.2">
      <c r="A4316" t="s">
        <v>6000</v>
      </c>
      <c r="B4316" t="s">
        <v>6751</v>
      </c>
      <c r="C4316" t="s">
        <v>6752</v>
      </c>
      <c r="D4316" t="s">
        <v>583</v>
      </c>
      <c r="E4316" t="s">
        <v>584</v>
      </c>
      <c r="F4316" t="s">
        <v>3144</v>
      </c>
      <c r="G4316" t="s">
        <v>585</v>
      </c>
      <c r="H4316" t="s">
        <v>200</v>
      </c>
      <c r="I4316" t="s">
        <v>161</v>
      </c>
      <c r="J4316" t="s">
        <v>37</v>
      </c>
      <c r="K4316" t="s">
        <v>586</v>
      </c>
      <c r="L4316" t="s">
        <v>39</v>
      </c>
      <c r="M4316">
        <v>15056000</v>
      </c>
      <c r="N4316">
        <v>-10134747</v>
      </c>
      <c r="O4316">
        <v>4921253</v>
      </c>
      <c r="P4316">
        <v>0</v>
      </c>
      <c r="Q4316" t="s">
        <v>6753</v>
      </c>
      <c r="R4316" t="s">
        <v>6754</v>
      </c>
      <c r="S4316" t="s">
        <v>6755</v>
      </c>
      <c r="T4316" t="s">
        <v>6756</v>
      </c>
      <c r="U4316" t="s">
        <v>6757</v>
      </c>
      <c r="V4316" t="s">
        <v>6758</v>
      </c>
      <c r="W4316" t="s">
        <v>588</v>
      </c>
      <c r="X4316" t="str">
        <f t="shared" si="67"/>
        <v>Inversión</v>
      </c>
      <c r="Y4316" t="s">
        <v>585</v>
      </c>
    </row>
    <row r="4317" spans="1:25" x14ac:dyDescent="0.2">
      <c r="A4317" t="s">
        <v>6382</v>
      </c>
      <c r="B4317" t="s">
        <v>6751</v>
      </c>
      <c r="C4317" t="s">
        <v>6759</v>
      </c>
      <c r="D4317" t="s">
        <v>583</v>
      </c>
      <c r="E4317" t="s">
        <v>584</v>
      </c>
      <c r="F4317" t="s">
        <v>3144</v>
      </c>
      <c r="G4317" t="s">
        <v>585</v>
      </c>
      <c r="H4317" t="s">
        <v>438</v>
      </c>
      <c r="I4317" t="s">
        <v>508</v>
      </c>
      <c r="J4317" t="s">
        <v>37</v>
      </c>
      <c r="K4317" t="s">
        <v>586</v>
      </c>
      <c r="L4317" t="s">
        <v>39</v>
      </c>
      <c r="M4317">
        <v>58642928</v>
      </c>
      <c r="N4317">
        <v>-7330366</v>
      </c>
      <c r="O4317">
        <v>51312562</v>
      </c>
      <c r="P4317">
        <v>0</v>
      </c>
      <c r="Q4317" t="s">
        <v>939</v>
      </c>
      <c r="R4317" t="s">
        <v>6760</v>
      </c>
      <c r="S4317" t="s">
        <v>3293</v>
      </c>
      <c r="T4317" t="s">
        <v>6761</v>
      </c>
      <c r="U4317" t="s">
        <v>9765</v>
      </c>
      <c r="V4317" t="s">
        <v>9766</v>
      </c>
      <c r="W4317" t="s">
        <v>588</v>
      </c>
      <c r="X4317" t="str">
        <f t="shared" si="67"/>
        <v>Inversión</v>
      </c>
      <c r="Y4317" t="s">
        <v>585</v>
      </c>
    </row>
    <row r="4318" spans="1:25" x14ac:dyDescent="0.2">
      <c r="A4318" t="s">
        <v>6762</v>
      </c>
      <c r="B4318" t="s">
        <v>6751</v>
      </c>
      <c r="C4318" t="s">
        <v>6763</v>
      </c>
      <c r="D4318" t="s">
        <v>583</v>
      </c>
      <c r="E4318" t="s">
        <v>584</v>
      </c>
      <c r="F4318" t="s">
        <v>3144</v>
      </c>
      <c r="G4318" t="s">
        <v>585</v>
      </c>
      <c r="H4318" t="s">
        <v>199</v>
      </c>
      <c r="I4318" t="s">
        <v>159</v>
      </c>
      <c r="J4318" t="s">
        <v>48</v>
      </c>
      <c r="K4318" t="s">
        <v>596</v>
      </c>
      <c r="L4318" t="s">
        <v>39</v>
      </c>
      <c r="M4318">
        <v>76623568</v>
      </c>
      <c r="N4318">
        <v>2873384</v>
      </c>
      <c r="O4318">
        <v>79496952</v>
      </c>
      <c r="P4318">
        <v>9577946</v>
      </c>
      <c r="Q4318" t="s">
        <v>940</v>
      </c>
      <c r="R4318" t="s">
        <v>6433</v>
      </c>
      <c r="S4318" t="s">
        <v>6764</v>
      </c>
      <c r="T4318" t="s">
        <v>6765</v>
      </c>
      <c r="U4318" t="s">
        <v>8018</v>
      </c>
      <c r="V4318" t="s">
        <v>8019</v>
      </c>
      <c r="W4318" t="s">
        <v>588</v>
      </c>
      <c r="X4318" t="str">
        <f t="shared" si="67"/>
        <v>Inversión</v>
      </c>
      <c r="Y4318" t="s">
        <v>585</v>
      </c>
    </row>
    <row r="4319" spans="1:25" x14ac:dyDescent="0.2">
      <c r="A4319" t="s">
        <v>6157</v>
      </c>
      <c r="B4319" t="s">
        <v>6751</v>
      </c>
      <c r="C4319" t="s">
        <v>6766</v>
      </c>
      <c r="D4319" t="s">
        <v>583</v>
      </c>
      <c r="E4319" t="s">
        <v>644</v>
      </c>
      <c r="F4319" t="s">
        <v>3144</v>
      </c>
      <c r="G4319" t="s">
        <v>585</v>
      </c>
      <c r="H4319" t="s">
        <v>442</v>
      </c>
      <c r="I4319" t="s">
        <v>492</v>
      </c>
      <c r="J4319" t="s">
        <v>37</v>
      </c>
      <c r="K4319" t="s">
        <v>586</v>
      </c>
      <c r="L4319" t="s">
        <v>39</v>
      </c>
      <c r="M4319">
        <v>38651840</v>
      </c>
      <c r="N4319">
        <v>-38651840</v>
      </c>
      <c r="O4319">
        <v>0</v>
      </c>
      <c r="P4319">
        <v>0</v>
      </c>
      <c r="Q4319" t="s">
        <v>6767</v>
      </c>
      <c r="R4319" t="s">
        <v>4492</v>
      </c>
      <c r="S4319" t="s">
        <v>588</v>
      </c>
      <c r="T4319" t="s">
        <v>588</v>
      </c>
      <c r="U4319" t="s">
        <v>588</v>
      </c>
      <c r="V4319" t="s">
        <v>588</v>
      </c>
      <c r="W4319" t="s">
        <v>588</v>
      </c>
      <c r="X4319" t="str">
        <f t="shared" si="67"/>
        <v>Inversión</v>
      </c>
      <c r="Y4319" t="s">
        <v>585</v>
      </c>
    </row>
    <row r="4320" spans="1:25" x14ac:dyDescent="0.2">
      <c r="A4320" t="s">
        <v>4884</v>
      </c>
      <c r="B4320" t="s">
        <v>6751</v>
      </c>
      <c r="C4320" t="s">
        <v>6768</v>
      </c>
      <c r="D4320" t="s">
        <v>583</v>
      </c>
      <c r="E4320" t="s">
        <v>584</v>
      </c>
      <c r="F4320" t="s">
        <v>3144</v>
      </c>
      <c r="G4320" t="s">
        <v>585</v>
      </c>
      <c r="H4320" t="s">
        <v>442</v>
      </c>
      <c r="I4320" t="s">
        <v>492</v>
      </c>
      <c r="J4320" t="s">
        <v>37</v>
      </c>
      <c r="K4320" t="s">
        <v>586</v>
      </c>
      <c r="L4320" t="s">
        <v>39</v>
      </c>
      <c r="M4320">
        <v>38651840</v>
      </c>
      <c r="N4320">
        <v>1932592</v>
      </c>
      <c r="O4320">
        <v>40584432</v>
      </c>
      <c r="P4320">
        <v>4831480</v>
      </c>
      <c r="Q4320" t="s">
        <v>941</v>
      </c>
      <c r="R4320" t="s">
        <v>4492</v>
      </c>
      <c r="S4320" t="s">
        <v>6769</v>
      </c>
      <c r="T4320" t="s">
        <v>6770</v>
      </c>
      <c r="U4320" t="s">
        <v>9767</v>
      </c>
      <c r="V4320" t="s">
        <v>9768</v>
      </c>
      <c r="W4320" t="s">
        <v>588</v>
      </c>
      <c r="X4320" t="str">
        <f t="shared" si="67"/>
        <v>Inversión</v>
      </c>
      <c r="Y4320" t="s">
        <v>585</v>
      </c>
    </row>
    <row r="4321" spans="1:25" x14ac:dyDescent="0.2">
      <c r="A4321" t="s">
        <v>6366</v>
      </c>
      <c r="B4321" t="s">
        <v>6751</v>
      </c>
      <c r="C4321" t="s">
        <v>6771</v>
      </c>
      <c r="D4321" t="s">
        <v>583</v>
      </c>
      <c r="E4321" t="s">
        <v>584</v>
      </c>
      <c r="F4321" t="s">
        <v>3144</v>
      </c>
      <c r="G4321" t="s">
        <v>585</v>
      </c>
      <c r="H4321" t="s">
        <v>442</v>
      </c>
      <c r="I4321" t="s">
        <v>492</v>
      </c>
      <c r="J4321" t="s">
        <v>37</v>
      </c>
      <c r="K4321" t="s">
        <v>586</v>
      </c>
      <c r="L4321" t="s">
        <v>39</v>
      </c>
      <c r="M4321">
        <v>58642928</v>
      </c>
      <c r="N4321">
        <v>733037</v>
      </c>
      <c r="O4321">
        <v>59375965</v>
      </c>
      <c r="P4321">
        <v>7330366</v>
      </c>
      <c r="Q4321" t="s">
        <v>6767</v>
      </c>
      <c r="R4321" t="s">
        <v>6772</v>
      </c>
      <c r="S4321" t="s">
        <v>5649</v>
      </c>
      <c r="T4321" t="s">
        <v>6773</v>
      </c>
      <c r="U4321" t="s">
        <v>9769</v>
      </c>
      <c r="V4321" t="s">
        <v>9770</v>
      </c>
      <c r="W4321" t="s">
        <v>588</v>
      </c>
      <c r="X4321" t="str">
        <f t="shared" si="67"/>
        <v>Inversión</v>
      </c>
      <c r="Y4321" t="s">
        <v>585</v>
      </c>
    </row>
    <row r="4322" spans="1:25" x14ac:dyDescent="0.2">
      <c r="A4322" t="s">
        <v>6252</v>
      </c>
      <c r="B4322" t="s">
        <v>6751</v>
      </c>
      <c r="C4322" t="s">
        <v>6774</v>
      </c>
      <c r="D4322" t="s">
        <v>583</v>
      </c>
      <c r="E4322" t="s">
        <v>584</v>
      </c>
      <c r="F4322" t="s">
        <v>3144</v>
      </c>
      <c r="G4322" t="s">
        <v>585</v>
      </c>
      <c r="H4322" t="s">
        <v>199</v>
      </c>
      <c r="I4322" t="s">
        <v>159</v>
      </c>
      <c r="J4322" t="s">
        <v>37</v>
      </c>
      <c r="K4322" t="s">
        <v>586</v>
      </c>
      <c r="L4322" t="s">
        <v>39</v>
      </c>
      <c r="M4322">
        <v>58642928</v>
      </c>
      <c r="N4322">
        <v>-244346</v>
      </c>
      <c r="O4322">
        <v>58398582</v>
      </c>
      <c r="P4322">
        <v>7330366</v>
      </c>
      <c r="Q4322" t="s">
        <v>942</v>
      </c>
      <c r="R4322" t="s">
        <v>4901</v>
      </c>
      <c r="S4322" t="s">
        <v>6775</v>
      </c>
      <c r="T4322" t="s">
        <v>6776</v>
      </c>
      <c r="U4322" t="s">
        <v>9771</v>
      </c>
      <c r="V4322" t="s">
        <v>9772</v>
      </c>
      <c r="W4322" t="s">
        <v>588</v>
      </c>
      <c r="X4322" t="str">
        <f t="shared" si="67"/>
        <v>Inversión</v>
      </c>
      <c r="Y4322" t="s">
        <v>585</v>
      </c>
    </row>
    <row r="4323" spans="1:25" x14ac:dyDescent="0.2">
      <c r="A4323" t="s">
        <v>4453</v>
      </c>
      <c r="B4323" t="s">
        <v>6751</v>
      </c>
      <c r="C4323" t="s">
        <v>6777</v>
      </c>
      <c r="D4323" t="s">
        <v>583</v>
      </c>
      <c r="E4323" t="s">
        <v>584</v>
      </c>
      <c r="F4323" t="s">
        <v>3144</v>
      </c>
      <c r="G4323" t="s">
        <v>585</v>
      </c>
      <c r="H4323" t="s">
        <v>594</v>
      </c>
      <c r="I4323" t="s">
        <v>595</v>
      </c>
      <c r="J4323" t="s">
        <v>37</v>
      </c>
      <c r="K4323" t="s">
        <v>586</v>
      </c>
      <c r="L4323" t="s">
        <v>39</v>
      </c>
      <c r="M4323">
        <v>23343057</v>
      </c>
      <c r="N4323">
        <v>-4409244</v>
      </c>
      <c r="O4323">
        <v>18933813</v>
      </c>
      <c r="P4323">
        <v>0</v>
      </c>
      <c r="Q4323" t="s">
        <v>943</v>
      </c>
      <c r="R4323" t="s">
        <v>6439</v>
      </c>
      <c r="S4323" t="s">
        <v>6778</v>
      </c>
      <c r="T4323" t="s">
        <v>6779</v>
      </c>
      <c r="U4323" t="s">
        <v>9773</v>
      </c>
      <c r="V4323" t="s">
        <v>9774</v>
      </c>
      <c r="W4323" t="s">
        <v>588</v>
      </c>
      <c r="X4323" t="str">
        <f t="shared" si="67"/>
        <v>Funcionamiento</v>
      </c>
      <c r="Y4323" t="s">
        <v>585</v>
      </c>
    </row>
    <row r="4324" spans="1:25" x14ac:dyDescent="0.2">
      <c r="A4324" t="s">
        <v>5865</v>
      </c>
      <c r="B4324" t="s">
        <v>6751</v>
      </c>
      <c r="C4324" t="s">
        <v>6780</v>
      </c>
      <c r="D4324" t="s">
        <v>583</v>
      </c>
      <c r="E4324" t="s">
        <v>644</v>
      </c>
      <c r="F4324" t="s">
        <v>5604</v>
      </c>
      <c r="G4324" t="s">
        <v>625</v>
      </c>
      <c r="H4324" t="s">
        <v>395</v>
      </c>
      <c r="I4324" t="s">
        <v>506</v>
      </c>
      <c r="J4324" t="s">
        <v>48</v>
      </c>
      <c r="K4324" t="s">
        <v>596</v>
      </c>
      <c r="L4324" t="s">
        <v>39</v>
      </c>
      <c r="M4324">
        <v>154769547</v>
      </c>
      <c r="N4324">
        <v>-154769547</v>
      </c>
      <c r="O4324">
        <v>0</v>
      </c>
      <c r="P4324">
        <v>0</v>
      </c>
      <c r="Q4324" t="s">
        <v>944</v>
      </c>
      <c r="R4324" t="s">
        <v>6473</v>
      </c>
      <c r="S4324" t="s">
        <v>588</v>
      </c>
      <c r="T4324" t="s">
        <v>588</v>
      </c>
      <c r="U4324" t="s">
        <v>588</v>
      </c>
      <c r="V4324" t="s">
        <v>588</v>
      </c>
      <c r="W4324" t="s">
        <v>588</v>
      </c>
      <c r="X4324" t="str">
        <f t="shared" si="67"/>
        <v>Inversión</v>
      </c>
      <c r="Y4324" t="s">
        <v>625</v>
      </c>
    </row>
    <row r="4325" spans="1:25" x14ac:dyDescent="0.2">
      <c r="A4325" t="s">
        <v>5865</v>
      </c>
      <c r="B4325" t="s">
        <v>6751</v>
      </c>
      <c r="C4325" t="s">
        <v>6780</v>
      </c>
      <c r="D4325" t="s">
        <v>583</v>
      </c>
      <c r="E4325" t="s">
        <v>644</v>
      </c>
      <c r="F4325" t="s">
        <v>5605</v>
      </c>
      <c r="G4325" t="s">
        <v>627</v>
      </c>
      <c r="H4325" t="s">
        <v>429</v>
      </c>
      <c r="I4325" t="s">
        <v>483</v>
      </c>
      <c r="J4325" t="s">
        <v>37</v>
      </c>
      <c r="K4325" t="s">
        <v>586</v>
      </c>
      <c r="L4325" t="s">
        <v>39</v>
      </c>
      <c r="M4325">
        <v>68900000</v>
      </c>
      <c r="N4325">
        <v>-68900000</v>
      </c>
      <c r="O4325">
        <v>0</v>
      </c>
      <c r="P4325">
        <v>0</v>
      </c>
      <c r="Q4325" t="s">
        <v>944</v>
      </c>
      <c r="R4325" t="s">
        <v>6473</v>
      </c>
      <c r="S4325" t="s">
        <v>588</v>
      </c>
      <c r="T4325" t="s">
        <v>588</v>
      </c>
      <c r="U4325" t="s">
        <v>588</v>
      </c>
      <c r="V4325" t="s">
        <v>588</v>
      </c>
      <c r="W4325" t="s">
        <v>588</v>
      </c>
      <c r="X4325" t="str">
        <f t="shared" si="67"/>
        <v>Inversión</v>
      </c>
      <c r="Y4325" t="s">
        <v>627</v>
      </c>
    </row>
    <row r="4326" spans="1:25" x14ac:dyDescent="0.2">
      <c r="A4326" t="s">
        <v>5865</v>
      </c>
      <c r="B4326" t="s">
        <v>6751</v>
      </c>
      <c r="C4326" t="s">
        <v>6780</v>
      </c>
      <c r="D4326" t="s">
        <v>583</v>
      </c>
      <c r="E4326" t="s">
        <v>644</v>
      </c>
      <c r="F4326" t="s">
        <v>3144</v>
      </c>
      <c r="G4326" t="s">
        <v>585</v>
      </c>
      <c r="H4326" t="s">
        <v>911</v>
      </c>
      <c r="I4326" t="s">
        <v>912</v>
      </c>
      <c r="J4326" t="s">
        <v>48</v>
      </c>
      <c r="K4326" t="s">
        <v>596</v>
      </c>
      <c r="L4326" t="s">
        <v>39</v>
      </c>
      <c r="M4326">
        <v>164000000</v>
      </c>
      <c r="N4326">
        <v>-164000000</v>
      </c>
      <c r="O4326">
        <v>0</v>
      </c>
      <c r="P4326">
        <v>0</v>
      </c>
      <c r="Q4326" t="s">
        <v>944</v>
      </c>
      <c r="R4326" t="s">
        <v>6473</v>
      </c>
      <c r="S4326" t="s">
        <v>588</v>
      </c>
      <c r="T4326" t="s">
        <v>588</v>
      </c>
      <c r="U4326" t="s">
        <v>588</v>
      </c>
      <c r="V4326" t="s">
        <v>588</v>
      </c>
      <c r="W4326" t="s">
        <v>588</v>
      </c>
      <c r="X4326" t="str">
        <f t="shared" si="67"/>
        <v>Funcionamiento</v>
      </c>
      <c r="Y4326" t="s">
        <v>585</v>
      </c>
    </row>
    <row r="4327" spans="1:25" x14ac:dyDescent="0.2">
      <c r="A4327" t="s">
        <v>5865</v>
      </c>
      <c r="B4327" t="s">
        <v>6751</v>
      </c>
      <c r="C4327" t="s">
        <v>6780</v>
      </c>
      <c r="D4327" t="s">
        <v>583</v>
      </c>
      <c r="E4327" t="s">
        <v>644</v>
      </c>
      <c r="F4327" t="s">
        <v>3740</v>
      </c>
      <c r="G4327" t="s">
        <v>629</v>
      </c>
      <c r="H4327" t="s">
        <v>380</v>
      </c>
      <c r="I4327" t="s">
        <v>504</v>
      </c>
      <c r="J4327" t="s">
        <v>48</v>
      </c>
      <c r="K4327" t="s">
        <v>596</v>
      </c>
      <c r="L4327" t="s">
        <v>39</v>
      </c>
      <c r="M4327">
        <v>51894541</v>
      </c>
      <c r="N4327">
        <v>-51894541</v>
      </c>
      <c r="O4327">
        <v>0</v>
      </c>
      <c r="P4327">
        <v>0</v>
      </c>
      <c r="Q4327" t="s">
        <v>944</v>
      </c>
      <c r="R4327" t="s">
        <v>6473</v>
      </c>
      <c r="S4327" t="s">
        <v>588</v>
      </c>
      <c r="T4327" t="s">
        <v>588</v>
      </c>
      <c r="U4327" t="s">
        <v>588</v>
      </c>
      <c r="V4327" t="s">
        <v>588</v>
      </c>
      <c r="W4327" t="s">
        <v>588</v>
      </c>
      <c r="X4327" t="str">
        <f t="shared" si="67"/>
        <v>Inversión</v>
      </c>
      <c r="Y4327" t="s">
        <v>629</v>
      </c>
    </row>
    <row r="4328" spans="1:25" x14ac:dyDescent="0.2">
      <c r="A4328" t="s">
        <v>5865</v>
      </c>
      <c r="B4328" t="s">
        <v>6751</v>
      </c>
      <c r="C4328" t="s">
        <v>6780</v>
      </c>
      <c r="D4328" t="s">
        <v>583</v>
      </c>
      <c r="E4328" t="s">
        <v>644</v>
      </c>
      <c r="F4328" t="s">
        <v>3144</v>
      </c>
      <c r="G4328" t="s">
        <v>585</v>
      </c>
      <c r="H4328" t="s">
        <v>592</v>
      </c>
      <c r="I4328" t="s">
        <v>593</v>
      </c>
      <c r="J4328" t="s">
        <v>48</v>
      </c>
      <c r="K4328" t="s">
        <v>596</v>
      </c>
      <c r="L4328" t="s">
        <v>39</v>
      </c>
      <c r="M4328">
        <v>70000000</v>
      </c>
      <c r="N4328">
        <v>-70000000</v>
      </c>
      <c r="O4328">
        <v>0</v>
      </c>
      <c r="P4328">
        <v>0</v>
      </c>
      <c r="Q4328" t="s">
        <v>944</v>
      </c>
      <c r="R4328" t="s">
        <v>6473</v>
      </c>
      <c r="S4328" t="s">
        <v>588</v>
      </c>
      <c r="T4328" t="s">
        <v>588</v>
      </c>
      <c r="U4328" t="s">
        <v>588</v>
      </c>
      <c r="V4328" t="s">
        <v>588</v>
      </c>
      <c r="W4328" t="s">
        <v>588</v>
      </c>
      <c r="X4328" t="str">
        <f t="shared" si="67"/>
        <v>Funcionamiento</v>
      </c>
      <c r="Y4328" t="s">
        <v>585</v>
      </c>
    </row>
    <row r="4329" spans="1:25" x14ac:dyDescent="0.2">
      <c r="A4329" t="s">
        <v>5865</v>
      </c>
      <c r="B4329" t="s">
        <v>6751</v>
      </c>
      <c r="C4329" t="s">
        <v>6780</v>
      </c>
      <c r="D4329" t="s">
        <v>583</v>
      </c>
      <c r="E4329" t="s">
        <v>644</v>
      </c>
      <c r="F4329" t="s">
        <v>3740</v>
      </c>
      <c r="G4329" t="s">
        <v>629</v>
      </c>
      <c r="H4329" t="s">
        <v>196</v>
      </c>
      <c r="I4329" t="s">
        <v>153</v>
      </c>
      <c r="J4329" t="s">
        <v>48</v>
      </c>
      <c r="K4329" t="s">
        <v>596</v>
      </c>
      <c r="L4329" t="s">
        <v>39</v>
      </c>
      <c r="M4329">
        <v>103789082</v>
      </c>
      <c r="N4329">
        <v>-103789082</v>
      </c>
      <c r="O4329">
        <v>0</v>
      </c>
      <c r="P4329">
        <v>0</v>
      </c>
      <c r="Q4329" t="s">
        <v>944</v>
      </c>
      <c r="R4329" t="s">
        <v>6473</v>
      </c>
      <c r="S4329" t="s">
        <v>588</v>
      </c>
      <c r="T4329" t="s">
        <v>588</v>
      </c>
      <c r="U4329" t="s">
        <v>588</v>
      </c>
      <c r="V4329" t="s">
        <v>588</v>
      </c>
      <c r="W4329" t="s">
        <v>588</v>
      </c>
      <c r="X4329" t="str">
        <f t="shared" si="67"/>
        <v>Inversión</v>
      </c>
      <c r="Y4329" t="s">
        <v>629</v>
      </c>
    </row>
    <row r="4330" spans="1:25" x14ac:dyDescent="0.2">
      <c r="A4330" t="s">
        <v>5865</v>
      </c>
      <c r="B4330" t="s">
        <v>6751</v>
      </c>
      <c r="C4330" t="s">
        <v>6780</v>
      </c>
      <c r="D4330" t="s">
        <v>583</v>
      </c>
      <c r="E4330" t="s">
        <v>644</v>
      </c>
      <c r="F4330" t="s">
        <v>3144</v>
      </c>
      <c r="G4330" t="s">
        <v>585</v>
      </c>
      <c r="H4330" t="s">
        <v>435</v>
      </c>
      <c r="I4330" t="s">
        <v>481</v>
      </c>
      <c r="J4330" t="s">
        <v>37</v>
      </c>
      <c r="K4330" t="s">
        <v>586</v>
      </c>
      <c r="L4330" t="s">
        <v>39</v>
      </c>
      <c r="M4330">
        <v>349713716</v>
      </c>
      <c r="N4330">
        <v>-349713716</v>
      </c>
      <c r="O4330">
        <v>0</v>
      </c>
      <c r="P4330">
        <v>0</v>
      </c>
      <c r="Q4330" t="s">
        <v>944</v>
      </c>
      <c r="R4330" t="s">
        <v>6473</v>
      </c>
      <c r="S4330" t="s">
        <v>588</v>
      </c>
      <c r="T4330" t="s">
        <v>588</v>
      </c>
      <c r="U4330" t="s">
        <v>588</v>
      </c>
      <c r="V4330" t="s">
        <v>588</v>
      </c>
      <c r="W4330" t="s">
        <v>588</v>
      </c>
      <c r="X4330" t="str">
        <f t="shared" si="67"/>
        <v>Inversión</v>
      </c>
      <c r="Y4330" t="s">
        <v>585</v>
      </c>
    </row>
    <row r="4331" spans="1:25" x14ac:dyDescent="0.2">
      <c r="A4331" t="s">
        <v>5865</v>
      </c>
      <c r="B4331" t="s">
        <v>6751</v>
      </c>
      <c r="C4331" t="s">
        <v>6780</v>
      </c>
      <c r="D4331" t="s">
        <v>583</v>
      </c>
      <c r="E4331" t="s">
        <v>644</v>
      </c>
      <c r="F4331" t="s">
        <v>3740</v>
      </c>
      <c r="G4331" t="s">
        <v>629</v>
      </c>
      <c r="H4331" t="s">
        <v>366</v>
      </c>
      <c r="I4331" t="s">
        <v>507</v>
      </c>
      <c r="J4331" t="s">
        <v>48</v>
      </c>
      <c r="K4331" t="s">
        <v>596</v>
      </c>
      <c r="L4331" t="s">
        <v>39</v>
      </c>
      <c r="M4331">
        <v>51894541</v>
      </c>
      <c r="N4331">
        <v>-51894541</v>
      </c>
      <c r="O4331">
        <v>0</v>
      </c>
      <c r="P4331">
        <v>0</v>
      </c>
      <c r="Q4331" t="s">
        <v>944</v>
      </c>
      <c r="R4331" t="s">
        <v>6473</v>
      </c>
      <c r="S4331" t="s">
        <v>588</v>
      </c>
      <c r="T4331" t="s">
        <v>588</v>
      </c>
      <c r="U4331" t="s">
        <v>588</v>
      </c>
      <c r="V4331" t="s">
        <v>588</v>
      </c>
      <c r="W4331" t="s">
        <v>588</v>
      </c>
      <c r="X4331" t="str">
        <f t="shared" si="67"/>
        <v>Inversión</v>
      </c>
      <c r="Y4331" t="s">
        <v>629</v>
      </c>
    </row>
    <row r="4332" spans="1:25" x14ac:dyDescent="0.2">
      <c r="A4332" t="s">
        <v>5865</v>
      </c>
      <c r="B4332" t="s">
        <v>6751</v>
      </c>
      <c r="C4332" t="s">
        <v>6780</v>
      </c>
      <c r="D4332" t="s">
        <v>583</v>
      </c>
      <c r="E4332" t="s">
        <v>644</v>
      </c>
      <c r="F4332" t="s">
        <v>3087</v>
      </c>
      <c r="G4332" t="s">
        <v>626</v>
      </c>
      <c r="H4332" t="s">
        <v>197</v>
      </c>
      <c r="I4332" t="s">
        <v>155</v>
      </c>
      <c r="J4332" t="s">
        <v>48</v>
      </c>
      <c r="K4332" t="s">
        <v>596</v>
      </c>
      <c r="L4332" t="s">
        <v>39</v>
      </c>
      <c r="M4332">
        <v>206793856</v>
      </c>
      <c r="N4332">
        <v>-206793856</v>
      </c>
      <c r="O4332">
        <v>0</v>
      </c>
      <c r="P4332">
        <v>0</v>
      </c>
      <c r="Q4332" t="s">
        <v>944</v>
      </c>
      <c r="R4332" t="s">
        <v>6473</v>
      </c>
      <c r="S4332" t="s">
        <v>588</v>
      </c>
      <c r="T4332" t="s">
        <v>588</v>
      </c>
      <c r="U4332" t="s">
        <v>588</v>
      </c>
      <c r="V4332" t="s">
        <v>588</v>
      </c>
      <c r="W4332" t="s">
        <v>588</v>
      </c>
      <c r="X4332" t="str">
        <f t="shared" si="67"/>
        <v>Inversión</v>
      </c>
      <c r="Y4332" t="s">
        <v>626</v>
      </c>
    </row>
    <row r="4333" spans="1:25" x14ac:dyDescent="0.2">
      <c r="A4333" t="s">
        <v>5865</v>
      </c>
      <c r="B4333" t="s">
        <v>6751</v>
      </c>
      <c r="C4333" t="s">
        <v>6780</v>
      </c>
      <c r="D4333" t="s">
        <v>583</v>
      </c>
      <c r="E4333" t="s">
        <v>644</v>
      </c>
      <c r="F4333" t="s">
        <v>3740</v>
      </c>
      <c r="G4333" t="s">
        <v>629</v>
      </c>
      <c r="H4333" t="s">
        <v>391</v>
      </c>
      <c r="I4333" t="s">
        <v>511</v>
      </c>
      <c r="J4333" t="s">
        <v>48</v>
      </c>
      <c r="K4333" t="s">
        <v>596</v>
      </c>
      <c r="L4333" t="s">
        <v>39</v>
      </c>
      <c r="M4333">
        <v>51894541</v>
      </c>
      <c r="N4333">
        <v>-51894541</v>
      </c>
      <c r="O4333">
        <v>0</v>
      </c>
      <c r="P4333">
        <v>0</v>
      </c>
      <c r="Q4333" t="s">
        <v>944</v>
      </c>
      <c r="R4333" t="s">
        <v>6473</v>
      </c>
      <c r="S4333" t="s">
        <v>588</v>
      </c>
      <c r="T4333" t="s">
        <v>588</v>
      </c>
      <c r="U4333" t="s">
        <v>588</v>
      </c>
      <c r="V4333" t="s">
        <v>588</v>
      </c>
      <c r="W4333" t="s">
        <v>588</v>
      </c>
      <c r="X4333" t="str">
        <f t="shared" si="67"/>
        <v>Inversión</v>
      </c>
      <c r="Y4333" t="s">
        <v>629</v>
      </c>
    </row>
    <row r="4334" spans="1:25" x14ac:dyDescent="0.2">
      <c r="A4334" t="s">
        <v>6428</v>
      </c>
      <c r="B4334" t="s">
        <v>3525</v>
      </c>
      <c r="C4334" t="s">
        <v>4337</v>
      </c>
      <c r="D4334" t="s">
        <v>583</v>
      </c>
      <c r="E4334" t="s">
        <v>584</v>
      </c>
      <c r="F4334" t="s">
        <v>3740</v>
      </c>
      <c r="G4334" t="s">
        <v>629</v>
      </c>
      <c r="H4334" t="s">
        <v>394</v>
      </c>
      <c r="I4334" t="s">
        <v>512</v>
      </c>
      <c r="J4334" t="s">
        <v>37</v>
      </c>
      <c r="K4334" t="s">
        <v>586</v>
      </c>
      <c r="L4334" t="s">
        <v>39</v>
      </c>
      <c r="M4334">
        <v>28273680</v>
      </c>
      <c r="N4334">
        <v>3180789</v>
      </c>
      <c r="O4334">
        <v>31454469</v>
      </c>
      <c r="P4334">
        <v>8482104</v>
      </c>
      <c r="Q4334" t="s">
        <v>945</v>
      </c>
      <c r="R4334" t="s">
        <v>6781</v>
      </c>
      <c r="S4334" t="s">
        <v>6782</v>
      </c>
      <c r="T4334" t="s">
        <v>6783</v>
      </c>
      <c r="U4334" t="s">
        <v>11847</v>
      </c>
      <c r="V4334" t="s">
        <v>11848</v>
      </c>
      <c r="W4334" t="s">
        <v>588</v>
      </c>
      <c r="X4334" t="str">
        <f t="shared" si="67"/>
        <v>Inversión</v>
      </c>
      <c r="Y4334" t="s">
        <v>629</v>
      </c>
    </row>
    <row r="4335" spans="1:25" x14ac:dyDescent="0.2">
      <c r="A4335" t="s">
        <v>6432</v>
      </c>
      <c r="B4335" t="s">
        <v>3525</v>
      </c>
      <c r="C4335" t="s">
        <v>6784</v>
      </c>
      <c r="D4335" t="s">
        <v>583</v>
      </c>
      <c r="E4335" t="s">
        <v>584</v>
      </c>
      <c r="F4335" t="s">
        <v>3740</v>
      </c>
      <c r="G4335" t="s">
        <v>629</v>
      </c>
      <c r="H4335" t="s">
        <v>386</v>
      </c>
      <c r="I4335" t="s">
        <v>505</v>
      </c>
      <c r="J4335" t="s">
        <v>37</v>
      </c>
      <c r="K4335" t="s">
        <v>586</v>
      </c>
      <c r="L4335" t="s">
        <v>39</v>
      </c>
      <c r="M4335">
        <v>56547360</v>
      </c>
      <c r="N4335">
        <v>-9675367</v>
      </c>
      <c r="O4335">
        <v>46871993</v>
      </c>
      <c r="P4335">
        <v>0</v>
      </c>
      <c r="Q4335" t="s">
        <v>946</v>
      </c>
      <c r="R4335" t="s">
        <v>5882</v>
      </c>
      <c r="S4335" t="s">
        <v>6785</v>
      </c>
      <c r="T4335" t="s">
        <v>6786</v>
      </c>
      <c r="U4335" t="s">
        <v>9775</v>
      </c>
      <c r="V4335" t="s">
        <v>9776</v>
      </c>
      <c r="W4335" t="s">
        <v>588</v>
      </c>
      <c r="X4335" t="str">
        <f t="shared" si="67"/>
        <v>Inversión</v>
      </c>
      <c r="Y4335" t="s">
        <v>629</v>
      </c>
    </row>
    <row r="4336" spans="1:25" x14ac:dyDescent="0.2">
      <c r="A4336" t="s">
        <v>6120</v>
      </c>
      <c r="B4336" t="s">
        <v>4342</v>
      </c>
      <c r="C4336" t="s">
        <v>6787</v>
      </c>
      <c r="D4336" t="s">
        <v>583</v>
      </c>
      <c r="E4336" t="s">
        <v>644</v>
      </c>
      <c r="F4336" t="s">
        <v>3144</v>
      </c>
      <c r="G4336" t="s">
        <v>585</v>
      </c>
      <c r="H4336" t="s">
        <v>438</v>
      </c>
      <c r="I4336" t="s">
        <v>508</v>
      </c>
      <c r="J4336" t="s">
        <v>48</v>
      </c>
      <c r="K4336" t="s">
        <v>596</v>
      </c>
      <c r="L4336" t="s">
        <v>39</v>
      </c>
      <c r="M4336">
        <v>800000000</v>
      </c>
      <c r="N4336">
        <v>-800000000</v>
      </c>
      <c r="O4336">
        <v>0</v>
      </c>
      <c r="P4336">
        <v>0</v>
      </c>
      <c r="Q4336" t="s">
        <v>947</v>
      </c>
      <c r="R4336" t="s">
        <v>3241</v>
      </c>
      <c r="S4336" t="s">
        <v>588</v>
      </c>
      <c r="T4336" t="s">
        <v>588</v>
      </c>
      <c r="U4336" t="s">
        <v>588</v>
      </c>
      <c r="V4336" t="s">
        <v>588</v>
      </c>
      <c r="W4336" t="s">
        <v>588</v>
      </c>
      <c r="X4336" t="str">
        <f t="shared" si="67"/>
        <v>Inversión</v>
      </c>
      <c r="Y4336" t="s">
        <v>585</v>
      </c>
    </row>
    <row r="4337" spans="1:25" x14ac:dyDescent="0.2">
      <c r="A4337" t="s">
        <v>6306</v>
      </c>
      <c r="B4337" t="s">
        <v>4342</v>
      </c>
      <c r="C4337" t="s">
        <v>6788</v>
      </c>
      <c r="D4337" t="s">
        <v>583</v>
      </c>
      <c r="E4337" t="s">
        <v>584</v>
      </c>
      <c r="F4337" t="s">
        <v>3144</v>
      </c>
      <c r="G4337" t="s">
        <v>585</v>
      </c>
      <c r="H4337" t="s">
        <v>438</v>
      </c>
      <c r="I4337" t="s">
        <v>508</v>
      </c>
      <c r="J4337" t="s">
        <v>48</v>
      </c>
      <c r="K4337" t="s">
        <v>596</v>
      </c>
      <c r="L4337" t="s">
        <v>39</v>
      </c>
      <c r="M4337">
        <v>275271594</v>
      </c>
      <c r="N4337">
        <v>-275271594</v>
      </c>
      <c r="O4337">
        <v>0</v>
      </c>
      <c r="P4337">
        <v>0</v>
      </c>
      <c r="Q4337" t="s">
        <v>948</v>
      </c>
      <c r="R4337" t="s">
        <v>6789</v>
      </c>
      <c r="S4337" t="s">
        <v>5543</v>
      </c>
      <c r="T4337" t="s">
        <v>11849</v>
      </c>
      <c r="U4337" t="s">
        <v>11850</v>
      </c>
      <c r="V4337" t="s">
        <v>11851</v>
      </c>
      <c r="W4337" t="s">
        <v>588</v>
      </c>
      <c r="X4337" t="str">
        <f t="shared" si="67"/>
        <v>Inversión</v>
      </c>
      <c r="Y4337" t="s">
        <v>585</v>
      </c>
    </row>
    <row r="4338" spans="1:25" x14ac:dyDescent="0.2">
      <c r="A4338" t="s">
        <v>6306</v>
      </c>
      <c r="B4338" t="s">
        <v>4342</v>
      </c>
      <c r="C4338" t="s">
        <v>6788</v>
      </c>
      <c r="D4338" t="s">
        <v>583</v>
      </c>
      <c r="E4338" t="s">
        <v>584</v>
      </c>
      <c r="F4338" t="s">
        <v>3144</v>
      </c>
      <c r="G4338" t="s">
        <v>585</v>
      </c>
      <c r="H4338" t="s">
        <v>438</v>
      </c>
      <c r="I4338" t="s">
        <v>508</v>
      </c>
      <c r="J4338" t="s">
        <v>37</v>
      </c>
      <c r="K4338" t="s">
        <v>586</v>
      </c>
      <c r="L4338" t="s">
        <v>39</v>
      </c>
      <c r="M4338">
        <v>0</v>
      </c>
      <c r="N4338">
        <v>252401380</v>
      </c>
      <c r="O4338">
        <v>252401380</v>
      </c>
      <c r="P4338">
        <v>0</v>
      </c>
      <c r="Q4338" t="s">
        <v>948</v>
      </c>
      <c r="R4338" t="s">
        <v>6789</v>
      </c>
      <c r="S4338" t="s">
        <v>5543</v>
      </c>
      <c r="T4338" t="s">
        <v>11849</v>
      </c>
      <c r="U4338" t="s">
        <v>11850</v>
      </c>
      <c r="V4338" t="s">
        <v>11851</v>
      </c>
      <c r="W4338" t="s">
        <v>588</v>
      </c>
      <c r="X4338" t="str">
        <f t="shared" si="67"/>
        <v>Inversión</v>
      </c>
      <c r="Y4338" t="s">
        <v>585</v>
      </c>
    </row>
    <row r="4339" spans="1:25" x14ac:dyDescent="0.2">
      <c r="A4339" t="s">
        <v>6443</v>
      </c>
      <c r="B4339" t="s">
        <v>5097</v>
      </c>
      <c r="C4339" t="s">
        <v>5098</v>
      </c>
      <c r="D4339" t="s">
        <v>583</v>
      </c>
      <c r="E4339" t="s">
        <v>602</v>
      </c>
      <c r="F4339" t="s">
        <v>5604</v>
      </c>
      <c r="G4339" t="s">
        <v>625</v>
      </c>
      <c r="H4339" t="s">
        <v>399</v>
      </c>
      <c r="I4339" t="s">
        <v>502</v>
      </c>
      <c r="J4339" t="s">
        <v>48</v>
      </c>
      <c r="K4339" t="s">
        <v>596</v>
      </c>
      <c r="L4339" t="s">
        <v>39</v>
      </c>
      <c r="M4339">
        <v>3600000</v>
      </c>
      <c r="N4339">
        <v>-3600000</v>
      </c>
      <c r="O4339">
        <v>0</v>
      </c>
      <c r="P4339">
        <v>0</v>
      </c>
      <c r="Q4339" t="s">
        <v>949</v>
      </c>
      <c r="R4339" t="s">
        <v>6790</v>
      </c>
      <c r="S4339" t="s">
        <v>588</v>
      </c>
      <c r="T4339" t="s">
        <v>588</v>
      </c>
      <c r="U4339" t="s">
        <v>588</v>
      </c>
      <c r="V4339" t="s">
        <v>588</v>
      </c>
      <c r="W4339" t="s">
        <v>588</v>
      </c>
      <c r="X4339" t="str">
        <f t="shared" si="67"/>
        <v>Inversión</v>
      </c>
      <c r="Y4339" t="s">
        <v>625</v>
      </c>
    </row>
    <row r="4340" spans="1:25" x14ac:dyDescent="0.2">
      <c r="A4340" t="s">
        <v>6113</v>
      </c>
      <c r="B4340" t="s">
        <v>5097</v>
      </c>
      <c r="C4340" t="s">
        <v>6791</v>
      </c>
      <c r="D4340" t="s">
        <v>583</v>
      </c>
      <c r="E4340" t="s">
        <v>644</v>
      </c>
      <c r="F4340" t="s">
        <v>3090</v>
      </c>
      <c r="G4340" t="s">
        <v>708</v>
      </c>
      <c r="H4340" t="s">
        <v>198</v>
      </c>
      <c r="I4340" t="s">
        <v>157</v>
      </c>
      <c r="J4340" t="s">
        <v>48</v>
      </c>
      <c r="K4340" t="s">
        <v>596</v>
      </c>
      <c r="L4340" t="s">
        <v>39</v>
      </c>
      <c r="M4340">
        <v>128524365</v>
      </c>
      <c r="N4340">
        <v>-128524365</v>
      </c>
      <c r="O4340">
        <v>0</v>
      </c>
      <c r="P4340">
        <v>0</v>
      </c>
      <c r="Q4340" t="s">
        <v>950</v>
      </c>
      <c r="R4340" t="s">
        <v>6522</v>
      </c>
      <c r="S4340" t="s">
        <v>588</v>
      </c>
      <c r="T4340" t="s">
        <v>588</v>
      </c>
      <c r="U4340" t="s">
        <v>588</v>
      </c>
      <c r="V4340" t="s">
        <v>588</v>
      </c>
      <c r="W4340" t="s">
        <v>588</v>
      </c>
      <c r="X4340" t="str">
        <f t="shared" si="67"/>
        <v>Inversión</v>
      </c>
      <c r="Y4340" t="s">
        <v>708</v>
      </c>
    </row>
    <row r="4341" spans="1:25" x14ac:dyDescent="0.2">
      <c r="A4341" t="s">
        <v>6451</v>
      </c>
      <c r="B4341" t="s">
        <v>5097</v>
      </c>
      <c r="C4341" t="s">
        <v>6792</v>
      </c>
      <c r="D4341" t="s">
        <v>583</v>
      </c>
      <c r="E4341" t="s">
        <v>584</v>
      </c>
      <c r="F4341" t="s">
        <v>3087</v>
      </c>
      <c r="G4341" t="s">
        <v>626</v>
      </c>
      <c r="H4341" t="s">
        <v>197</v>
      </c>
      <c r="I4341" t="s">
        <v>155</v>
      </c>
      <c r="J4341" t="s">
        <v>48</v>
      </c>
      <c r="K4341" t="s">
        <v>596</v>
      </c>
      <c r="L4341" t="s">
        <v>39</v>
      </c>
      <c r="M4341">
        <v>33114736</v>
      </c>
      <c r="N4341">
        <v>-1517759</v>
      </c>
      <c r="O4341">
        <v>31596977</v>
      </c>
      <c r="P4341">
        <v>0</v>
      </c>
      <c r="Q4341" t="s">
        <v>951</v>
      </c>
      <c r="R4341" t="s">
        <v>6793</v>
      </c>
      <c r="S4341" t="s">
        <v>6794</v>
      </c>
      <c r="T4341" t="s">
        <v>6795</v>
      </c>
      <c r="U4341" t="s">
        <v>9777</v>
      </c>
      <c r="V4341" t="s">
        <v>9778</v>
      </c>
      <c r="W4341" t="s">
        <v>588</v>
      </c>
      <c r="X4341" t="str">
        <f t="shared" si="67"/>
        <v>Inversión</v>
      </c>
      <c r="Y4341" t="s">
        <v>626</v>
      </c>
    </row>
    <row r="4342" spans="1:25" x14ac:dyDescent="0.2">
      <c r="A4342" t="s">
        <v>3890</v>
      </c>
      <c r="B4342" t="s">
        <v>5097</v>
      </c>
      <c r="C4342" t="s">
        <v>6796</v>
      </c>
      <c r="D4342" t="s">
        <v>583</v>
      </c>
      <c r="E4342" t="s">
        <v>644</v>
      </c>
      <c r="F4342" t="s">
        <v>3087</v>
      </c>
      <c r="G4342" t="s">
        <v>626</v>
      </c>
      <c r="H4342" t="s">
        <v>197</v>
      </c>
      <c r="I4342" t="s">
        <v>155</v>
      </c>
      <c r="J4342" t="s">
        <v>48</v>
      </c>
      <c r="K4342" t="s">
        <v>596</v>
      </c>
      <c r="L4342" t="s">
        <v>39</v>
      </c>
      <c r="M4342">
        <v>24269760</v>
      </c>
      <c r="N4342">
        <v>-24269760</v>
      </c>
      <c r="O4342">
        <v>0</v>
      </c>
      <c r="P4342">
        <v>0</v>
      </c>
      <c r="Q4342" t="s">
        <v>952</v>
      </c>
      <c r="R4342" t="s">
        <v>6218</v>
      </c>
      <c r="S4342" t="s">
        <v>588</v>
      </c>
      <c r="T4342" t="s">
        <v>588</v>
      </c>
      <c r="U4342" t="s">
        <v>588</v>
      </c>
      <c r="V4342" t="s">
        <v>588</v>
      </c>
      <c r="W4342" t="s">
        <v>588</v>
      </c>
      <c r="X4342" t="str">
        <f t="shared" si="67"/>
        <v>Inversión</v>
      </c>
      <c r="Y4342" t="s">
        <v>626</v>
      </c>
    </row>
    <row r="4343" spans="1:25" x14ac:dyDescent="0.2">
      <c r="A4343" t="s">
        <v>6459</v>
      </c>
      <c r="B4343" t="s">
        <v>5097</v>
      </c>
      <c r="C4343" t="s">
        <v>6797</v>
      </c>
      <c r="D4343" t="s">
        <v>583</v>
      </c>
      <c r="E4343" t="s">
        <v>584</v>
      </c>
      <c r="F4343" t="s">
        <v>3087</v>
      </c>
      <c r="G4343" t="s">
        <v>626</v>
      </c>
      <c r="H4343" t="s">
        <v>197</v>
      </c>
      <c r="I4343" t="s">
        <v>155</v>
      </c>
      <c r="J4343" t="s">
        <v>48</v>
      </c>
      <c r="K4343" t="s">
        <v>596</v>
      </c>
      <c r="L4343" t="s">
        <v>39</v>
      </c>
      <c r="M4343">
        <v>94601168</v>
      </c>
      <c r="N4343">
        <v>-5518401</v>
      </c>
      <c r="O4343">
        <v>89082767</v>
      </c>
      <c r="P4343">
        <v>0</v>
      </c>
      <c r="Q4343" t="s">
        <v>6798</v>
      </c>
      <c r="R4343" t="s">
        <v>3643</v>
      </c>
      <c r="S4343" t="s">
        <v>6799</v>
      </c>
      <c r="T4343" t="s">
        <v>6800</v>
      </c>
      <c r="U4343" t="s">
        <v>9779</v>
      </c>
      <c r="V4343" t="s">
        <v>9780</v>
      </c>
      <c r="W4343" t="s">
        <v>588</v>
      </c>
      <c r="X4343" t="str">
        <f t="shared" si="67"/>
        <v>Inversión</v>
      </c>
      <c r="Y4343" t="s">
        <v>626</v>
      </c>
    </row>
    <row r="4344" spans="1:25" x14ac:dyDescent="0.2">
      <c r="A4344" t="s">
        <v>3887</v>
      </c>
      <c r="B4344" t="s">
        <v>4346</v>
      </c>
      <c r="C4344" t="s">
        <v>6801</v>
      </c>
      <c r="D4344" t="s">
        <v>583</v>
      </c>
      <c r="E4344" t="s">
        <v>584</v>
      </c>
      <c r="F4344" t="s">
        <v>3144</v>
      </c>
      <c r="G4344" t="s">
        <v>585</v>
      </c>
      <c r="H4344" t="s">
        <v>172</v>
      </c>
      <c r="I4344" t="s">
        <v>126</v>
      </c>
      <c r="J4344" t="s">
        <v>37</v>
      </c>
      <c r="K4344" t="s">
        <v>586</v>
      </c>
      <c r="L4344" t="s">
        <v>39</v>
      </c>
      <c r="M4344">
        <v>15187400</v>
      </c>
      <c r="N4344">
        <v>-4199075</v>
      </c>
      <c r="O4344">
        <v>10988325</v>
      </c>
      <c r="P4344">
        <v>0</v>
      </c>
      <c r="Q4344" t="s">
        <v>953</v>
      </c>
      <c r="R4344" t="s">
        <v>6802</v>
      </c>
      <c r="S4344" t="s">
        <v>6803</v>
      </c>
      <c r="T4344" t="s">
        <v>6804</v>
      </c>
      <c r="U4344" t="s">
        <v>6805</v>
      </c>
      <c r="V4344" t="s">
        <v>6806</v>
      </c>
      <c r="W4344" t="s">
        <v>588</v>
      </c>
      <c r="X4344" t="str">
        <f t="shared" si="67"/>
        <v>Funcionamiento</v>
      </c>
      <c r="Y4344" t="s">
        <v>585</v>
      </c>
    </row>
    <row r="4345" spans="1:25" x14ac:dyDescent="0.2">
      <c r="A4345" t="s">
        <v>3887</v>
      </c>
      <c r="B4345" t="s">
        <v>4346</v>
      </c>
      <c r="C4345" t="s">
        <v>6801</v>
      </c>
      <c r="D4345" t="s">
        <v>583</v>
      </c>
      <c r="E4345" t="s">
        <v>584</v>
      </c>
      <c r="F4345" t="s">
        <v>3144</v>
      </c>
      <c r="G4345" t="s">
        <v>585</v>
      </c>
      <c r="H4345" t="s">
        <v>173</v>
      </c>
      <c r="I4345" t="s">
        <v>127</v>
      </c>
      <c r="J4345" t="s">
        <v>37</v>
      </c>
      <c r="K4345" t="s">
        <v>586</v>
      </c>
      <c r="L4345" t="s">
        <v>39</v>
      </c>
      <c r="M4345">
        <v>11510700</v>
      </c>
      <c r="N4345">
        <v>-3866898</v>
      </c>
      <c r="O4345">
        <v>7643802</v>
      </c>
      <c r="P4345">
        <v>0</v>
      </c>
      <c r="Q4345" t="s">
        <v>953</v>
      </c>
      <c r="R4345" t="s">
        <v>6802</v>
      </c>
      <c r="S4345" t="s">
        <v>6803</v>
      </c>
      <c r="T4345" t="s">
        <v>6804</v>
      </c>
      <c r="U4345" t="s">
        <v>6805</v>
      </c>
      <c r="V4345" t="s">
        <v>6806</v>
      </c>
      <c r="W4345" t="s">
        <v>588</v>
      </c>
      <c r="X4345" t="str">
        <f t="shared" si="67"/>
        <v>Funcionamiento</v>
      </c>
      <c r="Y4345" t="s">
        <v>585</v>
      </c>
    </row>
    <row r="4346" spans="1:25" x14ac:dyDescent="0.2">
      <c r="A4346" t="s">
        <v>3887</v>
      </c>
      <c r="B4346" t="s">
        <v>4346</v>
      </c>
      <c r="C4346" t="s">
        <v>6801</v>
      </c>
      <c r="D4346" t="s">
        <v>583</v>
      </c>
      <c r="E4346" t="s">
        <v>584</v>
      </c>
      <c r="F4346" t="s">
        <v>3144</v>
      </c>
      <c r="G4346" t="s">
        <v>585</v>
      </c>
      <c r="H4346" t="s">
        <v>175</v>
      </c>
      <c r="I4346" t="s">
        <v>129</v>
      </c>
      <c r="J4346" t="s">
        <v>37</v>
      </c>
      <c r="K4346" t="s">
        <v>586</v>
      </c>
      <c r="L4346" t="s">
        <v>39</v>
      </c>
      <c r="M4346">
        <v>838200</v>
      </c>
      <c r="N4346">
        <v>0</v>
      </c>
      <c r="O4346">
        <v>838200</v>
      </c>
      <c r="P4346">
        <v>0</v>
      </c>
      <c r="Q4346" t="s">
        <v>953</v>
      </c>
      <c r="R4346" t="s">
        <v>6802</v>
      </c>
      <c r="S4346" t="s">
        <v>6803</v>
      </c>
      <c r="T4346" t="s">
        <v>6804</v>
      </c>
      <c r="U4346" t="s">
        <v>6805</v>
      </c>
      <c r="V4346" t="s">
        <v>6806</v>
      </c>
      <c r="W4346" t="s">
        <v>588</v>
      </c>
      <c r="X4346" t="str">
        <f t="shared" si="67"/>
        <v>Funcionamiento</v>
      </c>
      <c r="Y4346" t="s">
        <v>585</v>
      </c>
    </row>
    <row r="4347" spans="1:25" x14ac:dyDescent="0.2">
      <c r="A4347" t="s">
        <v>3887</v>
      </c>
      <c r="B4347" t="s">
        <v>4346</v>
      </c>
      <c r="C4347" t="s">
        <v>6801</v>
      </c>
      <c r="D4347" t="s">
        <v>583</v>
      </c>
      <c r="E4347" t="s">
        <v>584</v>
      </c>
      <c r="F4347" t="s">
        <v>3144</v>
      </c>
      <c r="G4347" t="s">
        <v>585</v>
      </c>
      <c r="H4347" t="s">
        <v>174</v>
      </c>
      <c r="I4347" t="s">
        <v>128</v>
      </c>
      <c r="J4347" t="s">
        <v>37</v>
      </c>
      <c r="K4347" t="s">
        <v>586</v>
      </c>
      <c r="L4347" t="s">
        <v>39</v>
      </c>
      <c r="M4347">
        <v>4315300</v>
      </c>
      <c r="N4347">
        <v>-47400</v>
      </c>
      <c r="O4347">
        <v>4267900</v>
      </c>
      <c r="P4347">
        <v>0</v>
      </c>
      <c r="Q4347" t="s">
        <v>953</v>
      </c>
      <c r="R4347" t="s">
        <v>6802</v>
      </c>
      <c r="S4347" t="s">
        <v>6803</v>
      </c>
      <c r="T4347" t="s">
        <v>6804</v>
      </c>
      <c r="U4347" t="s">
        <v>6805</v>
      </c>
      <c r="V4347" t="s">
        <v>6806</v>
      </c>
      <c r="W4347" t="s">
        <v>588</v>
      </c>
      <c r="X4347" t="str">
        <f t="shared" si="67"/>
        <v>Funcionamiento</v>
      </c>
      <c r="Y4347" t="s">
        <v>585</v>
      </c>
    </row>
    <row r="4348" spans="1:25" x14ac:dyDescent="0.2">
      <c r="A4348" t="s">
        <v>3887</v>
      </c>
      <c r="B4348" t="s">
        <v>4346</v>
      </c>
      <c r="C4348" t="s">
        <v>6801</v>
      </c>
      <c r="D4348" t="s">
        <v>583</v>
      </c>
      <c r="E4348" t="s">
        <v>584</v>
      </c>
      <c r="F4348" t="s">
        <v>3144</v>
      </c>
      <c r="G4348" t="s">
        <v>585</v>
      </c>
      <c r="H4348" t="s">
        <v>177</v>
      </c>
      <c r="I4348" t="s">
        <v>131</v>
      </c>
      <c r="J4348" t="s">
        <v>37</v>
      </c>
      <c r="K4348" t="s">
        <v>586</v>
      </c>
      <c r="L4348" t="s">
        <v>39</v>
      </c>
      <c r="M4348">
        <v>2149900</v>
      </c>
      <c r="N4348">
        <v>0</v>
      </c>
      <c r="O4348">
        <v>2149900</v>
      </c>
      <c r="P4348">
        <v>0</v>
      </c>
      <c r="Q4348" t="s">
        <v>953</v>
      </c>
      <c r="R4348" t="s">
        <v>6802</v>
      </c>
      <c r="S4348" t="s">
        <v>6803</v>
      </c>
      <c r="T4348" t="s">
        <v>6804</v>
      </c>
      <c r="U4348" t="s">
        <v>6805</v>
      </c>
      <c r="V4348" t="s">
        <v>6806</v>
      </c>
      <c r="W4348" t="s">
        <v>588</v>
      </c>
      <c r="X4348" t="str">
        <f t="shared" si="67"/>
        <v>Funcionamiento</v>
      </c>
      <c r="Y4348" t="s">
        <v>585</v>
      </c>
    </row>
    <row r="4349" spans="1:25" x14ac:dyDescent="0.2">
      <c r="A4349" t="s">
        <v>3887</v>
      </c>
      <c r="B4349" t="s">
        <v>4346</v>
      </c>
      <c r="C4349" t="s">
        <v>6801</v>
      </c>
      <c r="D4349" t="s">
        <v>583</v>
      </c>
      <c r="E4349" t="s">
        <v>584</v>
      </c>
      <c r="F4349" t="s">
        <v>3144</v>
      </c>
      <c r="G4349" t="s">
        <v>585</v>
      </c>
      <c r="H4349" t="s">
        <v>176</v>
      </c>
      <c r="I4349" t="s">
        <v>130</v>
      </c>
      <c r="J4349" t="s">
        <v>37</v>
      </c>
      <c r="K4349" t="s">
        <v>586</v>
      </c>
      <c r="L4349" t="s">
        <v>39</v>
      </c>
      <c r="M4349">
        <v>3231700</v>
      </c>
      <c r="N4349">
        <v>0</v>
      </c>
      <c r="O4349">
        <v>3231700</v>
      </c>
      <c r="P4349">
        <v>0</v>
      </c>
      <c r="Q4349" t="s">
        <v>953</v>
      </c>
      <c r="R4349" t="s">
        <v>6802</v>
      </c>
      <c r="S4349" t="s">
        <v>6803</v>
      </c>
      <c r="T4349" t="s">
        <v>6804</v>
      </c>
      <c r="U4349" t="s">
        <v>6805</v>
      </c>
      <c r="V4349" t="s">
        <v>6806</v>
      </c>
      <c r="W4349" t="s">
        <v>588</v>
      </c>
      <c r="X4349" t="str">
        <f t="shared" si="67"/>
        <v>Funcionamiento</v>
      </c>
      <c r="Y4349" t="s">
        <v>585</v>
      </c>
    </row>
    <row r="4350" spans="1:25" x14ac:dyDescent="0.2">
      <c r="A4350" t="s">
        <v>6464</v>
      </c>
      <c r="B4350" t="s">
        <v>4427</v>
      </c>
      <c r="C4350" t="s">
        <v>6807</v>
      </c>
      <c r="D4350" t="s">
        <v>583</v>
      </c>
      <c r="E4350" t="s">
        <v>584</v>
      </c>
      <c r="F4350" t="s">
        <v>5604</v>
      </c>
      <c r="G4350" t="s">
        <v>625</v>
      </c>
      <c r="H4350" t="s">
        <v>395</v>
      </c>
      <c r="I4350" t="s">
        <v>506</v>
      </c>
      <c r="J4350" t="s">
        <v>37</v>
      </c>
      <c r="K4350" t="s">
        <v>586</v>
      </c>
      <c r="L4350" t="s">
        <v>39</v>
      </c>
      <c r="M4350">
        <v>20749384</v>
      </c>
      <c r="N4350">
        <v>-2593673</v>
      </c>
      <c r="O4350">
        <v>18155711</v>
      </c>
      <c r="P4350">
        <v>0</v>
      </c>
      <c r="Q4350" t="s">
        <v>954</v>
      </c>
      <c r="R4350" t="s">
        <v>6808</v>
      </c>
      <c r="S4350" t="s">
        <v>6809</v>
      </c>
      <c r="T4350" t="s">
        <v>6810</v>
      </c>
      <c r="U4350" t="s">
        <v>9781</v>
      </c>
      <c r="V4350" t="s">
        <v>9782</v>
      </c>
      <c r="W4350" t="s">
        <v>588</v>
      </c>
      <c r="X4350" t="str">
        <f t="shared" si="67"/>
        <v>Inversión</v>
      </c>
      <c r="Y4350" t="s">
        <v>625</v>
      </c>
    </row>
    <row r="4351" spans="1:25" x14ac:dyDescent="0.2">
      <c r="A4351" t="s">
        <v>5702</v>
      </c>
      <c r="B4351" t="s">
        <v>4427</v>
      </c>
      <c r="C4351" t="s">
        <v>6811</v>
      </c>
      <c r="D4351" t="s">
        <v>583</v>
      </c>
      <c r="E4351" t="s">
        <v>584</v>
      </c>
      <c r="F4351" t="s">
        <v>5604</v>
      </c>
      <c r="G4351" t="s">
        <v>625</v>
      </c>
      <c r="H4351" t="s">
        <v>395</v>
      </c>
      <c r="I4351" t="s">
        <v>506</v>
      </c>
      <c r="J4351" t="s">
        <v>37</v>
      </c>
      <c r="K4351" t="s">
        <v>586</v>
      </c>
      <c r="L4351" t="s">
        <v>39</v>
      </c>
      <c r="M4351">
        <v>72809280</v>
      </c>
      <c r="N4351">
        <v>-9101160</v>
      </c>
      <c r="O4351">
        <v>63708120</v>
      </c>
      <c r="P4351">
        <v>0</v>
      </c>
      <c r="Q4351" t="s">
        <v>955</v>
      </c>
      <c r="R4351" t="s">
        <v>6812</v>
      </c>
      <c r="S4351" t="s">
        <v>6813</v>
      </c>
      <c r="T4351" t="s">
        <v>6814</v>
      </c>
      <c r="U4351" t="s">
        <v>11852</v>
      </c>
      <c r="V4351" t="s">
        <v>11853</v>
      </c>
      <c r="W4351" t="s">
        <v>588</v>
      </c>
      <c r="X4351" t="str">
        <f t="shared" si="67"/>
        <v>Inversión</v>
      </c>
      <c r="Y4351" t="s">
        <v>625</v>
      </c>
    </row>
    <row r="4352" spans="1:25" x14ac:dyDescent="0.2">
      <c r="A4352" t="s">
        <v>6139</v>
      </c>
      <c r="B4352" t="s">
        <v>4427</v>
      </c>
      <c r="C4352" t="s">
        <v>6815</v>
      </c>
      <c r="D4352" t="s">
        <v>583</v>
      </c>
      <c r="E4352" t="s">
        <v>584</v>
      </c>
      <c r="F4352" t="s">
        <v>5604</v>
      </c>
      <c r="G4352" t="s">
        <v>625</v>
      </c>
      <c r="H4352" t="s">
        <v>395</v>
      </c>
      <c r="I4352" t="s">
        <v>506</v>
      </c>
      <c r="J4352" t="s">
        <v>37</v>
      </c>
      <c r="K4352" t="s">
        <v>586</v>
      </c>
      <c r="L4352" t="s">
        <v>39</v>
      </c>
      <c r="M4352">
        <v>115955520</v>
      </c>
      <c r="N4352">
        <v>-14494440</v>
      </c>
      <c r="O4352">
        <v>101461080</v>
      </c>
      <c r="P4352">
        <v>0</v>
      </c>
      <c r="Q4352" t="s">
        <v>956</v>
      </c>
      <c r="R4352" t="s">
        <v>6816</v>
      </c>
      <c r="S4352" t="s">
        <v>6817</v>
      </c>
      <c r="T4352" t="s">
        <v>6818</v>
      </c>
      <c r="U4352" t="s">
        <v>9783</v>
      </c>
      <c r="V4352" t="s">
        <v>9784</v>
      </c>
      <c r="W4352" t="s">
        <v>588</v>
      </c>
      <c r="X4352" t="str">
        <f t="shared" si="67"/>
        <v>Inversión</v>
      </c>
      <c r="Y4352" t="s">
        <v>625</v>
      </c>
    </row>
    <row r="4353" spans="1:25" x14ac:dyDescent="0.2">
      <c r="A4353" t="s">
        <v>6386</v>
      </c>
      <c r="B4353" t="s">
        <v>4427</v>
      </c>
      <c r="C4353" t="s">
        <v>6819</v>
      </c>
      <c r="D4353" t="s">
        <v>583</v>
      </c>
      <c r="E4353" t="s">
        <v>584</v>
      </c>
      <c r="F4353" t="s">
        <v>5604</v>
      </c>
      <c r="G4353" t="s">
        <v>625</v>
      </c>
      <c r="H4353" t="s">
        <v>395</v>
      </c>
      <c r="I4353" t="s">
        <v>506</v>
      </c>
      <c r="J4353" t="s">
        <v>37</v>
      </c>
      <c r="K4353" t="s">
        <v>586</v>
      </c>
      <c r="L4353" t="s">
        <v>39</v>
      </c>
      <c r="M4353">
        <v>24269760</v>
      </c>
      <c r="N4353">
        <v>-3134844</v>
      </c>
      <c r="O4353">
        <v>21134916</v>
      </c>
      <c r="P4353">
        <v>0</v>
      </c>
      <c r="Q4353" t="s">
        <v>957</v>
      </c>
      <c r="R4353" t="s">
        <v>5346</v>
      </c>
      <c r="S4353" t="s">
        <v>5623</v>
      </c>
      <c r="T4353" t="s">
        <v>6820</v>
      </c>
      <c r="U4353" t="s">
        <v>9785</v>
      </c>
      <c r="V4353" t="s">
        <v>9786</v>
      </c>
      <c r="W4353" t="s">
        <v>588</v>
      </c>
      <c r="X4353" t="str">
        <f t="shared" si="67"/>
        <v>Inversión</v>
      </c>
      <c r="Y4353" t="s">
        <v>625</v>
      </c>
    </row>
    <row r="4354" spans="1:25" x14ac:dyDescent="0.2">
      <c r="A4354" t="s">
        <v>6413</v>
      </c>
      <c r="B4354" t="s">
        <v>4427</v>
      </c>
      <c r="C4354" t="s">
        <v>6821</v>
      </c>
      <c r="D4354" t="s">
        <v>583</v>
      </c>
      <c r="E4354" t="s">
        <v>584</v>
      </c>
      <c r="F4354" t="s">
        <v>5604</v>
      </c>
      <c r="G4354" t="s">
        <v>625</v>
      </c>
      <c r="H4354" t="s">
        <v>399</v>
      </c>
      <c r="I4354" t="s">
        <v>502</v>
      </c>
      <c r="J4354" t="s">
        <v>37</v>
      </c>
      <c r="K4354" t="s">
        <v>586</v>
      </c>
      <c r="L4354" t="s">
        <v>39</v>
      </c>
      <c r="M4354">
        <v>28273680</v>
      </c>
      <c r="N4354">
        <v>-4003920</v>
      </c>
      <c r="O4354">
        <v>24269760</v>
      </c>
      <c r="P4354">
        <v>3033720</v>
      </c>
      <c r="Q4354" t="s">
        <v>6822</v>
      </c>
      <c r="R4354" t="s">
        <v>6823</v>
      </c>
      <c r="S4354" t="s">
        <v>5652</v>
      </c>
      <c r="T4354" t="s">
        <v>6824</v>
      </c>
      <c r="U4354" t="s">
        <v>9787</v>
      </c>
      <c r="V4354" t="s">
        <v>9788</v>
      </c>
      <c r="W4354" t="s">
        <v>588</v>
      </c>
      <c r="X4354" t="str">
        <f t="shared" ref="X4354:X4417" si="68">IF(LEFT(H4354,1)="C","Inversión","Funcionamiento")</f>
        <v>Inversión</v>
      </c>
      <c r="Y4354" t="s">
        <v>625</v>
      </c>
    </row>
    <row r="4355" spans="1:25" x14ac:dyDescent="0.2">
      <c r="A4355" t="s">
        <v>6405</v>
      </c>
      <c r="B4355" t="s">
        <v>4427</v>
      </c>
      <c r="C4355" t="s">
        <v>6825</v>
      </c>
      <c r="D4355" t="s">
        <v>583</v>
      </c>
      <c r="E4355" t="s">
        <v>584</v>
      </c>
      <c r="F4355" t="s">
        <v>5604</v>
      </c>
      <c r="G4355" t="s">
        <v>625</v>
      </c>
      <c r="H4355" t="s">
        <v>395</v>
      </c>
      <c r="I4355" t="s">
        <v>506</v>
      </c>
      <c r="J4355" t="s">
        <v>37</v>
      </c>
      <c r="K4355" t="s">
        <v>586</v>
      </c>
      <c r="L4355" t="s">
        <v>39</v>
      </c>
      <c r="M4355">
        <v>89441440</v>
      </c>
      <c r="N4355">
        <v>-16770270</v>
      </c>
      <c r="O4355">
        <v>72671170</v>
      </c>
      <c r="P4355">
        <v>0</v>
      </c>
      <c r="Q4355" t="s">
        <v>958</v>
      </c>
      <c r="R4355" t="s">
        <v>6826</v>
      </c>
      <c r="S4355" t="s">
        <v>6827</v>
      </c>
      <c r="T4355" t="s">
        <v>6828</v>
      </c>
      <c r="U4355" t="s">
        <v>9789</v>
      </c>
      <c r="V4355" t="s">
        <v>9790</v>
      </c>
      <c r="W4355" t="s">
        <v>588</v>
      </c>
      <c r="X4355" t="str">
        <f t="shared" si="68"/>
        <v>Inversión</v>
      </c>
      <c r="Y4355" t="s">
        <v>625</v>
      </c>
    </row>
    <row r="4356" spans="1:25" x14ac:dyDescent="0.2">
      <c r="A4356" t="s">
        <v>3893</v>
      </c>
      <c r="B4356" t="s">
        <v>4427</v>
      </c>
      <c r="C4356" t="s">
        <v>6829</v>
      </c>
      <c r="D4356" t="s">
        <v>583</v>
      </c>
      <c r="E4356" t="s">
        <v>584</v>
      </c>
      <c r="F4356" t="s">
        <v>5604</v>
      </c>
      <c r="G4356" t="s">
        <v>625</v>
      </c>
      <c r="H4356" t="s">
        <v>399</v>
      </c>
      <c r="I4356" t="s">
        <v>502</v>
      </c>
      <c r="J4356" t="s">
        <v>37</v>
      </c>
      <c r="K4356" t="s">
        <v>586</v>
      </c>
      <c r="L4356" t="s">
        <v>39</v>
      </c>
      <c r="M4356">
        <v>38651840</v>
      </c>
      <c r="N4356">
        <v>-5475677</v>
      </c>
      <c r="O4356">
        <v>33176163</v>
      </c>
      <c r="P4356">
        <v>0</v>
      </c>
      <c r="Q4356" t="s">
        <v>6188</v>
      </c>
      <c r="R4356" t="s">
        <v>6830</v>
      </c>
      <c r="S4356" t="s">
        <v>6831</v>
      </c>
      <c r="T4356" t="s">
        <v>6832</v>
      </c>
      <c r="U4356" t="s">
        <v>9791</v>
      </c>
      <c r="V4356" t="s">
        <v>9792</v>
      </c>
      <c r="W4356" t="s">
        <v>588</v>
      </c>
      <c r="X4356" t="str">
        <f t="shared" si="68"/>
        <v>Inversión</v>
      </c>
      <c r="Y4356" t="s">
        <v>625</v>
      </c>
    </row>
    <row r="4357" spans="1:25" x14ac:dyDescent="0.2">
      <c r="A4357" t="s">
        <v>6399</v>
      </c>
      <c r="B4357" t="s">
        <v>4427</v>
      </c>
      <c r="C4357" t="s">
        <v>6833</v>
      </c>
      <c r="D4357" t="s">
        <v>583</v>
      </c>
      <c r="E4357" t="s">
        <v>584</v>
      </c>
      <c r="F4357" t="s">
        <v>5604</v>
      </c>
      <c r="G4357" t="s">
        <v>625</v>
      </c>
      <c r="H4357" t="s">
        <v>395</v>
      </c>
      <c r="I4357" t="s">
        <v>506</v>
      </c>
      <c r="J4357" t="s">
        <v>37</v>
      </c>
      <c r="K4357" t="s">
        <v>586</v>
      </c>
      <c r="L4357" t="s">
        <v>39</v>
      </c>
      <c r="M4357">
        <v>38651840</v>
      </c>
      <c r="N4357">
        <v>-4831480</v>
      </c>
      <c r="O4357">
        <v>33820360</v>
      </c>
      <c r="P4357">
        <v>0</v>
      </c>
      <c r="Q4357" t="s">
        <v>959</v>
      </c>
      <c r="R4357" t="s">
        <v>6834</v>
      </c>
      <c r="S4357" t="s">
        <v>6835</v>
      </c>
      <c r="T4357" t="s">
        <v>6836</v>
      </c>
      <c r="U4357" t="s">
        <v>9793</v>
      </c>
      <c r="V4357" t="s">
        <v>9794</v>
      </c>
      <c r="W4357" t="s">
        <v>588</v>
      </c>
      <c r="X4357" t="str">
        <f t="shared" si="68"/>
        <v>Inversión</v>
      </c>
      <c r="Y4357" t="s">
        <v>625</v>
      </c>
    </row>
    <row r="4358" spans="1:25" x14ac:dyDescent="0.2">
      <c r="A4358" t="s">
        <v>6408</v>
      </c>
      <c r="B4358" t="s">
        <v>4427</v>
      </c>
      <c r="C4358" t="s">
        <v>6837</v>
      </c>
      <c r="D4358" t="s">
        <v>583</v>
      </c>
      <c r="E4358" t="s">
        <v>584</v>
      </c>
      <c r="F4358" t="s">
        <v>5604</v>
      </c>
      <c r="G4358" t="s">
        <v>625</v>
      </c>
      <c r="H4358" t="s">
        <v>399</v>
      </c>
      <c r="I4358" t="s">
        <v>502</v>
      </c>
      <c r="J4358" t="s">
        <v>37</v>
      </c>
      <c r="K4358" t="s">
        <v>586</v>
      </c>
      <c r="L4358" t="s">
        <v>39</v>
      </c>
      <c r="M4358">
        <v>20749384</v>
      </c>
      <c r="N4358">
        <v>-3890510</v>
      </c>
      <c r="O4358">
        <v>16858874</v>
      </c>
      <c r="P4358">
        <v>0</v>
      </c>
      <c r="Q4358" t="s">
        <v>960</v>
      </c>
      <c r="R4358" t="s">
        <v>3400</v>
      </c>
      <c r="S4358" t="s">
        <v>5563</v>
      </c>
      <c r="T4358" t="s">
        <v>6838</v>
      </c>
      <c r="U4358" t="s">
        <v>9795</v>
      </c>
      <c r="V4358" t="s">
        <v>9796</v>
      </c>
      <c r="W4358" t="s">
        <v>588</v>
      </c>
      <c r="X4358" t="str">
        <f t="shared" si="68"/>
        <v>Inversión</v>
      </c>
      <c r="Y4358" t="s">
        <v>625</v>
      </c>
    </row>
    <row r="4359" spans="1:25" x14ac:dyDescent="0.2">
      <c r="A4359" t="s">
        <v>6073</v>
      </c>
      <c r="B4359" t="s">
        <v>4427</v>
      </c>
      <c r="C4359" t="s">
        <v>6839</v>
      </c>
      <c r="D4359" t="s">
        <v>583</v>
      </c>
      <c r="E4359" t="s">
        <v>584</v>
      </c>
      <c r="F4359" t="s">
        <v>5604</v>
      </c>
      <c r="G4359" t="s">
        <v>625</v>
      </c>
      <c r="H4359" t="s">
        <v>399</v>
      </c>
      <c r="I4359" t="s">
        <v>502</v>
      </c>
      <c r="J4359" t="s">
        <v>37</v>
      </c>
      <c r="K4359" t="s">
        <v>586</v>
      </c>
      <c r="L4359" t="s">
        <v>39</v>
      </c>
      <c r="M4359">
        <v>20749384</v>
      </c>
      <c r="N4359">
        <v>-2593673</v>
      </c>
      <c r="O4359">
        <v>18155711</v>
      </c>
      <c r="P4359">
        <v>0</v>
      </c>
      <c r="Q4359" t="s">
        <v>961</v>
      </c>
      <c r="R4359" t="s">
        <v>6840</v>
      </c>
      <c r="S4359" t="s">
        <v>6841</v>
      </c>
      <c r="T4359" t="s">
        <v>6842</v>
      </c>
      <c r="U4359" t="s">
        <v>9797</v>
      </c>
      <c r="V4359" t="s">
        <v>9798</v>
      </c>
      <c r="W4359" t="s">
        <v>588</v>
      </c>
      <c r="X4359" t="str">
        <f t="shared" si="68"/>
        <v>Inversión</v>
      </c>
      <c r="Y4359" t="s">
        <v>625</v>
      </c>
    </row>
    <row r="4360" spans="1:25" x14ac:dyDescent="0.2">
      <c r="A4360" t="s">
        <v>6469</v>
      </c>
      <c r="B4360" t="s">
        <v>4427</v>
      </c>
      <c r="C4360" t="s">
        <v>6843</v>
      </c>
      <c r="D4360" t="s">
        <v>583</v>
      </c>
      <c r="E4360" t="s">
        <v>584</v>
      </c>
      <c r="F4360" t="s">
        <v>5604</v>
      </c>
      <c r="G4360" t="s">
        <v>625</v>
      </c>
      <c r="H4360" t="s">
        <v>399</v>
      </c>
      <c r="I4360" t="s">
        <v>502</v>
      </c>
      <c r="J4360" t="s">
        <v>37</v>
      </c>
      <c r="K4360" t="s">
        <v>586</v>
      </c>
      <c r="L4360" t="s">
        <v>39</v>
      </c>
      <c r="M4360">
        <v>33114736</v>
      </c>
      <c r="N4360">
        <v>-4139342</v>
      </c>
      <c r="O4360">
        <v>28975394</v>
      </c>
      <c r="P4360">
        <v>0</v>
      </c>
      <c r="Q4360" t="s">
        <v>962</v>
      </c>
      <c r="R4360" t="s">
        <v>3426</v>
      </c>
      <c r="S4360" t="s">
        <v>6844</v>
      </c>
      <c r="T4360" t="s">
        <v>6845</v>
      </c>
      <c r="U4360" t="s">
        <v>9799</v>
      </c>
      <c r="V4360" t="s">
        <v>9800</v>
      </c>
      <c r="W4360" t="s">
        <v>588</v>
      </c>
      <c r="X4360" t="str">
        <f t="shared" si="68"/>
        <v>Inversión</v>
      </c>
      <c r="Y4360" t="s">
        <v>625</v>
      </c>
    </row>
    <row r="4361" spans="1:25" x14ac:dyDescent="0.2">
      <c r="A4361" t="s">
        <v>5391</v>
      </c>
      <c r="B4361" t="s">
        <v>4427</v>
      </c>
      <c r="C4361" t="s">
        <v>6846</v>
      </c>
      <c r="D4361" t="s">
        <v>583</v>
      </c>
      <c r="E4361" t="s">
        <v>584</v>
      </c>
      <c r="F4361" t="s">
        <v>5604</v>
      </c>
      <c r="G4361" t="s">
        <v>625</v>
      </c>
      <c r="H4361" t="s">
        <v>395</v>
      </c>
      <c r="I4361" t="s">
        <v>506</v>
      </c>
      <c r="J4361" t="s">
        <v>37</v>
      </c>
      <c r="K4361" t="s">
        <v>586</v>
      </c>
      <c r="L4361" t="s">
        <v>39</v>
      </c>
      <c r="M4361">
        <v>18155711</v>
      </c>
      <c r="N4361">
        <v>0</v>
      </c>
      <c r="O4361">
        <v>18155711</v>
      </c>
      <c r="P4361">
        <v>0</v>
      </c>
      <c r="Q4361" t="s">
        <v>963</v>
      </c>
      <c r="R4361" t="s">
        <v>6209</v>
      </c>
      <c r="S4361" t="s">
        <v>6847</v>
      </c>
      <c r="T4361" t="s">
        <v>6848</v>
      </c>
      <c r="U4361" t="s">
        <v>9801</v>
      </c>
      <c r="V4361" t="s">
        <v>9802</v>
      </c>
      <c r="W4361" t="s">
        <v>588</v>
      </c>
      <c r="X4361" t="str">
        <f t="shared" si="68"/>
        <v>Inversión</v>
      </c>
      <c r="Y4361" t="s">
        <v>625</v>
      </c>
    </row>
    <row r="4362" spans="1:25" x14ac:dyDescent="0.2">
      <c r="A4362" t="s">
        <v>6477</v>
      </c>
      <c r="B4362" t="s">
        <v>4427</v>
      </c>
      <c r="C4362" t="s">
        <v>6849</v>
      </c>
      <c r="D4362" t="s">
        <v>583</v>
      </c>
      <c r="E4362" t="s">
        <v>584</v>
      </c>
      <c r="F4362" t="s">
        <v>5604</v>
      </c>
      <c r="G4362" t="s">
        <v>625</v>
      </c>
      <c r="H4362" t="s">
        <v>395</v>
      </c>
      <c r="I4362" t="s">
        <v>506</v>
      </c>
      <c r="J4362" t="s">
        <v>37</v>
      </c>
      <c r="K4362" t="s">
        <v>586</v>
      </c>
      <c r="L4362" t="s">
        <v>39</v>
      </c>
      <c r="M4362">
        <v>165573680</v>
      </c>
      <c r="N4362">
        <v>-20696710</v>
      </c>
      <c r="O4362">
        <v>144876970</v>
      </c>
      <c r="P4362">
        <v>0</v>
      </c>
      <c r="Q4362" t="s">
        <v>964</v>
      </c>
      <c r="R4362" t="s">
        <v>6850</v>
      </c>
      <c r="S4362" t="s">
        <v>6851</v>
      </c>
      <c r="T4362" t="s">
        <v>6852</v>
      </c>
      <c r="U4362" t="s">
        <v>11854</v>
      </c>
      <c r="V4362" t="s">
        <v>11855</v>
      </c>
      <c r="W4362" t="s">
        <v>588</v>
      </c>
      <c r="X4362" t="str">
        <f t="shared" si="68"/>
        <v>Inversión</v>
      </c>
      <c r="Y4362" t="s">
        <v>625</v>
      </c>
    </row>
    <row r="4363" spans="1:25" x14ac:dyDescent="0.2">
      <c r="A4363" t="s">
        <v>6481</v>
      </c>
      <c r="B4363" t="s">
        <v>4427</v>
      </c>
      <c r="C4363" t="s">
        <v>6853</v>
      </c>
      <c r="D4363" t="s">
        <v>583</v>
      </c>
      <c r="E4363" t="s">
        <v>584</v>
      </c>
      <c r="F4363" t="s">
        <v>5604</v>
      </c>
      <c r="G4363" t="s">
        <v>625</v>
      </c>
      <c r="H4363" t="s">
        <v>395</v>
      </c>
      <c r="I4363" t="s">
        <v>506</v>
      </c>
      <c r="J4363" t="s">
        <v>37</v>
      </c>
      <c r="K4363" t="s">
        <v>586</v>
      </c>
      <c r="L4363" t="s">
        <v>39</v>
      </c>
      <c r="M4363">
        <v>77303680</v>
      </c>
      <c r="N4363">
        <v>-9662960</v>
      </c>
      <c r="O4363">
        <v>67640720</v>
      </c>
      <c r="P4363">
        <v>0</v>
      </c>
      <c r="Q4363" t="s">
        <v>6854</v>
      </c>
      <c r="R4363" t="s">
        <v>3718</v>
      </c>
      <c r="S4363" t="s">
        <v>6855</v>
      </c>
      <c r="T4363" t="s">
        <v>6856</v>
      </c>
      <c r="U4363" t="s">
        <v>9803</v>
      </c>
      <c r="V4363" t="s">
        <v>9804</v>
      </c>
      <c r="W4363" t="s">
        <v>588</v>
      </c>
      <c r="X4363" t="str">
        <f t="shared" si="68"/>
        <v>Inversión</v>
      </c>
      <c r="Y4363" t="s">
        <v>625</v>
      </c>
    </row>
    <row r="4364" spans="1:25" x14ac:dyDescent="0.2">
      <c r="A4364" t="s">
        <v>6486</v>
      </c>
      <c r="B4364" t="s">
        <v>4427</v>
      </c>
      <c r="C4364" t="s">
        <v>6857</v>
      </c>
      <c r="D4364" t="s">
        <v>583</v>
      </c>
      <c r="E4364" t="s">
        <v>584</v>
      </c>
      <c r="F4364" t="s">
        <v>5604</v>
      </c>
      <c r="G4364" t="s">
        <v>625</v>
      </c>
      <c r="H4364" t="s">
        <v>395</v>
      </c>
      <c r="I4364" t="s">
        <v>506</v>
      </c>
      <c r="J4364" t="s">
        <v>37</v>
      </c>
      <c r="K4364" t="s">
        <v>586</v>
      </c>
      <c r="L4364" t="s">
        <v>39</v>
      </c>
      <c r="M4364">
        <v>44720720</v>
      </c>
      <c r="N4364">
        <v>-5590090</v>
      </c>
      <c r="O4364">
        <v>39130630</v>
      </c>
      <c r="P4364">
        <v>0</v>
      </c>
      <c r="Q4364" t="s">
        <v>965</v>
      </c>
      <c r="R4364" t="s">
        <v>3690</v>
      </c>
      <c r="S4364" t="s">
        <v>6858</v>
      </c>
      <c r="T4364" t="s">
        <v>6859</v>
      </c>
      <c r="U4364" t="s">
        <v>9805</v>
      </c>
      <c r="V4364" t="s">
        <v>9806</v>
      </c>
      <c r="W4364" t="s">
        <v>588</v>
      </c>
      <c r="X4364" t="str">
        <f t="shared" si="68"/>
        <v>Inversión</v>
      </c>
      <c r="Y4364" t="s">
        <v>625</v>
      </c>
    </row>
    <row r="4365" spans="1:25" x14ac:dyDescent="0.2">
      <c r="A4365" t="s">
        <v>6415</v>
      </c>
      <c r="B4365" t="s">
        <v>6860</v>
      </c>
      <c r="C4365" t="s">
        <v>6861</v>
      </c>
      <c r="D4365" t="s">
        <v>583</v>
      </c>
      <c r="E4365" t="s">
        <v>644</v>
      </c>
      <c r="F4365" t="s">
        <v>3087</v>
      </c>
      <c r="G4365" t="s">
        <v>626</v>
      </c>
      <c r="H4365" t="s">
        <v>197</v>
      </c>
      <c r="I4365" t="s">
        <v>155</v>
      </c>
      <c r="J4365" t="s">
        <v>37</v>
      </c>
      <c r="K4365" t="s">
        <v>586</v>
      </c>
      <c r="L4365" t="s">
        <v>39</v>
      </c>
      <c r="M4365">
        <v>33820360</v>
      </c>
      <c r="N4365">
        <v>-33820360</v>
      </c>
      <c r="O4365">
        <v>0</v>
      </c>
      <c r="P4365">
        <v>0</v>
      </c>
      <c r="Q4365" t="s">
        <v>966</v>
      </c>
      <c r="R4365" t="s">
        <v>6444</v>
      </c>
      <c r="S4365" t="s">
        <v>588</v>
      </c>
      <c r="T4365" t="s">
        <v>588</v>
      </c>
      <c r="U4365" t="s">
        <v>588</v>
      </c>
      <c r="V4365" t="s">
        <v>588</v>
      </c>
      <c r="W4365" t="s">
        <v>588</v>
      </c>
      <c r="X4365" t="str">
        <f t="shared" si="68"/>
        <v>Inversión</v>
      </c>
      <c r="Y4365" t="s">
        <v>626</v>
      </c>
    </row>
    <row r="4366" spans="1:25" x14ac:dyDescent="0.2">
      <c r="A4366" t="s">
        <v>6510</v>
      </c>
      <c r="B4366" t="s">
        <v>3654</v>
      </c>
      <c r="C4366" t="s">
        <v>6862</v>
      </c>
      <c r="D4366" t="s">
        <v>583</v>
      </c>
      <c r="E4366" t="s">
        <v>584</v>
      </c>
      <c r="F4366" t="s">
        <v>3740</v>
      </c>
      <c r="G4366" t="s">
        <v>629</v>
      </c>
      <c r="H4366" t="s">
        <v>366</v>
      </c>
      <c r="I4366" t="s">
        <v>507</v>
      </c>
      <c r="J4366" t="s">
        <v>37</v>
      </c>
      <c r="K4366" t="s">
        <v>586</v>
      </c>
      <c r="L4366" t="s">
        <v>39</v>
      </c>
      <c r="M4366">
        <v>43483320</v>
      </c>
      <c r="N4366">
        <v>-9985059</v>
      </c>
      <c r="O4366">
        <v>33498261</v>
      </c>
      <c r="P4366">
        <v>0</v>
      </c>
      <c r="Q4366" t="s">
        <v>6863</v>
      </c>
      <c r="R4366" t="s">
        <v>6222</v>
      </c>
      <c r="S4366" t="s">
        <v>6864</v>
      </c>
      <c r="T4366" t="s">
        <v>6865</v>
      </c>
      <c r="U4366" t="s">
        <v>9807</v>
      </c>
      <c r="V4366" t="s">
        <v>9808</v>
      </c>
      <c r="W4366" t="s">
        <v>588</v>
      </c>
      <c r="X4366" t="str">
        <f t="shared" si="68"/>
        <v>Inversión</v>
      </c>
      <c r="Y4366" t="s">
        <v>629</v>
      </c>
    </row>
    <row r="4367" spans="1:25" x14ac:dyDescent="0.2">
      <c r="A4367" t="s">
        <v>6513</v>
      </c>
      <c r="B4367" t="s">
        <v>3654</v>
      </c>
      <c r="C4367" t="s">
        <v>6866</v>
      </c>
      <c r="D4367" t="s">
        <v>583</v>
      </c>
      <c r="E4367" t="s">
        <v>584</v>
      </c>
      <c r="F4367" t="s">
        <v>3740</v>
      </c>
      <c r="G4367" t="s">
        <v>629</v>
      </c>
      <c r="H4367" t="s">
        <v>391</v>
      </c>
      <c r="I4367" t="s">
        <v>511</v>
      </c>
      <c r="J4367" t="s">
        <v>37</v>
      </c>
      <c r="K4367" t="s">
        <v>586</v>
      </c>
      <c r="L4367" t="s">
        <v>39</v>
      </c>
      <c r="M4367">
        <v>120000000</v>
      </c>
      <c r="N4367">
        <v>350221</v>
      </c>
      <c r="O4367">
        <v>120350221</v>
      </c>
      <c r="P4367">
        <v>0</v>
      </c>
      <c r="Q4367" t="s">
        <v>967</v>
      </c>
      <c r="R4367" t="s">
        <v>6525</v>
      </c>
      <c r="S4367" t="s">
        <v>6867</v>
      </c>
      <c r="T4367" t="s">
        <v>588</v>
      </c>
      <c r="U4367" t="s">
        <v>588</v>
      </c>
      <c r="V4367" t="s">
        <v>588</v>
      </c>
      <c r="W4367" t="s">
        <v>588</v>
      </c>
      <c r="X4367" t="str">
        <f t="shared" si="68"/>
        <v>Inversión</v>
      </c>
      <c r="Y4367" t="s">
        <v>629</v>
      </c>
    </row>
    <row r="4368" spans="1:25" x14ac:dyDescent="0.2">
      <c r="A4368" t="s">
        <v>6496</v>
      </c>
      <c r="B4368" t="s">
        <v>3654</v>
      </c>
      <c r="C4368" t="s">
        <v>6868</v>
      </c>
      <c r="D4368" t="s">
        <v>583</v>
      </c>
      <c r="E4368" t="s">
        <v>584</v>
      </c>
      <c r="F4368" t="s">
        <v>3740</v>
      </c>
      <c r="G4368" t="s">
        <v>629</v>
      </c>
      <c r="H4368" t="s">
        <v>373</v>
      </c>
      <c r="I4368" t="s">
        <v>497</v>
      </c>
      <c r="J4368" t="s">
        <v>37</v>
      </c>
      <c r="K4368" t="s">
        <v>586</v>
      </c>
      <c r="L4368" t="s">
        <v>39</v>
      </c>
      <c r="M4368">
        <v>25786620</v>
      </c>
      <c r="N4368">
        <v>-7584300</v>
      </c>
      <c r="O4368">
        <v>18202320</v>
      </c>
      <c r="P4368">
        <v>0</v>
      </c>
      <c r="Q4368" t="s">
        <v>968</v>
      </c>
      <c r="R4368" t="s">
        <v>6205</v>
      </c>
      <c r="S4368" t="s">
        <v>6869</v>
      </c>
      <c r="T4368" t="s">
        <v>6870</v>
      </c>
      <c r="U4368" t="s">
        <v>11856</v>
      </c>
      <c r="V4368" t="s">
        <v>11857</v>
      </c>
      <c r="W4368" t="s">
        <v>588</v>
      </c>
      <c r="X4368" t="str">
        <f t="shared" si="68"/>
        <v>Inversión</v>
      </c>
      <c r="Y4368" t="s">
        <v>629</v>
      </c>
    </row>
    <row r="4369" spans="1:25" x14ac:dyDescent="0.2">
      <c r="A4369" t="s">
        <v>6491</v>
      </c>
      <c r="B4369" t="s">
        <v>4989</v>
      </c>
      <c r="C4369" t="s">
        <v>6871</v>
      </c>
      <c r="D4369" t="s">
        <v>583</v>
      </c>
      <c r="E4369" t="s">
        <v>584</v>
      </c>
      <c r="F4369" t="s">
        <v>5605</v>
      </c>
      <c r="G4369" t="s">
        <v>627</v>
      </c>
      <c r="H4369" t="s">
        <v>429</v>
      </c>
      <c r="I4369" t="s">
        <v>483</v>
      </c>
      <c r="J4369" t="s">
        <v>37</v>
      </c>
      <c r="K4369" t="s">
        <v>586</v>
      </c>
      <c r="L4369" t="s">
        <v>39</v>
      </c>
      <c r="M4369">
        <v>31404620</v>
      </c>
      <c r="N4369">
        <v>1932592</v>
      </c>
      <c r="O4369">
        <v>33337212</v>
      </c>
      <c r="P4369">
        <v>1932592</v>
      </c>
      <c r="Q4369" t="s">
        <v>6872</v>
      </c>
      <c r="R4369" t="s">
        <v>6873</v>
      </c>
      <c r="S4369" t="s">
        <v>6874</v>
      </c>
      <c r="T4369" t="s">
        <v>6875</v>
      </c>
      <c r="U4369" t="s">
        <v>9809</v>
      </c>
      <c r="V4369" t="s">
        <v>9810</v>
      </c>
      <c r="W4369" t="s">
        <v>588</v>
      </c>
      <c r="X4369" t="str">
        <f t="shared" si="68"/>
        <v>Inversión</v>
      </c>
      <c r="Y4369" t="s">
        <v>627</v>
      </c>
    </row>
    <row r="4370" spans="1:25" x14ac:dyDescent="0.2">
      <c r="A4370" t="s">
        <v>5691</v>
      </c>
      <c r="B4370" t="s">
        <v>3793</v>
      </c>
      <c r="C4370" t="s">
        <v>6876</v>
      </c>
      <c r="D4370" t="s">
        <v>583</v>
      </c>
      <c r="E4370" t="s">
        <v>584</v>
      </c>
      <c r="F4370" t="s">
        <v>3144</v>
      </c>
      <c r="G4370" t="s">
        <v>585</v>
      </c>
      <c r="H4370" t="s">
        <v>438</v>
      </c>
      <c r="I4370" t="s">
        <v>508</v>
      </c>
      <c r="J4370" t="s">
        <v>37</v>
      </c>
      <c r="K4370" t="s">
        <v>586</v>
      </c>
      <c r="L4370" t="s">
        <v>39</v>
      </c>
      <c r="M4370">
        <v>44720720</v>
      </c>
      <c r="N4370">
        <v>-5590090</v>
      </c>
      <c r="O4370">
        <v>39130630</v>
      </c>
      <c r="P4370">
        <v>0</v>
      </c>
      <c r="Q4370" t="s">
        <v>969</v>
      </c>
      <c r="R4370" t="s">
        <v>6877</v>
      </c>
      <c r="S4370" t="s">
        <v>6878</v>
      </c>
      <c r="T4370" t="s">
        <v>6879</v>
      </c>
      <c r="U4370" t="s">
        <v>9811</v>
      </c>
      <c r="V4370" t="s">
        <v>9812</v>
      </c>
      <c r="W4370" t="s">
        <v>588</v>
      </c>
      <c r="X4370" t="str">
        <f t="shared" si="68"/>
        <v>Inversión</v>
      </c>
      <c r="Y4370" t="s">
        <v>585</v>
      </c>
    </row>
    <row r="4371" spans="1:25" x14ac:dyDescent="0.2">
      <c r="A4371" t="s">
        <v>6880</v>
      </c>
      <c r="B4371" t="s">
        <v>3793</v>
      </c>
      <c r="C4371" t="s">
        <v>6881</v>
      </c>
      <c r="D4371" t="s">
        <v>583</v>
      </c>
      <c r="E4371" t="s">
        <v>584</v>
      </c>
      <c r="F4371" t="s">
        <v>3144</v>
      </c>
      <c r="G4371" t="s">
        <v>585</v>
      </c>
      <c r="H4371" t="s">
        <v>450</v>
      </c>
      <c r="I4371" t="s">
        <v>509</v>
      </c>
      <c r="J4371" t="s">
        <v>37</v>
      </c>
      <c r="K4371" t="s">
        <v>586</v>
      </c>
      <c r="L4371" t="s">
        <v>39</v>
      </c>
      <c r="M4371">
        <v>28988880</v>
      </c>
      <c r="N4371">
        <v>0</v>
      </c>
      <c r="O4371">
        <v>28988880</v>
      </c>
      <c r="P4371">
        <v>0</v>
      </c>
      <c r="Q4371" t="s">
        <v>970</v>
      </c>
      <c r="R4371" t="s">
        <v>6882</v>
      </c>
      <c r="S4371" t="s">
        <v>6883</v>
      </c>
      <c r="T4371" t="s">
        <v>6884</v>
      </c>
      <c r="U4371" t="s">
        <v>9813</v>
      </c>
      <c r="V4371" t="s">
        <v>9814</v>
      </c>
      <c r="W4371" t="s">
        <v>588</v>
      </c>
      <c r="X4371" t="str">
        <f t="shared" si="68"/>
        <v>Inversión</v>
      </c>
      <c r="Y4371" t="s">
        <v>585</v>
      </c>
    </row>
    <row r="4372" spans="1:25" x14ac:dyDescent="0.2">
      <c r="A4372" t="s">
        <v>6501</v>
      </c>
      <c r="B4372" t="s">
        <v>3793</v>
      </c>
      <c r="C4372" t="s">
        <v>6885</v>
      </c>
      <c r="D4372" t="s">
        <v>583</v>
      </c>
      <c r="E4372" t="s">
        <v>584</v>
      </c>
      <c r="F4372" t="s">
        <v>3144</v>
      </c>
      <c r="G4372" t="s">
        <v>585</v>
      </c>
      <c r="H4372" t="s">
        <v>453</v>
      </c>
      <c r="I4372" t="s">
        <v>487</v>
      </c>
      <c r="J4372" t="s">
        <v>37</v>
      </c>
      <c r="K4372" t="s">
        <v>586</v>
      </c>
      <c r="L4372" t="s">
        <v>39</v>
      </c>
      <c r="M4372">
        <v>45421530</v>
      </c>
      <c r="N4372">
        <v>0</v>
      </c>
      <c r="O4372">
        <v>45421530</v>
      </c>
      <c r="P4372">
        <v>0</v>
      </c>
      <c r="Q4372" t="s">
        <v>971</v>
      </c>
      <c r="R4372" t="s">
        <v>4664</v>
      </c>
      <c r="S4372" t="s">
        <v>6886</v>
      </c>
      <c r="T4372" t="s">
        <v>6887</v>
      </c>
      <c r="U4372" t="s">
        <v>11858</v>
      </c>
      <c r="V4372" t="s">
        <v>11859</v>
      </c>
      <c r="W4372" t="s">
        <v>588</v>
      </c>
      <c r="X4372" t="str">
        <f t="shared" si="68"/>
        <v>Inversión</v>
      </c>
      <c r="Y4372" t="s">
        <v>585</v>
      </c>
    </row>
    <row r="4373" spans="1:25" x14ac:dyDescent="0.2">
      <c r="A4373" t="s">
        <v>6506</v>
      </c>
      <c r="B4373" t="s">
        <v>3163</v>
      </c>
      <c r="C4373" t="s">
        <v>6888</v>
      </c>
      <c r="D4373" t="s">
        <v>583</v>
      </c>
      <c r="E4373" t="s">
        <v>584</v>
      </c>
      <c r="F4373" t="s">
        <v>3144</v>
      </c>
      <c r="G4373" t="s">
        <v>585</v>
      </c>
      <c r="H4373" t="s">
        <v>195</v>
      </c>
      <c r="I4373" t="s">
        <v>150</v>
      </c>
      <c r="J4373" t="s">
        <v>48</v>
      </c>
      <c r="K4373" t="s">
        <v>596</v>
      </c>
      <c r="L4373" t="s">
        <v>39</v>
      </c>
      <c r="M4373">
        <v>1912000</v>
      </c>
      <c r="N4373">
        <v>0</v>
      </c>
      <c r="O4373">
        <v>1912000</v>
      </c>
      <c r="P4373">
        <v>0</v>
      </c>
      <c r="Q4373" t="s">
        <v>150</v>
      </c>
      <c r="R4373" t="s">
        <v>6889</v>
      </c>
      <c r="S4373" t="s">
        <v>6890</v>
      </c>
      <c r="T4373" t="s">
        <v>6891</v>
      </c>
      <c r="U4373" t="s">
        <v>6892</v>
      </c>
      <c r="V4373" t="s">
        <v>6893</v>
      </c>
      <c r="W4373" t="s">
        <v>588</v>
      </c>
      <c r="X4373" t="str">
        <f t="shared" si="68"/>
        <v>Funcionamiento</v>
      </c>
      <c r="Y4373" t="s">
        <v>585</v>
      </c>
    </row>
    <row r="4374" spans="1:25" x14ac:dyDescent="0.2">
      <c r="A4374" t="s">
        <v>6519</v>
      </c>
      <c r="B4374" t="s">
        <v>4238</v>
      </c>
      <c r="C4374" t="s">
        <v>6894</v>
      </c>
      <c r="D4374" t="s">
        <v>583</v>
      </c>
      <c r="E4374" t="s">
        <v>584</v>
      </c>
      <c r="F4374" t="s">
        <v>5604</v>
      </c>
      <c r="G4374" t="s">
        <v>625</v>
      </c>
      <c r="H4374" t="s">
        <v>399</v>
      </c>
      <c r="I4374" t="s">
        <v>502</v>
      </c>
      <c r="J4374" t="s">
        <v>37</v>
      </c>
      <c r="K4374" t="s">
        <v>586</v>
      </c>
      <c r="L4374" t="s">
        <v>39</v>
      </c>
      <c r="M4374">
        <v>57950788</v>
      </c>
      <c r="N4374">
        <v>2207648</v>
      </c>
      <c r="O4374">
        <v>60158436</v>
      </c>
      <c r="P4374">
        <v>4139342</v>
      </c>
      <c r="Q4374" t="s">
        <v>972</v>
      </c>
      <c r="R4374" t="s">
        <v>4058</v>
      </c>
      <c r="S4374" t="s">
        <v>6895</v>
      </c>
      <c r="T4374" t="s">
        <v>6896</v>
      </c>
      <c r="U4374" t="s">
        <v>9815</v>
      </c>
      <c r="V4374" t="s">
        <v>9816</v>
      </c>
      <c r="W4374" t="s">
        <v>588</v>
      </c>
      <c r="X4374" t="str">
        <f t="shared" si="68"/>
        <v>Inversión</v>
      </c>
      <c r="Y4374" t="s">
        <v>625</v>
      </c>
    </row>
    <row r="4375" spans="1:25" x14ac:dyDescent="0.2">
      <c r="A4375" t="s">
        <v>6538</v>
      </c>
      <c r="B4375" t="s">
        <v>4238</v>
      </c>
      <c r="C4375" t="s">
        <v>6897</v>
      </c>
      <c r="D4375" t="s">
        <v>583</v>
      </c>
      <c r="E4375" t="s">
        <v>584</v>
      </c>
      <c r="F4375" t="s">
        <v>5604</v>
      </c>
      <c r="G4375" t="s">
        <v>625</v>
      </c>
      <c r="H4375" t="s">
        <v>395</v>
      </c>
      <c r="I4375" t="s">
        <v>506</v>
      </c>
      <c r="J4375" t="s">
        <v>37</v>
      </c>
      <c r="K4375" t="s">
        <v>586</v>
      </c>
      <c r="L4375" t="s">
        <v>39</v>
      </c>
      <c r="M4375">
        <v>28273680</v>
      </c>
      <c r="N4375">
        <v>-3534210</v>
      </c>
      <c r="O4375">
        <v>24739470</v>
      </c>
      <c r="P4375">
        <v>0</v>
      </c>
      <c r="Q4375" t="s">
        <v>973</v>
      </c>
      <c r="R4375" t="s">
        <v>6898</v>
      </c>
      <c r="S4375" t="s">
        <v>6899</v>
      </c>
      <c r="T4375" t="s">
        <v>6900</v>
      </c>
      <c r="U4375" t="s">
        <v>9817</v>
      </c>
      <c r="V4375" t="s">
        <v>9818</v>
      </c>
      <c r="W4375" t="s">
        <v>588</v>
      </c>
      <c r="X4375" t="str">
        <f t="shared" si="68"/>
        <v>Inversión</v>
      </c>
      <c r="Y4375" t="s">
        <v>625</v>
      </c>
    </row>
    <row r="4376" spans="1:25" x14ac:dyDescent="0.2">
      <c r="A4376" t="s">
        <v>6901</v>
      </c>
      <c r="B4376" t="s">
        <v>4238</v>
      </c>
      <c r="C4376" t="s">
        <v>6902</v>
      </c>
      <c r="D4376" t="s">
        <v>583</v>
      </c>
      <c r="E4376" t="s">
        <v>584</v>
      </c>
      <c r="F4376" t="s">
        <v>5604</v>
      </c>
      <c r="G4376" t="s">
        <v>625</v>
      </c>
      <c r="H4376" t="s">
        <v>395</v>
      </c>
      <c r="I4376" t="s">
        <v>506</v>
      </c>
      <c r="J4376" t="s">
        <v>37</v>
      </c>
      <c r="K4376" t="s">
        <v>586</v>
      </c>
      <c r="L4376" t="s">
        <v>39</v>
      </c>
      <c r="M4376">
        <v>39130630</v>
      </c>
      <c r="N4376">
        <v>-186336</v>
      </c>
      <c r="O4376">
        <v>38944294</v>
      </c>
      <c r="P4376">
        <v>0</v>
      </c>
      <c r="Q4376" t="s">
        <v>974</v>
      </c>
      <c r="R4376" t="s">
        <v>6903</v>
      </c>
      <c r="S4376" t="s">
        <v>5533</v>
      </c>
      <c r="T4376" t="s">
        <v>6904</v>
      </c>
      <c r="U4376" t="s">
        <v>9819</v>
      </c>
      <c r="V4376" t="s">
        <v>9820</v>
      </c>
      <c r="W4376" t="s">
        <v>588</v>
      </c>
      <c r="X4376" t="str">
        <f t="shared" si="68"/>
        <v>Inversión</v>
      </c>
      <c r="Y4376" t="s">
        <v>625</v>
      </c>
    </row>
    <row r="4377" spans="1:25" x14ac:dyDescent="0.2">
      <c r="A4377" t="s">
        <v>5849</v>
      </c>
      <c r="B4377" t="s">
        <v>3381</v>
      </c>
      <c r="C4377" t="s">
        <v>6905</v>
      </c>
      <c r="D4377" t="s">
        <v>583</v>
      </c>
      <c r="E4377" t="s">
        <v>584</v>
      </c>
      <c r="F4377" t="s">
        <v>3144</v>
      </c>
      <c r="G4377" t="s">
        <v>585</v>
      </c>
      <c r="H4377" t="s">
        <v>164</v>
      </c>
      <c r="I4377" t="s">
        <v>118</v>
      </c>
      <c r="J4377" t="s">
        <v>37</v>
      </c>
      <c r="K4377" t="s">
        <v>586</v>
      </c>
      <c r="L4377" t="s">
        <v>39</v>
      </c>
      <c r="M4377">
        <v>868706118</v>
      </c>
      <c r="N4377">
        <v>0</v>
      </c>
      <c r="O4377">
        <v>868706118</v>
      </c>
      <c r="P4377">
        <v>0</v>
      </c>
      <c r="Q4377" t="s">
        <v>975</v>
      </c>
      <c r="R4377" t="s">
        <v>6460</v>
      </c>
      <c r="S4377" t="s">
        <v>6906</v>
      </c>
      <c r="T4377" t="s">
        <v>588</v>
      </c>
      <c r="U4377" t="s">
        <v>6907</v>
      </c>
      <c r="V4377" t="s">
        <v>6908</v>
      </c>
      <c r="W4377" t="s">
        <v>588</v>
      </c>
      <c r="X4377" t="str">
        <f t="shared" si="68"/>
        <v>Funcionamiento</v>
      </c>
      <c r="Y4377" t="s">
        <v>585</v>
      </c>
    </row>
    <row r="4378" spans="1:25" x14ac:dyDescent="0.2">
      <c r="A4378" t="s">
        <v>5849</v>
      </c>
      <c r="B4378" t="s">
        <v>3381</v>
      </c>
      <c r="C4378" t="s">
        <v>6905</v>
      </c>
      <c r="D4378" t="s">
        <v>583</v>
      </c>
      <c r="E4378" t="s">
        <v>584</v>
      </c>
      <c r="F4378" t="s">
        <v>3144</v>
      </c>
      <c r="G4378" t="s">
        <v>585</v>
      </c>
      <c r="H4378" t="s">
        <v>171</v>
      </c>
      <c r="I4378" t="s">
        <v>125</v>
      </c>
      <c r="J4378" t="s">
        <v>37</v>
      </c>
      <c r="K4378" t="s">
        <v>586</v>
      </c>
      <c r="L4378" t="s">
        <v>39</v>
      </c>
      <c r="M4378">
        <v>85945566</v>
      </c>
      <c r="N4378">
        <v>0</v>
      </c>
      <c r="O4378">
        <v>85945566</v>
      </c>
      <c r="P4378">
        <v>0</v>
      </c>
      <c r="Q4378" t="s">
        <v>975</v>
      </c>
      <c r="R4378" t="s">
        <v>6460</v>
      </c>
      <c r="S4378" t="s">
        <v>6906</v>
      </c>
      <c r="T4378" t="s">
        <v>588</v>
      </c>
      <c r="U4378" t="s">
        <v>6907</v>
      </c>
      <c r="V4378" t="s">
        <v>6908</v>
      </c>
      <c r="W4378" t="s">
        <v>588</v>
      </c>
      <c r="X4378" t="str">
        <f t="shared" si="68"/>
        <v>Funcionamiento</v>
      </c>
      <c r="Y4378" t="s">
        <v>585</v>
      </c>
    </row>
    <row r="4379" spans="1:25" x14ac:dyDescent="0.2">
      <c r="A4379" t="s">
        <v>5849</v>
      </c>
      <c r="B4379" t="s">
        <v>3381</v>
      </c>
      <c r="C4379" t="s">
        <v>6905</v>
      </c>
      <c r="D4379" t="s">
        <v>583</v>
      </c>
      <c r="E4379" t="s">
        <v>584</v>
      </c>
      <c r="F4379" t="s">
        <v>3144</v>
      </c>
      <c r="G4379" t="s">
        <v>585</v>
      </c>
      <c r="H4379" t="s">
        <v>181</v>
      </c>
      <c r="I4379" t="s">
        <v>135</v>
      </c>
      <c r="J4379" t="s">
        <v>37</v>
      </c>
      <c r="K4379" t="s">
        <v>586</v>
      </c>
      <c r="L4379" t="s">
        <v>39</v>
      </c>
      <c r="M4379">
        <v>11677468</v>
      </c>
      <c r="N4379">
        <v>0</v>
      </c>
      <c r="O4379">
        <v>11677468</v>
      </c>
      <c r="P4379">
        <v>0</v>
      </c>
      <c r="Q4379" t="s">
        <v>975</v>
      </c>
      <c r="R4379" t="s">
        <v>6460</v>
      </c>
      <c r="S4379" t="s">
        <v>6906</v>
      </c>
      <c r="T4379" t="s">
        <v>588</v>
      </c>
      <c r="U4379" t="s">
        <v>6907</v>
      </c>
      <c r="V4379" t="s">
        <v>6908</v>
      </c>
      <c r="W4379" t="s">
        <v>588</v>
      </c>
      <c r="X4379" t="str">
        <f t="shared" si="68"/>
        <v>Funcionamiento</v>
      </c>
      <c r="Y4379" t="s">
        <v>585</v>
      </c>
    </row>
    <row r="4380" spans="1:25" x14ac:dyDescent="0.2">
      <c r="A4380" t="s">
        <v>5849</v>
      </c>
      <c r="B4380" t="s">
        <v>3381</v>
      </c>
      <c r="C4380" t="s">
        <v>6905</v>
      </c>
      <c r="D4380" t="s">
        <v>583</v>
      </c>
      <c r="E4380" t="s">
        <v>584</v>
      </c>
      <c r="F4380" t="s">
        <v>3144</v>
      </c>
      <c r="G4380" t="s">
        <v>585</v>
      </c>
      <c r="H4380" t="s">
        <v>192</v>
      </c>
      <c r="I4380" t="s">
        <v>147</v>
      </c>
      <c r="J4380" t="s">
        <v>37</v>
      </c>
      <c r="K4380" t="s">
        <v>586</v>
      </c>
      <c r="L4380" t="s">
        <v>39</v>
      </c>
      <c r="M4380">
        <v>3327611</v>
      </c>
      <c r="N4380">
        <v>0</v>
      </c>
      <c r="O4380">
        <v>3327611</v>
      </c>
      <c r="P4380">
        <v>0</v>
      </c>
      <c r="Q4380" t="s">
        <v>975</v>
      </c>
      <c r="R4380" t="s">
        <v>6460</v>
      </c>
      <c r="S4380" t="s">
        <v>6906</v>
      </c>
      <c r="T4380" t="s">
        <v>588</v>
      </c>
      <c r="U4380" t="s">
        <v>6907</v>
      </c>
      <c r="V4380" t="s">
        <v>6908</v>
      </c>
      <c r="W4380" t="s">
        <v>588</v>
      </c>
      <c r="X4380" t="str">
        <f t="shared" si="68"/>
        <v>Funcionamiento</v>
      </c>
      <c r="Y4380" t="s">
        <v>585</v>
      </c>
    </row>
    <row r="4381" spans="1:25" x14ac:dyDescent="0.2">
      <c r="A4381" t="s">
        <v>5849</v>
      </c>
      <c r="B4381" t="s">
        <v>3381</v>
      </c>
      <c r="C4381" t="s">
        <v>6905</v>
      </c>
      <c r="D4381" t="s">
        <v>583</v>
      </c>
      <c r="E4381" t="s">
        <v>584</v>
      </c>
      <c r="F4381" t="s">
        <v>3144</v>
      </c>
      <c r="G4381" t="s">
        <v>585</v>
      </c>
      <c r="H4381" t="s">
        <v>169</v>
      </c>
      <c r="I4381" t="s">
        <v>123</v>
      </c>
      <c r="J4381" t="s">
        <v>37</v>
      </c>
      <c r="K4381" t="s">
        <v>586</v>
      </c>
      <c r="L4381" t="s">
        <v>39</v>
      </c>
      <c r="M4381">
        <v>19064688</v>
      </c>
      <c r="N4381">
        <v>0</v>
      </c>
      <c r="O4381">
        <v>19064688</v>
      </c>
      <c r="P4381">
        <v>0</v>
      </c>
      <c r="Q4381" t="s">
        <v>975</v>
      </c>
      <c r="R4381" t="s">
        <v>6460</v>
      </c>
      <c r="S4381" t="s">
        <v>6906</v>
      </c>
      <c r="T4381" t="s">
        <v>588</v>
      </c>
      <c r="U4381" t="s">
        <v>6907</v>
      </c>
      <c r="V4381" t="s">
        <v>6908</v>
      </c>
      <c r="W4381" t="s">
        <v>588</v>
      </c>
      <c r="X4381" t="str">
        <f t="shared" si="68"/>
        <v>Funcionamiento</v>
      </c>
      <c r="Y4381" t="s">
        <v>585</v>
      </c>
    </row>
    <row r="4382" spans="1:25" x14ac:dyDescent="0.2">
      <c r="A4382" t="s">
        <v>5849</v>
      </c>
      <c r="B4382" t="s">
        <v>3381</v>
      </c>
      <c r="C4382" t="s">
        <v>6905</v>
      </c>
      <c r="D4382" t="s">
        <v>583</v>
      </c>
      <c r="E4382" t="s">
        <v>584</v>
      </c>
      <c r="F4382" t="s">
        <v>3144</v>
      </c>
      <c r="G4382" t="s">
        <v>585</v>
      </c>
      <c r="H4382" t="s">
        <v>180</v>
      </c>
      <c r="I4382" t="s">
        <v>134</v>
      </c>
      <c r="J4382" t="s">
        <v>37</v>
      </c>
      <c r="K4382" t="s">
        <v>586</v>
      </c>
      <c r="L4382" t="s">
        <v>39</v>
      </c>
      <c r="M4382">
        <v>7586220</v>
      </c>
      <c r="N4382">
        <v>0</v>
      </c>
      <c r="O4382">
        <v>7586220</v>
      </c>
      <c r="P4382">
        <v>0</v>
      </c>
      <c r="Q4382" t="s">
        <v>975</v>
      </c>
      <c r="R4382" t="s">
        <v>6460</v>
      </c>
      <c r="S4382" t="s">
        <v>6906</v>
      </c>
      <c r="T4382" t="s">
        <v>588</v>
      </c>
      <c r="U4382" t="s">
        <v>6907</v>
      </c>
      <c r="V4382" t="s">
        <v>6908</v>
      </c>
      <c r="W4382" t="s">
        <v>588</v>
      </c>
      <c r="X4382" t="str">
        <f t="shared" si="68"/>
        <v>Funcionamiento</v>
      </c>
      <c r="Y4382" t="s">
        <v>585</v>
      </c>
    </row>
    <row r="4383" spans="1:25" x14ac:dyDescent="0.2">
      <c r="A4383" t="s">
        <v>5849</v>
      </c>
      <c r="B4383" t="s">
        <v>3381</v>
      </c>
      <c r="C4383" t="s">
        <v>6905</v>
      </c>
      <c r="D4383" t="s">
        <v>583</v>
      </c>
      <c r="E4383" t="s">
        <v>584</v>
      </c>
      <c r="F4383" t="s">
        <v>3144</v>
      </c>
      <c r="G4383" t="s">
        <v>585</v>
      </c>
      <c r="H4383" t="s">
        <v>179</v>
      </c>
      <c r="I4383" t="s">
        <v>133</v>
      </c>
      <c r="J4383" t="s">
        <v>37</v>
      </c>
      <c r="K4383" t="s">
        <v>586</v>
      </c>
      <c r="L4383" t="s">
        <v>39</v>
      </c>
      <c r="M4383">
        <v>1299945</v>
      </c>
      <c r="N4383">
        <v>0</v>
      </c>
      <c r="O4383">
        <v>1299945</v>
      </c>
      <c r="P4383">
        <v>0</v>
      </c>
      <c r="Q4383" t="s">
        <v>975</v>
      </c>
      <c r="R4383" t="s">
        <v>6460</v>
      </c>
      <c r="S4383" t="s">
        <v>6906</v>
      </c>
      <c r="T4383" t="s">
        <v>588</v>
      </c>
      <c r="U4383" t="s">
        <v>6907</v>
      </c>
      <c r="V4383" t="s">
        <v>6908</v>
      </c>
      <c r="W4383" t="s">
        <v>588</v>
      </c>
      <c r="X4383" t="str">
        <f t="shared" si="68"/>
        <v>Funcionamiento</v>
      </c>
      <c r="Y4383" t="s">
        <v>585</v>
      </c>
    </row>
    <row r="4384" spans="1:25" x14ac:dyDescent="0.2">
      <c r="A4384" t="s">
        <v>5849</v>
      </c>
      <c r="B4384" t="s">
        <v>3381</v>
      </c>
      <c r="C4384" t="s">
        <v>6905</v>
      </c>
      <c r="D4384" t="s">
        <v>583</v>
      </c>
      <c r="E4384" t="s">
        <v>584</v>
      </c>
      <c r="F4384" t="s">
        <v>3144</v>
      </c>
      <c r="G4384" t="s">
        <v>585</v>
      </c>
      <c r="H4384" t="s">
        <v>165</v>
      </c>
      <c r="I4384" t="s">
        <v>119</v>
      </c>
      <c r="J4384" t="s">
        <v>37</v>
      </c>
      <c r="K4384" t="s">
        <v>586</v>
      </c>
      <c r="L4384" t="s">
        <v>39</v>
      </c>
      <c r="M4384">
        <v>19608654</v>
      </c>
      <c r="N4384">
        <v>0</v>
      </c>
      <c r="O4384">
        <v>19608654</v>
      </c>
      <c r="P4384">
        <v>0</v>
      </c>
      <c r="Q4384" t="s">
        <v>975</v>
      </c>
      <c r="R4384" t="s">
        <v>6460</v>
      </c>
      <c r="S4384" t="s">
        <v>6906</v>
      </c>
      <c r="T4384" t="s">
        <v>588</v>
      </c>
      <c r="U4384" t="s">
        <v>6907</v>
      </c>
      <c r="V4384" t="s">
        <v>6908</v>
      </c>
      <c r="W4384" t="s">
        <v>588</v>
      </c>
      <c r="X4384" t="str">
        <f t="shared" si="68"/>
        <v>Funcionamiento</v>
      </c>
      <c r="Y4384" t="s">
        <v>585</v>
      </c>
    </row>
    <row r="4385" spans="1:25" x14ac:dyDescent="0.2">
      <c r="A4385" t="s">
        <v>5849</v>
      </c>
      <c r="B4385" t="s">
        <v>3381</v>
      </c>
      <c r="C4385" t="s">
        <v>6905</v>
      </c>
      <c r="D4385" t="s">
        <v>583</v>
      </c>
      <c r="E4385" t="s">
        <v>584</v>
      </c>
      <c r="F4385" t="s">
        <v>3144</v>
      </c>
      <c r="G4385" t="s">
        <v>585</v>
      </c>
      <c r="H4385" t="s">
        <v>178</v>
      </c>
      <c r="I4385" t="s">
        <v>132</v>
      </c>
      <c r="J4385" t="s">
        <v>37</v>
      </c>
      <c r="K4385" t="s">
        <v>586</v>
      </c>
      <c r="L4385" t="s">
        <v>39</v>
      </c>
      <c r="M4385">
        <v>101991702</v>
      </c>
      <c r="N4385">
        <v>0</v>
      </c>
      <c r="O4385">
        <v>101991702</v>
      </c>
      <c r="P4385">
        <v>0</v>
      </c>
      <c r="Q4385" t="s">
        <v>975</v>
      </c>
      <c r="R4385" t="s">
        <v>6460</v>
      </c>
      <c r="S4385" t="s">
        <v>6906</v>
      </c>
      <c r="T4385" t="s">
        <v>588</v>
      </c>
      <c r="U4385" t="s">
        <v>6907</v>
      </c>
      <c r="V4385" t="s">
        <v>6908</v>
      </c>
      <c r="W4385" t="s">
        <v>588</v>
      </c>
      <c r="X4385" t="str">
        <f t="shared" si="68"/>
        <v>Funcionamiento</v>
      </c>
      <c r="Y4385" t="s">
        <v>585</v>
      </c>
    </row>
    <row r="4386" spans="1:25" x14ac:dyDescent="0.2">
      <c r="A4386" t="s">
        <v>5849</v>
      </c>
      <c r="B4386" t="s">
        <v>3381</v>
      </c>
      <c r="C4386" t="s">
        <v>6905</v>
      </c>
      <c r="D4386" t="s">
        <v>583</v>
      </c>
      <c r="E4386" t="s">
        <v>584</v>
      </c>
      <c r="F4386" t="s">
        <v>3144</v>
      </c>
      <c r="G4386" t="s">
        <v>585</v>
      </c>
      <c r="H4386" t="s">
        <v>182</v>
      </c>
      <c r="I4386" t="s">
        <v>136</v>
      </c>
      <c r="J4386" t="s">
        <v>37</v>
      </c>
      <c r="K4386" t="s">
        <v>586</v>
      </c>
      <c r="L4386" t="s">
        <v>39</v>
      </c>
      <c r="M4386">
        <v>20062873</v>
      </c>
      <c r="N4386">
        <v>0</v>
      </c>
      <c r="O4386">
        <v>20062873</v>
      </c>
      <c r="P4386">
        <v>0</v>
      </c>
      <c r="Q4386" t="s">
        <v>975</v>
      </c>
      <c r="R4386" t="s">
        <v>6460</v>
      </c>
      <c r="S4386" t="s">
        <v>6906</v>
      </c>
      <c r="T4386" t="s">
        <v>588</v>
      </c>
      <c r="U4386" t="s">
        <v>6907</v>
      </c>
      <c r="V4386" t="s">
        <v>6908</v>
      </c>
      <c r="W4386" t="s">
        <v>588</v>
      </c>
      <c r="X4386" t="str">
        <f t="shared" si="68"/>
        <v>Funcionamiento</v>
      </c>
      <c r="Y4386" t="s">
        <v>585</v>
      </c>
    </row>
    <row r="4387" spans="1:25" x14ac:dyDescent="0.2">
      <c r="A4387" t="s">
        <v>5849</v>
      </c>
      <c r="B4387" t="s">
        <v>3381</v>
      </c>
      <c r="C4387" t="s">
        <v>6905</v>
      </c>
      <c r="D4387" t="s">
        <v>583</v>
      </c>
      <c r="E4387" t="s">
        <v>584</v>
      </c>
      <c r="F4387" t="s">
        <v>3144</v>
      </c>
      <c r="G4387" t="s">
        <v>585</v>
      </c>
      <c r="H4387" t="s">
        <v>193</v>
      </c>
      <c r="I4387" t="s">
        <v>148</v>
      </c>
      <c r="J4387" t="s">
        <v>37</v>
      </c>
      <c r="K4387" t="s">
        <v>586</v>
      </c>
      <c r="L4387" t="s">
        <v>39</v>
      </c>
      <c r="M4387">
        <v>4831077</v>
      </c>
      <c r="N4387">
        <v>0</v>
      </c>
      <c r="O4387">
        <v>4831077</v>
      </c>
      <c r="P4387">
        <v>0</v>
      </c>
      <c r="Q4387" t="s">
        <v>975</v>
      </c>
      <c r="R4387" t="s">
        <v>6460</v>
      </c>
      <c r="S4387" t="s">
        <v>6906</v>
      </c>
      <c r="T4387" t="s">
        <v>588</v>
      </c>
      <c r="U4387" t="s">
        <v>6907</v>
      </c>
      <c r="V4387" t="s">
        <v>6908</v>
      </c>
      <c r="W4387" t="s">
        <v>588</v>
      </c>
      <c r="X4387" t="str">
        <f t="shared" si="68"/>
        <v>Funcionamiento</v>
      </c>
      <c r="Y4387" t="s">
        <v>585</v>
      </c>
    </row>
    <row r="4388" spans="1:25" x14ac:dyDescent="0.2">
      <c r="A4388" t="s">
        <v>5849</v>
      </c>
      <c r="B4388" t="s">
        <v>3381</v>
      </c>
      <c r="C4388" t="s">
        <v>6905</v>
      </c>
      <c r="D4388" t="s">
        <v>583</v>
      </c>
      <c r="E4388" t="s">
        <v>584</v>
      </c>
      <c r="F4388" t="s">
        <v>3144</v>
      </c>
      <c r="G4388" t="s">
        <v>585</v>
      </c>
      <c r="H4388" t="s">
        <v>166</v>
      </c>
      <c r="I4388" t="s">
        <v>120</v>
      </c>
      <c r="J4388" t="s">
        <v>37</v>
      </c>
      <c r="K4388" t="s">
        <v>586</v>
      </c>
      <c r="L4388" t="s">
        <v>39</v>
      </c>
      <c r="M4388">
        <v>10585787</v>
      </c>
      <c r="N4388">
        <v>0</v>
      </c>
      <c r="O4388">
        <v>10585787</v>
      </c>
      <c r="P4388">
        <v>0</v>
      </c>
      <c r="Q4388" t="s">
        <v>975</v>
      </c>
      <c r="R4388" t="s">
        <v>6460</v>
      </c>
      <c r="S4388" t="s">
        <v>6906</v>
      </c>
      <c r="T4388" t="s">
        <v>588</v>
      </c>
      <c r="U4388" t="s">
        <v>6907</v>
      </c>
      <c r="V4388" t="s">
        <v>6908</v>
      </c>
      <c r="W4388" t="s">
        <v>588</v>
      </c>
      <c r="X4388" t="str">
        <f t="shared" si="68"/>
        <v>Funcionamiento</v>
      </c>
      <c r="Y4388" t="s">
        <v>585</v>
      </c>
    </row>
    <row r="4389" spans="1:25" x14ac:dyDescent="0.2">
      <c r="A4389" t="s">
        <v>5849</v>
      </c>
      <c r="B4389" t="s">
        <v>3381</v>
      </c>
      <c r="C4389" t="s">
        <v>6905</v>
      </c>
      <c r="D4389" t="s">
        <v>583</v>
      </c>
      <c r="E4389" t="s">
        <v>584</v>
      </c>
      <c r="F4389" t="s">
        <v>3144</v>
      </c>
      <c r="G4389" t="s">
        <v>585</v>
      </c>
      <c r="H4389" t="s">
        <v>168</v>
      </c>
      <c r="I4389" t="s">
        <v>122</v>
      </c>
      <c r="J4389" t="s">
        <v>37</v>
      </c>
      <c r="K4389" t="s">
        <v>586</v>
      </c>
      <c r="L4389" t="s">
        <v>39</v>
      </c>
      <c r="M4389">
        <v>4709286</v>
      </c>
      <c r="N4389">
        <v>0</v>
      </c>
      <c r="O4389">
        <v>4709286</v>
      </c>
      <c r="P4389">
        <v>0</v>
      </c>
      <c r="Q4389" t="s">
        <v>975</v>
      </c>
      <c r="R4389" t="s">
        <v>6460</v>
      </c>
      <c r="S4389" t="s">
        <v>6906</v>
      </c>
      <c r="T4389" t="s">
        <v>588</v>
      </c>
      <c r="U4389" t="s">
        <v>6907</v>
      </c>
      <c r="V4389" t="s">
        <v>6908</v>
      </c>
      <c r="W4389" t="s">
        <v>588</v>
      </c>
      <c r="X4389" t="str">
        <f t="shared" si="68"/>
        <v>Funcionamiento</v>
      </c>
      <c r="Y4389" t="s">
        <v>585</v>
      </c>
    </row>
    <row r="4390" spans="1:25" x14ac:dyDescent="0.2">
      <c r="A4390" t="s">
        <v>5849</v>
      </c>
      <c r="B4390" t="s">
        <v>3381</v>
      </c>
      <c r="C4390" t="s">
        <v>6905</v>
      </c>
      <c r="D4390" t="s">
        <v>583</v>
      </c>
      <c r="E4390" t="s">
        <v>584</v>
      </c>
      <c r="F4390" t="s">
        <v>3144</v>
      </c>
      <c r="G4390" t="s">
        <v>585</v>
      </c>
      <c r="H4390" t="s">
        <v>167</v>
      </c>
      <c r="I4390" t="s">
        <v>3051</v>
      </c>
      <c r="J4390" t="s">
        <v>37</v>
      </c>
      <c r="K4390" t="s">
        <v>586</v>
      </c>
      <c r="L4390" t="s">
        <v>39</v>
      </c>
      <c r="M4390">
        <v>11903637</v>
      </c>
      <c r="N4390">
        <v>0</v>
      </c>
      <c r="O4390">
        <v>11903637</v>
      </c>
      <c r="P4390">
        <v>0</v>
      </c>
      <c r="Q4390" t="s">
        <v>975</v>
      </c>
      <c r="R4390" t="s">
        <v>6460</v>
      </c>
      <c r="S4390" t="s">
        <v>6906</v>
      </c>
      <c r="T4390" t="s">
        <v>588</v>
      </c>
      <c r="U4390" t="s">
        <v>6907</v>
      </c>
      <c r="V4390" t="s">
        <v>6908</v>
      </c>
      <c r="W4390" t="s">
        <v>588</v>
      </c>
      <c r="X4390" t="str">
        <f t="shared" si="68"/>
        <v>Funcionamiento</v>
      </c>
      <c r="Y4390" t="s">
        <v>585</v>
      </c>
    </row>
    <row r="4391" spans="1:25" x14ac:dyDescent="0.2">
      <c r="A4391" t="s">
        <v>6091</v>
      </c>
      <c r="B4391" t="s">
        <v>3381</v>
      </c>
      <c r="C4391" t="s">
        <v>6909</v>
      </c>
      <c r="D4391" t="s">
        <v>583</v>
      </c>
      <c r="E4391" t="s">
        <v>584</v>
      </c>
      <c r="F4391" t="s">
        <v>3144</v>
      </c>
      <c r="G4391" t="s">
        <v>585</v>
      </c>
      <c r="H4391" t="s">
        <v>173</v>
      </c>
      <c r="I4391" t="s">
        <v>127</v>
      </c>
      <c r="J4391" t="s">
        <v>37</v>
      </c>
      <c r="K4391" t="s">
        <v>586</v>
      </c>
      <c r="L4391" t="s">
        <v>39</v>
      </c>
      <c r="M4391">
        <v>79085000</v>
      </c>
      <c r="N4391">
        <v>0</v>
      </c>
      <c r="O4391">
        <v>79085000</v>
      </c>
      <c r="P4391">
        <v>0</v>
      </c>
      <c r="Q4391" t="s">
        <v>976</v>
      </c>
      <c r="R4391" t="s">
        <v>3208</v>
      </c>
      <c r="S4391" t="s">
        <v>6910</v>
      </c>
      <c r="T4391" t="s">
        <v>588</v>
      </c>
      <c r="U4391" t="s">
        <v>6911</v>
      </c>
      <c r="V4391" t="s">
        <v>6912</v>
      </c>
      <c r="W4391" t="s">
        <v>588</v>
      </c>
      <c r="X4391" t="str">
        <f t="shared" si="68"/>
        <v>Funcionamiento</v>
      </c>
      <c r="Y4391" t="s">
        <v>585</v>
      </c>
    </row>
    <row r="4392" spans="1:25" x14ac:dyDescent="0.2">
      <c r="A4392" t="s">
        <v>6091</v>
      </c>
      <c r="B4392" t="s">
        <v>3381</v>
      </c>
      <c r="C4392" t="s">
        <v>6909</v>
      </c>
      <c r="D4392" t="s">
        <v>583</v>
      </c>
      <c r="E4392" t="s">
        <v>584</v>
      </c>
      <c r="F4392" t="s">
        <v>3144</v>
      </c>
      <c r="G4392" t="s">
        <v>585</v>
      </c>
      <c r="H4392" t="s">
        <v>174</v>
      </c>
      <c r="I4392" t="s">
        <v>128</v>
      </c>
      <c r="J4392" t="s">
        <v>37</v>
      </c>
      <c r="K4392" t="s">
        <v>586</v>
      </c>
      <c r="L4392" t="s">
        <v>39</v>
      </c>
      <c r="M4392">
        <v>41391100</v>
      </c>
      <c r="N4392">
        <v>0</v>
      </c>
      <c r="O4392">
        <v>41391100</v>
      </c>
      <c r="P4392">
        <v>0</v>
      </c>
      <c r="Q4392" t="s">
        <v>976</v>
      </c>
      <c r="R4392" t="s">
        <v>3208</v>
      </c>
      <c r="S4392" t="s">
        <v>6910</v>
      </c>
      <c r="T4392" t="s">
        <v>588</v>
      </c>
      <c r="U4392" t="s">
        <v>6911</v>
      </c>
      <c r="V4392" t="s">
        <v>6912</v>
      </c>
      <c r="W4392" t="s">
        <v>588</v>
      </c>
      <c r="X4392" t="str">
        <f t="shared" si="68"/>
        <v>Funcionamiento</v>
      </c>
      <c r="Y4392" t="s">
        <v>585</v>
      </c>
    </row>
    <row r="4393" spans="1:25" x14ac:dyDescent="0.2">
      <c r="A4393" t="s">
        <v>6091</v>
      </c>
      <c r="B4393" t="s">
        <v>3381</v>
      </c>
      <c r="C4393" t="s">
        <v>6909</v>
      </c>
      <c r="D4393" t="s">
        <v>583</v>
      </c>
      <c r="E4393" t="s">
        <v>584</v>
      </c>
      <c r="F4393" t="s">
        <v>3144</v>
      </c>
      <c r="G4393" t="s">
        <v>585</v>
      </c>
      <c r="H4393" t="s">
        <v>172</v>
      </c>
      <c r="I4393" t="s">
        <v>126</v>
      </c>
      <c r="J4393" t="s">
        <v>37</v>
      </c>
      <c r="K4393" t="s">
        <v>586</v>
      </c>
      <c r="L4393" t="s">
        <v>39</v>
      </c>
      <c r="M4393">
        <v>111645600</v>
      </c>
      <c r="N4393">
        <v>0</v>
      </c>
      <c r="O4393">
        <v>111645600</v>
      </c>
      <c r="P4393">
        <v>0</v>
      </c>
      <c r="Q4393" t="s">
        <v>976</v>
      </c>
      <c r="R4393" t="s">
        <v>3208</v>
      </c>
      <c r="S4393" t="s">
        <v>6910</v>
      </c>
      <c r="T4393" t="s">
        <v>588</v>
      </c>
      <c r="U4393" t="s">
        <v>6911</v>
      </c>
      <c r="V4393" t="s">
        <v>6912</v>
      </c>
      <c r="W4393" t="s">
        <v>588</v>
      </c>
      <c r="X4393" t="str">
        <f t="shared" si="68"/>
        <v>Funcionamiento</v>
      </c>
      <c r="Y4393" t="s">
        <v>585</v>
      </c>
    </row>
    <row r="4394" spans="1:25" x14ac:dyDescent="0.2">
      <c r="A4394" t="s">
        <v>6091</v>
      </c>
      <c r="B4394" t="s">
        <v>3381</v>
      </c>
      <c r="C4394" t="s">
        <v>6909</v>
      </c>
      <c r="D4394" t="s">
        <v>583</v>
      </c>
      <c r="E4394" t="s">
        <v>584</v>
      </c>
      <c r="F4394" t="s">
        <v>3144</v>
      </c>
      <c r="G4394" t="s">
        <v>585</v>
      </c>
      <c r="H4394" t="s">
        <v>175</v>
      </c>
      <c r="I4394" t="s">
        <v>129</v>
      </c>
      <c r="J4394" t="s">
        <v>37</v>
      </c>
      <c r="K4394" t="s">
        <v>586</v>
      </c>
      <c r="L4394" t="s">
        <v>39</v>
      </c>
      <c r="M4394">
        <v>9272300</v>
      </c>
      <c r="N4394">
        <v>0</v>
      </c>
      <c r="O4394">
        <v>9272300</v>
      </c>
      <c r="P4394">
        <v>0</v>
      </c>
      <c r="Q4394" t="s">
        <v>976</v>
      </c>
      <c r="R4394" t="s">
        <v>3208</v>
      </c>
      <c r="S4394" t="s">
        <v>6910</v>
      </c>
      <c r="T4394" t="s">
        <v>588</v>
      </c>
      <c r="U4394" t="s">
        <v>6911</v>
      </c>
      <c r="V4394" t="s">
        <v>6912</v>
      </c>
      <c r="W4394" t="s">
        <v>588</v>
      </c>
      <c r="X4394" t="str">
        <f t="shared" si="68"/>
        <v>Funcionamiento</v>
      </c>
      <c r="Y4394" t="s">
        <v>585</v>
      </c>
    </row>
    <row r="4395" spans="1:25" x14ac:dyDescent="0.2">
      <c r="A4395" t="s">
        <v>6091</v>
      </c>
      <c r="B4395" t="s">
        <v>3381</v>
      </c>
      <c r="C4395" t="s">
        <v>6909</v>
      </c>
      <c r="D4395" t="s">
        <v>583</v>
      </c>
      <c r="E4395" t="s">
        <v>584</v>
      </c>
      <c r="F4395" t="s">
        <v>3144</v>
      </c>
      <c r="G4395" t="s">
        <v>585</v>
      </c>
      <c r="H4395" t="s">
        <v>176</v>
      </c>
      <c r="I4395" t="s">
        <v>130</v>
      </c>
      <c r="J4395" t="s">
        <v>37</v>
      </c>
      <c r="K4395" t="s">
        <v>586</v>
      </c>
      <c r="L4395" t="s">
        <v>39</v>
      </c>
      <c r="M4395">
        <v>31044300</v>
      </c>
      <c r="N4395">
        <v>0</v>
      </c>
      <c r="O4395">
        <v>31044300</v>
      </c>
      <c r="P4395">
        <v>0</v>
      </c>
      <c r="Q4395" t="s">
        <v>976</v>
      </c>
      <c r="R4395" t="s">
        <v>3208</v>
      </c>
      <c r="S4395" t="s">
        <v>6910</v>
      </c>
      <c r="T4395" t="s">
        <v>588</v>
      </c>
      <c r="U4395" t="s">
        <v>6911</v>
      </c>
      <c r="V4395" t="s">
        <v>6912</v>
      </c>
      <c r="W4395" t="s">
        <v>588</v>
      </c>
      <c r="X4395" t="str">
        <f t="shared" si="68"/>
        <v>Funcionamiento</v>
      </c>
      <c r="Y4395" t="s">
        <v>585</v>
      </c>
    </row>
    <row r="4396" spans="1:25" x14ac:dyDescent="0.2">
      <c r="A4396" t="s">
        <v>6091</v>
      </c>
      <c r="B4396" t="s">
        <v>3381</v>
      </c>
      <c r="C4396" t="s">
        <v>6909</v>
      </c>
      <c r="D4396" t="s">
        <v>583</v>
      </c>
      <c r="E4396" t="s">
        <v>584</v>
      </c>
      <c r="F4396" t="s">
        <v>3144</v>
      </c>
      <c r="G4396" t="s">
        <v>585</v>
      </c>
      <c r="H4396" t="s">
        <v>177</v>
      </c>
      <c r="I4396" t="s">
        <v>131</v>
      </c>
      <c r="J4396" t="s">
        <v>37</v>
      </c>
      <c r="K4396" t="s">
        <v>586</v>
      </c>
      <c r="L4396" t="s">
        <v>39</v>
      </c>
      <c r="M4396">
        <v>20699800</v>
      </c>
      <c r="N4396">
        <v>0</v>
      </c>
      <c r="O4396">
        <v>20699800</v>
      </c>
      <c r="P4396">
        <v>0</v>
      </c>
      <c r="Q4396" t="s">
        <v>976</v>
      </c>
      <c r="R4396" t="s">
        <v>3208</v>
      </c>
      <c r="S4396" t="s">
        <v>6910</v>
      </c>
      <c r="T4396" t="s">
        <v>588</v>
      </c>
      <c r="U4396" t="s">
        <v>6911</v>
      </c>
      <c r="V4396" t="s">
        <v>6912</v>
      </c>
      <c r="W4396" t="s">
        <v>588</v>
      </c>
      <c r="X4396" t="str">
        <f t="shared" si="68"/>
        <v>Funcionamiento</v>
      </c>
      <c r="Y4396" t="s">
        <v>585</v>
      </c>
    </row>
    <row r="4397" spans="1:25" x14ac:dyDescent="0.2">
      <c r="A4397" t="s">
        <v>6339</v>
      </c>
      <c r="B4397" t="s">
        <v>4150</v>
      </c>
      <c r="C4397" t="s">
        <v>6913</v>
      </c>
      <c r="D4397" t="s">
        <v>583</v>
      </c>
      <c r="E4397" t="s">
        <v>602</v>
      </c>
      <c r="F4397" t="s">
        <v>3740</v>
      </c>
      <c r="G4397" t="s">
        <v>629</v>
      </c>
      <c r="H4397" t="s">
        <v>366</v>
      </c>
      <c r="I4397" t="s">
        <v>507</v>
      </c>
      <c r="J4397" t="s">
        <v>37</v>
      </c>
      <c r="K4397" t="s">
        <v>586</v>
      </c>
      <c r="L4397" t="s">
        <v>39</v>
      </c>
      <c r="M4397">
        <v>28273680</v>
      </c>
      <c r="N4397">
        <v>-28273680</v>
      </c>
      <c r="O4397">
        <v>0</v>
      </c>
      <c r="P4397">
        <v>0</v>
      </c>
      <c r="Q4397" t="s">
        <v>6914</v>
      </c>
      <c r="R4397" t="s">
        <v>6915</v>
      </c>
      <c r="S4397" t="s">
        <v>588</v>
      </c>
      <c r="T4397" t="s">
        <v>588</v>
      </c>
      <c r="U4397" t="s">
        <v>588</v>
      </c>
      <c r="V4397" t="s">
        <v>588</v>
      </c>
      <c r="W4397" t="s">
        <v>588</v>
      </c>
      <c r="X4397" t="str">
        <f t="shared" si="68"/>
        <v>Inversión</v>
      </c>
      <c r="Y4397" t="s">
        <v>629</v>
      </c>
    </row>
    <row r="4398" spans="1:25" x14ac:dyDescent="0.2">
      <c r="A4398" t="s">
        <v>6122</v>
      </c>
      <c r="B4398" t="s">
        <v>4150</v>
      </c>
      <c r="C4398" t="s">
        <v>6916</v>
      </c>
      <c r="D4398" t="s">
        <v>583</v>
      </c>
      <c r="E4398" t="s">
        <v>584</v>
      </c>
      <c r="F4398" t="s">
        <v>3740</v>
      </c>
      <c r="G4398" t="s">
        <v>629</v>
      </c>
      <c r="H4398" t="s">
        <v>366</v>
      </c>
      <c r="I4398" t="s">
        <v>507</v>
      </c>
      <c r="J4398" t="s">
        <v>37</v>
      </c>
      <c r="K4398" t="s">
        <v>586</v>
      </c>
      <c r="L4398" t="s">
        <v>39</v>
      </c>
      <c r="M4398">
        <v>28273680</v>
      </c>
      <c r="N4398">
        <v>-7068420</v>
      </c>
      <c r="O4398">
        <v>21205260</v>
      </c>
      <c r="P4398">
        <v>0</v>
      </c>
      <c r="Q4398" t="s">
        <v>977</v>
      </c>
      <c r="R4398" t="s">
        <v>6470</v>
      </c>
      <c r="S4398" t="s">
        <v>5764</v>
      </c>
      <c r="T4398" t="s">
        <v>6917</v>
      </c>
      <c r="U4398" t="s">
        <v>9821</v>
      </c>
      <c r="V4398" t="s">
        <v>9822</v>
      </c>
      <c r="W4398" t="s">
        <v>588</v>
      </c>
      <c r="X4398" t="str">
        <f t="shared" si="68"/>
        <v>Inversión</v>
      </c>
      <c r="Y4398" t="s">
        <v>629</v>
      </c>
    </row>
    <row r="4399" spans="1:25" x14ac:dyDescent="0.2">
      <c r="A4399" t="s">
        <v>6529</v>
      </c>
      <c r="B4399" t="s">
        <v>4150</v>
      </c>
      <c r="C4399" t="s">
        <v>6918</v>
      </c>
      <c r="D4399" t="s">
        <v>583</v>
      </c>
      <c r="E4399" t="s">
        <v>584</v>
      </c>
      <c r="F4399" t="s">
        <v>3740</v>
      </c>
      <c r="G4399" t="s">
        <v>629</v>
      </c>
      <c r="H4399" t="s">
        <v>366</v>
      </c>
      <c r="I4399" t="s">
        <v>507</v>
      </c>
      <c r="J4399" t="s">
        <v>37</v>
      </c>
      <c r="K4399" t="s">
        <v>586</v>
      </c>
      <c r="L4399" t="s">
        <v>39</v>
      </c>
      <c r="M4399">
        <v>34273164</v>
      </c>
      <c r="N4399">
        <v>2856098</v>
      </c>
      <c r="O4399">
        <v>37129262</v>
      </c>
      <c r="P4399">
        <v>0</v>
      </c>
      <c r="Q4399" t="s">
        <v>978</v>
      </c>
      <c r="R4399" t="s">
        <v>6919</v>
      </c>
      <c r="S4399" t="s">
        <v>6920</v>
      </c>
      <c r="T4399" t="s">
        <v>6921</v>
      </c>
      <c r="U4399" t="s">
        <v>9823</v>
      </c>
      <c r="V4399" t="s">
        <v>9824</v>
      </c>
      <c r="W4399" t="s">
        <v>588</v>
      </c>
      <c r="X4399" t="str">
        <f t="shared" si="68"/>
        <v>Inversión</v>
      </c>
      <c r="Y4399" t="s">
        <v>629</v>
      </c>
    </row>
    <row r="4400" spans="1:25" x14ac:dyDescent="0.2">
      <c r="A4400" t="s">
        <v>6549</v>
      </c>
      <c r="B4400" t="s">
        <v>4150</v>
      </c>
      <c r="C4400" t="s">
        <v>6922</v>
      </c>
      <c r="D4400" t="s">
        <v>583</v>
      </c>
      <c r="E4400" t="s">
        <v>584</v>
      </c>
      <c r="F4400" t="s">
        <v>3740</v>
      </c>
      <c r="G4400" t="s">
        <v>629</v>
      </c>
      <c r="H4400" t="s">
        <v>196</v>
      </c>
      <c r="I4400" t="s">
        <v>153</v>
      </c>
      <c r="J4400" t="s">
        <v>37</v>
      </c>
      <c r="K4400" t="s">
        <v>586</v>
      </c>
      <c r="L4400" t="s">
        <v>39</v>
      </c>
      <c r="M4400">
        <v>31124076</v>
      </c>
      <c r="N4400">
        <v>3000000</v>
      </c>
      <c r="O4400">
        <v>34124076</v>
      </c>
      <c r="P4400">
        <v>5334306</v>
      </c>
      <c r="Q4400" t="s">
        <v>979</v>
      </c>
      <c r="R4400" t="s">
        <v>6923</v>
      </c>
      <c r="S4400" t="s">
        <v>6924</v>
      </c>
      <c r="T4400" t="s">
        <v>6925</v>
      </c>
      <c r="U4400" t="s">
        <v>9825</v>
      </c>
      <c r="V4400" t="s">
        <v>9826</v>
      </c>
      <c r="W4400" t="s">
        <v>588</v>
      </c>
      <c r="X4400" t="str">
        <f t="shared" si="68"/>
        <v>Inversión</v>
      </c>
      <c r="Y4400" t="s">
        <v>629</v>
      </c>
    </row>
    <row r="4401" spans="1:25" x14ac:dyDescent="0.2">
      <c r="A4401" t="s">
        <v>6344</v>
      </c>
      <c r="B4401" t="s">
        <v>4029</v>
      </c>
      <c r="C4401" t="s">
        <v>6926</v>
      </c>
      <c r="D4401" t="s">
        <v>583</v>
      </c>
      <c r="E4401" t="s">
        <v>584</v>
      </c>
      <c r="F4401" t="s">
        <v>5604</v>
      </c>
      <c r="G4401" t="s">
        <v>625</v>
      </c>
      <c r="H4401" t="s">
        <v>399</v>
      </c>
      <c r="I4401" t="s">
        <v>502</v>
      </c>
      <c r="J4401" t="s">
        <v>37</v>
      </c>
      <c r="K4401" t="s">
        <v>586</v>
      </c>
      <c r="L4401" t="s">
        <v>39</v>
      </c>
      <c r="M4401">
        <v>22000000</v>
      </c>
      <c r="N4401">
        <v>-6964945</v>
      </c>
      <c r="O4401">
        <v>15035055</v>
      </c>
      <c r="P4401">
        <v>0</v>
      </c>
      <c r="Q4401" t="s">
        <v>6927</v>
      </c>
      <c r="R4401" t="s">
        <v>6928</v>
      </c>
      <c r="S4401" t="s">
        <v>5657</v>
      </c>
      <c r="T4401" t="s">
        <v>6929</v>
      </c>
      <c r="U4401" t="s">
        <v>11860</v>
      </c>
      <c r="V4401" t="s">
        <v>11861</v>
      </c>
      <c r="W4401" t="s">
        <v>588</v>
      </c>
      <c r="X4401" t="str">
        <f t="shared" si="68"/>
        <v>Inversión</v>
      </c>
      <c r="Y4401" t="s">
        <v>625</v>
      </c>
    </row>
    <row r="4402" spans="1:25" x14ac:dyDescent="0.2">
      <c r="A4402" t="s">
        <v>6553</v>
      </c>
      <c r="B4402" t="s">
        <v>6930</v>
      </c>
      <c r="C4402" t="s">
        <v>6931</v>
      </c>
      <c r="D4402" t="s">
        <v>583</v>
      </c>
      <c r="E4402" t="s">
        <v>584</v>
      </c>
      <c r="F4402" t="s">
        <v>3740</v>
      </c>
      <c r="G4402" t="s">
        <v>629</v>
      </c>
      <c r="H4402" t="s">
        <v>196</v>
      </c>
      <c r="I4402" t="s">
        <v>153</v>
      </c>
      <c r="J4402" t="s">
        <v>37</v>
      </c>
      <c r="K4402" t="s">
        <v>586</v>
      </c>
      <c r="L4402" t="s">
        <v>39</v>
      </c>
      <c r="M4402">
        <v>5001648</v>
      </c>
      <c r="N4402">
        <v>0</v>
      </c>
      <c r="O4402">
        <v>5001648</v>
      </c>
      <c r="P4402">
        <v>0</v>
      </c>
      <c r="Q4402" t="s">
        <v>6932</v>
      </c>
      <c r="R4402" t="s">
        <v>4583</v>
      </c>
      <c r="S4402" t="s">
        <v>6933</v>
      </c>
      <c r="T4402" t="s">
        <v>6934</v>
      </c>
      <c r="U4402" t="s">
        <v>6935</v>
      </c>
      <c r="V4402" t="s">
        <v>6936</v>
      </c>
      <c r="W4402" t="s">
        <v>588</v>
      </c>
      <c r="X4402" t="str">
        <f t="shared" si="68"/>
        <v>Inversión</v>
      </c>
      <c r="Y4402" t="s">
        <v>629</v>
      </c>
    </row>
    <row r="4403" spans="1:25" x14ac:dyDescent="0.2">
      <c r="A4403" t="s">
        <v>6937</v>
      </c>
      <c r="B4403" t="s">
        <v>3539</v>
      </c>
      <c r="C4403" t="s">
        <v>6938</v>
      </c>
      <c r="D4403" t="s">
        <v>583</v>
      </c>
      <c r="E4403" t="s">
        <v>584</v>
      </c>
      <c r="F4403" t="s">
        <v>5604</v>
      </c>
      <c r="G4403" t="s">
        <v>625</v>
      </c>
      <c r="H4403" t="s">
        <v>395</v>
      </c>
      <c r="I4403" t="s">
        <v>506</v>
      </c>
      <c r="J4403" t="s">
        <v>37</v>
      </c>
      <c r="K4403" t="s">
        <v>586</v>
      </c>
      <c r="L4403" t="s">
        <v>39</v>
      </c>
      <c r="M4403">
        <v>770774</v>
      </c>
      <c r="N4403">
        <v>0</v>
      </c>
      <c r="O4403">
        <v>770774</v>
      </c>
      <c r="P4403">
        <v>0</v>
      </c>
      <c r="Q4403" t="s">
        <v>6939</v>
      </c>
      <c r="R4403" t="s">
        <v>6940</v>
      </c>
      <c r="S4403" t="s">
        <v>6941</v>
      </c>
      <c r="T4403" t="s">
        <v>6942</v>
      </c>
      <c r="U4403" t="s">
        <v>6943</v>
      </c>
      <c r="V4403" t="s">
        <v>6944</v>
      </c>
      <c r="W4403" t="s">
        <v>588</v>
      </c>
      <c r="X4403" t="str">
        <f t="shared" si="68"/>
        <v>Inversión</v>
      </c>
      <c r="Y4403" t="s">
        <v>625</v>
      </c>
    </row>
    <row r="4404" spans="1:25" x14ac:dyDescent="0.2">
      <c r="A4404" t="s">
        <v>6357</v>
      </c>
      <c r="B4404" t="s">
        <v>3539</v>
      </c>
      <c r="C4404" t="s">
        <v>6945</v>
      </c>
      <c r="D4404" t="s">
        <v>583</v>
      </c>
      <c r="E4404" t="s">
        <v>584</v>
      </c>
      <c r="F4404" t="s">
        <v>5605</v>
      </c>
      <c r="G4404" t="s">
        <v>627</v>
      </c>
      <c r="H4404" t="s">
        <v>432</v>
      </c>
      <c r="I4404" t="s">
        <v>496</v>
      </c>
      <c r="J4404" t="s">
        <v>48</v>
      </c>
      <c r="K4404" t="s">
        <v>596</v>
      </c>
      <c r="L4404" t="s">
        <v>39</v>
      </c>
      <c r="M4404">
        <v>97331850</v>
      </c>
      <c r="N4404">
        <v>25306281</v>
      </c>
      <c r="O4404">
        <v>122638131</v>
      </c>
      <c r="P4404">
        <v>0</v>
      </c>
      <c r="Q4404" t="s">
        <v>6946</v>
      </c>
      <c r="R4404" t="s">
        <v>6947</v>
      </c>
      <c r="S4404" t="s">
        <v>6948</v>
      </c>
      <c r="T4404" t="s">
        <v>6949</v>
      </c>
      <c r="U4404" t="s">
        <v>11862</v>
      </c>
      <c r="V4404" t="s">
        <v>11863</v>
      </c>
      <c r="W4404" t="s">
        <v>588</v>
      </c>
      <c r="X4404" t="str">
        <f t="shared" si="68"/>
        <v>Inversión</v>
      </c>
      <c r="Y4404" t="s">
        <v>627</v>
      </c>
    </row>
    <row r="4405" spans="1:25" x14ac:dyDescent="0.2">
      <c r="A4405" t="s">
        <v>6558</v>
      </c>
      <c r="B4405" t="s">
        <v>3539</v>
      </c>
      <c r="C4405" t="s">
        <v>6950</v>
      </c>
      <c r="D4405" t="s">
        <v>583</v>
      </c>
      <c r="E4405" t="s">
        <v>584</v>
      </c>
      <c r="F4405" t="s">
        <v>3144</v>
      </c>
      <c r="G4405" t="s">
        <v>585</v>
      </c>
      <c r="H4405" t="s">
        <v>168</v>
      </c>
      <c r="I4405" t="s">
        <v>122</v>
      </c>
      <c r="J4405" t="s">
        <v>37</v>
      </c>
      <c r="K4405" t="s">
        <v>586</v>
      </c>
      <c r="L4405" t="s">
        <v>39</v>
      </c>
      <c r="M4405">
        <v>932126563</v>
      </c>
      <c r="N4405">
        <v>0</v>
      </c>
      <c r="O4405">
        <v>932126563</v>
      </c>
      <c r="P4405">
        <v>0</v>
      </c>
      <c r="Q4405" t="s">
        <v>980</v>
      </c>
      <c r="R4405" t="s">
        <v>3258</v>
      </c>
      <c r="S4405" t="s">
        <v>5767</v>
      </c>
      <c r="T4405" t="s">
        <v>588</v>
      </c>
      <c r="U4405" t="s">
        <v>6951</v>
      </c>
      <c r="V4405" t="s">
        <v>6952</v>
      </c>
      <c r="W4405" t="s">
        <v>588</v>
      </c>
      <c r="X4405" t="str">
        <f t="shared" si="68"/>
        <v>Funcionamiento</v>
      </c>
      <c r="Y4405" t="s">
        <v>585</v>
      </c>
    </row>
    <row r="4406" spans="1:25" x14ac:dyDescent="0.2">
      <c r="A4406" t="s">
        <v>5932</v>
      </c>
      <c r="B4406" t="s">
        <v>3385</v>
      </c>
      <c r="C4406" t="s">
        <v>6953</v>
      </c>
      <c r="D4406" t="s">
        <v>583</v>
      </c>
      <c r="E4406" t="s">
        <v>644</v>
      </c>
      <c r="F4406" t="s">
        <v>3144</v>
      </c>
      <c r="G4406" t="s">
        <v>585</v>
      </c>
      <c r="H4406" t="s">
        <v>200</v>
      </c>
      <c r="I4406" t="s">
        <v>161</v>
      </c>
      <c r="J4406" t="s">
        <v>37</v>
      </c>
      <c r="K4406" t="s">
        <v>586</v>
      </c>
      <c r="L4406" t="s">
        <v>39</v>
      </c>
      <c r="M4406">
        <v>150000000</v>
      </c>
      <c r="N4406">
        <v>-150000000</v>
      </c>
      <c r="O4406">
        <v>0</v>
      </c>
      <c r="P4406">
        <v>0</v>
      </c>
      <c r="Q4406" t="s">
        <v>981</v>
      </c>
      <c r="R4406" t="s">
        <v>6392</v>
      </c>
      <c r="S4406" t="s">
        <v>588</v>
      </c>
      <c r="T4406" t="s">
        <v>588</v>
      </c>
      <c r="U4406" t="s">
        <v>588</v>
      </c>
      <c r="V4406" t="s">
        <v>588</v>
      </c>
      <c r="W4406" t="s">
        <v>588</v>
      </c>
      <c r="X4406" t="str">
        <f t="shared" si="68"/>
        <v>Inversión</v>
      </c>
      <c r="Y4406" t="s">
        <v>585</v>
      </c>
    </row>
    <row r="4407" spans="1:25" x14ac:dyDescent="0.2">
      <c r="A4407" t="s">
        <v>3217</v>
      </c>
      <c r="B4407" t="s">
        <v>3385</v>
      </c>
      <c r="C4407" t="s">
        <v>6954</v>
      </c>
      <c r="D4407" t="s">
        <v>583</v>
      </c>
      <c r="E4407" t="s">
        <v>584</v>
      </c>
      <c r="F4407" t="s">
        <v>3144</v>
      </c>
      <c r="G4407" t="s">
        <v>585</v>
      </c>
      <c r="H4407" t="s">
        <v>200</v>
      </c>
      <c r="I4407" t="s">
        <v>161</v>
      </c>
      <c r="J4407" t="s">
        <v>37</v>
      </c>
      <c r="K4407" t="s">
        <v>586</v>
      </c>
      <c r="L4407" t="s">
        <v>39</v>
      </c>
      <c r="M4407">
        <v>150000000</v>
      </c>
      <c r="N4407">
        <v>-10555800</v>
      </c>
      <c r="O4407">
        <v>139444200</v>
      </c>
      <c r="P4407">
        <v>0</v>
      </c>
      <c r="Q4407" t="s">
        <v>982</v>
      </c>
      <c r="R4407" t="s">
        <v>6392</v>
      </c>
      <c r="S4407" t="s">
        <v>6955</v>
      </c>
      <c r="T4407" t="s">
        <v>6956</v>
      </c>
      <c r="U4407" t="s">
        <v>6957</v>
      </c>
      <c r="V4407" t="s">
        <v>6958</v>
      </c>
      <c r="W4407" t="s">
        <v>588</v>
      </c>
      <c r="X4407" t="str">
        <f t="shared" si="68"/>
        <v>Inversión</v>
      </c>
      <c r="Y4407" t="s">
        <v>585</v>
      </c>
    </row>
    <row r="4408" spans="1:25" x14ac:dyDescent="0.2">
      <c r="A4408" t="s">
        <v>6570</v>
      </c>
      <c r="B4408" t="s">
        <v>4036</v>
      </c>
      <c r="C4408" t="s">
        <v>6959</v>
      </c>
      <c r="D4408" t="s">
        <v>583</v>
      </c>
      <c r="E4408" t="s">
        <v>584</v>
      </c>
      <c r="F4408" t="s">
        <v>3144</v>
      </c>
      <c r="G4408" t="s">
        <v>585</v>
      </c>
      <c r="H4408" t="s">
        <v>608</v>
      </c>
      <c r="I4408" t="s">
        <v>609</v>
      </c>
      <c r="J4408" t="s">
        <v>37</v>
      </c>
      <c r="K4408" t="s">
        <v>586</v>
      </c>
      <c r="L4408" t="s">
        <v>39</v>
      </c>
      <c r="M4408">
        <v>23800</v>
      </c>
      <c r="N4408">
        <v>0</v>
      </c>
      <c r="O4408">
        <v>23800</v>
      </c>
      <c r="P4408">
        <v>0</v>
      </c>
      <c r="Q4408" t="s">
        <v>983</v>
      </c>
      <c r="R4408" t="s">
        <v>3445</v>
      </c>
      <c r="S4408" t="s">
        <v>6960</v>
      </c>
      <c r="T4408" t="s">
        <v>6961</v>
      </c>
      <c r="U4408" t="s">
        <v>6962</v>
      </c>
      <c r="V4408" t="s">
        <v>6963</v>
      </c>
      <c r="W4408" t="s">
        <v>588</v>
      </c>
      <c r="X4408" t="str">
        <f t="shared" si="68"/>
        <v>Funcionamiento</v>
      </c>
      <c r="Y4408" t="s">
        <v>585</v>
      </c>
    </row>
    <row r="4409" spans="1:25" x14ac:dyDescent="0.2">
      <c r="A4409" t="s">
        <v>6574</v>
      </c>
      <c r="B4409" t="s">
        <v>4551</v>
      </c>
      <c r="C4409" t="s">
        <v>6964</v>
      </c>
      <c r="D4409" t="s">
        <v>583</v>
      </c>
      <c r="E4409" t="s">
        <v>644</v>
      </c>
      <c r="F4409" t="s">
        <v>3144</v>
      </c>
      <c r="G4409" t="s">
        <v>585</v>
      </c>
      <c r="H4409" t="s">
        <v>442</v>
      </c>
      <c r="I4409" t="s">
        <v>492</v>
      </c>
      <c r="J4409" t="s">
        <v>37</v>
      </c>
      <c r="K4409" t="s">
        <v>586</v>
      </c>
      <c r="L4409" t="s">
        <v>39</v>
      </c>
      <c r="M4409">
        <v>8400000</v>
      </c>
      <c r="N4409">
        <v>-8400000</v>
      </c>
      <c r="O4409">
        <v>0</v>
      </c>
      <c r="P4409">
        <v>0</v>
      </c>
      <c r="Q4409" t="s">
        <v>984</v>
      </c>
      <c r="R4409" t="s">
        <v>6533</v>
      </c>
      <c r="S4409" t="s">
        <v>588</v>
      </c>
      <c r="T4409" t="s">
        <v>588</v>
      </c>
      <c r="U4409" t="s">
        <v>588</v>
      </c>
      <c r="V4409" t="s">
        <v>588</v>
      </c>
      <c r="W4409" t="s">
        <v>588</v>
      </c>
      <c r="X4409" t="str">
        <f t="shared" si="68"/>
        <v>Inversión</v>
      </c>
      <c r="Y4409" t="s">
        <v>585</v>
      </c>
    </row>
    <row r="4410" spans="1:25" x14ac:dyDescent="0.2">
      <c r="A4410" t="s">
        <v>6579</v>
      </c>
      <c r="B4410" t="s">
        <v>4551</v>
      </c>
      <c r="C4410" t="s">
        <v>6965</v>
      </c>
      <c r="D4410" t="s">
        <v>583</v>
      </c>
      <c r="E4410" t="s">
        <v>584</v>
      </c>
      <c r="F4410" t="s">
        <v>3144</v>
      </c>
      <c r="G4410" t="s">
        <v>585</v>
      </c>
      <c r="H4410" t="s">
        <v>199</v>
      </c>
      <c r="I4410" t="s">
        <v>159</v>
      </c>
      <c r="J4410" t="s">
        <v>37</v>
      </c>
      <c r="K4410" t="s">
        <v>586</v>
      </c>
      <c r="L4410" t="s">
        <v>39</v>
      </c>
      <c r="M4410">
        <v>20825000</v>
      </c>
      <c r="N4410">
        <v>0</v>
      </c>
      <c r="O4410">
        <v>20825000</v>
      </c>
      <c r="P4410">
        <v>0</v>
      </c>
      <c r="Q4410" t="s">
        <v>985</v>
      </c>
      <c r="R4410" t="s">
        <v>6497</v>
      </c>
      <c r="S4410" t="s">
        <v>6966</v>
      </c>
      <c r="T4410" t="s">
        <v>6967</v>
      </c>
      <c r="U4410" t="s">
        <v>6968</v>
      </c>
      <c r="V4410" t="s">
        <v>6969</v>
      </c>
      <c r="W4410" t="s">
        <v>588</v>
      </c>
      <c r="X4410" t="str">
        <f t="shared" si="68"/>
        <v>Inversión</v>
      </c>
      <c r="Y4410" t="s">
        <v>585</v>
      </c>
    </row>
    <row r="4411" spans="1:25" x14ac:dyDescent="0.2">
      <c r="A4411" t="s">
        <v>6583</v>
      </c>
      <c r="B4411" t="s">
        <v>4551</v>
      </c>
      <c r="C4411" t="s">
        <v>6970</v>
      </c>
      <c r="D4411" t="s">
        <v>583</v>
      </c>
      <c r="E4411" t="s">
        <v>644</v>
      </c>
      <c r="F4411" t="s">
        <v>3144</v>
      </c>
      <c r="G4411" t="s">
        <v>585</v>
      </c>
      <c r="H4411" t="s">
        <v>200</v>
      </c>
      <c r="I4411" t="s">
        <v>161</v>
      </c>
      <c r="J4411" t="s">
        <v>37</v>
      </c>
      <c r="K4411" t="s">
        <v>586</v>
      </c>
      <c r="L4411" t="s">
        <v>39</v>
      </c>
      <c r="M4411">
        <v>6540820</v>
      </c>
      <c r="N4411">
        <v>-6540820</v>
      </c>
      <c r="O4411">
        <v>0</v>
      </c>
      <c r="P4411">
        <v>0</v>
      </c>
      <c r="Q4411" t="s">
        <v>986</v>
      </c>
      <c r="R4411" t="s">
        <v>6105</v>
      </c>
      <c r="S4411" t="s">
        <v>588</v>
      </c>
      <c r="T4411" t="s">
        <v>588</v>
      </c>
      <c r="U4411" t="s">
        <v>588</v>
      </c>
      <c r="V4411" t="s">
        <v>588</v>
      </c>
      <c r="W4411" t="s">
        <v>588</v>
      </c>
      <c r="X4411" t="str">
        <f t="shared" si="68"/>
        <v>Inversión</v>
      </c>
      <c r="Y4411" t="s">
        <v>585</v>
      </c>
    </row>
    <row r="4412" spans="1:25" x14ac:dyDescent="0.2">
      <c r="A4412" t="s">
        <v>6587</v>
      </c>
      <c r="B4412" t="s">
        <v>4551</v>
      </c>
      <c r="C4412" t="s">
        <v>6971</v>
      </c>
      <c r="D4412" t="s">
        <v>583</v>
      </c>
      <c r="E4412" t="s">
        <v>584</v>
      </c>
      <c r="F4412" t="s">
        <v>5605</v>
      </c>
      <c r="G4412" t="s">
        <v>627</v>
      </c>
      <c r="H4412" t="s">
        <v>429</v>
      </c>
      <c r="I4412" t="s">
        <v>483</v>
      </c>
      <c r="J4412" t="s">
        <v>37</v>
      </c>
      <c r="K4412" t="s">
        <v>586</v>
      </c>
      <c r="L4412" t="s">
        <v>39</v>
      </c>
      <c r="M4412">
        <v>35688345</v>
      </c>
      <c r="N4412">
        <v>0</v>
      </c>
      <c r="O4412">
        <v>35688345</v>
      </c>
      <c r="P4412">
        <v>0</v>
      </c>
      <c r="Q4412" t="s">
        <v>987</v>
      </c>
      <c r="R4412" t="s">
        <v>6507</v>
      </c>
      <c r="S4412" t="s">
        <v>6972</v>
      </c>
      <c r="T4412" t="s">
        <v>6973</v>
      </c>
      <c r="U4412" t="s">
        <v>9827</v>
      </c>
      <c r="V4412" t="s">
        <v>9828</v>
      </c>
      <c r="W4412" t="s">
        <v>588</v>
      </c>
      <c r="X4412" t="str">
        <f t="shared" si="68"/>
        <v>Inversión</v>
      </c>
      <c r="Y4412" t="s">
        <v>627</v>
      </c>
    </row>
    <row r="4413" spans="1:25" x14ac:dyDescent="0.2">
      <c r="A4413" t="s">
        <v>6295</v>
      </c>
      <c r="B4413" t="s">
        <v>4551</v>
      </c>
      <c r="C4413" t="s">
        <v>6974</v>
      </c>
      <c r="D4413" t="s">
        <v>583</v>
      </c>
      <c r="E4413" t="s">
        <v>584</v>
      </c>
      <c r="F4413" t="s">
        <v>5605</v>
      </c>
      <c r="G4413" t="s">
        <v>627</v>
      </c>
      <c r="H4413" t="s">
        <v>429</v>
      </c>
      <c r="I4413" t="s">
        <v>483</v>
      </c>
      <c r="J4413" t="s">
        <v>37</v>
      </c>
      <c r="K4413" t="s">
        <v>586</v>
      </c>
      <c r="L4413" t="s">
        <v>39</v>
      </c>
      <c r="M4413">
        <v>42177135</v>
      </c>
      <c r="N4413">
        <v>0</v>
      </c>
      <c r="O4413">
        <v>42177135</v>
      </c>
      <c r="P4413">
        <v>0</v>
      </c>
      <c r="Q4413" t="s">
        <v>6975</v>
      </c>
      <c r="R4413" t="s">
        <v>6976</v>
      </c>
      <c r="S4413" t="s">
        <v>5042</v>
      </c>
      <c r="T4413" t="s">
        <v>6977</v>
      </c>
      <c r="U4413" t="s">
        <v>9829</v>
      </c>
      <c r="V4413" t="s">
        <v>9830</v>
      </c>
      <c r="W4413" t="s">
        <v>588</v>
      </c>
      <c r="X4413" t="str">
        <f t="shared" si="68"/>
        <v>Inversión</v>
      </c>
      <c r="Y4413" t="s">
        <v>627</v>
      </c>
    </row>
    <row r="4414" spans="1:25" x14ac:dyDescent="0.2">
      <c r="A4414" t="s">
        <v>6662</v>
      </c>
      <c r="B4414" t="s">
        <v>4551</v>
      </c>
      <c r="C4414" t="s">
        <v>6978</v>
      </c>
      <c r="D4414" t="s">
        <v>583</v>
      </c>
      <c r="E4414" t="s">
        <v>584</v>
      </c>
      <c r="F4414" t="s">
        <v>5605</v>
      </c>
      <c r="G4414" t="s">
        <v>627</v>
      </c>
      <c r="H4414" t="s">
        <v>429</v>
      </c>
      <c r="I4414" t="s">
        <v>483</v>
      </c>
      <c r="J4414" t="s">
        <v>37</v>
      </c>
      <c r="K4414" t="s">
        <v>586</v>
      </c>
      <c r="L4414" t="s">
        <v>39</v>
      </c>
      <c r="M4414">
        <v>36335585</v>
      </c>
      <c r="N4414">
        <v>0</v>
      </c>
      <c r="O4414">
        <v>36335585</v>
      </c>
      <c r="P4414">
        <v>0</v>
      </c>
      <c r="Q4414" t="s">
        <v>988</v>
      </c>
      <c r="R4414" t="s">
        <v>6594</v>
      </c>
      <c r="S4414" t="s">
        <v>6979</v>
      </c>
      <c r="T4414" t="s">
        <v>6980</v>
      </c>
      <c r="U4414" t="s">
        <v>9831</v>
      </c>
      <c r="V4414" t="s">
        <v>9832</v>
      </c>
      <c r="W4414" t="s">
        <v>588</v>
      </c>
      <c r="X4414" t="str">
        <f t="shared" si="68"/>
        <v>Inversión</v>
      </c>
      <c r="Y4414" t="s">
        <v>627</v>
      </c>
    </row>
    <row r="4415" spans="1:25" x14ac:dyDescent="0.2">
      <c r="A4415" t="s">
        <v>6667</v>
      </c>
      <c r="B4415" t="s">
        <v>4551</v>
      </c>
      <c r="C4415" t="s">
        <v>6981</v>
      </c>
      <c r="D4415" t="s">
        <v>583</v>
      </c>
      <c r="E4415" t="s">
        <v>644</v>
      </c>
      <c r="F4415" t="s">
        <v>5605</v>
      </c>
      <c r="G4415" t="s">
        <v>627</v>
      </c>
      <c r="H4415" t="s">
        <v>429</v>
      </c>
      <c r="I4415" t="s">
        <v>483</v>
      </c>
      <c r="J4415" t="s">
        <v>37</v>
      </c>
      <c r="K4415" t="s">
        <v>586</v>
      </c>
      <c r="L4415" t="s">
        <v>39</v>
      </c>
      <c r="M4415">
        <v>26905723</v>
      </c>
      <c r="N4415">
        <v>-26905723</v>
      </c>
      <c r="O4415">
        <v>0</v>
      </c>
      <c r="P4415">
        <v>0</v>
      </c>
      <c r="Q4415" t="s">
        <v>988</v>
      </c>
      <c r="R4415" t="s">
        <v>6982</v>
      </c>
      <c r="S4415" t="s">
        <v>588</v>
      </c>
      <c r="T4415" t="s">
        <v>588</v>
      </c>
      <c r="U4415" t="s">
        <v>588</v>
      </c>
      <c r="V4415" t="s">
        <v>588</v>
      </c>
      <c r="W4415" t="s">
        <v>588</v>
      </c>
      <c r="X4415" t="str">
        <f t="shared" si="68"/>
        <v>Inversión</v>
      </c>
      <c r="Y4415" t="s">
        <v>627</v>
      </c>
    </row>
    <row r="4416" spans="1:25" x14ac:dyDescent="0.2">
      <c r="A4416" t="s">
        <v>6371</v>
      </c>
      <c r="B4416" t="s">
        <v>4551</v>
      </c>
      <c r="C4416" t="s">
        <v>6983</v>
      </c>
      <c r="D4416" t="s">
        <v>583</v>
      </c>
      <c r="E4416" t="s">
        <v>584</v>
      </c>
      <c r="F4416" t="s">
        <v>5605</v>
      </c>
      <c r="G4416" t="s">
        <v>627</v>
      </c>
      <c r="H4416" t="s">
        <v>429</v>
      </c>
      <c r="I4416" t="s">
        <v>483</v>
      </c>
      <c r="J4416" t="s">
        <v>37</v>
      </c>
      <c r="K4416" t="s">
        <v>586</v>
      </c>
      <c r="L4416" t="s">
        <v>39</v>
      </c>
      <c r="M4416">
        <v>36335585</v>
      </c>
      <c r="N4416">
        <v>0</v>
      </c>
      <c r="O4416">
        <v>36335585</v>
      </c>
      <c r="P4416">
        <v>0</v>
      </c>
      <c r="Q4416" t="s">
        <v>989</v>
      </c>
      <c r="R4416" t="s">
        <v>6487</v>
      </c>
      <c r="S4416" t="s">
        <v>5715</v>
      </c>
      <c r="T4416" t="s">
        <v>6984</v>
      </c>
      <c r="U4416" t="s">
        <v>9833</v>
      </c>
      <c r="V4416" t="s">
        <v>9834</v>
      </c>
      <c r="W4416" t="s">
        <v>588</v>
      </c>
      <c r="X4416" t="str">
        <f t="shared" si="68"/>
        <v>Inversión</v>
      </c>
      <c r="Y4416" t="s">
        <v>627</v>
      </c>
    </row>
    <row r="4417" spans="1:25" x14ac:dyDescent="0.2">
      <c r="A4417" t="s">
        <v>6675</v>
      </c>
      <c r="B4417" t="s">
        <v>4551</v>
      </c>
      <c r="C4417" t="s">
        <v>6985</v>
      </c>
      <c r="D4417" t="s">
        <v>583</v>
      </c>
      <c r="E4417" t="s">
        <v>584</v>
      </c>
      <c r="F4417" t="s">
        <v>5605</v>
      </c>
      <c r="G4417" t="s">
        <v>627</v>
      </c>
      <c r="H4417" t="s">
        <v>429</v>
      </c>
      <c r="I4417" t="s">
        <v>483</v>
      </c>
      <c r="J4417" t="s">
        <v>37</v>
      </c>
      <c r="K4417" t="s">
        <v>586</v>
      </c>
      <c r="L4417" t="s">
        <v>39</v>
      </c>
      <c r="M4417">
        <v>31404620</v>
      </c>
      <c r="N4417">
        <v>-7247220</v>
      </c>
      <c r="O4417">
        <v>24157400</v>
      </c>
      <c r="P4417">
        <v>0</v>
      </c>
      <c r="Q4417" t="s">
        <v>990</v>
      </c>
      <c r="R4417" t="s">
        <v>6986</v>
      </c>
      <c r="S4417" t="s">
        <v>3529</v>
      </c>
      <c r="T4417" t="s">
        <v>6987</v>
      </c>
      <c r="U4417" t="s">
        <v>9835</v>
      </c>
      <c r="V4417" t="s">
        <v>9836</v>
      </c>
      <c r="W4417" t="s">
        <v>588</v>
      </c>
      <c r="X4417" t="str">
        <f t="shared" si="68"/>
        <v>Inversión</v>
      </c>
      <c r="Y4417" t="s">
        <v>627</v>
      </c>
    </row>
    <row r="4418" spans="1:25" x14ac:dyDescent="0.2">
      <c r="A4418" t="s">
        <v>6622</v>
      </c>
      <c r="B4418" t="s">
        <v>4551</v>
      </c>
      <c r="C4418" t="s">
        <v>6988</v>
      </c>
      <c r="D4418" t="s">
        <v>583</v>
      </c>
      <c r="E4418" t="s">
        <v>584</v>
      </c>
      <c r="F4418" t="s">
        <v>5605</v>
      </c>
      <c r="G4418" t="s">
        <v>627</v>
      </c>
      <c r="H4418" t="s">
        <v>429</v>
      </c>
      <c r="I4418" t="s">
        <v>483</v>
      </c>
      <c r="J4418" t="s">
        <v>37</v>
      </c>
      <c r="K4418" t="s">
        <v>586</v>
      </c>
      <c r="L4418" t="s">
        <v>39</v>
      </c>
      <c r="M4418">
        <v>62809240</v>
      </c>
      <c r="N4418">
        <v>-4831480</v>
      </c>
      <c r="O4418">
        <v>57977760</v>
      </c>
      <c r="P4418">
        <v>0</v>
      </c>
      <c r="Q4418" t="s">
        <v>991</v>
      </c>
      <c r="R4418" t="s">
        <v>6989</v>
      </c>
      <c r="S4418" t="s">
        <v>6990</v>
      </c>
      <c r="T4418" t="s">
        <v>6991</v>
      </c>
      <c r="U4418" t="s">
        <v>9837</v>
      </c>
      <c r="V4418" t="s">
        <v>9838</v>
      </c>
      <c r="W4418" t="s">
        <v>588</v>
      </c>
      <c r="X4418" t="str">
        <f t="shared" ref="X4418:X4481" si="69">IF(LEFT(H4418,1)="C","Inversión","Funcionamiento")</f>
        <v>Inversión</v>
      </c>
      <c r="Y4418" t="s">
        <v>627</v>
      </c>
    </row>
    <row r="4419" spans="1:25" x14ac:dyDescent="0.2">
      <c r="A4419" t="s">
        <v>5662</v>
      </c>
      <c r="B4419" t="s">
        <v>4551</v>
      </c>
      <c r="C4419" t="s">
        <v>6992</v>
      </c>
      <c r="D4419" t="s">
        <v>583</v>
      </c>
      <c r="E4419" t="s">
        <v>584</v>
      </c>
      <c r="F4419" t="s">
        <v>5605</v>
      </c>
      <c r="G4419" t="s">
        <v>627</v>
      </c>
      <c r="H4419" t="s">
        <v>429</v>
      </c>
      <c r="I4419" t="s">
        <v>483</v>
      </c>
      <c r="J4419" t="s">
        <v>37</v>
      </c>
      <c r="K4419" t="s">
        <v>586</v>
      </c>
      <c r="L4419" t="s">
        <v>39</v>
      </c>
      <c r="M4419">
        <v>42177135</v>
      </c>
      <c r="N4419">
        <v>0</v>
      </c>
      <c r="O4419">
        <v>42177135</v>
      </c>
      <c r="P4419">
        <v>0</v>
      </c>
      <c r="Q4419" t="s">
        <v>992</v>
      </c>
      <c r="R4419" t="s">
        <v>3440</v>
      </c>
      <c r="S4419" t="s">
        <v>6993</v>
      </c>
      <c r="T4419" t="s">
        <v>6994</v>
      </c>
      <c r="U4419" t="s">
        <v>9839</v>
      </c>
      <c r="V4419" t="s">
        <v>9840</v>
      </c>
      <c r="W4419" t="s">
        <v>588</v>
      </c>
      <c r="X4419" t="str">
        <f t="shared" si="69"/>
        <v>Inversión</v>
      </c>
      <c r="Y4419" t="s">
        <v>627</v>
      </c>
    </row>
    <row r="4420" spans="1:25" x14ac:dyDescent="0.2">
      <c r="A4420" t="s">
        <v>6416</v>
      </c>
      <c r="B4420" t="s">
        <v>4551</v>
      </c>
      <c r="C4420" t="s">
        <v>6995</v>
      </c>
      <c r="D4420" t="s">
        <v>583</v>
      </c>
      <c r="E4420" t="s">
        <v>584</v>
      </c>
      <c r="F4420" t="s">
        <v>5605</v>
      </c>
      <c r="G4420" t="s">
        <v>627</v>
      </c>
      <c r="H4420" t="s">
        <v>429</v>
      </c>
      <c r="I4420" t="s">
        <v>483</v>
      </c>
      <c r="J4420" t="s">
        <v>37</v>
      </c>
      <c r="K4420" t="s">
        <v>586</v>
      </c>
      <c r="L4420" t="s">
        <v>39</v>
      </c>
      <c r="M4420">
        <v>26905723</v>
      </c>
      <c r="N4420">
        <v>0</v>
      </c>
      <c r="O4420">
        <v>26905723</v>
      </c>
      <c r="P4420">
        <v>0</v>
      </c>
      <c r="Q4420" t="s">
        <v>993</v>
      </c>
      <c r="R4420" t="s">
        <v>6982</v>
      </c>
      <c r="S4420" t="s">
        <v>5901</v>
      </c>
      <c r="T4420" t="s">
        <v>6996</v>
      </c>
      <c r="U4420" t="s">
        <v>9841</v>
      </c>
      <c r="V4420" t="s">
        <v>9842</v>
      </c>
      <c r="W4420" t="s">
        <v>588</v>
      </c>
      <c r="X4420" t="str">
        <f t="shared" si="69"/>
        <v>Inversión</v>
      </c>
      <c r="Y4420" t="s">
        <v>627</v>
      </c>
    </row>
    <row r="4421" spans="1:25" x14ac:dyDescent="0.2">
      <c r="A4421" t="s">
        <v>5115</v>
      </c>
      <c r="B4421" t="s">
        <v>4551</v>
      </c>
      <c r="C4421" t="s">
        <v>6997</v>
      </c>
      <c r="D4421" t="s">
        <v>583</v>
      </c>
      <c r="E4421" t="s">
        <v>584</v>
      </c>
      <c r="F4421" t="s">
        <v>3740</v>
      </c>
      <c r="G4421" t="s">
        <v>629</v>
      </c>
      <c r="H4421" t="s">
        <v>196</v>
      </c>
      <c r="I4421" t="s">
        <v>153</v>
      </c>
      <c r="J4421" t="s">
        <v>37</v>
      </c>
      <c r="K4421" t="s">
        <v>586</v>
      </c>
      <c r="L4421" t="s">
        <v>39</v>
      </c>
      <c r="M4421">
        <v>320000000</v>
      </c>
      <c r="N4421">
        <v>100000000</v>
      </c>
      <c r="O4421">
        <v>420000000</v>
      </c>
      <c r="P4421">
        <v>100000000</v>
      </c>
      <c r="Q4421" t="s">
        <v>6998</v>
      </c>
      <c r="R4421" t="s">
        <v>6999</v>
      </c>
      <c r="S4421" t="s">
        <v>7000</v>
      </c>
      <c r="T4421" t="s">
        <v>9843</v>
      </c>
      <c r="U4421" t="s">
        <v>9844</v>
      </c>
      <c r="V4421" t="s">
        <v>9845</v>
      </c>
      <c r="W4421" t="s">
        <v>588</v>
      </c>
      <c r="X4421" t="str">
        <f t="shared" si="69"/>
        <v>Inversión</v>
      </c>
      <c r="Y4421" t="s">
        <v>629</v>
      </c>
    </row>
    <row r="4422" spans="1:25" x14ac:dyDescent="0.2">
      <c r="A4422" t="s">
        <v>6635</v>
      </c>
      <c r="B4422" t="s">
        <v>4551</v>
      </c>
      <c r="C4422" t="s">
        <v>7001</v>
      </c>
      <c r="D4422" t="s">
        <v>583</v>
      </c>
      <c r="E4422" t="s">
        <v>584</v>
      </c>
      <c r="F4422" t="s">
        <v>3740</v>
      </c>
      <c r="G4422" t="s">
        <v>629</v>
      </c>
      <c r="H4422" t="s">
        <v>376</v>
      </c>
      <c r="I4422" t="s">
        <v>495</v>
      </c>
      <c r="J4422" t="s">
        <v>37</v>
      </c>
      <c r="K4422" t="s">
        <v>586</v>
      </c>
      <c r="L4422" t="s">
        <v>39</v>
      </c>
      <c r="M4422">
        <v>51409746</v>
      </c>
      <c r="N4422">
        <v>-19516663</v>
      </c>
      <c r="O4422">
        <v>31893083</v>
      </c>
      <c r="P4422">
        <v>0</v>
      </c>
      <c r="Q4422" t="s">
        <v>7002</v>
      </c>
      <c r="R4422" t="s">
        <v>7003</v>
      </c>
      <c r="S4422" t="s">
        <v>7004</v>
      </c>
      <c r="T4422" t="s">
        <v>7005</v>
      </c>
      <c r="U4422" t="s">
        <v>11864</v>
      </c>
      <c r="V4422" t="s">
        <v>11865</v>
      </c>
      <c r="W4422" t="s">
        <v>588</v>
      </c>
      <c r="X4422" t="str">
        <f t="shared" si="69"/>
        <v>Inversión</v>
      </c>
      <c r="Y4422" t="s">
        <v>629</v>
      </c>
    </row>
    <row r="4423" spans="1:25" x14ac:dyDescent="0.2">
      <c r="A4423" t="s">
        <v>6400</v>
      </c>
      <c r="B4423" t="s">
        <v>4551</v>
      </c>
      <c r="C4423" t="s">
        <v>7006</v>
      </c>
      <c r="D4423" t="s">
        <v>583</v>
      </c>
      <c r="E4423" t="s">
        <v>584</v>
      </c>
      <c r="F4423" t="s">
        <v>3740</v>
      </c>
      <c r="G4423" t="s">
        <v>629</v>
      </c>
      <c r="H4423" t="s">
        <v>366</v>
      </c>
      <c r="I4423" t="s">
        <v>507</v>
      </c>
      <c r="J4423" t="s">
        <v>37</v>
      </c>
      <c r="K4423" t="s">
        <v>586</v>
      </c>
      <c r="L4423" t="s">
        <v>39</v>
      </c>
      <c r="M4423">
        <v>50726076</v>
      </c>
      <c r="N4423">
        <v>0</v>
      </c>
      <c r="O4423">
        <v>50726076</v>
      </c>
      <c r="P4423">
        <v>0</v>
      </c>
      <c r="Q4423" t="s">
        <v>7007</v>
      </c>
      <c r="R4423" t="s">
        <v>6554</v>
      </c>
      <c r="S4423" t="s">
        <v>7008</v>
      </c>
      <c r="T4423" t="s">
        <v>7009</v>
      </c>
      <c r="U4423" t="s">
        <v>9846</v>
      </c>
      <c r="V4423" t="s">
        <v>9847</v>
      </c>
      <c r="W4423" t="s">
        <v>588</v>
      </c>
      <c r="X4423" t="str">
        <f t="shared" si="69"/>
        <v>Inversión</v>
      </c>
      <c r="Y4423" t="s">
        <v>629</v>
      </c>
    </row>
    <row r="4424" spans="1:25" x14ac:dyDescent="0.2">
      <c r="A4424" t="s">
        <v>6642</v>
      </c>
      <c r="B4424" t="s">
        <v>4040</v>
      </c>
      <c r="C4424" t="s">
        <v>7010</v>
      </c>
      <c r="D4424" t="s">
        <v>583</v>
      </c>
      <c r="E4424" t="s">
        <v>584</v>
      </c>
      <c r="F4424" t="s">
        <v>3740</v>
      </c>
      <c r="G4424" t="s">
        <v>629</v>
      </c>
      <c r="H4424" t="s">
        <v>196</v>
      </c>
      <c r="I4424" t="s">
        <v>153</v>
      </c>
      <c r="J4424" t="s">
        <v>37</v>
      </c>
      <c r="K4424" t="s">
        <v>586</v>
      </c>
      <c r="L4424" t="s">
        <v>39</v>
      </c>
      <c r="M4424">
        <v>7867033</v>
      </c>
      <c r="N4424">
        <v>-220146</v>
      </c>
      <c r="O4424">
        <v>7646887</v>
      </c>
      <c r="P4424">
        <v>0</v>
      </c>
      <c r="Q4424" t="s">
        <v>7011</v>
      </c>
      <c r="R4424" t="s">
        <v>6543</v>
      </c>
      <c r="S4424" t="s">
        <v>7012</v>
      </c>
      <c r="T4424" t="s">
        <v>7013</v>
      </c>
      <c r="U4424" t="s">
        <v>7014</v>
      </c>
      <c r="V4424" t="s">
        <v>7015</v>
      </c>
      <c r="W4424" t="s">
        <v>3755</v>
      </c>
      <c r="X4424" t="str">
        <f t="shared" si="69"/>
        <v>Inversión</v>
      </c>
      <c r="Y4424" t="s">
        <v>629</v>
      </c>
    </row>
    <row r="4425" spans="1:25" x14ac:dyDescent="0.2">
      <c r="A4425" t="s">
        <v>6646</v>
      </c>
      <c r="B4425" t="s">
        <v>4040</v>
      </c>
      <c r="C4425" t="s">
        <v>7016</v>
      </c>
      <c r="D4425" t="s">
        <v>583</v>
      </c>
      <c r="E4425" t="s">
        <v>584</v>
      </c>
      <c r="F4425" t="s">
        <v>3740</v>
      </c>
      <c r="G4425" t="s">
        <v>629</v>
      </c>
      <c r="H4425" t="s">
        <v>196</v>
      </c>
      <c r="I4425" t="s">
        <v>153</v>
      </c>
      <c r="J4425" t="s">
        <v>37</v>
      </c>
      <c r="K4425" t="s">
        <v>586</v>
      </c>
      <c r="L4425" t="s">
        <v>39</v>
      </c>
      <c r="M4425">
        <v>44511886</v>
      </c>
      <c r="N4425">
        <v>-3500364</v>
      </c>
      <c r="O4425">
        <v>41011522</v>
      </c>
      <c r="P4425">
        <v>0</v>
      </c>
      <c r="Q4425" t="s">
        <v>994</v>
      </c>
      <c r="R4425" t="s">
        <v>7017</v>
      </c>
      <c r="S4425" t="s">
        <v>7018</v>
      </c>
      <c r="T4425" t="s">
        <v>7019</v>
      </c>
      <c r="U4425" t="s">
        <v>7020</v>
      </c>
      <c r="V4425" t="s">
        <v>7021</v>
      </c>
      <c r="W4425" t="s">
        <v>7022</v>
      </c>
      <c r="X4425" t="str">
        <f t="shared" si="69"/>
        <v>Inversión</v>
      </c>
      <c r="Y4425" t="s">
        <v>629</v>
      </c>
    </row>
    <row r="4426" spans="1:25" x14ac:dyDescent="0.2">
      <c r="A4426" t="s">
        <v>6654</v>
      </c>
      <c r="B4426" t="s">
        <v>4157</v>
      </c>
      <c r="C4426" t="s">
        <v>7023</v>
      </c>
      <c r="D4426" t="s">
        <v>583</v>
      </c>
      <c r="E4426" t="s">
        <v>584</v>
      </c>
      <c r="F4426" t="s">
        <v>5605</v>
      </c>
      <c r="G4426" t="s">
        <v>627</v>
      </c>
      <c r="H4426" t="s">
        <v>429</v>
      </c>
      <c r="I4426" t="s">
        <v>483</v>
      </c>
      <c r="J4426" t="s">
        <v>37</v>
      </c>
      <c r="K4426" t="s">
        <v>586</v>
      </c>
      <c r="L4426" t="s">
        <v>39</v>
      </c>
      <c r="M4426">
        <v>94213860</v>
      </c>
      <c r="N4426">
        <v>-21741660</v>
      </c>
      <c r="O4426">
        <v>72472200</v>
      </c>
      <c r="P4426">
        <v>0</v>
      </c>
      <c r="Q4426" t="s">
        <v>995</v>
      </c>
      <c r="R4426" t="s">
        <v>7024</v>
      </c>
      <c r="S4426" t="s">
        <v>7025</v>
      </c>
      <c r="T4426" t="s">
        <v>7026</v>
      </c>
      <c r="U4426" t="s">
        <v>9848</v>
      </c>
      <c r="V4426" t="s">
        <v>9849</v>
      </c>
      <c r="W4426" t="s">
        <v>588</v>
      </c>
      <c r="X4426" t="str">
        <f t="shared" si="69"/>
        <v>Inversión</v>
      </c>
      <c r="Y4426" t="s">
        <v>627</v>
      </c>
    </row>
    <row r="4427" spans="1:25" x14ac:dyDescent="0.2">
      <c r="A4427" t="s">
        <v>6781</v>
      </c>
      <c r="B4427" t="s">
        <v>4157</v>
      </c>
      <c r="C4427" t="s">
        <v>7027</v>
      </c>
      <c r="D4427" t="s">
        <v>583</v>
      </c>
      <c r="E4427" t="s">
        <v>584</v>
      </c>
      <c r="F4427" t="s">
        <v>5605</v>
      </c>
      <c r="G4427" t="s">
        <v>627</v>
      </c>
      <c r="H4427" t="s">
        <v>429</v>
      </c>
      <c r="I4427" t="s">
        <v>483</v>
      </c>
      <c r="J4427" t="s">
        <v>37</v>
      </c>
      <c r="K4427" t="s">
        <v>586</v>
      </c>
      <c r="L4427" t="s">
        <v>39</v>
      </c>
      <c r="M4427">
        <v>36335585</v>
      </c>
      <c r="N4427">
        <v>-8385135</v>
      </c>
      <c r="O4427">
        <v>27950450</v>
      </c>
      <c r="P4427">
        <v>0</v>
      </c>
      <c r="Q4427" t="s">
        <v>7028</v>
      </c>
      <c r="R4427" t="s">
        <v>7029</v>
      </c>
      <c r="S4427" t="s">
        <v>5810</v>
      </c>
      <c r="T4427" t="s">
        <v>7030</v>
      </c>
      <c r="U4427" t="s">
        <v>9850</v>
      </c>
      <c r="V4427" t="s">
        <v>9851</v>
      </c>
      <c r="W4427" t="s">
        <v>588</v>
      </c>
      <c r="X4427" t="str">
        <f t="shared" si="69"/>
        <v>Inversión</v>
      </c>
      <c r="Y4427" t="s">
        <v>627</v>
      </c>
    </row>
    <row r="4428" spans="1:25" x14ac:dyDescent="0.2">
      <c r="A4428" t="s">
        <v>6600</v>
      </c>
      <c r="B4428" t="s">
        <v>4157</v>
      </c>
      <c r="C4428" t="s">
        <v>7031</v>
      </c>
      <c r="D4428" t="s">
        <v>583</v>
      </c>
      <c r="E4428" t="s">
        <v>584</v>
      </c>
      <c r="F4428" t="s">
        <v>5605</v>
      </c>
      <c r="G4428" t="s">
        <v>627</v>
      </c>
      <c r="H4428" t="s">
        <v>429</v>
      </c>
      <c r="I4428" t="s">
        <v>483</v>
      </c>
      <c r="J4428" t="s">
        <v>37</v>
      </c>
      <c r="K4428" t="s">
        <v>586</v>
      </c>
      <c r="L4428" t="s">
        <v>39</v>
      </c>
      <c r="M4428">
        <v>30745495</v>
      </c>
      <c r="N4428">
        <v>0</v>
      </c>
      <c r="O4428">
        <v>30745495</v>
      </c>
      <c r="P4428">
        <v>0</v>
      </c>
      <c r="Q4428" t="s">
        <v>7032</v>
      </c>
      <c r="R4428" t="s">
        <v>7033</v>
      </c>
      <c r="S4428" t="s">
        <v>7034</v>
      </c>
      <c r="T4428" t="s">
        <v>7035</v>
      </c>
      <c r="U4428" t="s">
        <v>9852</v>
      </c>
      <c r="V4428" t="s">
        <v>9853</v>
      </c>
      <c r="W4428" t="s">
        <v>588</v>
      </c>
      <c r="X4428" t="str">
        <f t="shared" si="69"/>
        <v>Inversión</v>
      </c>
      <c r="Y4428" t="s">
        <v>627</v>
      </c>
    </row>
    <row r="4429" spans="1:25" x14ac:dyDescent="0.2">
      <c r="A4429" t="s">
        <v>5873</v>
      </c>
      <c r="B4429" t="s">
        <v>4157</v>
      </c>
      <c r="C4429" t="s">
        <v>7036</v>
      </c>
      <c r="D4429" t="s">
        <v>583</v>
      </c>
      <c r="E4429" t="s">
        <v>584</v>
      </c>
      <c r="F4429" t="s">
        <v>5605</v>
      </c>
      <c r="G4429" t="s">
        <v>627</v>
      </c>
      <c r="H4429" t="s">
        <v>429</v>
      </c>
      <c r="I4429" t="s">
        <v>483</v>
      </c>
      <c r="J4429" t="s">
        <v>37</v>
      </c>
      <c r="K4429" t="s">
        <v>586</v>
      </c>
      <c r="L4429" t="s">
        <v>39</v>
      </c>
      <c r="M4429">
        <v>14265201.5</v>
      </c>
      <c r="N4429">
        <v>-1296836.5</v>
      </c>
      <c r="O4429">
        <v>12968365</v>
      </c>
      <c r="P4429">
        <v>0</v>
      </c>
      <c r="Q4429" t="s">
        <v>7037</v>
      </c>
      <c r="R4429" t="s">
        <v>7038</v>
      </c>
      <c r="S4429" t="s">
        <v>7039</v>
      </c>
      <c r="T4429" t="s">
        <v>7040</v>
      </c>
      <c r="U4429" t="s">
        <v>9854</v>
      </c>
      <c r="V4429" t="s">
        <v>9855</v>
      </c>
      <c r="W4429" t="s">
        <v>588</v>
      </c>
      <c r="X4429" t="str">
        <f t="shared" si="69"/>
        <v>Inversión</v>
      </c>
      <c r="Y4429" t="s">
        <v>627</v>
      </c>
    </row>
    <row r="4430" spans="1:25" x14ac:dyDescent="0.2">
      <c r="A4430" t="s">
        <v>6679</v>
      </c>
      <c r="B4430" t="s">
        <v>3392</v>
      </c>
      <c r="C4430" t="s">
        <v>7041</v>
      </c>
      <c r="D4430" t="s">
        <v>583</v>
      </c>
      <c r="E4430" t="s">
        <v>584</v>
      </c>
      <c r="F4430" t="s">
        <v>3144</v>
      </c>
      <c r="G4430" t="s">
        <v>585</v>
      </c>
      <c r="H4430" t="s">
        <v>996</v>
      </c>
      <c r="I4430" t="s">
        <v>997</v>
      </c>
      <c r="J4430" t="s">
        <v>37</v>
      </c>
      <c r="K4430" t="s">
        <v>586</v>
      </c>
      <c r="L4430" t="s">
        <v>39</v>
      </c>
      <c r="M4430">
        <v>4130000</v>
      </c>
      <c r="N4430">
        <v>0</v>
      </c>
      <c r="O4430">
        <v>4130000</v>
      </c>
      <c r="P4430">
        <v>0</v>
      </c>
      <c r="Q4430" t="s">
        <v>998</v>
      </c>
      <c r="R4430" t="s">
        <v>7042</v>
      </c>
      <c r="S4430" t="s">
        <v>7043</v>
      </c>
      <c r="T4430" t="s">
        <v>7044</v>
      </c>
      <c r="U4430" t="s">
        <v>7045</v>
      </c>
      <c r="V4430" t="s">
        <v>7046</v>
      </c>
      <c r="W4430" t="s">
        <v>588</v>
      </c>
      <c r="X4430" t="str">
        <f t="shared" si="69"/>
        <v>Funcionamiento</v>
      </c>
      <c r="Y4430" t="s">
        <v>585</v>
      </c>
    </row>
    <row r="4431" spans="1:25" x14ac:dyDescent="0.2">
      <c r="A4431" t="s">
        <v>6312</v>
      </c>
      <c r="B4431" t="s">
        <v>3392</v>
      </c>
      <c r="C4431" t="s">
        <v>7047</v>
      </c>
      <c r="D4431" t="s">
        <v>583</v>
      </c>
      <c r="E4431" t="s">
        <v>584</v>
      </c>
      <c r="F4431" t="s">
        <v>3144</v>
      </c>
      <c r="G4431" t="s">
        <v>585</v>
      </c>
      <c r="H4431" t="s">
        <v>165</v>
      </c>
      <c r="I4431" t="s">
        <v>119</v>
      </c>
      <c r="J4431" t="s">
        <v>37</v>
      </c>
      <c r="K4431" t="s">
        <v>586</v>
      </c>
      <c r="L4431" t="s">
        <v>39</v>
      </c>
      <c r="M4431">
        <v>20580736</v>
      </c>
      <c r="N4431">
        <v>0</v>
      </c>
      <c r="O4431">
        <v>20580736</v>
      </c>
      <c r="P4431">
        <v>0</v>
      </c>
      <c r="Q4431" t="s">
        <v>999</v>
      </c>
      <c r="R4431" t="s">
        <v>7048</v>
      </c>
      <c r="S4431" t="s">
        <v>7049</v>
      </c>
      <c r="T4431" t="s">
        <v>588</v>
      </c>
      <c r="U4431" t="s">
        <v>7050</v>
      </c>
      <c r="V4431" t="s">
        <v>7051</v>
      </c>
      <c r="W4431" t="s">
        <v>588</v>
      </c>
      <c r="X4431" t="str">
        <f t="shared" si="69"/>
        <v>Funcionamiento</v>
      </c>
      <c r="Y4431" t="s">
        <v>585</v>
      </c>
    </row>
    <row r="4432" spans="1:25" x14ac:dyDescent="0.2">
      <c r="A4432" t="s">
        <v>6312</v>
      </c>
      <c r="B4432" t="s">
        <v>3392</v>
      </c>
      <c r="C4432" t="s">
        <v>7047</v>
      </c>
      <c r="D4432" t="s">
        <v>583</v>
      </c>
      <c r="E4432" t="s">
        <v>584</v>
      </c>
      <c r="F4432" t="s">
        <v>3144</v>
      </c>
      <c r="G4432" t="s">
        <v>585</v>
      </c>
      <c r="H4432" t="s">
        <v>181</v>
      </c>
      <c r="I4432" t="s">
        <v>135</v>
      </c>
      <c r="J4432" t="s">
        <v>37</v>
      </c>
      <c r="K4432" t="s">
        <v>586</v>
      </c>
      <c r="L4432" t="s">
        <v>39</v>
      </c>
      <c r="M4432">
        <v>14023876</v>
      </c>
      <c r="N4432">
        <v>0</v>
      </c>
      <c r="O4432">
        <v>14023876</v>
      </c>
      <c r="P4432">
        <v>0</v>
      </c>
      <c r="Q4432" t="s">
        <v>999</v>
      </c>
      <c r="R4432" t="s">
        <v>7048</v>
      </c>
      <c r="S4432" t="s">
        <v>7049</v>
      </c>
      <c r="T4432" t="s">
        <v>588</v>
      </c>
      <c r="U4432" t="s">
        <v>7050</v>
      </c>
      <c r="V4432" t="s">
        <v>7051</v>
      </c>
      <c r="W4432" t="s">
        <v>588</v>
      </c>
      <c r="X4432" t="str">
        <f t="shared" si="69"/>
        <v>Funcionamiento</v>
      </c>
      <c r="Y4432" t="s">
        <v>585</v>
      </c>
    </row>
    <row r="4433" spans="1:25" x14ac:dyDescent="0.2">
      <c r="A4433" t="s">
        <v>6312</v>
      </c>
      <c r="B4433" t="s">
        <v>3392</v>
      </c>
      <c r="C4433" t="s">
        <v>7047</v>
      </c>
      <c r="D4433" t="s">
        <v>583</v>
      </c>
      <c r="E4433" t="s">
        <v>584</v>
      </c>
      <c r="F4433" t="s">
        <v>3144</v>
      </c>
      <c r="G4433" t="s">
        <v>585</v>
      </c>
      <c r="H4433" t="s">
        <v>557</v>
      </c>
      <c r="I4433" t="s">
        <v>3221</v>
      </c>
      <c r="J4433" t="s">
        <v>37</v>
      </c>
      <c r="K4433" t="s">
        <v>586</v>
      </c>
      <c r="L4433" t="s">
        <v>39</v>
      </c>
      <c r="M4433">
        <v>11121944</v>
      </c>
      <c r="N4433">
        <v>0</v>
      </c>
      <c r="O4433">
        <v>11121944</v>
      </c>
      <c r="P4433">
        <v>0</v>
      </c>
      <c r="Q4433" t="s">
        <v>999</v>
      </c>
      <c r="R4433" t="s">
        <v>7048</v>
      </c>
      <c r="S4433" t="s">
        <v>7049</v>
      </c>
      <c r="T4433" t="s">
        <v>588</v>
      </c>
      <c r="U4433" t="s">
        <v>7050</v>
      </c>
      <c r="V4433" t="s">
        <v>7051</v>
      </c>
      <c r="W4433" t="s">
        <v>588</v>
      </c>
      <c r="X4433" t="str">
        <f t="shared" si="69"/>
        <v>Funcionamiento</v>
      </c>
      <c r="Y4433" t="s">
        <v>585</v>
      </c>
    </row>
    <row r="4434" spans="1:25" x14ac:dyDescent="0.2">
      <c r="A4434" t="s">
        <v>6312</v>
      </c>
      <c r="B4434" t="s">
        <v>3392</v>
      </c>
      <c r="C4434" t="s">
        <v>7047</v>
      </c>
      <c r="D4434" t="s">
        <v>583</v>
      </c>
      <c r="E4434" t="s">
        <v>584</v>
      </c>
      <c r="F4434" t="s">
        <v>3144</v>
      </c>
      <c r="G4434" t="s">
        <v>585</v>
      </c>
      <c r="H4434" t="s">
        <v>179</v>
      </c>
      <c r="I4434" t="s">
        <v>133</v>
      </c>
      <c r="J4434" t="s">
        <v>37</v>
      </c>
      <c r="K4434" t="s">
        <v>586</v>
      </c>
      <c r="L4434" t="s">
        <v>39</v>
      </c>
      <c r="M4434">
        <v>1165602</v>
      </c>
      <c r="N4434">
        <v>0</v>
      </c>
      <c r="O4434">
        <v>1165602</v>
      </c>
      <c r="P4434">
        <v>0</v>
      </c>
      <c r="Q4434" t="s">
        <v>999</v>
      </c>
      <c r="R4434" t="s">
        <v>7048</v>
      </c>
      <c r="S4434" t="s">
        <v>7049</v>
      </c>
      <c r="T4434" t="s">
        <v>588</v>
      </c>
      <c r="U4434" t="s">
        <v>7050</v>
      </c>
      <c r="V4434" t="s">
        <v>7051</v>
      </c>
      <c r="W4434" t="s">
        <v>588</v>
      </c>
      <c r="X4434" t="str">
        <f t="shared" si="69"/>
        <v>Funcionamiento</v>
      </c>
      <c r="Y4434" t="s">
        <v>585</v>
      </c>
    </row>
    <row r="4435" spans="1:25" x14ac:dyDescent="0.2">
      <c r="A4435" t="s">
        <v>6312</v>
      </c>
      <c r="B4435" t="s">
        <v>3392</v>
      </c>
      <c r="C4435" t="s">
        <v>7047</v>
      </c>
      <c r="D4435" t="s">
        <v>583</v>
      </c>
      <c r="E4435" t="s">
        <v>584</v>
      </c>
      <c r="F4435" t="s">
        <v>3144</v>
      </c>
      <c r="G4435" t="s">
        <v>585</v>
      </c>
      <c r="H4435" t="s">
        <v>168</v>
      </c>
      <c r="I4435" t="s">
        <v>122</v>
      </c>
      <c r="J4435" t="s">
        <v>37</v>
      </c>
      <c r="K4435" t="s">
        <v>586</v>
      </c>
      <c r="L4435" t="s">
        <v>39</v>
      </c>
      <c r="M4435">
        <v>15150338</v>
      </c>
      <c r="N4435">
        <v>0</v>
      </c>
      <c r="O4435">
        <v>15150338</v>
      </c>
      <c r="P4435">
        <v>0</v>
      </c>
      <c r="Q4435" t="s">
        <v>999</v>
      </c>
      <c r="R4435" t="s">
        <v>7048</v>
      </c>
      <c r="S4435" t="s">
        <v>7049</v>
      </c>
      <c r="T4435" t="s">
        <v>588</v>
      </c>
      <c r="U4435" t="s">
        <v>7050</v>
      </c>
      <c r="V4435" t="s">
        <v>7051</v>
      </c>
      <c r="W4435" t="s">
        <v>588</v>
      </c>
      <c r="X4435" t="str">
        <f t="shared" si="69"/>
        <v>Funcionamiento</v>
      </c>
      <c r="Y4435" t="s">
        <v>585</v>
      </c>
    </row>
    <row r="4436" spans="1:25" x14ac:dyDescent="0.2">
      <c r="A4436" t="s">
        <v>6312</v>
      </c>
      <c r="B4436" t="s">
        <v>3392</v>
      </c>
      <c r="C4436" t="s">
        <v>7047</v>
      </c>
      <c r="D4436" t="s">
        <v>583</v>
      </c>
      <c r="E4436" t="s">
        <v>584</v>
      </c>
      <c r="F4436" t="s">
        <v>3144</v>
      </c>
      <c r="G4436" t="s">
        <v>585</v>
      </c>
      <c r="H4436" t="s">
        <v>169</v>
      </c>
      <c r="I4436" t="s">
        <v>123</v>
      </c>
      <c r="J4436" t="s">
        <v>37</v>
      </c>
      <c r="K4436" t="s">
        <v>586</v>
      </c>
      <c r="L4436" t="s">
        <v>39</v>
      </c>
      <c r="M4436">
        <v>30321219</v>
      </c>
      <c r="N4436">
        <v>0</v>
      </c>
      <c r="O4436">
        <v>30321219</v>
      </c>
      <c r="P4436">
        <v>0</v>
      </c>
      <c r="Q4436" t="s">
        <v>999</v>
      </c>
      <c r="R4436" t="s">
        <v>7048</v>
      </c>
      <c r="S4436" t="s">
        <v>7049</v>
      </c>
      <c r="T4436" t="s">
        <v>588</v>
      </c>
      <c r="U4436" t="s">
        <v>7050</v>
      </c>
      <c r="V4436" t="s">
        <v>7051</v>
      </c>
      <c r="W4436" t="s">
        <v>588</v>
      </c>
      <c r="X4436" t="str">
        <f t="shared" si="69"/>
        <v>Funcionamiento</v>
      </c>
      <c r="Y4436" t="s">
        <v>585</v>
      </c>
    </row>
    <row r="4437" spans="1:25" x14ac:dyDescent="0.2">
      <c r="A4437" t="s">
        <v>6312</v>
      </c>
      <c r="B4437" t="s">
        <v>3392</v>
      </c>
      <c r="C4437" t="s">
        <v>7047</v>
      </c>
      <c r="D4437" t="s">
        <v>583</v>
      </c>
      <c r="E4437" t="s">
        <v>584</v>
      </c>
      <c r="F4437" t="s">
        <v>3144</v>
      </c>
      <c r="G4437" t="s">
        <v>585</v>
      </c>
      <c r="H4437" t="s">
        <v>182</v>
      </c>
      <c r="I4437" t="s">
        <v>136</v>
      </c>
      <c r="J4437" t="s">
        <v>37</v>
      </c>
      <c r="K4437" t="s">
        <v>586</v>
      </c>
      <c r="L4437" t="s">
        <v>39</v>
      </c>
      <c r="M4437">
        <v>19790099</v>
      </c>
      <c r="N4437">
        <v>0</v>
      </c>
      <c r="O4437">
        <v>19790099</v>
      </c>
      <c r="P4437">
        <v>0</v>
      </c>
      <c r="Q4437" t="s">
        <v>999</v>
      </c>
      <c r="R4437" t="s">
        <v>7048</v>
      </c>
      <c r="S4437" t="s">
        <v>7049</v>
      </c>
      <c r="T4437" t="s">
        <v>588</v>
      </c>
      <c r="U4437" t="s">
        <v>7050</v>
      </c>
      <c r="V4437" t="s">
        <v>7051</v>
      </c>
      <c r="W4437" t="s">
        <v>588</v>
      </c>
      <c r="X4437" t="str">
        <f t="shared" si="69"/>
        <v>Funcionamiento</v>
      </c>
      <c r="Y4437" t="s">
        <v>585</v>
      </c>
    </row>
    <row r="4438" spans="1:25" x14ac:dyDescent="0.2">
      <c r="A4438" t="s">
        <v>6312</v>
      </c>
      <c r="B4438" t="s">
        <v>3392</v>
      </c>
      <c r="C4438" t="s">
        <v>7047</v>
      </c>
      <c r="D4438" t="s">
        <v>583</v>
      </c>
      <c r="E4438" t="s">
        <v>584</v>
      </c>
      <c r="F4438" t="s">
        <v>3144</v>
      </c>
      <c r="G4438" t="s">
        <v>585</v>
      </c>
      <c r="H4438" t="s">
        <v>171</v>
      </c>
      <c r="I4438" t="s">
        <v>125</v>
      </c>
      <c r="J4438" t="s">
        <v>37</v>
      </c>
      <c r="K4438" t="s">
        <v>586</v>
      </c>
      <c r="L4438" t="s">
        <v>39</v>
      </c>
      <c r="M4438">
        <v>24869619</v>
      </c>
      <c r="N4438">
        <v>0</v>
      </c>
      <c r="O4438">
        <v>24869619</v>
      </c>
      <c r="P4438">
        <v>0</v>
      </c>
      <c r="Q4438" t="s">
        <v>999</v>
      </c>
      <c r="R4438" t="s">
        <v>7048</v>
      </c>
      <c r="S4438" t="s">
        <v>7049</v>
      </c>
      <c r="T4438" t="s">
        <v>588</v>
      </c>
      <c r="U4438" t="s">
        <v>7050</v>
      </c>
      <c r="V4438" t="s">
        <v>7051</v>
      </c>
      <c r="W4438" t="s">
        <v>588</v>
      </c>
      <c r="X4438" t="str">
        <f t="shared" si="69"/>
        <v>Funcionamiento</v>
      </c>
      <c r="Y4438" t="s">
        <v>585</v>
      </c>
    </row>
    <row r="4439" spans="1:25" x14ac:dyDescent="0.2">
      <c r="A4439" t="s">
        <v>6312</v>
      </c>
      <c r="B4439" t="s">
        <v>3392</v>
      </c>
      <c r="C4439" t="s">
        <v>7047</v>
      </c>
      <c r="D4439" t="s">
        <v>583</v>
      </c>
      <c r="E4439" t="s">
        <v>584</v>
      </c>
      <c r="F4439" t="s">
        <v>3144</v>
      </c>
      <c r="G4439" t="s">
        <v>585</v>
      </c>
      <c r="H4439" t="s">
        <v>178</v>
      </c>
      <c r="I4439" t="s">
        <v>132</v>
      </c>
      <c r="J4439" t="s">
        <v>37</v>
      </c>
      <c r="K4439" t="s">
        <v>586</v>
      </c>
      <c r="L4439" t="s">
        <v>39</v>
      </c>
      <c r="M4439">
        <v>29326431</v>
      </c>
      <c r="N4439">
        <v>0</v>
      </c>
      <c r="O4439">
        <v>29326431</v>
      </c>
      <c r="P4439">
        <v>0</v>
      </c>
      <c r="Q4439" t="s">
        <v>999</v>
      </c>
      <c r="R4439" t="s">
        <v>7048</v>
      </c>
      <c r="S4439" t="s">
        <v>7049</v>
      </c>
      <c r="T4439" t="s">
        <v>588</v>
      </c>
      <c r="U4439" t="s">
        <v>7050</v>
      </c>
      <c r="V4439" t="s">
        <v>7051</v>
      </c>
      <c r="W4439" t="s">
        <v>588</v>
      </c>
      <c r="X4439" t="str">
        <f t="shared" si="69"/>
        <v>Funcionamiento</v>
      </c>
      <c r="Y4439" t="s">
        <v>585</v>
      </c>
    </row>
    <row r="4440" spans="1:25" x14ac:dyDescent="0.2">
      <c r="A4440" t="s">
        <v>6312</v>
      </c>
      <c r="B4440" t="s">
        <v>3392</v>
      </c>
      <c r="C4440" t="s">
        <v>7047</v>
      </c>
      <c r="D4440" t="s">
        <v>583</v>
      </c>
      <c r="E4440" t="s">
        <v>584</v>
      </c>
      <c r="F4440" t="s">
        <v>3144</v>
      </c>
      <c r="G4440" t="s">
        <v>585</v>
      </c>
      <c r="H4440" t="s">
        <v>192</v>
      </c>
      <c r="I4440" t="s">
        <v>147</v>
      </c>
      <c r="J4440" t="s">
        <v>37</v>
      </c>
      <c r="K4440" t="s">
        <v>586</v>
      </c>
      <c r="L4440" t="s">
        <v>39</v>
      </c>
      <c r="M4440">
        <v>1315849</v>
      </c>
      <c r="N4440">
        <v>0</v>
      </c>
      <c r="O4440">
        <v>1315849</v>
      </c>
      <c r="P4440">
        <v>0</v>
      </c>
      <c r="Q4440" t="s">
        <v>999</v>
      </c>
      <c r="R4440" t="s">
        <v>7048</v>
      </c>
      <c r="S4440" t="s">
        <v>7049</v>
      </c>
      <c r="T4440" t="s">
        <v>588</v>
      </c>
      <c r="U4440" t="s">
        <v>7050</v>
      </c>
      <c r="V4440" t="s">
        <v>7051</v>
      </c>
      <c r="W4440" t="s">
        <v>588</v>
      </c>
      <c r="X4440" t="str">
        <f t="shared" si="69"/>
        <v>Funcionamiento</v>
      </c>
      <c r="Y4440" t="s">
        <v>585</v>
      </c>
    </row>
    <row r="4441" spans="1:25" x14ac:dyDescent="0.2">
      <c r="A4441" t="s">
        <v>6312</v>
      </c>
      <c r="B4441" t="s">
        <v>3392</v>
      </c>
      <c r="C4441" t="s">
        <v>7047</v>
      </c>
      <c r="D4441" t="s">
        <v>583</v>
      </c>
      <c r="E4441" t="s">
        <v>584</v>
      </c>
      <c r="F4441" t="s">
        <v>3144</v>
      </c>
      <c r="G4441" t="s">
        <v>585</v>
      </c>
      <c r="H4441" t="s">
        <v>193</v>
      </c>
      <c r="I4441" t="s">
        <v>148</v>
      </c>
      <c r="J4441" t="s">
        <v>37</v>
      </c>
      <c r="K4441" t="s">
        <v>586</v>
      </c>
      <c r="L4441" t="s">
        <v>39</v>
      </c>
      <c r="M4441">
        <v>5097451</v>
      </c>
      <c r="N4441">
        <v>-145598</v>
      </c>
      <c r="O4441">
        <v>4951853</v>
      </c>
      <c r="P4441">
        <v>0</v>
      </c>
      <c r="Q4441" t="s">
        <v>999</v>
      </c>
      <c r="R4441" t="s">
        <v>7048</v>
      </c>
      <c r="S4441" t="s">
        <v>7049</v>
      </c>
      <c r="T4441" t="s">
        <v>588</v>
      </c>
      <c r="U4441" t="s">
        <v>7050</v>
      </c>
      <c r="V4441" t="s">
        <v>7051</v>
      </c>
      <c r="W4441" t="s">
        <v>588</v>
      </c>
      <c r="X4441" t="str">
        <f t="shared" si="69"/>
        <v>Funcionamiento</v>
      </c>
      <c r="Y4441" t="s">
        <v>585</v>
      </c>
    </row>
    <row r="4442" spans="1:25" x14ac:dyDescent="0.2">
      <c r="A4442" t="s">
        <v>6312</v>
      </c>
      <c r="B4442" t="s">
        <v>3392</v>
      </c>
      <c r="C4442" t="s">
        <v>7047</v>
      </c>
      <c r="D4442" t="s">
        <v>583</v>
      </c>
      <c r="E4442" t="s">
        <v>584</v>
      </c>
      <c r="F4442" t="s">
        <v>3144</v>
      </c>
      <c r="G4442" t="s">
        <v>585</v>
      </c>
      <c r="H4442" t="s">
        <v>180</v>
      </c>
      <c r="I4442" t="s">
        <v>134</v>
      </c>
      <c r="J4442" t="s">
        <v>37</v>
      </c>
      <c r="K4442" t="s">
        <v>586</v>
      </c>
      <c r="L4442" t="s">
        <v>39</v>
      </c>
      <c r="M4442">
        <v>2335401</v>
      </c>
      <c r="N4442">
        <v>0</v>
      </c>
      <c r="O4442">
        <v>2335401</v>
      </c>
      <c r="P4442">
        <v>0</v>
      </c>
      <c r="Q4442" t="s">
        <v>999</v>
      </c>
      <c r="R4442" t="s">
        <v>7048</v>
      </c>
      <c r="S4442" t="s">
        <v>7049</v>
      </c>
      <c r="T4442" t="s">
        <v>588</v>
      </c>
      <c r="U4442" t="s">
        <v>7050</v>
      </c>
      <c r="V4442" t="s">
        <v>7051</v>
      </c>
      <c r="W4442" t="s">
        <v>588</v>
      </c>
      <c r="X4442" t="str">
        <f t="shared" si="69"/>
        <v>Funcionamiento</v>
      </c>
      <c r="Y4442" t="s">
        <v>585</v>
      </c>
    </row>
    <row r="4443" spans="1:25" x14ac:dyDescent="0.2">
      <c r="A4443" t="s">
        <v>6312</v>
      </c>
      <c r="B4443" t="s">
        <v>3392</v>
      </c>
      <c r="C4443" t="s">
        <v>7047</v>
      </c>
      <c r="D4443" t="s">
        <v>583</v>
      </c>
      <c r="E4443" t="s">
        <v>584</v>
      </c>
      <c r="F4443" t="s">
        <v>3144</v>
      </c>
      <c r="G4443" t="s">
        <v>585</v>
      </c>
      <c r="H4443" t="s">
        <v>164</v>
      </c>
      <c r="I4443" t="s">
        <v>118</v>
      </c>
      <c r="J4443" t="s">
        <v>37</v>
      </c>
      <c r="K4443" t="s">
        <v>586</v>
      </c>
      <c r="L4443" t="s">
        <v>39</v>
      </c>
      <c r="M4443">
        <v>824817433</v>
      </c>
      <c r="N4443">
        <v>145598</v>
      </c>
      <c r="O4443">
        <v>824963031</v>
      </c>
      <c r="P4443">
        <v>0</v>
      </c>
      <c r="Q4443" t="s">
        <v>999</v>
      </c>
      <c r="R4443" t="s">
        <v>7048</v>
      </c>
      <c r="S4443" t="s">
        <v>7049</v>
      </c>
      <c r="T4443" t="s">
        <v>588</v>
      </c>
      <c r="U4443" t="s">
        <v>7050</v>
      </c>
      <c r="V4443" t="s">
        <v>7051</v>
      </c>
      <c r="W4443" t="s">
        <v>588</v>
      </c>
      <c r="X4443" t="str">
        <f t="shared" si="69"/>
        <v>Funcionamiento</v>
      </c>
      <c r="Y4443" t="s">
        <v>585</v>
      </c>
    </row>
    <row r="4444" spans="1:25" x14ac:dyDescent="0.2">
      <c r="A4444" t="s">
        <v>6312</v>
      </c>
      <c r="B4444" t="s">
        <v>3392</v>
      </c>
      <c r="C4444" t="s">
        <v>7047</v>
      </c>
      <c r="D4444" t="s">
        <v>583</v>
      </c>
      <c r="E4444" t="s">
        <v>584</v>
      </c>
      <c r="F4444" t="s">
        <v>3144</v>
      </c>
      <c r="G4444" t="s">
        <v>585</v>
      </c>
      <c r="H4444" t="s">
        <v>166</v>
      </c>
      <c r="I4444" t="s">
        <v>120</v>
      </c>
      <c r="J4444" t="s">
        <v>37</v>
      </c>
      <c r="K4444" t="s">
        <v>586</v>
      </c>
      <c r="L4444" t="s">
        <v>39</v>
      </c>
      <c r="M4444">
        <v>9773782</v>
      </c>
      <c r="N4444">
        <v>0</v>
      </c>
      <c r="O4444">
        <v>9773782</v>
      </c>
      <c r="P4444">
        <v>0</v>
      </c>
      <c r="Q4444" t="s">
        <v>999</v>
      </c>
      <c r="R4444" t="s">
        <v>7048</v>
      </c>
      <c r="S4444" t="s">
        <v>7049</v>
      </c>
      <c r="T4444" t="s">
        <v>588</v>
      </c>
      <c r="U4444" t="s">
        <v>7050</v>
      </c>
      <c r="V4444" t="s">
        <v>7051</v>
      </c>
      <c r="W4444" t="s">
        <v>588</v>
      </c>
      <c r="X4444" t="str">
        <f t="shared" si="69"/>
        <v>Funcionamiento</v>
      </c>
      <c r="Y4444" t="s">
        <v>585</v>
      </c>
    </row>
    <row r="4445" spans="1:25" x14ac:dyDescent="0.2">
      <c r="A4445" t="s">
        <v>6312</v>
      </c>
      <c r="B4445" t="s">
        <v>3392</v>
      </c>
      <c r="C4445" t="s">
        <v>7047</v>
      </c>
      <c r="D4445" t="s">
        <v>583</v>
      </c>
      <c r="E4445" t="s">
        <v>584</v>
      </c>
      <c r="F4445" t="s">
        <v>3144</v>
      </c>
      <c r="G4445" t="s">
        <v>585</v>
      </c>
      <c r="H4445" t="s">
        <v>559</v>
      </c>
      <c r="I4445" t="s">
        <v>561</v>
      </c>
      <c r="J4445" t="s">
        <v>37</v>
      </c>
      <c r="K4445" t="s">
        <v>586</v>
      </c>
      <c r="L4445" t="s">
        <v>39</v>
      </c>
      <c r="M4445">
        <v>22990678</v>
      </c>
      <c r="N4445">
        <v>0</v>
      </c>
      <c r="O4445">
        <v>22990678</v>
      </c>
      <c r="P4445">
        <v>0</v>
      </c>
      <c r="Q4445" t="s">
        <v>999</v>
      </c>
      <c r="R4445" t="s">
        <v>7048</v>
      </c>
      <c r="S4445" t="s">
        <v>7049</v>
      </c>
      <c r="T4445" t="s">
        <v>588</v>
      </c>
      <c r="U4445" t="s">
        <v>7050</v>
      </c>
      <c r="V4445" t="s">
        <v>7051</v>
      </c>
      <c r="W4445" t="s">
        <v>588</v>
      </c>
      <c r="X4445" t="str">
        <f t="shared" si="69"/>
        <v>Funcionamiento</v>
      </c>
      <c r="Y4445" t="s">
        <v>585</v>
      </c>
    </row>
    <row r="4446" spans="1:25" x14ac:dyDescent="0.2">
      <c r="A4446" t="s">
        <v>5882</v>
      </c>
      <c r="B4446" t="s">
        <v>3392</v>
      </c>
      <c r="C4446" t="s">
        <v>7052</v>
      </c>
      <c r="D4446" t="s">
        <v>583</v>
      </c>
      <c r="E4446" t="s">
        <v>584</v>
      </c>
      <c r="F4446" t="s">
        <v>3144</v>
      </c>
      <c r="G4446" t="s">
        <v>585</v>
      </c>
      <c r="H4446" t="s">
        <v>173</v>
      </c>
      <c r="I4446" t="s">
        <v>127</v>
      </c>
      <c r="J4446" t="s">
        <v>37</v>
      </c>
      <c r="K4446" t="s">
        <v>586</v>
      </c>
      <c r="L4446" t="s">
        <v>39</v>
      </c>
      <c r="M4446">
        <v>80924500</v>
      </c>
      <c r="N4446">
        <v>0</v>
      </c>
      <c r="O4446">
        <v>80924500</v>
      </c>
      <c r="P4446">
        <v>0</v>
      </c>
      <c r="Q4446" t="s">
        <v>1000</v>
      </c>
      <c r="R4446" t="s">
        <v>6755</v>
      </c>
      <c r="S4446" t="s">
        <v>7053</v>
      </c>
      <c r="T4446" t="s">
        <v>588</v>
      </c>
      <c r="U4446" t="s">
        <v>7054</v>
      </c>
      <c r="V4446" t="s">
        <v>7055</v>
      </c>
      <c r="W4446" t="s">
        <v>588</v>
      </c>
      <c r="X4446" t="str">
        <f t="shared" si="69"/>
        <v>Funcionamiento</v>
      </c>
      <c r="Y4446" t="s">
        <v>585</v>
      </c>
    </row>
    <row r="4447" spans="1:25" x14ac:dyDescent="0.2">
      <c r="A4447" t="s">
        <v>5882</v>
      </c>
      <c r="B4447" t="s">
        <v>3392</v>
      </c>
      <c r="C4447" t="s">
        <v>7052</v>
      </c>
      <c r="D4447" t="s">
        <v>583</v>
      </c>
      <c r="E4447" t="s">
        <v>584</v>
      </c>
      <c r="F4447" t="s">
        <v>3144</v>
      </c>
      <c r="G4447" t="s">
        <v>585</v>
      </c>
      <c r="H4447" t="s">
        <v>175</v>
      </c>
      <c r="I4447" t="s">
        <v>129</v>
      </c>
      <c r="J4447" t="s">
        <v>37</v>
      </c>
      <c r="K4447" t="s">
        <v>586</v>
      </c>
      <c r="L4447" t="s">
        <v>39</v>
      </c>
      <c r="M4447">
        <v>8819000</v>
      </c>
      <c r="N4447">
        <v>0</v>
      </c>
      <c r="O4447">
        <v>8819000</v>
      </c>
      <c r="P4447">
        <v>0</v>
      </c>
      <c r="Q4447" t="s">
        <v>1000</v>
      </c>
      <c r="R4447" t="s">
        <v>6755</v>
      </c>
      <c r="S4447" t="s">
        <v>7053</v>
      </c>
      <c r="T4447" t="s">
        <v>588</v>
      </c>
      <c r="U4447" t="s">
        <v>7054</v>
      </c>
      <c r="V4447" t="s">
        <v>7055</v>
      </c>
      <c r="W4447" t="s">
        <v>588</v>
      </c>
      <c r="X4447" t="str">
        <f t="shared" si="69"/>
        <v>Funcionamiento</v>
      </c>
      <c r="Y4447" t="s">
        <v>585</v>
      </c>
    </row>
    <row r="4448" spans="1:25" x14ac:dyDescent="0.2">
      <c r="A4448" t="s">
        <v>5882</v>
      </c>
      <c r="B4448" t="s">
        <v>3392</v>
      </c>
      <c r="C4448" t="s">
        <v>7052</v>
      </c>
      <c r="D4448" t="s">
        <v>583</v>
      </c>
      <c r="E4448" t="s">
        <v>584</v>
      </c>
      <c r="F4448" t="s">
        <v>3144</v>
      </c>
      <c r="G4448" t="s">
        <v>585</v>
      </c>
      <c r="H4448" t="s">
        <v>176</v>
      </c>
      <c r="I4448" t="s">
        <v>130</v>
      </c>
      <c r="J4448" t="s">
        <v>37</v>
      </c>
      <c r="K4448" t="s">
        <v>586</v>
      </c>
      <c r="L4448" t="s">
        <v>39</v>
      </c>
      <c r="M4448">
        <v>57880100</v>
      </c>
      <c r="N4448">
        <v>0</v>
      </c>
      <c r="O4448">
        <v>57880100</v>
      </c>
      <c r="P4448">
        <v>0</v>
      </c>
      <c r="Q4448" t="s">
        <v>1000</v>
      </c>
      <c r="R4448" t="s">
        <v>6755</v>
      </c>
      <c r="S4448" t="s">
        <v>7053</v>
      </c>
      <c r="T4448" t="s">
        <v>588</v>
      </c>
      <c r="U4448" t="s">
        <v>7054</v>
      </c>
      <c r="V4448" t="s">
        <v>7055</v>
      </c>
      <c r="W4448" t="s">
        <v>588</v>
      </c>
      <c r="X4448" t="str">
        <f t="shared" si="69"/>
        <v>Funcionamiento</v>
      </c>
      <c r="Y4448" t="s">
        <v>585</v>
      </c>
    </row>
    <row r="4449" spans="1:25" x14ac:dyDescent="0.2">
      <c r="A4449" t="s">
        <v>5882</v>
      </c>
      <c r="B4449" t="s">
        <v>3392</v>
      </c>
      <c r="C4449" t="s">
        <v>7052</v>
      </c>
      <c r="D4449" t="s">
        <v>583</v>
      </c>
      <c r="E4449" t="s">
        <v>584</v>
      </c>
      <c r="F4449" t="s">
        <v>3144</v>
      </c>
      <c r="G4449" t="s">
        <v>585</v>
      </c>
      <c r="H4449" t="s">
        <v>177</v>
      </c>
      <c r="I4449" t="s">
        <v>131</v>
      </c>
      <c r="J4449" t="s">
        <v>37</v>
      </c>
      <c r="K4449" t="s">
        <v>586</v>
      </c>
      <c r="L4449" t="s">
        <v>39</v>
      </c>
      <c r="M4449">
        <v>38595000</v>
      </c>
      <c r="N4449">
        <v>0</v>
      </c>
      <c r="O4449">
        <v>38595000</v>
      </c>
      <c r="P4449">
        <v>0</v>
      </c>
      <c r="Q4449" t="s">
        <v>1000</v>
      </c>
      <c r="R4449" t="s">
        <v>6755</v>
      </c>
      <c r="S4449" t="s">
        <v>7053</v>
      </c>
      <c r="T4449" t="s">
        <v>588</v>
      </c>
      <c r="U4449" t="s">
        <v>7054</v>
      </c>
      <c r="V4449" t="s">
        <v>7055</v>
      </c>
      <c r="W4449" t="s">
        <v>588</v>
      </c>
      <c r="X4449" t="str">
        <f t="shared" si="69"/>
        <v>Funcionamiento</v>
      </c>
      <c r="Y4449" t="s">
        <v>585</v>
      </c>
    </row>
    <row r="4450" spans="1:25" x14ac:dyDescent="0.2">
      <c r="A4450" t="s">
        <v>5882</v>
      </c>
      <c r="B4450" t="s">
        <v>3392</v>
      </c>
      <c r="C4450" t="s">
        <v>7052</v>
      </c>
      <c r="D4450" t="s">
        <v>583</v>
      </c>
      <c r="E4450" t="s">
        <v>584</v>
      </c>
      <c r="F4450" t="s">
        <v>3144</v>
      </c>
      <c r="G4450" t="s">
        <v>585</v>
      </c>
      <c r="H4450" t="s">
        <v>174</v>
      </c>
      <c r="I4450" t="s">
        <v>128</v>
      </c>
      <c r="J4450" t="s">
        <v>37</v>
      </c>
      <c r="K4450" t="s">
        <v>586</v>
      </c>
      <c r="L4450" t="s">
        <v>39</v>
      </c>
      <c r="M4450">
        <v>77165700</v>
      </c>
      <c r="N4450">
        <v>0</v>
      </c>
      <c r="O4450">
        <v>77165700</v>
      </c>
      <c r="P4450">
        <v>0</v>
      </c>
      <c r="Q4450" t="s">
        <v>1000</v>
      </c>
      <c r="R4450" t="s">
        <v>6755</v>
      </c>
      <c r="S4450" t="s">
        <v>7053</v>
      </c>
      <c r="T4450" t="s">
        <v>588</v>
      </c>
      <c r="U4450" t="s">
        <v>7054</v>
      </c>
      <c r="V4450" t="s">
        <v>7055</v>
      </c>
      <c r="W4450" t="s">
        <v>588</v>
      </c>
      <c r="X4450" t="str">
        <f t="shared" si="69"/>
        <v>Funcionamiento</v>
      </c>
      <c r="Y4450" t="s">
        <v>585</v>
      </c>
    </row>
    <row r="4451" spans="1:25" x14ac:dyDescent="0.2">
      <c r="A4451" t="s">
        <v>5882</v>
      </c>
      <c r="B4451" t="s">
        <v>3392</v>
      </c>
      <c r="C4451" t="s">
        <v>7052</v>
      </c>
      <c r="D4451" t="s">
        <v>583</v>
      </c>
      <c r="E4451" t="s">
        <v>584</v>
      </c>
      <c r="F4451" t="s">
        <v>3144</v>
      </c>
      <c r="G4451" t="s">
        <v>585</v>
      </c>
      <c r="H4451" t="s">
        <v>172</v>
      </c>
      <c r="I4451" t="s">
        <v>126</v>
      </c>
      <c r="J4451" t="s">
        <v>37</v>
      </c>
      <c r="K4451" t="s">
        <v>586</v>
      </c>
      <c r="L4451" t="s">
        <v>39</v>
      </c>
      <c r="M4451">
        <v>114241600</v>
      </c>
      <c r="N4451">
        <v>0</v>
      </c>
      <c r="O4451">
        <v>114241600</v>
      </c>
      <c r="P4451">
        <v>0</v>
      </c>
      <c r="Q4451" t="s">
        <v>1000</v>
      </c>
      <c r="R4451" t="s">
        <v>6755</v>
      </c>
      <c r="S4451" t="s">
        <v>7053</v>
      </c>
      <c r="T4451" t="s">
        <v>588</v>
      </c>
      <c r="U4451" t="s">
        <v>7054</v>
      </c>
      <c r="V4451" t="s">
        <v>7055</v>
      </c>
      <c r="W4451" t="s">
        <v>588</v>
      </c>
      <c r="X4451" t="str">
        <f t="shared" si="69"/>
        <v>Funcionamiento</v>
      </c>
      <c r="Y4451" t="s">
        <v>585</v>
      </c>
    </row>
    <row r="4452" spans="1:25" x14ac:dyDescent="0.2">
      <c r="A4452" t="s">
        <v>5886</v>
      </c>
      <c r="B4452" t="s">
        <v>3392</v>
      </c>
      <c r="C4452" t="s">
        <v>7056</v>
      </c>
      <c r="D4452" t="s">
        <v>583</v>
      </c>
      <c r="E4452" t="s">
        <v>584</v>
      </c>
      <c r="F4452" t="s">
        <v>3144</v>
      </c>
      <c r="G4452" t="s">
        <v>585</v>
      </c>
      <c r="H4452" t="s">
        <v>200</v>
      </c>
      <c r="I4452" t="s">
        <v>161</v>
      </c>
      <c r="J4452" t="s">
        <v>37</v>
      </c>
      <c r="K4452" t="s">
        <v>586</v>
      </c>
      <c r="L4452" t="s">
        <v>39</v>
      </c>
      <c r="M4452">
        <v>4010820</v>
      </c>
      <c r="N4452">
        <v>-1489220</v>
      </c>
      <c r="O4452">
        <v>2521600</v>
      </c>
      <c r="P4452">
        <v>0</v>
      </c>
      <c r="Q4452" t="s">
        <v>1001</v>
      </c>
      <c r="R4452" t="s">
        <v>7057</v>
      </c>
      <c r="S4452" t="s">
        <v>7058</v>
      </c>
      <c r="T4452" t="s">
        <v>7059</v>
      </c>
      <c r="U4452" t="s">
        <v>8527</v>
      </c>
      <c r="V4452" t="s">
        <v>8528</v>
      </c>
      <c r="W4452" t="s">
        <v>588</v>
      </c>
      <c r="X4452" t="str">
        <f t="shared" si="69"/>
        <v>Inversión</v>
      </c>
      <c r="Y4452" t="s">
        <v>585</v>
      </c>
    </row>
    <row r="4453" spans="1:25" x14ac:dyDescent="0.2">
      <c r="A4453" t="s">
        <v>3694</v>
      </c>
      <c r="B4453" t="s">
        <v>3392</v>
      </c>
      <c r="C4453" t="s">
        <v>7060</v>
      </c>
      <c r="D4453" t="s">
        <v>583</v>
      </c>
      <c r="E4453" t="s">
        <v>602</v>
      </c>
      <c r="F4453" t="s">
        <v>3144</v>
      </c>
      <c r="G4453" t="s">
        <v>585</v>
      </c>
      <c r="H4453" t="s">
        <v>200</v>
      </c>
      <c r="I4453" t="s">
        <v>161</v>
      </c>
      <c r="J4453" t="s">
        <v>37</v>
      </c>
      <c r="K4453" t="s">
        <v>586</v>
      </c>
      <c r="L4453" t="s">
        <v>39</v>
      </c>
      <c r="M4453">
        <v>2530000</v>
      </c>
      <c r="N4453">
        <v>-2530000</v>
      </c>
      <c r="O4453">
        <v>0</v>
      </c>
      <c r="P4453">
        <v>0</v>
      </c>
      <c r="Q4453" t="s">
        <v>1002</v>
      </c>
      <c r="R4453" t="s">
        <v>7061</v>
      </c>
      <c r="S4453" t="s">
        <v>588</v>
      </c>
      <c r="T4453" t="s">
        <v>588</v>
      </c>
      <c r="U4453" t="s">
        <v>588</v>
      </c>
      <c r="V4453" t="s">
        <v>588</v>
      </c>
      <c r="W4453" t="s">
        <v>588</v>
      </c>
      <c r="X4453" t="str">
        <f t="shared" si="69"/>
        <v>Inversión</v>
      </c>
      <c r="Y4453" t="s">
        <v>585</v>
      </c>
    </row>
    <row r="4454" spans="1:25" x14ac:dyDescent="0.2">
      <c r="A4454" t="s">
        <v>6383</v>
      </c>
      <c r="B4454" t="s">
        <v>4661</v>
      </c>
      <c r="C4454" t="s">
        <v>7062</v>
      </c>
      <c r="D4454" t="s">
        <v>583</v>
      </c>
      <c r="E4454" t="s">
        <v>584</v>
      </c>
      <c r="F4454" t="s">
        <v>3740</v>
      </c>
      <c r="G4454" t="s">
        <v>629</v>
      </c>
      <c r="H4454" t="s">
        <v>196</v>
      </c>
      <c r="I4454" t="s">
        <v>153</v>
      </c>
      <c r="J4454" t="s">
        <v>37</v>
      </c>
      <c r="K4454" t="s">
        <v>586</v>
      </c>
      <c r="L4454" t="s">
        <v>39</v>
      </c>
      <c r="M4454">
        <v>3000000</v>
      </c>
      <c r="N4454">
        <v>0</v>
      </c>
      <c r="O4454">
        <v>3000000</v>
      </c>
      <c r="P4454">
        <v>389100</v>
      </c>
      <c r="Q4454" t="s">
        <v>1003</v>
      </c>
      <c r="R4454" t="s">
        <v>6741</v>
      </c>
      <c r="S4454" t="s">
        <v>11866</v>
      </c>
      <c r="T4454" t="s">
        <v>11867</v>
      </c>
      <c r="U4454" t="s">
        <v>11868</v>
      </c>
      <c r="V4454" t="s">
        <v>11869</v>
      </c>
      <c r="W4454" t="s">
        <v>588</v>
      </c>
      <c r="X4454" t="str">
        <f t="shared" si="69"/>
        <v>Inversión</v>
      </c>
      <c r="Y4454" t="s">
        <v>629</v>
      </c>
    </row>
    <row r="4455" spans="1:25" x14ac:dyDescent="0.2">
      <c r="A4455" t="s">
        <v>6379</v>
      </c>
      <c r="B4455" t="s">
        <v>4661</v>
      </c>
      <c r="C4455" t="s">
        <v>7063</v>
      </c>
      <c r="D4455" t="s">
        <v>583</v>
      </c>
      <c r="E4455" t="s">
        <v>584</v>
      </c>
      <c r="F4455" t="s">
        <v>5605</v>
      </c>
      <c r="G4455" t="s">
        <v>627</v>
      </c>
      <c r="H4455" t="s">
        <v>429</v>
      </c>
      <c r="I4455" t="s">
        <v>483</v>
      </c>
      <c r="J4455" t="s">
        <v>37</v>
      </c>
      <c r="K4455" t="s">
        <v>586</v>
      </c>
      <c r="L4455" t="s">
        <v>39</v>
      </c>
      <c r="M4455">
        <v>47647379</v>
      </c>
      <c r="N4455">
        <v>-23489979</v>
      </c>
      <c r="O4455">
        <v>24157400</v>
      </c>
      <c r="P4455">
        <v>0</v>
      </c>
      <c r="Q4455" t="s">
        <v>7064</v>
      </c>
      <c r="R4455" t="s">
        <v>4286</v>
      </c>
      <c r="S4455" t="s">
        <v>7065</v>
      </c>
      <c r="T4455" t="s">
        <v>7066</v>
      </c>
      <c r="U4455" t="s">
        <v>9856</v>
      </c>
      <c r="V4455" t="s">
        <v>9857</v>
      </c>
      <c r="W4455" t="s">
        <v>588</v>
      </c>
      <c r="X4455" t="str">
        <f t="shared" si="69"/>
        <v>Inversión</v>
      </c>
      <c r="Y4455" t="s">
        <v>627</v>
      </c>
    </row>
    <row r="4456" spans="1:25" x14ac:dyDescent="0.2">
      <c r="A4456" t="s">
        <v>6354</v>
      </c>
      <c r="B4456" t="s">
        <v>4661</v>
      </c>
      <c r="C4456" t="s">
        <v>7067</v>
      </c>
      <c r="D4456" t="s">
        <v>583</v>
      </c>
      <c r="E4456" t="s">
        <v>584</v>
      </c>
      <c r="F4456" t="s">
        <v>5605</v>
      </c>
      <c r="G4456" t="s">
        <v>627</v>
      </c>
      <c r="H4456" t="s">
        <v>429</v>
      </c>
      <c r="I4456" t="s">
        <v>483</v>
      </c>
      <c r="J4456" t="s">
        <v>37</v>
      </c>
      <c r="K4456" t="s">
        <v>586</v>
      </c>
      <c r="L4456" t="s">
        <v>39</v>
      </c>
      <c r="M4456">
        <v>43982196</v>
      </c>
      <c r="N4456">
        <v>-3665183</v>
      </c>
      <c r="O4456">
        <v>40317013</v>
      </c>
      <c r="P4456">
        <v>0</v>
      </c>
      <c r="Q4456" t="s">
        <v>7068</v>
      </c>
      <c r="R4456" t="s">
        <v>5575</v>
      </c>
      <c r="S4456" t="s">
        <v>7069</v>
      </c>
      <c r="T4456" t="s">
        <v>7070</v>
      </c>
      <c r="U4456" t="s">
        <v>9858</v>
      </c>
      <c r="V4456" t="s">
        <v>9859</v>
      </c>
      <c r="W4456" t="s">
        <v>588</v>
      </c>
      <c r="X4456" t="str">
        <f t="shared" si="69"/>
        <v>Inversión</v>
      </c>
      <c r="Y4456" t="s">
        <v>627</v>
      </c>
    </row>
    <row r="4457" spans="1:25" x14ac:dyDescent="0.2">
      <c r="A4457" t="s">
        <v>6703</v>
      </c>
      <c r="B4457" t="s">
        <v>4661</v>
      </c>
      <c r="C4457" t="s">
        <v>7071</v>
      </c>
      <c r="D4457" t="s">
        <v>583</v>
      </c>
      <c r="E4457" t="s">
        <v>584</v>
      </c>
      <c r="F4457" t="s">
        <v>5605</v>
      </c>
      <c r="G4457" t="s">
        <v>627</v>
      </c>
      <c r="H4457" t="s">
        <v>429</v>
      </c>
      <c r="I4457" t="s">
        <v>483</v>
      </c>
      <c r="J4457" t="s">
        <v>37</v>
      </c>
      <c r="K4457" t="s">
        <v>586</v>
      </c>
      <c r="L4457" t="s">
        <v>39</v>
      </c>
      <c r="M4457">
        <v>36335585</v>
      </c>
      <c r="N4457">
        <v>-5590090</v>
      </c>
      <c r="O4457">
        <v>30745495</v>
      </c>
      <c r="P4457">
        <v>0</v>
      </c>
      <c r="Q4457" t="s">
        <v>7072</v>
      </c>
      <c r="R4457" t="s">
        <v>7073</v>
      </c>
      <c r="S4457" t="s">
        <v>7074</v>
      </c>
      <c r="T4457" t="s">
        <v>7075</v>
      </c>
      <c r="U4457" t="s">
        <v>9860</v>
      </c>
      <c r="V4457" t="s">
        <v>9861</v>
      </c>
      <c r="W4457" t="s">
        <v>588</v>
      </c>
      <c r="X4457" t="str">
        <f t="shared" si="69"/>
        <v>Inversión</v>
      </c>
      <c r="Y4457" t="s">
        <v>627</v>
      </c>
    </row>
    <row r="4458" spans="1:25" x14ac:dyDescent="0.2">
      <c r="A4458" t="s">
        <v>6708</v>
      </c>
      <c r="B4458" t="s">
        <v>4661</v>
      </c>
      <c r="C4458" t="s">
        <v>7076</v>
      </c>
      <c r="D4458" t="s">
        <v>583</v>
      </c>
      <c r="E4458" t="s">
        <v>584</v>
      </c>
      <c r="F4458" t="s">
        <v>5605</v>
      </c>
      <c r="G4458" t="s">
        <v>627</v>
      </c>
      <c r="H4458" t="s">
        <v>426</v>
      </c>
      <c r="I4458" t="s">
        <v>482</v>
      </c>
      <c r="J4458" t="s">
        <v>37</v>
      </c>
      <c r="K4458" t="s">
        <v>586</v>
      </c>
      <c r="L4458" t="s">
        <v>39</v>
      </c>
      <c r="M4458">
        <v>36335585</v>
      </c>
      <c r="N4458">
        <v>-16770270</v>
      </c>
      <c r="O4458">
        <v>19565315</v>
      </c>
      <c r="P4458">
        <v>0</v>
      </c>
      <c r="Q4458" t="s">
        <v>7077</v>
      </c>
      <c r="R4458" t="s">
        <v>6794</v>
      </c>
      <c r="S4458" t="s">
        <v>7078</v>
      </c>
      <c r="T4458" t="s">
        <v>8020</v>
      </c>
      <c r="U4458" t="s">
        <v>11870</v>
      </c>
      <c r="V4458" t="s">
        <v>11871</v>
      </c>
      <c r="W4458" t="s">
        <v>588</v>
      </c>
      <c r="X4458" t="str">
        <f t="shared" si="69"/>
        <v>Inversión</v>
      </c>
      <c r="Y4458" t="s">
        <v>627</v>
      </c>
    </row>
    <row r="4459" spans="1:25" x14ac:dyDescent="0.2">
      <c r="A4459" t="s">
        <v>6448</v>
      </c>
      <c r="B4459" t="s">
        <v>4661</v>
      </c>
      <c r="C4459" t="s">
        <v>7079</v>
      </c>
      <c r="D4459" t="s">
        <v>583</v>
      </c>
      <c r="E4459" t="s">
        <v>644</v>
      </c>
      <c r="F4459" t="s">
        <v>3144</v>
      </c>
      <c r="G4459" t="s">
        <v>585</v>
      </c>
      <c r="H4459" t="s">
        <v>200</v>
      </c>
      <c r="I4459" t="s">
        <v>161</v>
      </c>
      <c r="J4459" t="s">
        <v>37</v>
      </c>
      <c r="K4459" t="s">
        <v>586</v>
      </c>
      <c r="L4459" t="s">
        <v>39</v>
      </c>
      <c r="M4459">
        <v>5005625</v>
      </c>
      <c r="N4459">
        <v>-5005625</v>
      </c>
      <c r="O4459">
        <v>0</v>
      </c>
      <c r="P4459">
        <v>0</v>
      </c>
      <c r="Q4459" t="s">
        <v>7080</v>
      </c>
      <c r="R4459" t="s">
        <v>7081</v>
      </c>
      <c r="S4459" t="s">
        <v>588</v>
      </c>
      <c r="T4459" t="s">
        <v>588</v>
      </c>
      <c r="U4459" t="s">
        <v>588</v>
      </c>
      <c r="V4459" t="s">
        <v>588</v>
      </c>
      <c r="W4459" t="s">
        <v>588</v>
      </c>
      <c r="X4459" t="str">
        <f t="shared" si="69"/>
        <v>Inversión</v>
      </c>
      <c r="Y4459" t="s">
        <v>585</v>
      </c>
    </row>
    <row r="4460" spans="1:25" x14ac:dyDescent="0.2">
      <c r="A4460" t="s">
        <v>6716</v>
      </c>
      <c r="B4460" t="s">
        <v>4661</v>
      </c>
      <c r="C4460" t="s">
        <v>7082</v>
      </c>
      <c r="D4460" t="s">
        <v>583</v>
      </c>
      <c r="E4460" t="s">
        <v>644</v>
      </c>
      <c r="F4460" t="s">
        <v>3144</v>
      </c>
      <c r="G4460" t="s">
        <v>585</v>
      </c>
      <c r="H4460" t="s">
        <v>200</v>
      </c>
      <c r="I4460" t="s">
        <v>161</v>
      </c>
      <c r="J4460" t="s">
        <v>37</v>
      </c>
      <c r="K4460" t="s">
        <v>586</v>
      </c>
      <c r="L4460" t="s">
        <v>39</v>
      </c>
      <c r="M4460">
        <v>2479960</v>
      </c>
      <c r="N4460">
        <v>-2479960</v>
      </c>
      <c r="O4460">
        <v>0</v>
      </c>
      <c r="P4460">
        <v>0</v>
      </c>
      <c r="Q4460" t="s">
        <v>1004</v>
      </c>
      <c r="R4460" t="s">
        <v>7083</v>
      </c>
      <c r="S4460" t="s">
        <v>588</v>
      </c>
      <c r="T4460" t="s">
        <v>588</v>
      </c>
      <c r="U4460" t="s">
        <v>588</v>
      </c>
      <c r="V4460" t="s">
        <v>588</v>
      </c>
      <c r="W4460" t="s">
        <v>588</v>
      </c>
      <c r="X4460" t="str">
        <f t="shared" si="69"/>
        <v>Inversión</v>
      </c>
      <c r="Y4460" t="s">
        <v>585</v>
      </c>
    </row>
    <row r="4461" spans="1:25" x14ac:dyDescent="0.2">
      <c r="A4461" t="s">
        <v>5674</v>
      </c>
      <c r="B4461" t="s">
        <v>4661</v>
      </c>
      <c r="C4461" t="s">
        <v>7084</v>
      </c>
      <c r="D4461" t="s">
        <v>583</v>
      </c>
      <c r="E4461" t="s">
        <v>584</v>
      </c>
      <c r="F4461" t="s">
        <v>3144</v>
      </c>
      <c r="G4461" t="s">
        <v>585</v>
      </c>
      <c r="H4461" t="s">
        <v>592</v>
      </c>
      <c r="I4461" t="s">
        <v>593</v>
      </c>
      <c r="J4461" t="s">
        <v>48</v>
      </c>
      <c r="K4461" t="s">
        <v>596</v>
      </c>
      <c r="L4461" t="s">
        <v>39</v>
      </c>
      <c r="M4461">
        <v>10000000</v>
      </c>
      <c r="N4461">
        <v>-5150000</v>
      </c>
      <c r="O4461">
        <v>4850000</v>
      </c>
      <c r="P4461">
        <v>0</v>
      </c>
      <c r="Q4461" t="s">
        <v>7085</v>
      </c>
      <c r="R4461" t="s">
        <v>7086</v>
      </c>
      <c r="S4461" t="s">
        <v>7087</v>
      </c>
      <c r="T4461" t="s">
        <v>9862</v>
      </c>
      <c r="U4461" t="s">
        <v>9863</v>
      </c>
      <c r="V4461" t="s">
        <v>11872</v>
      </c>
      <c r="W4461" t="s">
        <v>588</v>
      </c>
      <c r="X4461" t="str">
        <f t="shared" si="69"/>
        <v>Funcionamiento</v>
      </c>
      <c r="Y4461" t="s">
        <v>585</v>
      </c>
    </row>
    <row r="4462" spans="1:25" x14ac:dyDescent="0.2">
      <c r="A4462" t="s">
        <v>6465</v>
      </c>
      <c r="B4462" t="s">
        <v>4661</v>
      </c>
      <c r="C4462" t="s">
        <v>7088</v>
      </c>
      <c r="D4462" t="s">
        <v>583</v>
      </c>
      <c r="E4462" t="s">
        <v>584</v>
      </c>
      <c r="F4462" t="s">
        <v>3144</v>
      </c>
      <c r="G4462" t="s">
        <v>585</v>
      </c>
      <c r="H4462" t="s">
        <v>592</v>
      </c>
      <c r="I4462" t="s">
        <v>593</v>
      </c>
      <c r="J4462" t="s">
        <v>48</v>
      </c>
      <c r="K4462" t="s">
        <v>596</v>
      </c>
      <c r="L4462" t="s">
        <v>39</v>
      </c>
      <c r="M4462">
        <v>250000000</v>
      </c>
      <c r="N4462">
        <v>-125200713</v>
      </c>
      <c r="O4462">
        <v>124799287</v>
      </c>
      <c r="P4462">
        <v>0</v>
      </c>
      <c r="Q4462" t="s">
        <v>7089</v>
      </c>
      <c r="R4462" t="s">
        <v>7090</v>
      </c>
      <c r="S4462" t="s">
        <v>7091</v>
      </c>
      <c r="T4462" t="s">
        <v>7092</v>
      </c>
      <c r="U4462" t="s">
        <v>7093</v>
      </c>
      <c r="V4462" t="s">
        <v>7094</v>
      </c>
      <c r="W4462" t="s">
        <v>588</v>
      </c>
      <c r="X4462" t="str">
        <f t="shared" si="69"/>
        <v>Funcionamiento</v>
      </c>
      <c r="Y4462" t="s">
        <v>585</v>
      </c>
    </row>
    <row r="4463" spans="1:25" x14ac:dyDescent="0.2">
      <c r="A4463" t="s">
        <v>6125</v>
      </c>
      <c r="B4463" t="s">
        <v>4661</v>
      </c>
      <c r="C4463" t="s">
        <v>7095</v>
      </c>
      <c r="D4463" t="s">
        <v>583</v>
      </c>
      <c r="E4463" t="s">
        <v>584</v>
      </c>
      <c r="F4463" t="s">
        <v>3144</v>
      </c>
      <c r="G4463" t="s">
        <v>585</v>
      </c>
      <c r="H4463" t="s">
        <v>634</v>
      </c>
      <c r="I4463" t="s">
        <v>5620</v>
      </c>
      <c r="J4463" t="s">
        <v>37</v>
      </c>
      <c r="K4463" t="s">
        <v>586</v>
      </c>
      <c r="L4463" t="s">
        <v>39</v>
      </c>
      <c r="M4463">
        <v>540000000</v>
      </c>
      <c r="N4463">
        <v>0</v>
      </c>
      <c r="O4463">
        <v>540000000</v>
      </c>
      <c r="P4463">
        <v>0</v>
      </c>
      <c r="Q4463" t="s">
        <v>1005</v>
      </c>
      <c r="R4463" t="s">
        <v>7096</v>
      </c>
      <c r="S4463" t="s">
        <v>7097</v>
      </c>
      <c r="T4463" t="s">
        <v>7098</v>
      </c>
      <c r="U4463" t="s">
        <v>7099</v>
      </c>
      <c r="V4463" t="s">
        <v>7100</v>
      </c>
      <c r="W4463" t="s">
        <v>588</v>
      </c>
      <c r="X4463" t="str">
        <f t="shared" si="69"/>
        <v>Funcionamiento</v>
      </c>
      <c r="Y4463" t="s">
        <v>585</v>
      </c>
    </row>
    <row r="4464" spans="1:25" x14ac:dyDescent="0.2">
      <c r="A4464" t="s">
        <v>4681</v>
      </c>
      <c r="B4464" t="s">
        <v>7101</v>
      </c>
      <c r="C4464" t="s">
        <v>7102</v>
      </c>
      <c r="D4464" t="s">
        <v>583</v>
      </c>
      <c r="E4464" t="s">
        <v>584</v>
      </c>
      <c r="F4464" t="s">
        <v>3740</v>
      </c>
      <c r="G4464" t="s">
        <v>629</v>
      </c>
      <c r="H4464" t="s">
        <v>196</v>
      </c>
      <c r="I4464" t="s">
        <v>153</v>
      </c>
      <c r="J4464" t="s">
        <v>37</v>
      </c>
      <c r="K4464" t="s">
        <v>586</v>
      </c>
      <c r="L4464" t="s">
        <v>39</v>
      </c>
      <c r="M4464">
        <v>124496304</v>
      </c>
      <c r="N4464">
        <v>1902068</v>
      </c>
      <c r="O4464">
        <v>126398372</v>
      </c>
      <c r="P4464">
        <v>0</v>
      </c>
      <c r="Q4464" t="s">
        <v>7103</v>
      </c>
      <c r="R4464" t="s">
        <v>7104</v>
      </c>
      <c r="S4464" t="s">
        <v>7105</v>
      </c>
      <c r="T4464" t="s">
        <v>8529</v>
      </c>
      <c r="U4464" t="s">
        <v>9864</v>
      </c>
      <c r="V4464" t="s">
        <v>9865</v>
      </c>
      <c r="W4464" t="s">
        <v>588</v>
      </c>
      <c r="X4464" t="str">
        <f t="shared" si="69"/>
        <v>Inversión</v>
      </c>
      <c r="Y4464" t="s">
        <v>629</v>
      </c>
    </row>
    <row r="4465" spans="1:25" x14ac:dyDescent="0.2">
      <c r="A4465" t="s">
        <v>6456</v>
      </c>
      <c r="B4465" t="s">
        <v>7106</v>
      </c>
      <c r="C4465" t="s">
        <v>7107</v>
      </c>
      <c r="D4465" t="s">
        <v>583</v>
      </c>
      <c r="E4465" t="s">
        <v>584</v>
      </c>
      <c r="F4465" t="s">
        <v>5605</v>
      </c>
      <c r="G4465" t="s">
        <v>627</v>
      </c>
      <c r="H4465" t="s">
        <v>429</v>
      </c>
      <c r="I4465" t="s">
        <v>483</v>
      </c>
      <c r="J4465" t="s">
        <v>37</v>
      </c>
      <c r="K4465" t="s">
        <v>586</v>
      </c>
      <c r="L4465" t="s">
        <v>39</v>
      </c>
      <c r="M4465">
        <v>26573140</v>
      </c>
      <c r="N4465">
        <v>0</v>
      </c>
      <c r="O4465">
        <v>26573140</v>
      </c>
      <c r="P4465">
        <v>0</v>
      </c>
      <c r="Q4465" t="s">
        <v>7108</v>
      </c>
      <c r="R4465" t="s">
        <v>7109</v>
      </c>
      <c r="S4465" t="s">
        <v>7110</v>
      </c>
      <c r="T4465" t="s">
        <v>7111</v>
      </c>
      <c r="U4465" t="s">
        <v>9866</v>
      </c>
      <c r="V4465" t="s">
        <v>9867</v>
      </c>
      <c r="W4465" t="s">
        <v>588</v>
      </c>
      <c r="X4465" t="str">
        <f t="shared" si="69"/>
        <v>Inversión</v>
      </c>
      <c r="Y4465" t="s">
        <v>627</v>
      </c>
    </row>
    <row r="4466" spans="1:25" x14ac:dyDescent="0.2">
      <c r="A4466" t="s">
        <v>6735</v>
      </c>
      <c r="B4466" t="s">
        <v>7106</v>
      </c>
      <c r="C4466" t="s">
        <v>7112</v>
      </c>
      <c r="D4466" t="s">
        <v>583</v>
      </c>
      <c r="E4466" t="s">
        <v>584</v>
      </c>
      <c r="F4466" t="s">
        <v>5605</v>
      </c>
      <c r="G4466" t="s">
        <v>627</v>
      </c>
      <c r="H4466" t="s">
        <v>429</v>
      </c>
      <c r="I4466" t="s">
        <v>483</v>
      </c>
      <c r="J4466" t="s">
        <v>37</v>
      </c>
      <c r="K4466" t="s">
        <v>586</v>
      </c>
      <c r="L4466" t="s">
        <v>39</v>
      </c>
      <c r="M4466">
        <v>28988880</v>
      </c>
      <c r="N4466">
        <v>-2415740</v>
      </c>
      <c r="O4466">
        <v>26573140</v>
      </c>
      <c r="P4466">
        <v>0</v>
      </c>
      <c r="Q4466" t="s">
        <v>7113</v>
      </c>
      <c r="R4466" t="s">
        <v>7114</v>
      </c>
      <c r="S4466" t="s">
        <v>7115</v>
      </c>
      <c r="T4466" t="s">
        <v>7116</v>
      </c>
      <c r="U4466" t="s">
        <v>9868</v>
      </c>
      <c r="V4466" t="s">
        <v>9869</v>
      </c>
      <c r="W4466" t="s">
        <v>588</v>
      </c>
      <c r="X4466" t="str">
        <f t="shared" si="69"/>
        <v>Inversión</v>
      </c>
      <c r="Y4466" t="s">
        <v>627</v>
      </c>
    </row>
    <row r="4467" spans="1:25" x14ac:dyDescent="0.2">
      <c r="A4467" t="s">
        <v>6650</v>
      </c>
      <c r="B4467" t="s">
        <v>7106</v>
      </c>
      <c r="C4467" t="s">
        <v>7117</v>
      </c>
      <c r="D4467" t="s">
        <v>583</v>
      </c>
      <c r="E4467" t="s">
        <v>584</v>
      </c>
      <c r="F4467" t="s">
        <v>5605</v>
      </c>
      <c r="G4467" t="s">
        <v>627</v>
      </c>
      <c r="H4467" t="s">
        <v>429</v>
      </c>
      <c r="I4467" t="s">
        <v>483</v>
      </c>
      <c r="J4467" t="s">
        <v>37</v>
      </c>
      <c r="K4467" t="s">
        <v>586</v>
      </c>
      <c r="L4467" t="s">
        <v>39</v>
      </c>
      <c r="M4467">
        <v>31404620</v>
      </c>
      <c r="N4467">
        <v>-7247220</v>
      </c>
      <c r="O4467">
        <v>24157400</v>
      </c>
      <c r="P4467">
        <v>0</v>
      </c>
      <c r="Q4467" t="s">
        <v>7118</v>
      </c>
      <c r="R4467" t="s">
        <v>3280</v>
      </c>
      <c r="S4467" t="s">
        <v>7119</v>
      </c>
      <c r="T4467" t="s">
        <v>7120</v>
      </c>
      <c r="U4467" t="s">
        <v>9870</v>
      </c>
      <c r="V4467" t="s">
        <v>9871</v>
      </c>
      <c r="W4467" t="s">
        <v>588</v>
      </c>
      <c r="X4467" t="str">
        <f t="shared" si="69"/>
        <v>Inversión</v>
      </c>
      <c r="Y4467" t="s">
        <v>627</v>
      </c>
    </row>
    <row r="4468" spans="1:25" x14ac:dyDescent="0.2">
      <c r="A4468" t="s">
        <v>6694</v>
      </c>
      <c r="B4468" t="s">
        <v>7106</v>
      </c>
      <c r="C4468" t="s">
        <v>7121</v>
      </c>
      <c r="D4468" t="s">
        <v>583</v>
      </c>
      <c r="E4468" t="s">
        <v>584</v>
      </c>
      <c r="F4468" t="s">
        <v>5605</v>
      </c>
      <c r="G4468" t="s">
        <v>627</v>
      </c>
      <c r="H4468" t="s">
        <v>429</v>
      </c>
      <c r="I4468" t="s">
        <v>483</v>
      </c>
      <c r="J4468" t="s">
        <v>37</v>
      </c>
      <c r="K4468" t="s">
        <v>586</v>
      </c>
      <c r="L4468" t="s">
        <v>39</v>
      </c>
      <c r="M4468">
        <v>31404620</v>
      </c>
      <c r="N4468">
        <v>-4831480</v>
      </c>
      <c r="O4468">
        <v>26573140</v>
      </c>
      <c r="P4468">
        <v>0</v>
      </c>
      <c r="Q4468" t="s">
        <v>1006</v>
      </c>
      <c r="R4468" t="s">
        <v>7122</v>
      </c>
      <c r="S4468" t="s">
        <v>7123</v>
      </c>
      <c r="T4468" t="s">
        <v>7124</v>
      </c>
      <c r="U4468" t="s">
        <v>9872</v>
      </c>
      <c r="V4468" t="s">
        <v>9873</v>
      </c>
      <c r="W4468" t="s">
        <v>588</v>
      </c>
      <c r="X4468" t="str">
        <f t="shared" si="69"/>
        <v>Inversión</v>
      </c>
      <c r="Y4468" t="s">
        <v>627</v>
      </c>
    </row>
    <row r="4469" spans="1:25" x14ac:dyDescent="0.2">
      <c r="A4469" t="s">
        <v>7125</v>
      </c>
      <c r="B4469" t="s">
        <v>7106</v>
      </c>
      <c r="C4469" t="s">
        <v>7126</v>
      </c>
      <c r="D4469" t="s">
        <v>583</v>
      </c>
      <c r="E4469" t="s">
        <v>584</v>
      </c>
      <c r="F4469" t="s">
        <v>5605</v>
      </c>
      <c r="G4469" t="s">
        <v>627</v>
      </c>
      <c r="H4469" t="s">
        <v>429</v>
      </c>
      <c r="I4469" t="s">
        <v>483</v>
      </c>
      <c r="J4469" t="s">
        <v>37</v>
      </c>
      <c r="K4469" t="s">
        <v>586</v>
      </c>
      <c r="L4469" t="s">
        <v>39</v>
      </c>
      <c r="M4469">
        <v>77865480</v>
      </c>
      <c r="N4469">
        <v>-648879</v>
      </c>
      <c r="O4469">
        <v>77216601</v>
      </c>
      <c r="P4469">
        <v>0</v>
      </c>
      <c r="Q4469" t="s">
        <v>7127</v>
      </c>
      <c r="R4469" t="s">
        <v>7128</v>
      </c>
      <c r="S4469" t="s">
        <v>7129</v>
      </c>
      <c r="T4469" t="s">
        <v>8530</v>
      </c>
      <c r="U4469" t="s">
        <v>11873</v>
      </c>
      <c r="V4469" t="s">
        <v>11874</v>
      </c>
      <c r="W4469" t="s">
        <v>588</v>
      </c>
      <c r="X4469" t="str">
        <f t="shared" si="69"/>
        <v>Inversión</v>
      </c>
      <c r="Y4469" t="s">
        <v>627</v>
      </c>
    </row>
    <row r="4470" spans="1:25" x14ac:dyDescent="0.2">
      <c r="A4470" t="s">
        <v>4898</v>
      </c>
      <c r="B4470" t="s">
        <v>7106</v>
      </c>
      <c r="C4470" t="s">
        <v>7130</v>
      </c>
      <c r="D4470" t="s">
        <v>583</v>
      </c>
      <c r="E4470" t="s">
        <v>584</v>
      </c>
      <c r="F4470" t="s">
        <v>3144</v>
      </c>
      <c r="G4470" t="s">
        <v>585</v>
      </c>
      <c r="H4470" t="s">
        <v>442</v>
      </c>
      <c r="I4470" t="s">
        <v>492</v>
      </c>
      <c r="J4470" t="s">
        <v>37</v>
      </c>
      <c r="K4470" t="s">
        <v>586</v>
      </c>
      <c r="L4470" t="s">
        <v>39</v>
      </c>
      <c r="M4470">
        <v>47647379</v>
      </c>
      <c r="N4470">
        <v>-3665183</v>
      </c>
      <c r="O4470">
        <v>43982196</v>
      </c>
      <c r="P4470">
        <v>0</v>
      </c>
      <c r="Q4470" t="s">
        <v>1007</v>
      </c>
      <c r="R4470" t="s">
        <v>7131</v>
      </c>
      <c r="S4470" t="s">
        <v>5727</v>
      </c>
      <c r="T4470" t="s">
        <v>7132</v>
      </c>
      <c r="U4470" t="s">
        <v>9874</v>
      </c>
      <c r="V4470" t="s">
        <v>9875</v>
      </c>
      <c r="W4470" t="s">
        <v>588</v>
      </c>
      <c r="X4470" t="str">
        <f t="shared" si="69"/>
        <v>Inversión</v>
      </c>
      <c r="Y4470" t="s">
        <v>585</v>
      </c>
    </row>
    <row r="4471" spans="1:25" x14ac:dyDescent="0.2">
      <c r="A4471" t="s">
        <v>7133</v>
      </c>
      <c r="B4471" t="s">
        <v>3827</v>
      </c>
      <c r="C4471" t="s">
        <v>7134</v>
      </c>
      <c r="D4471" t="s">
        <v>583</v>
      </c>
      <c r="E4471" t="s">
        <v>584</v>
      </c>
      <c r="F4471" t="s">
        <v>3087</v>
      </c>
      <c r="G4471" t="s">
        <v>626</v>
      </c>
      <c r="H4471" t="s">
        <v>197</v>
      </c>
      <c r="I4471" t="s">
        <v>155</v>
      </c>
      <c r="J4471" t="s">
        <v>37</v>
      </c>
      <c r="K4471" t="s">
        <v>586</v>
      </c>
      <c r="L4471" t="s">
        <v>39</v>
      </c>
      <c r="M4471">
        <v>33540540</v>
      </c>
      <c r="N4471">
        <v>-5031081</v>
      </c>
      <c r="O4471">
        <v>28509459</v>
      </c>
      <c r="P4471">
        <v>0</v>
      </c>
      <c r="Q4471" t="s">
        <v>7135</v>
      </c>
      <c r="R4471" t="s">
        <v>7136</v>
      </c>
      <c r="S4471" t="s">
        <v>5853</v>
      </c>
      <c r="T4471" t="s">
        <v>7137</v>
      </c>
      <c r="U4471" t="s">
        <v>9876</v>
      </c>
      <c r="V4471" t="s">
        <v>9877</v>
      </c>
      <c r="W4471" t="s">
        <v>588</v>
      </c>
      <c r="X4471" t="str">
        <f t="shared" si="69"/>
        <v>Inversión</v>
      </c>
      <c r="Y4471" t="s">
        <v>626</v>
      </c>
    </row>
    <row r="4472" spans="1:25" x14ac:dyDescent="0.2">
      <c r="A4472" t="s">
        <v>6609</v>
      </c>
      <c r="B4472" t="s">
        <v>3827</v>
      </c>
      <c r="C4472" t="s">
        <v>7138</v>
      </c>
      <c r="D4472" t="s">
        <v>583</v>
      </c>
      <c r="E4472" t="s">
        <v>584</v>
      </c>
      <c r="F4472" t="s">
        <v>5604</v>
      </c>
      <c r="G4472" t="s">
        <v>625</v>
      </c>
      <c r="H4472" t="s">
        <v>395</v>
      </c>
      <c r="I4472" t="s">
        <v>506</v>
      </c>
      <c r="J4472" t="s">
        <v>37</v>
      </c>
      <c r="K4472" t="s">
        <v>586</v>
      </c>
      <c r="L4472" t="s">
        <v>39</v>
      </c>
      <c r="M4472">
        <v>635247</v>
      </c>
      <c r="N4472">
        <v>0</v>
      </c>
      <c r="O4472">
        <v>635247</v>
      </c>
      <c r="P4472">
        <v>0</v>
      </c>
      <c r="Q4472" t="s">
        <v>7139</v>
      </c>
      <c r="R4472" t="s">
        <v>7140</v>
      </c>
      <c r="S4472" t="s">
        <v>5737</v>
      </c>
      <c r="T4472" t="s">
        <v>7141</v>
      </c>
      <c r="U4472" t="s">
        <v>7142</v>
      </c>
      <c r="V4472" t="s">
        <v>7143</v>
      </c>
      <c r="W4472" t="s">
        <v>588</v>
      </c>
      <c r="X4472" t="str">
        <f t="shared" si="69"/>
        <v>Inversión</v>
      </c>
      <c r="Y4472" t="s">
        <v>625</v>
      </c>
    </row>
    <row r="4473" spans="1:25" x14ac:dyDescent="0.2">
      <c r="A4473" t="s">
        <v>6612</v>
      </c>
      <c r="B4473" t="s">
        <v>3827</v>
      </c>
      <c r="C4473" t="s">
        <v>7144</v>
      </c>
      <c r="D4473" t="s">
        <v>583</v>
      </c>
      <c r="E4473" t="s">
        <v>644</v>
      </c>
      <c r="F4473" t="s">
        <v>5604</v>
      </c>
      <c r="G4473" t="s">
        <v>625</v>
      </c>
      <c r="H4473" t="s">
        <v>399</v>
      </c>
      <c r="I4473" t="s">
        <v>502</v>
      </c>
      <c r="J4473" t="s">
        <v>37</v>
      </c>
      <c r="K4473" t="s">
        <v>586</v>
      </c>
      <c r="L4473" t="s">
        <v>39</v>
      </c>
      <c r="M4473">
        <v>29130000</v>
      </c>
      <c r="N4473">
        <v>-29130000</v>
      </c>
      <c r="O4473">
        <v>0</v>
      </c>
      <c r="P4473">
        <v>0</v>
      </c>
      <c r="Q4473" t="s">
        <v>7145</v>
      </c>
      <c r="R4473" t="s">
        <v>7146</v>
      </c>
      <c r="S4473" t="s">
        <v>588</v>
      </c>
      <c r="T4473" t="s">
        <v>588</v>
      </c>
      <c r="U4473" t="s">
        <v>588</v>
      </c>
      <c r="V4473" t="s">
        <v>588</v>
      </c>
      <c r="W4473" t="s">
        <v>588</v>
      </c>
      <c r="X4473" t="str">
        <f t="shared" si="69"/>
        <v>Inversión</v>
      </c>
      <c r="Y4473" t="s">
        <v>625</v>
      </c>
    </row>
    <row r="4474" spans="1:25" x14ac:dyDescent="0.2">
      <c r="A4474" t="s">
        <v>6452</v>
      </c>
      <c r="B4474" t="s">
        <v>3827</v>
      </c>
      <c r="C4474" t="s">
        <v>7147</v>
      </c>
      <c r="D4474" t="s">
        <v>583</v>
      </c>
      <c r="E4474" t="s">
        <v>584</v>
      </c>
      <c r="F4474" t="s">
        <v>3087</v>
      </c>
      <c r="G4474" t="s">
        <v>626</v>
      </c>
      <c r="H4474" t="s">
        <v>197</v>
      </c>
      <c r="I4474" t="s">
        <v>155</v>
      </c>
      <c r="J4474" t="s">
        <v>37</v>
      </c>
      <c r="K4474" t="s">
        <v>586</v>
      </c>
      <c r="L4474" t="s">
        <v>39</v>
      </c>
      <c r="M4474">
        <v>13482504</v>
      </c>
      <c r="N4474">
        <v>0</v>
      </c>
      <c r="O4474">
        <v>13482504</v>
      </c>
      <c r="P4474">
        <v>11153532</v>
      </c>
      <c r="Q4474" t="s">
        <v>7148</v>
      </c>
      <c r="R4474" t="s">
        <v>7149</v>
      </c>
      <c r="S4474" t="s">
        <v>8531</v>
      </c>
      <c r="T4474" t="s">
        <v>8532</v>
      </c>
      <c r="U4474" t="s">
        <v>8533</v>
      </c>
      <c r="V4474" t="s">
        <v>8534</v>
      </c>
      <c r="W4474" t="s">
        <v>588</v>
      </c>
      <c r="X4474" t="str">
        <f t="shared" si="69"/>
        <v>Inversión</v>
      </c>
      <c r="Y4474" t="s">
        <v>626</v>
      </c>
    </row>
    <row r="4475" spans="1:25" x14ac:dyDescent="0.2">
      <c r="A4475" t="s">
        <v>6616</v>
      </c>
      <c r="B4475" t="s">
        <v>3827</v>
      </c>
      <c r="C4475" t="s">
        <v>7150</v>
      </c>
      <c r="D4475" t="s">
        <v>583</v>
      </c>
      <c r="E4475" t="s">
        <v>584</v>
      </c>
      <c r="F4475" t="s">
        <v>3144</v>
      </c>
      <c r="G4475" t="s">
        <v>585</v>
      </c>
      <c r="H4475" t="s">
        <v>200</v>
      </c>
      <c r="I4475" t="s">
        <v>161</v>
      </c>
      <c r="J4475" t="s">
        <v>37</v>
      </c>
      <c r="K4475" t="s">
        <v>586</v>
      </c>
      <c r="L4475" t="s">
        <v>39</v>
      </c>
      <c r="M4475">
        <v>2500000</v>
      </c>
      <c r="N4475">
        <v>0</v>
      </c>
      <c r="O4475">
        <v>2500000</v>
      </c>
      <c r="P4475">
        <v>0</v>
      </c>
      <c r="Q4475" t="s">
        <v>7151</v>
      </c>
      <c r="R4475" t="s">
        <v>7152</v>
      </c>
      <c r="S4475" t="s">
        <v>5770</v>
      </c>
      <c r="T4475" t="s">
        <v>7153</v>
      </c>
      <c r="U4475" t="s">
        <v>7154</v>
      </c>
      <c r="V4475" t="s">
        <v>7155</v>
      </c>
      <c r="W4475" t="s">
        <v>588</v>
      </c>
      <c r="X4475" t="str">
        <f t="shared" si="69"/>
        <v>Inversión</v>
      </c>
      <c r="Y4475" t="s">
        <v>585</v>
      </c>
    </row>
    <row r="4476" spans="1:25" x14ac:dyDescent="0.2">
      <c r="A4476" t="s">
        <v>6395</v>
      </c>
      <c r="B4476" t="s">
        <v>3827</v>
      </c>
      <c r="C4476" t="s">
        <v>7156</v>
      </c>
      <c r="D4476" t="s">
        <v>583</v>
      </c>
      <c r="E4476" t="s">
        <v>584</v>
      </c>
      <c r="F4476" t="s">
        <v>5606</v>
      </c>
      <c r="G4476" t="s">
        <v>628</v>
      </c>
      <c r="H4476" t="s">
        <v>459</v>
      </c>
      <c r="I4476" t="s">
        <v>494</v>
      </c>
      <c r="J4476" t="s">
        <v>37</v>
      </c>
      <c r="K4476" t="s">
        <v>586</v>
      </c>
      <c r="L4476" t="s">
        <v>39</v>
      </c>
      <c r="M4476">
        <v>29738100</v>
      </c>
      <c r="N4476">
        <v>0</v>
      </c>
      <c r="O4476">
        <v>29738100</v>
      </c>
      <c r="P4476">
        <v>0</v>
      </c>
      <c r="Q4476" t="s">
        <v>1008</v>
      </c>
      <c r="R4476" t="s">
        <v>6116</v>
      </c>
      <c r="S4476" t="s">
        <v>6001</v>
      </c>
      <c r="T4476" t="s">
        <v>7157</v>
      </c>
      <c r="U4476" t="s">
        <v>7158</v>
      </c>
      <c r="V4476" t="s">
        <v>7159</v>
      </c>
      <c r="W4476" t="s">
        <v>588</v>
      </c>
      <c r="X4476" t="str">
        <f t="shared" si="69"/>
        <v>Inversión</v>
      </c>
      <c r="Y4476" t="s">
        <v>628</v>
      </c>
    </row>
    <row r="4477" spans="1:25" x14ac:dyDescent="0.2">
      <c r="A4477" t="s">
        <v>6603</v>
      </c>
      <c r="B4477" t="s">
        <v>3396</v>
      </c>
      <c r="C4477" t="s">
        <v>7160</v>
      </c>
      <c r="D4477" t="s">
        <v>583</v>
      </c>
      <c r="E4477" t="s">
        <v>584</v>
      </c>
      <c r="F4477" t="s">
        <v>3144</v>
      </c>
      <c r="G4477" t="s">
        <v>585</v>
      </c>
      <c r="H4477" t="s">
        <v>450</v>
      </c>
      <c r="I4477" t="s">
        <v>509</v>
      </c>
      <c r="J4477" t="s">
        <v>37</v>
      </c>
      <c r="K4477" t="s">
        <v>586</v>
      </c>
      <c r="L4477" t="s">
        <v>39</v>
      </c>
      <c r="M4477">
        <v>5328940</v>
      </c>
      <c r="N4477">
        <v>5000000</v>
      </c>
      <c r="O4477">
        <v>10328940</v>
      </c>
      <c r="P4477">
        <v>4710269</v>
      </c>
      <c r="Q4477" t="s">
        <v>1009</v>
      </c>
      <c r="R4477" t="s">
        <v>7161</v>
      </c>
      <c r="S4477" t="s">
        <v>11875</v>
      </c>
      <c r="T4477" t="s">
        <v>11876</v>
      </c>
      <c r="U4477" t="s">
        <v>11877</v>
      </c>
      <c r="V4477" t="s">
        <v>11878</v>
      </c>
      <c r="W4477" t="s">
        <v>11879</v>
      </c>
      <c r="X4477" t="str">
        <f t="shared" si="69"/>
        <v>Inversión</v>
      </c>
      <c r="Y4477" t="s">
        <v>585</v>
      </c>
    </row>
    <row r="4478" spans="1:25" x14ac:dyDescent="0.2">
      <c r="A4478" t="s">
        <v>4086</v>
      </c>
      <c r="B4478" t="s">
        <v>3396</v>
      </c>
      <c r="C4478" t="s">
        <v>7162</v>
      </c>
      <c r="D4478" t="s">
        <v>583</v>
      </c>
      <c r="E4478" t="s">
        <v>584</v>
      </c>
      <c r="F4478" t="s">
        <v>3144</v>
      </c>
      <c r="G4478" t="s">
        <v>585</v>
      </c>
      <c r="H4478" t="s">
        <v>450</v>
      </c>
      <c r="I4478" t="s">
        <v>509</v>
      </c>
      <c r="J4478" t="s">
        <v>37</v>
      </c>
      <c r="K4478" t="s">
        <v>586</v>
      </c>
      <c r="L4478" t="s">
        <v>39</v>
      </c>
      <c r="M4478">
        <v>10070900</v>
      </c>
      <c r="N4478">
        <v>45372102</v>
      </c>
      <c r="O4478">
        <v>55443002</v>
      </c>
      <c r="P4478">
        <v>16582435</v>
      </c>
      <c r="Q4478" t="s">
        <v>1010</v>
      </c>
      <c r="R4478" t="s">
        <v>7163</v>
      </c>
      <c r="S4478" t="s">
        <v>11880</v>
      </c>
      <c r="T4478" t="s">
        <v>11881</v>
      </c>
      <c r="U4478" t="s">
        <v>11882</v>
      </c>
      <c r="V4478" t="s">
        <v>11883</v>
      </c>
      <c r="W4478" t="s">
        <v>3399</v>
      </c>
      <c r="X4478" t="str">
        <f t="shared" si="69"/>
        <v>Inversión</v>
      </c>
      <c r="Y4478" t="s">
        <v>585</v>
      </c>
    </row>
    <row r="4479" spans="1:25" x14ac:dyDescent="0.2">
      <c r="A4479" t="s">
        <v>6619</v>
      </c>
      <c r="B4479" t="s">
        <v>3396</v>
      </c>
      <c r="C4479" t="s">
        <v>7164</v>
      </c>
      <c r="D4479" t="s">
        <v>583</v>
      </c>
      <c r="E4479" t="s">
        <v>644</v>
      </c>
      <c r="F4479" t="s">
        <v>3144</v>
      </c>
      <c r="G4479" t="s">
        <v>585</v>
      </c>
      <c r="H4479" t="s">
        <v>199</v>
      </c>
      <c r="I4479" t="s">
        <v>159</v>
      </c>
      <c r="J4479" t="s">
        <v>37</v>
      </c>
      <c r="K4479" t="s">
        <v>586</v>
      </c>
      <c r="L4479" t="s">
        <v>39</v>
      </c>
      <c r="M4479">
        <v>80000000</v>
      </c>
      <c r="N4479">
        <v>-80000000</v>
      </c>
      <c r="O4479">
        <v>0</v>
      </c>
      <c r="P4479">
        <v>0</v>
      </c>
      <c r="Q4479" t="s">
        <v>1011</v>
      </c>
      <c r="R4479" t="s">
        <v>7165</v>
      </c>
      <c r="S4479" t="s">
        <v>588</v>
      </c>
      <c r="T4479" t="s">
        <v>588</v>
      </c>
      <c r="U4479" t="s">
        <v>588</v>
      </c>
      <c r="V4479" t="s">
        <v>588</v>
      </c>
      <c r="W4479" t="s">
        <v>588</v>
      </c>
      <c r="X4479" t="str">
        <f t="shared" si="69"/>
        <v>Inversión</v>
      </c>
      <c r="Y4479" t="s">
        <v>585</v>
      </c>
    </row>
    <row r="4480" spans="1:25" x14ac:dyDescent="0.2">
      <c r="A4480" t="s">
        <v>4867</v>
      </c>
      <c r="B4480" t="s">
        <v>7166</v>
      </c>
      <c r="C4480" t="s">
        <v>7167</v>
      </c>
      <c r="D4480" t="s">
        <v>583</v>
      </c>
      <c r="E4480" t="s">
        <v>584</v>
      </c>
      <c r="F4480" t="s">
        <v>3144</v>
      </c>
      <c r="G4480" t="s">
        <v>585</v>
      </c>
      <c r="H4480" t="s">
        <v>592</v>
      </c>
      <c r="I4480" t="s">
        <v>593</v>
      </c>
      <c r="J4480" t="s">
        <v>48</v>
      </c>
      <c r="K4480" t="s">
        <v>596</v>
      </c>
      <c r="L4480" t="s">
        <v>39</v>
      </c>
      <c r="M4480">
        <v>50000000</v>
      </c>
      <c r="N4480">
        <v>0</v>
      </c>
      <c r="O4480">
        <v>50000000</v>
      </c>
      <c r="P4480">
        <v>0</v>
      </c>
      <c r="Q4480" t="s">
        <v>1012</v>
      </c>
      <c r="R4480" t="s">
        <v>6890</v>
      </c>
      <c r="S4480" t="s">
        <v>7168</v>
      </c>
      <c r="T4480" t="s">
        <v>7169</v>
      </c>
      <c r="U4480" t="s">
        <v>11884</v>
      </c>
      <c r="V4480" t="s">
        <v>11885</v>
      </c>
      <c r="W4480" t="s">
        <v>588</v>
      </c>
      <c r="X4480" t="str">
        <f t="shared" si="69"/>
        <v>Funcionamiento</v>
      </c>
      <c r="Y4480" t="s">
        <v>585</v>
      </c>
    </row>
    <row r="4481" spans="1:25" x14ac:dyDescent="0.2">
      <c r="A4481" t="s">
        <v>4867</v>
      </c>
      <c r="B4481" t="s">
        <v>7166</v>
      </c>
      <c r="C4481" t="s">
        <v>7167</v>
      </c>
      <c r="D4481" t="s">
        <v>583</v>
      </c>
      <c r="E4481" t="s">
        <v>584</v>
      </c>
      <c r="F4481" t="s">
        <v>3144</v>
      </c>
      <c r="G4481" t="s">
        <v>585</v>
      </c>
      <c r="H4481" t="s">
        <v>435</v>
      </c>
      <c r="I4481" t="s">
        <v>481</v>
      </c>
      <c r="J4481" t="s">
        <v>37</v>
      </c>
      <c r="K4481" t="s">
        <v>586</v>
      </c>
      <c r="L4481" t="s">
        <v>39</v>
      </c>
      <c r="M4481">
        <v>177417600</v>
      </c>
      <c r="N4481">
        <v>0</v>
      </c>
      <c r="O4481">
        <v>177417600</v>
      </c>
      <c r="P4481">
        <v>0</v>
      </c>
      <c r="Q4481" t="s">
        <v>1012</v>
      </c>
      <c r="R4481" t="s">
        <v>6890</v>
      </c>
      <c r="S4481" t="s">
        <v>7168</v>
      </c>
      <c r="T4481" t="s">
        <v>7169</v>
      </c>
      <c r="U4481" t="s">
        <v>11884</v>
      </c>
      <c r="V4481" t="s">
        <v>11885</v>
      </c>
      <c r="W4481" t="s">
        <v>588</v>
      </c>
      <c r="X4481" t="str">
        <f t="shared" si="69"/>
        <v>Inversión</v>
      </c>
      <c r="Y4481" t="s">
        <v>585</v>
      </c>
    </row>
    <row r="4482" spans="1:25" x14ac:dyDescent="0.2">
      <c r="A4482" t="s">
        <v>6746</v>
      </c>
      <c r="B4482" t="s">
        <v>5344</v>
      </c>
      <c r="C4482" t="s">
        <v>7170</v>
      </c>
      <c r="D4482" t="s">
        <v>583</v>
      </c>
      <c r="E4482" t="s">
        <v>584</v>
      </c>
      <c r="F4482" t="s">
        <v>3087</v>
      </c>
      <c r="G4482" t="s">
        <v>626</v>
      </c>
      <c r="H4482" t="s">
        <v>197</v>
      </c>
      <c r="I4482" t="s">
        <v>155</v>
      </c>
      <c r="J4482" t="s">
        <v>37</v>
      </c>
      <c r="K4482" t="s">
        <v>586</v>
      </c>
      <c r="L4482" t="s">
        <v>39</v>
      </c>
      <c r="M4482">
        <v>48314800</v>
      </c>
      <c r="N4482">
        <v>-22546907</v>
      </c>
      <c r="O4482">
        <v>25767893</v>
      </c>
      <c r="P4482">
        <v>0</v>
      </c>
      <c r="Q4482" t="s">
        <v>1013</v>
      </c>
      <c r="R4482" t="s">
        <v>7171</v>
      </c>
      <c r="S4482" t="s">
        <v>7172</v>
      </c>
      <c r="T4482" t="s">
        <v>7173</v>
      </c>
      <c r="U4482" t="s">
        <v>9878</v>
      </c>
      <c r="V4482" t="s">
        <v>9879</v>
      </c>
      <c r="W4482" t="s">
        <v>588</v>
      </c>
      <c r="X4482" t="str">
        <f t="shared" ref="X4482:X4545" si="70">IF(LEFT(H4482,1)="C","Inversión","Funcionamiento")</f>
        <v>Inversión</v>
      </c>
      <c r="Y4482" t="s">
        <v>626</v>
      </c>
    </row>
    <row r="4483" spans="1:25" x14ac:dyDescent="0.2">
      <c r="A4483" t="s">
        <v>6754</v>
      </c>
      <c r="B4483" t="s">
        <v>3832</v>
      </c>
      <c r="C4483" t="s">
        <v>7174</v>
      </c>
      <c r="D4483" t="s">
        <v>583</v>
      </c>
      <c r="E4483" t="s">
        <v>584</v>
      </c>
      <c r="F4483" t="s">
        <v>3740</v>
      </c>
      <c r="G4483" t="s">
        <v>629</v>
      </c>
      <c r="H4483" t="s">
        <v>196</v>
      </c>
      <c r="I4483" t="s">
        <v>153</v>
      </c>
      <c r="J4483" t="s">
        <v>37</v>
      </c>
      <c r="K4483" t="s">
        <v>586</v>
      </c>
      <c r="L4483" t="s">
        <v>39</v>
      </c>
      <c r="M4483">
        <v>19995348</v>
      </c>
      <c r="N4483">
        <v>-5122178</v>
      </c>
      <c r="O4483">
        <v>14873170</v>
      </c>
      <c r="P4483">
        <v>0</v>
      </c>
      <c r="Q4483" t="s">
        <v>1014</v>
      </c>
      <c r="R4483" t="s">
        <v>6769</v>
      </c>
      <c r="S4483" t="s">
        <v>7175</v>
      </c>
      <c r="T4483" t="s">
        <v>7176</v>
      </c>
      <c r="U4483" t="s">
        <v>7177</v>
      </c>
      <c r="V4483" t="s">
        <v>7178</v>
      </c>
      <c r="W4483" t="s">
        <v>7179</v>
      </c>
      <c r="X4483" t="str">
        <f t="shared" si="70"/>
        <v>Inversión</v>
      </c>
      <c r="Y4483" t="s">
        <v>629</v>
      </c>
    </row>
    <row r="4484" spans="1:25" x14ac:dyDescent="0.2">
      <c r="A4484" t="s">
        <v>6760</v>
      </c>
      <c r="B4484" t="s">
        <v>3832</v>
      </c>
      <c r="C4484" t="s">
        <v>7180</v>
      </c>
      <c r="D4484" t="s">
        <v>583</v>
      </c>
      <c r="E4484" t="s">
        <v>584</v>
      </c>
      <c r="F4484" t="s">
        <v>3144</v>
      </c>
      <c r="G4484" t="s">
        <v>585</v>
      </c>
      <c r="H4484" t="s">
        <v>608</v>
      </c>
      <c r="I4484" t="s">
        <v>609</v>
      </c>
      <c r="J4484" t="s">
        <v>37</v>
      </c>
      <c r="K4484" t="s">
        <v>586</v>
      </c>
      <c r="L4484" t="s">
        <v>39</v>
      </c>
      <c r="M4484">
        <v>421260</v>
      </c>
      <c r="N4484">
        <v>0</v>
      </c>
      <c r="O4484">
        <v>421260</v>
      </c>
      <c r="P4484">
        <v>0</v>
      </c>
      <c r="Q4484" t="s">
        <v>1015</v>
      </c>
      <c r="R4484" t="s">
        <v>7181</v>
      </c>
      <c r="S4484" t="s">
        <v>5513</v>
      </c>
      <c r="T4484" t="s">
        <v>7182</v>
      </c>
      <c r="U4484" t="s">
        <v>7183</v>
      </c>
      <c r="V4484" t="s">
        <v>7184</v>
      </c>
      <c r="W4484" t="s">
        <v>588</v>
      </c>
      <c r="X4484" t="str">
        <f t="shared" si="70"/>
        <v>Funcionamiento</v>
      </c>
      <c r="Y4484" t="s">
        <v>585</v>
      </c>
    </row>
    <row r="4485" spans="1:25" x14ac:dyDescent="0.2">
      <c r="A4485" t="s">
        <v>6439</v>
      </c>
      <c r="B4485" t="s">
        <v>7185</v>
      </c>
      <c r="C4485" t="s">
        <v>7186</v>
      </c>
      <c r="D4485" t="s">
        <v>583</v>
      </c>
      <c r="E4485" t="s">
        <v>584</v>
      </c>
      <c r="F4485" t="s">
        <v>5605</v>
      </c>
      <c r="G4485" t="s">
        <v>627</v>
      </c>
      <c r="H4485" t="s">
        <v>426</v>
      </c>
      <c r="I4485" t="s">
        <v>482</v>
      </c>
      <c r="J4485" t="s">
        <v>37</v>
      </c>
      <c r="K4485" t="s">
        <v>586</v>
      </c>
      <c r="L4485" t="s">
        <v>39</v>
      </c>
      <c r="M4485">
        <v>42177135</v>
      </c>
      <c r="N4485">
        <v>-9733185</v>
      </c>
      <c r="O4485">
        <v>32443950</v>
      </c>
      <c r="P4485">
        <v>0</v>
      </c>
      <c r="Q4485" t="s">
        <v>7187</v>
      </c>
      <c r="R4485" t="s">
        <v>6778</v>
      </c>
      <c r="S4485" t="s">
        <v>7188</v>
      </c>
      <c r="T4485" t="s">
        <v>7189</v>
      </c>
      <c r="U4485" t="s">
        <v>11886</v>
      </c>
      <c r="V4485" t="s">
        <v>11887</v>
      </c>
      <c r="W4485" t="s">
        <v>588</v>
      </c>
      <c r="X4485" t="str">
        <f t="shared" si="70"/>
        <v>Inversión</v>
      </c>
      <c r="Y4485" t="s">
        <v>627</v>
      </c>
    </row>
    <row r="4486" spans="1:25" x14ac:dyDescent="0.2">
      <c r="A4486" t="s">
        <v>6433</v>
      </c>
      <c r="B4486" t="s">
        <v>7185</v>
      </c>
      <c r="C4486" t="s">
        <v>7190</v>
      </c>
      <c r="D4486" t="s">
        <v>583</v>
      </c>
      <c r="E4486" t="s">
        <v>602</v>
      </c>
      <c r="F4486" t="s">
        <v>3740</v>
      </c>
      <c r="G4486" t="s">
        <v>629</v>
      </c>
      <c r="H4486" t="s">
        <v>196</v>
      </c>
      <c r="I4486" t="s">
        <v>153</v>
      </c>
      <c r="J4486" t="s">
        <v>37</v>
      </c>
      <c r="K4486" t="s">
        <v>586</v>
      </c>
      <c r="L4486" t="s">
        <v>39</v>
      </c>
      <c r="M4486">
        <v>2058308</v>
      </c>
      <c r="N4486">
        <v>-2058308</v>
      </c>
      <c r="O4486">
        <v>0</v>
      </c>
      <c r="P4486">
        <v>0</v>
      </c>
      <c r="Q4486" t="s">
        <v>7191</v>
      </c>
      <c r="R4486" t="s">
        <v>7192</v>
      </c>
      <c r="S4486" t="s">
        <v>588</v>
      </c>
      <c r="T4486" t="s">
        <v>588</v>
      </c>
      <c r="U4486" t="s">
        <v>588</v>
      </c>
      <c r="V4486" t="s">
        <v>588</v>
      </c>
      <c r="W4486" t="s">
        <v>588</v>
      </c>
      <c r="X4486" t="str">
        <f t="shared" si="70"/>
        <v>Inversión</v>
      </c>
      <c r="Y4486" t="s">
        <v>629</v>
      </c>
    </row>
    <row r="4487" spans="1:25" x14ac:dyDescent="0.2">
      <c r="A4487" t="s">
        <v>4492</v>
      </c>
      <c r="B4487" t="s">
        <v>7185</v>
      </c>
      <c r="C4487" t="s">
        <v>7193</v>
      </c>
      <c r="D4487" t="s">
        <v>583</v>
      </c>
      <c r="E4487" t="s">
        <v>644</v>
      </c>
      <c r="F4487" t="s">
        <v>5605</v>
      </c>
      <c r="G4487" t="s">
        <v>627</v>
      </c>
      <c r="H4487" t="s">
        <v>429</v>
      </c>
      <c r="I4487" t="s">
        <v>483</v>
      </c>
      <c r="J4487" t="s">
        <v>37</v>
      </c>
      <c r="K4487" t="s">
        <v>586</v>
      </c>
      <c r="L4487" t="s">
        <v>39</v>
      </c>
      <c r="M4487">
        <v>2504156</v>
      </c>
      <c r="N4487">
        <v>-2504156</v>
      </c>
      <c r="O4487">
        <v>0</v>
      </c>
      <c r="P4487">
        <v>0</v>
      </c>
      <c r="Q4487" t="s">
        <v>7194</v>
      </c>
      <c r="R4487" t="s">
        <v>7195</v>
      </c>
      <c r="S4487" t="s">
        <v>588</v>
      </c>
      <c r="T4487" t="s">
        <v>588</v>
      </c>
      <c r="U4487" t="s">
        <v>588</v>
      </c>
      <c r="V4487" t="s">
        <v>588</v>
      </c>
      <c r="W4487" t="s">
        <v>588</v>
      </c>
      <c r="X4487" t="str">
        <f t="shared" si="70"/>
        <v>Inversión</v>
      </c>
      <c r="Y4487" t="s">
        <v>627</v>
      </c>
    </row>
    <row r="4488" spans="1:25" x14ac:dyDescent="0.2">
      <c r="A4488" t="s">
        <v>4901</v>
      </c>
      <c r="B4488" t="s">
        <v>3834</v>
      </c>
      <c r="C4488" t="s">
        <v>7196</v>
      </c>
      <c r="D4488" t="s">
        <v>583</v>
      </c>
      <c r="E4488" t="s">
        <v>584</v>
      </c>
      <c r="F4488" t="s">
        <v>3144</v>
      </c>
      <c r="G4488" t="s">
        <v>585</v>
      </c>
      <c r="H4488" t="s">
        <v>442</v>
      </c>
      <c r="I4488" t="s">
        <v>492</v>
      </c>
      <c r="J4488" t="s">
        <v>37</v>
      </c>
      <c r="K4488" t="s">
        <v>586</v>
      </c>
      <c r="L4488" t="s">
        <v>39</v>
      </c>
      <c r="M4488">
        <v>29500000</v>
      </c>
      <c r="N4488">
        <v>0</v>
      </c>
      <c r="O4488">
        <v>29500000</v>
      </c>
      <c r="P4488">
        <v>0</v>
      </c>
      <c r="Q4488" t="s">
        <v>1016</v>
      </c>
      <c r="R4488" t="s">
        <v>7197</v>
      </c>
      <c r="S4488" t="s">
        <v>7198</v>
      </c>
      <c r="T4488" t="s">
        <v>9880</v>
      </c>
      <c r="U4488" t="s">
        <v>9881</v>
      </c>
      <c r="V4488" t="s">
        <v>9882</v>
      </c>
      <c r="W4488" t="s">
        <v>588</v>
      </c>
      <c r="X4488" t="str">
        <f t="shared" si="70"/>
        <v>Inversión</v>
      </c>
      <c r="Y4488" t="s">
        <v>585</v>
      </c>
    </row>
    <row r="4489" spans="1:25" x14ac:dyDescent="0.2">
      <c r="A4489" t="s">
        <v>6772</v>
      </c>
      <c r="B4489" t="s">
        <v>3834</v>
      </c>
      <c r="C4489" t="s">
        <v>7199</v>
      </c>
      <c r="D4489" t="s">
        <v>583</v>
      </c>
      <c r="E4489" t="s">
        <v>584</v>
      </c>
      <c r="F4489" t="s">
        <v>5605</v>
      </c>
      <c r="G4489" t="s">
        <v>627</v>
      </c>
      <c r="H4489" t="s">
        <v>429</v>
      </c>
      <c r="I4489" t="s">
        <v>483</v>
      </c>
      <c r="J4489" t="s">
        <v>37</v>
      </c>
      <c r="K4489" t="s">
        <v>586</v>
      </c>
      <c r="L4489" t="s">
        <v>39</v>
      </c>
      <c r="M4489">
        <v>22972365</v>
      </c>
      <c r="N4489">
        <v>-8916129</v>
      </c>
      <c r="O4489">
        <v>14056236</v>
      </c>
      <c r="P4489">
        <v>404496</v>
      </c>
      <c r="Q4489" t="s">
        <v>7200</v>
      </c>
      <c r="R4489" t="s">
        <v>7201</v>
      </c>
      <c r="S4489" t="s">
        <v>6253</v>
      </c>
      <c r="T4489" t="s">
        <v>8021</v>
      </c>
      <c r="U4489" t="s">
        <v>9883</v>
      </c>
      <c r="V4489" t="s">
        <v>9884</v>
      </c>
      <c r="W4489" t="s">
        <v>588</v>
      </c>
      <c r="X4489" t="str">
        <f t="shared" si="70"/>
        <v>Inversión</v>
      </c>
      <c r="Y4489" t="s">
        <v>627</v>
      </c>
    </row>
    <row r="4490" spans="1:25" x14ac:dyDescent="0.2">
      <c r="A4490" t="s">
        <v>6473</v>
      </c>
      <c r="B4490" t="s">
        <v>3834</v>
      </c>
      <c r="C4490" t="s">
        <v>7202</v>
      </c>
      <c r="D4490" t="s">
        <v>583</v>
      </c>
      <c r="E4490" t="s">
        <v>584</v>
      </c>
      <c r="F4490" t="s">
        <v>3740</v>
      </c>
      <c r="G4490" t="s">
        <v>629</v>
      </c>
      <c r="H4490" t="s">
        <v>394</v>
      </c>
      <c r="I4490" t="s">
        <v>512</v>
      </c>
      <c r="J4490" t="s">
        <v>37</v>
      </c>
      <c r="K4490" t="s">
        <v>586</v>
      </c>
      <c r="L4490" t="s">
        <v>39</v>
      </c>
      <c r="M4490">
        <v>3821216</v>
      </c>
      <c r="N4490">
        <v>0</v>
      </c>
      <c r="O4490">
        <v>3821216</v>
      </c>
      <c r="P4490">
        <v>0</v>
      </c>
      <c r="Q4490" t="s">
        <v>7203</v>
      </c>
      <c r="R4490" t="s">
        <v>6799</v>
      </c>
      <c r="S4490" t="s">
        <v>5660</v>
      </c>
      <c r="T4490" t="s">
        <v>7204</v>
      </c>
      <c r="U4490" t="s">
        <v>7205</v>
      </c>
      <c r="V4490" t="s">
        <v>7206</v>
      </c>
      <c r="W4490" t="s">
        <v>588</v>
      </c>
      <c r="X4490" t="str">
        <f t="shared" si="70"/>
        <v>Inversión</v>
      </c>
      <c r="Y4490" t="s">
        <v>629</v>
      </c>
    </row>
    <row r="4491" spans="1:25" x14ac:dyDescent="0.2">
      <c r="A4491" t="s">
        <v>6789</v>
      </c>
      <c r="B4491" t="s">
        <v>3213</v>
      </c>
      <c r="C4491" t="s">
        <v>7207</v>
      </c>
      <c r="D4491" t="s">
        <v>583</v>
      </c>
      <c r="E4491" t="s">
        <v>584</v>
      </c>
      <c r="F4491" t="s">
        <v>5604</v>
      </c>
      <c r="G4491" t="s">
        <v>625</v>
      </c>
      <c r="H4491" t="s">
        <v>399</v>
      </c>
      <c r="I4491" t="s">
        <v>502</v>
      </c>
      <c r="J4491" t="s">
        <v>37</v>
      </c>
      <c r="K4491" t="s">
        <v>586</v>
      </c>
      <c r="L4491" t="s">
        <v>39</v>
      </c>
      <c r="M4491">
        <v>29130000</v>
      </c>
      <c r="N4491">
        <v>-1936200</v>
      </c>
      <c r="O4491">
        <v>27193800</v>
      </c>
      <c r="P4491">
        <v>0</v>
      </c>
      <c r="Q4491" t="s">
        <v>7208</v>
      </c>
      <c r="R4491" t="s">
        <v>5721</v>
      </c>
      <c r="S4491" t="s">
        <v>7209</v>
      </c>
      <c r="T4491" t="s">
        <v>588</v>
      </c>
      <c r="U4491" t="s">
        <v>588</v>
      </c>
      <c r="V4491" t="s">
        <v>588</v>
      </c>
      <c r="W4491" t="s">
        <v>588</v>
      </c>
      <c r="X4491" t="str">
        <f t="shared" si="70"/>
        <v>Inversión</v>
      </c>
      <c r="Y4491" t="s">
        <v>625</v>
      </c>
    </row>
    <row r="4492" spans="1:25" x14ac:dyDescent="0.2">
      <c r="A4492" t="s">
        <v>3241</v>
      </c>
      <c r="B4492" t="s">
        <v>3213</v>
      </c>
      <c r="C4492" t="s">
        <v>7210</v>
      </c>
      <c r="D4492" t="s">
        <v>583</v>
      </c>
      <c r="E4492" t="s">
        <v>584</v>
      </c>
      <c r="F4492" t="s">
        <v>5605</v>
      </c>
      <c r="G4492" t="s">
        <v>627</v>
      </c>
      <c r="H4492" t="s">
        <v>432</v>
      </c>
      <c r="I4492" t="s">
        <v>496</v>
      </c>
      <c r="J4492" t="s">
        <v>48</v>
      </c>
      <c r="K4492" t="s">
        <v>596</v>
      </c>
      <c r="L4492" t="s">
        <v>39</v>
      </c>
      <c r="M4492">
        <v>12369735</v>
      </c>
      <c r="N4492">
        <v>0</v>
      </c>
      <c r="O4492">
        <v>12369735</v>
      </c>
      <c r="P4492">
        <v>0</v>
      </c>
      <c r="Q4492" t="s">
        <v>1017</v>
      </c>
      <c r="R4492" t="s">
        <v>7211</v>
      </c>
      <c r="S4492" t="s">
        <v>5847</v>
      </c>
      <c r="T4492" t="s">
        <v>7212</v>
      </c>
      <c r="U4492" t="s">
        <v>9885</v>
      </c>
      <c r="V4492" t="s">
        <v>9886</v>
      </c>
      <c r="W4492" t="s">
        <v>588</v>
      </c>
      <c r="X4492" t="str">
        <f t="shared" si="70"/>
        <v>Inversión</v>
      </c>
      <c r="Y4492" t="s">
        <v>627</v>
      </c>
    </row>
    <row r="4493" spans="1:25" x14ac:dyDescent="0.2">
      <c r="A4493" t="s">
        <v>6790</v>
      </c>
      <c r="B4493" t="s">
        <v>3213</v>
      </c>
      <c r="C4493" t="s">
        <v>7213</v>
      </c>
      <c r="D4493" t="s">
        <v>583</v>
      </c>
      <c r="E4493" t="s">
        <v>584</v>
      </c>
      <c r="F4493" t="s">
        <v>5605</v>
      </c>
      <c r="G4493" t="s">
        <v>627</v>
      </c>
      <c r="H4493" t="s">
        <v>432</v>
      </c>
      <c r="I4493" t="s">
        <v>496</v>
      </c>
      <c r="J4493" t="s">
        <v>48</v>
      </c>
      <c r="K4493" t="s">
        <v>596</v>
      </c>
      <c r="L4493" t="s">
        <v>39</v>
      </c>
      <c r="M4493">
        <v>14487697</v>
      </c>
      <c r="N4493">
        <v>7174859</v>
      </c>
      <c r="O4493">
        <v>21662556</v>
      </c>
      <c r="P4493">
        <v>0</v>
      </c>
      <c r="Q4493" t="s">
        <v>1018</v>
      </c>
      <c r="R4493" t="s">
        <v>7214</v>
      </c>
      <c r="S4493" t="s">
        <v>5588</v>
      </c>
      <c r="T4493" t="s">
        <v>7215</v>
      </c>
      <c r="U4493" t="s">
        <v>9887</v>
      </c>
      <c r="V4493" t="s">
        <v>11888</v>
      </c>
      <c r="W4493" t="s">
        <v>588</v>
      </c>
      <c r="X4493" t="str">
        <f t="shared" si="70"/>
        <v>Inversión</v>
      </c>
      <c r="Y4493" t="s">
        <v>627</v>
      </c>
    </row>
    <row r="4494" spans="1:25" x14ac:dyDescent="0.2">
      <c r="A4494" t="s">
        <v>6522</v>
      </c>
      <c r="B4494" t="s">
        <v>3213</v>
      </c>
      <c r="C4494" t="s">
        <v>7216</v>
      </c>
      <c r="D4494" t="s">
        <v>583</v>
      </c>
      <c r="E4494" t="s">
        <v>644</v>
      </c>
      <c r="F4494" t="s">
        <v>5605</v>
      </c>
      <c r="G4494" t="s">
        <v>627</v>
      </c>
      <c r="H4494" t="s">
        <v>429</v>
      </c>
      <c r="I4494" t="s">
        <v>483</v>
      </c>
      <c r="J4494" t="s">
        <v>37</v>
      </c>
      <c r="K4494" t="s">
        <v>586</v>
      </c>
      <c r="L4494" t="s">
        <v>39</v>
      </c>
      <c r="M4494">
        <v>36335585</v>
      </c>
      <c r="N4494">
        <v>-36335585</v>
      </c>
      <c r="O4494">
        <v>0</v>
      </c>
      <c r="P4494">
        <v>0</v>
      </c>
      <c r="Q4494" t="s">
        <v>1019</v>
      </c>
      <c r="R4494" t="s">
        <v>7217</v>
      </c>
      <c r="S4494" t="s">
        <v>588</v>
      </c>
      <c r="T4494" t="s">
        <v>588</v>
      </c>
      <c r="U4494" t="s">
        <v>588</v>
      </c>
      <c r="V4494" t="s">
        <v>588</v>
      </c>
      <c r="W4494" t="s">
        <v>588</v>
      </c>
      <c r="X4494" t="str">
        <f t="shared" si="70"/>
        <v>Inversión</v>
      </c>
      <c r="Y4494" t="s">
        <v>627</v>
      </c>
    </row>
    <row r="4495" spans="1:25" x14ac:dyDescent="0.2">
      <c r="A4495" t="s">
        <v>6793</v>
      </c>
      <c r="B4495" t="s">
        <v>3213</v>
      </c>
      <c r="C4495" t="s">
        <v>7218</v>
      </c>
      <c r="D4495" t="s">
        <v>583</v>
      </c>
      <c r="E4495" t="s">
        <v>584</v>
      </c>
      <c r="F4495" t="s">
        <v>3740</v>
      </c>
      <c r="G4495" t="s">
        <v>629</v>
      </c>
      <c r="H4495" t="s">
        <v>391</v>
      </c>
      <c r="I4495" t="s">
        <v>511</v>
      </c>
      <c r="J4495" t="s">
        <v>37</v>
      </c>
      <c r="K4495" t="s">
        <v>586</v>
      </c>
      <c r="L4495" t="s">
        <v>39</v>
      </c>
      <c r="M4495">
        <v>9129676</v>
      </c>
      <c r="N4495">
        <v>-955500</v>
      </c>
      <c r="O4495">
        <v>8174176</v>
      </c>
      <c r="P4495">
        <v>0</v>
      </c>
      <c r="Q4495" t="s">
        <v>1020</v>
      </c>
      <c r="R4495" t="s">
        <v>7219</v>
      </c>
      <c r="S4495" t="s">
        <v>7220</v>
      </c>
      <c r="T4495" t="s">
        <v>7221</v>
      </c>
      <c r="U4495" t="s">
        <v>7222</v>
      </c>
      <c r="V4495" t="s">
        <v>7223</v>
      </c>
      <c r="W4495" t="s">
        <v>7224</v>
      </c>
      <c r="X4495" t="str">
        <f t="shared" si="70"/>
        <v>Inversión</v>
      </c>
      <c r="Y4495" t="s">
        <v>629</v>
      </c>
    </row>
    <row r="4496" spans="1:25" x14ac:dyDescent="0.2">
      <c r="A4496" t="s">
        <v>6218</v>
      </c>
      <c r="B4496" t="s">
        <v>7225</v>
      </c>
      <c r="C4496" t="s">
        <v>7226</v>
      </c>
      <c r="D4496" t="s">
        <v>583</v>
      </c>
      <c r="E4496" t="s">
        <v>584</v>
      </c>
      <c r="F4496" t="s">
        <v>5605</v>
      </c>
      <c r="G4496" t="s">
        <v>627</v>
      </c>
      <c r="H4496" t="s">
        <v>429</v>
      </c>
      <c r="I4496" t="s">
        <v>483</v>
      </c>
      <c r="J4496" t="s">
        <v>37</v>
      </c>
      <c r="K4496" t="s">
        <v>586</v>
      </c>
      <c r="L4496" t="s">
        <v>39</v>
      </c>
      <c r="M4496">
        <v>100000000</v>
      </c>
      <c r="N4496">
        <v>0</v>
      </c>
      <c r="O4496">
        <v>100000000</v>
      </c>
      <c r="P4496">
        <v>0</v>
      </c>
      <c r="Q4496" t="s">
        <v>1021</v>
      </c>
      <c r="R4496" t="s">
        <v>6700</v>
      </c>
      <c r="S4496" t="s">
        <v>7227</v>
      </c>
      <c r="T4496" t="s">
        <v>7228</v>
      </c>
      <c r="U4496" t="s">
        <v>7229</v>
      </c>
      <c r="V4496" t="s">
        <v>7230</v>
      </c>
      <c r="W4496" t="s">
        <v>588</v>
      </c>
      <c r="X4496" t="str">
        <f t="shared" si="70"/>
        <v>Inversión</v>
      </c>
      <c r="Y4496" t="s">
        <v>627</v>
      </c>
    </row>
    <row r="4497" spans="1:25" x14ac:dyDescent="0.2">
      <c r="A4497" t="s">
        <v>6218</v>
      </c>
      <c r="B4497" t="s">
        <v>7225</v>
      </c>
      <c r="C4497" t="s">
        <v>7226</v>
      </c>
      <c r="D4497" t="s">
        <v>583</v>
      </c>
      <c r="E4497" t="s">
        <v>584</v>
      </c>
      <c r="F4497" t="s">
        <v>5604</v>
      </c>
      <c r="G4497" t="s">
        <v>625</v>
      </c>
      <c r="H4497" t="s">
        <v>395</v>
      </c>
      <c r="I4497" t="s">
        <v>506</v>
      </c>
      <c r="J4497" t="s">
        <v>37</v>
      </c>
      <c r="K4497" t="s">
        <v>586</v>
      </c>
      <c r="L4497" t="s">
        <v>39</v>
      </c>
      <c r="M4497">
        <v>170000000</v>
      </c>
      <c r="N4497">
        <v>0</v>
      </c>
      <c r="O4497">
        <v>170000000</v>
      </c>
      <c r="P4497">
        <v>0</v>
      </c>
      <c r="Q4497" t="s">
        <v>1021</v>
      </c>
      <c r="R4497" t="s">
        <v>6700</v>
      </c>
      <c r="S4497" t="s">
        <v>7227</v>
      </c>
      <c r="T4497" t="s">
        <v>7228</v>
      </c>
      <c r="U4497" t="s">
        <v>7229</v>
      </c>
      <c r="V4497" t="s">
        <v>7230</v>
      </c>
      <c r="W4497" t="s">
        <v>588</v>
      </c>
      <c r="X4497" t="str">
        <f t="shared" si="70"/>
        <v>Inversión</v>
      </c>
      <c r="Y4497" t="s">
        <v>625</v>
      </c>
    </row>
    <row r="4498" spans="1:25" x14ac:dyDescent="0.2">
      <c r="A4498" t="s">
        <v>6218</v>
      </c>
      <c r="B4498" t="s">
        <v>7225</v>
      </c>
      <c r="C4498" t="s">
        <v>7226</v>
      </c>
      <c r="D4498" t="s">
        <v>583</v>
      </c>
      <c r="E4498" t="s">
        <v>584</v>
      </c>
      <c r="F4498" t="s">
        <v>3087</v>
      </c>
      <c r="G4498" t="s">
        <v>626</v>
      </c>
      <c r="H4498" t="s">
        <v>197</v>
      </c>
      <c r="I4498" t="s">
        <v>155</v>
      </c>
      <c r="J4498" t="s">
        <v>37</v>
      </c>
      <c r="K4498" t="s">
        <v>709</v>
      </c>
      <c r="L4498" t="s">
        <v>39</v>
      </c>
      <c r="M4498">
        <v>100000000</v>
      </c>
      <c r="N4498">
        <v>0</v>
      </c>
      <c r="O4498">
        <v>100000000</v>
      </c>
      <c r="P4498">
        <v>0</v>
      </c>
      <c r="Q4498" t="s">
        <v>1021</v>
      </c>
      <c r="R4498" t="s">
        <v>6700</v>
      </c>
      <c r="S4498" t="s">
        <v>7227</v>
      </c>
      <c r="T4498" t="s">
        <v>7228</v>
      </c>
      <c r="U4498" t="s">
        <v>7229</v>
      </c>
      <c r="V4498" t="s">
        <v>7230</v>
      </c>
      <c r="W4498" t="s">
        <v>588</v>
      </c>
      <c r="X4498" t="str">
        <f t="shared" si="70"/>
        <v>Inversión</v>
      </c>
      <c r="Y4498" t="s">
        <v>626</v>
      </c>
    </row>
    <row r="4499" spans="1:25" x14ac:dyDescent="0.2">
      <c r="A4499" t="s">
        <v>6218</v>
      </c>
      <c r="B4499" t="s">
        <v>7225</v>
      </c>
      <c r="C4499" t="s">
        <v>7226</v>
      </c>
      <c r="D4499" t="s">
        <v>583</v>
      </c>
      <c r="E4499" t="s">
        <v>584</v>
      </c>
      <c r="F4499" t="s">
        <v>3144</v>
      </c>
      <c r="G4499" t="s">
        <v>585</v>
      </c>
      <c r="H4499" t="s">
        <v>438</v>
      </c>
      <c r="I4499" t="s">
        <v>508</v>
      </c>
      <c r="J4499" t="s">
        <v>37</v>
      </c>
      <c r="K4499" t="s">
        <v>586</v>
      </c>
      <c r="L4499" t="s">
        <v>39</v>
      </c>
      <c r="M4499">
        <v>142000000</v>
      </c>
      <c r="N4499">
        <v>-129104649.8</v>
      </c>
      <c r="O4499">
        <v>12895350.199999999</v>
      </c>
      <c r="P4499">
        <v>0</v>
      </c>
      <c r="Q4499" t="s">
        <v>1021</v>
      </c>
      <c r="R4499" t="s">
        <v>6700</v>
      </c>
      <c r="S4499" t="s">
        <v>7227</v>
      </c>
      <c r="T4499" t="s">
        <v>7228</v>
      </c>
      <c r="U4499" t="s">
        <v>7229</v>
      </c>
      <c r="V4499" t="s">
        <v>7230</v>
      </c>
      <c r="W4499" t="s">
        <v>588</v>
      </c>
      <c r="X4499" t="str">
        <f t="shared" si="70"/>
        <v>Inversión</v>
      </c>
      <c r="Y4499" t="s">
        <v>585</v>
      </c>
    </row>
    <row r="4500" spans="1:25" x14ac:dyDescent="0.2">
      <c r="A4500" t="s">
        <v>6218</v>
      </c>
      <c r="B4500" t="s">
        <v>7225</v>
      </c>
      <c r="C4500" t="s">
        <v>7226</v>
      </c>
      <c r="D4500" t="s">
        <v>583</v>
      </c>
      <c r="E4500" t="s">
        <v>584</v>
      </c>
      <c r="F4500" t="s">
        <v>3144</v>
      </c>
      <c r="G4500" t="s">
        <v>585</v>
      </c>
      <c r="H4500" t="s">
        <v>453</v>
      </c>
      <c r="I4500" t="s">
        <v>487</v>
      </c>
      <c r="J4500" t="s">
        <v>37</v>
      </c>
      <c r="K4500" t="s">
        <v>586</v>
      </c>
      <c r="L4500" t="s">
        <v>39</v>
      </c>
      <c r="M4500">
        <v>288000000</v>
      </c>
      <c r="N4500">
        <v>0</v>
      </c>
      <c r="O4500">
        <v>288000000</v>
      </c>
      <c r="P4500">
        <v>0</v>
      </c>
      <c r="Q4500" t="s">
        <v>1021</v>
      </c>
      <c r="R4500" t="s">
        <v>6700</v>
      </c>
      <c r="S4500" t="s">
        <v>7227</v>
      </c>
      <c r="T4500" t="s">
        <v>7228</v>
      </c>
      <c r="U4500" t="s">
        <v>7229</v>
      </c>
      <c r="V4500" t="s">
        <v>7230</v>
      </c>
      <c r="W4500" t="s">
        <v>588</v>
      </c>
      <c r="X4500" t="str">
        <f t="shared" si="70"/>
        <v>Inversión</v>
      </c>
      <c r="Y4500" t="s">
        <v>585</v>
      </c>
    </row>
    <row r="4501" spans="1:25" x14ac:dyDescent="0.2">
      <c r="A4501" t="s">
        <v>3643</v>
      </c>
      <c r="B4501" t="s">
        <v>7225</v>
      </c>
      <c r="C4501" t="s">
        <v>7231</v>
      </c>
      <c r="D4501" t="s">
        <v>583</v>
      </c>
      <c r="E4501" t="s">
        <v>584</v>
      </c>
      <c r="F4501" t="s">
        <v>3740</v>
      </c>
      <c r="G4501" t="s">
        <v>629</v>
      </c>
      <c r="H4501" t="s">
        <v>386</v>
      </c>
      <c r="I4501" t="s">
        <v>505</v>
      </c>
      <c r="J4501" t="s">
        <v>37</v>
      </c>
      <c r="K4501" t="s">
        <v>586</v>
      </c>
      <c r="L4501" t="s">
        <v>39</v>
      </c>
      <c r="M4501">
        <v>38932740</v>
      </c>
      <c r="N4501">
        <v>-6488790</v>
      </c>
      <c r="O4501">
        <v>32443950</v>
      </c>
      <c r="P4501">
        <v>0</v>
      </c>
      <c r="Q4501" t="s">
        <v>7232</v>
      </c>
      <c r="R4501" t="s">
        <v>7233</v>
      </c>
      <c r="S4501" t="s">
        <v>7234</v>
      </c>
      <c r="T4501" t="s">
        <v>7235</v>
      </c>
      <c r="U4501" t="s">
        <v>9888</v>
      </c>
      <c r="V4501" t="s">
        <v>9889</v>
      </c>
      <c r="W4501" t="s">
        <v>588</v>
      </c>
      <c r="X4501" t="str">
        <f t="shared" si="70"/>
        <v>Inversión</v>
      </c>
      <c r="Y4501" t="s">
        <v>629</v>
      </c>
    </row>
    <row r="4502" spans="1:25" x14ac:dyDescent="0.2">
      <c r="A4502" t="s">
        <v>6812</v>
      </c>
      <c r="B4502" t="s">
        <v>7225</v>
      </c>
      <c r="C4502" t="s">
        <v>7236</v>
      </c>
      <c r="D4502" t="s">
        <v>583</v>
      </c>
      <c r="E4502" t="s">
        <v>644</v>
      </c>
      <c r="F4502" t="s">
        <v>3740</v>
      </c>
      <c r="G4502" t="s">
        <v>629</v>
      </c>
      <c r="H4502" t="s">
        <v>366</v>
      </c>
      <c r="I4502" t="s">
        <v>507</v>
      </c>
      <c r="J4502" t="s">
        <v>37</v>
      </c>
      <c r="K4502" t="s">
        <v>586</v>
      </c>
      <c r="L4502" t="s">
        <v>39</v>
      </c>
      <c r="M4502">
        <v>27000000</v>
      </c>
      <c r="N4502">
        <v>-27000000</v>
      </c>
      <c r="O4502">
        <v>0</v>
      </c>
      <c r="P4502">
        <v>0</v>
      </c>
      <c r="Q4502" t="s">
        <v>7237</v>
      </c>
      <c r="R4502" t="s">
        <v>7238</v>
      </c>
      <c r="S4502" t="s">
        <v>588</v>
      </c>
      <c r="T4502" t="s">
        <v>588</v>
      </c>
      <c r="U4502" t="s">
        <v>588</v>
      </c>
      <c r="V4502" t="s">
        <v>588</v>
      </c>
      <c r="W4502" t="s">
        <v>588</v>
      </c>
      <c r="X4502" t="str">
        <f t="shared" si="70"/>
        <v>Inversión</v>
      </c>
      <c r="Y4502" t="s">
        <v>629</v>
      </c>
    </row>
    <row r="4503" spans="1:25" x14ac:dyDescent="0.2">
      <c r="A4503" t="s">
        <v>6816</v>
      </c>
      <c r="B4503" t="s">
        <v>7225</v>
      </c>
      <c r="C4503" t="s">
        <v>7239</v>
      </c>
      <c r="D4503" t="s">
        <v>583</v>
      </c>
      <c r="E4503" t="s">
        <v>584</v>
      </c>
      <c r="F4503" t="s">
        <v>3740</v>
      </c>
      <c r="G4503" t="s">
        <v>629</v>
      </c>
      <c r="H4503" t="s">
        <v>196</v>
      </c>
      <c r="I4503" t="s">
        <v>153</v>
      </c>
      <c r="J4503" t="s">
        <v>37</v>
      </c>
      <c r="K4503" t="s">
        <v>586</v>
      </c>
      <c r="L4503" t="s">
        <v>39</v>
      </c>
      <c r="M4503">
        <v>14000000</v>
      </c>
      <c r="N4503">
        <v>-14000000</v>
      </c>
      <c r="O4503">
        <v>0</v>
      </c>
      <c r="P4503">
        <v>0</v>
      </c>
      <c r="Q4503" t="s">
        <v>7240</v>
      </c>
      <c r="R4503" t="s">
        <v>6910</v>
      </c>
      <c r="S4503" t="s">
        <v>7241</v>
      </c>
      <c r="T4503" t="s">
        <v>11889</v>
      </c>
      <c r="U4503" t="s">
        <v>11890</v>
      </c>
      <c r="V4503" t="s">
        <v>11891</v>
      </c>
      <c r="W4503" t="s">
        <v>588</v>
      </c>
      <c r="X4503" t="str">
        <f t="shared" si="70"/>
        <v>Inversión</v>
      </c>
      <c r="Y4503" t="s">
        <v>629</v>
      </c>
    </row>
    <row r="4504" spans="1:25" x14ac:dyDescent="0.2">
      <c r="A4504" t="s">
        <v>6816</v>
      </c>
      <c r="B4504" t="s">
        <v>7225</v>
      </c>
      <c r="C4504" t="s">
        <v>7239</v>
      </c>
      <c r="D4504" t="s">
        <v>583</v>
      </c>
      <c r="E4504" t="s">
        <v>584</v>
      </c>
      <c r="F4504" t="s">
        <v>3740</v>
      </c>
      <c r="G4504" t="s">
        <v>629</v>
      </c>
      <c r="H4504" t="s">
        <v>196</v>
      </c>
      <c r="I4504" t="s">
        <v>153</v>
      </c>
      <c r="J4504" t="s">
        <v>48</v>
      </c>
      <c r="K4504" t="s">
        <v>596</v>
      </c>
      <c r="L4504" t="s">
        <v>39</v>
      </c>
      <c r="M4504">
        <v>0</v>
      </c>
      <c r="N4504">
        <v>12705998</v>
      </c>
      <c r="O4504">
        <v>12705998</v>
      </c>
      <c r="P4504">
        <v>0</v>
      </c>
      <c r="Q4504" t="s">
        <v>7240</v>
      </c>
      <c r="R4504" t="s">
        <v>6910</v>
      </c>
      <c r="S4504" t="s">
        <v>7241</v>
      </c>
      <c r="T4504" t="s">
        <v>11889</v>
      </c>
      <c r="U4504" t="s">
        <v>11890</v>
      </c>
      <c r="V4504" t="s">
        <v>11891</v>
      </c>
      <c r="W4504" t="s">
        <v>588</v>
      </c>
      <c r="X4504" t="str">
        <f t="shared" si="70"/>
        <v>Inversión</v>
      </c>
      <c r="Y4504" t="s">
        <v>629</v>
      </c>
    </row>
    <row r="4505" spans="1:25" x14ac:dyDescent="0.2">
      <c r="A4505" t="s">
        <v>6808</v>
      </c>
      <c r="B4505" t="s">
        <v>7225</v>
      </c>
      <c r="C4505" t="s">
        <v>7242</v>
      </c>
      <c r="D4505" t="s">
        <v>583</v>
      </c>
      <c r="E4505" t="s">
        <v>584</v>
      </c>
      <c r="F4505" t="s">
        <v>3740</v>
      </c>
      <c r="G4505" t="s">
        <v>629</v>
      </c>
      <c r="H4505" t="s">
        <v>394</v>
      </c>
      <c r="I4505" t="s">
        <v>512</v>
      </c>
      <c r="J4505" t="s">
        <v>37</v>
      </c>
      <c r="K4505" t="s">
        <v>586</v>
      </c>
      <c r="L4505" t="s">
        <v>39</v>
      </c>
      <c r="M4505">
        <v>25936730</v>
      </c>
      <c r="N4505">
        <v>-864558</v>
      </c>
      <c r="O4505">
        <v>25072172</v>
      </c>
      <c r="P4505">
        <v>0</v>
      </c>
      <c r="Q4505" t="s">
        <v>7243</v>
      </c>
      <c r="R4505" t="s">
        <v>5749</v>
      </c>
      <c r="S4505" t="s">
        <v>7244</v>
      </c>
      <c r="T4505" t="s">
        <v>7245</v>
      </c>
      <c r="U4505" t="s">
        <v>9890</v>
      </c>
      <c r="V4505" t="s">
        <v>9891</v>
      </c>
      <c r="W4505" t="s">
        <v>588</v>
      </c>
      <c r="X4505" t="str">
        <f t="shared" si="70"/>
        <v>Inversión</v>
      </c>
      <c r="Y4505" t="s">
        <v>629</v>
      </c>
    </row>
    <row r="4506" spans="1:25" x14ac:dyDescent="0.2">
      <c r="A4506" t="s">
        <v>5346</v>
      </c>
      <c r="B4506" t="s">
        <v>7225</v>
      </c>
      <c r="C4506" t="s">
        <v>7246</v>
      </c>
      <c r="D4506" t="s">
        <v>583</v>
      </c>
      <c r="E4506" t="s">
        <v>584</v>
      </c>
      <c r="F4506" t="s">
        <v>3740</v>
      </c>
      <c r="G4506" t="s">
        <v>629</v>
      </c>
      <c r="H4506" t="s">
        <v>380</v>
      </c>
      <c r="I4506" t="s">
        <v>504</v>
      </c>
      <c r="J4506" t="s">
        <v>37</v>
      </c>
      <c r="K4506" t="s">
        <v>586</v>
      </c>
      <c r="L4506" t="s">
        <v>39</v>
      </c>
      <c r="M4506">
        <v>17671050</v>
      </c>
      <c r="N4506">
        <v>0</v>
      </c>
      <c r="O4506">
        <v>17671050</v>
      </c>
      <c r="P4506">
        <v>0</v>
      </c>
      <c r="Q4506" t="s">
        <v>7247</v>
      </c>
      <c r="R4506" t="s">
        <v>6712</v>
      </c>
      <c r="S4506" t="s">
        <v>7248</v>
      </c>
      <c r="T4506" t="s">
        <v>7249</v>
      </c>
      <c r="U4506" t="s">
        <v>9892</v>
      </c>
      <c r="V4506" t="s">
        <v>9893</v>
      </c>
      <c r="W4506" t="s">
        <v>588</v>
      </c>
      <c r="X4506" t="str">
        <f t="shared" si="70"/>
        <v>Inversión</v>
      </c>
      <c r="Y4506" t="s">
        <v>629</v>
      </c>
    </row>
    <row r="4507" spans="1:25" x14ac:dyDescent="0.2">
      <c r="A4507" t="s">
        <v>6834</v>
      </c>
      <c r="B4507" t="s">
        <v>3227</v>
      </c>
      <c r="C4507" t="s">
        <v>7250</v>
      </c>
      <c r="D4507" t="s">
        <v>583</v>
      </c>
      <c r="E4507" t="s">
        <v>584</v>
      </c>
      <c r="F4507" t="s">
        <v>5604</v>
      </c>
      <c r="G4507" t="s">
        <v>625</v>
      </c>
      <c r="H4507" t="s">
        <v>395</v>
      </c>
      <c r="I4507" t="s">
        <v>506</v>
      </c>
      <c r="J4507" t="s">
        <v>37</v>
      </c>
      <c r="K4507" t="s">
        <v>586</v>
      </c>
      <c r="L4507" t="s">
        <v>39</v>
      </c>
      <c r="M4507">
        <v>17671050</v>
      </c>
      <c r="N4507">
        <v>0</v>
      </c>
      <c r="O4507">
        <v>17671050</v>
      </c>
      <c r="P4507">
        <v>0</v>
      </c>
      <c r="Q4507" t="s">
        <v>1022</v>
      </c>
      <c r="R4507" t="s">
        <v>7251</v>
      </c>
      <c r="S4507" t="s">
        <v>7252</v>
      </c>
      <c r="T4507" t="s">
        <v>7253</v>
      </c>
      <c r="U4507" t="s">
        <v>9894</v>
      </c>
      <c r="V4507" t="s">
        <v>9895</v>
      </c>
      <c r="W4507" t="s">
        <v>588</v>
      </c>
      <c r="X4507" t="str">
        <f t="shared" si="70"/>
        <v>Inversión</v>
      </c>
      <c r="Y4507" t="s">
        <v>625</v>
      </c>
    </row>
    <row r="4508" spans="1:25" x14ac:dyDescent="0.2">
      <c r="A4508" t="s">
        <v>6826</v>
      </c>
      <c r="B4508" t="s">
        <v>3227</v>
      </c>
      <c r="C4508" t="s">
        <v>7254</v>
      </c>
      <c r="D4508" t="s">
        <v>583</v>
      </c>
      <c r="E4508" t="s">
        <v>584</v>
      </c>
      <c r="F4508" t="s">
        <v>5604</v>
      </c>
      <c r="G4508" t="s">
        <v>625</v>
      </c>
      <c r="H4508" t="s">
        <v>395</v>
      </c>
      <c r="I4508" t="s">
        <v>506</v>
      </c>
      <c r="J4508" t="s">
        <v>37</v>
      </c>
      <c r="K4508" t="s">
        <v>586</v>
      </c>
      <c r="L4508" t="s">
        <v>39</v>
      </c>
      <c r="M4508">
        <v>8826605</v>
      </c>
      <c r="N4508">
        <v>0</v>
      </c>
      <c r="O4508">
        <v>8826605</v>
      </c>
      <c r="P4508">
        <v>0</v>
      </c>
      <c r="Q4508" t="s">
        <v>1023</v>
      </c>
      <c r="R4508" t="s">
        <v>5626</v>
      </c>
      <c r="S4508" t="s">
        <v>7255</v>
      </c>
      <c r="T4508" t="s">
        <v>7256</v>
      </c>
      <c r="U4508" t="s">
        <v>9896</v>
      </c>
      <c r="V4508" t="s">
        <v>9897</v>
      </c>
      <c r="W4508" t="s">
        <v>588</v>
      </c>
      <c r="X4508" t="str">
        <f t="shared" si="70"/>
        <v>Inversión</v>
      </c>
      <c r="Y4508" t="s">
        <v>625</v>
      </c>
    </row>
    <row r="4509" spans="1:25" x14ac:dyDescent="0.2">
      <c r="A4509" t="s">
        <v>6823</v>
      </c>
      <c r="B4509" t="s">
        <v>3227</v>
      </c>
      <c r="C4509" t="s">
        <v>7257</v>
      </c>
      <c r="D4509" t="s">
        <v>583</v>
      </c>
      <c r="E4509" t="s">
        <v>584</v>
      </c>
      <c r="F4509" t="s">
        <v>5604</v>
      </c>
      <c r="G4509" t="s">
        <v>625</v>
      </c>
      <c r="H4509" t="s">
        <v>395</v>
      </c>
      <c r="I4509" t="s">
        <v>506</v>
      </c>
      <c r="J4509" t="s">
        <v>37</v>
      </c>
      <c r="K4509" t="s">
        <v>586</v>
      </c>
      <c r="L4509" t="s">
        <v>39</v>
      </c>
      <c r="M4509">
        <v>12847315</v>
      </c>
      <c r="N4509">
        <v>0</v>
      </c>
      <c r="O4509">
        <v>12847315</v>
      </c>
      <c r="P4509">
        <v>0</v>
      </c>
      <c r="Q4509" t="s">
        <v>1024</v>
      </c>
      <c r="R4509" t="s">
        <v>5628</v>
      </c>
      <c r="S4509" t="s">
        <v>7258</v>
      </c>
      <c r="T4509" t="s">
        <v>7259</v>
      </c>
      <c r="U4509" t="s">
        <v>11892</v>
      </c>
      <c r="V4509" t="s">
        <v>11893</v>
      </c>
      <c r="W4509" t="s">
        <v>588</v>
      </c>
      <c r="X4509" t="str">
        <f t="shared" si="70"/>
        <v>Inversión</v>
      </c>
      <c r="Y4509" t="s">
        <v>625</v>
      </c>
    </row>
    <row r="4510" spans="1:25" x14ac:dyDescent="0.2">
      <c r="A4510" t="s">
        <v>6830</v>
      </c>
      <c r="B4510" t="s">
        <v>3227</v>
      </c>
      <c r="C4510" t="s">
        <v>7260</v>
      </c>
      <c r="D4510" t="s">
        <v>583</v>
      </c>
      <c r="E4510" t="s">
        <v>584</v>
      </c>
      <c r="F4510" t="s">
        <v>5604</v>
      </c>
      <c r="G4510" t="s">
        <v>625</v>
      </c>
      <c r="H4510" t="s">
        <v>395</v>
      </c>
      <c r="I4510" t="s">
        <v>506</v>
      </c>
      <c r="J4510" t="s">
        <v>37</v>
      </c>
      <c r="K4510" t="s">
        <v>586</v>
      </c>
      <c r="L4510" t="s">
        <v>39</v>
      </c>
      <c r="M4510">
        <v>24157400</v>
      </c>
      <c r="N4510">
        <v>0</v>
      </c>
      <c r="O4510">
        <v>24157400</v>
      </c>
      <c r="P4510">
        <v>0</v>
      </c>
      <c r="Q4510" t="s">
        <v>1025</v>
      </c>
      <c r="R4510" t="s">
        <v>7261</v>
      </c>
      <c r="S4510" t="s">
        <v>7262</v>
      </c>
      <c r="T4510" t="s">
        <v>7263</v>
      </c>
      <c r="U4510" t="s">
        <v>9898</v>
      </c>
      <c r="V4510" t="s">
        <v>9899</v>
      </c>
      <c r="W4510" t="s">
        <v>588</v>
      </c>
      <c r="X4510" t="str">
        <f t="shared" si="70"/>
        <v>Inversión</v>
      </c>
      <c r="Y4510" t="s">
        <v>625</v>
      </c>
    </row>
    <row r="4511" spans="1:25" x14ac:dyDescent="0.2">
      <c r="A4511" t="s">
        <v>3400</v>
      </c>
      <c r="B4511" t="s">
        <v>3227</v>
      </c>
      <c r="C4511" t="s">
        <v>7264</v>
      </c>
      <c r="D4511" t="s">
        <v>583</v>
      </c>
      <c r="E4511" t="s">
        <v>584</v>
      </c>
      <c r="F4511" t="s">
        <v>5604</v>
      </c>
      <c r="G4511" t="s">
        <v>625</v>
      </c>
      <c r="H4511" t="s">
        <v>395</v>
      </c>
      <c r="I4511" t="s">
        <v>506</v>
      </c>
      <c r="J4511" t="s">
        <v>37</v>
      </c>
      <c r="K4511" t="s">
        <v>586</v>
      </c>
      <c r="L4511" t="s">
        <v>39</v>
      </c>
      <c r="M4511">
        <v>55900900</v>
      </c>
      <c r="N4511">
        <v>-11180180</v>
      </c>
      <c r="O4511">
        <v>44720720</v>
      </c>
      <c r="P4511">
        <v>0</v>
      </c>
      <c r="Q4511" t="s">
        <v>1026</v>
      </c>
      <c r="R4511" t="s">
        <v>7265</v>
      </c>
      <c r="S4511" t="s">
        <v>7266</v>
      </c>
      <c r="T4511" t="s">
        <v>8022</v>
      </c>
      <c r="U4511" t="s">
        <v>11894</v>
      </c>
      <c r="V4511" t="s">
        <v>11895</v>
      </c>
      <c r="W4511" t="s">
        <v>588</v>
      </c>
      <c r="X4511" t="str">
        <f t="shared" si="70"/>
        <v>Inversión</v>
      </c>
      <c r="Y4511" t="s">
        <v>625</v>
      </c>
    </row>
    <row r="4512" spans="1:25" x14ac:dyDescent="0.2">
      <c r="A4512" t="s">
        <v>6840</v>
      </c>
      <c r="B4512" t="s">
        <v>3227</v>
      </c>
      <c r="C4512" t="s">
        <v>7267</v>
      </c>
      <c r="D4512" t="s">
        <v>583</v>
      </c>
      <c r="E4512" t="s">
        <v>584</v>
      </c>
      <c r="F4512" t="s">
        <v>5604</v>
      </c>
      <c r="G4512" t="s">
        <v>625</v>
      </c>
      <c r="H4512" t="s">
        <v>395</v>
      </c>
      <c r="I4512" t="s">
        <v>506</v>
      </c>
      <c r="J4512" t="s">
        <v>37</v>
      </c>
      <c r="K4512" t="s">
        <v>586</v>
      </c>
      <c r="L4512" t="s">
        <v>39</v>
      </c>
      <c r="M4512">
        <v>20696710</v>
      </c>
      <c r="N4512">
        <v>0</v>
      </c>
      <c r="O4512">
        <v>20696710</v>
      </c>
      <c r="P4512">
        <v>0</v>
      </c>
      <c r="Q4512" t="s">
        <v>7268</v>
      </c>
      <c r="R4512" t="s">
        <v>7269</v>
      </c>
      <c r="S4512" t="s">
        <v>7270</v>
      </c>
      <c r="T4512" t="s">
        <v>7271</v>
      </c>
      <c r="U4512" t="s">
        <v>9900</v>
      </c>
      <c r="V4512" t="s">
        <v>9901</v>
      </c>
      <c r="W4512" t="s">
        <v>588</v>
      </c>
      <c r="X4512" t="str">
        <f t="shared" si="70"/>
        <v>Inversión</v>
      </c>
      <c r="Y4512" t="s">
        <v>625</v>
      </c>
    </row>
    <row r="4513" spans="1:25" x14ac:dyDescent="0.2">
      <c r="A4513" t="s">
        <v>3426</v>
      </c>
      <c r="B4513" t="s">
        <v>3227</v>
      </c>
      <c r="C4513" t="s">
        <v>7272</v>
      </c>
      <c r="D4513" t="s">
        <v>583</v>
      </c>
      <c r="E4513" t="s">
        <v>584</v>
      </c>
      <c r="F4513" t="s">
        <v>5604</v>
      </c>
      <c r="G4513" t="s">
        <v>625</v>
      </c>
      <c r="H4513" t="s">
        <v>395</v>
      </c>
      <c r="I4513" t="s">
        <v>506</v>
      </c>
      <c r="J4513" t="s">
        <v>37</v>
      </c>
      <c r="K4513" t="s">
        <v>586</v>
      </c>
      <c r="L4513" t="s">
        <v>39</v>
      </c>
      <c r="M4513">
        <v>41393420</v>
      </c>
      <c r="N4513">
        <v>-827868</v>
      </c>
      <c r="O4513">
        <v>40565552</v>
      </c>
      <c r="P4513">
        <v>0</v>
      </c>
      <c r="Q4513" t="s">
        <v>1027</v>
      </c>
      <c r="R4513" t="s">
        <v>7273</v>
      </c>
      <c r="S4513" t="s">
        <v>7274</v>
      </c>
      <c r="T4513" t="s">
        <v>7275</v>
      </c>
      <c r="U4513" t="s">
        <v>9902</v>
      </c>
      <c r="V4513" t="s">
        <v>9903</v>
      </c>
      <c r="W4513" t="s">
        <v>588</v>
      </c>
      <c r="X4513" t="str">
        <f t="shared" si="70"/>
        <v>Inversión</v>
      </c>
      <c r="Y4513" t="s">
        <v>625</v>
      </c>
    </row>
    <row r="4514" spans="1:25" x14ac:dyDescent="0.2">
      <c r="A4514" t="s">
        <v>7276</v>
      </c>
      <c r="B4514" t="s">
        <v>3227</v>
      </c>
      <c r="C4514" t="s">
        <v>7277</v>
      </c>
      <c r="D4514" t="s">
        <v>583</v>
      </c>
      <c r="E4514" t="s">
        <v>584</v>
      </c>
      <c r="F4514" t="s">
        <v>5604</v>
      </c>
      <c r="G4514" t="s">
        <v>625</v>
      </c>
      <c r="H4514" t="s">
        <v>395</v>
      </c>
      <c r="I4514" t="s">
        <v>506</v>
      </c>
      <c r="J4514" t="s">
        <v>37</v>
      </c>
      <c r="K4514" t="s">
        <v>586</v>
      </c>
      <c r="L4514" t="s">
        <v>39</v>
      </c>
      <c r="M4514">
        <v>20696710</v>
      </c>
      <c r="N4514">
        <v>0</v>
      </c>
      <c r="O4514">
        <v>20696710</v>
      </c>
      <c r="P4514">
        <v>0</v>
      </c>
      <c r="Q4514" t="s">
        <v>1028</v>
      </c>
      <c r="R4514" t="s">
        <v>6764</v>
      </c>
      <c r="S4514" t="s">
        <v>7278</v>
      </c>
      <c r="T4514" t="s">
        <v>7279</v>
      </c>
      <c r="U4514" t="s">
        <v>11896</v>
      </c>
      <c r="V4514" t="s">
        <v>11897</v>
      </c>
      <c r="W4514" t="s">
        <v>588</v>
      </c>
      <c r="X4514" t="str">
        <f t="shared" si="70"/>
        <v>Inversión</v>
      </c>
      <c r="Y4514" t="s">
        <v>625</v>
      </c>
    </row>
    <row r="4515" spans="1:25" x14ac:dyDescent="0.2">
      <c r="A4515" t="s">
        <v>6209</v>
      </c>
      <c r="B4515" t="s">
        <v>3227</v>
      </c>
      <c r="C4515" t="s">
        <v>7280</v>
      </c>
      <c r="D4515" t="s">
        <v>583</v>
      </c>
      <c r="E4515" t="s">
        <v>584</v>
      </c>
      <c r="F4515" t="s">
        <v>5604</v>
      </c>
      <c r="G4515" t="s">
        <v>625</v>
      </c>
      <c r="H4515" t="s">
        <v>395</v>
      </c>
      <c r="I4515" t="s">
        <v>506</v>
      </c>
      <c r="J4515" t="s">
        <v>37</v>
      </c>
      <c r="K4515" t="s">
        <v>586</v>
      </c>
      <c r="L4515" t="s">
        <v>39</v>
      </c>
      <c r="M4515">
        <v>24157400</v>
      </c>
      <c r="N4515">
        <v>-12883946</v>
      </c>
      <c r="O4515">
        <v>11273454</v>
      </c>
      <c r="P4515">
        <v>0</v>
      </c>
      <c r="Q4515" t="s">
        <v>1029</v>
      </c>
      <c r="R4515" t="s">
        <v>7281</v>
      </c>
      <c r="S4515" t="s">
        <v>8535</v>
      </c>
      <c r="T4515" t="s">
        <v>588</v>
      </c>
      <c r="U4515" t="s">
        <v>588</v>
      </c>
      <c r="V4515" t="s">
        <v>588</v>
      </c>
      <c r="W4515" t="s">
        <v>588</v>
      </c>
      <c r="X4515" t="str">
        <f t="shared" si="70"/>
        <v>Inversión</v>
      </c>
      <c r="Y4515" t="s">
        <v>625</v>
      </c>
    </row>
    <row r="4516" spans="1:25" x14ac:dyDescent="0.2">
      <c r="A4516" t="s">
        <v>6850</v>
      </c>
      <c r="B4516" t="s">
        <v>3227</v>
      </c>
      <c r="C4516" t="s">
        <v>7282</v>
      </c>
      <c r="D4516" t="s">
        <v>583</v>
      </c>
      <c r="E4516" t="s">
        <v>584</v>
      </c>
      <c r="F4516" t="s">
        <v>5604</v>
      </c>
      <c r="G4516" t="s">
        <v>625</v>
      </c>
      <c r="H4516" t="s">
        <v>395</v>
      </c>
      <c r="I4516" t="s">
        <v>506</v>
      </c>
      <c r="J4516" t="s">
        <v>37</v>
      </c>
      <c r="K4516" t="s">
        <v>586</v>
      </c>
      <c r="L4516" t="s">
        <v>39</v>
      </c>
      <c r="M4516">
        <v>35342100</v>
      </c>
      <c r="N4516">
        <v>0</v>
      </c>
      <c r="O4516">
        <v>35342100</v>
      </c>
      <c r="P4516">
        <v>0</v>
      </c>
      <c r="Q4516" t="s">
        <v>1030</v>
      </c>
      <c r="R4516" t="s">
        <v>6021</v>
      </c>
      <c r="S4516" t="s">
        <v>7283</v>
      </c>
      <c r="T4516" t="s">
        <v>7284</v>
      </c>
      <c r="U4516" t="s">
        <v>9904</v>
      </c>
      <c r="V4516" t="s">
        <v>9905</v>
      </c>
      <c r="W4516" t="s">
        <v>588</v>
      </c>
      <c r="X4516" t="str">
        <f t="shared" si="70"/>
        <v>Inversión</v>
      </c>
      <c r="Y4516" t="s">
        <v>625</v>
      </c>
    </row>
    <row r="4517" spans="1:25" x14ac:dyDescent="0.2">
      <c r="A4517" t="s">
        <v>3718</v>
      </c>
      <c r="B4517" t="s">
        <v>3227</v>
      </c>
      <c r="C4517" t="s">
        <v>7285</v>
      </c>
      <c r="D4517" t="s">
        <v>583</v>
      </c>
      <c r="E4517" t="s">
        <v>584</v>
      </c>
      <c r="F4517" t="s">
        <v>5604</v>
      </c>
      <c r="G4517" t="s">
        <v>625</v>
      </c>
      <c r="H4517" t="s">
        <v>395</v>
      </c>
      <c r="I4517" t="s">
        <v>506</v>
      </c>
      <c r="J4517" t="s">
        <v>37</v>
      </c>
      <c r="K4517" t="s">
        <v>586</v>
      </c>
      <c r="L4517" t="s">
        <v>39</v>
      </c>
      <c r="M4517">
        <v>12968365</v>
      </c>
      <c r="N4517">
        <v>0</v>
      </c>
      <c r="O4517">
        <v>12968365</v>
      </c>
      <c r="P4517">
        <v>2593673</v>
      </c>
      <c r="Q4517" t="s">
        <v>1031</v>
      </c>
      <c r="R4517" t="s">
        <v>7286</v>
      </c>
      <c r="S4517" t="s">
        <v>7287</v>
      </c>
      <c r="T4517" t="s">
        <v>8023</v>
      </c>
      <c r="U4517" t="s">
        <v>11898</v>
      </c>
      <c r="V4517" t="s">
        <v>11899</v>
      </c>
      <c r="W4517" t="s">
        <v>588</v>
      </c>
      <c r="X4517" t="str">
        <f t="shared" si="70"/>
        <v>Inversión</v>
      </c>
      <c r="Y4517" t="s">
        <v>625</v>
      </c>
    </row>
    <row r="4518" spans="1:25" x14ac:dyDescent="0.2">
      <c r="A4518" t="s">
        <v>3718</v>
      </c>
      <c r="B4518" t="s">
        <v>3227</v>
      </c>
      <c r="C4518" t="s">
        <v>7285</v>
      </c>
      <c r="D4518" t="s">
        <v>583</v>
      </c>
      <c r="E4518" t="s">
        <v>584</v>
      </c>
      <c r="F4518" t="s">
        <v>5604</v>
      </c>
      <c r="G4518" t="s">
        <v>625</v>
      </c>
      <c r="H4518" t="s">
        <v>399</v>
      </c>
      <c r="I4518" t="s">
        <v>502</v>
      </c>
      <c r="J4518" t="s">
        <v>37</v>
      </c>
      <c r="K4518" t="s">
        <v>586</v>
      </c>
      <c r="L4518" t="s">
        <v>39</v>
      </c>
      <c r="M4518">
        <v>0</v>
      </c>
      <c r="N4518">
        <v>0</v>
      </c>
      <c r="O4518">
        <v>0</v>
      </c>
      <c r="P4518">
        <v>0</v>
      </c>
      <c r="Q4518" t="s">
        <v>1031</v>
      </c>
      <c r="R4518" t="s">
        <v>7286</v>
      </c>
      <c r="S4518" t="s">
        <v>7287</v>
      </c>
      <c r="T4518" t="s">
        <v>8023</v>
      </c>
      <c r="U4518" t="s">
        <v>11898</v>
      </c>
      <c r="V4518" t="s">
        <v>11899</v>
      </c>
      <c r="W4518" t="s">
        <v>588</v>
      </c>
      <c r="X4518" t="str">
        <f t="shared" si="70"/>
        <v>Inversión</v>
      </c>
      <c r="Y4518" t="s">
        <v>625</v>
      </c>
    </row>
    <row r="4519" spans="1:25" x14ac:dyDescent="0.2">
      <c r="A4519" t="s">
        <v>3690</v>
      </c>
      <c r="B4519" t="s">
        <v>3227</v>
      </c>
      <c r="C4519" t="s">
        <v>7288</v>
      </c>
      <c r="D4519" t="s">
        <v>583</v>
      </c>
      <c r="E4519" t="s">
        <v>644</v>
      </c>
      <c r="F4519" t="s">
        <v>3144</v>
      </c>
      <c r="G4519" t="s">
        <v>585</v>
      </c>
      <c r="H4519" t="s">
        <v>195</v>
      </c>
      <c r="I4519" t="s">
        <v>150</v>
      </c>
      <c r="J4519" t="s">
        <v>48</v>
      </c>
      <c r="K4519" t="s">
        <v>596</v>
      </c>
      <c r="L4519" t="s">
        <v>39</v>
      </c>
      <c r="M4519">
        <v>29225000</v>
      </c>
      <c r="N4519">
        <v>-29225000</v>
      </c>
      <c r="O4519">
        <v>0</v>
      </c>
      <c r="P4519">
        <v>0</v>
      </c>
      <c r="Q4519" t="s">
        <v>150</v>
      </c>
      <c r="R4519" t="s">
        <v>7289</v>
      </c>
      <c r="S4519" t="s">
        <v>7290</v>
      </c>
      <c r="T4519" t="s">
        <v>588</v>
      </c>
      <c r="U4519" t="s">
        <v>588</v>
      </c>
      <c r="V4519" t="s">
        <v>588</v>
      </c>
      <c r="W4519" t="s">
        <v>588</v>
      </c>
      <c r="X4519" t="str">
        <f t="shared" si="70"/>
        <v>Funcionamiento</v>
      </c>
      <c r="Y4519" t="s">
        <v>585</v>
      </c>
    </row>
    <row r="4520" spans="1:25" x14ac:dyDescent="0.2">
      <c r="A4520" t="s">
        <v>7291</v>
      </c>
      <c r="B4520" t="s">
        <v>3227</v>
      </c>
      <c r="C4520" t="s">
        <v>7292</v>
      </c>
      <c r="D4520" t="s">
        <v>583</v>
      </c>
      <c r="E4520" t="s">
        <v>584</v>
      </c>
      <c r="F4520" t="s">
        <v>3144</v>
      </c>
      <c r="G4520" t="s">
        <v>585</v>
      </c>
      <c r="H4520" t="s">
        <v>195</v>
      </c>
      <c r="I4520" t="s">
        <v>150</v>
      </c>
      <c r="J4520" t="s">
        <v>48</v>
      </c>
      <c r="K4520" t="s">
        <v>596</v>
      </c>
      <c r="L4520" t="s">
        <v>39</v>
      </c>
      <c r="M4520">
        <v>20601000</v>
      </c>
      <c r="N4520">
        <v>0</v>
      </c>
      <c r="O4520">
        <v>20601000</v>
      </c>
      <c r="P4520">
        <v>0</v>
      </c>
      <c r="Q4520" t="s">
        <v>150</v>
      </c>
      <c r="R4520" t="s">
        <v>3293</v>
      </c>
      <c r="S4520" t="s">
        <v>7293</v>
      </c>
      <c r="T4520" t="s">
        <v>7294</v>
      </c>
      <c r="U4520" t="s">
        <v>7295</v>
      </c>
      <c r="V4520" t="s">
        <v>7296</v>
      </c>
      <c r="W4520" t="s">
        <v>588</v>
      </c>
      <c r="X4520" t="str">
        <f t="shared" si="70"/>
        <v>Funcionamiento</v>
      </c>
      <c r="Y4520" t="s">
        <v>585</v>
      </c>
    </row>
    <row r="4521" spans="1:25" x14ac:dyDescent="0.2">
      <c r="A4521" t="s">
        <v>6802</v>
      </c>
      <c r="B4521" t="s">
        <v>3227</v>
      </c>
      <c r="C4521" t="s">
        <v>7297</v>
      </c>
      <c r="D4521" t="s">
        <v>583</v>
      </c>
      <c r="E4521" t="s">
        <v>584</v>
      </c>
      <c r="F4521" t="s">
        <v>3740</v>
      </c>
      <c r="G4521" t="s">
        <v>629</v>
      </c>
      <c r="H4521" t="s">
        <v>391</v>
      </c>
      <c r="I4521" t="s">
        <v>511</v>
      </c>
      <c r="J4521" t="s">
        <v>37</v>
      </c>
      <c r="K4521" t="s">
        <v>586</v>
      </c>
      <c r="L4521" t="s">
        <v>39</v>
      </c>
      <c r="M4521">
        <v>7102547</v>
      </c>
      <c r="N4521">
        <v>-415960</v>
      </c>
      <c r="O4521">
        <v>6686587</v>
      </c>
      <c r="P4521">
        <v>0</v>
      </c>
      <c r="Q4521" t="s">
        <v>7298</v>
      </c>
      <c r="R4521" t="s">
        <v>7299</v>
      </c>
      <c r="S4521" t="s">
        <v>7300</v>
      </c>
      <c r="T4521" t="s">
        <v>7301</v>
      </c>
      <c r="U4521" t="s">
        <v>7302</v>
      </c>
      <c r="V4521" t="s">
        <v>7303</v>
      </c>
      <c r="W4521" t="s">
        <v>3536</v>
      </c>
      <c r="X4521" t="str">
        <f t="shared" si="70"/>
        <v>Inversión</v>
      </c>
      <c r="Y4521" t="s">
        <v>629</v>
      </c>
    </row>
    <row r="4522" spans="1:25" x14ac:dyDescent="0.2">
      <c r="A4522" t="s">
        <v>6444</v>
      </c>
      <c r="B4522" t="s">
        <v>3402</v>
      </c>
      <c r="C4522" t="s">
        <v>7304</v>
      </c>
      <c r="D4522" t="s">
        <v>583</v>
      </c>
      <c r="E4522" t="s">
        <v>584</v>
      </c>
      <c r="F4522" t="s">
        <v>3144</v>
      </c>
      <c r="G4522" t="s">
        <v>585</v>
      </c>
      <c r="H4522" t="s">
        <v>172</v>
      </c>
      <c r="I4522" t="s">
        <v>126</v>
      </c>
      <c r="J4522" t="s">
        <v>37</v>
      </c>
      <c r="K4522" t="s">
        <v>586</v>
      </c>
      <c r="L4522" t="s">
        <v>39</v>
      </c>
      <c r="M4522">
        <v>115478400</v>
      </c>
      <c r="N4522">
        <v>0</v>
      </c>
      <c r="O4522">
        <v>115478400</v>
      </c>
      <c r="P4522">
        <v>0</v>
      </c>
      <c r="Q4522" t="s">
        <v>1032</v>
      </c>
      <c r="R4522" t="s">
        <v>7305</v>
      </c>
      <c r="S4522" t="s">
        <v>7306</v>
      </c>
      <c r="T4522" t="s">
        <v>588</v>
      </c>
      <c r="U4522" t="s">
        <v>7307</v>
      </c>
      <c r="V4522" t="s">
        <v>7308</v>
      </c>
      <c r="W4522" t="s">
        <v>588</v>
      </c>
      <c r="X4522" t="str">
        <f t="shared" si="70"/>
        <v>Funcionamiento</v>
      </c>
      <c r="Y4522" t="s">
        <v>585</v>
      </c>
    </row>
    <row r="4523" spans="1:25" x14ac:dyDescent="0.2">
      <c r="A4523" t="s">
        <v>6444</v>
      </c>
      <c r="B4523" t="s">
        <v>3402</v>
      </c>
      <c r="C4523" t="s">
        <v>7304</v>
      </c>
      <c r="D4523" t="s">
        <v>583</v>
      </c>
      <c r="E4523" t="s">
        <v>584</v>
      </c>
      <c r="F4523" t="s">
        <v>3144</v>
      </c>
      <c r="G4523" t="s">
        <v>585</v>
      </c>
      <c r="H4523" t="s">
        <v>173</v>
      </c>
      <c r="I4523" t="s">
        <v>127</v>
      </c>
      <c r="J4523" t="s">
        <v>37</v>
      </c>
      <c r="K4523" t="s">
        <v>586</v>
      </c>
      <c r="L4523" t="s">
        <v>39</v>
      </c>
      <c r="M4523">
        <v>81799500</v>
      </c>
      <c r="N4523">
        <v>0</v>
      </c>
      <c r="O4523">
        <v>81799500</v>
      </c>
      <c r="P4523">
        <v>0</v>
      </c>
      <c r="Q4523" t="s">
        <v>1032</v>
      </c>
      <c r="R4523" t="s">
        <v>7305</v>
      </c>
      <c r="S4523" t="s">
        <v>7306</v>
      </c>
      <c r="T4523" t="s">
        <v>588</v>
      </c>
      <c r="U4523" t="s">
        <v>7307</v>
      </c>
      <c r="V4523" t="s">
        <v>7308</v>
      </c>
      <c r="W4523" t="s">
        <v>588</v>
      </c>
      <c r="X4523" t="str">
        <f t="shared" si="70"/>
        <v>Funcionamiento</v>
      </c>
      <c r="Y4523" t="s">
        <v>585</v>
      </c>
    </row>
    <row r="4524" spans="1:25" x14ac:dyDescent="0.2">
      <c r="A4524" t="s">
        <v>6444</v>
      </c>
      <c r="B4524" t="s">
        <v>3402</v>
      </c>
      <c r="C4524" t="s">
        <v>7304</v>
      </c>
      <c r="D4524" t="s">
        <v>583</v>
      </c>
      <c r="E4524" t="s">
        <v>584</v>
      </c>
      <c r="F4524" t="s">
        <v>3144</v>
      </c>
      <c r="G4524" t="s">
        <v>585</v>
      </c>
      <c r="H4524" t="s">
        <v>174</v>
      </c>
      <c r="I4524" t="s">
        <v>128</v>
      </c>
      <c r="J4524" t="s">
        <v>37</v>
      </c>
      <c r="K4524" t="s">
        <v>586</v>
      </c>
      <c r="L4524" t="s">
        <v>39</v>
      </c>
      <c r="M4524">
        <v>41202000</v>
      </c>
      <c r="N4524">
        <v>0</v>
      </c>
      <c r="O4524">
        <v>41202000</v>
      </c>
      <c r="P4524">
        <v>0</v>
      </c>
      <c r="Q4524" t="s">
        <v>1032</v>
      </c>
      <c r="R4524" t="s">
        <v>7305</v>
      </c>
      <c r="S4524" t="s">
        <v>7306</v>
      </c>
      <c r="T4524" t="s">
        <v>588</v>
      </c>
      <c r="U4524" t="s">
        <v>7307</v>
      </c>
      <c r="V4524" t="s">
        <v>7308</v>
      </c>
      <c r="W4524" t="s">
        <v>588</v>
      </c>
      <c r="X4524" t="str">
        <f t="shared" si="70"/>
        <v>Funcionamiento</v>
      </c>
      <c r="Y4524" t="s">
        <v>585</v>
      </c>
    </row>
    <row r="4525" spans="1:25" x14ac:dyDescent="0.2">
      <c r="A4525" t="s">
        <v>6444</v>
      </c>
      <c r="B4525" t="s">
        <v>3402</v>
      </c>
      <c r="C4525" t="s">
        <v>7304</v>
      </c>
      <c r="D4525" t="s">
        <v>583</v>
      </c>
      <c r="E4525" t="s">
        <v>584</v>
      </c>
      <c r="F4525" t="s">
        <v>3144</v>
      </c>
      <c r="G4525" t="s">
        <v>585</v>
      </c>
      <c r="H4525" t="s">
        <v>175</v>
      </c>
      <c r="I4525" t="s">
        <v>129</v>
      </c>
      <c r="J4525" t="s">
        <v>37</v>
      </c>
      <c r="K4525" t="s">
        <v>586</v>
      </c>
      <c r="L4525" t="s">
        <v>39</v>
      </c>
      <c r="M4525">
        <v>9137800</v>
      </c>
      <c r="N4525">
        <v>0</v>
      </c>
      <c r="O4525">
        <v>9137800</v>
      </c>
      <c r="P4525">
        <v>0</v>
      </c>
      <c r="Q4525" t="s">
        <v>1032</v>
      </c>
      <c r="R4525" t="s">
        <v>7305</v>
      </c>
      <c r="S4525" t="s">
        <v>7306</v>
      </c>
      <c r="T4525" t="s">
        <v>588</v>
      </c>
      <c r="U4525" t="s">
        <v>7307</v>
      </c>
      <c r="V4525" t="s">
        <v>7308</v>
      </c>
      <c r="W4525" t="s">
        <v>588</v>
      </c>
      <c r="X4525" t="str">
        <f t="shared" si="70"/>
        <v>Funcionamiento</v>
      </c>
      <c r="Y4525" t="s">
        <v>585</v>
      </c>
    </row>
    <row r="4526" spans="1:25" x14ac:dyDescent="0.2">
      <c r="A4526" t="s">
        <v>6444</v>
      </c>
      <c r="B4526" t="s">
        <v>3402</v>
      </c>
      <c r="C4526" t="s">
        <v>7304</v>
      </c>
      <c r="D4526" t="s">
        <v>583</v>
      </c>
      <c r="E4526" t="s">
        <v>584</v>
      </c>
      <c r="F4526" t="s">
        <v>3144</v>
      </c>
      <c r="G4526" t="s">
        <v>585</v>
      </c>
      <c r="H4526" t="s">
        <v>176</v>
      </c>
      <c r="I4526" t="s">
        <v>130</v>
      </c>
      <c r="J4526" t="s">
        <v>37</v>
      </c>
      <c r="K4526" t="s">
        <v>586</v>
      </c>
      <c r="L4526" t="s">
        <v>39</v>
      </c>
      <c r="M4526">
        <v>30905300</v>
      </c>
      <c r="N4526">
        <v>0</v>
      </c>
      <c r="O4526">
        <v>30905300</v>
      </c>
      <c r="P4526">
        <v>0</v>
      </c>
      <c r="Q4526" t="s">
        <v>1032</v>
      </c>
      <c r="R4526" t="s">
        <v>7305</v>
      </c>
      <c r="S4526" t="s">
        <v>7306</v>
      </c>
      <c r="T4526" t="s">
        <v>588</v>
      </c>
      <c r="U4526" t="s">
        <v>7307</v>
      </c>
      <c r="V4526" t="s">
        <v>7308</v>
      </c>
      <c r="W4526" t="s">
        <v>588</v>
      </c>
      <c r="X4526" t="str">
        <f t="shared" si="70"/>
        <v>Funcionamiento</v>
      </c>
      <c r="Y4526" t="s">
        <v>585</v>
      </c>
    </row>
    <row r="4527" spans="1:25" x14ac:dyDescent="0.2">
      <c r="A4527" t="s">
        <v>6444</v>
      </c>
      <c r="B4527" t="s">
        <v>3402</v>
      </c>
      <c r="C4527" t="s">
        <v>7304</v>
      </c>
      <c r="D4527" t="s">
        <v>583</v>
      </c>
      <c r="E4527" t="s">
        <v>584</v>
      </c>
      <c r="F4527" t="s">
        <v>3144</v>
      </c>
      <c r="G4527" t="s">
        <v>585</v>
      </c>
      <c r="H4527" t="s">
        <v>177</v>
      </c>
      <c r="I4527" t="s">
        <v>131</v>
      </c>
      <c r="J4527" t="s">
        <v>37</v>
      </c>
      <c r="K4527" t="s">
        <v>586</v>
      </c>
      <c r="L4527" t="s">
        <v>39</v>
      </c>
      <c r="M4527">
        <v>20606700</v>
      </c>
      <c r="N4527">
        <v>0</v>
      </c>
      <c r="O4527">
        <v>20606700</v>
      </c>
      <c r="P4527">
        <v>0</v>
      </c>
      <c r="Q4527" t="s">
        <v>1032</v>
      </c>
      <c r="R4527" t="s">
        <v>7305</v>
      </c>
      <c r="S4527" t="s">
        <v>7306</v>
      </c>
      <c r="T4527" t="s">
        <v>588</v>
      </c>
      <c r="U4527" t="s">
        <v>7307</v>
      </c>
      <c r="V4527" t="s">
        <v>7308</v>
      </c>
      <c r="W4527" t="s">
        <v>588</v>
      </c>
      <c r="X4527" t="str">
        <f t="shared" si="70"/>
        <v>Funcionamiento</v>
      </c>
      <c r="Y4527" t="s">
        <v>585</v>
      </c>
    </row>
    <row r="4528" spans="1:25" x14ac:dyDescent="0.2">
      <c r="A4528" t="s">
        <v>6222</v>
      </c>
      <c r="B4528" t="s">
        <v>3402</v>
      </c>
      <c r="C4528" t="s">
        <v>7309</v>
      </c>
      <c r="D4528" t="s">
        <v>583</v>
      </c>
      <c r="E4528" t="s">
        <v>584</v>
      </c>
      <c r="F4528" t="s">
        <v>3144</v>
      </c>
      <c r="G4528" t="s">
        <v>585</v>
      </c>
      <c r="H4528" t="s">
        <v>166</v>
      </c>
      <c r="I4528" t="s">
        <v>120</v>
      </c>
      <c r="J4528" t="s">
        <v>37</v>
      </c>
      <c r="K4528" t="s">
        <v>586</v>
      </c>
      <c r="L4528" t="s">
        <v>39</v>
      </c>
      <c r="M4528">
        <v>10513318</v>
      </c>
      <c r="N4528">
        <v>0</v>
      </c>
      <c r="O4528">
        <v>10513318</v>
      </c>
      <c r="P4528">
        <v>0</v>
      </c>
      <c r="Q4528" t="s">
        <v>1033</v>
      </c>
      <c r="R4528" t="s">
        <v>7310</v>
      </c>
      <c r="S4528" t="s">
        <v>7311</v>
      </c>
      <c r="T4528" t="s">
        <v>588</v>
      </c>
      <c r="U4528" t="s">
        <v>7312</v>
      </c>
      <c r="V4528" t="s">
        <v>7313</v>
      </c>
      <c r="W4528" t="s">
        <v>588</v>
      </c>
      <c r="X4528" t="str">
        <f t="shared" si="70"/>
        <v>Funcionamiento</v>
      </c>
      <c r="Y4528" t="s">
        <v>585</v>
      </c>
    </row>
    <row r="4529" spans="1:25" x14ac:dyDescent="0.2">
      <c r="A4529" t="s">
        <v>6222</v>
      </c>
      <c r="B4529" t="s">
        <v>3402</v>
      </c>
      <c r="C4529" t="s">
        <v>7309</v>
      </c>
      <c r="D4529" t="s">
        <v>583</v>
      </c>
      <c r="E4529" t="s">
        <v>584</v>
      </c>
      <c r="F4529" t="s">
        <v>3144</v>
      </c>
      <c r="G4529" t="s">
        <v>585</v>
      </c>
      <c r="H4529" t="s">
        <v>178</v>
      </c>
      <c r="I4529" t="s">
        <v>132</v>
      </c>
      <c r="J4529" t="s">
        <v>37</v>
      </c>
      <c r="K4529" t="s">
        <v>586</v>
      </c>
      <c r="L4529" t="s">
        <v>39</v>
      </c>
      <c r="M4529">
        <v>36489648</v>
      </c>
      <c r="N4529">
        <v>0</v>
      </c>
      <c r="O4529">
        <v>36489648</v>
      </c>
      <c r="P4529">
        <v>0</v>
      </c>
      <c r="Q4529" t="s">
        <v>1033</v>
      </c>
      <c r="R4529" t="s">
        <v>7310</v>
      </c>
      <c r="S4529" t="s">
        <v>7311</v>
      </c>
      <c r="T4529" t="s">
        <v>588</v>
      </c>
      <c r="U4529" t="s">
        <v>7312</v>
      </c>
      <c r="V4529" t="s">
        <v>7313</v>
      </c>
      <c r="W4529" t="s">
        <v>588</v>
      </c>
      <c r="X4529" t="str">
        <f t="shared" si="70"/>
        <v>Funcionamiento</v>
      </c>
      <c r="Y4529" t="s">
        <v>585</v>
      </c>
    </row>
    <row r="4530" spans="1:25" x14ac:dyDescent="0.2">
      <c r="A4530" t="s">
        <v>6222</v>
      </c>
      <c r="B4530" t="s">
        <v>3402</v>
      </c>
      <c r="C4530" t="s">
        <v>7309</v>
      </c>
      <c r="D4530" t="s">
        <v>583</v>
      </c>
      <c r="E4530" t="s">
        <v>584</v>
      </c>
      <c r="F4530" t="s">
        <v>3144</v>
      </c>
      <c r="G4530" t="s">
        <v>585</v>
      </c>
      <c r="H4530" t="s">
        <v>168</v>
      </c>
      <c r="I4530" t="s">
        <v>122</v>
      </c>
      <c r="J4530" t="s">
        <v>37</v>
      </c>
      <c r="K4530" t="s">
        <v>586</v>
      </c>
      <c r="L4530" t="s">
        <v>39</v>
      </c>
      <c r="M4530">
        <v>1453476</v>
      </c>
      <c r="N4530">
        <v>0</v>
      </c>
      <c r="O4530">
        <v>1453476</v>
      </c>
      <c r="P4530">
        <v>0</v>
      </c>
      <c r="Q4530" t="s">
        <v>1033</v>
      </c>
      <c r="R4530" t="s">
        <v>7310</v>
      </c>
      <c r="S4530" t="s">
        <v>7311</v>
      </c>
      <c r="T4530" t="s">
        <v>588</v>
      </c>
      <c r="U4530" t="s">
        <v>7312</v>
      </c>
      <c r="V4530" t="s">
        <v>7313</v>
      </c>
      <c r="W4530" t="s">
        <v>588</v>
      </c>
      <c r="X4530" t="str">
        <f t="shared" si="70"/>
        <v>Funcionamiento</v>
      </c>
      <c r="Y4530" t="s">
        <v>585</v>
      </c>
    </row>
    <row r="4531" spans="1:25" x14ac:dyDescent="0.2">
      <c r="A4531" t="s">
        <v>6222</v>
      </c>
      <c r="B4531" t="s">
        <v>3402</v>
      </c>
      <c r="C4531" t="s">
        <v>7309</v>
      </c>
      <c r="D4531" t="s">
        <v>583</v>
      </c>
      <c r="E4531" t="s">
        <v>584</v>
      </c>
      <c r="F4531" t="s">
        <v>3144</v>
      </c>
      <c r="G4531" t="s">
        <v>585</v>
      </c>
      <c r="H4531" t="s">
        <v>164</v>
      </c>
      <c r="I4531" t="s">
        <v>118</v>
      </c>
      <c r="J4531" t="s">
        <v>37</v>
      </c>
      <c r="K4531" t="s">
        <v>586</v>
      </c>
      <c r="L4531" t="s">
        <v>39</v>
      </c>
      <c r="M4531">
        <v>864302891</v>
      </c>
      <c r="N4531">
        <v>873589</v>
      </c>
      <c r="O4531">
        <v>865176480</v>
      </c>
      <c r="P4531">
        <v>0</v>
      </c>
      <c r="Q4531" t="s">
        <v>1033</v>
      </c>
      <c r="R4531" t="s">
        <v>7310</v>
      </c>
      <c r="S4531" t="s">
        <v>7311</v>
      </c>
      <c r="T4531" t="s">
        <v>588</v>
      </c>
      <c r="U4531" t="s">
        <v>7312</v>
      </c>
      <c r="V4531" t="s">
        <v>7313</v>
      </c>
      <c r="W4531" t="s">
        <v>588</v>
      </c>
      <c r="X4531" t="str">
        <f t="shared" si="70"/>
        <v>Funcionamiento</v>
      </c>
      <c r="Y4531" t="s">
        <v>585</v>
      </c>
    </row>
    <row r="4532" spans="1:25" x14ac:dyDescent="0.2">
      <c r="A4532" t="s">
        <v>6222</v>
      </c>
      <c r="B4532" t="s">
        <v>3402</v>
      </c>
      <c r="C4532" t="s">
        <v>7309</v>
      </c>
      <c r="D4532" t="s">
        <v>583</v>
      </c>
      <c r="E4532" t="s">
        <v>584</v>
      </c>
      <c r="F4532" t="s">
        <v>3144</v>
      </c>
      <c r="G4532" t="s">
        <v>585</v>
      </c>
      <c r="H4532" t="s">
        <v>171</v>
      </c>
      <c r="I4532" t="s">
        <v>125</v>
      </c>
      <c r="J4532" t="s">
        <v>37</v>
      </c>
      <c r="K4532" t="s">
        <v>586</v>
      </c>
      <c r="L4532" t="s">
        <v>39</v>
      </c>
      <c r="M4532">
        <v>37984301</v>
      </c>
      <c r="N4532">
        <v>0</v>
      </c>
      <c r="O4532">
        <v>37984301</v>
      </c>
      <c r="P4532">
        <v>0</v>
      </c>
      <c r="Q4532" t="s">
        <v>1033</v>
      </c>
      <c r="R4532" t="s">
        <v>7310</v>
      </c>
      <c r="S4532" t="s">
        <v>7311</v>
      </c>
      <c r="T4532" t="s">
        <v>588</v>
      </c>
      <c r="U4532" t="s">
        <v>7312</v>
      </c>
      <c r="V4532" t="s">
        <v>7313</v>
      </c>
      <c r="W4532" t="s">
        <v>588</v>
      </c>
      <c r="X4532" t="str">
        <f t="shared" si="70"/>
        <v>Funcionamiento</v>
      </c>
      <c r="Y4532" t="s">
        <v>585</v>
      </c>
    </row>
    <row r="4533" spans="1:25" x14ac:dyDescent="0.2">
      <c r="A4533" t="s">
        <v>6222</v>
      </c>
      <c r="B4533" t="s">
        <v>3402</v>
      </c>
      <c r="C4533" t="s">
        <v>7309</v>
      </c>
      <c r="D4533" t="s">
        <v>583</v>
      </c>
      <c r="E4533" t="s">
        <v>584</v>
      </c>
      <c r="F4533" t="s">
        <v>3144</v>
      </c>
      <c r="G4533" t="s">
        <v>585</v>
      </c>
      <c r="H4533" t="s">
        <v>180</v>
      </c>
      <c r="I4533" t="s">
        <v>134</v>
      </c>
      <c r="J4533" t="s">
        <v>37</v>
      </c>
      <c r="K4533" t="s">
        <v>586</v>
      </c>
      <c r="L4533" t="s">
        <v>39</v>
      </c>
      <c r="M4533">
        <v>3371510</v>
      </c>
      <c r="N4533">
        <v>0</v>
      </c>
      <c r="O4533">
        <v>3371510</v>
      </c>
      <c r="P4533">
        <v>0</v>
      </c>
      <c r="Q4533" t="s">
        <v>1033</v>
      </c>
      <c r="R4533" t="s">
        <v>7310</v>
      </c>
      <c r="S4533" t="s">
        <v>7311</v>
      </c>
      <c r="T4533" t="s">
        <v>588</v>
      </c>
      <c r="U4533" t="s">
        <v>7312</v>
      </c>
      <c r="V4533" t="s">
        <v>7313</v>
      </c>
      <c r="W4533" t="s">
        <v>588</v>
      </c>
      <c r="X4533" t="str">
        <f t="shared" si="70"/>
        <v>Funcionamiento</v>
      </c>
      <c r="Y4533" t="s">
        <v>585</v>
      </c>
    </row>
    <row r="4534" spans="1:25" x14ac:dyDescent="0.2">
      <c r="A4534" t="s">
        <v>6222</v>
      </c>
      <c r="B4534" t="s">
        <v>3402</v>
      </c>
      <c r="C4534" t="s">
        <v>7309</v>
      </c>
      <c r="D4534" t="s">
        <v>583</v>
      </c>
      <c r="E4534" t="s">
        <v>584</v>
      </c>
      <c r="F4534" t="s">
        <v>3144</v>
      </c>
      <c r="G4534" t="s">
        <v>585</v>
      </c>
      <c r="H4534" t="s">
        <v>169</v>
      </c>
      <c r="I4534" t="s">
        <v>123</v>
      </c>
      <c r="J4534" t="s">
        <v>37</v>
      </c>
      <c r="K4534" t="s">
        <v>586</v>
      </c>
      <c r="L4534" t="s">
        <v>39</v>
      </c>
      <c r="M4534">
        <v>25036181</v>
      </c>
      <c r="N4534">
        <v>0</v>
      </c>
      <c r="O4534">
        <v>25036181</v>
      </c>
      <c r="P4534">
        <v>0</v>
      </c>
      <c r="Q4534" t="s">
        <v>1033</v>
      </c>
      <c r="R4534" t="s">
        <v>7310</v>
      </c>
      <c r="S4534" t="s">
        <v>7311</v>
      </c>
      <c r="T4534" t="s">
        <v>588</v>
      </c>
      <c r="U4534" t="s">
        <v>7312</v>
      </c>
      <c r="V4534" t="s">
        <v>7313</v>
      </c>
      <c r="W4534" t="s">
        <v>588</v>
      </c>
      <c r="X4534" t="str">
        <f t="shared" si="70"/>
        <v>Funcionamiento</v>
      </c>
      <c r="Y4534" t="s">
        <v>585</v>
      </c>
    </row>
    <row r="4535" spans="1:25" x14ac:dyDescent="0.2">
      <c r="A4535" t="s">
        <v>6222</v>
      </c>
      <c r="B4535" t="s">
        <v>3402</v>
      </c>
      <c r="C4535" t="s">
        <v>7309</v>
      </c>
      <c r="D4535" t="s">
        <v>583</v>
      </c>
      <c r="E4535" t="s">
        <v>584</v>
      </c>
      <c r="F4535" t="s">
        <v>3144</v>
      </c>
      <c r="G4535" t="s">
        <v>585</v>
      </c>
      <c r="H4535" t="s">
        <v>179</v>
      </c>
      <c r="I4535" t="s">
        <v>133</v>
      </c>
      <c r="J4535" t="s">
        <v>37</v>
      </c>
      <c r="K4535" t="s">
        <v>586</v>
      </c>
      <c r="L4535" t="s">
        <v>39</v>
      </c>
      <c r="M4535">
        <v>5941445</v>
      </c>
      <c r="N4535">
        <v>0</v>
      </c>
      <c r="O4535">
        <v>5941445</v>
      </c>
      <c r="P4535">
        <v>0</v>
      </c>
      <c r="Q4535" t="s">
        <v>1033</v>
      </c>
      <c r="R4535" t="s">
        <v>7310</v>
      </c>
      <c r="S4535" t="s">
        <v>7311</v>
      </c>
      <c r="T4535" t="s">
        <v>588</v>
      </c>
      <c r="U4535" t="s">
        <v>7312</v>
      </c>
      <c r="V4535" t="s">
        <v>7313</v>
      </c>
      <c r="W4535" t="s">
        <v>588</v>
      </c>
      <c r="X4535" t="str">
        <f t="shared" si="70"/>
        <v>Funcionamiento</v>
      </c>
      <c r="Y4535" t="s">
        <v>585</v>
      </c>
    </row>
    <row r="4536" spans="1:25" x14ac:dyDescent="0.2">
      <c r="A4536" t="s">
        <v>6222</v>
      </c>
      <c r="B4536" t="s">
        <v>3402</v>
      </c>
      <c r="C4536" t="s">
        <v>7309</v>
      </c>
      <c r="D4536" t="s">
        <v>583</v>
      </c>
      <c r="E4536" t="s">
        <v>584</v>
      </c>
      <c r="F4536" t="s">
        <v>3144</v>
      </c>
      <c r="G4536" t="s">
        <v>585</v>
      </c>
      <c r="H4536" t="s">
        <v>182</v>
      </c>
      <c r="I4536" t="s">
        <v>136</v>
      </c>
      <c r="J4536" t="s">
        <v>37</v>
      </c>
      <c r="K4536" t="s">
        <v>586</v>
      </c>
      <c r="L4536" t="s">
        <v>39</v>
      </c>
      <c r="M4536">
        <v>17307852</v>
      </c>
      <c r="N4536">
        <v>0</v>
      </c>
      <c r="O4536">
        <v>17307852</v>
      </c>
      <c r="P4536">
        <v>0</v>
      </c>
      <c r="Q4536" t="s">
        <v>1033</v>
      </c>
      <c r="R4536" t="s">
        <v>7310</v>
      </c>
      <c r="S4536" t="s">
        <v>7311</v>
      </c>
      <c r="T4536" t="s">
        <v>588</v>
      </c>
      <c r="U4536" t="s">
        <v>7312</v>
      </c>
      <c r="V4536" t="s">
        <v>7313</v>
      </c>
      <c r="W4536" t="s">
        <v>588</v>
      </c>
      <c r="X4536" t="str">
        <f t="shared" si="70"/>
        <v>Funcionamiento</v>
      </c>
      <c r="Y4536" t="s">
        <v>585</v>
      </c>
    </row>
    <row r="4537" spans="1:25" x14ac:dyDescent="0.2">
      <c r="A4537" t="s">
        <v>6222</v>
      </c>
      <c r="B4537" t="s">
        <v>3402</v>
      </c>
      <c r="C4537" t="s">
        <v>7309</v>
      </c>
      <c r="D4537" t="s">
        <v>583</v>
      </c>
      <c r="E4537" t="s">
        <v>584</v>
      </c>
      <c r="F4537" t="s">
        <v>3144</v>
      </c>
      <c r="G4537" t="s">
        <v>585</v>
      </c>
      <c r="H4537" t="s">
        <v>193</v>
      </c>
      <c r="I4537" t="s">
        <v>148</v>
      </c>
      <c r="J4537" t="s">
        <v>37</v>
      </c>
      <c r="K4537" t="s">
        <v>586</v>
      </c>
      <c r="L4537" t="s">
        <v>39</v>
      </c>
      <c r="M4537">
        <v>2056850</v>
      </c>
      <c r="N4537">
        <v>0</v>
      </c>
      <c r="O4537">
        <v>2056850</v>
      </c>
      <c r="P4537">
        <v>0</v>
      </c>
      <c r="Q4537" t="s">
        <v>1033</v>
      </c>
      <c r="R4537" t="s">
        <v>7310</v>
      </c>
      <c r="S4537" t="s">
        <v>7311</v>
      </c>
      <c r="T4537" t="s">
        <v>588</v>
      </c>
      <c r="U4537" t="s">
        <v>7312</v>
      </c>
      <c r="V4537" t="s">
        <v>7313</v>
      </c>
      <c r="W4537" t="s">
        <v>588</v>
      </c>
      <c r="X4537" t="str">
        <f t="shared" si="70"/>
        <v>Funcionamiento</v>
      </c>
      <c r="Y4537" t="s">
        <v>585</v>
      </c>
    </row>
    <row r="4538" spans="1:25" x14ac:dyDescent="0.2">
      <c r="A4538" t="s">
        <v>6222</v>
      </c>
      <c r="B4538" t="s">
        <v>3402</v>
      </c>
      <c r="C4538" t="s">
        <v>7309</v>
      </c>
      <c r="D4538" t="s">
        <v>583</v>
      </c>
      <c r="E4538" t="s">
        <v>584</v>
      </c>
      <c r="F4538" t="s">
        <v>3144</v>
      </c>
      <c r="G4538" t="s">
        <v>585</v>
      </c>
      <c r="H4538" t="s">
        <v>192</v>
      </c>
      <c r="I4538" t="s">
        <v>147</v>
      </c>
      <c r="J4538" t="s">
        <v>37</v>
      </c>
      <c r="K4538" t="s">
        <v>586</v>
      </c>
      <c r="L4538" t="s">
        <v>39</v>
      </c>
      <c r="M4538">
        <v>336121</v>
      </c>
      <c r="N4538">
        <v>0</v>
      </c>
      <c r="O4538">
        <v>336121</v>
      </c>
      <c r="P4538">
        <v>0</v>
      </c>
      <c r="Q4538" t="s">
        <v>1033</v>
      </c>
      <c r="R4538" t="s">
        <v>7310</v>
      </c>
      <c r="S4538" t="s">
        <v>7311</v>
      </c>
      <c r="T4538" t="s">
        <v>588</v>
      </c>
      <c r="U4538" t="s">
        <v>7312</v>
      </c>
      <c r="V4538" t="s">
        <v>7313</v>
      </c>
      <c r="W4538" t="s">
        <v>588</v>
      </c>
      <c r="X4538" t="str">
        <f t="shared" si="70"/>
        <v>Funcionamiento</v>
      </c>
      <c r="Y4538" t="s">
        <v>585</v>
      </c>
    </row>
    <row r="4539" spans="1:25" x14ac:dyDescent="0.2">
      <c r="A4539" t="s">
        <v>6222</v>
      </c>
      <c r="B4539" t="s">
        <v>3402</v>
      </c>
      <c r="C4539" t="s">
        <v>7309</v>
      </c>
      <c r="D4539" t="s">
        <v>583</v>
      </c>
      <c r="E4539" t="s">
        <v>584</v>
      </c>
      <c r="F4539" t="s">
        <v>3144</v>
      </c>
      <c r="G4539" t="s">
        <v>585</v>
      </c>
      <c r="H4539" t="s">
        <v>165</v>
      </c>
      <c r="I4539" t="s">
        <v>119</v>
      </c>
      <c r="J4539" t="s">
        <v>37</v>
      </c>
      <c r="K4539" t="s">
        <v>586</v>
      </c>
      <c r="L4539" t="s">
        <v>39</v>
      </c>
      <c r="M4539">
        <v>23768178</v>
      </c>
      <c r="N4539">
        <v>-102952</v>
      </c>
      <c r="O4539">
        <v>23665226</v>
      </c>
      <c r="P4539">
        <v>0</v>
      </c>
      <c r="Q4539" t="s">
        <v>1033</v>
      </c>
      <c r="R4539" t="s">
        <v>7310</v>
      </c>
      <c r="S4539" t="s">
        <v>7311</v>
      </c>
      <c r="T4539" t="s">
        <v>588</v>
      </c>
      <c r="U4539" t="s">
        <v>7312</v>
      </c>
      <c r="V4539" t="s">
        <v>7313</v>
      </c>
      <c r="W4539" t="s">
        <v>588</v>
      </c>
      <c r="X4539" t="str">
        <f t="shared" si="70"/>
        <v>Funcionamiento</v>
      </c>
      <c r="Y4539" t="s">
        <v>585</v>
      </c>
    </row>
    <row r="4540" spans="1:25" x14ac:dyDescent="0.2">
      <c r="A4540" t="s">
        <v>6222</v>
      </c>
      <c r="B4540" t="s">
        <v>3402</v>
      </c>
      <c r="C4540" t="s">
        <v>7309</v>
      </c>
      <c r="D4540" t="s">
        <v>583</v>
      </c>
      <c r="E4540" t="s">
        <v>584</v>
      </c>
      <c r="F4540" t="s">
        <v>3144</v>
      </c>
      <c r="G4540" t="s">
        <v>585</v>
      </c>
      <c r="H4540" t="s">
        <v>805</v>
      </c>
      <c r="I4540" t="s">
        <v>806</v>
      </c>
      <c r="J4540" t="s">
        <v>37</v>
      </c>
      <c r="K4540" t="s">
        <v>586</v>
      </c>
      <c r="L4540" t="s">
        <v>39</v>
      </c>
      <c r="M4540">
        <v>755282</v>
      </c>
      <c r="N4540">
        <v>0</v>
      </c>
      <c r="O4540">
        <v>755282</v>
      </c>
      <c r="P4540">
        <v>0</v>
      </c>
      <c r="Q4540" t="s">
        <v>1033</v>
      </c>
      <c r="R4540" t="s">
        <v>7310</v>
      </c>
      <c r="S4540" t="s">
        <v>7311</v>
      </c>
      <c r="T4540" t="s">
        <v>588</v>
      </c>
      <c r="U4540" t="s">
        <v>7312</v>
      </c>
      <c r="V4540" t="s">
        <v>7313</v>
      </c>
      <c r="W4540" t="s">
        <v>588</v>
      </c>
      <c r="X4540" t="str">
        <f t="shared" si="70"/>
        <v>Funcionamiento</v>
      </c>
      <c r="Y4540" t="s">
        <v>585</v>
      </c>
    </row>
    <row r="4541" spans="1:25" x14ac:dyDescent="0.2">
      <c r="A4541" t="s">
        <v>6222</v>
      </c>
      <c r="B4541" t="s">
        <v>3402</v>
      </c>
      <c r="C4541" t="s">
        <v>7309</v>
      </c>
      <c r="D4541" t="s">
        <v>583</v>
      </c>
      <c r="E4541" t="s">
        <v>584</v>
      </c>
      <c r="F4541" t="s">
        <v>3144</v>
      </c>
      <c r="G4541" t="s">
        <v>585</v>
      </c>
      <c r="H4541" t="s">
        <v>557</v>
      </c>
      <c r="I4541" t="s">
        <v>3221</v>
      </c>
      <c r="J4541" t="s">
        <v>37</v>
      </c>
      <c r="K4541" t="s">
        <v>586</v>
      </c>
      <c r="L4541" t="s">
        <v>39</v>
      </c>
      <c r="M4541">
        <v>12009919</v>
      </c>
      <c r="N4541">
        <v>0</v>
      </c>
      <c r="O4541">
        <v>12009919</v>
      </c>
      <c r="P4541">
        <v>0</v>
      </c>
      <c r="Q4541" t="s">
        <v>1033</v>
      </c>
      <c r="R4541" t="s">
        <v>7310</v>
      </c>
      <c r="S4541" t="s">
        <v>7311</v>
      </c>
      <c r="T4541" t="s">
        <v>588</v>
      </c>
      <c r="U4541" t="s">
        <v>7312</v>
      </c>
      <c r="V4541" t="s">
        <v>7313</v>
      </c>
      <c r="W4541" t="s">
        <v>588</v>
      </c>
      <c r="X4541" t="str">
        <f t="shared" si="70"/>
        <v>Funcionamiento</v>
      </c>
      <c r="Y4541" t="s">
        <v>585</v>
      </c>
    </row>
    <row r="4542" spans="1:25" x14ac:dyDescent="0.2">
      <c r="A4542" t="s">
        <v>6222</v>
      </c>
      <c r="B4542" t="s">
        <v>3402</v>
      </c>
      <c r="C4542" t="s">
        <v>7309</v>
      </c>
      <c r="D4542" t="s">
        <v>583</v>
      </c>
      <c r="E4542" t="s">
        <v>584</v>
      </c>
      <c r="F4542" t="s">
        <v>3144</v>
      </c>
      <c r="G4542" t="s">
        <v>585</v>
      </c>
      <c r="H4542" t="s">
        <v>181</v>
      </c>
      <c r="I4542" t="s">
        <v>135</v>
      </c>
      <c r="J4542" t="s">
        <v>37</v>
      </c>
      <c r="K4542" t="s">
        <v>586</v>
      </c>
      <c r="L4542" t="s">
        <v>39</v>
      </c>
      <c r="M4542">
        <v>14832585</v>
      </c>
      <c r="N4542">
        <v>102952</v>
      </c>
      <c r="O4542">
        <v>14935537</v>
      </c>
      <c r="P4542">
        <v>0</v>
      </c>
      <c r="Q4542" t="s">
        <v>1033</v>
      </c>
      <c r="R4542" t="s">
        <v>7310</v>
      </c>
      <c r="S4542" t="s">
        <v>7311</v>
      </c>
      <c r="T4542" t="s">
        <v>588</v>
      </c>
      <c r="U4542" t="s">
        <v>7312</v>
      </c>
      <c r="V4542" t="s">
        <v>7313</v>
      </c>
      <c r="W4542" t="s">
        <v>588</v>
      </c>
      <c r="X4542" t="str">
        <f t="shared" si="70"/>
        <v>Funcionamiento</v>
      </c>
      <c r="Y4542" t="s">
        <v>585</v>
      </c>
    </row>
    <row r="4543" spans="1:25" x14ac:dyDescent="0.2">
      <c r="A4543" t="s">
        <v>6525</v>
      </c>
      <c r="B4543" t="s">
        <v>3407</v>
      </c>
      <c r="C4543" t="s">
        <v>7314</v>
      </c>
      <c r="D4543" t="s">
        <v>583</v>
      </c>
      <c r="E4543" t="s">
        <v>584</v>
      </c>
      <c r="F4543" t="s">
        <v>3740</v>
      </c>
      <c r="G4543" t="s">
        <v>629</v>
      </c>
      <c r="H4543" t="s">
        <v>196</v>
      </c>
      <c r="I4543" t="s">
        <v>153</v>
      </c>
      <c r="J4543" t="s">
        <v>37</v>
      </c>
      <c r="K4543" t="s">
        <v>586</v>
      </c>
      <c r="L4543" t="s">
        <v>39</v>
      </c>
      <c r="M4543">
        <v>18291603</v>
      </c>
      <c r="N4543">
        <v>-1732233</v>
      </c>
      <c r="O4543">
        <v>16559370</v>
      </c>
      <c r="P4543">
        <v>0</v>
      </c>
      <c r="Q4543" t="s">
        <v>7315</v>
      </c>
      <c r="R4543" t="s">
        <v>5630</v>
      </c>
      <c r="S4543" t="s">
        <v>7316</v>
      </c>
      <c r="T4543" t="s">
        <v>7317</v>
      </c>
      <c r="U4543" t="s">
        <v>7318</v>
      </c>
      <c r="V4543" t="s">
        <v>7319</v>
      </c>
      <c r="W4543" t="s">
        <v>7320</v>
      </c>
      <c r="X4543" t="str">
        <f t="shared" si="70"/>
        <v>Inversión</v>
      </c>
      <c r="Y4543" t="s">
        <v>629</v>
      </c>
    </row>
    <row r="4544" spans="1:25" x14ac:dyDescent="0.2">
      <c r="A4544" t="s">
        <v>6205</v>
      </c>
      <c r="B4544" t="s">
        <v>4261</v>
      </c>
      <c r="C4544" t="s">
        <v>7321</v>
      </c>
      <c r="D4544" t="s">
        <v>583</v>
      </c>
      <c r="E4544" t="s">
        <v>584</v>
      </c>
      <c r="F4544" t="s">
        <v>3740</v>
      </c>
      <c r="G4544" t="s">
        <v>629</v>
      </c>
      <c r="H4544" t="s">
        <v>196</v>
      </c>
      <c r="I4544" t="s">
        <v>153</v>
      </c>
      <c r="J4544" t="s">
        <v>37</v>
      </c>
      <c r="K4544" t="s">
        <v>586</v>
      </c>
      <c r="L4544" t="s">
        <v>39</v>
      </c>
      <c r="M4544">
        <v>6185656</v>
      </c>
      <c r="N4544">
        <v>-148945</v>
      </c>
      <c r="O4544">
        <v>6036711</v>
      </c>
      <c r="P4544">
        <v>0</v>
      </c>
      <c r="Q4544" t="s">
        <v>7322</v>
      </c>
      <c r="R4544" t="s">
        <v>5537</v>
      </c>
      <c r="S4544" t="s">
        <v>7323</v>
      </c>
      <c r="T4544" t="s">
        <v>7324</v>
      </c>
      <c r="U4544" t="s">
        <v>7325</v>
      </c>
      <c r="V4544" t="s">
        <v>7326</v>
      </c>
      <c r="W4544" t="s">
        <v>3532</v>
      </c>
      <c r="X4544" t="str">
        <f t="shared" si="70"/>
        <v>Inversión</v>
      </c>
      <c r="Y4544" t="s">
        <v>629</v>
      </c>
    </row>
    <row r="4545" spans="1:25" x14ac:dyDescent="0.2">
      <c r="A4545" t="s">
        <v>6873</v>
      </c>
      <c r="B4545" t="s">
        <v>4261</v>
      </c>
      <c r="C4545" t="s">
        <v>7327</v>
      </c>
      <c r="D4545" t="s">
        <v>583</v>
      </c>
      <c r="E4545" t="s">
        <v>584</v>
      </c>
      <c r="F4545" t="s">
        <v>3740</v>
      </c>
      <c r="G4545" t="s">
        <v>629</v>
      </c>
      <c r="H4545" t="s">
        <v>391</v>
      </c>
      <c r="I4545" t="s">
        <v>511</v>
      </c>
      <c r="J4545" t="s">
        <v>37</v>
      </c>
      <c r="K4545" t="s">
        <v>586</v>
      </c>
      <c r="L4545" t="s">
        <v>39</v>
      </c>
      <c r="M4545">
        <v>2261536</v>
      </c>
      <c r="N4545">
        <v>0</v>
      </c>
      <c r="O4545">
        <v>2261536</v>
      </c>
      <c r="P4545">
        <v>0</v>
      </c>
      <c r="Q4545" t="s">
        <v>7328</v>
      </c>
      <c r="R4545" t="s">
        <v>7329</v>
      </c>
      <c r="S4545" t="s">
        <v>5740</v>
      </c>
      <c r="T4545" t="s">
        <v>7330</v>
      </c>
      <c r="U4545" t="s">
        <v>7331</v>
      </c>
      <c r="V4545" t="s">
        <v>7332</v>
      </c>
      <c r="W4545" t="s">
        <v>588</v>
      </c>
      <c r="X4545" t="str">
        <f t="shared" si="70"/>
        <v>Inversión</v>
      </c>
      <c r="Y4545" t="s">
        <v>629</v>
      </c>
    </row>
    <row r="4546" spans="1:25" x14ac:dyDescent="0.2">
      <c r="A4546" t="s">
        <v>6201</v>
      </c>
      <c r="B4546" t="s">
        <v>4261</v>
      </c>
      <c r="C4546" t="s">
        <v>7333</v>
      </c>
      <c r="D4546" t="s">
        <v>583</v>
      </c>
      <c r="E4546" t="s">
        <v>584</v>
      </c>
      <c r="F4546" t="s">
        <v>3740</v>
      </c>
      <c r="G4546" t="s">
        <v>629</v>
      </c>
      <c r="H4546" t="s">
        <v>391</v>
      </c>
      <c r="I4546" t="s">
        <v>511</v>
      </c>
      <c r="J4546" t="s">
        <v>37</v>
      </c>
      <c r="K4546" t="s">
        <v>586</v>
      </c>
      <c r="L4546" t="s">
        <v>39</v>
      </c>
      <c r="M4546">
        <v>3821216</v>
      </c>
      <c r="N4546">
        <v>0</v>
      </c>
      <c r="O4546">
        <v>3821216</v>
      </c>
      <c r="P4546">
        <v>0</v>
      </c>
      <c r="Q4546" t="s">
        <v>7334</v>
      </c>
      <c r="R4546" t="s">
        <v>7335</v>
      </c>
      <c r="S4546" t="s">
        <v>4902</v>
      </c>
      <c r="T4546" t="s">
        <v>7336</v>
      </c>
      <c r="U4546" t="s">
        <v>7337</v>
      </c>
      <c r="V4546" t="s">
        <v>7338</v>
      </c>
      <c r="W4546" t="s">
        <v>588</v>
      </c>
      <c r="X4546" t="str">
        <f t="shared" ref="X4546:X4609" si="71">IF(LEFT(H4546,1)="C","Inversión","Funcionamiento")</f>
        <v>Inversión</v>
      </c>
      <c r="Y4546" t="s">
        <v>629</v>
      </c>
    </row>
    <row r="4547" spans="1:25" x14ac:dyDescent="0.2">
      <c r="A4547" t="s">
        <v>6191</v>
      </c>
      <c r="B4547" t="s">
        <v>7339</v>
      </c>
      <c r="C4547" t="s">
        <v>7340</v>
      </c>
      <c r="D4547" t="s">
        <v>583</v>
      </c>
      <c r="E4547" t="s">
        <v>584</v>
      </c>
      <c r="F4547" t="s">
        <v>3144</v>
      </c>
      <c r="G4547" t="s">
        <v>585</v>
      </c>
      <c r="H4547" t="s">
        <v>194</v>
      </c>
      <c r="I4547" t="s">
        <v>149</v>
      </c>
      <c r="J4547" t="s">
        <v>37</v>
      </c>
      <c r="K4547" t="s">
        <v>586</v>
      </c>
      <c r="L4547" t="s">
        <v>39</v>
      </c>
      <c r="M4547">
        <v>742000</v>
      </c>
      <c r="N4547">
        <v>0</v>
      </c>
      <c r="O4547">
        <v>742000</v>
      </c>
      <c r="P4547">
        <v>0</v>
      </c>
      <c r="Q4547" t="s">
        <v>2757</v>
      </c>
      <c r="R4547" t="s">
        <v>7341</v>
      </c>
      <c r="S4547" t="s">
        <v>7342</v>
      </c>
      <c r="T4547" t="s">
        <v>7343</v>
      </c>
      <c r="U4547" t="s">
        <v>7344</v>
      </c>
      <c r="V4547" t="s">
        <v>7345</v>
      </c>
      <c r="W4547" t="s">
        <v>588</v>
      </c>
      <c r="X4547" t="str">
        <f t="shared" si="71"/>
        <v>Funcionamiento</v>
      </c>
      <c r="Y4547" t="s">
        <v>585</v>
      </c>
    </row>
    <row r="4548" spans="1:25" x14ac:dyDescent="0.2">
      <c r="A4548" t="s">
        <v>7346</v>
      </c>
      <c r="B4548" t="s">
        <v>7339</v>
      </c>
      <c r="C4548" t="s">
        <v>7347</v>
      </c>
      <c r="D4548" t="s">
        <v>583</v>
      </c>
      <c r="E4548" t="s">
        <v>584</v>
      </c>
      <c r="F4548" t="s">
        <v>3144</v>
      </c>
      <c r="G4548" t="s">
        <v>585</v>
      </c>
      <c r="H4548" t="s">
        <v>863</v>
      </c>
      <c r="I4548" t="s">
        <v>864</v>
      </c>
      <c r="J4548" t="s">
        <v>37</v>
      </c>
      <c r="K4548" t="s">
        <v>586</v>
      </c>
      <c r="L4548" t="s">
        <v>39</v>
      </c>
      <c r="M4548">
        <v>63000000</v>
      </c>
      <c r="N4548">
        <v>0</v>
      </c>
      <c r="O4548">
        <v>63000000</v>
      </c>
      <c r="P4548">
        <v>0</v>
      </c>
      <c r="Q4548" t="s">
        <v>2758</v>
      </c>
      <c r="R4548" t="s">
        <v>5595</v>
      </c>
      <c r="S4548" t="s">
        <v>7348</v>
      </c>
      <c r="T4548" t="s">
        <v>11900</v>
      </c>
      <c r="U4548" t="s">
        <v>11901</v>
      </c>
      <c r="V4548" t="s">
        <v>11902</v>
      </c>
      <c r="W4548" t="s">
        <v>588</v>
      </c>
      <c r="X4548" t="str">
        <f t="shared" si="71"/>
        <v>Funcionamiento</v>
      </c>
      <c r="Y4548" t="s">
        <v>585</v>
      </c>
    </row>
    <row r="4549" spans="1:25" x14ac:dyDescent="0.2">
      <c r="A4549" t="s">
        <v>7349</v>
      </c>
      <c r="B4549" t="s">
        <v>7339</v>
      </c>
      <c r="C4549" t="s">
        <v>7350</v>
      </c>
      <c r="D4549" t="s">
        <v>583</v>
      </c>
      <c r="E4549" t="s">
        <v>584</v>
      </c>
      <c r="F4549" t="s">
        <v>3144</v>
      </c>
      <c r="G4549" t="s">
        <v>585</v>
      </c>
      <c r="H4549" t="s">
        <v>594</v>
      </c>
      <c r="I4549" t="s">
        <v>595</v>
      </c>
      <c r="J4549" t="s">
        <v>48</v>
      </c>
      <c r="K4549" t="s">
        <v>596</v>
      </c>
      <c r="L4549" t="s">
        <v>39</v>
      </c>
      <c r="M4549">
        <v>217431330.77000001</v>
      </c>
      <c r="N4549">
        <v>-7814670.25</v>
      </c>
      <c r="O4549">
        <v>209616660.52000001</v>
      </c>
      <c r="P4549">
        <v>1649010.14</v>
      </c>
      <c r="Q4549" t="s">
        <v>2759</v>
      </c>
      <c r="R4549" t="s">
        <v>5551</v>
      </c>
      <c r="S4549" t="s">
        <v>11903</v>
      </c>
      <c r="T4549" t="s">
        <v>588</v>
      </c>
      <c r="U4549" t="s">
        <v>588</v>
      </c>
      <c r="V4549" t="s">
        <v>588</v>
      </c>
      <c r="W4549" t="s">
        <v>588</v>
      </c>
      <c r="X4549" t="str">
        <f t="shared" si="71"/>
        <v>Funcionamiento</v>
      </c>
      <c r="Y4549" t="s">
        <v>585</v>
      </c>
    </row>
    <row r="4550" spans="1:25" x14ac:dyDescent="0.2">
      <c r="A4550" t="s">
        <v>7349</v>
      </c>
      <c r="B4550" t="s">
        <v>7339</v>
      </c>
      <c r="C4550" t="s">
        <v>7350</v>
      </c>
      <c r="D4550" t="s">
        <v>583</v>
      </c>
      <c r="E4550" t="s">
        <v>584</v>
      </c>
      <c r="F4550" t="s">
        <v>3144</v>
      </c>
      <c r="G4550" t="s">
        <v>585</v>
      </c>
      <c r="H4550" t="s">
        <v>589</v>
      </c>
      <c r="I4550" t="s">
        <v>590</v>
      </c>
      <c r="J4550" t="s">
        <v>48</v>
      </c>
      <c r="K4550" t="s">
        <v>596</v>
      </c>
      <c r="L4550" t="s">
        <v>39</v>
      </c>
      <c r="M4550">
        <v>21504197.550000001</v>
      </c>
      <c r="N4550">
        <v>-6893171.1900000004</v>
      </c>
      <c r="O4550">
        <v>14611026.359999999</v>
      </c>
      <c r="P4550">
        <v>163088.91</v>
      </c>
      <c r="Q4550" t="s">
        <v>2759</v>
      </c>
      <c r="R4550" t="s">
        <v>5551</v>
      </c>
      <c r="S4550" t="s">
        <v>11903</v>
      </c>
      <c r="T4550" t="s">
        <v>588</v>
      </c>
      <c r="U4550" t="s">
        <v>588</v>
      </c>
      <c r="V4550" t="s">
        <v>588</v>
      </c>
      <c r="W4550" t="s">
        <v>588</v>
      </c>
      <c r="X4550" t="str">
        <f t="shared" si="71"/>
        <v>Funcionamiento</v>
      </c>
      <c r="Y4550" t="s">
        <v>585</v>
      </c>
    </row>
    <row r="4551" spans="1:25" x14ac:dyDescent="0.2">
      <c r="A4551" t="s">
        <v>6877</v>
      </c>
      <c r="B4551" t="s">
        <v>7339</v>
      </c>
      <c r="C4551" t="s">
        <v>7351</v>
      </c>
      <c r="D4551" t="s">
        <v>583</v>
      </c>
      <c r="E4551" t="s">
        <v>584</v>
      </c>
      <c r="F4551" t="s">
        <v>3144</v>
      </c>
      <c r="G4551" t="s">
        <v>585</v>
      </c>
      <c r="H4551" t="s">
        <v>634</v>
      </c>
      <c r="I4551" t="s">
        <v>5620</v>
      </c>
      <c r="J4551" t="s">
        <v>37</v>
      </c>
      <c r="K4551" t="s">
        <v>586</v>
      </c>
      <c r="L4551" t="s">
        <v>39</v>
      </c>
      <c r="M4551">
        <v>287000000</v>
      </c>
      <c r="N4551">
        <v>0</v>
      </c>
      <c r="O4551">
        <v>287000000</v>
      </c>
      <c r="P4551">
        <v>0</v>
      </c>
      <c r="Q4551" t="s">
        <v>2760</v>
      </c>
      <c r="R4551" t="s">
        <v>7352</v>
      </c>
      <c r="S4551" t="s">
        <v>7353</v>
      </c>
      <c r="T4551" t="s">
        <v>7354</v>
      </c>
      <c r="U4551" t="s">
        <v>7355</v>
      </c>
      <c r="V4551" t="s">
        <v>7356</v>
      </c>
      <c r="W4551" t="s">
        <v>588</v>
      </c>
      <c r="X4551" t="str">
        <f t="shared" si="71"/>
        <v>Funcionamiento</v>
      </c>
      <c r="Y4551" t="s">
        <v>585</v>
      </c>
    </row>
    <row r="4552" spans="1:25" x14ac:dyDescent="0.2">
      <c r="A4552" t="s">
        <v>6882</v>
      </c>
      <c r="B4552" t="s">
        <v>3686</v>
      </c>
      <c r="C4552" t="s">
        <v>7357</v>
      </c>
      <c r="D4552" t="s">
        <v>583</v>
      </c>
      <c r="E4552" t="s">
        <v>584</v>
      </c>
      <c r="F4552" t="s">
        <v>5606</v>
      </c>
      <c r="G4552" t="s">
        <v>628</v>
      </c>
      <c r="H4552" t="s">
        <v>459</v>
      </c>
      <c r="I4552" t="s">
        <v>494</v>
      </c>
      <c r="J4552" t="s">
        <v>37</v>
      </c>
      <c r="K4552" t="s">
        <v>586</v>
      </c>
      <c r="L4552" t="s">
        <v>39</v>
      </c>
      <c r="M4552">
        <v>2000000</v>
      </c>
      <c r="N4552">
        <v>-18650</v>
      </c>
      <c r="O4552">
        <v>1981350</v>
      </c>
      <c r="P4552">
        <v>0</v>
      </c>
      <c r="Q4552" t="s">
        <v>2792</v>
      </c>
      <c r="R4552" t="s">
        <v>6874</v>
      </c>
      <c r="S4552" t="s">
        <v>7358</v>
      </c>
      <c r="T4552" t="s">
        <v>7359</v>
      </c>
      <c r="U4552" t="s">
        <v>7360</v>
      </c>
      <c r="V4552" t="s">
        <v>7361</v>
      </c>
      <c r="W4552" t="s">
        <v>588</v>
      </c>
      <c r="X4552" t="str">
        <f t="shared" si="71"/>
        <v>Inversión</v>
      </c>
      <c r="Y4552" t="s">
        <v>628</v>
      </c>
    </row>
    <row r="4553" spans="1:25" x14ac:dyDescent="0.2">
      <c r="A4553" t="s">
        <v>4664</v>
      </c>
      <c r="B4553" t="s">
        <v>7362</v>
      </c>
      <c r="C4553" t="s">
        <v>7363</v>
      </c>
      <c r="D4553" t="s">
        <v>583</v>
      </c>
      <c r="E4553" t="s">
        <v>584</v>
      </c>
      <c r="F4553" t="s">
        <v>5604</v>
      </c>
      <c r="G4553" t="s">
        <v>625</v>
      </c>
      <c r="H4553" t="s">
        <v>395</v>
      </c>
      <c r="I4553" t="s">
        <v>506</v>
      </c>
      <c r="J4553" t="s">
        <v>37</v>
      </c>
      <c r="K4553" t="s">
        <v>586</v>
      </c>
      <c r="L4553" t="s">
        <v>39</v>
      </c>
      <c r="M4553">
        <v>770774</v>
      </c>
      <c r="N4553">
        <v>490575</v>
      </c>
      <c r="O4553">
        <v>1261349</v>
      </c>
      <c r="P4553">
        <v>0</v>
      </c>
      <c r="Q4553" t="s">
        <v>7139</v>
      </c>
      <c r="R4553" t="s">
        <v>7364</v>
      </c>
      <c r="S4553" t="s">
        <v>7365</v>
      </c>
      <c r="T4553" t="s">
        <v>7366</v>
      </c>
      <c r="U4553" t="s">
        <v>7367</v>
      </c>
      <c r="V4553" t="s">
        <v>7368</v>
      </c>
      <c r="W4553" t="s">
        <v>3409</v>
      </c>
      <c r="X4553" t="str">
        <f t="shared" si="71"/>
        <v>Inversión</v>
      </c>
      <c r="Y4553" t="s">
        <v>625</v>
      </c>
    </row>
    <row r="4554" spans="1:25" x14ac:dyDescent="0.2">
      <c r="A4554" t="s">
        <v>4699</v>
      </c>
      <c r="B4554" t="s">
        <v>3932</v>
      </c>
      <c r="C4554" t="s">
        <v>7369</v>
      </c>
      <c r="D4554" t="s">
        <v>583</v>
      </c>
      <c r="E4554" t="s">
        <v>584</v>
      </c>
      <c r="F4554" t="s">
        <v>5605</v>
      </c>
      <c r="G4554" t="s">
        <v>627</v>
      </c>
      <c r="H4554" t="s">
        <v>426</v>
      </c>
      <c r="I4554" t="s">
        <v>482</v>
      </c>
      <c r="J4554" t="s">
        <v>37</v>
      </c>
      <c r="K4554" t="s">
        <v>586</v>
      </c>
      <c r="L4554" t="s">
        <v>39</v>
      </c>
      <c r="M4554">
        <v>13651740</v>
      </c>
      <c r="N4554">
        <v>-1516860</v>
      </c>
      <c r="O4554">
        <v>12134880</v>
      </c>
      <c r="P4554">
        <v>0</v>
      </c>
      <c r="Q4554" t="s">
        <v>7370</v>
      </c>
      <c r="R4554" t="s">
        <v>6775</v>
      </c>
      <c r="S4554" t="s">
        <v>7371</v>
      </c>
      <c r="T4554" t="s">
        <v>8024</v>
      </c>
      <c r="U4554" t="s">
        <v>9906</v>
      </c>
      <c r="V4554" t="s">
        <v>9907</v>
      </c>
      <c r="W4554" t="s">
        <v>588</v>
      </c>
      <c r="X4554" t="str">
        <f t="shared" si="71"/>
        <v>Inversión</v>
      </c>
      <c r="Y4554" t="s">
        <v>627</v>
      </c>
    </row>
    <row r="4555" spans="1:25" x14ac:dyDescent="0.2">
      <c r="A4555" t="s">
        <v>7372</v>
      </c>
      <c r="B4555" t="s">
        <v>3932</v>
      </c>
      <c r="C4555" t="s">
        <v>7373</v>
      </c>
      <c r="D4555" t="s">
        <v>583</v>
      </c>
      <c r="E4555" t="s">
        <v>584</v>
      </c>
      <c r="F4555" t="s">
        <v>5605</v>
      </c>
      <c r="G4555" t="s">
        <v>627</v>
      </c>
      <c r="H4555" t="s">
        <v>429</v>
      </c>
      <c r="I4555" t="s">
        <v>483</v>
      </c>
      <c r="J4555" t="s">
        <v>37</v>
      </c>
      <c r="K4555" t="s">
        <v>586</v>
      </c>
      <c r="L4555" t="s">
        <v>39</v>
      </c>
      <c r="M4555">
        <v>21741660</v>
      </c>
      <c r="N4555">
        <v>-2415740</v>
      </c>
      <c r="O4555">
        <v>19325920</v>
      </c>
      <c r="P4555">
        <v>0</v>
      </c>
      <c r="Q4555" t="s">
        <v>7374</v>
      </c>
      <c r="R4555" t="s">
        <v>7375</v>
      </c>
      <c r="S4555" t="s">
        <v>7376</v>
      </c>
      <c r="T4555" t="s">
        <v>8025</v>
      </c>
      <c r="U4555" t="s">
        <v>9908</v>
      </c>
      <c r="V4555" t="s">
        <v>9909</v>
      </c>
      <c r="W4555" t="s">
        <v>588</v>
      </c>
      <c r="X4555" t="str">
        <f t="shared" si="71"/>
        <v>Inversión</v>
      </c>
      <c r="Y4555" t="s">
        <v>627</v>
      </c>
    </row>
    <row r="4556" spans="1:25" x14ac:dyDescent="0.2">
      <c r="A4556" t="s">
        <v>6947</v>
      </c>
      <c r="B4556" t="s">
        <v>7377</v>
      </c>
      <c r="C4556" t="s">
        <v>7378</v>
      </c>
      <c r="D4556" t="s">
        <v>583</v>
      </c>
      <c r="E4556" t="s">
        <v>584</v>
      </c>
      <c r="F4556" t="s">
        <v>5604</v>
      </c>
      <c r="G4556" t="s">
        <v>625</v>
      </c>
      <c r="H4556" t="s">
        <v>395</v>
      </c>
      <c r="I4556" t="s">
        <v>506</v>
      </c>
      <c r="J4556" t="s">
        <v>37</v>
      </c>
      <c r="K4556" t="s">
        <v>586</v>
      </c>
      <c r="L4556" t="s">
        <v>39</v>
      </c>
      <c r="M4556">
        <v>840503</v>
      </c>
      <c r="N4556">
        <v>0</v>
      </c>
      <c r="O4556">
        <v>840503</v>
      </c>
      <c r="P4556">
        <v>0</v>
      </c>
      <c r="Q4556" t="s">
        <v>7379</v>
      </c>
      <c r="R4556" t="s">
        <v>7380</v>
      </c>
      <c r="S4556" t="s">
        <v>7381</v>
      </c>
      <c r="T4556" t="s">
        <v>7382</v>
      </c>
      <c r="U4556" t="s">
        <v>7383</v>
      </c>
      <c r="V4556" t="s">
        <v>7384</v>
      </c>
      <c r="W4556" t="s">
        <v>588</v>
      </c>
      <c r="X4556" t="str">
        <f t="shared" si="71"/>
        <v>Inversión</v>
      </c>
      <c r="Y4556" t="s">
        <v>625</v>
      </c>
    </row>
    <row r="4557" spans="1:25" x14ac:dyDescent="0.2">
      <c r="A4557" t="s">
        <v>6194</v>
      </c>
      <c r="B4557" t="s">
        <v>7377</v>
      </c>
      <c r="C4557" t="s">
        <v>7385</v>
      </c>
      <c r="D4557" t="s">
        <v>583</v>
      </c>
      <c r="E4557" t="s">
        <v>584</v>
      </c>
      <c r="F4557" t="s">
        <v>3740</v>
      </c>
      <c r="G4557" t="s">
        <v>629</v>
      </c>
      <c r="H4557" t="s">
        <v>196</v>
      </c>
      <c r="I4557" t="s">
        <v>153</v>
      </c>
      <c r="J4557" t="s">
        <v>37</v>
      </c>
      <c r="K4557" t="s">
        <v>586</v>
      </c>
      <c r="L4557" t="s">
        <v>39</v>
      </c>
      <c r="M4557">
        <v>6468968</v>
      </c>
      <c r="N4557">
        <v>-1675722</v>
      </c>
      <c r="O4557">
        <v>4793246</v>
      </c>
      <c r="P4557">
        <v>0</v>
      </c>
      <c r="Q4557" t="s">
        <v>7191</v>
      </c>
      <c r="R4557" t="s">
        <v>5649</v>
      </c>
      <c r="S4557" t="s">
        <v>7386</v>
      </c>
      <c r="T4557" t="s">
        <v>7387</v>
      </c>
      <c r="U4557" t="s">
        <v>7388</v>
      </c>
      <c r="V4557" t="s">
        <v>7389</v>
      </c>
      <c r="W4557" t="s">
        <v>8536</v>
      </c>
      <c r="X4557" t="str">
        <f t="shared" si="71"/>
        <v>Inversión</v>
      </c>
      <c r="Y4557" t="s">
        <v>629</v>
      </c>
    </row>
    <row r="4558" spans="1:25" x14ac:dyDescent="0.2">
      <c r="A4558" t="s">
        <v>5876</v>
      </c>
      <c r="B4558" t="s">
        <v>3691</v>
      </c>
      <c r="C4558" t="s">
        <v>7390</v>
      </c>
      <c r="D4558" t="s">
        <v>583</v>
      </c>
      <c r="E4558" t="s">
        <v>584</v>
      </c>
      <c r="F4558" t="s">
        <v>3090</v>
      </c>
      <c r="G4558" t="s">
        <v>708</v>
      </c>
      <c r="H4558" t="s">
        <v>198</v>
      </c>
      <c r="I4558" t="s">
        <v>157</v>
      </c>
      <c r="J4558" t="s">
        <v>37</v>
      </c>
      <c r="K4558" t="s">
        <v>709</v>
      </c>
      <c r="L4558" t="s">
        <v>39</v>
      </c>
      <c r="M4558">
        <v>389920</v>
      </c>
      <c r="N4558">
        <v>0</v>
      </c>
      <c r="O4558">
        <v>389920</v>
      </c>
      <c r="P4558">
        <v>0</v>
      </c>
      <c r="Q4558" t="s">
        <v>2840</v>
      </c>
      <c r="R4558" t="s">
        <v>7391</v>
      </c>
      <c r="S4558" t="s">
        <v>7392</v>
      </c>
      <c r="T4558" t="s">
        <v>7393</v>
      </c>
      <c r="U4558" t="s">
        <v>7394</v>
      </c>
      <c r="V4558" t="s">
        <v>7395</v>
      </c>
      <c r="W4558" t="s">
        <v>588</v>
      </c>
      <c r="X4558" t="str">
        <f t="shared" si="71"/>
        <v>Inversión</v>
      </c>
      <c r="Y4558" t="s">
        <v>708</v>
      </c>
    </row>
    <row r="4559" spans="1:25" x14ac:dyDescent="0.2">
      <c r="A4559" t="s">
        <v>6915</v>
      </c>
      <c r="B4559" t="s">
        <v>7396</v>
      </c>
      <c r="C4559" t="s">
        <v>7397</v>
      </c>
      <c r="D4559" t="s">
        <v>583</v>
      </c>
      <c r="E4559" t="s">
        <v>584</v>
      </c>
      <c r="F4559" t="s">
        <v>3144</v>
      </c>
      <c r="G4559" t="s">
        <v>585</v>
      </c>
      <c r="H4559" t="s">
        <v>438</v>
      </c>
      <c r="I4559" t="s">
        <v>508</v>
      </c>
      <c r="J4559" t="s">
        <v>37</v>
      </c>
      <c r="K4559" t="s">
        <v>586</v>
      </c>
      <c r="L4559" t="s">
        <v>39</v>
      </c>
      <c r="M4559">
        <v>123379321.12</v>
      </c>
      <c r="N4559">
        <v>0</v>
      </c>
      <c r="O4559">
        <v>123379321.12</v>
      </c>
      <c r="P4559">
        <v>0</v>
      </c>
      <c r="Q4559" t="s">
        <v>2841</v>
      </c>
      <c r="R4559" t="s">
        <v>7398</v>
      </c>
      <c r="S4559" t="s">
        <v>7399</v>
      </c>
      <c r="T4559" t="s">
        <v>7400</v>
      </c>
      <c r="U4559" t="s">
        <v>11904</v>
      </c>
      <c r="V4559" t="s">
        <v>11905</v>
      </c>
      <c r="W4559" t="s">
        <v>588</v>
      </c>
      <c r="X4559" t="str">
        <f t="shared" si="71"/>
        <v>Inversión</v>
      </c>
      <c r="Y4559" t="s">
        <v>585</v>
      </c>
    </row>
    <row r="4560" spans="1:25" x14ac:dyDescent="0.2">
      <c r="A4560" t="s">
        <v>6915</v>
      </c>
      <c r="B4560" t="s">
        <v>7396</v>
      </c>
      <c r="C4560" t="s">
        <v>7397</v>
      </c>
      <c r="D4560" t="s">
        <v>583</v>
      </c>
      <c r="E4560" t="s">
        <v>584</v>
      </c>
      <c r="F4560" t="s">
        <v>3144</v>
      </c>
      <c r="G4560" t="s">
        <v>585</v>
      </c>
      <c r="H4560" t="s">
        <v>438</v>
      </c>
      <c r="I4560" t="s">
        <v>508</v>
      </c>
      <c r="J4560" t="s">
        <v>48</v>
      </c>
      <c r="K4560" t="s">
        <v>596</v>
      </c>
      <c r="L4560" t="s">
        <v>39</v>
      </c>
      <c r="M4560">
        <v>244620678.88</v>
      </c>
      <c r="N4560">
        <v>-187162117</v>
      </c>
      <c r="O4560">
        <v>57458561.880000003</v>
      </c>
      <c r="P4560">
        <v>0</v>
      </c>
      <c r="Q4560" t="s">
        <v>2841</v>
      </c>
      <c r="R4560" t="s">
        <v>7398</v>
      </c>
      <c r="S4560" t="s">
        <v>7399</v>
      </c>
      <c r="T4560" t="s">
        <v>7400</v>
      </c>
      <c r="U4560" t="s">
        <v>11904</v>
      </c>
      <c r="V4560" t="s">
        <v>11905</v>
      </c>
      <c r="W4560" t="s">
        <v>588</v>
      </c>
      <c r="X4560" t="str">
        <f t="shared" si="71"/>
        <v>Inversión</v>
      </c>
      <c r="Y4560" t="s">
        <v>585</v>
      </c>
    </row>
    <row r="4561" spans="1:25" x14ac:dyDescent="0.2">
      <c r="A4561" t="s">
        <v>6470</v>
      </c>
      <c r="B4561" t="s">
        <v>7396</v>
      </c>
      <c r="C4561" t="s">
        <v>7401</v>
      </c>
      <c r="D4561" t="s">
        <v>583</v>
      </c>
      <c r="E4561" t="s">
        <v>584</v>
      </c>
      <c r="F4561" t="s">
        <v>3090</v>
      </c>
      <c r="G4561" t="s">
        <v>708</v>
      </c>
      <c r="H4561" t="s">
        <v>198</v>
      </c>
      <c r="I4561" t="s">
        <v>157</v>
      </c>
      <c r="J4561" t="s">
        <v>48</v>
      </c>
      <c r="K4561" t="s">
        <v>596</v>
      </c>
      <c r="L4561" t="s">
        <v>39</v>
      </c>
      <c r="M4561">
        <v>226398645</v>
      </c>
      <c r="N4561">
        <v>-153727476</v>
      </c>
      <c r="O4561">
        <v>72671169</v>
      </c>
      <c r="P4561">
        <v>0</v>
      </c>
      <c r="Q4561" t="s">
        <v>2842</v>
      </c>
      <c r="R4561" t="s">
        <v>7402</v>
      </c>
      <c r="S4561" t="s">
        <v>7403</v>
      </c>
      <c r="T4561" t="s">
        <v>7404</v>
      </c>
      <c r="U4561" t="s">
        <v>9910</v>
      </c>
      <c r="V4561" t="s">
        <v>9911</v>
      </c>
      <c r="W4561" t="s">
        <v>588</v>
      </c>
      <c r="X4561" t="str">
        <f t="shared" si="71"/>
        <v>Inversión</v>
      </c>
      <c r="Y4561" t="s">
        <v>708</v>
      </c>
    </row>
    <row r="4562" spans="1:25" x14ac:dyDescent="0.2">
      <c r="A4562" t="s">
        <v>6919</v>
      </c>
      <c r="B4562" t="s">
        <v>7396</v>
      </c>
      <c r="C4562" t="s">
        <v>7405</v>
      </c>
      <c r="D4562" t="s">
        <v>583</v>
      </c>
      <c r="E4562" t="s">
        <v>584</v>
      </c>
      <c r="F4562" t="s">
        <v>3090</v>
      </c>
      <c r="G4562" t="s">
        <v>708</v>
      </c>
      <c r="H4562" t="s">
        <v>198</v>
      </c>
      <c r="I4562" t="s">
        <v>157</v>
      </c>
      <c r="J4562" t="s">
        <v>48</v>
      </c>
      <c r="K4562" t="s">
        <v>596</v>
      </c>
      <c r="L4562" t="s">
        <v>39</v>
      </c>
      <c r="M4562">
        <v>50310810</v>
      </c>
      <c r="N4562">
        <v>-27087087</v>
      </c>
      <c r="O4562">
        <v>23223723</v>
      </c>
      <c r="P4562">
        <v>0</v>
      </c>
      <c r="Q4562" t="s">
        <v>2843</v>
      </c>
      <c r="R4562" t="s">
        <v>7406</v>
      </c>
      <c r="S4562" t="s">
        <v>7407</v>
      </c>
      <c r="T4562" t="s">
        <v>7408</v>
      </c>
      <c r="U4562" t="s">
        <v>9912</v>
      </c>
      <c r="V4562" t="s">
        <v>9913</v>
      </c>
      <c r="W4562" t="s">
        <v>588</v>
      </c>
      <c r="X4562" t="str">
        <f t="shared" si="71"/>
        <v>Inversión</v>
      </c>
      <c r="Y4562" t="s">
        <v>708</v>
      </c>
    </row>
    <row r="4563" spans="1:25" x14ac:dyDescent="0.2">
      <c r="A4563" t="s">
        <v>7409</v>
      </c>
      <c r="B4563" t="s">
        <v>7396</v>
      </c>
      <c r="C4563" t="s">
        <v>7410</v>
      </c>
      <c r="D4563" t="s">
        <v>583</v>
      </c>
      <c r="E4563" t="s">
        <v>584</v>
      </c>
      <c r="F4563" t="s">
        <v>3090</v>
      </c>
      <c r="G4563" t="s">
        <v>708</v>
      </c>
      <c r="H4563" t="s">
        <v>198</v>
      </c>
      <c r="I4563" t="s">
        <v>157</v>
      </c>
      <c r="J4563" t="s">
        <v>48</v>
      </c>
      <c r="K4563" t="s">
        <v>596</v>
      </c>
      <c r="L4563" t="s">
        <v>39</v>
      </c>
      <c r="M4563">
        <v>197919882</v>
      </c>
      <c r="N4563">
        <v>-77213188</v>
      </c>
      <c r="O4563">
        <v>120706694</v>
      </c>
      <c r="P4563">
        <v>0</v>
      </c>
      <c r="Q4563" t="s">
        <v>2844</v>
      </c>
      <c r="R4563" t="s">
        <v>7411</v>
      </c>
      <c r="S4563" t="s">
        <v>7412</v>
      </c>
      <c r="T4563" t="s">
        <v>7413</v>
      </c>
      <c r="U4563" t="s">
        <v>11906</v>
      </c>
      <c r="V4563" t="s">
        <v>11907</v>
      </c>
      <c r="W4563" t="s">
        <v>588</v>
      </c>
      <c r="X4563" t="str">
        <f t="shared" si="71"/>
        <v>Inversión</v>
      </c>
      <c r="Y4563" t="s">
        <v>708</v>
      </c>
    </row>
    <row r="4564" spans="1:25" x14ac:dyDescent="0.2">
      <c r="A4564" t="s">
        <v>6923</v>
      </c>
      <c r="B4564" t="s">
        <v>7396</v>
      </c>
      <c r="C4564" t="s">
        <v>7414</v>
      </c>
      <c r="D4564" t="s">
        <v>583</v>
      </c>
      <c r="E4564" t="s">
        <v>584</v>
      </c>
      <c r="F4564" t="s">
        <v>3090</v>
      </c>
      <c r="G4564" t="s">
        <v>708</v>
      </c>
      <c r="H4564" t="s">
        <v>198</v>
      </c>
      <c r="I4564" t="s">
        <v>157</v>
      </c>
      <c r="J4564" t="s">
        <v>48</v>
      </c>
      <c r="K4564" t="s">
        <v>596</v>
      </c>
      <c r="L4564" t="s">
        <v>39</v>
      </c>
      <c r="M4564">
        <v>64262183</v>
      </c>
      <c r="N4564">
        <v>-30941052</v>
      </c>
      <c r="O4564">
        <v>33321131</v>
      </c>
      <c r="P4564">
        <v>0</v>
      </c>
      <c r="Q4564" t="s">
        <v>2845</v>
      </c>
      <c r="R4564" t="s">
        <v>7415</v>
      </c>
      <c r="S4564" t="s">
        <v>7416</v>
      </c>
      <c r="T4564" t="s">
        <v>8026</v>
      </c>
      <c r="U4564" t="s">
        <v>11908</v>
      </c>
      <c r="V4564" t="s">
        <v>11909</v>
      </c>
      <c r="W4564" t="s">
        <v>588</v>
      </c>
      <c r="X4564" t="str">
        <f t="shared" si="71"/>
        <v>Inversión</v>
      </c>
      <c r="Y4564" t="s">
        <v>708</v>
      </c>
    </row>
    <row r="4565" spans="1:25" x14ac:dyDescent="0.2">
      <c r="A4565" t="s">
        <v>6889</v>
      </c>
      <c r="B4565" t="s">
        <v>7396</v>
      </c>
      <c r="C4565" t="s">
        <v>7417</v>
      </c>
      <c r="D4565" t="s">
        <v>583</v>
      </c>
      <c r="E4565" t="s">
        <v>602</v>
      </c>
      <c r="F4565" t="s">
        <v>3144</v>
      </c>
      <c r="G4565" t="s">
        <v>585</v>
      </c>
      <c r="H4565" t="s">
        <v>201</v>
      </c>
      <c r="I4565" t="s">
        <v>163</v>
      </c>
      <c r="J4565" t="s">
        <v>37</v>
      </c>
      <c r="K4565" t="s">
        <v>586</v>
      </c>
      <c r="L4565" t="s">
        <v>39</v>
      </c>
      <c r="M4565">
        <v>250000000</v>
      </c>
      <c r="N4565">
        <v>-250000000</v>
      </c>
      <c r="O4565">
        <v>0</v>
      </c>
      <c r="P4565">
        <v>0</v>
      </c>
      <c r="Q4565" t="s">
        <v>2846</v>
      </c>
      <c r="R4565" t="s">
        <v>7418</v>
      </c>
      <c r="S4565" t="s">
        <v>588</v>
      </c>
      <c r="T4565" t="s">
        <v>588</v>
      </c>
      <c r="U4565" t="s">
        <v>588</v>
      </c>
      <c r="V4565" t="s">
        <v>588</v>
      </c>
      <c r="W4565" t="s">
        <v>588</v>
      </c>
      <c r="X4565" t="str">
        <f t="shared" si="71"/>
        <v>Inversión</v>
      </c>
      <c r="Y4565" t="s">
        <v>585</v>
      </c>
    </row>
    <row r="4566" spans="1:25" x14ac:dyDescent="0.2">
      <c r="A4566" t="s">
        <v>4058</v>
      </c>
      <c r="B4566" t="s">
        <v>7419</v>
      </c>
      <c r="C4566" t="s">
        <v>7420</v>
      </c>
      <c r="D4566" t="s">
        <v>583</v>
      </c>
      <c r="E4566" t="s">
        <v>584</v>
      </c>
      <c r="F4566" t="s">
        <v>5605</v>
      </c>
      <c r="G4566" t="s">
        <v>627</v>
      </c>
      <c r="H4566" t="s">
        <v>429</v>
      </c>
      <c r="I4566" t="s">
        <v>483</v>
      </c>
      <c r="J4566" t="s">
        <v>37</v>
      </c>
      <c r="K4566" t="s">
        <v>586</v>
      </c>
      <c r="L4566" t="s">
        <v>39</v>
      </c>
      <c r="M4566">
        <v>25155405</v>
      </c>
      <c r="N4566">
        <v>-2795045</v>
      </c>
      <c r="O4566">
        <v>22360360</v>
      </c>
      <c r="P4566">
        <v>0</v>
      </c>
      <c r="Q4566" t="s">
        <v>7421</v>
      </c>
      <c r="R4566" t="s">
        <v>7422</v>
      </c>
      <c r="S4566" t="s">
        <v>7423</v>
      </c>
      <c r="T4566" t="s">
        <v>8027</v>
      </c>
      <c r="U4566" t="s">
        <v>9914</v>
      </c>
      <c r="V4566" t="s">
        <v>9915</v>
      </c>
      <c r="W4566" t="s">
        <v>588</v>
      </c>
      <c r="X4566" t="str">
        <f t="shared" si="71"/>
        <v>Inversión</v>
      </c>
      <c r="Y4566" t="s">
        <v>627</v>
      </c>
    </row>
    <row r="4567" spans="1:25" x14ac:dyDescent="0.2">
      <c r="A4567" t="s">
        <v>6903</v>
      </c>
      <c r="B4567" t="s">
        <v>7419</v>
      </c>
      <c r="C4567" t="s">
        <v>7424</v>
      </c>
      <c r="D4567" t="s">
        <v>583</v>
      </c>
      <c r="E4567" t="s">
        <v>584</v>
      </c>
      <c r="F4567" t="s">
        <v>5605</v>
      </c>
      <c r="G4567" t="s">
        <v>627</v>
      </c>
      <c r="H4567" t="s">
        <v>429</v>
      </c>
      <c r="I4567" t="s">
        <v>483</v>
      </c>
      <c r="J4567" t="s">
        <v>37</v>
      </c>
      <c r="K4567" t="s">
        <v>586</v>
      </c>
      <c r="L4567" t="s">
        <v>39</v>
      </c>
      <c r="M4567">
        <v>25955160</v>
      </c>
      <c r="N4567">
        <v>0</v>
      </c>
      <c r="O4567">
        <v>25955160</v>
      </c>
      <c r="P4567">
        <v>0</v>
      </c>
      <c r="Q4567" t="s">
        <v>7425</v>
      </c>
      <c r="R4567" t="s">
        <v>5767</v>
      </c>
      <c r="S4567" t="s">
        <v>7426</v>
      </c>
      <c r="T4567" t="s">
        <v>8028</v>
      </c>
      <c r="U4567" t="s">
        <v>9916</v>
      </c>
      <c r="V4567" t="s">
        <v>9917</v>
      </c>
      <c r="W4567" t="s">
        <v>588</v>
      </c>
      <c r="X4567" t="str">
        <f t="shared" si="71"/>
        <v>Inversión</v>
      </c>
      <c r="Y4567" t="s">
        <v>627</v>
      </c>
    </row>
    <row r="4568" spans="1:25" x14ac:dyDescent="0.2">
      <c r="A4568" t="s">
        <v>6898</v>
      </c>
      <c r="B4568" t="s">
        <v>3233</v>
      </c>
      <c r="C4568" t="s">
        <v>7427</v>
      </c>
      <c r="D4568" t="s">
        <v>583</v>
      </c>
      <c r="E4568" t="s">
        <v>584</v>
      </c>
      <c r="F4568" t="s">
        <v>3144</v>
      </c>
      <c r="G4568" t="s">
        <v>585</v>
      </c>
      <c r="H4568" t="s">
        <v>188</v>
      </c>
      <c r="I4568" t="s">
        <v>143</v>
      </c>
      <c r="J4568" t="s">
        <v>37</v>
      </c>
      <c r="K4568" t="s">
        <v>586</v>
      </c>
      <c r="L4568" t="s">
        <v>39</v>
      </c>
      <c r="M4568">
        <v>14660732</v>
      </c>
      <c r="N4568">
        <v>0</v>
      </c>
      <c r="O4568">
        <v>14660732</v>
      </c>
      <c r="P4568">
        <v>0</v>
      </c>
      <c r="Q4568" t="s">
        <v>7428</v>
      </c>
      <c r="R4568" t="s">
        <v>6514</v>
      </c>
      <c r="S4568" t="s">
        <v>7429</v>
      </c>
      <c r="T4568" t="s">
        <v>7430</v>
      </c>
      <c r="U4568" t="s">
        <v>9918</v>
      </c>
      <c r="V4568" t="s">
        <v>9919</v>
      </c>
      <c r="W4568" t="s">
        <v>588</v>
      </c>
      <c r="X4568" t="str">
        <f t="shared" si="71"/>
        <v>Funcionamiento</v>
      </c>
      <c r="Y4568" t="s">
        <v>585</v>
      </c>
    </row>
    <row r="4569" spans="1:25" x14ac:dyDescent="0.2">
      <c r="A4569" t="s">
        <v>7431</v>
      </c>
      <c r="B4569" t="s">
        <v>3237</v>
      </c>
      <c r="C4569" t="s">
        <v>7432</v>
      </c>
      <c r="D4569" t="s">
        <v>583</v>
      </c>
      <c r="E4569" t="s">
        <v>584</v>
      </c>
      <c r="F4569" t="s">
        <v>3740</v>
      </c>
      <c r="G4569" t="s">
        <v>629</v>
      </c>
      <c r="H4569" t="s">
        <v>196</v>
      </c>
      <c r="I4569" t="s">
        <v>153</v>
      </c>
      <c r="J4569" t="s">
        <v>37</v>
      </c>
      <c r="K4569" t="s">
        <v>586</v>
      </c>
      <c r="L4569" t="s">
        <v>39</v>
      </c>
      <c r="M4569">
        <v>13507693</v>
      </c>
      <c r="N4569">
        <v>-1016272</v>
      </c>
      <c r="O4569">
        <v>12491421</v>
      </c>
      <c r="P4569">
        <v>0</v>
      </c>
      <c r="Q4569" t="s">
        <v>7433</v>
      </c>
      <c r="R4569" t="s">
        <v>5623</v>
      </c>
      <c r="S4569" t="s">
        <v>7434</v>
      </c>
      <c r="T4569" t="s">
        <v>7435</v>
      </c>
      <c r="U4569" t="s">
        <v>7436</v>
      </c>
      <c r="V4569" t="s">
        <v>7437</v>
      </c>
      <c r="W4569" t="s">
        <v>7438</v>
      </c>
      <c r="X4569" t="str">
        <f t="shared" si="71"/>
        <v>Inversión</v>
      </c>
      <c r="Y4569" t="s">
        <v>629</v>
      </c>
    </row>
    <row r="4570" spans="1:25" x14ac:dyDescent="0.2">
      <c r="A4570" t="s">
        <v>6502</v>
      </c>
      <c r="B4570" t="s">
        <v>3243</v>
      </c>
      <c r="C4570" t="s">
        <v>7439</v>
      </c>
      <c r="D4570" t="s">
        <v>583</v>
      </c>
      <c r="E4570" t="s">
        <v>584</v>
      </c>
      <c r="F4570" t="s">
        <v>3087</v>
      </c>
      <c r="G4570" t="s">
        <v>626</v>
      </c>
      <c r="H4570" t="s">
        <v>197</v>
      </c>
      <c r="I4570" t="s">
        <v>155</v>
      </c>
      <c r="J4570" t="s">
        <v>37</v>
      </c>
      <c r="K4570" t="s">
        <v>709</v>
      </c>
      <c r="L4570" t="s">
        <v>39</v>
      </c>
      <c r="M4570">
        <v>7820000</v>
      </c>
      <c r="N4570">
        <v>11219033</v>
      </c>
      <c r="O4570">
        <v>19039033</v>
      </c>
      <c r="P4570">
        <v>0</v>
      </c>
      <c r="Q4570" t="s">
        <v>7440</v>
      </c>
      <c r="R4570" t="s">
        <v>7441</v>
      </c>
      <c r="S4570" t="s">
        <v>11910</v>
      </c>
      <c r="T4570" t="s">
        <v>11911</v>
      </c>
      <c r="U4570" t="s">
        <v>11912</v>
      </c>
      <c r="V4570" t="s">
        <v>11913</v>
      </c>
      <c r="W4570" t="s">
        <v>11914</v>
      </c>
      <c r="X4570" t="str">
        <f t="shared" si="71"/>
        <v>Inversión</v>
      </c>
      <c r="Y4570" t="s">
        <v>626</v>
      </c>
    </row>
    <row r="4571" spans="1:25" x14ac:dyDescent="0.2">
      <c r="A4571" t="s">
        <v>6460</v>
      </c>
      <c r="B4571" t="s">
        <v>3243</v>
      </c>
      <c r="C4571" t="s">
        <v>7442</v>
      </c>
      <c r="D4571" t="s">
        <v>583</v>
      </c>
      <c r="E4571" t="s">
        <v>584</v>
      </c>
      <c r="F4571" t="s">
        <v>5604</v>
      </c>
      <c r="G4571" t="s">
        <v>625</v>
      </c>
      <c r="H4571" t="s">
        <v>395</v>
      </c>
      <c r="I4571" t="s">
        <v>506</v>
      </c>
      <c r="J4571" t="s">
        <v>37</v>
      </c>
      <c r="K4571" t="s">
        <v>586</v>
      </c>
      <c r="L4571" t="s">
        <v>39</v>
      </c>
      <c r="M4571">
        <v>599491</v>
      </c>
      <c r="N4571">
        <v>0</v>
      </c>
      <c r="O4571">
        <v>599491</v>
      </c>
      <c r="P4571">
        <v>0</v>
      </c>
      <c r="Q4571" t="s">
        <v>7139</v>
      </c>
      <c r="R4571" t="s">
        <v>6941</v>
      </c>
      <c r="S4571" t="s">
        <v>7443</v>
      </c>
      <c r="T4571" t="s">
        <v>7444</v>
      </c>
      <c r="U4571" t="s">
        <v>7445</v>
      </c>
      <c r="V4571" t="s">
        <v>7446</v>
      </c>
      <c r="W4571" t="s">
        <v>588</v>
      </c>
      <c r="X4571" t="str">
        <f t="shared" si="71"/>
        <v>Inversión</v>
      </c>
      <c r="Y4571" t="s">
        <v>625</v>
      </c>
    </row>
    <row r="4572" spans="1:25" x14ac:dyDescent="0.2">
      <c r="A4572" t="s">
        <v>3208</v>
      </c>
      <c r="B4572" t="s">
        <v>3249</v>
      </c>
      <c r="C4572" t="s">
        <v>7447</v>
      </c>
      <c r="D4572" t="s">
        <v>583</v>
      </c>
      <c r="E4572" t="s">
        <v>584</v>
      </c>
      <c r="F4572" t="s">
        <v>5606</v>
      </c>
      <c r="G4572" t="s">
        <v>628</v>
      </c>
      <c r="H4572" t="s">
        <v>459</v>
      </c>
      <c r="I4572" t="s">
        <v>494</v>
      </c>
      <c r="J4572" t="s">
        <v>37</v>
      </c>
      <c r="K4572" t="s">
        <v>586</v>
      </c>
      <c r="L4572" t="s">
        <v>39</v>
      </c>
      <c r="M4572">
        <v>11860750</v>
      </c>
      <c r="N4572">
        <v>-4720750</v>
      </c>
      <c r="O4572">
        <v>7140000</v>
      </c>
      <c r="P4572">
        <v>0</v>
      </c>
      <c r="Q4572" t="s">
        <v>2992</v>
      </c>
      <c r="R4572" t="s">
        <v>7448</v>
      </c>
      <c r="S4572" t="s">
        <v>7449</v>
      </c>
      <c r="T4572" t="s">
        <v>588</v>
      </c>
      <c r="U4572" t="s">
        <v>588</v>
      </c>
      <c r="V4572" t="s">
        <v>588</v>
      </c>
      <c r="W4572" t="s">
        <v>588</v>
      </c>
      <c r="X4572" t="str">
        <f t="shared" si="71"/>
        <v>Inversión</v>
      </c>
      <c r="Y4572" t="s">
        <v>628</v>
      </c>
    </row>
    <row r="4573" spans="1:25" x14ac:dyDescent="0.2">
      <c r="A4573" t="s">
        <v>6928</v>
      </c>
      <c r="B4573" t="s">
        <v>3249</v>
      </c>
      <c r="C4573" t="s">
        <v>7450</v>
      </c>
      <c r="D4573" t="s">
        <v>583</v>
      </c>
      <c r="E4573" t="s">
        <v>584</v>
      </c>
      <c r="F4573" t="s">
        <v>3740</v>
      </c>
      <c r="G4573" t="s">
        <v>629</v>
      </c>
      <c r="H4573" t="s">
        <v>391</v>
      </c>
      <c r="I4573" t="s">
        <v>511</v>
      </c>
      <c r="J4573" t="s">
        <v>37</v>
      </c>
      <c r="K4573" t="s">
        <v>586</v>
      </c>
      <c r="L4573" t="s">
        <v>39</v>
      </c>
      <c r="M4573">
        <v>11152272</v>
      </c>
      <c r="N4573">
        <v>-834640</v>
      </c>
      <c r="O4573">
        <v>10317632</v>
      </c>
      <c r="P4573">
        <v>0</v>
      </c>
      <c r="Q4573" t="s">
        <v>2993</v>
      </c>
      <c r="R4573" t="s">
        <v>7451</v>
      </c>
      <c r="S4573" t="s">
        <v>7452</v>
      </c>
      <c r="T4573" t="s">
        <v>7453</v>
      </c>
      <c r="U4573" t="s">
        <v>7454</v>
      </c>
      <c r="V4573" t="s">
        <v>7455</v>
      </c>
      <c r="W4573" t="s">
        <v>3708</v>
      </c>
      <c r="X4573" t="str">
        <f t="shared" si="71"/>
        <v>Inversión</v>
      </c>
      <c r="Y4573" t="s">
        <v>629</v>
      </c>
    </row>
    <row r="4574" spans="1:25" x14ac:dyDescent="0.2">
      <c r="A4574" t="s">
        <v>6184</v>
      </c>
      <c r="B4574" t="s">
        <v>3412</v>
      </c>
      <c r="C4574" t="s">
        <v>7456</v>
      </c>
      <c r="D4574" t="s">
        <v>583</v>
      </c>
      <c r="E4574" t="s">
        <v>584</v>
      </c>
      <c r="F4574" t="s">
        <v>3740</v>
      </c>
      <c r="G4574" t="s">
        <v>629</v>
      </c>
      <c r="H4574" t="s">
        <v>391</v>
      </c>
      <c r="I4574" t="s">
        <v>511</v>
      </c>
      <c r="J4574" t="s">
        <v>37</v>
      </c>
      <c r="K4574" t="s">
        <v>586</v>
      </c>
      <c r="L4574" t="s">
        <v>39</v>
      </c>
      <c r="M4574">
        <v>21683705</v>
      </c>
      <c r="N4574">
        <v>-1849012</v>
      </c>
      <c r="O4574">
        <v>19834693</v>
      </c>
      <c r="P4574">
        <v>0</v>
      </c>
      <c r="Q4574" t="s">
        <v>7457</v>
      </c>
      <c r="R4574" t="s">
        <v>6886</v>
      </c>
      <c r="S4574" t="s">
        <v>7458</v>
      </c>
      <c r="T4574" t="s">
        <v>7459</v>
      </c>
      <c r="U4574" t="s">
        <v>7460</v>
      </c>
      <c r="V4574" t="s">
        <v>7461</v>
      </c>
      <c r="W4574" t="s">
        <v>7462</v>
      </c>
      <c r="X4574" t="str">
        <f t="shared" si="71"/>
        <v>Inversión</v>
      </c>
      <c r="Y4574" t="s">
        <v>629</v>
      </c>
    </row>
    <row r="4575" spans="1:25" x14ac:dyDescent="0.2">
      <c r="A4575" t="s">
        <v>6741</v>
      </c>
      <c r="B4575" t="s">
        <v>3412</v>
      </c>
      <c r="C4575" t="s">
        <v>7463</v>
      </c>
      <c r="D4575" t="s">
        <v>583</v>
      </c>
      <c r="E4575" t="s">
        <v>584</v>
      </c>
      <c r="F4575" t="s">
        <v>5605</v>
      </c>
      <c r="G4575" t="s">
        <v>627</v>
      </c>
      <c r="H4575" t="s">
        <v>429</v>
      </c>
      <c r="I4575" t="s">
        <v>483</v>
      </c>
      <c r="J4575" t="s">
        <v>37</v>
      </c>
      <c r="K4575" t="s">
        <v>586</v>
      </c>
      <c r="L4575" t="s">
        <v>39</v>
      </c>
      <c r="M4575">
        <v>25955160</v>
      </c>
      <c r="N4575">
        <v>0</v>
      </c>
      <c r="O4575">
        <v>25955160</v>
      </c>
      <c r="P4575">
        <v>0</v>
      </c>
      <c r="Q4575" t="s">
        <v>7464</v>
      </c>
      <c r="R4575" t="s">
        <v>7465</v>
      </c>
      <c r="S4575" t="s">
        <v>7466</v>
      </c>
      <c r="T4575" t="s">
        <v>8029</v>
      </c>
      <c r="U4575" t="s">
        <v>11915</v>
      </c>
      <c r="V4575" t="s">
        <v>11916</v>
      </c>
      <c r="W4575" t="s">
        <v>588</v>
      </c>
      <c r="X4575" t="str">
        <f t="shared" si="71"/>
        <v>Inversión</v>
      </c>
      <c r="Y4575" t="s">
        <v>627</v>
      </c>
    </row>
    <row r="4576" spans="1:25" x14ac:dyDescent="0.2">
      <c r="A4576" t="s">
        <v>4583</v>
      </c>
      <c r="B4576" t="s">
        <v>3412</v>
      </c>
      <c r="C4576" t="s">
        <v>7467</v>
      </c>
      <c r="D4576" t="s">
        <v>583</v>
      </c>
      <c r="E4576" t="s">
        <v>584</v>
      </c>
      <c r="F4576" t="s">
        <v>3144</v>
      </c>
      <c r="G4576" t="s">
        <v>585</v>
      </c>
      <c r="H4576" t="s">
        <v>192</v>
      </c>
      <c r="I4576" t="s">
        <v>147</v>
      </c>
      <c r="J4576" t="s">
        <v>37</v>
      </c>
      <c r="K4576" t="s">
        <v>586</v>
      </c>
      <c r="L4576" t="s">
        <v>39</v>
      </c>
      <c r="M4576">
        <v>7192677</v>
      </c>
      <c r="N4576">
        <v>0</v>
      </c>
      <c r="O4576">
        <v>7192677</v>
      </c>
      <c r="P4576">
        <v>0</v>
      </c>
      <c r="Q4576" t="s">
        <v>2994</v>
      </c>
      <c r="R4576" t="s">
        <v>6844</v>
      </c>
      <c r="S4576" t="s">
        <v>7468</v>
      </c>
      <c r="T4576" t="s">
        <v>588</v>
      </c>
      <c r="U4576" t="s">
        <v>7469</v>
      </c>
      <c r="V4576" t="s">
        <v>7470</v>
      </c>
      <c r="W4576" t="s">
        <v>588</v>
      </c>
      <c r="X4576" t="str">
        <f t="shared" si="71"/>
        <v>Funcionamiento</v>
      </c>
      <c r="Y4576" t="s">
        <v>585</v>
      </c>
    </row>
    <row r="4577" spans="1:25" x14ac:dyDescent="0.2">
      <c r="A4577" t="s">
        <v>4583</v>
      </c>
      <c r="B4577" t="s">
        <v>3412</v>
      </c>
      <c r="C4577" t="s">
        <v>7467</v>
      </c>
      <c r="D4577" t="s">
        <v>583</v>
      </c>
      <c r="E4577" t="s">
        <v>584</v>
      </c>
      <c r="F4577" t="s">
        <v>3144</v>
      </c>
      <c r="G4577" t="s">
        <v>585</v>
      </c>
      <c r="H4577" t="s">
        <v>805</v>
      </c>
      <c r="I4577" t="s">
        <v>806</v>
      </c>
      <c r="J4577" t="s">
        <v>37</v>
      </c>
      <c r="K4577" t="s">
        <v>586</v>
      </c>
      <c r="L4577" t="s">
        <v>39</v>
      </c>
      <c r="M4577">
        <v>392391</v>
      </c>
      <c r="N4577">
        <v>0</v>
      </c>
      <c r="O4577">
        <v>392391</v>
      </c>
      <c r="P4577">
        <v>0</v>
      </c>
      <c r="Q4577" t="s">
        <v>2994</v>
      </c>
      <c r="R4577" t="s">
        <v>6844</v>
      </c>
      <c r="S4577" t="s">
        <v>7468</v>
      </c>
      <c r="T4577" t="s">
        <v>588</v>
      </c>
      <c r="U4577" t="s">
        <v>7469</v>
      </c>
      <c r="V4577" t="s">
        <v>7470</v>
      </c>
      <c r="W4577" t="s">
        <v>588</v>
      </c>
      <c r="X4577" t="str">
        <f t="shared" si="71"/>
        <v>Funcionamiento</v>
      </c>
      <c r="Y4577" t="s">
        <v>585</v>
      </c>
    </row>
    <row r="4578" spans="1:25" x14ac:dyDescent="0.2">
      <c r="A4578" t="s">
        <v>4583</v>
      </c>
      <c r="B4578" t="s">
        <v>3412</v>
      </c>
      <c r="C4578" t="s">
        <v>7467</v>
      </c>
      <c r="D4578" t="s">
        <v>583</v>
      </c>
      <c r="E4578" t="s">
        <v>584</v>
      </c>
      <c r="F4578" t="s">
        <v>3144</v>
      </c>
      <c r="G4578" t="s">
        <v>585</v>
      </c>
      <c r="H4578" t="s">
        <v>180</v>
      </c>
      <c r="I4578" t="s">
        <v>134</v>
      </c>
      <c r="J4578" t="s">
        <v>37</v>
      </c>
      <c r="K4578" t="s">
        <v>586</v>
      </c>
      <c r="L4578" t="s">
        <v>39</v>
      </c>
      <c r="M4578">
        <v>2215898</v>
      </c>
      <c r="N4578">
        <v>0</v>
      </c>
      <c r="O4578">
        <v>2215898</v>
      </c>
      <c r="P4578">
        <v>0</v>
      </c>
      <c r="Q4578" t="s">
        <v>2994</v>
      </c>
      <c r="R4578" t="s">
        <v>6844</v>
      </c>
      <c r="S4578" t="s">
        <v>7468</v>
      </c>
      <c r="T4578" t="s">
        <v>588</v>
      </c>
      <c r="U4578" t="s">
        <v>7469</v>
      </c>
      <c r="V4578" t="s">
        <v>7470</v>
      </c>
      <c r="W4578" t="s">
        <v>588</v>
      </c>
      <c r="X4578" t="str">
        <f t="shared" si="71"/>
        <v>Funcionamiento</v>
      </c>
      <c r="Y4578" t="s">
        <v>585</v>
      </c>
    </row>
    <row r="4579" spans="1:25" x14ac:dyDescent="0.2">
      <c r="A4579" t="s">
        <v>4583</v>
      </c>
      <c r="B4579" t="s">
        <v>3412</v>
      </c>
      <c r="C4579" t="s">
        <v>7467</v>
      </c>
      <c r="D4579" t="s">
        <v>583</v>
      </c>
      <c r="E4579" t="s">
        <v>584</v>
      </c>
      <c r="F4579" t="s">
        <v>3144</v>
      </c>
      <c r="G4579" t="s">
        <v>585</v>
      </c>
      <c r="H4579" t="s">
        <v>193</v>
      </c>
      <c r="I4579" t="s">
        <v>148</v>
      </c>
      <c r="J4579" t="s">
        <v>37</v>
      </c>
      <c r="K4579" t="s">
        <v>586</v>
      </c>
      <c r="L4579" t="s">
        <v>39</v>
      </c>
      <c r="M4579">
        <v>1496872</v>
      </c>
      <c r="N4579">
        <v>0</v>
      </c>
      <c r="O4579">
        <v>1496872</v>
      </c>
      <c r="P4579">
        <v>0</v>
      </c>
      <c r="Q4579" t="s">
        <v>2994</v>
      </c>
      <c r="R4579" t="s">
        <v>6844</v>
      </c>
      <c r="S4579" t="s">
        <v>7468</v>
      </c>
      <c r="T4579" t="s">
        <v>588</v>
      </c>
      <c r="U4579" t="s">
        <v>7469</v>
      </c>
      <c r="V4579" t="s">
        <v>7470</v>
      </c>
      <c r="W4579" t="s">
        <v>588</v>
      </c>
      <c r="X4579" t="str">
        <f t="shared" si="71"/>
        <v>Funcionamiento</v>
      </c>
      <c r="Y4579" t="s">
        <v>585</v>
      </c>
    </row>
    <row r="4580" spans="1:25" x14ac:dyDescent="0.2">
      <c r="A4580" t="s">
        <v>4583</v>
      </c>
      <c r="B4580" t="s">
        <v>3412</v>
      </c>
      <c r="C4580" t="s">
        <v>7467</v>
      </c>
      <c r="D4580" t="s">
        <v>583</v>
      </c>
      <c r="E4580" t="s">
        <v>584</v>
      </c>
      <c r="F4580" t="s">
        <v>3144</v>
      </c>
      <c r="G4580" t="s">
        <v>585</v>
      </c>
      <c r="H4580" t="s">
        <v>165</v>
      </c>
      <c r="I4580" t="s">
        <v>119</v>
      </c>
      <c r="J4580" t="s">
        <v>37</v>
      </c>
      <c r="K4580" t="s">
        <v>586</v>
      </c>
      <c r="L4580" t="s">
        <v>39</v>
      </c>
      <c r="M4580">
        <v>23669281</v>
      </c>
      <c r="N4580">
        <v>0</v>
      </c>
      <c r="O4580">
        <v>23669281</v>
      </c>
      <c r="P4580">
        <v>0</v>
      </c>
      <c r="Q4580" t="s">
        <v>2994</v>
      </c>
      <c r="R4580" t="s">
        <v>6844</v>
      </c>
      <c r="S4580" t="s">
        <v>7468</v>
      </c>
      <c r="T4580" t="s">
        <v>588</v>
      </c>
      <c r="U4580" t="s">
        <v>7469</v>
      </c>
      <c r="V4580" t="s">
        <v>7470</v>
      </c>
      <c r="W4580" t="s">
        <v>588</v>
      </c>
      <c r="X4580" t="str">
        <f t="shared" si="71"/>
        <v>Funcionamiento</v>
      </c>
      <c r="Y4580" t="s">
        <v>585</v>
      </c>
    </row>
    <row r="4581" spans="1:25" x14ac:dyDescent="0.2">
      <c r="A4581" t="s">
        <v>4583</v>
      </c>
      <c r="B4581" t="s">
        <v>3412</v>
      </c>
      <c r="C4581" t="s">
        <v>7467</v>
      </c>
      <c r="D4581" t="s">
        <v>583</v>
      </c>
      <c r="E4581" t="s">
        <v>584</v>
      </c>
      <c r="F4581" t="s">
        <v>3144</v>
      </c>
      <c r="G4581" t="s">
        <v>585</v>
      </c>
      <c r="H4581" t="s">
        <v>182</v>
      </c>
      <c r="I4581" t="s">
        <v>136</v>
      </c>
      <c r="J4581" t="s">
        <v>37</v>
      </c>
      <c r="K4581" t="s">
        <v>586</v>
      </c>
      <c r="L4581" t="s">
        <v>39</v>
      </c>
      <c r="M4581">
        <v>15848400</v>
      </c>
      <c r="N4581">
        <v>0</v>
      </c>
      <c r="O4581">
        <v>15848400</v>
      </c>
      <c r="P4581">
        <v>0</v>
      </c>
      <c r="Q4581" t="s">
        <v>2994</v>
      </c>
      <c r="R4581" t="s">
        <v>6844</v>
      </c>
      <c r="S4581" t="s">
        <v>7468</v>
      </c>
      <c r="T4581" t="s">
        <v>588</v>
      </c>
      <c r="U4581" t="s">
        <v>7469</v>
      </c>
      <c r="V4581" t="s">
        <v>7470</v>
      </c>
      <c r="W4581" t="s">
        <v>588</v>
      </c>
      <c r="X4581" t="str">
        <f t="shared" si="71"/>
        <v>Funcionamiento</v>
      </c>
      <c r="Y4581" t="s">
        <v>585</v>
      </c>
    </row>
    <row r="4582" spans="1:25" x14ac:dyDescent="0.2">
      <c r="A4582" t="s">
        <v>4583</v>
      </c>
      <c r="B4582" t="s">
        <v>3412</v>
      </c>
      <c r="C4582" t="s">
        <v>7467</v>
      </c>
      <c r="D4582" t="s">
        <v>583</v>
      </c>
      <c r="E4582" t="s">
        <v>584</v>
      </c>
      <c r="F4582" t="s">
        <v>3144</v>
      </c>
      <c r="G4582" t="s">
        <v>585</v>
      </c>
      <c r="H4582" t="s">
        <v>181</v>
      </c>
      <c r="I4582" t="s">
        <v>135</v>
      </c>
      <c r="J4582" t="s">
        <v>37</v>
      </c>
      <c r="K4582" t="s">
        <v>586</v>
      </c>
      <c r="L4582" t="s">
        <v>39</v>
      </c>
      <c r="M4582">
        <v>14833066</v>
      </c>
      <c r="N4582">
        <v>0</v>
      </c>
      <c r="O4582">
        <v>14833066</v>
      </c>
      <c r="P4582">
        <v>0</v>
      </c>
      <c r="Q4582" t="s">
        <v>2994</v>
      </c>
      <c r="R4582" t="s">
        <v>6844</v>
      </c>
      <c r="S4582" t="s">
        <v>7468</v>
      </c>
      <c r="T4582" t="s">
        <v>588</v>
      </c>
      <c r="U4582" t="s">
        <v>7469</v>
      </c>
      <c r="V4582" t="s">
        <v>7470</v>
      </c>
      <c r="W4582" t="s">
        <v>588</v>
      </c>
      <c r="X4582" t="str">
        <f t="shared" si="71"/>
        <v>Funcionamiento</v>
      </c>
      <c r="Y4582" t="s">
        <v>585</v>
      </c>
    </row>
    <row r="4583" spans="1:25" x14ac:dyDescent="0.2">
      <c r="A4583" t="s">
        <v>4583</v>
      </c>
      <c r="B4583" t="s">
        <v>3412</v>
      </c>
      <c r="C4583" t="s">
        <v>7467</v>
      </c>
      <c r="D4583" t="s">
        <v>583</v>
      </c>
      <c r="E4583" t="s">
        <v>584</v>
      </c>
      <c r="F4583" t="s">
        <v>3144</v>
      </c>
      <c r="G4583" t="s">
        <v>585</v>
      </c>
      <c r="H4583" t="s">
        <v>169</v>
      </c>
      <c r="I4583" t="s">
        <v>123</v>
      </c>
      <c r="J4583" t="s">
        <v>37</v>
      </c>
      <c r="K4583" t="s">
        <v>586</v>
      </c>
      <c r="L4583" t="s">
        <v>39</v>
      </c>
      <c r="M4583">
        <v>37385160</v>
      </c>
      <c r="N4583">
        <v>0</v>
      </c>
      <c r="O4583">
        <v>37385160</v>
      </c>
      <c r="P4583">
        <v>0</v>
      </c>
      <c r="Q4583" t="s">
        <v>2994</v>
      </c>
      <c r="R4583" t="s">
        <v>6844</v>
      </c>
      <c r="S4583" t="s">
        <v>7468</v>
      </c>
      <c r="T4583" t="s">
        <v>588</v>
      </c>
      <c r="U4583" t="s">
        <v>7469</v>
      </c>
      <c r="V4583" t="s">
        <v>7470</v>
      </c>
      <c r="W4583" t="s">
        <v>588</v>
      </c>
      <c r="X4583" t="str">
        <f t="shared" si="71"/>
        <v>Funcionamiento</v>
      </c>
      <c r="Y4583" t="s">
        <v>585</v>
      </c>
    </row>
    <row r="4584" spans="1:25" x14ac:dyDescent="0.2">
      <c r="A4584" t="s">
        <v>4583</v>
      </c>
      <c r="B4584" t="s">
        <v>3412</v>
      </c>
      <c r="C4584" t="s">
        <v>7467</v>
      </c>
      <c r="D4584" t="s">
        <v>583</v>
      </c>
      <c r="E4584" t="s">
        <v>584</v>
      </c>
      <c r="F4584" t="s">
        <v>3144</v>
      </c>
      <c r="G4584" t="s">
        <v>585</v>
      </c>
      <c r="H4584" t="s">
        <v>166</v>
      </c>
      <c r="I4584" t="s">
        <v>120</v>
      </c>
      <c r="J4584" t="s">
        <v>37</v>
      </c>
      <c r="K4584" t="s">
        <v>586</v>
      </c>
      <c r="L4584" t="s">
        <v>39</v>
      </c>
      <c r="M4584">
        <v>10529110</v>
      </c>
      <c r="N4584">
        <v>0</v>
      </c>
      <c r="O4584">
        <v>10529110</v>
      </c>
      <c r="P4584">
        <v>0</v>
      </c>
      <c r="Q4584" t="s">
        <v>2994</v>
      </c>
      <c r="R4584" t="s">
        <v>6844</v>
      </c>
      <c r="S4584" t="s">
        <v>7468</v>
      </c>
      <c r="T4584" t="s">
        <v>588</v>
      </c>
      <c r="U4584" t="s">
        <v>7469</v>
      </c>
      <c r="V4584" t="s">
        <v>7470</v>
      </c>
      <c r="W4584" t="s">
        <v>588</v>
      </c>
      <c r="X4584" t="str">
        <f t="shared" si="71"/>
        <v>Funcionamiento</v>
      </c>
      <c r="Y4584" t="s">
        <v>585</v>
      </c>
    </row>
    <row r="4585" spans="1:25" x14ac:dyDescent="0.2">
      <c r="A4585" t="s">
        <v>4583</v>
      </c>
      <c r="B4585" t="s">
        <v>3412</v>
      </c>
      <c r="C4585" t="s">
        <v>7467</v>
      </c>
      <c r="D4585" t="s">
        <v>583</v>
      </c>
      <c r="E4585" t="s">
        <v>584</v>
      </c>
      <c r="F4585" t="s">
        <v>3144</v>
      </c>
      <c r="G4585" t="s">
        <v>585</v>
      </c>
      <c r="H4585" t="s">
        <v>167</v>
      </c>
      <c r="I4585" t="s">
        <v>3051</v>
      </c>
      <c r="J4585" t="s">
        <v>37</v>
      </c>
      <c r="K4585" t="s">
        <v>586</v>
      </c>
      <c r="L4585" t="s">
        <v>39</v>
      </c>
      <c r="M4585">
        <v>12047632</v>
      </c>
      <c r="N4585">
        <v>-12047632</v>
      </c>
      <c r="O4585">
        <v>0</v>
      </c>
      <c r="P4585">
        <v>0</v>
      </c>
      <c r="Q4585" t="s">
        <v>2994</v>
      </c>
      <c r="R4585" t="s">
        <v>6844</v>
      </c>
      <c r="S4585" t="s">
        <v>7468</v>
      </c>
      <c r="T4585" t="s">
        <v>588</v>
      </c>
      <c r="U4585" t="s">
        <v>7469</v>
      </c>
      <c r="V4585" t="s">
        <v>7470</v>
      </c>
      <c r="W4585" t="s">
        <v>588</v>
      </c>
      <c r="X4585" t="str">
        <f t="shared" si="71"/>
        <v>Funcionamiento</v>
      </c>
      <c r="Y4585" t="s">
        <v>585</v>
      </c>
    </row>
    <row r="4586" spans="1:25" x14ac:dyDescent="0.2">
      <c r="A4586" t="s">
        <v>4583</v>
      </c>
      <c r="B4586" t="s">
        <v>3412</v>
      </c>
      <c r="C4586" t="s">
        <v>7467</v>
      </c>
      <c r="D4586" t="s">
        <v>583</v>
      </c>
      <c r="E4586" t="s">
        <v>584</v>
      </c>
      <c r="F4586" t="s">
        <v>3144</v>
      </c>
      <c r="G4586" t="s">
        <v>585</v>
      </c>
      <c r="H4586" t="s">
        <v>171</v>
      </c>
      <c r="I4586" t="s">
        <v>125</v>
      </c>
      <c r="J4586" t="s">
        <v>37</v>
      </c>
      <c r="K4586" t="s">
        <v>586</v>
      </c>
      <c r="L4586" t="s">
        <v>39</v>
      </c>
      <c r="M4586">
        <v>23087022</v>
      </c>
      <c r="N4586">
        <v>0</v>
      </c>
      <c r="O4586">
        <v>23087022</v>
      </c>
      <c r="P4586">
        <v>0</v>
      </c>
      <c r="Q4586" t="s">
        <v>2994</v>
      </c>
      <c r="R4586" t="s">
        <v>6844</v>
      </c>
      <c r="S4586" t="s">
        <v>7468</v>
      </c>
      <c r="T4586" t="s">
        <v>588</v>
      </c>
      <c r="U4586" t="s">
        <v>7469</v>
      </c>
      <c r="V4586" t="s">
        <v>7470</v>
      </c>
      <c r="W4586" t="s">
        <v>588</v>
      </c>
      <c r="X4586" t="str">
        <f t="shared" si="71"/>
        <v>Funcionamiento</v>
      </c>
      <c r="Y4586" t="s">
        <v>585</v>
      </c>
    </row>
    <row r="4587" spans="1:25" x14ac:dyDescent="0.2">
      <c r="A4587" t="s">
        <v>4583</v>
      </c>
      <c r="B4587" t="s">
        <v>3412</v>
      </c>
      <c r="C4587" t="s">
        <v>7467</v>
      </c>
      <c r="D4587" t="s">
        <v>583</v>
      </c>
      <c r="E4587" t="s">
        <v>584</v>
      </c>
      <c r="F4587" t="s">
        <v>3144</v>
      </c>
      <c r="G4587" t="s">
        <v>585</v>
      </c>
      <c r="H4587" t="s">
        <v>557</v>
      </c>
      <c r="I4587" t="s">
        <v>3221</v>
      </c>
      <c r="J4587" t="s">
        <v>37</v>
      </c>
      <c r="K4587" t="s">
        <v>586</v>
      </c>
      <c r="L4587" t="s">
        <v>39</v>
      </c>
      <c r="M4587">
        <v>0</v>
      </c>
      <c r="N4587">
        <v>12047632</v>
      </c>
      <c r="O4587">
        <v>12047632</v>
      </c>
      <c r="P4587">
        <v>0</v>
      </c>
      <c r="Q4587" t="s">
        <v>2994</v>
      </c>
      <c r="R4587" t="s">
        <v>6844</v>
      </c>
      <c r="S4587" t="s">
        <v>7468</v>
      </c>
      <c r="T4587" t="s">
        <v>588</v>
      </c>
      <c r="U4587" t="s">
        <v>7469</v>
      </c>
      <c r="V4587" t="s">
        <v>7470</v>
      </c>
      <c r="W4587" t="s">
        <v>588</v>
      </c>
      <c r="X4587" t="str">
        <f t="shared" si="71"/>
        <v>Funcionamiento</v>
      </c>
      <c r="Y4587" t="s">
        <v>585</v>
      </c>
    </row>
    <row r="4588" spans="1:25" x14ac:dyDescent="0.2">
      <c r="A4588" t="s">
        <v>4583</v>
      </c>
      <c r="B4588" t="s">
        <v>3412</v>
      </c>
      <c r="C4588" t="s">
        <v>7467</v>
      </c>
      <c r="D4588" t="s">
        <v>583</v>
      </c>
      <c r="E4588" t="s">
        <v>584</v>
      </c>
      <c r="F4588" t="s">
        <v>3144</v>
      </c>
      <c r="G4588" t="s">
        <v>585</v>
      </c>
      <c r="H4588" t="s">
        <v>178</v>
      </c>
      <c r="I4588" t="s">
        <v>132</v>
      </c>
      <c r="J4588" t="s">
        <v>37</v>
      </c>
      <c r="K4588" t="s">
        <v>586</v>
      </c>
      <c r="L4588" t="s">
        <v>39</v>
      </c>
      <c r="M4588">
        <v>14770723</v>
      </c>
      <c r="N4588">
        <v>178964</v>
      </c>
      <c r="O4588">
        <v>14949687</v>
      </c>
      <c r="P4588">
        <v>0</v>
      </c>
      <c r="Q4588" t="s">
        <v>2994</v>
      </c>
      <c r="R4588" t="s">
        <v>6844</v>
      </c>
      <c r="S4588" t="s">
        <v>7468</v>
      </c>
      <c r="T4588" t="s">
        <v>588</v>
      </c>
      <c r="U4588" t="s">
        <v>7469</v>
      </c>
      <c r="V4588" t="s">
        <v>7470</v>
      </c>
      <c r="W4588" t="s">
        <v>588</v>
      </c>
      <c r="X4588" t="str">
        <f t="shared" si="71"/>
        <v>Funcionamiento</v>
      </c>
      <c r="Y4588" t="s">
        <v>585</v>
      </c>
    </row>
    <row r="4589" spans="1:25" x14ac:dyDescent="0.2">
      <c r="A4589" t="s">
        <v>4583</v>
      </c>
      <c r="B4589" t="s">
        <v>3412</v>
      </c>
      <c r="C4589" t="s">
        <v>7467</v>
      </c>
      <c r="D4589" t="s">
        <v>583</v>
      </c>
      <c r="E4589" t="s">
        <v>584</v>
      </c>
      <c r="F4589" t="s">
        <v>3144</v>
      </c>
      <c r="G4589" t="s">
        <v>585</v>
      </c>
      <c r="H4589" t="s">
        <v>164</v>
      </c>
      <c r="I4589" t="s">
        <v>118</v>
      </c>
      <c r="J4589" t="s">
        <v>37</v>
      </c>
      <c r="K4589" t="s">
        <v>586</v>
      </c>
      <c r="L4589" t="s">
        <v>39</v>
      </c>
      <c r="M4589">
        <v>876336863</v>
      </c>
      <c r="N4589">
        <v>0</v>
      </c>
      <c r="O4589">
        <v>876336863</v>
      </c>
      <c r="P4589">
        <v>0</v>
      </c>
      <c r="Q4589" t="s">
        <v>2994</v>
      </c>
      <c r="R4589" t="s">
        <v>6844</v>
      </c>
      <c r="S4589" t="s">
        <v>7468</v>
      </c>
      <c r="T4589" t="s">
        <v>588</v>
      </c>
      <c r="U4589" t="s">
        <v>7469</v>
      </c>
      <c r="V4589" t="s">
        <v>7470</v>
      </c>
      <c r="W4589" t="s">
        <v>588</v>
      </c>
      <c r="X4589" t="str">
        <f t="shared" si="71"/>
        <v>Funcionamiento</v>
      </c>
      <c r="Y4589" t="s">
        <v>585</v>
      </c>
    </row>
    <row r="4590" spans="1:25" x14ac:dyDescent="0.2">
      <c r="A4590" t="s">
        <v>4583</v>
      </c>
      <c r="B4590" t="s">
        <v>3412</v>
      </c>
      <c r="C4590" t="s">
        <v>7467</v>
      </c>
      <c r="D4590" t="s">
        <v>583</v>
      </c>
      <c r="E4590" t="s">
        <v>584</v>
      </c>
      <c r="F4590" t="s">
        <v>3144</v>
      </c>
      <c r="G4590" t="s">
        <v>585</v>
      </c>
      <c r="H4590" t="s">
        <v>170</v>
      </c>
      <c r="I4590" t="s">
        <v>124</v>
      </c>
      <c r="J4590" t="s">
        <v>37</v>
      </c>
      <c r="K4590" t="s">
        <v>586</v>
      </c>
      <c r="L4590" t="s">
        <v>39</v>
      </c>
      <c r="M4590">
        <v>1415358</v>
      </c>
      <c r="N4590">
        <v>0</v>
      </c>
      <c r="O4590">
        <v>1415358</v>
      </c>
      <c r="P4590">
        <v>0</v>
      </c>
      <c r="Q4590" t="s">
        <v>2994</v>
      </c>
      <c r="R4590" t="s">
        <v>6844</v>
      </c>
      <c r="S4590" t="s">
        <v>7468</v>
      </c>
      <c r="T4590" t="s">
        <v>588</v>
      </c>
      <c r="U4590" t="s">
        <v>7469</v>
      </c>
      <c r="V4590" t="s">
        <v>7470</v>
      </c>
      <c r="W4590" t="s">
        <v>588</v>
      </c>
      <c r="X4590" t="str">
        <f t="shared" si="71"/>
        <v>Funcionamiento</v>
      </c>
      <c r="Y4590" t="s">
        <v>585</v>
      </c>
    </row>
    <row r="4591" spans="1:25" x14ac:dyDescent="0.2">
      <c r="A4591" t="s">
        <v>4583</v>
      </c>
      <c r="B4591" t="s">
        <v>3412</v>
      </c>
      <c r="C4591" t="s">
        <v>7467</v>
      </c>
      <c r="D4591" t="s">
        <v>583</v>
      </c>
      <c r="E4591" t="s">
        <v>584</v>
      </c>
      <c r="F4591" t="s">
        <v>3144</v>
      </c>
      <c r="G4591" t="s">
        <v>585</v>
      </c>
      <c r="H4591" t="s">
        <v>179</v>
      </c>
      <c r="I4591" t="s">
        <v>133</v>
      </c>
      <c r="J4591" t="s">
        <v>37</v>
      </c>
      <c r="K4591" t="s">
        <v>586</v>
      </c>
      <c r="L4591" t="s">
        <v>39</v>
      </c>
      <c r="M4591">
        <v>10785160</v>
      </c>
      <c r="N4591">
        <v>0</v>
      </c>
      <c r="O4591">
        <v>10785160</v>
      </c>
      <c r="P4591">
        <v>0</v>
      </c>
      <c r="Q4591" t="s">
        <v>2994</v>
      </c>
      <c r="R4591" t="s">
        <v>6844</v>
      </c>
      <c r="S4591" t="s">
        <v>7468</v>
      </c>
      <c r="T4591" t="s">
        <v>588</v>
      </c>
      <c r="U4591" t="s">
        <v>7469</v>
      </c>
      <c r="V4591" t="s">
        <v>7470</v>
      </c>
      <c r="W4591" t="s">
        <v>588</v>
      </c>
      <c r="X4591" t="str">
        <f t="shared" si="71"/>
        <v>Funcionamiento</v>
      </c>
      <c r="Y4591" t="s">
        <v>585</v>
      </c>
    </row>
    <row r="4592" spans="1:25" x14ac:dyDescent="0.2">
      <c r="A4592" t="s">
        <v>6747</v>
      </c>
      <c r="B4592" t="s">
        <v>3412</v>
      </c>
      <c r="C4592" t="s">
        <v>7471</v>
      </c>
      <c r="D4592" t="s">
        <v>583</v>
      </c>
      <c r="E4592" t="s">
        <v>584</v>
      </c>
      <c r="F4592" t="s">
        <v>3144</v>
      </c>
      <c r="G4592" t="s">
        <v>585</v>
      </c>
      <c r="H4592" t="s">
        <v>176</v>
      </c>
      <c r="I4592" t="s">
        <v>130</v>
      </c>
      <c r="J4592" t="s">
        <v>37</v>
      </c>
      <c r="K4592" t="s">
        <v>586</v>
      </c>
      <c r="L4592" t="s">
        <v>39</v>
      </c>
      <c r="M4592">
        <v>30691100</v>
      </c>
      <c r="N4592">
        <v>0</v>
      </c>
      <c r="O4592">
        <v>30691100</v>
      </c>
      <c r="P4592">
        <v>0</v>
      </c>
      <c r="Q4592" t="s">
        <v>2995</v>
      </c>
      <c r="R4592" t="s">
        <v>7472</v>
      </c>
      <c r="S4592" t="s">
        <v>7473</v>
      </c>
      <c r="T4592" t="s">
        <v>588</v>
      </c>
      <c r="U4592" t="s">
        <v>7474</v>
      </c>
      <c r="V4592" t="s">
        <v>7475</v>
      </c>
      <c r="W4592" t="s">
        <v>588</v>
      </c>
      <c r="X4592" t="str">
        <f t="shared" si="71"/>
        <v>Funcionamiento</v>
      </c>
      <c r="Y4592" t="s">
        <v>585</v>
      </c>
    </row>
    <row r="4593" spans="1:25" x14ac:dyDescent="0.2">
      <c r="A4593" t="s">
        <v>6747</v>
      </c>
      <c r="B4593" t="s">
        <v>3412</v>
      </c>
      <c r="C4593" t="s">
        <v>7471</v>
      </c>
      <c r="D4593" t="s">
        <v>583</v>
      </c>
      <c r="E4593" t="s">
        <v>584</v>
      </c>
      <c r="F4593" t="s">
        <v>3144</v>
      </c>
      <c r="G4593" t="s">
        <v>585</v>
      </c>
      <c r="H4593" t="s">
        <v>174</v>
      </c>
      <c r="I4593" t="s">
        <v>128</v>
      </c>
      <c r="J4593" t="s">
        <v>37</v>
      </c>
      <c r="K4593" t="s">
        <v>586</v>
      </c>
      <c r="L4593" t="s">
        <v>39</v>
      </c>
      <c r="M4593">
        <v>40918500</v>
      </c>
      <c r="N4593">
        <v>0</v>
      </c>
      <c r="O4593">
        <v>40918500</v>
      </c>
      <c r="P4593">
        <v>0</v>
      </c>
      <c r="Q4593" t="s">
        <v>2995</v>
      </c>
      <c r="R4593" t="s">
        <v>7472</v>
      </c>
      <c r="S4593" t="s">
        <v>7473</v>
      </c>
      <c r="T4593" t="s">
        <v>588</v>
      </c>
      <c r="U4593" t="s">
        <v>7474</v>
      </c>
      <c r="V4593" t="s">
        <v>7475</v>
      </c>
      <c r="W4593" t="s">
        <v>588</v>
      </c>
      <c r="X4593" t="str">
        <f t="shared" si="71"/>
        <v>Funcionamiento</v>
      </c>
      <c r="Y4593" t="s">
        <v>585</v>
      </c>
    </row>
    <row r="4594" spans="1:25" x14ac:dyDescent="0.2">
      <c r="A4594" t="s">
        <v>6747</v>
      </c>
      <c r="B4594" t="s">
        <v>3412</v>
      </c>
      <c r="C4594" t="s">
        <v>7471</v>
      </c>
      <c r="D4594" t="s">
        <v>583</v>
      </c>
      <c r="E4594" t="s">
        <v>584</v>
      </c>
      <c r="F4594" t="s">
        <v>3144</v>
      </c>
      <c r="G4594" t="s">
        <v>585</v>
      </c>
      <c r="H4594" t="s">
        <v>177</v>
      </c>
      <c r="I4594" t="s">
        <v>131</v>
      </c>
      <c r="J4594" t="s">
        <v>37</v>
      </c>
      <c r="K4594" t="s">
        <v>586</v>
      </c>
      <c r="L4594" t="s">
        <v>39</v>
      </c>
      <c r="M4594">
        <v>20464300</v>
      </c>
      <c r="N4594">
        <v>0</v>
      </c>
      <c r="O4594">
        <v>20464300</v>
      </c>
      <c r="P4594">
        <v>0</v>
      </c>
      <c r="Q4594" t="s">
        <v>2995</v>
      </c>
      <c r="R4594" t="s">
        <v>7472</v>
      </c>
      <c r="S4594" t="s">
        <v>7473</v>
      </c>
      <c r="T4594" t="s">
        <v>588</v>
      </c>
      <c r="U4594" t="s">
        <v>7474</v>
      </c>
      <c r="V4594" t="s">
        <v>7475</v>
      </c>
      <c r="W4594" t="s">
        <v>588</v>
      </c>
      <c r="X4594" t="str">
        <f t="shared" si="71"/>
        <v>Funcionamiento</v>
      </c>
      <c r="Y4594" t="s">
        <v>585</v>
      </c>
    </row>
    <row r="4595" spans="1:25" x14ac:dyDescent="0.2">
      <c r="A4595" t="s">
        <v>6747</v>
      </c>
      <c r="B4595" t="s">
        <v>3412</v>
      </c>
      <c r="C4595" t="s">
        <v>7471</v>
      </c>
      <c r="D4595" t="s">
        <v>583</v>
      </c>
      <c r="E4595" t="s">
        <v>584</v>
      </c>
      <c r="F4595" t="s">
        <v>3144</v>
      </c>
      <c r="G4595" t="s">
        <v>585</v>
      </c>
      <c r="H4595" t="s">
        <v>173</v>
      </c>
      <c r="I4595" t="s">
        <v>127</v>
      </c>
      <c r="J4595" t="s">
        <v>37</v>
      </c>
      <c r="K4595" t="s">
        <v>586</v>
      </c>
      <c r="L4595" t="s">
        <v>39</v>
      </c>
      <c r="M4595">
        <v>82878900</v>
      </c>
      <c r="N4595">
        <v>0</v>
      </c>
      <c r="O4595">
        <v>82878900</v>
      </c>
      <c r="P4595">
        <v>0</v>
      </c>
      <c r="Q4595" t="s">
        <v>2995</v>
      </c>
      <c r="R4595" t="s">
        <v>7472</v>
      </c>
      <c r="S4595" t="s">
        <v>7473</v>
      </c>
      <c r="T4595" t="s">
        <v>588</v>
      </c>
      <c r="U4595" t="s">
        <v>7474</v>
      </c>
      <c r="V4595" t="s">
        <v>7475</v>
      </c>
      <c r="W4595" t="s">
        <v>588</v>
      </c>
      <c r="X4595" t="str">
        <f t="shared" si="71"/>
        <v>Funcionamiento</v>
      </c>
      <c r="Y4595" t="s">
        <v>585</v>
      </c>
    </row>
    <row r="4596" spans="1:25" x14ac:dyDescent="0.2">
      <c r="A4596" t="s">
        <v>6747</v>
      </c>
      <c r="B4596" t="s">
        <v>3412</v>
      </c>
      <c r="C4596" t="s">
        <v>7471</v>
      </c>
      <c r="D4596" t="s">
        <v>583</v>
      </c>
      <c r="E4596" t="s">
        <v>584</v>
      </c>
      <c r="F4596" t="s">
        <v>3144</v>
      </c>
      <c r="G4596" t="s">
        <v>585</v>
      </c>
      <c r="H4596" t="s">
        <v>175</v>
      </c>
      <c r="I4596" t="s">
        <v>129</v>
      </c>
      <c r="J4596" t="s">
        <v>37</v>
      </c>
      <c r="K4596" t="s">
        <v>586</v>
      </c>
      <c r="L4596" t="s">
        <v>39</v>
      </c>
      <c r="M4596">
        <v>9307600</v>
      </c>
      <c r="N4596">
        <v>0</v>
      </c>
      <c r="O4596">
        <v>9307600</v>
      </c>
      <c r="P4596">
        <v>0</v>
      </c>
      <c r="Q4596" t="s">
        <v>2995</v>
      </c>
      <c r="R4596" t="s">
        <v>7472</v>
      </c>
      <c r="S4596" t="s">
        <v>7473</v>
      </c>
      <c r="T4596" t="s">
        <v>588</v>
      </c>
      <c r="U4596" t="s">
        <v>7474</v>
      </c>
      <c r="V4596" t="s">
        <v>7475</v>
      </c>
      <c r="W4596" t="s">
        <v>588</v>
      </c>
      <c r="X4596" t="str">
        <f t="shared" si="71"/>
        <v>Funcionamiento</v>
      </c>
      <c r="Y4596" t="s">
        <v>585</v>
      </c>
    </row>
    <row r="4597" spans="1:25" x14ac:dyDescent="0.2">
      <c r="A4597" t="s">
        <v>6747</v>
      </c>
      <c r="B4597" t="s">
        <v>3412</v>
      </c>
      <c r="C4597" t="s">
        <v>7471</v>
      </c>
      <c r="D4597" t="s">
        <v>583</v>
      </c>
      <c r="E4597" t="s">
        <v>584</v>
      </c>
      <c r="F4597" t="s">
        <v>3144</v>
      </c>
      <c r="G4597" t="s">
        <v>585</v>
      </c>
      <c r="H4597" t="s">
        <v>172</v>
      </c>
      <c r="I4597" t="s">
        <v>126</v>
      </c>
      <c r="J4597" t="s">
        <v>37</v>
      </c>
      <c r="K4597" t="s">
        <v>586</v>
      </c>
      <c r="L4597" t="s">
        <v>39</v>
      </c>
      <c r="M4597">
        <v>116998000</v>
      </c>
      <c r="N4597">
        <v>0</v>
      </c>
      <c r="O4597">
        <v>116998000</v>
      </c>
      <c r="P4597">
        <v>0</v>
      </c>
      <c r="Q4597" t="s">
        <v>2995</v>
      </c>
      <c r="R4597" t="s">
        <v>7472</v>
      </c>
      <c r="S4597" t="s">
        <v>7473</v>
      </c>
      <c r="T4597" t="s">
        <v>588</v>
      </c>
      <c r="U4597" t="s">
        <v>7474</v>
      </c>
      <c r="V4597" t="s">
        <v>7475</v>
      </c>
      <c r="W4597" t="s">
        <v>588</v>
      </c>
      <c r="X4597" t="str">
        <f t="shared" si="71"/>
        <v>Funcionamiento</v>
      </c>
      <c r="Y4597" t="s">
        <v>585</v>
      </c>
    </row>
    <row r="4598" spans="1:25" x14ac:dyDescent="0.2">
      <c r="A4598" t="s">
        <v>7476</v>
      </c>
      <c r="B4598" t="s">
        <v>3419</v>
      </c>
      <c r="C4598" t="s">
        <v>7477</v>
      </c>
      <c r="D4598" t="s">
        <v>583</v>
      </c>
      <c r="E4598" t="s">
        <v>584</v>
      </c>
      <c r="F4598" t="s">
        <v>3144</v>
      </c>
      <c r="G4598" t="s">
        <v>585</v>
      </c>
      <c r="H4598" t="s">
        <v>176</v>
      </c>
      <c r="I4598" t="s">
        <v>130</v>
      </c>
      <c r="J4598" t="s">
        <v>37</v>
      </c>
      <c r="K4598" t="s">
        <v>586</v>
      </c>
      <c r="L4598" t="s">
        <v>39</v>
      </c>
      <c r="M4598">
        <v>2200200</v>
      </c>
      <c r="N4598">
        <v>0</v>
      </c>
      <c r="O4598">
        <v>2200200</v>
      </c>
      <c r="P4598">
        <v>0</v>
      </c>
      <c r="Q4598" t="s">
        <v>2996</v>
      </c>
      <c r="R4598" t="s">
        <v>3553</v>
      </c>
      <c r="S4598" t="s">
        <v>7478</v>
      </c>
      <c r="T4598" t="s">
        <v>588</v>
      </c>
      <c r="U4598" t="s">
        <v>7479</v>
      </c>
      <c r="V4598" t="s">
        <v>7480</v>
      </c>
      <c r="W4598" t="s">
        <v>588</v>
      </c>
      <c r="X4598" t="str">
        <f t="shared" si="71"/>
        <v>Funcionamiento</v>
      </c>
      <c r="Y4598" t="s">
        <v>585</v>
      </c>
    </row>
    <row r="4599" spans="1:25" x14ac:dyDescent="0.2">
      <c r="A4599" t="s">
        <v>7476</v>
      </c>
      <c r="B4599" t="s">
        <v>3419</v>
      </c>
      <c r="C4599" t="s">
        <v>7477</v>
      </c>
      <c r="D4599" t="s">
        <v>583</v>
      </c>
      <c r="E4599" t="s">
        <v>584</v>
      </c>
      <c r="F4599" t="s">
        <v>3144</v>
      </c>
      <c r="G4599" t="s">
        <v>585</v>
      </c>
      <c r="H4599" t="s">
        <v>177</v>
      </c>
      <c r="I4599" t="s">
        <v>131</v>
      </c>
      <c r="J4599" t="s">
        <v>37</v>
      </c>
      <c r="K4599" t="s">
        <v>586</v>
      </c>
      <c r="L4599" t="s">
        <v>39</v>
      </c>
      <c r="M4599">
        <v>1467000</v>
      </c>
      <c r="N4599">
        <v>0</v>
      </c>
      <c r="O4599">
        <v>1467000</v>
      </c>
      <c r="P4599">
        <v>0</v>
      </c>
      <c r="Q4599" t="s">
        <v>2996</v>
      </c>
      <c r="R4599" t="s">
        <v>3553</v>
      </c>
      <c r="S4599" t="s">
        <v>7478</v>
      </c>
      <c r="T4599" t="s">
        <v>588</v>
      </c>
      <c r="U4599" t="s">
        <v>7479</v>
      </c>
      <c r="V4599" t="s">
        <v>7480</v>
      </c>
      <c r="W4599" t="s">
        <v>588</v>
      </c>
      <c r="X4599" t="str">
        <f t="shared" si="71"/>
        <v>Funcionamiento</v>
      </c>
      <c r="Y4599" t="s">
        <v>585</v>
      </c>
    </row>
    <row r="4600" spans="1:25" x14ac:dyDescent="0.2">
      <c r="A4600" t="s">
        <v>7476</v>
      </c>
      <c r="B4600" t="s">
        <v>3419</v>
      </c>
      <c r="C4600" t="s">
        <v>7477</v>
      </c>
      <c r="D4600" t="s">
        <v>583</v>
      </c>
      <c r="E4600" t="s">
        <v>584</v>
      </c>
      <c r="F4600" t="s">
        <v>3144</v>
      </c>
      <c r="G4600" t="s">
        <v>585</v>
      </c>
      <c r="H4600" t="s">
        <v>172</v>
      </c>
      <c r="I4600" t="s">
        <v>126</v>
      </c>
      <c r="J4600" t="s">
        <v>37</v>
      </c>
      <c r="K4600" t="s">
        <v>586</v>
      </c>
      <c r="L4600" t="s">
        <v>39</v>
      </c>
      <c r="M4600">
        <v>1309300</v>
      </c>
      <c r="N4600">
        <v>0</v>
      </c>
      <c r="O4600">
        <v>1309300</v>
      </c>
      <c r="P4600">
        <v>0</v>
      </c>
      <c r="Q4600" t="s">
        <v>2996</v>
      </c>
      <c r="R4600" t="s">
        <v>3553</v>
      </c>
      <c r="S4600" t="s">
        <v>7478</v>
      </c>
      <c r="T4600" t="s">
        <v>588</v>
      </c>
      <c r="U4600" t="s">
        <v>7479</v>
      </c>
      <c r="V4600" t="s">
        <v>7480</v>
      </c>
      <c r="W4600" t="s">
        <v>588</v>
      </c>
      <c r="X4600" t="str">
        <f t="shared" si="71"/>
        <v>Funcionamiento</v>
      </c>
      <c r="Y4600" t="s">
        <v>585</v>
      </c>
    </row>
    <row r="4601" spans="1:25" x14ac:dyDescent="0.2">
      <c r="A4601" t="s">
        <v>7476</v>
      </c>
      <c r="B4601" t="s">
        <v>3419</v>
      </c>
      <c r="C4601" t="s">
        <v>7477</v>
      </c>
      <c r="D4601" t="s">
        <v>583</v>
      </c>
      <c r="E4601" t="s">
        <v>584</v>
      </c>
      <c r="F4601" t="s">
        <v>3144</v>
      </c>
      <c r="G4601" t="s">
        <v>585</v>
      </c>
      <c r="H4601" t="s">
        <v>173</v>
      </c>
      <c r="I4601" t="s">
        <v>127</v>
      </c>
      <c r="J4601" t="s">
        <v>37</v>
      </c>
      <c r="K4601" t="s">
        <v>586</v>
      </c>
      <c r="L4601" t="s">
        <v>39</v>
      </c>
      <c r="M4601">
        <v>1023100</v>
      </c>
      <c r="N4601">
        <v>0</v>
      </c>
      <c r="O4601">
        <v>1023100</v>
      </c>
      <c r="P4601">
        <v>0</v>
      </c>
      <c r="Q4601" t="s">
        <v>2996</v>
      </c>
      <c r="R4601" t="s">
        <v>3553</v>
      </c>
      <c r="S4601" t="s">
        <v>7478</v>
      </c>
      <c r="T4601" t="s">
        <v>588</v>
      </c>
      <c r="U4601" t="s">
        <v>7479</v>
      </c>
      <c r="V4601" t="s">
        <v>7480</v>
      </c>
      <c r="W4601" t="s">
        <v>588</v>
      </c>
      <c r="X4601" t="str">
        <f t="shared" si="71"/>
        <v>Funcionamiento</v>
      </c>
      <c r="Y4601" t="s">
        <v>585</v>
      </c>
    </row>
    <row r="4602" spans="1:25" x14ac:dyDescent="0.2">
      <c r="A4602" t="s">
        <v>7476</v>
      </c>
      <c r="B4602" t="s">
        <v>3419</v>
      </c>
      <c r="C4602" t="s">
        <v>7477</v>
      </c>
      <c r="D4602" t="s">
        <v>583</v>
      </c>
      <c r="E4602" t="s">
        <v>584</v>
      </c>
      <c r="F4602" t="s">
        <v>3144</v>
      </c>
      <c r="G4602" t="s">
        <v>585</v>
      </c>
      <c r="H4602" t="s">
        <v>174</v>
      </c>
      <c r="I4602" t="s">
        <v>128</v>
      </c>
      <c r="J4602" t="s">
        <v>37</v>
      </c>
      <c r="K4602" t="s">
        <v>586</v>
      </c>
      <c r="L4602" t="s">
        <v>39</v>
      </c>
      <c r="M4602">
        <v>2933000</v>
      </c>
      <c r="N4602">
        <v>0</v>
      </c>
      <c r="O4602">
        <v>2933000</v>
      </c>
      <c r="P4602">
        <v>0</v>
      </c>
      <c r="Q4602" t="s">
        <v>2996</v>
      </c>
      <c r="R4602" t="s">
        <v>3553</v>
      </c>
      <c r="S4602" t="s">
        <v>7478</v>
      </c>
      <c r="T4602" t="s">
        <v>588</v>
      </c>
      <c r="U4602" t="s">
        <v>7479</v>
      </c>
      <c r="V4602" t="s">
        <v>7480</v>
      </c>
      <c r="W4602" t="s">
        <v>588</v>
      </c>
      <c r="X4602" t="str">
        <f t="shared" si="71"/>
        <v>Funcionamiento</v>
      </c>
      <c r="Y4602" t="s">
        <v>585</v>
      </c>
    </row>
    <row r="4603" spans="1:25" x14ac:dyDescent="0.2">
      <c r="A4603" t="s">
        <v>6940</v>
      </c>
      <c r="B4603" t="s">
        <v>3419</v>
      </c>
      <c r="C4603" t="s">
        <v>7481</v>
      </c>
      <c r="D4603" t="s">
        <v>583</v>
      </c>
      <c r="E4603" t="s">
        <v>584</v>
      </c>
      <c r="F4603" t="s">
        <v>3144</v>
      </c>
      <c r="G4603" t="s">
        <v>585</v>
      </c>
      <c r="H4603" t="s">
        <v>887</v>
      </c>
      <c r="I4603" t="s">
        <v>888</v>
      </c>
      <c r="J4603" t="s">
        <v>37</v>
      </c>
      <c r="K4603" t="s">
        <v>586</v>
      </c>
      <c r="L4603" t="s">
        <v>39</v>
      </c>
      <c r="M4603">
        <v>15800454</v>
      </c>
      <c r="N4603">
        <v>-92454</v>
      </c>
      <c r="O4603">
        <v>15708000</v>
      </c>
      <c r="P4603">
        <v>0</v>
      </c>
      <c r="Q4603" t="s">
        <v>2997</v>
      </c>
      <c r="R4603" t="s">
        <v>7482</v>
      </c>
      <c r="S4603" t="s">
        <v>7483</v>
      </c>
      <c r="T4603" t="s">
        <v>11917</v>
      </c>
      <c r="U4603" t="s">
        <v>11918</v>
      </c>
      <c r="V4603" t="s">
        <v>11919</v>
      </c>
      <c r="W4603" t="s">
        <v>588</v>
      </c>
      <c r="X4603" t="str">
        <f t="shared" si="71"/>
        <v>Funcionamiento</v>
      </c>
      <c r="Y4603" t="s">
        <v>585</v>
      </c>
    </row>
    <row r="4604" spans="1:25" x14ac:dyDescent="0.2">
      <c r="A4604" t="s">
        <v>6940</v>
      </c>
      <c r="B4604" t="s">
        <v>3419</v>
      </c>
      <c r="C4604" t="s">
        <v>7481</v>
      </c>
      <c r="D4604" t="s">
        <v>583</v>
      </c>
      <c r="E4604" t="s">
        <v>584</v>
      </c>
      <c r="F4604" t="s">
        <v>3144</v>
      </c>
      <c r="G4604" t="s">
        <v>585</v>
      </c>
      <c r="H4604" t="s">
        <v>887</v>
      </c>
      <c r="I4604" t="s">
        <v>888</v>
      </c>
      <c r="J4604" t="s">
        <v>48</v>
      </c>
      <c r="K4604" t="s">
        <v>596</v>
      </c>
      <c r="L4604" t="s">
        <v>39</v>
      </c>
      <c r="M4604">
        <v>23700681</v>
      </c>
      <c r="N4604">
        <v>-23700681</v>
      </c>
      <c r="O4604">
        <v>0</v>
      </c>
      <c r="P4604">
        <v>0</v>
      </c>
      <c r="Q4604" t="s">
        <v>2997</v>
      </c>
      <c r="R4604" t="s">
        <v>7482</v>
      </c>
      <c r="S4604" t="s">
        <v>7483</v>
      </c>
      <c r="T4604" t="s">
        <v>11917</v>
      </c>
      <c r="U4604" t="s">
        <v>11918</v>
      </c>
      <c r="V4604" t="s">
        <v>11919</v>
      </c>
      <c r="W4604" t="s">
        <v>588</v>
      </c>
      <c r="X4604" t="str">
        <f t="shared" si="71"/>
        <v>Funcionamiento</v>
      </c>
      <c r="Y4604" t="s">
        <v>585</v>
      </c>
    </row>
    <row r="4605" spans="1:25" x14ac:dyDescent="0.2">
      <c r="A4605" t="s">
        <v>3258</v>
      </c>
      <c r="B4605" t="s">
        <v>3419</v>
      </c>
      <c r="C4605" t="s">
        <v>7484</v>
      </c>
      <c r="D4605" t="s">
        <v>583</v>
      </c>
      <c r="E4605" t="s">
        <v>602</v>
      </c>
      <c r="F4605" t="s">
        <v>3144</v>
      </c>
      <c r="G4605" t="s">
        <v>585</v>
      </c>
      <c r="H4605" t="s">
        <v>188</v>
      </c>
      <c r="I4605" t="s">
        <v>143</v>
      </c>
      <c r="J4605" t="s">
        <v>37</v>
      </c>
      <c r="K4605" t="s">
        <v>586</v>
      </c>
      <c r="L4605" t="s">
        <v>39</v>
      </c>
      <c r="M4605">
        <v>15000000</v>
      </c>
      <c r="N4605">
        <v>0</v>
      </c>
      <c r="O4605">
        <v>15000000</v>
      </c>
      <c r="P4605">
        <v>15000000</v>
      </c>
      <c r="Q4605" t="s">
        <v>7485</v>
      </c>
      <c r="R4605" t="s">
        <v>6841</v>
      </c>
      <c r="S4605" t="s">
        <v>588</v>
      </c>
      <c r="T4605" t="s">
        <v>588</v>
      </c>
      <c r="U4605" t="s">
        <v>588</v>
      </c>
      <c r="V4605" t="s">
        <v>588</v>
      </c>
      <c r="W4605" t="s">
        <v>588</v>
      </c>
      <c r="X4605" t="str">
        <f t="shared" si="71"/>
        <v>Funcionamiento</v>
      </c>
      <c r="Y4605" t="s">
        <v>585</v>
      </c>
    </row>
    <row r="4606" spans="1:25" x14ac:dyDescent="0.2">
      <c r="A4606" t="s">
        <v>6392</v>
      </c>
      <c r="B4606" t="s">
        <v>3863</v>
      </c>
      <c r="C4606" t="s">
        <v>7486</v>
      </c>
      <c r="D4606" t="s">
        <v>583</v>
      </c>
      <c r="E4606" t="s">
        <v>584</v>
      </c>
      <c r="F4606" t="s">
        <v>3740</v>
      </c>
      <c r="G4606" t="s">
        <v>629</v>
      </c>
      <c r="H4606" t="s">
        <v>196</v>
      </c>
      <c r="I4606" t="s">
        <v>153</v>
      </c>
      <c r="J4606" t="s">
        <v>37</v>
      </c>
      <c r="K4606" t="s">
        <v>586</v>
      </c>
      <c r="L4606" t="s">
        <v>39</v>
      </c>
      <c r="M4606">
        <v>312603</v>
      </c>
      <c r="N4606">
        <v>0</v>
      </c>
      <c r="O4606">
        <v>312603</v>
      </c>
      <c r="P4606">
        <v>0</v>
      </c>
      <c r="Q4606" t="s">
        <v>7487</v>
      </c>
      <c r="R4606" t="s">
        <v>6809</v>
      </c>
      <c r="S4606" t="s">
        <v>7488</v>
      </c>
      <c r="T4606" t="s">
        <v>7489</v>
      </c>
      <c r="U4606" t="s">
        <v>7490</v>
      </c>
      <c r="V4606" t="s">
        <v>7491</v>
      </c>
      <c r="W4606" t="s">
        <v>5654</v>
      </c>
      <c r="X4606" t="str">
        <f t="shared" si="71"/>
        <v>Inversión</v>
      </c>
      <c r="Y4606" t="s">
        <v>629</v>
      </c>
    </row>
    <row r="4607" spans="1:25" x14ac:dyDescent="0.2">
      <c r="A4607" t="s">
        <v>3440</v>
      </c>
      <c r="B4607" t="s">
        <v>3863</v>
      </c>
      <c r="C4607" t="s">
        <v>7492</v>
      </c>
      <c r="D4607" t="s">
        <v>583</v>
      </c>
      <c r="E4607" t="s">
        <v>584</v>
      </c>
      <c r="F4607" t="s">
        <v>5605</v>
      </c>
      <c r="G4607" t="s">
        <v>627</v>
      </c>
      <c r="H4607" t="s">
        <v>429</v>
      </c>
      <c r="I4607" t="s">
        <v>483</v>
      </c>
      <c r="J4607" t="s">
        <v>37</v>
      </c>
      <c r="K4607" t="s">
        <v>586</v>
      </c>
      <c r="L4607" t="s">
        <v>39</v>
      </c>
      <c r="M4607">
        <v>22360360</v>
      </c>
      <c r="N4607">
        <v>-2795045</v>
      </c>
      <c r="O4607">
        <v>19565315</v>
      </c>
      <c r="P4607">
        <v>0</v>
      </c>
      <c r="Q4607" t="s">
        <v>7493</v>
      </c>
      <c r="R4607" t="s">
        <v>7494</v>
      </c>
      <c r="S4607" t="s">
        <v>5603</v>
      </c>
      <c r="T4607" t="s">
        <v>9920</v>
      </c>
      <c r="U4607" t="s">
        <v>11920</v>
      </c>
      <c r="V4607" t="s">
        <v>11921</v>
      </c>
      <c r="W4607" t="s">
        <v>588</v>
      </c>
      <c r="X4607" t="str">
        <f t="shared" si="71"/>
        <v>Inversión</v>
      </c>
      <c r="Y4607" t="s">
        <v>627</v>
      </c>
    </row>
    <row r="4608" spans="1:25" x14ac:dyDescent="0.2">
      <c r="A4608" t="s">
        <v>6976</v>
      </c>
      <c r="B4608" t="s">
        <v>7495</v>
      </c>
      <c r="C4608" t="s">
        <v>7496</v>
      </c>
      <c r="D4608" t="s">
        <v>583</v>
      </c>
      <c r="E4608" t="s">
        <v>584</v>
      </c>
      <c r="F4608" t="s">
        <v>5604</v>
      </c>
      <c r="G4608" t="s">
        <v>625</v>
      </c>
      <c r="H4608" t="s">
        <v>395</v>
      </c>
      <c r="I4608" t="s">
        <v>506</v>
      </c>
      <c r="J4608" t="s">
        <v>37</v>
      </c>
      <c r="K4608" t="s">
        <v>586</v>
      </c>
      <c r="L4608" t="s">
        <v>39</v>
      </c>
      <c r="M4608">
        <v>635247</v>
      </c>
      <c r="N4608">
        <v>922890</v>
      </c>
      <c r="O4608">
        <v>1558137</v>
      </c>
      <c r="P4608">
        <v>0</v>
      </c>
      <c r="Q4608" t="s">
        <v>7139</v>
      </c>
      <c r="R4608" t="s">
        <v>7497</v>
      </c>
      <c r="S4608" t="s">
        <v>7498</v>
      </c>
      <c r="T4608" t="s">
        <v>7499</v>
      </c>
      <c r="U4608" t="s">
        <v>7500</v>
      </c>
      <c r="V4608" t="s">
        <v>7501</v>
      </c>
      <c r="W4608" t="s">
        <v>3701</v>
      </c>
      <c r="X4608" t="str">
        <f t="shared" si="71"/>
        <v>Inversión</v>
      </c>
      <c r="Y4608" t="s">
        <v>625</v>
      </c>
    </row>
    <row r="4609" spans="1:25" x14ac:dyDescent="0.2">
      <c r="A4609" t="s">
        <v>6487</v>
      </c>
      <c r="B4609" t="s">
        <v>3865</v>
      </c>
      <c r="C4609" t="s">
        <v>7502</v>
      </c>
      <c r="D4609" t="s">
        <v>583</v>
      </c>
      <c r="E4609" t="s">
        <v>584</v>
      </c>
      <c r="F4609" t="s">
        <v>3740</v>
      </c>
      <c r="G4609" t="s">
        <v>629</v>
      </c>
      <c r="H4609" t="s">
        <v>366</v>
      </c>
      <c r="I4609" t="s">
        <v>507</v>
      </c>
      <c r="J4609" t="s">
        <v>37</v>
      </c>
      <c r="K4609" t="s">
        <v>586</v>
      </c>
      <c r="L4609" t="s">
        <v>39</v>
      </c>
      <c r="M4609">
        <v>141368400</v>
      </c>
      <c r="N4609">
        <v>14136840</v>
      </c>
      <c r="O4609">
        <v>155505240</v>
      </c>
      <c r="P4609">
        <v>97190775</v>
      </c>
      <c r="Q4609" t="s">
        <v>7503</v>
      </c>
      <c r="R4609" t="s">
        <v>7504</v>
      </c>
      <c r="S4609" t="s">
        <v>8030</v>
      </c>
      <c r="T4609" t="s">
        <v>11922</v>
      </c>
      <c r="U4609" t="s">
        <v>11923</v>
      </c>
      <c r="V4609" t="s">
        <v>11924</v>
      </c>
      <c r="W4609" t="s">
        <v>588</v>
      </c>
      <c r="X4609" t="str">
        <f t="shared" si="71"/>
        <v>Inversión</v>
      </c>
      <c r="Y4609" t="s">
        <v>629</v>
      </c>
    </row>
    <row r="4610" spans="1:25" x14ac:dyDescent="0.2">
      <c r="A4610" t="s">
        <v>6986</v>
      </c>
      <c r="B4610" t="s">
        <v>3865</v>
      </c>
      <c r="C4610" t="s">
        <v>7505</v>
      </c>
      <c r="D4610" t="s">
        <v>583</v>
      </c>
      <c r="E4610" t="s">
        <v>602</v>
      </c>
      <c r="F4610" t="s">
        <v>3740</v>
      </c>
      <c r="G4610" t="s">
        <v>629</v>
      </c>
      <c r="H4610" t="s">
        <v>366</v>
      </c>
      <c r="I4610" t="s">
        <v>507</v>
      </c>
      <c r="J4610" t="s">
        <v>37</v>
      </c>
      <c r="K4610" t="s">
        <v>586</v>
      </c>
      <c r="L4610" t="s">
        <v>39</v>
      </c>
      <c r="M4610">
        <v>38651840</v>
      </c>
      <c r="N4610">
        <v>-38651840</v>
      </c>
      <c r="O4610">
        <v>0</v>
      </c>
      <c r="P4610">
        <v>0</v>
      </c>
      <c r="Q4610" t="s">
        <v>7506</v>
      </c>
      <c r="R4610" t="s">
        <v>5380</v>
      </c>
      <c r="S4610" t="s">
        <v>588</v>
      </c>
      <c r="T4610" t="s">
        <v>588</v>
      </c>
      <c r="U4610" t="s">
        <v>588</v>
      </c>
      <c r="V4610" t="s">
        <v>588</v>
      </c>
      <c r="W4610" t="s">
        <v>588</v>
      </c>
      <c r="X4610" t="str">
        <f t="shared" ref="X4610:X4673" si="72">IF(LEFT(H4610,1)="C","Inversión","Funcionamiento")</f>
        <v>Inversión</v>
      </c>
      <c r="Y4610" t="s">
        <v>629</v>
      </c>
    </row>
    <row r="4611" spans="1:25" x14ac:dyDescent="0.2">
      <c r="A4611" t="s">
        <v>6982</v>
      </c>
      <c r="B4611" t="s">
        <v>3865</v>
      </c>
      <c r="C4611" t="s">
        <v>7507</v>
      </c>
      <c r="D4611" t="s">
        <v>583</v>
      </c>
      <c r="E4611" t="s">
        <v>584</v>
      </c>
      <c r="F4611" t="s">
        <v>3090</v>
      </c>
      <c r="G4611" t="s">
        <v>708</v>
      </c>
      <c r="H4611" t="s">
        <v>198</v>
      </c>
      <c r="I4611" t="s">
        <v>157</v>
      </c>
      <c r="J4611" t="s">
        <v>37</v>
      </c>
      <c r="K4611" t="s">
        <v>709</v>
      </c>
      <c r="L4611" t="s">
        <v>39</v>
      </c>
      <c r="M4611">
        <v>70000000</v>
      </c>
      <c r="N4611">
        <v>90000000</v>
      </c>
      <c r="O4611">
        <v>160000000</v>
      </c>
      <c r="P4611">
        <v>29337479.550000001</v>
      </c>
      <c r="Q4611" t="s">
        <v>7508</v>
      </c>
      <c r="R4611" t="s">
        <v>6955</v>
      </c>
      <c r="S4611" t="s">
        <v>11925</v>
      </c>
      <c r="T4611" t="s">
        <v>11926</v>
      </c>
      <c r="U4611" t="s">
        <v>11927</v>
      </c>
      <c r="V4611" t="s">
        <v>11928</v>
      </c>
      <c r="W4611" t="s">
        <v>8537</v>
      </c>
      <c r="X4611" t="str">
        <f t="shared" si="72"/>
        <v>Inversión</v>
      </c>
      <c r="Y4611" t="s">
        <v>708</v>
      </c>
    </row>
    <row r="4612" spans="1:25" x14ac:dyDescent="0.2">
      <c r="A4612" t="s">
        <v>6507</v>
      </c>
      <c r="B4612" t="s">
        <v>3869</v>
      </c>
      <c r="C4612" t="s">
        <v>7509</v>
      </c>
      <c r="D4612" t="s">
        <v>583</v>
      </c>
      <c r="E4612" t="s">
        <v>584</v>
      </c>
      <c r="F4612" t="s">
        <v>3740</v>
      </c>
      <c r="G4612" t="s">
        <v>629</v>
      </c>
      <c r="H4612" t="s">
        <v>391</v>
      </c>
      <c r="I4612" t="s">
        <v>511</v>
      </c>
      <c r="J4612" t="s">
        <v>48</v>
      </c>
      <c r="K4612" t="s">
        <v>596</v>
      </c>
      <c r="L4612" t="s">
        <v>39</v>
      </c>
      <c r="M4612">
        <v>12134880</v>
      </c>
      <c r="N4612">
        <v>0</v>
      </c>
      <c r="O4612">
        <v>12134880</v>
      </c>
      <c r="P4612">
        <v>3299355</v>
      </c>
      <c r="Q4612" t="s">
        <v>7510</v>
      </c>
      <c r="R4612" t="s">
        <v>5565</v>
      </c>
      <c r="S4612" t="s">
        <v>7511</v>
      </c>
      <c r="T4612" t="s">
        <v>9921</v>
      </c>
      <c r="U4612" t="s">
        <v>11929</v>
      </c>
      <c r="V4612" t="s">
        <v>11930</v>
      </c>
      <c r="W4612" t="s">
        <v>588</v>
      </c>
      <c r="X4612" t="str">
        <f t="shared" si="72"/>
        <v>Inversión</v>
      </c>
      <c r="Y4612" t="s">
        <v>629</v>
      </c>
    </row>
    <row r="4613" spans="1:25" x14ac:dyDescent="0.2">
      <c r="A4613" t="s">
        <v>6594</v>
      </c>
      <c r="B4613" t="s">
        <v>3869</v>
      </c>
      <c r="C4613" t="s">
        <v>7512</v>
      </c>
      <c r="D4613" t="s">
        <v>583</v>
      </c>
      <c r="E4613" t="s">
        <v>602</v>
      </c>
      <c r="F4613" t="s">
        <v>3740</v>
      </c>
      <c r="G4613" t="s">
        <v>629</v>
      </c>
      <c r="H4613" t="s">
        <v>391</v>
      </c>
      <c r="I4613" t="s">
        <v>511</v>
      </c>
      <c r="J4613" t="s">
        <v>48</v>
      </c>
      <c r="K4613" t="s">
        <v>596</v>
      </c>
      <c r="L4613" t="s">
        <v>39</v>
      </c>
      <c r="M4613">
        <v>3800000</v>
      </c>
      <c r="N4613">
        <v>-3800000</v>
      </c>
      <c r="O4613">
        <v>0</v>
      </c>
      <c r="P4613">
        <v>0</v>
      </c>
      <c r="Q4613" t="s">
        <v>7513</v>
      </c>
      <c r="R4613" t="s">
        <v>7514</v>
      </c>
      <c r="S4613" t="s">
        <v>588</v>
      </c>
      <c r="T4613" t="s">
        <v>588</v>
      </c>
      <c r="U4613" t="s">
        <v>588</v>
      </c>
      <c r="V4613" t="s">
        <v>588</v>
      </c>
      <c r="W4613" t="s">
        <v>588</v>
      </c>
      <c r="X4613" t="str">
        <f t="shared" si="72"/>
        <v>Inversión</v>
      </c>
      <c r="Y4613" t="s">
        <v>629</v>
      </c>
    </row>
    <row r="4614" spans="1:25" x14ac:dyDescent="0.2">
      <c r="A4614" t="s">
        <v>6989</v>
      </c>
      <c r="B4614" t="s">
        <v>7515</v>
      </c>
      <c r="C4614" t="s">
        <v>7516</v>
      </c>
      <c r="D4614" t="s">
        <v>583</v>
      </c>
      <c r="E4614" t="s">
        <v>584</v>
      </c>
      <c r="F4614" t="s">
        <v>3740</v>
      </c>
      <c r="G4614" t="s">
        <v>629</v>
      </c>
      <c r="H4614" t="s">
        <v>391</v>
      </c>
      <c r="I4614" t="s">
        <v>511</v>
      </c>
      <c r="J4614" t="s">
        <v>37</v>
      </c>
      <c r="K4614" t="s">
        <v>586</v>
      </c>
      <c r="L4614" t="s">
        <v>39</v>
      </c>
      <c r="M4614">
        <v>29135893</v>
      </c>
      <c r="N4614">
        <v>-1574735.11</v>
      </c>
      <c r="O4614">
        <v>27561157.890000001</v>
      </c>
      <c r="P4614">
        <v>0</v>
      </c>
      <c r="Q4614" t="s">
        <v>7517</v>
      </c>
      <c r="R4614" t="s">
        <v>6878</v>
      </c>
      <c r="S4614" t="s">
        <v>7518</v>
      </c>
      <c r="T4614" t="s">
        <v>7519</v>
      </c>
      <c r="U4614" t="s">
        <v>7520</v>
      </c>
      <c r="V4614" t="s">
        <v>7521</v>
      </c>
      <c r="W4614" t="s">
        <v>8538</v>
      </c>
      <c r="X4614" t="str">
        <f t="shared" si="72"/>
        <v>Inversión</v>
      </c>
      <c r="Y4614" t="s">
        <v>629</v>
      </c>
    </row>
    <row r="4615" spans="1:25" x14ac:dyDescent="0.2">
      <c r="A4615" t="s">
        <v>6999</v>
      </c>
      <c r="B4615" t="s">
        <v>7515</v>
      </c>
      <c r="C4615" t="s">
        <v>7522</v>
      </c>
      <c r="D4615" t="s">
        <v>583</v>
      </c>
      <c r="E4615" t="s">
        <v>584</v>
      </c>
      <c r="F4615" t="s">
        <v>5604</v>
      </c>
      <c r="G4615" t="s">
        <v>625</v>
      </c>
      <c r="H4615" t="s">
        <v>395</v>
      </c>
      <c r="I4615" t="s">
        <v>506</v>
      </c>
      <c r="J4615" t="s">
        <v>48</v>
      </c>
      <c r="K4615" t="s">
        <v>596</v>
      </c>
      <c r="L4615" t="s">
        <v>39</v>
      </c>
      <c r="M4615">
        <v>1420388</v>
      </c>
      <c r="N4615">
        <v>-69500</v>
      </c>
      <c r="O4615">
        <v>1350888</v>
      </c>
      <c r="P4615">
        <v>0</v>
      </c>
      <c r="Q4615" t="s">
        <v>2998</v>
      </c>
      <c r="R4615" t="s">
        <v>6960</v>
      </c>
      <c r="S4615" t="s">
        <v>7523</v>
      </c>
      <c r="T4615" t="s">
        <v>7524</v>
      </c>
      <c r="U4615" t="s">
        <v>7525</v>
      </c>
      <c r="V4615" t="s">
        <v>7526</v>
      </c>
      <c r="W4615" t="s">
        <v>5469</v>
      </c>
      <c r="X4615" t="str">
        <f t="shared" si="72"/>
        <v>Inversión</v>
      </c>
      <c r="Y4615" t="s">
        <v>625</v>
      </c>
    </row>
    <row r="4616" spans="1:25" x14ac:dyDescent="0.2">
      <c r="A4616" t="s">
        <v>7003</v>
      </c>
      <c r="B4616" t="s">
        <v>7515</v>
      </c>
      <c r="C4616" t="s">
        <v>7527</v>
      </c>
      <c r="D4616" t="s">
        <v>583</v>
      </c>
      <c r="E4616" t="s">
        <v>584</v>
      </c>
      <c r="F4616" t="s">
        <v>3740</v>
      </c>
      <c r="G4616" t="s">
        <v>629</v>
      </c>
      <c r="H4616" t="s">
        <v>391</v>
      </c>
      <c r="I4616" t="s">
        <v>511</v>
      </c>
      <c r="J4616" t="s">
        <v>37</v>
      </c>
      <c r="K4616" t="s">
        <v>586</v>
      </c>
      <c r="L4616" t="s">
        <v>39</v>
      </c>
      <c r="M4616">
        <v>11207508</v>
      </c>
      <c r="N4616">
        <v>-520992</v>
      </c>
      <c r="O4616">
        <v>10686516</v>
      </c>
      <c r="P4616">
        <v>0</v>
      </c>
      <c r="Q4616" t="s">
        <v>7528</v>
      </c>
      <c r="R4616" t="s">
        <v>6899</v>
      </c>
      <c r="S4616" t="s">
        <v>7529</v>
      </c>
      <c r="T4616" t="s">
        <v>7530</v>
      </c>
      <c r="U4616" t="s">
        <v>7531</v>
      </c>
      <c r="V4616" t="s">
        <v>7532</v>
      </c>
      <c r="W4616" t="s">
        <v>8031</v>
      </c>
      <c r="X4616" t="str">
        <f t="shared" si="72"/>
        <v>Inversión</v>
      </c>
      <c r="Y4616" t="s">
        <v>629</v>
      </c>
    </row>
    <row r="4617" spans="1:25" x14ac:dyDescent="0.2">
      <c r="A4617" t="s">
        <v>6554</v>
      </c>
      <c r="B4617" t="s">
        <v>7515</v>
      </c>
      <c r="C4617" t="s">
        <v>7533</v>
      </c>
      <c r="D4617" t="s">
        <v>583</v>
      </c>
      <c r="E4617" t="s">
        <v>584</v>
      </c>
      <c r="F4617" t="s">
        <v>3740</v>
      </c>
      <c r="G4617" t="s">
        <v>629</v>
      </c>
      <c r="H4617" t="s">
        <v>391</v>
      </c>
      <c r="I4617" t="s">
        <v>511</v>
      </c>
      <c r="J4617" t="s">
        <v>37</v>
      </c>
      <c r="K4617" t="s">
        <v>586</v>
      </c>
      <c r="L4617" t="s">
        <v>39</v>
      </c>
      <c r="M4617">
        <v>6212021</v>
      </c>
      <c r="N4617">
        <v>-361174</v>
      </c>
      <c r="O4617">
        <v>5850847</v>
      </c>
      <c r="P4617">
        <v>0</v>
      </c>
      <c r="Q4617" t="s">
        <v>7534</v>
      </c>
      <c r="R4617" t="s">
        <v>6643</v>
      </c>
      <c r="S4617" t="s">
        <v>7535</v>
      </c>
      <c r="T4617" t="s">
        <v>7536</v>
      </c>
      <c r="U4617" t="s">
        <v>7537</v>
      </c>
      <c r="V4617" t="s">
        <v>7538</v>
      </c>
      <c r="W4617" t="s">
        <v>4209</v>
      </c>
      <c r="X4617" t="str">
        <f t="shared" si="72"/>
        <v>Inversión</v>
      </c>
      <c r="Y4617" t="s">
        <v>629</v>
      </c>
    </row>
    <row r="4618" spans="1:25" x14ac:dyDescent="0.2">
      <c r="A4618" t="s">
        <v>6533</v>
      </c>
      <c r="B4618" t="s">
        <v>3704</v>
      </c>
      <c r="C4618" t="s">
        <v>7539</v>
      </c>
      <c r="D4618" t="s">
        <v>583</v>
      </c>
      <c r="E4618" t="s">
        <v>584</v>
      </c>
      <c r="F4618" t="s">
        <v>5605</v>
      </c>
      <c r="G4618" t="s">
        <v>627</v>
      </c>
      <c r="H4618" t="s">
        <v>432</v>
      </c>
      <c r="I4618" t="s">
        <v>496</v>
      </c>
      <c r="J4618" t="s">
        <v>48</v>
      </c>
      <c r="K4618" t="s">
        <v>596</v>
      </c>
      <c r="L4618" t="s">
        <v>39</v>
      </c>
      <c r="M4618">
        <v>35500000</v>
      </c>
      <c r="N4618">
        <v>0</v>
      </c>
      <c r="O4618">
        <v>35500000</v>
      </c>
      <c r="P4618">
        <v>0</v>
      </c>
      <c r="Q4618" t="s">
        <v>7540</v>
      </c>
      <c r="R4618" t="s">
        <v>7541</v>
      </c>
      <c r="S4618" t="s">
        <v>7542</v>
      </c>
      <c r="T4618" t="s">
        <v>7543</v>
      </c>
      <c r="U4618" t="s">
        <v>7544</v>
      </c>
      <c r="V4618" t="s">
        <v>7545</v>
      </c>
      <c r="W4618" t="s">
        <v>588</v>
      </c>
      <c r="X4618" t="str">
        <f t="shared" si="72"/>
        <v>Inversión</v>
      </c>
      <c r="Y4618" t="s">
        <v>627</v>
      </c>
    </row>
    <row r="4619" spans="1:25" x14ac:dyDescent="0.2">
      <c r="A4619" t="s">
        <v>6497</v>
      </c>
      <c r="B4619" t="s">
        <v>3704</v>
      </c>
      <c r="C4619" t="s">
        <v>7546</v>
      </c>
      <c r="D4619" t="s">
        <v>583</v>
      </c>
      <c r="E4619" t="s">
        <v>602</v>
      </c>
      <c r="F4619" t="s">
        <v>5604</v>
      </c>
      <c r="G4619" t="s">
        <v>625</v>
      </c>
      <c r="H4619" t="s">
        <v>399</v>
      </c>
      <c r="I4619" t="s">
        <v>502</v>
      </c>
      <c r="J4619" t="s">
        <v>48</v>
      </c>
      <c r="K4619" t="s">
        <v>596</v>
      </c>
      <c r="L4619" t="s">
        <v>39</v>
      </c>
      <c r="M4619">
        <v>215000000</v>
      </c>
      <c r="N4619">
        <v>0</v>
      </c>
      <c r="O4619">
        <v>215000000</v>
      </c>
      <c r="P4619">
        <v>215000000</v>
      </c>
      <c r="Q4619" t="s">
        <v>2999</v>
      </c>
      <c r="R4619" t="s">
        <v>6835</v>
      </c>
      <c r="S4619" t="s">
        <v>588</v>
      </c>
      <c r="T4619" t="s">
        <v>588</v>
      </c>
      <c r="U4619" t="s">
        <v>588</v>
      </c>
      <c r="V4619" t="s">
        <v>588</v>
      </c>
      <c r="W4619" t="s">
        <v>588</v>
      </c>
      <c r="X4619" t="str">
        <f t="shared" si="72"/>
        <v>Inversión</v>
      </c>
      <c r="Y4619" t="s">
        <v>625</v>
      </c>
    </row>
    <row r="4620" spans="1:25" x14ac:dyDescent="0.2">
      <c r="A4620" t="s">
        <v>3445</v>
      </c>
      <c r="B4620" t="s">
        <v>3941</v>
      </c>
      <c r="C4620" t="s">
        <v>7547</v>
      </c>
      <c r="D4620" t="s">
        <v>583</v>
      </c>
      <c r="E4620" t="s">
        <v>584</v>
      </c>
      <c r="F4620" t="s">
        <v>3740</v>
      </c>
      <c r="G4620" t="s">
        <v>629</v>
      </c>
      <c r="H4620" t="s">
        <v>391</v>
      </c>
      <c r="I4620" t="s">
        <v>511</v>
      </c>
      <c r="J4620" t="s">
        <v>37</v>
      </c>
      <c r="K4620" t="s">
        <v>586</v>
      </c>
      <c r="L4620" t="s">
        <v>39</v>
      </c>
      <c r="M4620">
        <v>16936790</v>
      </c>
      <c r="N4620">
        <v>-1404672</v>
      </c>
      <c r="O4620">
        <v>15532118</v>
      </c>
      <c r="P4620">
        <v>0</v>
      </c>
      <c r="Q4620" t="s">
        <v>7548</v>
      </c>
      <c r="R4620" t="s">
        <v>5634</v>
      </c>
      <c r="S4620" t="s">
        <v>7549</v>
      </c>
      <c r="T4620" t="s">
        <v>7550</v>
      </c>
      <c r="U4620" t="s">
        <v>7551</v>
      </c>
      <c r="V4620" t="s">
        <v>7552</v>
      </c>
      <c r="W4620" t="s">
        <v>8539</v>
      </c>
      <c r="X4620" t="str">
        <f t="shared" si="72"/>
        <v>Inversión</v>
      </c>
      <c r="Y4620" t="s">
        <v>629</v>
      </c>
    </row>
    <row r="4621" spans="1:25" x14ac:dyDescent="0.2">
      <c r="A4621" t="s">
        <v>6105</v>
      </c>
      <c r="B4621" t="s">
        <v>3941</v>
      </c>
      <c r="C4621" t="s">
        <v>7553</v>
      </c>
      <c r="D4621" t="s">
        <v>583</v>
      </c>
      <c r="E4621" t="s">
        <v>584</v>
      </c>
      <c r="F4621" t="s">
        <v>5604</v>
      </c>
      <c r="G4621" t="s">
        <v>625</v>
      </c>
      <c r="H4621" t="s">
        <v>399</v>
      </c>
      <c r="I4621" t="s">
        <v>502</v>
      </c>
      <c r="J4621" t="s">
        <v>37</v>
      </c>
      <c r="K4621" t="s">
        <v>586</v>
      </c>
      <c r="L4621" t="s">
        <v>39</v>
      </c>
      <c r="M4621">
        <v>61000000</v>
      </c>
      <c r="N4621">
        <v>-4170</v>
      </c>
      <c r="O4621">
        <v>60995830</v>
      </c>
      <c r="P4621">
        <v>0</v>
      </c>
      <c r="Q4621" t="s">
        <v>7554</v>
      </c>
      <c r="R4621" t="s">
        <v>6864</v>
      </c>
      <c r="S4621" t="s">
        <v>7555</v>
      </c>
      <c r="T4621" t="s">
        <v>588</v>
      </c>
      <c r="U4621" t="s">
        <v>588</v>
      </c>
      <c r="V4621" t="s">
        <v>588</v>
      </c>
      <c r="W4621" t="s">
        <v>588</v>
      </c>
      <c r="X4621" t="str">
        <f t="shared" si="72"/>
        <v>Inversión</v>
      </c>
      <c r="Y4621" t="s">
        <v>625</v>
      </c>
    </row>
    <row r="4622" spans="1:25" x14ac:dyDescent="0.2">
      <c r="A4622" t="s">
        <v>7029</v>
      </c>
      <c r="B4622" t="s">
        <v>7556</v>
      </c>
      <c r="C4622" t="s">
        <v>7557</v>
      </c>
      <c r="D4622" t="s">
        <v>583</v>
      </c>
      <c r="E4622" t="s">
        <v>584</v>
      </c>
      <c r="F4622" t="s">
        <v>3087</v>
      </c>
      <c r="G4622" t="s">
        <v>626</v>
      </c>
      <c r="H4622" t="s">
        <v>197</v>
      </c>
      <c r="I4622" t="s">
        <v>155</v>
      </c>
      <c r="J4622" t="s">
        <v>37</v>
      </c>
      <c r="K4622" t="s">
        <v>709</v>
      </c>
      <c r="L4622" t="s">
        <v>39</v>
      </c>
      <c r="M4622">
        <v>395011350</v>
      </c>
      <c r="N4622">
        <v>71028650</v>
      </c>
      <c r="O4622">
        <v>466040000</v>
      </c>
      <c r="P4622">
        <v>130000000</v>
      </c>
      <c r="Q4622" t="s">
        <v>7558</v>
      </c>
      <c r="R4622" t="s">
        <v>6143</v>
      </c>
      <c r="S4622" t="s">
        <v>6202</v>
      </c>
      <c r="T4622" t="s">
        <v>588</v>
      </c>
      <c r="U4622" t="s">
        <v>588</v>
      </c>
      <c r="V4622" t="s">
        <v>588</v>
      </c>
      <c r="W4622" t="s">
        <v>588</v>
      </c>
      <c r="X4622" t="str">
        <f t="shared" si="72"/>
        <v>Inversión</v>
      </c>
      <c r="Y4622" t="s">
        <v>626</v>
      </c>
    </row>
    <row r="4623" spans="1:25" x14ac:dyDescent="0.2">
      <c r="A4623" t="s">
        <v>7033</v>
      </c>
      <c r="B4623" t="s">
        <v>7556</v>
      </c>
      <c r="C4623" t="s">
        <v>7559</v>
      </c>
      <c r="D4623" t="s">
        <v>583</v>
      </c>
      <c r="E4623" t="s">
        <v>584</v>
      </c>
      <c r="F4623" t="s">
        <v>3740</v>
      </c>
      <c r="G4623" t="s">
        <v>629</v>
      </c>
      <c r="H4623" t="s">
        <v>366</v>
      </c>
      <c r="I4623" t="s">
        <v>507</v>
      </c>
      <c r="J4623" t="s">
        <v>37</v>
      </c>
      <c r="K4623" t="s">
        <v>586</v>
      </c>
      <c r="L4623" t="s">
        <v>39</v>
      </c>
      <c r="M4623">
        <v>3434602</v>
      </c>
      <c r="N4623">
        <v>0</v>
      </c>
      <c r="O4623">
        <v>3434602</v>
      </c>
      <c r="P4623">
        <v>0</v>
      </c>
      <c r="Q4623" t="s">
        <v>7560</v>
      </c>
      <c r="R4623" t="s">
        <v>7561</v>
      </c>
      <c r="S4623" t="s">
        <v>7562</v>
      </c>
      <c r="T4623" t="s">
        <v>7563</v>
      </c>
      <c r="U4623" t="s">
        <v>7564</v>
      </c>
      <c r="V4623" t="s">
        <v>7565</v>
      </c>
      <c r="W4623" t="s">
        <v>588</v>
      </c>
      <c r="X4623" t="str">
        <f t="shared" si="72"/>
        <v>Inversión</v>
      </c>
      <c r="Y4623" t="s">
        <v>629</v>
      </c>
    </row>
    <row r="4624" spans="1:25" x14ac:dyDescent="0.2">
      <c r="A4624" t="s">
        <v>7024</v>
      </c>
      <c r="B4624" t="s">
        <v>7556</v>
      </c>
      <c r="C4624" t="s">
        <v>7566</v>
      </c>
      <c r="D4624" t="s">
        <v>583</v>
      </c>
      <c r="E4624" t="s">
        <v>602</v>
      </c>
      <c r="F4624" t="s">
        <v>3144</v>
      </c>
      <c r="G4624" t="s">
        <v>585</v>
      </c>
      <c r="H4624" t="s">
        <v>438</v>
      </c>
      <c r="I4624" t="s">
        <v>508</v>
      </c>
      <c r="J4624" t="s">
        <v>37</v>
      </c>
      <c r="K4624" t="s">
        <v>586</v>
      </c>
      <c r="L4624" t="s">
        <v>39</v>
      </c>
      <c r="M4624">
        <v>85966307</v>
      </c>
      <c r="N4624">
        <v>0</v>
      </c>
      <c r="O4624">
        <v>85966307</v>
      </c>
      <c r="P4624">
        <v>85966307</v>
      </c>
      <c r="Q4624" t="s">
        <v>3000</v>
      </c>
      <c r="R4624" t="s">
        <v>7567</v>
      </c>
      <c r="S4624" t="s">
        <v>588</v>
      </c>
      <c r="T4624" t="s">
        <v>588</v>
      </c>
      <c r="U4624" t="s">
        <v>588</v>
      </c>
      <c r="V4624" t="s">
        <v>588</v>
      </c>
      <c r="W4624" t="s">
        <v>588</v>
      </c>
      <c r="X4624" t="str">
        <f t="shared" si="72"/>
        <v>Inversión</v>
      </c>
      <c r="Y4624" t="s">
        <v>585</v>
      </c>
    </row>
    <row r="4625" spans="1:25" x14ac:dyDescent="0.2">
      <c r="A4625" t="s">
        <v>7038</v>
      </c>
      <c r="B4625" t="s">
        <v>4895</v>
      </c>
      <c r="C4625" t="s">
        <v>7568</v>
      </c>
      <c r="D4625" t="s">
        <v>583</v>
      </c>
      <c r="E4625" t="s">
        <v>584</v>
      </c>
      <c r="F4625" t="s">
        <v>3087</v>
      </c>
      <c r="G4625" t="s">
        <v>626</v>
      </c>
      <c r="H4625" t="s">
        <v>197</v>
      </c>
      <c r="I4625" t="s">
        <v>155</v>
      </c>
      <c r="J4625" t="s">
        <v>37</v>
      </c>
      <c r="K4625" t="s">
        <v>586</v>
      </c>
      <c r="L4625" t="s">
        <v>39</v>
      </c>
      <c r="M4625">
        <v>20000000</v>
      </c>
      <c r="N4625">
        <v>10000000</v>
      </c>
      <c r="O4625">
        <v>30000000</v>
      </c>
      <c r="P4625">
        <v>0</v>
      </c>
      <c r="Q4625" t="s">
        <v>7569</v>
      </c>
      <c r="R4625" t="s">
        <v>5745</v>
      </c>
      <c r="S4625" t="s">
        <v>7570</v>
      </c>
      <c r="T4625" t="s">
        <v>9922</v>
      </c>
      <c r="U4625" t="s">
        <v>9923</v>
      </c>
      <c r="V4625" t="s">
        <v>9924</v>
      </c>
      <c r="W4625" t="s">
        <v>588</v>
      </c>
      <c r="X4625" t="str">
        <f t="shared" si="72"/>
        <v>Inversión</v>
      </c>
      <c r="Y4625" t="s">
        <v>626</v>
      </c>
    </row>
    <row r="4626" spans="1:25" x14ac:dyDescent="0.2">
      <c r="A4626" t="s">
        <v>6543</v>
      </c>
      <c r="B4626" t="s">
        <v>3254</v>
      </c>
      <c r="C4626" t="s">
        <v>7571</v>
      </c>
      <c r="D4626" t="s">
        <v>583</v>
      </c>
      <c r="E4626" t="s">
        <v>584</v>
      </c>
      <c r="F4626" t="s">
        <v>5605</v>
      </c>
      <c r="G4626" t="s">
        <v>627</v>
      </c>
      <c r="H4626" t="s">
        <v>429</v>
      </c>
      <c r="I4626" t="s">
        <v>483</v>
      </c>
      <c r="J4626" t="s">
        <v>37</v>
      </c>
      <c r="K4626" t="s">
        <v>586</v>
      </c>
      <c r="L4626" t="s">
        <v>39</v>
      </c>
      <c r="M4626">
        <v>12369735</v>
      </c>
      <c r="N4626">
        <v>0</v>
      </c>
      <c r="O4626">
        <v>12369735</v>
      </c>
      <c r="P4626">
        <v>0</v>
      </c>
      <c r="Q4626" t="s">
        <v>7572</v>
      </c>
      <c r="R4626" t="s">
        <v>6858</v>
      </c>
      <c r="S4626" t="s">
        <v>7573</v>
      </c>
      <c r="T4626" t="s">
        <v>9925</v>
      </c>
      <c r="U4626" t="s">
        <v>11931</v>
      </c>
      <c r="V4626" t="s">
        <v>11932</v>
      </c>
      <c r="W4626" t="s">
        <v>588</v>
      </c>
      <c r="X4626" t="str">
        <f t="shared" si="72"/>
        <v>Inversión</v>
      </c>
      <c r="Y4626" t="s">
        <v>627</v>
      </c>
    </row>
    <row r="4627" spans="1:25" x14ac:dyDescent="0.2">
      <c r="A4627" t="s">
        <v>7017</v>
      </c>
      <c r="B4627" t="s">
        <v>3254</v>
      </c>
      <c r="C4627" t="s">
        <v>7574</v>
      </c>
      <c r="D4627" t="s">
        <v>583</v>
      </c>
      <c r="E4627" t="s">
        <v>602</v>
      </c>
      <c r="F4627" t="s">
        <v>5604</v>
      </c>
      <c r="G4627" t="s">
        <v>625</v>
      </c>
      <c r="H4627" t="s">
        <v>395</v>
      </c>
      <c r="I4627" t="s">
        <v>506</v>
      </c>
      <c r="J4627" t="s">
        <v>37</v>
      </c>
      <c r="K4627" t="s">
        <v>586</v>
      </c>
      <c r="L4627" t="s">
        <v>39</v>
      </c>
      <c r="M4627">
        <v>200000000</v>
      </c>
      <c r="N4627">
        <v>-200000000</v>
      </c>
      <c r="O4627">
        <v>0</v>
      </c>
      <c r="P4627">
        <v>0</v>
      </c>
      <c r="Q4627" t="s">
        <v>3001</v>
      </c>
      <c r="R4627" t="s">
        <v>7575</v>
      </c>
      <c r="S4627" t="s">
        <v>588</v>
      </c>
      <c r="T4627" t="s">
        <v>588</v>
      </c>
      <c r="U4627" t="s">
        <v>588</v>
      </c>
      <c r="V4627" t="s">
        <v>588</v>
      </c>
      <c r="W4627" t="s">
        <v>588</v>
      </c>
      <c r="X4627" t="str">
        <f t="shared" si="72"/>
        <v>Inversión</v>
      </c>
      <c r="Y4627" t="s">
        <v>625</v>
      </c>
    </row>
    <row r="4628" spans="1:25" x14ac:dyDescent="0.2">
      <c r="A4628" t="s">
        <v>7017</v>
      </c>
      <c r="B4628" t="s">
        <v>3254</v>
      </c>
      <c r="C4628" t="s">
        <v>7574</v>
      </c>
      <c r="D4628" t="s">
        <v>583</v>
      </c>
      <c r="E4628" t="s">
        <v>602</v>
      </c>
      <c r="F4628" t="s">
        <v>3087</v>
      </c>
      <c r="G4628" t="s">
        <v>626</v>
      </c>
      <c r="H4628" t="s">
        <v>197</v>
      </c>
      <c r="I4628" t="s">
        <v>155</v>
      </c>
      <c r="J4628" t="s">
        <v>37</v>
      </c>
      <c r="K4628" t="s">
        <v>586</v>
      </c>
      <c r="L4628" t="s">
        <v>39</v>
      </c>
      <c r="M4628">
        <v>20000000</v>
      </c>
      <c r="N4628">
        <v>-20000000</v>
      </c>
      <c r="O4628">
        <v>0</v>
      </c>
      <c r="P4628">
        <v>0</v>
      </c>
      <c r="Q4628" t="s">
        <v>3001</v>
      </c>
      <c r="R4628" t="s">
        <v>7575</v>
      </c>
      <c r="S4628" t="s">
        <v>588</v>
      </c>
      <c r="T4628" t="s">
        <v>588</v>
      </c>
      <c r="U4628" t="s">
        <v>588</v>
      </c>
      <c r="V4628" t="s">
        <v>588</v>
      </c>
      <c r="W4628" t="s">
        <v>588</v>
      </c>
      <c r="X4628" t="str">
        <f t="shared" si="72"/>
        <v>Inversión</v>
      </c>
      <c r="Y4628" t="s">
        <v>626</v>
      </c>
    </row>
    <row r="4629" spans="1:25" x14ac:dyDescent="0.2">
      <c r="A4629" t="s">
        <v>7017</v>
      </c>
      <c r="B4629" t="s">
        <v>3254</v>
      </c>
      <c r="C4629" t="s">
        <v>7574</v>
      </c>
      <c r="D4629" t="s">
        <v>583</v>
      </c>
      <c r="E4629" t="s">
        <v>602</v>
      </c>
      <c r="F4629" t="s">
        <v>3740</v>
      </c>
      <c r="G4629" t="s">
        <v>629</v>
      </c>
      <c r="H4629" t="s">
        <v>380</v>
      </c>
      <c r="I4629" t="s">
        <v>504</v>
      </c>
      <c r="J4629" t="s">
        <v>37</v>
      </c>
      <c r="K4629" t="s">
        <v>586</v>
      </c>
      <c r="L4629" t="s">
        <v>39</v>
      </c>
      <c r="M4629">
        <v>80000000</v>
      </c>
      <c r="N4629">
        <v>-80000000</v>
      </c>
      <c r="O4629">
        <v>0</v>
      </c>
      <c r="P4629">
        <v>0</v>
      </c>
      <c r="Q4629" t="s">
        <v>3001</v>
      </c>
      <c r="R4629" t="s">
        <v>7575</v>
      </c>
      <c r="S4629" t="s">
        <v>588</v>
      </c>
      <c r="T4629" t="s">
        <v>588</v>
      </c>
      <c r="U4629" t="s">
        <v>588</v>
      </c>
      <c r="V4629" t="s">
        <v>588</v>
      </c>
      <c r="W4629" t="s">
        <v>588</v>
      </c>
      <c r="X4629" t="str">
        <f t="shared" si="72"/>
        <v>Inversión</v>
      </c>
      <c r="Y4629" t="s">
        <v>629</v>
      </c>
    </row>
    <row r="4630" spans="1:25" x14ac:dyDescent="0.2">
      <c r="A4630" t="s">
        <v>7149</v>
      </c>
      <c r="B4630" t="s">
        <v>4899</v>
      </c>
      <c r="C4630" t="s">
        <v>7576</v>
      </c>
      <c r="D4630" t="s">
        <v>583</v>
      </c>
      <c r="E4630" t="s">
        <v>584</v>
      </c>
      <c r="F4630" t="s">
        <v>3740</v>
      </c>
      <c r="G4630" t="s">
        <v>629</v>
      </c>
      <c r="H4630" t="s">
        <v>366</v>
      </c>
      <c r="I4630" t="s">
        <v>507</v>
      </c>
      <c r="J4630" t="s">
        <v>37</v>
      </c>
      <c r="K4630" t="s">
        <v>586</v>
      </c>
      <c r="L4630" t="s">
        <v>39</v>
      </c>
      <c r="M4630">
        <v>1724098</v>
      </c>
      <c r="N4630">
        <v>-161357</v>
      </c>
      <c r="O4630">
        <v>1562741</v>
      </c>
      <c r="P4630">
        <v>0</v>
      </c>
      <c r="Q4630" t="s">
        <v>7577</v>
      </c>
      <c r="R4630" t="s">
        <v>7578</v>
      </c>
      <c r="S4630" t="s">
        <v>7579</v>
      </c>
      <c r="T4630" t="s">
        <v>7580</v>
      </c>
      <c r="U4630" t="s">
        <v>7581</v>
      </c>
      <c r="V4630" t="s">
        <v>7582</v>
      </c>
      <c r="W4630" t="s">
        <v>588</v>
      </c>
      <c r="X4630" t="str">
        <f t="shared" si="72"/>
        <v>Inversión</v>
      </c>
      <c r="Y4630" t="s">
        <v>629</v>
      </c>
    </row>
    <row r="4631" spans="1:25" x14ac:dyDescent="0.2">
      <c r="A4631" t="s">
        <v>7042</v>
      </c>
      <c r="B4631" t="s">
        <v>4899</v>
      </c>
      <c r="C4631" t="s">
        <v>7583</v>
      </c>
      <c r="D4631" t="s">
        <v>583</v>
      </c>
      <c r="E4631" t="s">
        <v>584</v>
      </c>
      <c r="F4631" t="s">
        <v>3087</v>
      </c>
      <c r="G4631" t="s">
        <v>626</v>
      </c>
      <c r="H4631" t="s">
        <v>197</v>
      </c>
      <c r="I4631" t="s">
        <v>155</v>
      </c>
      <c r="J4631" t="s">
        <v>37</v>
      </c>
      <c r="K4631" t="s">
        <v>586</v>
      </c>
      <c r="L4631" t="s">
        <v>39</v>
      </c>
      <c r="M4631">
        <v>10618020</v>
      </c>
      <c r="N4631">
        <v>-1516860</v>
      </c>
      <c r="O4631">
        <v>9101160</v>
      </c>
      <c r="P4631">
        <v>0</v>
      </c>
      <c r="Q4631" t="s">
        <v>3002</v>
      </c>
      <c r="R4631" t="s">
        <v>7584</v>
      </c>
      <c r="S4631" t="s">
        <v>7585</v>
      </c>
      <c r="T4631" t="s">
        <v>588</v>
      </c>
      <c r="U4631" t="s">
        <v>588</v>
      </c>
      <c r="V4631" t="s">
        <v>588</v>
      </c>
      <c r="W4631" t="s">
        <v>588</v>
      </c>
      <c r="X4631" t="str">
        <f t="shared" si="72"/>
        <v>Inversión</v>
      </c>
      <c r="Y4631" t="s">
        <v>626</v>
      </c>
    </row>
    <row r="4632" spans="1:25" x14ac:dyDescent="0.2">
      <c r="A4632" t="s">
        <v>6116</v>
      </c>
      <c r="B4632" t="s">
        <v>4899</v>
      </c>
      <c r="C4632" t="s">
        <v>7586</v>
      </c>
      <c r="D4632" t="s">
        <v>583</v>
      </c>
      <c r="E4632" t="s">
        <v>584</v>
      </c>
      <c r="F4632" t="s">
        <v>3087</v>
      </c>
      <c r="G4632" t="s">
        <v>626</v>
      </c>
      <c r="H4632" t="s">
        <v>197</v>
      </c>
      <c r="I4632" t="s">
        <v>155</v>
      </c>
      <c r="J4632" t="s">
        <v>37</v>
      </c>
      <c r="K4632" t="s">
        <v>586</v>
      </c>
      <c r="L4632" t="s">
        <v>39</v>
      </c>
      <c r="M4632">
        <v>9077856</v>
      </c>
      <c r="N4632">
        <v>-3458231</v>
      </c>
      <c r="O4632">
        <v>5619625</v>
      </c>
      <c r="P4632">
        <v>0</v>
      </c>
      <c r="Q4632" t="s">
        <v>7587</v>
      </c>
      <c r="R4632" t="s">
        <v>7588</v>
      </c>
      <c r="S4632" t="s">
        <v>9926</v>
      </c>
      <c r="T4632" t="s">
        <v>588</v>
      </c>
      <c r="U4632" t="s">
        <v>588</v>
      </c>
      <c r="V4632" t="s">
        <v>588</v>
      </c>
      <c r="W4632" t="s">
        <v>588</v>
      </c>
      <c r="X4632" t="str">
        <f t="shared" si="72"/>
        <v>Inversión</v>
      </c>
      <c r="Y4632" t="s">
        <v>626</v>
      </c>
    </row>
    <row r="4633" spans="1:25" x14ac:dyDescent="0.2">
      <c r="A4633" t="s">
        <v>4286</v>
      </c>
      <c r="B4633" t="s">
        <v>4899</v>
      </c>
      <c r="C4633" t="s">
        <v>7589</v>
      </c>
      <c r="D4633" t="s">
        <v>583</v>
      </c>
      <c r="E4633" t="s">
        <v>584</v>
      </c>
      <c r="F4633" t="s">
        <v>3740</v>
      </c>
      <c r="G4633" t="s">
        <v>629</v>
      </c>
      <c r="H4633" t="s">
        <v>391</v>
      </c>
      <c r="I4633" t="s">
        <v>511</v>
      </c>
      <c r="J4633" t="s">
        <v>37</v>
      </c>
      <c r="K4633" t="s">
        <v>586</v>
      </c>
      <c r="L4633" t="s">
        <v>39</v>
      </c>
      <c r="M4633">
        <v>13441738</v>
      </c>
      <c r="N4633">
        <v>-1908882</v>
      </c>
      <c r="O4633">
        <v>11532856</v>
      </c>
      <c r="P4633">
        <v>0</v>
      </c>
      <c r="Q4633" t="s">
        <v>7457</v>
      </c>
      <c r="R4633" t="s">
        <v>5533</v>
      </c>
      <c r="S4633" t="s">
        <v>7590</v>
      </c>
      <c r="T4633" t="s">
        <v>7591</v>
      </c>
      <c r="U4633" t="s">
        <v>7592</v>
      </c>
      <c r="V4633" t="s">
        <v>7593</v>
      </c>
      <c r="W4633" t="s">
        <v>8032</v>
      </c>
      <c r="X4633" t="str">
        <f t="shared" si="72"/>
        <v>Inversión</v>
      </c>
      <c r="Y4633" t="s">
        <v>629</v>
      </c>
    </row>
    <row r="4634" spans="1:25" x14ac:dyDescent="0.2">
      <c r="A4634" t="s">
        <v>5575</v>
      </c>
      <c r="B4634" t="s">
        <v>4899</v>
      </c>
      <c r="C4634" t="s">
        <v>7594</v>
      </c>
      <c r="D4634" t="s">
        <v>583</v>
      </c>
      <c r="E4634" t="s">
        <v>644</v>
      </c>
      <c r="F4634" t="s">
        <v>5605</v>
      </c>
      <c r="G4634" t="s">
        <v>627</v>
      </c>
      <c r="H4634" t="s">
        <v>429</v>
      </c>
      <c r="I4634" t="s">
        <v>483</v>
      </c>
      <c r="J4634" t="s">
        <v>37</v>
      </c>
      <c r="K4634" t="s">
        <v>586</v>
      </c>
      <c r="L4634" t="s">
        <v>39</v>
      </c>
      <c r="M4634">
        <v>3665871</v>
      </c>
      <c r="N4634">
        <v>-3665871</v>
      </c>
      <c r="O4634">
        <v>0</v>
      </c>
      <c r="P4634">
        <v>0</v>
      </c>
      <c r="Q4634" t="s">
        <v>7457</v>
      </c>
      <c r="R4634" t="s">
        <v>7595</v>
      </c>
      <c r="S4634" t="s">
        <v>588</v>
      </c>
      <c r="T4634" t="s">
        <v>588</v>
      </c>
      <c r="U4634" t="s">
        <v>588</v>
      </c>
      <c r="V4634" t="s">
        <v>588</v>
      </c>
      <c r="W4634" t="s">
        <v>588</v>
      </c>
      <c r="X4634" t="str">
        <f t="shared" si="72"/>
        <v>Inversión</v>
      </c>
      <c r="Y4634" t="s">
        <v>627</v>
      </c>
    </row>
    <row r="4635" spans="1:25" x14ac:dyDescent="0.2">
      <c r="A4635" t="s">
        <v>7057</v>
      </c>
      <c r="B4635" t="s">
        <v>4899</v>
      </c>
      <c r="C4635" t="s">
        <v>7596</v>
      </c>
      <c r="D4635" t="s">
        <v>583</v>
      </c>
      <c r="E4635" t="s">
        <v>584</v>
      </c>
      <c r="F4635" t="s">
        <v>5605</v>
      </c>
      <c r="G4635" t="s">
        <v>627</v>
      </c>
      <c r="H4635" t="s">
        <v>429</v>
      </c>
      <c r="I4635" t="s">
        <v>483</v>
      </c>
      <c r="J4635" t="s">
        <v>37</v>
      </c>
      <c r="K4635" t="s">
        <v>586</v>
      </c>
      <c r="L4635" t="s">
        <v>39</v>
      </c>
      <c r="M4635">
        <v>2813427</v>
      </c>
      <c r="N4635">
        <v>-65902</v>
      </c>
      <c r="O4635">
        <v>2747525</v>
      </c>
      <c r="P4635">
        <v>0</v>
      </c>
      <c r="Q4635" t="s">
        <v>3003</v>
      </c>
      <c r="R4635" t="s">
        <v>7597</v>
      </c>
      <c r="S4635" t="s">
        <v>7598</v>
      </c>
      <c r="T4635" t="s">
        <v>7599</v>
      </c>
      <c r="U4635" t="s">
        <v>7600</v>
      </c>
      <c r="V4635" t="s">
        <v>7601</v>
      </c>
      <c r="W4635" t="s">
        <v>588</v>
      </c>
      <c r="X4635" t="str">
        <f t="shared" si="72"/>
        <v>Inversión</v>
      </c>
      <c r="Y4635" t="s">
        <v>627</v>
      </c>
    </row>
    <row r="4636" spans="1:25" x14ac:dyDescent="0.2">
      <c r="A4636" t="s">
        <v>7061</v>
      </c>
      <c r="B4636" t="s">
        <v>4899</v>
      </c>
      <c r="C4636" t="s">
        <v>7602</v>
      </c>
      <c r="D4636" t="s">
        <v>583</v>
      </c>
      <c r="E4636" t="s">
        <v>584</v>
      </c>
      <c r="F4636" t="s">
        <v>5605</v>
      </c>
      <c r="G4636" t="s">
        <v>627</v>
      </c>
      <c r="H4636" t="s">
        <v>429</v>
      </c>
      <c r="I4636" t="s">
        <v>483</v>
      </c>
      <c r="J4636" t="s">
        <v>37</v>
      </c>
      <c r="K4636" t="s">
        <v>586</v>
      </c>
      <c r="L4636" t="s">
        <v>39</v>
      </c>
      <c r="M4636">
        <v>3665871</v>
      </c>
      <c r="N4636">
        <v>-271546</v>
      </c>
      <c r="O4636">
        <v>3394325</v>
      </c>
      <c r="P4636">
        <v>0</v>
      </c>
      <c r="Q4636" t="s">
        <v>7603</v>
      </c>
      <c r="R4636" t="s">
        <v>7595</v>
      </c>
      <c r="S4636" t="s">
        <v>7604</v>
      </c>
      <c r="T4636" t="s">
        <v>7605</v>
      </c>
      <c r="U4636" t="s">
        <v>7606</v>
      </c>
      <c r="V4636" t="s">
        <v>7607</v>
      </c>
      <c r="W4636" t="s">
        <v>588</v>
      </c>
      <c r="X4636" t="str">
        <f t="shared" si="72"/>
        <v>Inversión</v>
      </c>
      <c r="Y4636" t="s">
        <v>627</v>
      </c>
    </row>
    <row r="4637" spans="1:25" x14ac:dyDescent="0.2">
      <c r="A4637" t="s">
        <v>7608</v>
      </c>
      <c r="B4637" t="s">
        <v>4899</v>
      </c>
      <c r="C4637" t="s">
        <v>7609</v>
      </c>
      <c r="D4637" t="s">
        <v>583</v>
      </c>
      <c r="E4637" t="s">
        <v>584</v>
      </c>
      <c r="F4637" t="s">
        <v>3087</v>
      </c>
      <c r="G4637" t="s">
        <v>626</v>
      </c>
      <c r="H4637" t="s">
        <v>197</v>
      </c>
      <c r="I4637" t="s">
        <v>155</v>
      </c>
      <c r="J4637" t="s">
        <v>37</v>
      </c>
      <c r="K4637" t="s">
        <v>709</v>
      </c>
      <c r="L4637" t="s">
        <v>39</v>
      </c>
      <c r="M4637">
        <v>12369735</v>
      </c>
      <c r="N4637">
        <v>-5301315</v>
      </c>
      <c r="O4637">
        <v>7068420</v>
      </c>
      <c r="P4637">
        <v>0</v>
      </c>
      <c r="Q4637" t="s">
        <v>7610</v>
      </c>
      <c r="R4637" t="s">
        <v>7611</v>
      </c>
      <c r="S4637" t="s">
        <v>9927</v>
      </c>
      <c r="T4637" t="s">
        <v>588</v>
      </c>
      <c r="U4637" t="s">
        <v>588</v>
      </c>
      <c r="V4637" t="s">
        <v>588</v>
      </c>
      <c r="W4637" t="s">
        <v>588</v>
      </c>
      <c r="X4637" t="str">
        <f t="shared" si="72"/>
        <v>Inversión</v>
      </c>
      <c r="Y4637" t="s">
        <v>626</v>
      </c>
    </row>
    <row r="4638" spans="1:25" x14ac:dyDescent="0.2">
      <c r="A4638" t="s">
        <v>7048</v>
      </c>
      <c r="B4638" t="s">
        <v>4065</v>
      </c>
      <c r="C4638" t="s">
        <v>7612</v>
      </c>
      <c r="D4638" t="s">
        <v>583</v>
      </c>
      <c r="E4638" t="s">
        <v>584</v>
      </c>
      <c r="F4638" t="s">
        <v>5604</v>
      </c>
      <c r="G4638" t="s">
        <v>625</v>
      </c>
      <c r="H4638" t="s">
        <v>395</v>
      </c>
      <c r="I4638" t="s">
        <v>506</v>
      </c>
      <c r="J4638" t="s">
        <v>37</v>
      </c>
      <c r="K4638" t="s">
        <v>586</v>
      </c>
      <c r="L4638" t="s">
        <v>39</v>
      </c>
      <c r="M4638">
        <v>667773</v>
      </c>
      <c r="N4638">
        <v>764170</v>
      </c>
      <c r="O4638">
        <v>1431943</v>
      </c>
      <c r="P4638">
        <v>0</v>
      </c>
      <c r="Q4638" t="s">
        <v>7139</v>
      </c>
      <c r="R4638" t="s">
        <v>7613</v>
      </c>
      <c r="S4638" t="s">
        <v>9928</v>
      </c>
      <c r="T4638" t="s">
        <v>9929</v>
      </c>
      <c r="U4638" t="s">
        <v>9930</v>
      </c>
      <c r="V4638" t="s">
        <v>9931</v>
      </c>
      <c r="W4638" t="s">
        <v>3689</v>
      </c>
      <c r="X4638" t="str">
        <f t="shared" si="72"/>
        <v>Inversión</v>
      </c>
      <c r="Y4638" t="s">
        <v>625</v>
      </c>
    </row>
    <row r="4639" spans="1:25" x14ac:dyDescent="0.2">
      <c r="A4639" t="s">
        <v>6755</v>
      </c>
      <c r="B4639" t="s">
        <v>4065</v>
      </c>
      <c r="C4639" t="s">
        <v>7614</v>
      </c>
      <c r="D4639" t="s">
        <v>583</v>
      </c>
      <c r="E4639" t="s">
        <v>584</v>
      </c>
      <c r="F4639" t="s">
        <v>5604</v>
      </c>
      <c r="G4639" t="s">
        <v>625</v>
      </c>
      <c r="H4639" t="s">
        <v>395</v>
      </c>
      <c r="I4639" t="s">
        <v>506</v>
      </c>
      <c r="J4639" t="s">
        <v>37</v>
      </c>
      <c r="K4639" t="s">
        <v>586</v>
      </c>
      <c r="L4639" t="s">
        <v>39</v>
      </c>
      <c r="M4639">
        <v>12600000</v>
      </c>
      <c r="N4639">
        <v>0</v>
      </c>
      <c r="O4639">
        <v>12600000</v>
      </c>
      <c r="P4639">
        <v>0</v>
      </c>
      <c r="Q4639" t="s">
        <v>7615</v>
      </c>
      <c r="R4639" t="s">
        <v>7616</v>
      </c>
      <c r="S4639" t="s">
        <v>7617</v>
      </c>
      <c r="T4639" t="s">
        <v>9932</v>
      </c>
      <c r="U4639" t="s">
        <v>9933</v>
      </c>
      <c r="V4639" t="s">
        <v>9934</v>
      </c>
      <c r="W4639" t="s">
        <v>588</v>
      </c>
      <c r="X4639" t="str">
        <f t="shared" si="72"/>
        <v>Inversión</v>
      </c>
      <c r="Y4639" t="s">
        <v>625</v>
      </c>
    </row>
    <row r="4640" spans="1:25" x14ac:dyDescent="0.2">
      <c r="A4640" t="s">
        <v>7165</v>
      </c>
      <c r="B4640" t="s">
        <v>4065</v>
      </c>
      <c r="C4640" t="s">
        <v>7618</v>
      </c>
      <c r="D4640" t="s">
        <v>583</v>
      </c>
      <c r="E4640" t="s">
        <v>584</v>
      </c>
      <c r="F4640" t="s">
        <v>5604</v>
      </c>
      <c r="G4640" t="s">
        <v>625</v>
      </c>
      <c r="H4640" t="s">
        <v>395</v>
      </c>
      <c r="I4640" t="s">
        <v>506</v>
      </c>
      <c r="J4640" t="s">
        <v>37</v>
      </c>
      <c r="K4640" t="s">
        <v>586</v>
      </c>
      <c r="L4640" t="s">
        <v>39</v>
      </c>
      <c r="M4640">
        <v>14136840</v>
      </c>
      <c r="N4640">
        <v>-4241052</v>
      </c>
      <c r="O4640">
        <v>9895788</v>
      </c>
      <c r="P4640">
        <v>0</v>
      </c>
      <c r="Q4640" t="s">
        <v>7619</v>
      </c>
      <c r="R4640" t="s">
        <v>7620</v>
      </c>
      <c r="S4640" t="s">
        <v>8033</v>
      </c>
      <c r="T4640" t="s">
        <v>9935</v>
      </c>
      <c r="U4640" t="s">
        <v>11933</v>
      </c>
      <c r="V4640" t="s">
        <v>11934</v>
      </c>
      <c r="W4640" t="s">
        <v>588</v>
      </c>
      <c r="X4640" t="str">
        <f t="shared" si="72"/>
        <v>Inversión</v>
      </c>
      <c r="Y4640" t="s">
        <v>625</v>
      </c>
    </row>
    <row r="4641" spans="1:25" x14ac:dyDescent="0.2">
      <c r="A4641" t="s">
        <v>7073</v>
      </c>
      <c r="B4641" t="s">
        <v>4065</v>
      </c>
      <c r="C4641" t="s">
        <v>7621</v>
      </c>
      <c r="D4641" t="s">
        <v>583</v>
      </c>
      <c r="E4641" t="s">
        <v>584</v>
      </c>
      <c r="F4641" t="s">
        <v>5605</v>
      </c>
      <c r="G4641" t="s">
        <v>627</v>
      </c>
      <c r="H4641" t="s">
        <v>429</v>
      </c>
      <c r="I4641" t="s">
        <v>483</v>
      </c>
      <c r="J4641" t="s">
        <v>37</v>
      </c>
      <c r="K4641" t="s">
        <v>586</v>
      </c>
      <c r="L4641" t="s">
        <v>39</v>
      </c>
      <c r="M4641">
        <v>11545086</v>
      </c>
      <c r="N4641">
        <v>0</v>
      </c>
      <c r="O4641">
        <v>11545086</v>
      </c>
      <c r="P4641">
        <v>0</v>
      </c>
      <c r="Q4641" t="s">
        <v>3004</v>
      </c>
      <c r="R4641" t="s">
        <v>6409</v>
      </c>
      <c r="S4641" t="s">
        <v>7622</v>
      </c>
      <c r="T4641" t="s">
        <v>9936</v>
      </c>
      <c r="U4641" t="s">
        <v>11935</v>
      </c>
      <c r="V4641" t="s">
        <v>11936</v>
      </c>
      <c r="W4641" t="s">
        <v>588</v>
      </c>
      <c r="X4641" t="str">
        <f t="shared" si="72"/>
        <v>Inversión</v>
      </c>
      <c r="Y4641" t="s">
        <v>627</v>
      </c>
    </row>
    <row r="4642" spans="1:25" x14ac:dyDescent="0.2">
      <c r="A4642" t="s">
        <v>6794</v>
      </c>
      <c r="B4642" t="s">
        <v>3260</v>
      </c>
      <c r="C4642" t="s">
        <v>7623</v>
      </c>
      <c r="D4642" t="s">
        <v>583</v>
      </c>
      <c r="E4642" t="s">
        <v>584</v>
      </c>
      <c r="F4642" t="s">
        <v>3144</v>
      </c>
      <c r="G4642" t="s">
        <v>585</v>
      </c>
      <c r="H4642" t="s">
        <v>438</v>
      </c>
      <c r="I4642" t="s">
        <v>508</v>
      </c>
      <c r="J4642" t="s">
        <v>37</v>
      </c>
      <c r="K4642" t="s">
        <v>586</v>
      </c>
      <c r="L4642" t="s">
        <v>39</v>
      </c>
      <c r="M4642">
        <v>29590211</v>
      </c>
      <c r="N4642">
        <v>0</v>
      </c>
      <c r="O4642">
        <v>29590211</v>
      </c>
      <c r="P4642">
        <v>12681519</v>
      </c>
      <c r="Q4642" t="s">
        <v>3005</v>
      </c>
      <c r="R4642" t="s">
        <v>7624</v>
      </c>
      <c r="S4642" t="s">
        <v>9937</v>
      </c>
      <c r="T4642" t="s">
        <v>588</v>
      </c>
      <c r="U4642" t="s">
        <v>588</v>
      </c>
      <c r="V4642" t="s">
        <v>588</v>
      </c>
      <c r="W4642" t="s">
        <v>588</v>
      </c>
      <c r="X4642" t="str">
        <f t="shared" si="72"/>
        <v>Inversión</v>
      </c>
      <c r="Y4642" t="s">
        <v>585</v>
      </c>
    </row>
    <row r="4643" spans="1:25" x14ac:dyDescent="0.2">
      <c r="A4643" t="s">
        <v>7625</v>
      </c>
      <c r="B4643" t="s">
        <v>3260</v>
      </c>
      <c r="C4643" t="s">
        <v>7626</v>
      </c>
      <c r="D4643" t="s">
        <v>583</v>
      </c>
      <c r="E4643" t="s">
        <v>584</v>
      </c>
      <c r="F4643" t="s">
        <v>3144</v>
      </c>
      <c r="G4643" t="s">
        <v>585</v>
      </c>
      <c r="H4643" t="s">
        <v>442</v>
      </c>
      <c r="I4643" t="s">
        <v>492</v>
      </c>
      <c r="J4643" t="s">
        <v>37</v>
      </c>
      <c r="K4643" t="s">
        <v>586</v>
      </c>
      <c r="L4643" t="s">
        <v>39</v>
      </c>
      <c r="M4643">
        <v>18333333</v>
      </c>
      <c r="N4643">
        <v>-1666667</v>
      </c>
      <c r="O4643">
        <v>16666666</v>
      </c>
      <c r="P4643">
        <v>0</v>
      </c>
      <c r="Q4643" t="s">
        <v>7627</v>
      </c>
      <c r="R4643" t="s">
        <v>7628</v>
      </c>
      <c r="S4643" t="s">
        <v>7629</v>
      </c>
      <c r="T4643" t="s">
        <v>588</v>
      </c>
      <c r="U4643" t="s">
        <v>588</v>
      </c>
      <c r="V4643" t="s">
        <v>588</v>
      </c>
      <c r="W4643" t="s">
        <v>588</v>
      </c>
      <c r="X4643" t="str">
        <f t="shared" si="72"/>
        <v>Inversión</v>
      </c>
      <c r="Y4643" t="s">
        <v>585</v>
      </c>
    </row>
    <row r="4644" spans="1:25" x14ac:dyDescent="0.2">
      <c r="A4644" t="s">
        <v>7086</v>
      </c>
      <c r="B4644" t="s">
        <v>7630</v>
      </c>
      <c r="C4644" t="s">
        <v>7631</v>
      </c>
      <c r="D4644" t="s">
        <v>583</v>
      </c>
      <c r="E4644" t="s">
        <v>602</v>
      </c>
      <c r="F4644" t="s">
        <v>5604</v>
      </c>
      <c r="G4644" t="s">
        <v>625</v>
      </c>
      <c r="H4644" t="s">
        <v>395</v>
      </c>
      <c r="I4644" t="s">
        <v>506</v>
      </c>
      <c r="J4644" t="s">
        <v>37</v>
      </c>
      <c r="K4644" t="s">
        <v>586</v>
      </c>
      <c r="L4644" t="s">
        <v>39</v>
      </c>
      <c r="M4644">
        <v>5210050</v>
      </c>
      <c r="N4644">
        <v>-5210050</v>
      </c>
      <c r="O4644">
        <v>0</v>
      </c>
      <c r="P4644">
        <v>0</v>
      </c>
      <c r="Q4644" t="s">
        <v>7632</v>
      </c>
      <c r="R4644" t="s">
        <v>5652</v>
      </c>
      <c r="S4644" t="s">
        <v>588</v>
      </c>
      <c r="T4644" t="s">
        <v>588</v>
      </c>
      <c r="U4644" t="s">
        <v>588</v>
      </c>
      <c r="V4644" t="s">
        <v>588</v>
      </c>
      <c r="W4644" t="s">
        <v>588</v>
      </c>
      <c r="X4644" t="str">
        <f t="shared" si="72"/>
        <v>Inversión</v>
      </c>
      <c r="Y4644" t="s">
        <v>625</v>
      </c>
    </row>
    <row r="4645" spans="1:25" x14ac:dyDescent="0.2">
      <c r="A4645" t="s">
        <v>7090</v>
      </c>
      <c r="B4645" t="s">
        <v>7630</v>
      </c>
      <c r="C4645" t="s">
        <v>7633</v>
      </c>
      <c r="D4645" t="s">
        <v>583</v>
      </c>
      <c r="E4645" t="s">
        <v>584</v>
      </c>
      <c r="F4645" t="s">
        <v>3087</v>
      </c>
      <c r="G4645" t="s">
        <v>626</v>
      </c>
      <c r="H4645" t="s">
        <v>197</v>
      </c>
      <c r="I4645" t="s">
        <v>155</v>
      </c>
      <c r="J4645" t="s">
        <v>37</v>
      </c>
      <c r="K4645" t="s">
        <v>709</v>
      </c>
      <c r="L4645" t="s">
        <v>39</v>
      </c>
      <c r="M4645">
        <v>47300584</v>
      </c>
      <c r="N4645">
        <v>-11825146</v>
      </c>
      <c r="O4645">
        <v>35475438</v>
      </c>
      <c r="P4645">
        <v>0</v>
      </c>
      <c r="Q4645" t="s">
        <v>7634</v>
      </c>
      <c r="R4645" t="s">
        <v>5553</v>
      </c>
      <c r="S4645" t="s">
        <v>8034</v>
      </c>
      <c r="T4645" t="s">
        <v>9938</v>
      </c>
      <c r="U4645" t="s">
        <v>9939</v>
      </c>
      <c r="V4645" t="s">
        <v>9940</v>
      </c>
      <c r="W4645" t="s">
        <v>588</v>
      </c>
      <c r="X4645" t="str">
        <f t="shared" si="72"/>
        <v>Inversión</v>
      </c>
      <c r="Y4645" t="s">
        <v>626</v>
      </c>
    </row>
    <row r="4646" spans="1:25" x14ac:dyDescent="0.2">
      <c r="A4646" t="s">
        <v>7081</v>
      </c>
      <c r="B4646" t="s">
        <v>7630</v>
      </c>
      <c r="C4646" t="s">
        <v>7635</v>
      </c>
      <c r="D4646" t="s">
        <v>583</v>
      </c>
      <c r="E4646" t="s">
        <v>584</v>
      </c>
      <c r="F4646" t="s">
        <v>3087</v>
      </c>
      <c r="G4646" t="s">
        <v>626</v>
      </c>
      <c r="H4646" t="s">
        <v>197</v>
      </c>
      <c r="I4646" t="s">
        <v>155</v>
      </c>
      <c r="J4646" t="s">
        <v>37</v>
      </c>
      <c r="K4646" t="s">
        <v>709</v>
      </c>
      <c r="L4646" t="s">
        <v>39</v>
      </c>
      <c r="M4646">
        <v>42806172</v>
      </c>
      <c r="N4646">
        <v>-8204507</v>
      </c>
      <c r="O4646">
        <v>34601665</v>
      </c>
      <c r="P4646">
        <v>0</v>
      </c>
      <c r="Q4646" t="s">
        <v>7636</v>
      </c>
      <c r="R4646" t="s">
        <v>7637</v>
      </c>
      <c r="S4646" t="s">
        <v>7638</v>
      </c>
      <c r="T4646" t="s">
        <v>9941</v>
      </c>
      <c r="U4646" t="s">
        <v>9942</v>
      </c>
      <c r="V4646" t="s">
        <v>9943</v>
      </c>
      <c r="W4646" t="s">
        <v>588</v>
      </c>
      <c r="X4646" t="str">
        <f t="shared" si="72"/>
        <v>Inversión</v>
      </c>
      <c r="Y4646" t="s">
        <v>626</v>
      </c>
    </row>
    <row r="4647" spans="1:25" x14ac:dyDescent="0.2">
      <c r="A4647" t="s">
        <v>7083</v>
      </c>
      <c r="B4647" t="s">
        <v>7630</v>
      </c>
      <c r="C4647" t="s">
        <v>7639</v>
      </c>
      <c r="D4647" t="s">
        <v>583</v>
      </c>
      <c r="E4647" t="s">
        <v>584</v>
      </c>
      <c r="F4647" t="s">
        <v>3087</v>
      </c>
      <c r="G4647" t="s">
        <v>626</v>
      </c>
      <c r="H4647" t="s">
        <v>197</v>
      </c>
      <c r="I4647" t="s">
        <v>155</v>
      </c>
      <c r="J4647" t="s">
        <v>37</v>
      </c>
      <c r="K4647" t="s">
        <v>709</v>
      </c>
      <c r="L4647" t="s">
        <v>39</v>
      </c>
      <c r="M4647">
        <v>29334532</v>
      </c>
      <c r="N4647">
        <v>-5877361</v>
      </c>
      <c r="O4647">
        <v>23457171</v>
      </c>
      <c r="P4647">
        <v>0</v>
      </c>
      <c r="Q4647" t="s">
        <v>3006</v>
      </c>
      <c r="R4647" t="s">
        <v>7640</v>
      </c>
      <c r="S4647" t="s">
        <v>7641</v>
      </c>
      <c r="T4647" t="s">
        <v>9944</v>
      </c>
      <c r="U4647" t="s">
        <v>11937</v>
      </c>
      <c r="V4647" t="s">
        <v>11938</v>
      </c>
      <c r="W4647" t="s">
        <v>588</v>
      </c>
      <c r="X4647" t="str">
        <f t="shared" si="72"/>
        <v>Inversión</v>
      </c>
      <c r="Y4647" t="s">
        <v>626</v>
      </c>
    </row>
    <row r="4648" spans="1:25" x14ac:dyDescent="0.2">
      <c r="A4648" t="s">
        <v>7096</v>
      </c>
      <c r="B4648" t="s">
        <v>7630</v>
      </c>
      <c r="C4648" t="s">
        <v>7642</v>
      </c>
      <c r="D4648" t="s">
        <v>583</v>
      </c>
      <c r="E4648" t="s">
        <v>584</v>
      </c>
      <c r="F4648" t="s">
        <v>3087</v>
      </c>
      <c r="G4648" t="s">
        <v>626</v>
      </c>
      <c r="H4648" t="s">
        <v>197</v>
      </c>
      <c r="I4648" t="s">
        <v>155</v>
      </c>
      <c r="J4648" t="s">
        <v>37</v>
      </c>
      <c r="K4648" t="s">
        <v>709</v>
      </c>
      <c r="L4648" t="s">
        <v>39</v>
      </c>
      <c r="M4648">
        <v>33817384</v>
      </c>
      <c r="N4648">
        <v>-11272461</v>
      </c>
      <c r="O4648">
        <v>22544923</v>
      </c>
      <c r="P4648">
        <v>0</v>
      </c>
      <c r="Q4648" t="s">
        <v>7643</v>
      </c>
      <c r="R4648" t="s">
        <v>7644</v>
      </c>
      <c r="S4648" t="s">
        <v>7645</v>
      </c>
      <c r="T4648" t="s">
        <v>9945</v>
      </c>
      <c r="U4648" t="s">
        <v>11939</v>
      </c>
      <c r="V4648" t="s">
        <v>11940</v>
      </c>
      <c r="W4648" t="s">
        <v>588</v>
      </c>
      <c r="X4648" t="str">
        <f t="shared" si="72"/>
        <v>Inversión</v>
      </c>
      <c r="Y4648" t="s">
        <v>626</v>
      </c>
    </row>
    <row r="4649" spans="1:25" x14ac:dyDescent="0.2">
      <c r="A4649" t="s">
        <v>7140</v>
      </c>
      <c r="B4649" t="s">
        <v>3263</v>
      </c>
      <c r="C4649" t="s">
        <v>7646</v>
      </c>
      <c r="D4649" t="s">
        <v>583</v>
      </c>
      <c r="E4649" t="s">
        <v>584</v>
      </c>
      <c r="F4649" t="s">
        <v>3144</v>
      </c>
      <c r="G4649" t="s">
        <v>585</v>
      </c>
      <c r="H4649" t="s">
        <v>442</v>
      </c>
      <c r="I4649" t="s">
        <v>492</v>
      </c>
      <c r="J4649" t="s">
        <v>37</v>
      </c>
      <c r="K4649" t="s">
        <v>586</v>
      </c>
      <c r="L4649" t="s">
        <v>39</v>
      </c>
      <c r="M4649">
        <v>32104638</v>
      </c>
      <c r="N4649">
        <v>0</v>
      </c>
      <c r="O4649">
        <v>32104638</v>
      </c>
      <c r="P4649">
        <v>0</v>
      </c>
      <c r="Q4649" t="s">
        <v>3007</v>
      </c>
      <c r="R4649" t="s">
        <v>7647</v>
      </c>
      <c r="S4649" t="s">
        <v>5692</v>
      </c>
      <c r="T4649" t="s">
        <v>8540</v>
      </c>
      <c r="U4649" t="s">
        <v>11941</v>
      </c>
      <c r="V4649" t="s">
        <v>11942</v>
      </c>
      <c r="W4649" t="s">
        <v>588</v>
      </c>
      <c r="X4649" t="str">
        <f t="shared" si="72"/>
        <v>Inversión</v>
      </c>
      <c r="Y4649" t="s">
        <v>585</v>
      </c>
    </row>
    <row r="4650" spans="1:25" x14ac:dyDescent="0.2">
      <c r="A4650" t="s">
        <v>7161</v>
      </c>
      <c r="B4650" t="s">
        <v>3263</v>
      </c>
      <c r="C4650" t="s">
        <v>7648</v>
      </c>
      <c r="D4650" t="s">
        <v>583</v>
      </c>
      <c r="E4650" t="s">
        <v>584</v>
      </c>
      <c r="F4650" t="s">
        <v>5604</v>
      </c>
      <c r="G4650" t="s">
        <v>625</v>
      </c>
      <c r="H4650" t="s">
        <v>395</v>
      </c>
      <c r="I4650" t="s">
        <v>506</v>
      </c>
      <c r="J4650" t="s">
        <v>37</v>
      </c>
      <c r="K4650" t="s">
        <v>586</v>
      </c>
      <c r="L4650" t="s">
        <v>39</v>
      </c>
      <c r="M4650">
        <v>40958377</v>
      </c>
      <c r="N4650">
        <v>1</v>
      </c>
      <c r="O4650">
        <v>40958378</v>
      </c>
      <c r="P4650">
        <v>0</v>
      </c>
      <c r="Q4650" t="s">
        <v>3008</v>
      </c>
      <c r="R4650" t="s">
        <v>6847</v>
      </c>
      <c r="S4650" t="s">
        <v>7649</v>
      </c>
      <c r="T4650" t="s">
        <v>7650</v>
      </c>
      <c r="U4650" t="s">
        <v>7651</v>
      </c>
      <c r="V4650" t="s">
        <v>7652</v>
      </c>
      <c r="W4650" t="s">
        <v>9946</v>
      </c>
      <c r="X4650" t="str">
        <f t="shared" si="72"/>
        <v>Inversión</v>
      </c>
      <c r="Y4650" t="s">
        <v>625</v>
      </c>
    </row>
    <row r="4651" spans="1:25" x14ac:dyDescent="0.2">
      <c r="A4651" t="s">
        <v>7163</v>
      </c>
      <c r="B4651" t="s">
        <v>3263</v>
      </c>
      <c r="C4651" t="s">
        <v>7653</v>
      </c>
      <c r="D4651" t="s">
        <v>583</v>
      </c>
      <c r="E4651" t="s">
        <v>584</v>
      </c>
      <c r="F4651" t="s">
        <v>3144</v>
      </c>
      <c r="G4651" t="s">
        <v>585</v>
      </c>
      <c r="H4651" t="s">
        <v>3009</v>
      </c>
      <c r="I4651" t="s">
        <v>3010</v>
      </c>
      <c r="J4651" t="s">
        <v>37</v>
      </c>
      <c r="K4651" t="s">
        <v>586</v>
      </c>
      <c r="L4651" t="s">
        <v>39</v>
      </c>
      <c r="M4651">
        <v>9407904</v>
      </c>
      <c r="N4651">
        <v>0</v>
      </c>
      <c r="O4651">
        <v>9407904</v>
      </c>
      <c r="P4651">
        <v>4703856</v>
      </c>
      <c r="Q4651" t="s">
        <v>7654</v>
      </c>
      <c r="R4651" t="s">
        <v>6831</v>
      </c>
      <c r="S4651" t="s">
        <v>8541</v>
      </c>
      <c r="T4651" t="s">
        <v>8542</v>
      </c>
      <c r="U4651" t="s">
        <v>8543</v>
      </c>
      <c r="V4651" t="s">
        <v>8544</v>
      </c>
      <c r="W4651" t="s">
        <v>588</v>
      </c>
      <c r="X4651" t="str">
        <f t="shared" si="72"/>
        <v>Funcionamiento</v>
      </c>
      <c r="Y4651" t="s">
        <v>585</v>
      </c>
    </row>
    <row r="4652" spans="1:25" x14ac:dyDescent="0.2">
      <c r="A4652" t="s">
        <v>7655</v>
      </c>
      <c r="B4652" t="s">
        <v>3428</v>
      </c>
      <c r="C4652" t="s">
        <v>5382</v>
      </c>
      <c r="D4652" t="s">
        <v>583</v>
      </c>
      <c r="E4652" t="s">
        <v>584</v>
      </c>
      <c r="F4652" t="s">
        <v>5605</v>
      </c>
      <c r="G4652" t="s">
        <v>627</v>
      </c>
      <c r="H4652" t="s">
        <v>429</v>
      </c>
      <c r="I4652" t="s">
        <v>483</v>
      </c>
      <c r="J4652" t="s">
        <v>37</v>
      </c>
      <c r="K4652" t="s">
        <v>586</v>
      </c>
      <c r="L4652" t="s">
        <v>39</v>
      </c>
      <c r="M4652">
        <v>14494440</v>
      </c>
      <c r="N4652">
        <v>0</v>
      </c>
      <c r="O4652">
        <v>14494440</v>
      </c>
      <c r="P4652">
        <v>0</v>
      </c>
      <c r="Q4652" t="s">
        <v>7656</v>
      </c>
      <c r="R4652" t="s">
        <v>7657</v>
      </c>
      <c r="S4652" t="s">
        <v>7658</v>
      </c>
      <c r="T4652" t="s">
        <v>9947</v>
      </c>
      <c r="U4652" t="s">
        <v>9948</v>
      </c>
      <c r="V4652" t="s">
        <v>9949</v>
      </c>
      <c r="W4652" t="s">
        <v>588</v>
      </c>
      <c r="X4652" t="str">
        <f t="shared" si="72"/>
        <v>Inversión</v>
      </c>
      <c r="Y4652" t="s">
        <v>627</v>
      </c>
    </row>
    <row r="4653" spans="1:25" x14ac:dyDescent="0.2">
      <c r="A4653" t="s">
        <v>5360</v>
      </c>
      <c r="B4653" t="s">
        <v>3276</v>
      </c>
      <c r="C4653" t="s">
        <v>7659</v>
      </c>
      <c r="D4653" t="s">
        <v>583</v>
      </c>
      <c r="E4653" t="s">
        <v>584</v>
      </c>
      <c r="F4653" t="s">
        <v>3740</v>
      </c>
      <c r="G4653" t="s">
        <v>629</v>
      </c>
      <c r="H4653" t="s">
        <v>391</v>
      </c>
      <c r="I4653" t="s">
        <v>511</v>
      </c>
      <c r="J4653" t="s">
        <v>37</v>
      </c>
      <c r="K4653" t="s">
        <v>586</v>
      </c>
      <c r="L4653" t="s">
        <v>39</v>
      </c>
      <c r="M4653">
        <v>18518613</v>
      </c>
      <c r="N4653">
        <v>-4253904</v>
      </c>
      <c r="O4653">
        <v>14264709</v>
      </c>
      <c r="P4653">
        <v>0</v>
      </c>
      <c r="Q4653" t="s">
        <v>7660</v>
      </c>
      <c r="R4653" t="s">
        <v>7661</v>
      </c>
      <c r="S4653" t="s">
        <v>7662</v>
      </c>
      <c r="T4653" t="s">
        <v>7663</v>
      </c>
      <c r="U4653" t="s">
        <v>7664</v>
      </c>
      <c r="V4653" t="s">
        <v>7665</v>
      </c>
      <c r="W4653" t="s">
        <v>9950</v>
      </c>
      <c r="X4653" t="str">
        <f t="shared" si="72"/>
        <v>Inversión</v>
      </c>
      <c r="Y4653" t="s">
        <v>629</v>
      </c>
    </row>
    <row r="4654" spans="1:25" x14ac:dyDescent="0.2">
      <c r="A4654" t="s">
        <v>7104</v>
      </c>
      <c r="B4654" t="s">
        <v>3276</v>
      </c>
      <c r="C4654" t="s">
        <v>7666</v>
      </c>
      <c r="D4654" t="s">
        <v>583</v>
      </c>
      <c r="E4654" t="s">
        <v>584</v>
      </c>
      <c r="F4654" t="s">
        <v>5606</v>
      </c>
      <c r="G4654" t="s">
        <v>628</v>
      </c>
      <c r="H4654" t="s">
        <v>459</v>
      </c>
      <c r="I4654" t="s">
        <v>494</v>
      </c>
      <c r="J4654" t="s">
        <v>37</v>
      </c>
      <c r="K4654" t="s">
        <v>586</v>
      </c>
      <c r="L4654" t="s">
        <v>39</v>
      </c>
      <c r="M4654">
        <v>2000000</v>
      </c>
      <c r="N4654">
        <v>-22934</v>
      </c>
      <c r="O4654">
        <v>1977066</v>
      </c>
      <c r="P4654">
        <v>0</v>
      </c>
      <c r="Q4654" t="s">
        <v>7667</v>
      </c>
      <c r="R4654" t="s">
        <v>7668</v>
      </c>
      <c r="S4654" t="s">
        <v>7669</v>
      </c>
      <c r="T4654" t="s">
        <v>588</v>
      </c>
      <c r="U4654" t="s">
        <v>588</v>
      </c>
      <c r="V4654" t="s">
        <v>588</v>
      </c>
      <c r="W4654" t="s">
        <v>588</v>
      </c>
      <c r="X4654" t="str">
        <f t="shared" si="72"/>
        <v>Inversión</v>
      </c>
      <c r="Y4654" t="s">
        <v>628</v>
      </c>
    </row>
    <row r="4655" spans="1:25" x14ac:dyDescent="0.2">
      <c r="A4655" t="s">
        <v>7114</v>
      </c>
      <c r="B4655" t="s">
        <v>3276</v>
      </c>
      <c r="C4655" t="s">
        <v>7670</v>
      </c>
      <c r="D4655" t="s">
        <v>583</v>
      </c>
      <c r="E4655" t="s">
        <v>584</v>
      </c>
      <c r="F4655" t="s">
        <v>3144</v>
      </c>
      <c r="G4655" t="s">
        <v>585</v>
      </c>
      <c r="H4655" t="s">
        <v>164</v>
      </c>
      <c r="I4655" t="s">
        <v>118</v>
      </c>
      <c r="J4655" t="s">
        <v>37</v>
      </c>
      <c r="K4655" t="s">
        <v>586</v>
      </c>
      <c r="L4655" t="s">
        <v>39</v>
      </c>
      <c r="M4655">
        <v>902116547</v>
      </c>
      <c r="N4655">
        <v>0</v>
      </c>
      <c r="O4655">
        <v>902116547</v>
      </c>
      <c r="P4655">
        <v>0</v>
      </c>
      <c r="Q4655" t="s">
        <v>3011</v>
      </c>
      <c r="R4655" t="s">
        <v>7671</v>
      </c>
      <c r="S4655" t="s">
        <v>7672</v>
      </c>
      <c r="T4655" t="s">
        <v>588</v>
      </c>
      <c r="U4655" t="s">
        <v>7673</v>
      </c>
      <c r="V4655" t="s">
        <v>7674</v>
      </c>
      <c r="W4655" t="s">
        <v>588</v>
      </c>
      <c r="X4655" t="str">
        <f t="shared" si="72"/>
        <v>Funcionamiento</v>
      </c>
      <c r="Y4655" t="s">
        <v>585</v>
      </c>
    </row>
    <row r="4656" spans="1:25" x14ac:dyDescent="0.2">
      <c r="A4656" t="s">
        <v>7114</v>
      </c>
      <c r="B4656" t="s">
        <v>3276</v>
      </c>
      <c r="C4656" t="s">
        <v>7670</v>
      </c>
      <c r="D4656" t="s">
        <v>583</v>
      </c>
      <c r="E4656" t="s">
        <v>584</v>
      </c>
      <c r="F4656" t="s">
        <v>3144</v>
      </c>
      <c r="G4656" t="s">
        <v>585</v>
      </c>
      <c r="H4656" t="s">
        <v>170</v>
      </c>
      <c r="I4656" t="s">
        <v>124</v>
      </c>
      <c r="J4656" t="s">
        <v>37</v>
      </c>
      <c r="K4656" t="s">
        <v>586</v>
      </c>
      <c r="L4656" t="s">
        <v>39</v>
      </c>
      <c r="M4656">
        <v>2361225</v>
      </c>
      <c r="N4656">
        <v>0</v>
      </c>
      <c r="O4656">
        <v>2361225</v>
      </c>
      <c r="P4656">
        <v>0</v>
      </c>
      <c r="Q4656" t="s">
        <v>3011</v>
      </c>
      <c r="R4656" t="s">
        <v>7671</v>
      </c>
      <c r="S4656" t="s">
        <v>7672</v>
      </c>
      <c r="T4656" t="s">
        <v>588</v>
      </c>
      <c r="U4656" t="s">
        <v>7673</v>
      </c>
      <c r="V4656" t="s">
        <v>7674</v>
      </c>
      <c r="W4656" t="s">
        <v>588</v>
      </c>
      <c r="X4656" t="str">
        <f t="shared" si="72"/>
        <v>Funcionamiento</v>
      </c>
      <c r="Y4656" t="s">
        <v>585</v>
      </c>
    </row>
    <row r="4657" spans="1:25" x14ac:dyDescent="0.2">
      <c r="A4657" t="s">
        <v>7114</v>
      </c>
      <c r="B4657" t="s">
        <v>3276</v>
      </c>
      <c r="C4657" t="s">
        <v>7670</v>
      </c>
      <c r="D4657" t="s">
        <v>583</v>
      </c>
      <c r="E4657" t="s">
        <v>584</v>
      </c>
      <c r="F4657" t="s">
        <v>3144</v>
      </c>
      <c r="G4657" t="s">
        <v>585</v>
      </c>
      <c r="H4657" t="s">
        <v>180</v>
      </c>
      <c r="I4657" t="s">
        <v>134</v>
      </c>
      <c r="J4657" t="s">
        <v>37</v>
      </c>
      <c r="K4657" t="s">
        <v>586</v>
      </c>
      <c r="L4657" t="s">
        <v>39</v>
      </c>
      <c r="M4657">
        <v>2060869</v>
      </c>
      <c r="N4657">
        <v>0</v>
      </c>
      <c r="O4657">
        <v>2060869</v>
      </c>
      <c r="P4657">
        <v>0</v>
      </c>
      <c r="Q4657" t="s">
        <v>3011</v>
      </c>
      <c r="R4657" t="s">
        <v>7671</v>
      </c>
      <c r="S4657" t="s">
        <v>7672</v>
      </c>
      <c r="T4657" t="s">
        <v>588</v>
      </c>
      <c r="U4657" t="s">
        <v>7673</v>
      </c>
      <c r="V4657" t="s">
        <v>7674</v>
      </c>
      <c r="W4657" t="s">
        <v>588</v>
      </c>
      <c r="X4657" t="str">
        <f t="shared" si="72"/>
        <v>Funcionamiento</v>
      </c>
      <c r="Y4657" t="s">
        <v>585</v>
      </c>
    </row>
    <row r="4658" spans="1:25" x14ac:dyDescent="0.2">
      <c r="A4658" t="s">
        <v>7114</v>
      </c>
      <c r="B4658" t="s">
        <v>3276</v>
      </c>
      <c r="C4658" t="s">
        <v>7670</v>
      </c>
      <c r="D4658" t="s">
        <v>583</v>
      </c>
      <c r="E4658" t="s">
        <v>584</v>
      </c>
      <c r="F4658" t="s">
        <v>3144</v>
      </c>
      <c r="G4658" t="s">
        <v>585</v>
      </c>
      <c r="H4658" t="s">
        <v>805</v>
      </c>
      <c r="I4658" t="s">
        <v>806</v>
      </c>
      <c r="J4658" t="s">
        <v>37</v>
      </c>
      <c r="K4658" t="s">
        <v>586</v>
      </c>
      <c r="L4658" t="s">
        <v>39</v>
      </c>
      <c r="M4658">
        <v>268347</v>
      </c>
      <c r="N4658">
        <v>0</v>
      </c>
      <c r="O4658">
        <v>268347</v>
      </c>
      <c r="P4658">
        <v>0</v>
      </c>
      <c r="Q4658" t="s">
        <v>3011</v>
      </c>
      <c r="R4658" t="s">
        <v>7671</v>
      </c>
      <c r="S4658" t="s">
        <v>7672</v>
      </c>
      <c r="T4658" t="s">
        <v>588</v>
      </c>
      <c r="U4658" t="s">
        <v>7673</v>
      </c>
      <c r="V4658" t="s">
        <v>7674</v>
      </c>
      <c r="W4658" t="s">
        <v>588</v>
      </c>
      <c r="X4658" t="str">
        <f t="shared" si="72"/>
        <v>Funcionamiento</v>
      </c>
      <c r="Y4658" t="s">
        <v>585</v>
      </c>
    </row>
    <row r="4659" spans="1:25" x14ac:dyDescent="0.2">
      <c r="A4659" t="s">
        <v>7114</v>
      </c>
      <c r="B4659" t="s">
        <v>3276</v>
      </c>
      <c r="C4659" t="s">
        <v>7670</v>
      </c>
      <c r="D4659" t="s">
        <v>583</v>
      </c>
      <c r="E4659" t="s">
        <v>584</v>
      </c>
      <c r="F4659" t="s">
        <v>3144</v>
      </c>
      <c r="G4659" t="s">
        <v>585</v>
      </c>
      <c r="H4659" t="s">
        <v>193</v>
      </c>
      <c r="I4659" t="s">
        <v>148</v>
      </c>
      <c r="J4659" t="s">
        <v>37</v>
      </c>
      <c r="K4659" t="s">
        <v>586</v>
      </c>
      <c r="L4659" t="s">
        <v>39</v>
      </c>
      <c r="M4659">
        <v>4848842</v>
      </c>
      <c r="N4659">
        <v>0</v>
      </c>
      <c r="O4659">
        <v>4848842</v>
      </c>
      <c r="P4659">
        <v>0</v>
      </c>
      <c r="Q4659" t="s">
        <v>3011</v>
      </c>
      <c r="R4659" t="s">
        <v>7671</v>
      </c>
      <c r="S4659" t="s">
        <v>7672</v>
      </c>
      <c r="T4659" t="s">
        <v>588</v>
      </c>
      <c r="U4659" t="s">
        <v>7673</v>
      </c>
      <c r="V4659" t="s">
        <v>7674</v>
      </c>
      <c r="W4659" t="s">
        <v>588</v>
      </c>
      <c r="X4659" t="str">
        <f t="shared" si="72"/>
        <v>Funcionamiento</v>
      </c>
      <c r="Y4659" t="s">
        <v>585</v>
      </c>
    </row>
    <row r="4660" spans="1:25" x14ac:dyDescent="0.2">
      <c r="A4660" t="s">
        <v>7114</v>
      </c>
      <c r="B4660" t="s">
        <v>3276</v>
      </c>
      <c r="C4660" t="s">
        <v>7670</v>
      </c>
      <c r="D4660" t="s">
        <v>583</v>
      </c>
      <c r="E4660" t="s">
        <v>584</v>
      </c>
      <c r="F4660" t="s">
        <v>3144</v>
      </c>
      <c r="G4660" t="s">
        <v>585</v>
      </c>
      <c r="H4660" t="s">
        <v>166</v>
      </c>
      <c r="I4660" t="s">
        <v>120</v>
      </c>
      <c r="J4660" t="s">
        <v>37</v>
      </c>
      <c r="K4660" t="s">
        <v>586</v>
      </c>
      <c r="L4660" t="s">
        <v>39</v>
      </c>
      <c r="M4660">
        <v>10273877</v>
      </c>
      <c r="N4660">
        <v>0</v>
      </c>
      <c r="O4660">
        <v>10273877</v>
      </c>
      <c r="P4660">
        <v>0</v>
      </c>
      <c r="Q4660" t="s">
        <v>3011</v>
      </c>
      <c r="R4660" t="s">
        <v>7671</v>
      </c>
      <c r="S4660" t="s">
        <v>7672</v>
      </c>
      <c r="T4660" t="s">
        <v>588</v>
      </c>
      <c r="U4660" t="s">
        <v>7673</v>
      </c>
      <c r="V4660" t="s">
        <v>7674</v>
      </c>
      <c r="W4660" t="s">
        <v>588</v>
      </c>
      <c r="X4660" t="str">
        <f t="shared" si="72"/>
        <v>Funcionamiento</v>
      </c>
      <c r="Y4660" t="s">
        <v>585</v>
      </c>
    </row>
    <row r="4661" spans="1:25" x14ac:dyDescent="0.2">
      <c r="A4661" t="s">
        <v>7114</v>
      </c>
      <c r="B4661" t="s">
        <v>3276</v>
      </c>
      <c r="C4661" t="s">
        <v>7670</v>
      </c>
      <c r="D4661" t="s">
        <v>583</v>
      </c>
      <c r="E4661" t="s">
        <v>584</v>
      </c>
      <c r="F4661" t="s">
        <v>3144</v>
      </c>
      <c r="G4661" t="s">
        <v>585</v>
      </c>
      <c r="H4661" t="s">
        <v>169</v>
      </c>
      <c r="I4661" t="s">
        <v>123</v>
      </c>
      <c r="J4661" t="s">
        <v>37</v>
      </c>
      <c r="K4661" t="s">
        <v>586</v>
      </c>
      <c r="L4661" t="s">
        <v>39</v>
      </c>
      <c r="M4661">
        <v>45039299</v>
      </c>
      <c r="N4661">
        <v>0</v>
      </c>
      <c r="O4661">
        <v>45039299</v>
      </c>
      <c r="P4661">
        <v>0</v>
      </c>
      <c r="Q4661" t="s">
        <v>3011</v>
      </c>
      <c r="R4661" t="s">
        <v>7671</v>
      </c>
      <c r="S4661" t="s">
        <v>7672</v>
      </c>
      <c r="T4661" t="s">
        <v>588</v>
      </c>
      <c r="U4661" t="s">
        <v>7673</v>
      </c>
      <c r="V4661" t="s">
        <v>7674</v>
      </c>
      <c r="W4661" t="s">
        <v>588</v>
      </c>
      <c r="X4661" t="str">
        <f t="shared" si="72"/>
        <v>Funcionamiento</v>
      </c>
      <c r="Y4661" t="s">
        <v>585</v>
      </c>
    </row>
    <row r="4662" spans="1:25" x14ac:dyDescent="0.2">
      <c r="A4662" t="s">
        <v>7114</v>
      </c>
      <c r="B4662" t="s">
        <v>3276</v>
      </c>
      <c r="C4662" t="s">
        <v>7670</v>
      </c>
      <c r="D4662" t="s">
        <v>583</v>
      </c>
      <c r="E4662" t="s">
        <v>584</v>
      </c>
      <c r="F4662" t="s">
        <v>3144</v>
      </c>
      <c r="G4662" t="s">
        <v>585</v>
      </c>
      <c r="H4662" t="s">
        <v>557</v>
      </c>
      <c r="I4662" t="s">
        <v>3221</v>
      </c>
      <c r="J4662" t="s">
        <v>37</v>
      </c>
      <c r="K4662" t="s">
        <v>586</v>
      </c>
      <c r="L4662" t="s">
        <v>39</v>
      </c>
      <c r="M4662">
        <v>11385935</v>
      </c>
      <c r="N4662">
        <v>0</v>
      </c>
      <c r="O4662">
        <v>11385935</v>
      </c>
      <c r="P4662">
        <v>0</v>
      </c>
      <c r="Q4662" t="s">
        <v>3011</v>
      </c>
      <c r="R4662" t="s">
        <v>7671</v>
      </c>
      <c r="S4662" t="s">
        <v>7672</v>
      </c>
      <c r="T4662" t="s">
        <v>588</v>
      </c>
      <c r="U4662" t="s">
        <v>7673</v>
      </c>
      <c r="V4662" t="s">
        <v>7674</v>
      </c>
      <c r="W4662" t="s">
        <v>588</v>
      </c>
      <c r="X4662" t="str">
        <f t="shared" si="72"/>
        <v>Funcionamiento</v>
      </c>
      <c r="Y4662" t="s">
        <v>585</v>
      </c>
    </row>
    <row r="4663" spans="1:25" x14ac:dyDescent="0.2">
      <c r="A4663" t="s">
        <v>7114</v>
      </c>
      <c r="B4663" t="s">
        <v>3276</v>
      </c>
      <c r="C4663" t="s">
        <v>7670</v>
      </c>
      <c r="D4663" t="s">
        <v>583</v>
      </c>
      <c r="E4663" t="s">
        <v>584</v>
      </c>
      <c r="F4663" t="s">
        <v>3144</v>
      </c>
      <c r="G4663" t="s">
        <v>585</v>
      </c>
      <c r="H4663" t="s">
        <v>179</v>
      </c>
      <c r="I4663" t="s">
        <v>133</v>
      </c>
      <c r="J4663" t="s">
        <v>37</v>
      </c>
      <c r="K4663" t="s">
        <v>586</v>
      </c>
      <c r="L4663" t="s">
        <v>39</v>
      </c>
      <c r="M4663">
        <v>6284373</v>
      </c>
      <c r="N4663">
        <v>0</v>
      </c>
      <c r="O4663">
        <v>6284373</v>
      </c>
      <c r="P4663">
        <v>0</v>
      </c>
      <c r="Q4663" t="s">
        <v>3011</v>
      </c>
      <c r="R4663" t="s">
        <v>7671</v>
      </c>
      <c r="S4663" t="s">
        <v>7672</v>
      </c>
      <c r="T4663" t="s">
        <v>588</v>
      </c>
      <c r="U4663" t="s">
        <v>7673</v>
      </c>
      <c r="V4663" t="s">
        <v>7674</v>
      </c>
      <c r="W4663" t="s">
        <v>588</v>
      </c>
      <c r="X4663" t="str">
        <f t="shared" si="72"/>
        <v>Funcionamiento</v>
      </c>
      <c r="Y4663" t="s">
        <v>585</v>
      </c>
    </row>
    <row r="4664" spans="1:25" x14ac:dyDescent="0.2">
      <c r="A4664" t="s">
        <v>7114</v>
      </c>
      <c r="B4664" t="s">
        <v>3276</v>
      </c>
      <c r="C4664" t="s">
        <v>7670</v>
      </c>
      <c r="D4664" t="s">
        <v>583</v>
      </c>
      <c r="E4664" t="s">
        <v>584</v>
      </c>
      <c r="F4664" t="s">
        <v>3144</v>
      </c>
      <c r="G4664" t="s">
        <v>585</v>
      </c>
      <c r="H4664" t="s">
        <v>192</v>
      </c>
      <c r="I4664" t="s">
        <v>147</v>
      </c>
      <c r="J4664" t="s">
        <v>37</v>
      </c>
      <c r="K4664" t="s">
        <v>586</v>
      </c>
      <c r="L4664" t="s">
        <v>39</v>
      </c>
      <c r="M4664">
        <v>3922200</v>
      </c>
      <c r="N4664">
        <v>0</v>
      </c>
      <c r="O4664">
        <v>3922200</v>
      </c>
      <c r="P4664">
        <v>0</v>
      </c>
      <c r="Q4664" t="s">
        <v>3011</v>
      </c>
      <c r="R4664" t="s">
        <v>7671</v>
      </c>
      <c r="S4664" t="s">
        <v>7672</v>
      </c>
      <c r="T4664" t="s">
        <v>588</v>
      </c>
      <c r="U4664" t="s">
        <v>7673</v>
      </c>
      <c r="V4664" t="s">
        <v>7674</v>
      </c>
      <c r="W4664" t="s">
        <v>588</v>
      </c>
      <c r="X4664" t="str">
        <f t="shared" si="72"/>
        <v>Funcionamiento</v>
      </c>
      <c r="Y4664" t="s">
        <v>585</v>
      </c>
    </row>
    <row r="4665" spans="1:25" x14ac:dyDescent="0.2">
      <c r="A4665" t="s">
        <v>7114</v>
      </c>
      <c r="B4665" t="s">
        <v>3276</v>
      </c>
      <c r="C4665" t="s">
        <v>7670</v>
      </c>
      <c r="D4665" t="s">
        <v>583</v>
      </c>
      <c r="E4665" t="s">
        <v>584</v>
      </c>
      <c r="F4665" t="s">
        <v>3144</v>
      </c>
      <c r="G4665" t="s">
        <v>585</v>
      </c>
      <c r="H4665" t="s">
        <v>181</v>
      </c>
      <c r="I4665" t="s">
        <v>135</v>
      </c>
      <c r="J4665" t="s">
        <v>37</v>
      </c>
      <c r="K4665" t="s">
        <v>586</v>
      </c>
      <c r="L4665" t="s">
        <v>39</v>
      </c>
      <c r="M4665">
        <v>20655672</v>
      </c>
      <c r="N4665">
        <v>0</v>
      </c>
      <c r="O4665">
        <v>20655672</v>
      </c>
      <c r="P4665">
        <v>0</v>
      </c>
      <c r="Q4665" t="s">
        <v>3011</v>
      </c>
      <c r="R4665" t="s">
        <v>7671</v>
      </c>
      <c r="S4665" t="s">
        <v>7672</v>
      </c>
      <c r="T4665" t="s">
        <v>588</v>
      </c>
      <c r="U4665" t="s">
        <v>7673</v>
      </c>
      <c r="V4665" t="s">
        <v>7674</v>
      </c>
      <c r="W4665" t="s">
        <v>588</v>
      </c>
      <c r="X4665" t="str">
        <f t="shared" si="72"/>
        <v>Funcionamiento</v>
      </c>
      <c r="Y4665" t="s">
        <v>585</v>
      </c>
    </row>
    <row r="4666" spans="1:25" x14ac:dyDescent="0.2">
      <c r="A4666" t="s">
        <v>7114</v>
      </c>
      <c r="B4666" t="s">
        <v>3276</v>
      </c>
      <c r="C4666" t="s">
        <v>7670</v>
      </c>
      <c r="D4666" t="s">
        <v>583</v>
      </c>
      <c r="E4666" t="s">
        <v>584</v>
      </c>
      <c r="F4666" t="s">
        <v>3144</v>
      </c>
      <c r="G4666" t="s">
        <v>585</v>
      </c>
      <c r="H4666" t="s">
        <v>168</v>
      </c>
      <c r="I4666" t="s">
        <v>122</v>
      </c>
      <c r="J4666" t="s">
        <v>37</v>
      </c>
      <c r="K4666" t="s">
        <v>586</v>
      </c>
      <c r="L4666" t="s">
        <v>39</v>
      </c>
      <c r="M4666">
        <v>242387</v>
      </c>
      <c r="N4666">
        <v>0</v>
      </c>
      <c r="O4666">
        <v>242387</v>
      </c>
      <c r="P4666">
        <v>0</v>
      </c>
      <c r="Q4666" t="s">
        <v>3011</v>
      </c>
      <c r="R4666" t="s">
        <v>7671</v>
      </c>
      <c r="S4666" t="s">
        <v>7672</v>
      </c>
      <c r="T4666" t="s">
        <v>588</v>
      </c>
      <c r="U4666" t="s">
        <v>7673</v>
      </c>
      <c r="V4666" t="s">
        <v>7674</v>
      </c>
      <c r="W4666" t="s">
        <v>588</v>
      </c>
      <c r="X4666" t="str">
        <f t="shared" si="72"/>
        <v>Funcionamiento</v>
      </c>
      <c r="Y4666" t="s">
        <v>585</v>
      </c>
    </row>
    <row r="4667" spans="1:25" x14ac:dyDescent="0.2">
      <c r="A4667" t="s">
        <v>7114</v>
      </c>
      <c r="B4667" t="s">
        <v>3276</v>
      </c>
      <c r="C4667" t="s">
        <v>7670</v>
      </c>
      <c r="D4667" t="s">
        <v>583</v>
      </c>
      <c r="E4667" t="s">
        <v>584</v>
      </c>
      <c r="F4667" t="s">
        <v>3144</v>
      </c>
      <c r="G4667" t="s">
        <v>585</v>
      </c>
      <c r="H4667" t="s">
        <v>178</v>
      </c>
      <c r="I4667" t="s">
        <v>132</v>
      </c>
      <c r="J4667" t="s">
        <v>37</v>
      </c>
      <c r="K4667" t="s">
        <v>586</v>
      </c>
      <c r="L4667" t="s">
        <v>39</v>
      </c>
      <c r="M4667">
        <v>18444741</v>
      </c>
      <c r="N4667">
        <v>0</v>
      </c>
      <c r="O4667">
        <v>18444741</v>
      </c>
      <c r="P4667">
        <v>0</v>
      </c>
      <c r="Q4667" t="s">
        <v>3011</v>
      </c>
      <c r="R4667" t="s">
        <v>7671</v>
      </c>
      <c r="S4667" t="s">
        <v>7672</v>
      </c>
      <c r="T4667" t="s">
        <v>588</v>
      </c>
      <c r="U4667" t="s">
        <v>7673</v>
      </c>
      <c r="V4667" t="s">
        <v>7674</v>
      </c>
      <c r="W4667" t="s">
        <v>588</v>
      </c>
      <c r="X4667" t="str">
        <f t="shared" si="72"/>
        <v>Funcionamiento</v>
      </c>
      <c r="Y4667" t="s">
        <v>585</v>
      </c>
    </row>
    <row r="4668" spans="1:25" x14ac:dyDescent="0.2">
      <c r="A4668" t="s">
        <v>7114</v>
      </c>
      <c r="B4668" t="s">
        <v>3276</v>
      </c>
      <c r="C4668" t="s">
        <v>7670</v>
      </c>
      <c r="D4668" t="s">
        <v>583</v>
      </c>
      <c r="E4668" t="s">
        <v>584</v>
      </c>
      <c r="F4668" t="s">
        <v>3144</v>
      </c>
      <c r="G4668" t="s">
        <v>585</v>
      </c>
      <c r="H4668" t="s">
        <v>165</v>
      </c>
      <c r="I4668" t="s">
        <v>119</v>
      </c>
      <c r="J4668" t="s">
        <v>37</v>
      </c>
      <c r="K4668" t="s">
        <v>586</v>
      </c>
      <c r="L4668" t="s">
        <v>39</v>
      </c>
      <c r="M4668">
        <v>27601968</v>
      </c>
      <c r="N4668">
        <v>0</v>
      </c>
      <c r="O4668">
        <v>27601968</v>
      </c>
      <c r="P4668">
        <v>0</v>
      </c>
      <c r="Q4668" t="s">
        <v>3011</v>
      </c>
      <c r="R4668" t="s">
        <v>7671</v>
      </c>
      <c r="S4668" t="s">
        <v>7672</v>
      </c>
      <c r="T4668" t="s">
        <v>588</v>
      </c>
      <c r="U4668" t="s">
        <v>7673</v>
      </c>
      <c r="V4668" t="s">
        <v>7674</v>
      </c>
      <c r="W4668" t="s">
        <v>588</v>
      </c>
      <c r="X4668" t="str">
        <f t="shared" si="72"/>
        <v>Funcionamiento</v>
      </c>
      <c r="Y4668" t="s">
        <v>585</v>
      </c>
    </row>
    <row r="4669" spans="1:25" x14ac:dyDescent="0.2">
      <c r="A4669" t="s">
        <v>7114</v>
      </c>
      <c r="B4669" t="s">
        <v>3276</v>
      </c>
      <c r="C4669" t="s">
        <v>7670</v>
      </c>
      <c r="D4669" t="s">
        <v>583</v>
      </c>
      <c r="E4669" t="s">
        <v>584</v>
      </c>
      <c r="F4669" t="s">
        <v>3144</v>
      </c>
      <c r="G4669" t="s">
        <v>585</v>
      </c>
      <c r="H4669" t="s">
        <v>171</v>
      </c>
      <c r="I4669" t="s">
        <v>125</v>
      </c>
      <c r="J4669" t="s">
        <v>37</v>
      </c>
      <c r="K4669" t="s">
        <v>586</v>
      </c>
      <c r="L4669" t="s">
        <v>39</v>
      </c>
      <c r="M4669">
        <v>25628743</v>
      </c>
      <c r="N4669">
        <v>0</v>
      </c>
      <c r="O4669">
        <v>25628743</v>
      </c>
      <c r="P4669">
        <v>0</v>
      </c>
      <c r="Q4669" t="s">
        <v>3011</v>
      </c>
      <c r="R4669" t="s">
        <v>7671</v>
      </c>
      <c r="S4669" t="s">
        <v>7672</v>
      </c>
      <c r="T4669" t="s">
        <v>588</v>
      </c>
      <c r="U4669" t="s">
        <v>7673</v>
      </c>
      <c r="V4669" t="s">
        <v>7674</v>
      </c>
      <c r="W4669" t="s">
        <v>588</v>
      </c>
      <c r="X4669" t="str">
        <f t="shared" si="72"/>
        <v>Funcionamiento</v>
      </c>
      <c r="Y4669" t="s">
        <v>585</v>
      </c>
    </row>
    <row r="4670" spans="1:25" x14ac:dyDescent="0.2">
      <c r="A4670" t="s">
        <v>7114</v>
      </c>
      <c r="B4670" t="s">
        <v>3276</v>
      </c>
      <c r="C4670" t="s">
        <v>7670</v>
      </c>
      <c r="D4670" t="s">
        <v>583</v>
      </c>
      <c r="E4670" t="s">
        <v>584</v>
      </c>
      <c r="F4670" t="s">
        <v>3144</v>
      </c>
      <c r="G4670" t="s">
        <v>585</v>
      </c>
      <c r="H4670" t="s">
        <v>182</v>
      </c>
      <c r="I4670" t="s">
        <v>136</v>
      </c>
      <c r="J4670" t="s">
        <v>37</v>
      </c>
      <c r="K4670" t="s">
        <v>586</v>
      </c>
      <c r="L4670" t="s">
        <v>39</v>
      </c>
      <c r="M4670">
        <v>15991031</v>
      </c>
      <c r="N4670">
        <v>0</v>
      </c>
      <c r="O4670">
        <v>15991031</v>
      </c>
      <c r="P4670">
        <v>0</v>
      </c>
      <c r="Q4670" t="s">
        <v>3011</v>
      </c>
      <c r="R4670" t="s">
        <v>7671</v>
      </c>
      <c r="S4670" t="s">
        <v>7672</v>
      </c>
      <c r="T4670" t="s">
        <v>588</v>
      </c>
      <c r="U4670" t="s">
        <v>7673</v>
      </c>
      <c r="V4670" t="s">
        <v>7674</v>
      </c>
      <c r="W4670" t="s">
        <v>588</v>
      </c>
      <c r="X4670" t="str">
        <f t="shared" si="72"/>
        <v>Funcionamiento</v>
      </c>
      <c r="Y4670" t="s">
        <v>585</v>
      </c>
    </row>
    <row r="4671" spans="1:25" x14ac:dyDescent="0.2">
      <c r="A4671" t="s">
        <v>7109</v>
      </c>
      <c r="B4671" t="s">
        <v>3276</v>
      </c>
      <c r="C4671" t="s">
        <v>7675</v>
      </c>
      <c r="D4671" t="s">
        <v>583</v>
      </c>
      <c r="E4671" t="s">
        <v>584</v>
      </c>
      <c r="F4671" t="s">
        <v>3144</v>
      </c>
      <c r="G4671" t="s">
        <v>585</v>
      </c>
      <c r="H4671" t="s">
        <v>172</v>
      </c>
      <c r="I4671" t="s">
        <v>126</v>
      </c>
      <c r="J4671" t="s">
        <v>37</v>
      </c>
      <c r="K4671" t="s">
        <v>586</v>
      </c>
      <c r="L4671" t="s">
        <v>39</v>
      </c>
      <c r="M4671">
        <v>119639800</v>
      </c>
      <c r="N4671">
        <v>0</v>
      </c>
      <c r="O4671">
        <v>119639800</v>
      </c>
      <c r="P4671">
        <v>0</v>
      </c>
      <c r="Q4671" t="s">
        <v>3012</v>
      </c>
      <c r="R4671" t="s">
        <v>5013</v>
      </c>
      <c r="S4671" t="s">
        <v>7676</v>
      </c>
      <c r="T4671" t="s">
        <v>588</v>
      </c>
      <c r="U4671" t="s">
        <v>7677</v>
      </c>
      <c r="V4671" t="s">
        <v>7678</v>
      </c>
      <c r="W4671" t="s">
        <v>588</v>
      </c>
      <c r="X4671" t="str">
        <f t="shared" si="72"/>
        <v>Funcionamiento</v>
      </c>
      <c r="Y4671" t="s">
        <v>585</v>
      </c>
    </row>
    <row r="4672" spans="1:25" x14ac:dyDescent="0.2">
      <c r="A4672" t="s">
        <v>7109</v>
      </c>
      <c r="B4672" t="s">
        <v>3276</v>
      </c>
      <c r="C4672" t="s">
        <v>7675</v>
      </c>
      <c r="D4672" t="s">
        <v>583</v>
      </c>
      <c r="E4672" t="s">
        <v>584</v>
      </c>
      <c r="F4672" t="s">
        <v>3144</v>
      </c>
      <c r="G4672" t="s">
        <v>585</v>
      </c>
      <c r="H4672" t="s">
        <v>175</v>
      </c>
      <c r="I4672" t="s">
        <v>129</v>
      </c>
      <c r="J4672" t="s">
        <v>37</v>
      </c>
      <c r="K4672" t="s">
        <v>586</v>
      </c>
      <c r="L4672" t="s">
        <v>39</v>
      </c>
      <c r="M4672">
        <v>9403100</v>
      </c>
      <c r="N4672">
        <v>0</v>
      </c>
      <c r="O4672">
        <v>9403100</v>
      </c>
      <c r="P4672">
        <v>0</v>
      </c>
      <c r="Q4672" t="s">
        <v>3012</v>
      </c>
      <c r="R4672" t="s">
        <v>5013</v>
      </c>
      <c r="S4672" t="s">
        <v>7676</v>
      </c>
      <c r="T4672" t="s">
        <v>588</v>
      </c>
      <c r="U4672" t="s">
        <v>7677</v>
      </c>
      <c r="V4672" t="s">
        <v>7678</v>
      </c>
      <c r="W4672" t="s">
        <v>588</v>
      </c>
      <c r="X4672" t="str">
        <f t="shared" si="72"/>
        <v>Funcionamiento</v>
      </c>
      <c r="Y4672" t="s">
        <v>585</v>
      </c>
    </row>
    <row r="4673" spans="1:25" x14ac:dyDescent="0.2">
      <c r="A4673" t="s">
        <v>7109</v>
      </c>
      <c r="B4673" t="s">
        <v>3276</v>
      </c>
      <c r="C4673" t="s">
        <v>7675</v>
      </c>
      <c r="D4673" t="s">
        <v>583</v>
      </c>
      <c r="E4673" t="s">
        <v>584</v>
      </c>
      <c r="F4673" t="s">
        <v>3144</v>
      </c>
      <c r="G4673" t="s">
        <v>585</v>
      </c>
      <c r="H4673" t="s">
        <v>173</v>
      </c>
      <c r="I4673" t="s">
        <v>127</v>
      </c>
      <c r="J4673" t="s">
        <v>37</v>
      </c>
      <c r="K4673" t="s">
        <v>586</v>
      </c>
      <c r="L4673" t="s">
        <v>39</v>
      </c>
      <c r="M4673">
        <v>84749100</v>
      </c>
      <c r="N4673">
        <v>0</v>
      </c>
      <c r="O4673">
        <v>84749100</v>
      </c>
      <c r="P4673">
        <v>0</v>
      </c>
      <c r="Q4673" t="s">
        <v>3012</v>
      </c>
      <c r="R4673" t="s">
        <v>5013</v>
      </c>
      <c r="S4673" t="s">
        <v>7676</v>
      </c>
      <c r="T4673" t="s">
        <v>588</v>
      </c>
      <c r="U4673" t="s">
        <v>7677</v>
      </c>
      <c r="V4673" t="s">
        <v>7678</v>
      </c>
      <c r="W4673" t="s">
        <v>588</v>
      </c>
      <c r="X4673" t="str">
        <f t="shared" si="72"/>
        <v>Funcionamiento</v>
      </c>
      <c r="Y4673" t="s">
        <v>585</v>
      </c>
    </row>
    <row r="4674" spans="1:25" x14ac:dyDescent="0.2">
      <c r="A4674" t="s">
        <v>7109</v>
      </c>
      <c r="B4674" t="s">
        <v>3276</v>
      </c>
      <c r="C4674" t="s">
        <v>7675</v>
      </c>
      <c r="D4674" t="s">
        <v>583</v>
      </c>
      <c r="E4674" t="s">
        <v>584</v>
      </c>
      <c r="F4674" t="s">
        <v>3144</v>
      </c>
      <c r="G4674" t="s">
        <v>585</v>
      </c>
      <c r="H4674" t="s">
        <v>176</v>
      </c>
      <c r="I4674" t="s">
        <v>130</v>
      </c>
      <c r="J4674" t="s">
        <v>37</v>
      </c>
      <c r="K4674" t="s">
        <v>586</v>
      </c>
      <c r="L4674" t="s">
        <v>39</v>
      </c>
      <c r="M4674">
        <v>31264400</v>
      </c>
      <c r="N4674">
        <v>0</v>
      </c>
      <c r="O4674">
        <v>31264400</v>
      </c>
      <c r="P4674">
        <v>0</v>
      </c>
      <c r="Q4674" t="s">
        <v>3012</v>
      </c>
      <c r="R4674" t="s">
        <v>5013</v>
      </c>
      <c r="S4674" t="s">
        <v>7676</v>
      </c>
      <c r="T4674" t="s">
        <v>588</v>
      </c>
      <c r="U4674" t="s">
        <v>7677</v>
      </c>
      <c r="V4674" t="s">
        <v>7678</v>
      </c>
      <c r="W4674" t="s">
        <v>588</v>
      </c>
      <c r="X4674" t="str">
        <f t="shared" ref="X4674:X4737" si="73">IF(LEFT(H4674,1)="C","Inversión","Funcionamiento")</f>
        <v>Funcionamiento</v>
      </c>
      <c r="Y4674" t="s">
        <v>585</v>
      </c>
    </row>
    <row r="4675" spans="1:25" x14ac:dyDescent="0.2">
      <c r="A4675" t="s">
        <v>7109</v>
      </c>
      <c r="B4675" t="s">
        <v>3276</v>
      </c>
      <c r="C4675" t="s">
        <v>7675</v>
      </c>
      <c r="D4675" t="s">
        <v>583</v>
      </c>
      <c r="E4675" t="s">
        <v>584</v>
      </c>
      <c r="F4675" t="s">
        <v>3144</v>
      </c>
      <c r="G4675" t="s">
        <v>585</v>
      </c>
      <c r="H4675" t="s">
        <v>174</v>
      </c>
      <c r="I4675" t="s">
        <v>128</v>
      </c>
      <c r="J4675" t="s">
        <v>37</v>
      </c>
      <c r="K4675" t="s">
        <v>586</v>
      </c>
      <c r="L4675" t="s">
        <v>39</v>
      </c>
      <c r="M4675">
        <v>41682800</v>
      </c>
      <c r="N4675">
        <v>0</v>
      </c>
      <c r="O4675">
        <v>41682800</v>
      </c>
      <c r="P4675">
        <v>0</v>
      </c>
      <c r="Q4675" t="s">
        <v>3012</v>
      </c>
      <c r="R4675" t="s">
        <v>5013</v>
      </c>
      <c r="S4675" t="s">
        <v>7676</v>
      </c>
      <c r="T4675" t="s">
        <v>588</v>
      </c>
      <c r="U4675" t="s">
        <v>7677</v>
      </c>
      <c r="V4675" t="s">
        <v>7678</v>
      </c>
      <c r="W4675" t="s">
        <v>588</v>
      </c>
      <c r="X4675" t="str">
        <f t="shared" si="73"/>
        <v>Funcionamiento</v>
      </c>
      <c r="Y4675" t="s">
        <v>585</v>
      </c>
    </row>
    <row r="4676" spans="1:25" x14ac:dyDescent="0.2">
      <c r="A4676" t="s">
        <v>7109</v>
      </c>
      <c r="B4676" t="s">
        <v>3276</v>
      </c>
      <c r="C4676" t="s">
        <v>7675</v>
      </c>
      <c r="D4676" t="s">
        <v>583</v>
      </c>
      <c r="E4676" t="s">
        <v>584</v>
      </c>
      <c r="F4676" t="s">
        <v>3144</v>
      </c>
      <c r="G4676" t="s">
        <v>585</v>
      </c>
      <c r="H4676" t="s">
        <v>177</v>
      </c>
      <c r="I4676" t="s">
        <v>131</v>
      </c>
      <c r="J4676" t="s">
        <v>37</v>
      </c>
      <c r="K4676" t="s">
        <v>586</v>
      </c>
      <c r="L4676" t="s">
        <v>39</v>
      </c>
      <c r="M4676">
        <v>20846200</v>
      </c>
      <c r="N4676">
        <v>0</v>
      </c>
      <c r="O4676">
        <v>20846200</v>
      </c>
      <c r="P4676">
        <v>0</v>
      </c>
      <c r="Q4676" t="s">
        <v>3012</v>
      </c>
      <c r="R4676" t="s">
        <v>5013</v>
      </c>
      <c r="S4676" t="s">
        <v>7676</v>
      </c>
      <c r="T4676" t="s">
        <v>588</v>
      </c>
      <c r="U4676" t="s">
        <v>7677</v>
      </c>
      <c r="V4676" t="s">
        <v>7678</v>
      </c>
      <c r="W4676" t="s">
        <v>588</v>
      </c>
      <c r="X4676" t="str">
        <f t="shared" si="73"/>
        <v>Funcionamiento</v>
      </c>
      <c r="Y4676" t="s">
        <v>585</v>
      </c>
    </row>
    <row r="4677" spans="1:25" x14ac:dyDescent="0.2">
      <c r="A4677" t="s">
        <v>7679</v>
      </c>
      <c r="B4677" t="s">
        <v>3283</v>
      </c>
      <c r="C4677" t="s">
        <v>7680</v>
      </c>
      <c r="D4677" t="s">
        <v>583</v>
      </c>
      <c r="E4677" t="s">
        <v>584</v>
      </c>
      <c r="F4677" t="s">
        <v>3740</v>
      </c>
      <c r="G4677" t="s">
        <v>629</v>
      </c>
      <c r="H4677" t="s">
        <v>366</v>
      </c>
      <c r="I4677" t="s">
        <v>507</v>
      </c>
      <c r="J4677" t="s">
        <v>37</v>
      </c>
      <c r="K4677" t="s">
        <v>586</v>
      </c>
      <c r="L4677" t="s">
        <v>39</v>
      </c>
      <c r="M4677">
        <v>1770485</v>
      </c>
      <c r="N4677">
        <v>-25000</v>
      </c>
      <c r="O4677">
        <v>1745485</v>
      </c>
      <c r="P4677">
        <v>0</v>
      </c>
      <c r="Q4677" t="s">
        <v>7681</v>
      </c>
      <c r="R4677" t="s">
        <v>7682</v>
      </c>
      <c r="S4677" t="s">
        <v>7683</v>
      </c>
      <c r="T4677" t="s">
        <v>7684</v>
      </c>
      <c r="U4677" t="s">
        <v>7685</v>
      </c>
      <c r="V4677" t="s">
        <v>7686</v>
      </c>
      <c r="W4677" t="s">
        <v>5878</v>
      </c>
      <c r="X4677" t="str">
        <f t="shared" si="73"/>
        <v>Inversión</v>
      </c>
      <c r="Y4677" t="s">
        <v>629</v>
      </c>
    </row>
    <row r="4678" spans="1:25" x14ac:dyDescent="0.2">
      <c r="A4678" t="s">
        <v>3280</v>
      </c>
      <c r="B4678" t="s">
        <v>3965</v>
      </c>
      <c r="C4678" t="s">
        <v>7687</v>
      </c>
      <c r="D4678" t="s">
        <v>583</v>
      </c>
      <c r="E4678" t="s">
        <v>584</v>
      </c>
      <c r="F4678" t="s">
        <v>3144</v>
      </c>
      <c r="G4678" t="s">
        <v>585</v>
      </c>
      <c r="H4678" t="s">
        <v>435</v>
      </c>
      <c r="I4678" t="s">
        <v>481</v>
      </c>
      <c r="J4678" t="s">
        <v>37</v>
      </c>
      <c r="K4678" t="s">
        <v>586</v>
      </c>
      <c r="L4678" t="s">
        <v>39</v>
      </c>
      <c r="M4678">
        <v>8568291</v>
      </c>
      <c r="N4678">
        <v>-1428048</v>
      </c>
      <c r="O4678">
        <v>7140243</v>
      </c>
      <c r="P4678">
        <v>0</v>
      </c>
      <c r="Q4678" t="s">
        <v>3013</v>
      </c>
      <c r="R4678" t="s">
        <v>7688</v>
      </c>
      <c r="S4678" t="s">
        <v>8035</v>
      </c>
      <c r="T4678" t="s">
        <v>9951</v>
      </c>
      <c r="U4678" t="s">
        <v>11943</v>
      </c>
      <c r="V4678" t="s">
        <v>11944</v>
      </c>
      <c r="W4678" t="s">
        <v>588</v>
      </c>
      <c r="X4678" t="str">
        <f t="shared" si="73"/>
        <v>Inversión</v>
      </c>
      <c r="Y4678" t="s">
        <v>585</v>
      </c>
    </row>
    <row r="4679" spans="1:25" x14ac:dyDescent="0.2">
      <c r="A4679" t="s">
        <v>7128</v>
      </c>
      <c r="B4679" t="s">
        <v>4074</v>
      </c>
      <c r="C4679" t="s">
        <v>7689</v>
      </c>
      <c r="D4679" t="s">
        <v>583</v>
      </c>
      <c r="E4679" t="s">
        <v>584</v>
      </c>
      <c r="F4679" t="s">
        <v>5605</v>
      </c>
      <c r="G4679" t="s">
        <v>627</v>
      </c>
      <c r="H4679" t="s">
        <v>429</v>
      </c>
      <c r="I4679" t="s">
        <v>483</v>
      </c>
      <c r="J4679" t="s">
        <v>37</v>
      </c>
      <c r="K4679" t="s">
        <v>586</v>
      </c>
      <c r="L4679" t="s">
        <v>39</v>
      </c>
      <c r="M4679">
        <v>6484183</v>
      </c>
      <c r="N4679">
        <v>0</v>
      </c>
      <c r="O4679">
        <v>6484183</v>
      </c>
      <c r="P4679">
        <v>0</v>
      </c>
      <c r="Q4679" t="s">
        <v>7690</v>
      </c>
      <c r="R4679" t="s">
        <v>7691</v>
      </c>
      <c r="S4679" t="s">
        <v>8036</v>
      </c>
      <c r="T4679" t="s">
        <v>8545</v>
      </c>
      <c r="U4679" t="s">
        <v>11945</v>
      </c>
      <c r="V4679" t="s">
        <v>11946</v>
      </c>
      <c r="W4679" t="s">
        <v>588</v>
      </c>
      <c r="X4679" t="str">
        <f t="shared" si="73"/>
        <v>Inversión</v>
      </c>
      <c r="Y4679" t="s">
        <v>627</v>
      </c>
    </row>
    <row r="4680" spans="1:25" x14ac:dyDescent="0.2">
      <c r="A4680" t="s">
        <v>7122</v>
      </c>
      <c r="B4680" t="s">
        <v>4694</v>
      </c>
      <c r="C4680" t="s">
        <v>7692</v>
      </c>
      <c r="D4680" t="s">
        <v>583</v>
      </c>
      <c r="E4680" t="s">
        <v>584</v>
      </c>
      <c r="F4680" t="s">
        <v>3740</v>
      </c>
      <c r="G4680" t="s">
        <v>629</v>
      </c>
      <c r="H4680" t="s">
        <v>196</v>
      </c>
      <c r="I4680" t="s">
        <v>153</v>
      </c>
      <c r="J4680" t="s">
        <v>37</v>
      </c>
      <c r="K4680" t="s">
        <v>586</v>
      </c>
      <c r="L4680" t="s">
        <v>39</v>
      </c>
      <c r="M4680">
        <v>8061819</v>
      </c>
      <c r="N4680">
        <v>-329703</v>
      </c>
      <c r="O4680">
        <v>7732116</v>
      </c>
      <c r="P4680">
        <v>0</v>
      </c>
      <c r="Q4680" t="s">
        <v>7693</v>
      </c>
      <c r="R4680" t="s">
        <v>6235</v>
      </c>
      <c r="S4680" t="s">
        <v>7694</v>
      </c>
      <c r="T4680" t="s">
        <v>7695</v>
      </c>
      <c r="U4680" t="s">
        <v>7696</v>
      </c>
      <c r="V4680" t="s">
        <v>7697</v>
      </c>
      <c r="W4680" t="s">
        <v>9952</v>
      </c>
      <c r="X4680" t="str">
        <f t="shared" si="73"/>
        <v>Inversión</v>
      </c>
      <c r="Y4680" t="s">
        <v>629</v>
      </c>
    </row>
    <row r="4681" spans="1:25" x14ac:dyDescent="0.2">
      <c r="A4681" t="s">
        <v>7146</v>
      </c>
      <c r="B4681" t="s">
        <v>4694</v>
      </c>
      <c r="C4681" t="s">
        <v>7698</v>
      </c>
      <c r="D4681" t="s">
        <v>583</v>
      </c>
      <c r="E4681" t="s">
        <v>602</v>
      </c>
      <c r="F4681" t="s">
        <v>5604</v>
      </c>
      <c r="G4681" t="s">
        <v>625</v>
      </c>
      <c r="H4681" t="s">
        <v>395</v>
      </c>
      <c r="I4681" t="s">
        <v>506</v>
      </c>
      <c r="J4681" t="s">
        <v>37</v>
      </c>
      <c r="K4681" t="s">
        <v>586</v>
      </c>
      <c r="L4681" t="s">
        <v>39</v>
      </c>
      <c r="M4681">
        <v>6615720</v>
      </c>
      <c r="N4681">
        <v>-6615720</v>
      </c>
      <c r="O4681">
        <v>0</v>
      </c>
      <c r="P4681">
        <v>0</v>
      </c>
      <c r="Q4681" t="s">
        <v>7699</v>
      </c>
      <c r="R4681" t="s">
        <v>7700</v>
      </c>
      <c r="S4681" t="s">
        <v>588</v>
      </c>
      <c r="T4681" t="s">
        <v>588</v>
      </c>
      <c r="U4681" t="s">
        <v>588</v>
      </c>
      <c r="V4681" t="s">
        <v>588</v>
      </c>
      <c r="W4681" t="s">
        <v>588</v>
      </c>
      <c r="X4681" t="str">
        <f t="shared" si="73"/>
        <v>Inversión</v>
      </c>
      <c r="Y4681" t="s">
        <v>625</v>
      </c>
    </row>
    <row r="4682" spans="1:25" x14ac:dyDescent="0.2">
      <c r="A4682" t="s">
        <v>7136</v>
      </c>
      <c r="B4682" t="s">
        <v>4694</v>
      </c>
      <c r="C4682" t="s">
        <v>7701</v>
      </c>
      <c r="D4682" t="s">
        <v>583</v>
      </c>
      <c r="E4682" t="s">
        <v>584</v>
      </c>
      <c r="F4682" t="s">
        <v>5604</v>
      </c>
      <c r="G4682" t="s">
        <v>625</v>
      </c>
      <c r="H4682" t="s">
        <v>399</v>
      </c>
      <c r="I4682" t="s">
        <v>502</v>
      </c>
      <c r="J4682" t="s">
        <v>37</v>
      </c>
      <c r="K4682" t="s">
        <v>586</v>
      </c>
      <c r="L4682" t="s">
        <v>39</v>
      </c>
      <c r="M4682">
        <v>7700000</v>
      </c>
      <c r="N4682">
        <v>-1569600</v>
      </c>
      <c r="O4682">
        <v>6130400</v>
      </c>
      <c r="P4682">
        <v>0</v>
      </c>
      <c r="Q4682" t="s">
        <v>7702</v>
      </c>
      <c r="R4682" t="s">
        <v>7703</v>
      </c>
      <c r="S4682" t="s">
        <v>8546</v>
      </c>
      <c r="T4682" t="s">
        <v>588</v>
      </c>
      <c r="U4682" t="s">
        <v>588</v>
      </c>
      <c r="V4682" t="s">
        <v>588</v>
      </c>
      <c r="W4682" t="s">
        <v>588</v>
      </c>
      <c r="X4682" t="str">
        <f t="shared" si="73"/>
        <v>Inversión</v>
      </c>
      <c r="Y4682" t="s">
        <v>625</v>
      </c>
    </row>
    <row r="4683" spans="1:25" x14ac:dyDescent="0.2">
      <c r="A4683" t="s">
        <v>7131</v>
      </c>
      <c r="B4683" t="s">
        <v>3289</v>
      </c>
      <c r="C4683" t="s">
        <v>7704</v>
      </c>
      <c r="D4683" t="s">
        <v>583</v>
      </c>
      <c r="E4683" t="s">
        <v>584</v>
      </c>
      <c r="F4683" t="s">
        <v>5604</v>
      </c>
      <c r="G4683" t="s">
        <v>625</v>
      </c>
      <c r="H4683" t="s">
        <v>395</v>
      </c>
      <c r="I4683" t="s">
        <v>506</v>
      </c>
      <c r="J4683" t="s">
        <v>37</v>
      </c>
      <c r="K4683" t="s">
        <v>586</v>
      </c>
      <c r="L4683" t="s">
        <v>39</v>
      </c>
      <c r="M4683">
        <v>70062560</v>
      </c>
      <c r="N4683">
        <v>4</v>
      </c>
      <c r="O4683">
        <v>70062564</v>
      </c>
      <c r="P4683">
        <v>0</v>
      </c>
      <c r="Q4683" t="s">
        <v>3014</v>
      </c>
      <c r="R4683" t="s">
        <v>7705</v>
      </c>
      <c r="S4683" t="s">
        <v>7706</v>
      </c>
      <c r="T4683" t="s">
        <v>8037</v>
      </c>
      <c r="U4683" t="s">
        <v>8038</v>
      </c>
      <c r="V4683" t="s">
        <v>8547</v>
      </c>
      <c r="W4683" t="s">
        <v>9953</v>
      </c>
      <c r="X4683" t="str">
        <f t="shared" si="73"/>
        <v>Inversión</v>
      </c>
      <c r="Y4683" t="s">
        <v>625</v>
      </c>
    </row>
    <row r="4684" spans="1:25" x14ac:dyDescent="0.2">
      <c r="A4684" t="s">
        <v>7152</v>
      </c>
      <c r="B4684" t="s">
        <v>3289</v>
      </c>
      <c r="C4684" t="s">
        <v>7707</v>
      </c>
      <c r="D4684" t="s">
        <v>583</v>
      </c>
      <c r="E4684" t="s">
        <v>584</v>
      </c>
      <c r="F4684" t="s">
        <v>3087</v>
      </c>
      <c r="G4684" t="s">
        <v>626</v>
      </c>
      <c r="H4684" t="s">
        <v>197</v>
      </c>
      <c r="I4684" t="s">
        <v>155</v>
      </c>
      <c r="J4684" t="s">
        <v>37</v>
      </c>
      <c r="K4684" t="s">
        <v>709</v>
      </c>
      <c r="L4684" t="s">
        <v>39</v>
      </c>
      <c r="M4684">
        <v>9077856</v>
      </c>
      <c r="N4684">
        <v>-2853041</v>
      </c>
      <c r="O4684">
        <v>6224815</v>
      </c>
      <c r="P4684">
        <v>0</v>
      </c>
      <c r="Q4684" t="s">
        <v>7708</v>
      </c>
      <c r="R4684" t="s">
        <v>5923</v>
      </c>
      <c r="S4684" t="s">
        <v>8548</v>
      </c>
      <c r="T4684" t="s">
        <v>588</v>
      </c>
      <c r="U4684" t="s">
        <v>588</v>
      </c>
      <c r="V4684" t="s">
        <v>588</v>
      </c>
      <c r="W4684" t="s">
        <v>588</v>
      </c>
      <c r="X4684" t="str">
        <f t="shared" si="73"/>
        <v>Inversión</v>
      </c>
      <c r="Y4684" t="s">
        <v>626</v>
      </c>
    </row>
    <row r="4685" spans="1:25" x14ac:dyDescent="0.2">
      <c r="A4685" t="s">
        <v>6890</v>
      </c>
      <c r="B4685" t="s">
        <v>3289</v>
      </c>
      <c r="C4685" t="s">
        <v>7709</v>
      </c>
      <c r="D4685" t="s">
        <v>583</v>
      </c>
      <c r="E4685" t="s">
        <v>584</v>
      </c>
      <c r="F4685" t="s">
        <v>3087</v>
      </c>
      <c r="G4685" t="s">
        <v>626</v>
      </c>
      <c r="H4685" t="s">
        <v>197</v>
      </c>
      <c r="I4685" t="s">
        <v>155</v>
      </c>
      <c r="J4685" t="s">
        <v>37</v>
      </c>
      <c r="K4685" t="s">
        <v>709</v>
      </c>
      <c r="L4685" t="s">
        <v>39</v>
      </c>
      <c r="M4685">
        <v>16910180</v>
      </c>
      <c r="N4685">
        <v>0</v>
      </c>
      <c r="O4685">
        <v>16910180</v>
      </c>
      <c r="P4685">
        <v>8052467</v>
      </c>
      <c r="Q4685" t="s">
        <v>7710</v>
      </c>
      <c r="R4685" t="s">
        <v>7711</v>
      </c>
      <c r="S4685" t="s">
        <v>9954</v>
      </c>
      <c r="T4685" t="s">
        <v>588</v>
      </c>
      <c r="U4685" t="s">
        <v>588</v>
      </c>
      <c r="V4685" t="s">
        <v>588</v>
      </c>
      <c r="W4685" t="s">
        <v>588</v>
      </c>
      <c r="X4685" t="str">
        <f t="shared" si="73"/>
        <v>Inversión</v>
      </c>
      <c r="Y4685" t="s">
        <v>626</v>
      </c>
    </row>
    <row r="4686" spans="1:25" x14ac:dyDescent="0.2">
      <c r="A4686" t="s">
        <v>7712</v>
      </c>
      <c r="B4686" t="s">
        <v>3289</v>
      </c>
      <c r="C4686" t="s">
        <v>7713</v>
      </c>
      <c r="D4686" t="s">
        <v>583</v>
      </c>
      <c r="E4686" t="s">
        <v>644</v>
      </c>
      <c r="F4686" t="s">
        <v>5605</v>
      </c>
      <c r="G4686" t="s">
        <v>627</v>
      </c>
      <c r="H4686" t="s">
        <v>429</v>
      </c>
      <c r="I4686" t="s">
        <v>483</v>
      </c>
      <c r="J4686" t="s">
        <v>37</v>
      </c>
      <c r="K4686" t="s">
        <v>586</v>
      </c>
      <c r="L4686" t="s">
        <v>39</v>
      </c>
      <c r="M4686">
        <v>1854925</v>
      </c>
      <c r="N4686">
        <v>-1854925</v>
      </c>
      <c r="O4686">
        <v>0</v>
      </c>
      <c r="P4686">
        <v>0</v>
      </c>
      <c r="Q4686" t="s">
        <v>7714</v>
      </c>
      <c r="R4686" t="s">
        <v>7715</v>
      </c>
      <c r="S4686" t="s">
        <v>7716</v>
      </c>
      <c r="T4686" t="s">
        <v>7717</v>
      </c>
      <c r="U4686" t="s">
        <v>7718</v>
      </c>
      <c r="V4686" t="s">
        <v>7719</v>
      </c>
      <c r="W4686" t="s">
        <v>588</v>
      </c>
      <c r="X4686" t="str">
        <f t="shared" si="73"/>
        <v>Inversión</v>
      </c>
      <c r="Y4686" t="s">
        <v>627</v>
      </c>
    </row>
    <row r="4687" spans="1:25" x14ac:dyDescent="0.2">
      <c r="A4687" t="s">
        <v>7720</v>
      </c>
      <c r="B4687" t="s">
        <v>3289</v>
      </c>
      <c r="C4687" t="s">
        <v>7721</v>
      </c>
      <c r="D4687" t="s">
        <v>583</v>
      </c>
      <c r="E4687" t="s">
        <v>584</v>
      </c>
      <c r="F4687" t="s">
        <v>5605</v>
      </c>
      <c r="G4687" t="s">
        <v>627</v>
      </c>
      <c r="H4687" t="s">
        <v>429</v>
      </c>
      <c r="I4687" t="s">
        <v>483</v>
      </c>
      <c r="J4687" t="s">
        <v>37</v>
      </c>
      <c r="K4687" t="s">
        <v>586</v>
      </c>
      <c r="L4687" t="s">
        <v>39</v>
      </c>
      <c r="M4687">
        <v>18325915</v>
      </c>
      <c r="N4687">
        <v>0</v>
      </c>
      <c r="O4687">
        <v>18325915</v>
      </c>
      <c r="P4687">
        <v>0</v>
      </c>
      <c r="Q4687" t="s">
        <v>7722</v>
      </c>
      <c r="R4687" t="s">
        <v>7723</v>
      </c>
      <c r="S4687" t="s">
        <v>7724</v>
      </c>
      <c r="T4687" t="s">
        <v>9955</v>
      </c>
      <c r="U4687" t="s">
        <v>9956</v>
      </c>
      <c r="V4687" t="s">
        <v>9957</v>
      </c>
      <c r="W4687" t="s">
        <v>588</v>
      </c>
      <c r="X4687" t="str">
        <f t="shared" si="73"/>
        <v>Inversión</v>
      </c>
      <c r="Y4687" t="s">
        <v>627</v>
      </c>
    </row>
    <row r="4688" spans="1:25" x14ac:dyDescent="0.2">
      <c r="A4688" t="s">
        <v>7197</v>
      </c>
      <c r="B4688" t="s">
        <v>3289</v>
      </c>
      <c r="C4688" t="s">
        <v>7725</v>
      </c>
      <c r="D4688" t="s">
        <v>583</v>
      </c>
      <c r="E4688" t="s">
        <v>584</v>
      </c>
      <c r="F4688" t="s">
        <v>3144</v>
      </c>
      <c r="G4688" t="s">
        <v>585</v>
      </c>
      <c r="H4688" t="s">
        <v>191</v>
      </c>
      <c r="I4688" t="s">
        <v>146</v>
      </c>
      <c r="J4688" t="s">
        <v>48</v>
      </c>
      <c r="K4688" t="s">
        <v>596</v>
      </c>
      <c r="L4688" t="s">
        <v>39</v>
      </c>
      <c r="M4688">
        <v>407319</v>
      </c>
      <c r="N4688">
        <v>0</v>
      </c>
      <c r="O4688">
        <v>407319</v>
      </c>
      <c r="P4688">
        <v>0</v>
      </c>
      <c r="Q4688" t="s">
        <v>7726</v>
      </c>
      <c r="R4688" t="s">
        <v>7727</v>
      </c>
      <c r="S4688" t="s">
        <v>5975</v>
      </c>
      <c r="T4688" t="s">
        <v>7728</v>
      </c>
      <c r="U4688" t="s">
        <v>7729</v>
      </c>
      <c r="V4688" t="s">
        <v>7730</v>
      </c>
      <c r="W4688" t="s">
        <v>588</v>
      </c>
      <c r="X4688" t="str">
        <f t="shared" si="73"/>
        <v>Funcionamiento</v>
      </c>
      <c r="Y4688" t="s">
        <v>585</v>
      </c>
    </row>
    <row r="4689" spans="1:25" x14ac:dyDescent="0.2">
      <c r="A4689" t="s">
        <v>7171</v>
      </c>
      <c r="B4689" t="s">
        <v>3967</v>
      </c>
      <c r="C4689" t="s">
        <v>7731</v>
      </c>
      <c r="D4689" t="s">
        <v>583</v>
      </c>
      <c r="E4689" t="s">
        <v>584</v>
      </c>
      <c r="F4689" t="s">
        <v>3740</v>
      </c>
      <c r="G4689" t="s">
        <v>629</v>
      </c>
      <c r="H4689" t="s">
        <v>366</v>
      </c>
      <c r="I4689" t="s">
        <v>507</v>
      </c>
      <c r="J4689" t="s">
        <v>37</v>
      </c>
      <c r="K4689" t="s">
        <v>586</v>
      </c>
      <c r="L4689" t="s">
        <v>39</v>
      </c>
      <c r="M4689">
        <v>1637791</v>
      </c>
      <c r="N4689">
        <v>0</v>
      </c>
      <c r="O4689">
        <v>1637791</v>
      </c>
      <c r="P4689">
        <v>0</v>
      </c>
      <c r="Q4689" t="s">
        <v>7732</v>
      </c>
      <c r="R4689" t="s">
        <v>7733</v>
      </c>
      <c r="S4689" t="s">
        <v>7734</v>
      </c>
      <c r="T4689" t="s">
        <v>7735</v>
      </c>
      <c r="U4689" t="s">
        <v>7736</v>
      </c>
      <c r="V4689" t="s">
        <v>7737</v>
      </c>
      <c r="W4689" t="s">
        <v>588</v>
      </c>
      <c r="X4689" t="str">
        <f t="shared" si="73"/>
        <v>Inversión</v>
      </c>
      <c r="Y4689" t="s">
        <v>629</v>
      </c>
    </row>
    <row r="4690" spans="1:25" x14ac:dyDescent="0.2">
      <c r="A4690" t="s">
        <v>7192</v>
      </c>
      <c r="B4690" t="s">
        <v>3967</v>
      </c>
      <c r="C4690" t="s">
        <v>7738</v>
      </c>
      <c r="D4690" t="s">
        <v>583</v>
      </c>
      <c r="E4690" t="s">
        <v>584</v>
      </c>
      <c r="F4690" t="s">
        <v>3740</v>
      </c>
      <c r="G4690" t="s">
        <v>629</v>
      </c>
      <c r="H4690" t="s">
        <v>196</v>
      </c>
      <c r="I4690" t="s">
        <v>153</v>
      </c>
      <c r="J4690" t="s">
        <v>37</v>
      </c>
      <c r="K4690" t="s">
        <v>586</v>
      </c>
      <c r="L4690" t="s">
        <v>39</v>
      </c>
      <c r="M4690">
        <v>148436820</v>
      </c>
      <c r="N4690">
        <v>18000000</v>
      </c>
      <c r="O4690">
        <v>166436820</v>
      </c>
      <c r="P4690">
        <v>102821040</v>
      </c>
      <c r="Q4690" t="s">
        <v>7739</v>
      </c>
      <c r="R4690" t="s">
        <v>6782</v>
      </c>
      <c r="S4690" t="s">
        <v>8549</v>
      </c>
      <c r="T4690" t="s">
        <v>11947</v>
      </c>
      <c r="U4690" t="s">
        <v>11948</v>
      </c>
      <c r="V4690" t="s">
        <v>11949</v>
      </c>
      <c r="W4690" t="s">
        <v>588</v>
      </c>
      <c r="X4690" t="str">
        <f t="shared" si="73"/>
        <v>Inversión</v>
      </c>
      <c r="Y4690" t="s">
        <v>629</v>
      </c>
    </row>
    <row r="4691" spans="1:25" x14ac:dyDescent="0.2">
      <c r="A4691" t="s">
        <v>6769</v>
      </c>
      <c r="B4691" t="s">
        <v>3967</v>
      </c>
      <c r="C4691" t="s">
        <v>7740</v>
      </c>
      <c r="D4691" t="s">
        <v>583</v>
      </c>
      <c r="E4691" t="s">
        <v>602</v>
      </c>
      <c r="F4691" t="s">
        <v>3740</v>
      </c>
      <c r="G4691" t="s">
        <v>629</v>
      </c>
      <c r="H4691" t="s">
        <v>196</v>
      </c>
      <c r="I4691" t="s">
        <v>153</v>
      </c>
      <c r="J4691" t="s">
        <v>37</v>
      </c>
      <c r="K4691" t="s">
        <v>586</v>
      </c>
      <c r="L4691" t="s">
        <v>39</v>
      </c>
      <c r="M4691">
        <v>98957880</v>
      </c>
      <c r="N4691">
        <v>-98957880</v>
      </c>
      <c r="O4691">
        <v>0</v>
      </c>
      <c r="P4691">
        <v>0</v>
      </c>
      <c r="Q4691" t="s">
        <v>7741</v>
      </c>
      <c r="R4691" t="s">
        <v>5563</v>
      </c>
      <c r="S4691" t="s">
        <v>588</v>
      </c>
      <c r="T4691" t="s">
        <v>588</v>
      </c>
      <c r="U4691" t="s">
        <v>588</v>
      </c>
      <c r="V4691" t="s">
        <v>588</v>
      </c>
      <c r="W4691" t="s">
        <v>588</v>
      </c>
      <c r="X4691" t="str">
        <f t="shared" si="73"/>
        <v>Inversión</v>
      </c>
      <c r="Y4691" t="s">
        <v>629</v>
      </c>
    </row>
    <row r="4692" spans="1:25" x14ac:dyDescent="0.2">
      <c r="A4692" t="s">
        <v>6778</v>
      </c>
      <c r="B4692" t="s">
        <v>3295</v>
      </c>
      <c r="C4692" t="s">
        <v>7742</v>
      </c>
      <c r="D4692" t="s">
        <v>583</v>
      </c>
      <c r="E4692" t="s">
        <v>584</v>
      </c>
      <c r="F4692" t="s">
        <v>5604</v>
      </c>
      <c r="G4692" t="s">
        <v>625</v>
      </c>
      <c r="H4692" t="s">
        <v>395</v>
      </c>
      <c r="I4692" t="s">
        <v>506</v>
      </c>
      <c r="J4692" t="s">
        <v>37</v>
      </c>
      <c r="K4692" t="s">
        <v>586</v>
      </c>
      <c r="L4692" t="s">
        <v>39</v>
      </c>
      <c r="M4692">
        <v>1741135</v>
      </c>
      <c r="N4692">
        <v>-128307</v>
      </c>
      <c r="O4692">
        <v>1612828</v>
      </c>
      <c r="P4692">
        <v>0</v>
      </c>
      <c r="Q4692" t="s">
        <v>7743</v>
      </c>
      <c r="R4692" t="s">
        <v>7744</v>
      </c>
      <c r="S4692" t="s">
        <v>7745</v>
      </c>
      <c r="T4692" t="s">
        <v>7746</v>
      </c>
      <c r="U4692" t="s">
        <v>7747</v>
      </c>
      <c r="V4692" t="s">
        <v>7748</v>
      </c>
      <c r="W4692" t="s">
        <v>3472</v>
      </c>
      <c r="X4692" t="str">
        <f t="shared" si="73"/>
        <v>Inversión</v>
      </c>
      <c r="Y4692" t="s">
        <v>625</v>
      </c>
    </row>
    <row r="4693" spans="1:25" x14ac:dyDescent="0.2">
      <c r="A4693" t="s">
        <v>7749</v>
      </c>
      <c r="B4693" t="s">
        <v>3295</v>
      </c>
      <c r="C4693" t="s">
        <v>7750</v>
      </c>
      <c r="D4693" t="s">
        <v>583</v>
      </c>
      <c r="E4693" t="s">
        <v>584</v>
      </c>
      <c r="F4693" t="s">
        <v>3740</v>
      </c>
      <c r="G4693" t="s">
        <v>629</v>
      </c>
      <c r="H4693" t="s">
        <v>391</v>
      </c>
      <c r="I4693" t="s">
        <v>511</v>
      </c>
      <c r="J4693" t="s">
        <v>37</v>
      </c>
      <c r="K4693" t="s">
        <v>586</v>
      </c>
      <c r="L4693" t="s">
        <v>39</v>
      </c>
      <c r="M4693">
        <v>11396691</v>
      </c>
      <c r="N4693">
        <v>0</v>
      </c>
      <c r="O4693">
        <v>11396691</v>
      </c>
      <c r="P4693">
        <v>0</v>
      </c>
      <c r="Q4693" t="s">
        <v>7751</v>
      </c>
      <c r="R4693" t="s">
        <v>7752</v>
      </c>
      <c r="S4693" t="s">
        <v>7753</v>
      </c>
      <c r="T4693" t="s">
        <v>7754</v>
      </c>
      <c r="U4693" t="s">
        <v>7755</v>
      </c>
      <c r="V4693" t="s">
        <v>7756</v>
      </c>
      <c r="W4693" t="s">
        <v>5354</v>
      </c>
      <c r="X4693" t="str">
        <f t="shared" si="73"/>
        <v>Inversión</v>
      </c>
      <c r="Y4693" t="s">
        <v>629</v>
      </c>
    </row>
    <row r="4694" spans="1:25" x14ac:dyDescent="0.2">
      <c r="A4694" t="s">
        <v>7181</v>
      </c>
      <c r="B4694" t="s">
        <v>3295</v>
      </c>
      <c r="C4694" t="s">
        <v>7757</v>
      </c>
      <c r="D4694" t="s">
        <v>583</v>
      </c>
      <c r="E4694" t="s">
        <v>584</v>
      </c>
      <c r="F4694" t="s">
        <v>3740</v>
      </c>
      <c r="G4694" t="s">
        <v>629</v>
      </c>
      <c r="H4694" t="s">
        <v>391</v>
      </c>
      <c r="I4694" t="s">
        <v>511</v>
      </c>
      <c r="J4694" t="s">
        <v>37</v>
      </c>
      <c r="K4694" t="s">
        <v>586</v>
      </c>
      <c r="L4694" t="s">
        <v>39</v>
      </c>
      <c r="M4694">
        <v>16683065</v>
      </c>
      <c r="N4694">
        <v>0</v>
      </c>
      <c r="O4694">
        <v>16683065</v>
      </c>
      <c r="P4694">
        <v>0</v>
      </c>
      <c r="Q4694" t="s">
        <v>7758</v>
      </c>
      <c r="R4694" t="s">
        <v>7759</v>
      </c>
      <c r="S4694" t="s">
        <v>7760</v>
      </c>
      <c r="T4694" t="s">
        <v>8039</v>
      </c>
      <c r="U4694" t="s">
        <v>8040</v>
      </c>
      <c r="V4694" t="s">
        <v>8041</v>
      </c>
      <c r="W4694" t="s">
        <v>5827</v>
      </c>
      <c r="X4694" t="str">
        <f t="shared" si="73"/>
        <v>Inversión</v>
      </c>
      <c r="Y4694" t="s">
        <v>629</v>
      </c>
    </row>
    <row r="4695" spans="1:25" x14ac:dyDescent="0.2">
      <c r="A4695" t="s">
        <v>7761</v>
      </c>
      <c r="B4695" t="s">
        <v>3295</v>
      </c>
      <c r="C4695" t="s">
        <v>7762</v>
      </c>
      <c r="D4695" t="s">
        <v>583</v>
      </c>
      <c r="E4695" t="s">
        <v>584</v>
      </c>
      <c r="F4695" t="s">
        <v>3740</v>
      </c>
      <c r="G4695" t="s">
        <v>629</v>
      </c>
      <c r="H4695" t="s">
        <v>391</v>
      </c>
      <c r="I4695" t="s">
        <v>511</v>
      </c>
      <c r="J4695" t="s">
        <v>37</v>
      </c>
      <c r="K4695" t="s">
        <v>586</v>
      </c>
      <c r="L4695" t="s">
        <v>39</v>
      </c>
      <c r="M4695">
        <v>25172448</v>
      </c>
      <c r="N4695">
        <v>0</v>
      </c>
      <c r="O4695">
        <v>25172448</v>
      </c>
      <c r="P4695">
        <v>0</v>
      </c>
      <c r="Q4695" t="s">
        <v>3015</v>
      </c>
      <c r="R4695" t="s">
        <v>7763</v>
      </c>
      <c r="S4695" t="s">
        <v>7764</v>
      </c>
      <c r="T4695" t="s">
        <v>8042</v>
      </c>
      <c r="U4695" t="s">
        <v>8043</v>
      </c>
      <c r="V4695" t="s">
        <v>8044</v>
      </c>
      <c r="W4695" t="s">
        <v>5833</v>
      </c>
      <c r="X4695" t="str">
        <f t="shared" si="73"/>
        <v>Inversión</v>
      </c>
      <c r="Y4695" t="s">
        <v>629</v>
      </c>
    </row>
    <row r="4696" spans="1:25" x14ac:dyDescent="0.2">
      <c r="A4696" t="s">
        <v>7195</v>
      </c>
      <c r="B4696" t="s">
        <v>4916</v>
      </c>
      <c r="C4696" t="s">
        <v>7765</v>
      </c>
      <c r="D4696" t="s">
        <v>583</v>
      </c>
      <c r="E4696" t="s">
        <v>644</v>
      </c>
      <c r="F4696" t="s">
        <v>3740</v>
      </c>
      <c r="G4696" t="s">
        <v>629</v>
      </c>
      <c r="H4696" t="s">
        <v>196</v>
      </c>
      <c r="I4696" t="s">
        <v>153</v>
      </c>
      <c r="J4696" t="s">
        <v>37</v>
      </c>
      <c r="K4696" t="s">
        <v>586</v>
      </c>
      <c r="L4696" t="s">
        <v>39</v>
      </c>
      <c r="M4696">
        <v>17932887</v>
      </c>
      <c r="N4696">
        <v>-17932887</v>
      </c>
      <c r="O4696">
        <v>0</v>
      </c>
      <c r="P4696">
        <v>0</v>
      </c>
      <c r="Q4696" t="s">
        <v>3016</v>
      </c>
      <c r="R4696" t="s">
        <v>5042</v>
      </c>
      <c r="S4696" t="s">
        <v>588</v>
      </c>
      <c r="T4696" t="s">
        <v>588</v>
      </c>
      <c r="U4696" t="s">
        <v>588</v>
      </c>
      <c r="V4696" t="s">
        <v>588</v>
      </c>
      <c r="W4696" t="s">
        <v>588</v>
      </c>
      <c r="X4696" t="str">
        <f t="shared" si="73"/>
        <v>Inversión</v>
      </c>
      <c r="Y4696" t="s">
        <v>629</v>
      </c>
    </row>
    <row r="4697" spans="1:25" x14ac:dyDescent="0.2">
      <c r="A4697" t="s">
        <v>7201</v>
      </c>
      <c r="B4697" t="s">
        <v>3895</v>
      </c>
      <c r="C4697" t="s">
        <v>7766</v>
      </c>
      <c r="D4697" t="s">
        <v>583</v>
      </c>
      <c r="E4697" t="s">
        <v>584</v>
      </c>
      <c r="F4697" t="s">
        <v>3740</v>
      </c>
      <c r="G4697" t="s">
        <v>629</v>
      </c>
      <c r="H4697" t="s">
        <v>391</v>
      </c>
      <c r="I4697" t="s">
        <v>511</v>
      </c>
      <c r="J4697" t="s">
        <v>37</v>
      </c>
      <c r="K4697" t="s">
        <v>586</v>
      </c>
      <c r="L4697" t="s">
        <v>39</v>
      </c>
      <c r="M4697">
        <v>17932887</v>
      </c>
      <c r="N4697">
        <v>0</v>
      </c>
      <c r="O4697">
        <v>17932887</v>
      </c>
      <c r="P4697">
        <v>0</v>
      </c>
      <c r="Q4697" t="s">
        <v>7767</v>
      </c>
      <c r="R4697" t="s">
        <v>7768</v>
      </c>
      <c r="S4697" t="s">
        <v>8045</v>
      </c>
      <c r="T4697" t="s">
        <v>8046</v>
      </c>
      <c r="U4697" t="s">
        <v>8047</v>
      </c>
      <c r="V4697" t="s">
        <v>8048</v>
      </c>
      <c r="W4697" t="s">
        <v>11950</v>
      </c>
      <c r="X4697" t="str">
        <f t="shared" si="73"/>
        <v>Inversión</v>
      </c>
      <c r="Y4697" t="s">
        <v>629</v>
      </c>
    </row>
    <row r="4698" spans="1:25" x14ac:dyDescent="0.2">
      <c r="A4698" t="s">
        <v>6799</v>
      </c>
      <c r="B4698" t="s">
        <v>3895</v>
      </c>
      <c r="C4698" t="s">
        <v>7769</v>
      </c>
      <c r="D4698" t="s">
        <v>583</v>
      </c>
      <c r="E4698" t="s">
        <v>584</v>
      </c>
      <c r="F4698" t="s">
        <v>5604</v>
      </c>
      <c r="G4698" t="s">
        <v>625</v>
      </c>
      <c r="H4698" t="s">
        <v>399</v>
      </c>
      <c r="I4698" t="s">
        <v>502</v>
      </c>
      <c r="J4698" t="s">
        <v>37</v>
      </c>
      <c r="K4698" t="s">
        <v>586</v>
      </c>
      <c r="L4698" t="s">
        <v>39</v>
      </c>
      <c r="M4698">
        <v>3600000</v>
      </c>
      <c r="N4698">
        <v>-252942.87</v>
      </c>
      <c r="O4698">
        <v>3347057.13</v>
      </c>
      <c r="P4698">
        <v>0</v>
      </c>
      <c r="Q4698" t="s">
        <v>949</v>
      </c>
      <c r="R4698" t="s">
        <v>5780</v>
      </c>
      <c r="S4698" t="s">
        <v>8550</v>
      </c>
      <c r="T4698" t="s">
        <v>9958</v>
      </c>
      <c r="U4698" t="s">
        <v>9959</v>
      </c>
      <c r="V4698" t="s">
        <v>9960</v>
      </c>
      <c r="W4698" t="s">
        <v>588</v>
      </c>
      <c r="X4698" t="str">
        <f t="shared" si="73"/>
        <v>Inversión</v>
      </c>
      <c r="Y4698" t="s">
        <v>625</v>
      </c>
    </row>
    <row r="4699" spans="1:25" x14ac:dyDescent="0.2">
      <c r="A4699" t="s">
        <v>5721</v>
      </c>
      <c r="B4699" t="s">
        <v>3895</v>
      </c>
      <c r="C4699" t="s">
        <v>7770</v>
      </c>
      <c r="D4699" t="s">
        <v>583</v>
      </c>
      <c r="E4699" t="s">
        <v>584</v>
      </c>
      <c r="F4699" t="s">
        <v>5604</v>
      </c>
      <c r="G4699" t="s">
        <v>625</v>
      </c>
      <c r="H4699" t="s">
        <v>399</v>
      </c>
      <c r="I4699" t="s">
        <v>502</v>
      </c>
      <c r="J4699" t="s">
        <v>37</v>
      </c>
      <c r="K4699" t="s">
        <v>586</v>
      </c>
      <c r="L4699" t="s">
        <v>39</v>
      </c>
      <c r="M4699">
        <v>170000</v>
      </c>
      <c r="N4699">
        <v>0</v>
      </c>
      <c r="O4699">
        <v>170000</v>
      </c>
      <c r="P4699">
        <v>170000</v>
      </c>
      <c r="Q4699" t="s">
        <v>3017</v>
      </c>
      <c r="R4699" t="s">
        <v>7771</v>
      </c>
      <c r="S4699" t="s">
        <v>8551</v>
      </c>
      <c r="T4699" t="s">
        <v>9961</v>
      </c>
      <c r="U4699" t="s">
        <v>9962</v>
      </c>
      <c r="V4699" t="s">
        <v>9963</v>
      </c>
      <c r="W4699" t="s">
        <v>5881</v>
      </c>
      <c r="X4699" t="str">
        <f t="shared" si="73"/>
        <v>Inversión</v>
      </c>
      <c r="Y4699" t="s">
        <v>625</v>
      </c>
    </row>
    <row r="4700" spans="1:25" x14ac:dyDescent="0.2">
      <c r="A4700" t="s">
        <v>7211</v>
      </c>
      <c r="B4700" t="s">
        <v>7941</v>
      </c>
      <c r="C4700" t="s">
        <v>8049</v>
      </c>
      <c r="D4700" t="s">
        <v>583</v>
      </c>
      <c r="E4700" t="s">
        <v>584</v>
      </c>
      <c r="F4700" t="s">
        <v>3087</v>
      </c>
      <c r="G4700" t="s">
        <v>626</v>
      </c>
      <c r="H4700" t="s">
        <v>197</v>
      </c>
      <c r="I4700" t="s">
        <v>155</v>
      </c>
      <c r="J4700" t="s">
        <v>37</v>
      </c>
      <c r="K4700" t="s">
        <v>709</v>
      </c>
      <c r="L4700" t="s">
        <v>39</v>
      </c>
      <c r="M4700">
        <v>21135865</v>
      </c>
      <c r="N4700">
        <v>-281811</v>
      </c>
      <c r="O4700">
        <v>20854054</v>
      </c>
      <c r="P4700">
        <v>0</v>
      </c>
      <c r="Q4700" t="s">
        <v>8050</v>
      </c>
      <c r="R4700" t="s">
        <v>6567</v>
      </c>
      <c r="S4700" t="s">
        <v>5835</v>
      </c>
      <c r="T4700" t="s">
        <v>9964</v>
      </c>
      <c r="U4700" t="s">
        <v>9965</v>
      </c>
      <c r="V4700" t="s">
        <v>11951</v>
      </c>
      <c r="W4700" t="s">
        <v>588</v>
      </c>
      <c r="X4700" t="str">
        <f t="shared" si="73"/>
        <v>Inversión</v>
      </c>
      <c r="Y4700" t="s">
        <v>626</v>
      </c>
    </row>
    <row r="4701" spans="1:25" x14ac:dyDescent="0.2">
      <c r="A4701" t="s">
        <v>7214</v>
      </c>
      <c r="B4701" t="s">
        <v>7941</v>
      </c>
      <c r="C4701" t="s">
        <v>8051</v>
      </c>
      <c r="D4701" t="s">
        <v>583</v>
      </c>
      <c r="E4701" t="s">
        <v>584</v>
      </c>
      <c r="F4701" t="s">
        <v>3740</v>
      </c>
      <c r="G4701" t="s">
        <v>629</v>
      </c>
      <c r="H4701" t="s">
        <v>196</v>
      </c>
      <c r="I4701" t="s">
        <v>153</v>
      </c>
      <c r="J4701" t="s">
        <v>48</v>
      </c>
      <c r="K4701" t="s">
        <v>596</v>
      </c>
      <c r="L4701" t="s">
        <v>39</v>
      </c>
      <c r="M4701">
        <v>15892500</v>
      </c>
      <c r="N4701">
        <v>0</v>
      </c>
      <c r="O4701">
        <v>15892500</v>
      </c>
      <c r="P4701">
        <v>631625</v>
      </c>
      <c r="Q4701" t="s">
        <v>8052</v>
      </c>
      <c r="R4701" t="s">
        <v>6979</v>
      </c>
      <c r="S4701" t="s">
        <v>9966</v>
      </c>
      <c r="T4701" t="s">
        <v>9967</v>
      </c>
      <c r="U4701" t="s">
        <v>9968</v>
      </c>
      <c r="V4701" t="s">
        <v>9969</v>
      </c>
      <c r="W4701" t="s">
        <v>588</v>
      </c>
      <c r="X4701" t="str">
        <f t="shared" si="73"/>
        <v>Inversión</v>
      </c>
      <c r="Y4701" t="s">
        <v>629</v>
      </c>
    </row>
    <row r="4702" spans="1:25" x14ac:dyDescent="0.2">
      <c r="A4702" t="s">
        <v>7219</v>
      </c>
      <c r="B4702" t="s">
        <v>7930</v>
      </c>
      <c r="C4702" t="s">
        <v>8053</v>
      </c>
      <c r="D4702" t="s">
        <v>583</v>
      </c>
      <c r="E4702" t="s">
        <v>584</v>
      </c>
      <c r="F4702" t="s">
        <v>3087</v>
      </c>
      <c r="G4702" t="s">
        <v>626</v>
      </c>
      <c r="H4702" t="s">
        <v>197</v>
      </c>
      <c r="I4702" t="s">
        <v>155</v>
      </c>
      <c r="J4702" t="s">
        <v>37</v>
      </c>
      <c r="K4702" t="s">
        <v>709</v>
      </c>
      <c r="L4702" t="s">
        <v>39</v>
      </c>
      <c r="M4702">
        <v>6484183</v>
      </c>
      <c r="N4702">
        <v>-86456</v>
      </c>
      <c r="O4702">
        <v>6397727</v>
      </c>
      <c r="P4702">
        <v>0</v>
      </c>
      <c r="Q4702" t="s">
        <v>8054</v>
      </c>
      <c r="R4702" t="s">
        <v>7008</v>
      </c>
      <c r="S4702" t="s">
        <v>8552</v>
      </c>
      <c r="T4702" t="s">
        <v>588</v>
      </c>
      <c r="U4702" t="s">
        <v>588</v>
      </c>
      <c r="V4702" t="s">
        <v>588</v>
      </c>
      <c r="W4702" t="s">
        <v>588</v>
      </c>
      <c r="X4702" t="str">
        <f t="shared" si="73"/>
        <v>Inversión</v>
      </c>
      <c r="Y4702" t="s">
        <v>626</v>
      </c>
    </row>
    <row r="4703" spans="1:25" x14ac:dyDescent="0.2">
      <c r="A4703" t="s">
        <v>7217</v>
      </c>
      <c r="B4703" t="s">
        <v>7930</v>
      </c>
      <c r="C4703" t="s">
        <v>8055</v>
      </c>
      <c r="D4703" t="s">
        <v>583</v>
      </c>
      <c r="E4703" t="s">
        <v>584</v>
      </c>
      <c r="F4703" t="s">
        <v>3087</v>
      </c>
      <c r="G4703" t="s">
        <v>626</v>
      </c>
      <c r="H4703" t="s">
        <v>197</v>
      </c>
      <c r="I4703" t="s">
        <v>155</v>
      </c>
      <c r="J4703" t="s">
        <v>37</v>
      </c>
      <c r="K4703" t="s">
        <v>709</v>
      </c>
      <c r="L4703" t="s">
        <v>39</v>
      </c>
      <c r="M4703">
        <v>48118500</v>
      </c>
      <c r="N4703">
        <v>-641530</v>
      </c>
      <c r="O4703">
        <v>47476970</v>
      </c>
      <c r="P4703">
        <v>0</v>
      </c>
      <c r="Q4703" t="s">
        <v>8056</v>
      </c>
      <c r="R4703" t="s">
        <v>8057</v>
      </c>
      <c r="S4703" t="s">
        <v>9970</v>
      </c>
      <c r="T4703" t="s">
        <v>11952</v>
      </c>
      <c r="U4703" t="s">
        <v>588</v>
      </c>
      <c r="V4703" t="s">
        <v>588</v>
      </c>
      <c r="W4703" t="s">
        <v>588</v>
      </c>
      <c r="X4703" t="str">
        <f t="shared" si="73"/>
        <v>Inversión</v>
      </c>
      <c r="Y4703" t="s">
        <v>626</v>
      </c>
    </row>
    <row r="4704" spans="1:25" x14ac:dyDescent="0.2">
      <c r="A4704" t="s">
        <v>8058</v>
      </c>
      <c r="B4704" t="s">
        <v>7930</v>
      </c>
      <c r="C4704" t="s">
        <v>8059</v>
      </c>
      <c r="D4704" t="s">
        <v>583</v>
      </c>
      <c r="E4704" t="s">
        <v>584</v>
      </c>
      <c r="F4704" t="s">
        <v>3090</v>
      </c>
      <c r="G4704" t="s">
        <v>708</v>
      </c>
      <c r="H4704" t="s">
        <v>198</v>
      </c>
      <c r="I4704" t="s">
        <v>157</v>
      </c>
      <c r="J4704" t="s">
        <v>37</v>
      </c>
      <c r="K4704" t="s">
        <v>709</v>
      </c>
      <c r="L4704" t="s">
        <v>39</v>
      </c>
      <c r="M4704">
        <v>13975225</v>
      </c>
      <c r="N4704">
        <v>-931682</v>
      </c>
      <c r="O4704">
        <v>13043543</v>
      </c>
      <c r="P4704">
        <v>0</v>
      </c>
      <c r="Q4704" t="s">
        <v>8060</v>
      </c>
      <c r="R4704" t="s">
        <v>7097</v>
      </c>
      <c r="S4704" t="s">
        <v>8553</v>
      </c>
      <c r="T4704" t="s">
        <v>11953</v>
      </c>
      <c r="U4704" t="s">
        <v>11954</v>
      </c>
      <c r="V4704" t="s">
        <v>11955</v>
      </c>
      <c r="W4704" t="s">
        <v>588</v>
      </c>
      <c r="X4704" t="str">
        <f t="shared" si="73"/>
        <v>Inversión</v>
      </c>
      <c r="Y4704" t="s">
        <v>708</v>
      </c>
    </row>
    <row r="4705" spans="1:25" x14ac:dyDescent="0.2">
      <c r="A4705" t="s">
        <v>7238</v>
      </c>
      <c r="B4705" t="s">
        <v>7930</v>
      </c>
      <c r="C4705" t="s">
        <v>8061</v>
      </c>
      <c r="D4705" t="s">
        <v>583</v>
      </c>
      <c r="E4705" t="s">
        <v>584</v>
      </c>
      <c r="F4705" t="s">
        <v>3090</v>
      </c>
      <c r="G4705" t="s">
        <v>708</v>
      </c>
      <c r="H4705" t="s">
        <v>198</v>
      </c>
      <c r="I4705" t="s">
        <v>157</v>
      </c>
      <c r="J4705" t="s">
        <v>37</v>
      </c>
      <c r="K4705" t="s">
        <v>709</v>
      </c>
      <c r="L4705" t="s">
        <v>39</v>
      </c>
      <c r="M4705">
        <v>21420728</v>
      </c>
      <c r="N4705">
        <v>0</v>
      </c>
      <c r="O4705">
        <v>21420728</v>
      </c>
      <c r="P4705">
        <v>5236179</v>
      </c>
      <c r="Q4705" t="s">
        <v>8062</v>
      </c>
      <c r="R4705" t="s">
        <v>8063</v>
      </c>
      <c r="S4705" t="s">
        <v>11956</v>
      </c>
      <c r="T4705" t="s">
        <v>11957</v>
      </c>
      <c r="U4705" t="s">
        <v>11958</v>
      </c>
      <c r="V4705" t="s">
        <v>11959</v>
      </c>
      <c r="W4705" t="s">
        <v>588</v>
      </c>
      <c r="X4705" t="str">
        <f t="shared" si="73"/>
        <v>Inversión</v>
      </c>
      <c r="Y4705" t="s">
        <v>708</v>
      </c>
    </row>
    <row r="4706" spans="1:25" x14ac:dyDescent="0.2">
      <c r="A4706" t="s">
        <v>7233</v>
      </c>
      <c r="B4706" t="s">
        <v>7930</v>
      </c>
      <c r="C4706" t="s">
        <v>8064</v>
      </c>
      <c r="D4706" t="s">
        <v>583</v>
      </c>
      <c r="E4706" t="s">
        <v>584</v>
      </c>
      <c r="F4706" t="s">
        <v>3090</v>
      </c>
      <c r="G4706" t="s">
        <v>708</v>
      </c>
      <c r="H4706" t="s">
        <v>198</v>
      </c>
      <c r="I4706" t="s">
        <v>157</v>
      </c>
      <c r="J4706" t="s">
        <v>37</v>
      </c>
      <c r="K4706" t="s">
        <v>709</v>
      </c>
      <c r="L4706" t="s">
        <v>39</v>
      </c>
      <c r="M4706">
        <v>54977745</v>
      </c>
      <c r="N4706">
        <v>-20280679</v>
      </c>
      <c r="O4706">
        <v>34697066</v>
      </c>
      <c r="P4706">
        <v>10262512</v>
      </c>
      <c r="Q4706" t="s">
        <v>8065</v>
      </c>
      <c r="R4706" t="s">
        <v>6972</v>
      </c>
      <c r="S4706" t="s">
        <v>11960</v>
      </c>
      <c r="T4706" t="s">
        <v>588</v>
      </c>
      <c r="U4706" t="s">
        <v>588</v>
      </c>
      <c r="V4706" t="s">
        <v>588</v>
      </c>
      <c r="W4706" t="s">
        <v>588</v>
      </c>
      <c r="X4706" t="str">
        <f t="shared" si="73"/>
        <v>Inversión</v>
      </c>
      <c r="Y4706" t="s">
        <v>708</v>
      </c>
    </row>
    <row r="4707" spans="1:25" x14ac:dyDescent="0.2">
      <c r="A4707" t="s">
        <v>6910</v>
      </c>
      <c r="B4707" t="s">
        <v>7930</v>
      </c>
      <c r="C4707" t="s">
        <v>8066</v>
      </c>
      <c r="D4707" t="s">
        <v>583</v>
      </c>
      <c r="E4707" t="s">
        <v>584</v>
      </c>
      <c r="F4707" t="s">
        <v>3144</v>
      </c>
      <c r="G4707" t="s">
        <v>585</v>
      </c>
      <c r="H4707" t="s">
        <v>608</v>
      </c>
      <c r="I4707" t="s">
        <v>609</v>
      </c>
      <c r="J4707" t="s">
        <v>37</v>
      </c>
      <c r="K4707" t="s">
        <v>586</v>
      </c>
      <c r="L4707" t="s">
        <v>39</v>
      </c>
      <c r="M4707">
        <v>549505</v>
      </c>
      <c r="N4707">
        <v>549505</v>
      </c>
      <c r="O4707">
        <v>1099010</v>
      </c>
      <c r="P4707">
        <v>549505</v>
      </c>
      <c r="Q4707" t="s">
        <v>8067</v>
      </c>
      <c r="R4707" t="s">
        <v>4885</v>
      </c>
      <c r="S4707" t="s">
        <v>8068</v>
      </c>
      <c r="T4707" t="s">
        <v>8069</v>
      </c>
      <c r="U4707" t="s">
        <v>8070</v>
      </c>
      <c r="V4707" t="s">
        <v>8071</v>
      </c>
      <c r="W4707" t="s">
        <v>588</v>
      </c>
      <c r="X4707" t="str">
        <f t="shared" si="73"/>
        <v>Funcionamiento</v>
      </c>
      <c r="Y4707" t="s">
        <v>585</v>
      </c>
    </row>
    <row r="4708" spans="1:25" x14ac:dyDescent="0.2">
      <c r="A4708" t="s">
        <v>5749</v>
      </c>
      <c r="B4708" t="s">
        <v>7930</v>
      </c>
      <c r="C4708" t="s">
        <v>8072</v>
      </c>
      <c r="D4708" t="s">
        <v>583</v>
      </c>
      <c r="E4708" t="s">
        <v>602</v>
      </c>
      <c r="F4708" t="s">
        <v>3144</v>
      </c>
      <c r="G4708" t="s">
        <v>585</v>
      </c>
      <c r="H4708" t="s">
        <v>438</v>
      </c>
      <c r="I4708" t="s">
        <v>508</v>
      </c>
      <c r="J4708" t="s">
        <v>37</v>
      </c>
      <c r="K4708" t="s">
        <v>586</v>
      </c>
      <c r="L4708" t="s">
        <v>39</v>
      </c>
      <c r="M4708">
        <v>300000</v>
      </c>
      <c r="N4708">
        <v>-300000</v>
      </c>
      <c r="O4708">
        <v>0</v>
      </c>
      <c r="P4708">
        <v>0</v>
      </c>
      <c r="Q4708" t="s">
        <v>8073</v>
      </c>
      <c r="R4708" t="s">
        <v>7053</v>
      </c>
      <c r="S4708" t="s">
        <v>588</v>
      </c>
      <c r="T4708" t="s">
        <v>588</v>
      </c>
      <c r="U4708" t="s">
        <v>588</v>
      </c>
      <c r="V4708" t="s">
        <v>588</v>
      </c>
      <c r="W4708" t="s">
        <v>588</v>
      </c>
      <c r="X4708" t="str">
        <f t="shared" si="73"/>
        <v>Inversión</v>
      </c>
      <c r="Y4708" t="s">
        <v>585</v>
      </c>
    </row>
    <row r="4709" spans="1:25" x14ac:dyDescent="0.2">
      <c r="A4709" t="s">
        <v>5749</v>
      </c>
      <c r="B4709" t="s">
        <v>7930</v>
      </c>
      <c r="C4709" t="s">
        <v>8072</v>
      </c>
      <c r="D4709" t="s">
        <v>583</v>
      </c>
      <c r="E4709" t="s">
        <v>602</v>
      </c>
      <c r="F4709" t="s">
        <v>3144</v>
      </c>
      <c r="G4709" t="s">
        <v>585</v>
      </c>
      <c r="H4709" t="s">
        <v>594</v>
      </c>
      <c r="I4709" t="s">
        <v>595</v>
      </c>
      <c r="J4709" t="s">
        <v>37</v>
      </c>
      <c r="K4709" t="s">
        <v>586</v>
      </c>
      <c r="L4709" t="s">
        <v>39</v>
      </c>
      <c r="M4709">
        <v>2800000</v>
      </c>
      <c r="N4709">
        <v>-2800000</v>
      </c>
      <c r="O4709">
        <v>0</v>
      </c>
      <c r="P4709">
        <v>0</v>
      </c>
      <c r="Q4709" t="s">
        <v>8073</v>
      </c>
      <c r="R4709" t="s">
        <v>7053</v>
      </c>
      <c r="S4709" t="s">
        <v>588</v>
      </c>
      <c r="T4709" t="s">
        <v>588</v>
      </c>
      <c r="U4709" t="s">
        <v>588</v>
      </c>
      <c r="V4709" t="s">
        <v>588</v>
      </c>
      <c r="W4709" t="s">
        <v>588</v>
      </c>
      <c r="X4709" t="str">
        <f t="shared" si="73"/>
        <v>Funcionamiento</v>
      </c>
      <c r="Y4709" t="s">
        <v>585</v>
      </c>
    </row>
    <row r="4710" spans="1:25" x14ac:dyDescent="0.2">
      <c r="A4710" t="s">
        <v>5749</v>
      </c>
      <c r="B4710" t="s">
        <v>7930</v>
      </c>
      <c r="C4710" t="s">
        <v>8072</v>
      </c>
      <c r="D4710" t="s">
        <v>583</v>
      </c>
      <c r="E4710" t="s">
        <v>602</v>
      </c>
      <c r="F4710" t="s">
        <v>5604</v>
      </c>
      <c r="G4710" t="s">
        <v>625</v>
      </c>
      <c r="H4710" t="s">
        <v>395</v>
      </c>
      <c r="I4710" t="s">
        <v>506</v>
      </c>
      <c r="J4710" t="s">
        <v>37</v>
      </c>
      <c r="K4710" t="s">
        <v>586</v>
      </c>
      <c r="L4710" t="s">
        <v>39</v>
      </c>
      <c r="M4710">
        <v>1400000</v>
      </c>
      <c r="N4710">
        <v>-1400000</v>
      </c>
      <c r="O4710">
        <v>0</v>
      </c>
      <c r="P4710">
        <v>0</v>
      </c>
      <c r="Q4710" t="s">
        <v>8073</v>
      </c>
      <c r="R4710" t="s">
        <v>7053</v>
      </c>
      <c r="S4710" t="s">
        <v>588</v>
      </c>
      <c r="T4710" t="s">
        <v>588</v>
      </c>
      <c r="U4710" t="s">
        <v>588</v>
      </c>
      <c r="V4710" t="s">
        <v>588</v>
      </c>
      <c r="W4710" t="s">
        <v>588</v>
      </c>
      <c r="X4710" t="str">
        <f t="shared" si="73"/>
        <v>Inversión</v>
      </c>
      <c r="Y4710" t="s">
        <v>625</v>
      </c>
    </row>
    <row r="4711" spans="1:25" x14ac:dyDescent="0.2">
      <c r="A4711" t="s">
        <v>5749</v>
      </c>
      <c r="B4711" t="s">
        <v>7930</v>
      </c>
      <c r="C4711" t="s">
        <v>8072</v>
      </c>
      <c r="D4711" t="s">
        <v>583</v>
      </c>
      <c r="E4711" t="s">
        <v>602</v>
      </c>
      <c r="F4711" t="s">
        <v>3087</v>
      </c>
      <c r="G4711" t="s">
        <v>626</v>
      </c>
      <c r="H4711" t="s">
        <v>197</v>
      </c>
      <c r="I4711" t="s">
        <v>155</v>
      </c>
      <c r="J4711" t="s">
        <v>37</v>
      </c>
      <c r="K4711" t="s">
        <v>586</v>
      </c>
      <c r="L4711" t="s">
        <v>39</v>
      </c>
      <c r="M4711">
        <v>3200000</v>
      </c>
      <c r="N4711">
        <v>-3200000</v>
      </c>
      <c r="O4711">
        <v>0</v>
      </c>
      <c r="P4711">
        <v>0</v>
      </c>
      <c r="Q4711" t="s">
        <v>8073</v>
      </c>
      <c r="R4711" t="s">
        <v>7053</v>
      </c>
      <c r="S4711" t="s">
        <v>588</v>
      </c>
      <c r="T4711" t="s">
        <v>588</v>
      </c>
      <c r="U4711" t="s">
        <v>588</v>
      </c>
      <c r="V4711" t="s">
        <v>588</v>
      </c>
      <c r="W4711" t="s">
        <v>588</v>
      </c>
      <c r="X4711" t="str">
        <f t="shared" si="73"/>
        <v>Inversión</v>
      </c>
      <c r="Y4711" t="s">
        <v>626</v>
      </c>
    </row>
    <row r="4712" spans="1:25" x14ac:dyDescent="0.2">
      <c r="A4712" t="s">
        <v>5749</v>
      </c>
      <c r="B4712" t="s">
        <v>7930</v>
      </c>
      <c r="C4712" t="s">
        <v>8072</v>
      </c>
      <c r="D4712" t="s">
        <v>583</v>
      </c>
      <c r="E4712" t="s">
        <v>602</v>
      </c>
      <c r="F4712" t="s">
        <v>5606</v>
      </c>
      <c r="G4712" t="s">
        <v>628</v>
      </c>
      <c r="H4712" t="s">
        <v>459</v>
      </c>
      <c r="I4712" t="s">
        <v>494</v>
      </c>
      <c r="J4712" t="s">
        <v>48</v>
      </c>
      <c r="K4712" t="s">
        <v>596</v>
      </c>
      <c r="L4712" t="s">
        <v>39</v>
      </c>
      <c r="M4712">
        <v>247000</v>
      </c>
      <c r="N4712">
        <v>-247000</v>
      </c>
      <c r="O4712">
        <v>0</v>
      </c>
      <c r="P4712">
        <v>0</v>
      </c>
      <c r="Q4712" t="s">
        <v>8073</v>
      </c>
      <c r="R4712" t="s">
        <v>7053</v>
      </c>
      <c r="S4712" t="s">
        <v>588</v>
      </c>
      <c r="T4712" t="s">
        <v>588</v>
      </c>
      <c r="U4712" t="s">
        <v>588</v>
      </c>
      <c r="V4712" t="s">
        <v>588</v>
      </c>
      <c r="W4712" t="s">
        <v>588</v>
      </c>
      <c r="X4712" t="str">
        <f t="shared" si="73"/>
        <v>Inversión</v>
      </c>
      <c r="Y4712" t="s">
        <v>628</v>
      </c>
    </row>
    <row r="4713" spans="1:25" x14ac:dyDescent="0.2">
      <c r="A4713" t="s">
        <v>5749</v>
      </c>
      <c r="B4713" t="s">
        <v>7930</v>
      </c>
      <c r="C4713" t="s">
        <v>8072</v>
      </c>
      <c r="D4713" t="s">
        <v>583</v>
      </c>
      <c r="E4713" t="s">
        <v>602</v>
      </c>
      <c r="F4713" t="s">
        <v>3144</v>
      </c>
      <c r="G4713" t="s">
        <v>585</v>
      </c>
      <c r="H4713" t="s">
        <v>200</v>
      </c>
      <c r="I4713" t="s">
        <v>161</v>
      </c>
      <c r="J4713" t="s">
        <v>37</v>
      </c>
      <c r="K4713" t="s">
        <v>586</v>
      </c>
      <c r="L4713" t="s">
        <v>39</v>
      </c>
      <c r="M4713">
        <v>200000</v>
      </c>
      <c r="N4713">
        <v>-200000</v>
      </c>
      <c r="O4713">
        <v>0</v>
      </c>
      <c r="P4713">
        <v>0</v>
      </c>
      <c r="Q4713" t="s">
        <v>8073</v>
      </c>
      <c r="R4713" t="s">
        <v>7053</v>
      </c>
      <c r="S4713" t="s">
        <v>588</v>
      </c>
      <c r="T4713" t="s">
        <v>588</v>
      </c>
      <c r="U4713" t="s">
        <v>588</v>
      </c>
      <c r="V4713" t="s">
        <v>588</v>
      </c>
      <c r="W4713" t="s">
        <v>588</v>
      </c>
      <c r="X4713" t="str">
        <f t="shared" si="73"/>
        <v>Inversión</v>
      </c>
      <c r="Y4713" t="s">
        <v>585</v>
      </c>
    </row>
    <row r="4714" spans="1:25" x14ac:dyDescent="0.2">
      <c r="A4714" t="s">
        <v>5749</v>
      </c>
      <c r="B4714" t="s">
        <v>7930</v>
      </c>
      <c r="C4714" t="s">
        <v>8072</v>
      </c>
      <c r="D4714" t="s">
        <v>583</v>
      </c>
      <c r="E4714" t="s">
        <v>602</v>
      </c>
      <c r="F4714" t="s">
        <v>5605</v>
      </c>
      <c r="G4714" t="s">
        <v>627</v>
      </c>
      <c r="H4714" t="s">
        <v>429</v>
      </c>
      <c r="I4714" t="s">
        <v>483</v>
      </c>
      <c r="J4714" t="s">
        <v>37</v>
      </c>
      <c r="K4714" t="s">
        <v>586</v>
      </c>
      <c r="L4714" t="s">
        <v>39</v>
      </c>
      <c r="M4714">
        <v>274000</v>
      </c>
      <c r="N4714">
        <v>-274000</v>
      </c>
      <c r="O4714">
        <v>0</v>
      </c>
      <c r="P4714">
        <v>0</v>
      </c>
      <c r="Q4714" t="s">
        <v>8073</v>
      </c>
      <c r="R4714" t="s">
        <v>7053</v>
      </c>
      <c r="S4714" t="s">
        <v>588</v>
      </c>
      <c r="T4714" t="s">
        <v>588</v>
      </c>
      <c r="U4714" t="s">
        <v>588</v>
      </c>
      <c r="V4714" t="s">
        <v>588</v>
      </c>
      <c r="W4714" t="s">
        <v>588</v>
      </c>
      <c r="X4714" t="str">
        <f t="shared" si="73"/>
        <v>Inversión</v>
      </c>
      <c r="Y4714" t="s">
        <v>627</v>
      </c>
    </row>
    <row r="4715" spans="1:25" x14ac:dyDescent="0.2">
      <c r="A4715" t="s">
        <v>5749</v>
      </c>
      <c r="B4715" t="s">
        <v>7930</v>
      </c>
      <c r="C4715" t="s">
        <v>8072</v>
      </c>
      <c r="D4715" t="s">
        <v>583</v>
      </c>
      <c r="E4715" t="s">
        <v>602</v>
      </c>
      <c r="F4715" t="s">
        <v>3144</v>
      </c>
      <c r="G4715" t="s">
        <v>585</v>
      </c>
      <c r="H4715" t="s">
        <v>199</v>
      </c>
      <c r="I4715" t="s">
        <v>159</v>
      </c>
      <c r="J4715" t="s">
        <v>37</v>
      </c>
      <c r="K4715" t="s">
        <v>586</v>
      </c>
      <c r="L4715" t="s">
        <v>39</v>
      </c>
      <c r="M4715">
        <v>200000</v>
      </c>
      <c r="N4715">
        <v>-200000</v>
      </c>
      <c r="O4715">
        <v>0</v>
      </c>
      <c r="P4715">
        <v>0</v>
      </c>
      <c r="Q4715" t="s">
        <v>8073</v>
      </c>
      <c r="R4715" t="s">
        <v>7053</v>
      </c>
      <c r="S4715" t="s">
        <v>588</v>
      </c>
      <c r="T4715" t="s">
        <v>588</v>
      </c>
      <c r="U4715" t="s">
        <v>588</v>
      </c>
      <c r="V4715" t="s">
        <v>588</v>
      </c>
      <c r="W4715" t="s">
        <v>588</v>
      </c>
      <c r="X4715" t="str">
        <f t="shared" si="73"/>
        <v>Inversión</v>
      </c>
      <c r="Y4715" t="s">
        <v>585</v>
      </c>
    </row>
    <row r="4716" spans="1:25" x14ac:dyDescent="0.2">
      <c r="A4716" t="s">
        <v>5749</v>
      </c>
      <c r="B4716" t="s">
        <v>7930</v>
      </c>
      <c r="C4716" t="s">
        <v>8072</v>
      </c>
      <c r="D4716" t="s">
        <v>583</v>
      </c>
      <c r="E4716" t="s">
        <v>602</v>
      </c>
      <c r="F4716" t="s">
        <v>3740</v>
      </c>
      <c r="G4716" t="s">
        <v>629</v>
      </c>
      <c r="H4716" t="s">
        <v>383</v>
      </c>
      <c r="I4716" t="s">
        <v>503</v>
      </c>
      <c r="J4716" t="s">
        <v>37</v>
      </c>
      <c r="K4716" t="s">
        <v>586</v>
      </c>
      <c r="L4716" t="s">
        <v>39</v>
      </c>
      <c r="M4716">
        <v>1379000</v>
      </c>
      <c r="N4716">
        <v>-1379000</v>
      </c>
      <c r="O4716">
        <v>0</v>
      </c>
      <c r="P4716">
        <v>0</v>
      </c>
      <c r="Q4716" t="s">
        <v>8073</v>
      </c>
      <c r="R4716" t="s">
        <v>7053</v>
      </c>
      <c r="S4716" t="s">
        <v>588</v>
      </c>
      <c r="T4716" t="s">
        <v>588</v>
      </c>
      <c r="U4716" t="s">
        <v>588</v>
      </c>
      <c r="V4716" t="s">
        <v>588</v>
      </c>
      <c r="W4716" t="s">
        <v>588</v>
      </c>
      <c r="X4716" t="str">
        <f t="shared" si="73"/>
        <v>Inversión</v>
      </c>
      <c r="Y4716" t="s">
        <v>629</v>
      </c>
    </row>
    <row r="4717" spans="1:25" x14ac:dyDescent="0.2">
      <c r="A4717" t="s">
        <v>6712</v>
      </c>
      <c r="B4717" t="s">
        <v>7930</v>
      </c>
      <c r="C4717" t="s">
        <v>8074</v>
      </c>
      <c r="D4717" t="s">
        <v>583</v>
      </c>
      <c r="E4717" t="s">
        <v>602</v>
      </c>
      <c r="F4717" t="s">
        <v>3144</v>
      </c>
      <c r="G4717" t="s">
        <v>585</v>
      </c>
      <c r="H4717" t="s">
        <v>200</v>
      </c>
      <c r="I4717" t="s">
        <v>161</v>
      </c>
      <c r="J4717" t="s">
        <v>37</v>
      </c>
      <c r="K4717" t="s">
        <v>586</v>
      </c>
      <c r="L4717" t="s">
        <v>39</v>
      </c>
      <c r="M4717">
        <v>140000</v>
      </c>
      <c r="N4717">
        <v>-140000</v>
      </c>
      <c r="O4717">
        <v>0</v>
      </c>
      <c r="P4717">
        <v>0</v>
      </c>
      <c r="Q4717" t="s">
        <v>8075</v>
      </c>
      <c r="R4717" t="s">
        <v>8076</v>
      </c>
      <c r="S4717" t="s">
        <v>588</v>
      </c>
      <c r="T4717" t="s">
        <v>588</v>
      </c>
      <c r="U4717" t="s">
        <v>588</v>
      </c>
      <c r="V4717" t="s">
        <v>588</v>
      </c>
      <c r="W4717" t="s">
        <v>588</v>
      </c>
      <c r="X4717" t="str">
        <f t="shared" si="73"/>
        <v>Inversión</v>
      </c>
      <c r="Y4717" t="s">
        <v>585</v>
      </c>
    </row>
    <row r="4718" spans="1:25" x14ac:dyDescent="0.2">
      <c r="A4718" t="s">
        <v>6712</v>
      </c>
      <c r="B4718" t="s">
        <v>7930</v>
      </c>
      <c r="C4718" t="s">
        <v>8074</v>
      </c>
      <c r="D4718" t="s">
        <v>583</v>
      </c>
      <c r="E4718" t="s">
        <v>602</v>
      </c>
      <c r="F4718" t="s">
        <v>5604</v>
      </c>
      <c r="G4718" t="s">
        <v>625</v>
      </c>
      <c r="H4718" t="s">
        <v>395</v>
      </c>
      <c r="I4718" t="s">
        <v>506</v>
      </c>
      <c r="J4718" t="s">
        <v>37</v>
      </c>
      <c r="K4718" t="s">
        <v>586</v>
      </c>
      <c r="L4718" t="s">
        <v>39</v>
      </c>
      <c r="M4718">
        <v>1610000</v>
      </c>
      <c r="N4718">
        <v>-1610000</v>
      </c>
      <c r="O4718">
        <v>0</v>
      </c>
      <c r="P4718">
        <v>0</v>
      </c>
      <c r="Q4718" t="s">
        <v>8075</v>
      </c>
      <c r="R4718" t="s">
        <v>8076</v>
      </c>
      <c r="S4718" t="s">
        <v>588</v>
      </c>
      <c r="T4718" t="s">
        <v>588</v>
      </c>
      <c r="U4718" t="s">
        <v>588</v>
      </c>
      <c r="V4718" t="s">
        <v>588</v>
      </c>
      <c r="W4718" t="s">
        <v>588</v>
      </c>
      <c r="X4718" t="str">
        <f t="shared" si="73"/>
        <v>Inversión</v>
      </c>
      <c r="Y4718" t="s">
        <v>625</v>
      </c>
    </row>
    <row r="4719" spans="1:25" x14ac:dyDescent="0.2">
      <c r="A4719" t="s">
        <v>6712</v>
      </c>
      <c r="B4719" t="s">
        <v>7930</v>
      </c>
      <c r="C4719" t="s">
        <v>8074</v>
      </c>
      <c r="D4719" t="s">
        <v>583</v>
      </c>
      <c r="E4719" t="s">
        <v>602</v>
      </c>
      <c r="F4719" t="s">
        <v>5605</v>
      </c>
      <c r="G4719" t="s">
        <v>627</v>
      </c>
      <c r="H4719" t="s">
        <v>429</v>
      </c>
      <c r="I4719" t="s">
        <v>483</v>
      </c>
      <c r="J4719" t="s">
        <v>37</v>
      </c>
      <c r="K4719" t="s">
        <v>586</v>
      </c>
      <c r="L4719" t="s">
        <v>39</v>
      </c>
      <c r="M4719">
        <v>210000</v>
      </c>
      <c r="N4719">
        <v>-210000</v>
      </c>
      <c r="O4719">
        <v>0</v>
      </c>
      <c r="P4719">
        <v>0</v>
      </c>
      <c r="Q4719" t="s">
        <v>8075</v>
      </c>
      <c r="R4719" t="s">
        <v>8076</v>
      </c>
      <c r="S4719" t="s">
        <v>588</v>
      </c>
      <c r="T4719" t="s">
        <v>588</v>
      </c>
      <c r="U4719" t="s">
        <v>588</v>
      </c>
      <c r="V4719" t="s">
        <v>588</v>
      </c>
      <c r="W4719" t="s">
        <v>588</v>
      </c>
      <c r="X4719" t="str">
        <f t="shared" si="73"/>
        <v>Inversión</v>
      </c>
      <c r="Y4719" t="s">
        <v>627</v>
      </c>
    </row>
    <row r="4720" spans="1:25" x14ac:dyDescent="0.2">
      <c r="A4720" t="s">
        <v>6712</v>
      </c>
      <c r="B4720" t="s">
        <v>7930</v>
      </c>
      <c r="C4720" t="s">
        <v>8074</v>
      </c>
      <c r="D4720" t="s">
        <v>583</v>
      </c>
      <c r="E4720" t="s">
        <v>602</v>
      </c>
      <c r="F4720" t="s">
        <v>3740</v>
      </c>
      <c r="G4720" t="s">
        <v>629</v>
      </c>
      <c r="H4720" t="s">
        <v>383</v>
      </c>
      <c r="I4720" t="s">
        <v>503</v>
      </c>
      <c r="J4720" t="s">
        <v>37</v>
      </c>
      <c r="K4720" t="s">
        <v>586</v>
      </c>
      <c r="L4720" t="s">
        <v>39</v>
      </c>
      <c r="M4720">
        <v>1610000</v>
      </c>
      <c r="N4720">
        <v>-1610000</v>
      </c>
      <c r="O4720">
        <v>0</v>
      </c>
      <c r="P4720">
        <v>0</v>
      </c>
      <c r="Q4720" t="s">
        <v>8075</v>
      </c>
      <c r="R4720" t="s">
        <v>8076</v>
      </c>
      <c r="S4720" t="s">
        <v>588</v>
      </c>
      <c r="T4720" t="s">
        <v>588</v>
      </c>
      <c r="U4720" t="s">
        <v>588</v>
      </c>
      <c r="V4720" t="s">
        <v>588</v>
      </c>
      <c r="W4720" t="s">
        <v>588</v>
      </c>
      <c r="X4720" t="str">
        <f t="shared" si="73"/>
        <v>Inversión</v>
      </c>
      <c r="Y4720" t="s">
        <v>629</v>
      </c>
    </row>
    <row r="4721" spans="1:25" x14ac:dyDescent="0.2">
      <c r="A4721" t="s">
        <v>6712</v>
      </c>
      <c r="B4721" t="s">
        <v>7930</v>
      </c>
      <c r="C4721" t="s">
        <v>8074</v>
      </c>
      <c r="D4721" t="s">
        <v>583</v>
      </c>
      <c r="E4721" t="s">
        <v>602</v>
      </c>
      <c r="F4721" t="s">
        <v>3144</v>
      </c>
      <c r="G4721" t="s">
        <v>585</v>
      </c>
      <c r="H4721" t="s">
        <v>438</v>
      </c>
      <c r="I4721" t="s">
        <v>508</v>
      </c>
      <c r="J4721" t="s">
        <v>37</v>
      </c>
      <c r="K4721" t="s">
        <v>586</v>
      </c>
      <c r="L4721" t="s">
        <v>39</v>
      </c>
      <c r="M4721">
        <v>280000</v>
      </c>
      <c r="N4721">
        <v>-280000</v>
      </c>
      <c r="O4721">
        <v>0</v>
      </c>
      <c r="P4721">
        <v>0</v>
      </c>
      <c r="Q4721" t="s">
        <v>8075</v>
      </c>
      <c r="R4721" t="s">
        <v>8076</v>
      </c>
      <c r="S4721" t="s">
        <v>588</v>
      </c>
      <c r="T4721" t="s">
        <v>588</v>
      </c>
      <c r="U4721" t="s">
        <v>588</v>
      </c>
      <c r="V4721" t="s">
        <v>588</v>
      </c>
      <c r="W4721" t="s">
        <v>588</v>
      </c>
      <c r="X4721" t="str">
        <f t="shared" si="73"/>
        <v>Inversión</v>
      </c>
      <c r="Y4721" t="s">
        <v>585</v>
      </c>
    </row>
    <row r="4722" spans="1:25" x14ac:dyDescent="0.2">
      <c r="A4722" t="s">
        <v>6712</v>
      </c>
      <c r="B4722" t="s">
        <v>7930</v>
      </c>
      <c r="C4722" t="s">
        <v>8074</v>
      </c>
      <c r="D4722" t="s">
        <v>583</v>
      </c>
      <c r="E4722" t="s">
        <v>602</v>
      </c>
      <c r="F4722" t="s">
        <v>3087</v>
      </c>
      <c r="G4722" t="s">
        <v>626</v>
      </c>
      <c r="H4722" t="s">
        <v>197</v>
      </c>
      <c r="I4722" t="s">
        <v>155</v>
      </c>
      <c r="J4722" t="s">
        <v>37</v>
      </c>
      <c r="K4722" t="s">
        <v>586</v>
      </c>
      <c r="L4722" t="s">
        <v>39</v>
      </c>
      <c r="M4722">
        <v>2450000</v>
      </c>
      <c r="N4722">
        <v>-2450000</v>
      </c>
      <c r="O4722">
        <v>0</v>
      </c>
      <c r="P4722">
        <v>0</v>
      </c>
      <c r="Q4722" t="s">
        <v>8075</v>
      </c>
      <c r="R4722" t="s">
        <v>8076</v>
      </c>
      <c r="S4722" t="s">
        <v>588</v>
      </c>
      <c r="T4722" t="s">
        <v>588</v>
      </c>
      <c r="U4722" t="s">
        <v>588</v>
      </c>
      <c r="V4722" t="s">
        <v>588</v>
      </c>
      <c r="W4722" t="s">
        <v>588</v>
      </c>
      <c r="X4722" t="str">
        <f t="shared" si="73"/>
        <v>Inversión</v>
      </c>
      <c r="Y4722" t="s">
        <v>626</v>
      </c>
    </row>
    <row r="4723" spans="1:25" x14ac:dyDescent="0.2">
      <c r="A4723" t="s">
        <v>6712</v>
      </c>
      <c r="B4723" t="s">
        <v>7930</v>
      </c>
      <c r="C4723" t="s">
        <v>8074</v>
      </c>
      <c r="D4723" t="s">
        <v>583</v>
      </c>
      <c r="E4723" t="s">
        <v>602</v>
      </c>
      <c r="F4723" t="s">
        <v>5606</v>
      </c>
      <c r="G4723" t="s">
        <v>628</v>
      </c>
      <c r="H4723" t="s">
        <v>459</v>
      </c>
      <c r="I4723" t="s">
        <v>494</v>
      </c>
      <c r="J4723" t="s">
        <v>48</v>
      </c>
      <c r="K4723" t="s">
        <v>596</v>
      </c>
      <c r="L4723" t="s">
        <v>39</v>
      </c>
      <c r="M4723">
        <v>210000</v>
      </c>
      <c r="N4723">
        <v>-210000</v>
      </c>
      <c r="O4723">
        <v>0</v>
      </c>
      <c r="P4723">
        <v>0</v>
      </c>
      <c r="Q4723" t="s">
        <v>8075</v>
      </c>
      <c r="R4723" t="s">
        <v>8076</v>
      </c>
      <c r="S4723" t="s">
        <v>588</v>
      </c>
      <c r="T4723" t="s">
        <v>588</v>
      </c>
      <c r="U4723" t="s">
        <v>588</v>
      </c>
      <c r="V4723" t="s">
        <v>588</v>
      </c>
      <c r="W4723" t="s">
        <v>588</v>
      </c>
      <c r="X4723" t="str">
        <f t="shared" si="73"/>
        <v>Inversión</v>
      </c>
      <c r="Y4723" t="s">
        <v>628</v>
      </c>
    </row>
    <row r="4724" spans="1:25" x14ac:dyDescent="0.2">
      <c r="A4724" t="s">
        <v>6712</v>
      </c>
      <c r="B4724" t="s">
        <v>7930</v>
      </c>
      <c r="C4724" t="s">
        <v>8074</v>
      </c>
      <c r="D4724" t="s">
        <v>583</v>
      </c>
      <c r="E4724" t="s">
        <v>602</v>
      </c>
      <c r="F4724" t="s">
        <v>3144</v>
      </c>
      <c r="G4724" t="s">
        <v>585</v>
      </c>
      <c r="H4724" t="s">
        <v>184</v>
      </c>
      <c r="I4724" t="s">
        <v>138</v>
      </c>
      <c r="J4724" t="s">
        <v>37</v>
      </c>
      <c r="K4724" t="s">
        <v>586</v>
      </c>
      <c r="L4724" t="s">
        <v>39</v>
      </c>
      <c r="M4724">
        <v>490000</v>
      </c>
      <c r="N4724">
        <v>-490000</v>
      </c>
      <c r="O4724">
        <v>0</v>
      </c>
      <c r="P4724">
        <v>0</v>
      </c>
      <c r="Q4724" t="s">
        <v>8075</v>
      </c>
      <c r="R4724" t="s">
        <v>8076</v>
      </c>
      <c r="S4724" t="s">
        <v>588</v>
      </c>
      <c r="T4724" t="s">
        <v>588</v>
      </c>
      <c r="U4724" t="s">
        <v>588</v>
      </c>
      <c r="V4724" t="s">
        <v>588</v>
      </c>
      <c r="W4724" t="s">
        <v>588</v>
      </c>
      <c r="X4724" t="str">
        <f t="shared" si="73"/>
        <v>Funcionamiento</v>
      </c>
      <c r="Y4724" t="s">
        <v>585</v>
      </c>
    </row>
    <row r="4725" spans="1:25" x14ac:dyDescent="0.2">
      <c r="A4725" t="s">
        <v>5632</v>
      </c>
      <c r="B4725" t="s">
        <v>7930</v>
      </c>
      <c r="C4725" t="s">
        <v>8077</v>
      </c>
      <c r="D4725" t="s">
        <v>583</v>
      </c>
      <c r="E4725" t="s">
        <v>584</v>
      </c>
      <c r="F4725" t="s">
        <v>5604</v>
      </c>
      <c r="G4725" t="s">
        <v>625</v>
      </c>
      <c r="H4725" t="s">
        <v>395</v>
      </c>
      <c r="I4725" t="s">
        <v>506</v>
      </c>
      <c r="J4725" t="s">
        <v>37</v>
      </c>
      <c r="K4725" t="s">
        <v>586</v>
      </c>
      <c r="L4725" t="s">
        <v>39</v>
      </c>
      <c r="M4725">
        <v>14780</v>
      </c>
      <c r="N4725">
        <v>0</v>
      </c>
      <c r="O4725">
        <v>14780</v>
      </c>
      <c r="P4725">
        <v>0</v>
      </c>
      <c r="Q4725" t="s">
        <v>8078</v>
      </c>
      <c r="R4725" t="s">
        <v>5901</v>
      </c>
      <c r="S4725" t="s">
        <v>9971</v>
      </c>
      <c r="T4725" t="s">
        <v>9972</v>
      </c>
      <c r="U4725" t="s">
        <v>11961</v>
      </c>
      <c r="V4725" t="s">
        <v>11962</v>
      </c>
      <c r="W4725" t="s">
        <v>588</v>
      </c>
      <c r="X4725" t="str">
        <f t="shared" si="73"/>
        <v>Inversión</v>
      </c>
      <c r="Y4725" t="s">
        <v>625</v>
      </c>
    </row>
    <row r="4726" spans="1:25" x14ac:dyDescent="0.2">
      <c r="A4726" t="s">
        <v>6700</v>
      </c>
      <c r="B4726" t="s">
        <v>7930</v>
      </c>
      <c r="C4726" t="s">
        <v>8079</v>
      </c>
      <c r="D4726" t="s">
        <v>583</v>
      </c>
      <c r="E4726" t="s">
        <v>584</v>
      </c>
      <c r="F4726" t="s">
        <v>5604</v>
      </c>
      <c r="G4726" t="s">
        <v>625</v>
      </c>
      <c r="H4726" t="s">
        <v>395</v>
      </c>
      <c r="I4726" t="s">
        <v>506</v>
      </c>
      <c r="J4726" t="s">
        <v>48</v>
      </c>
      <c r="K4726" t="s">
        <v>596</v>
      </c>
      <c r="L4726" t="s">
        <v>39</v>
      </c>
      <c r="M4726">
        <v>3183645</v>
      </c>
      <c r="N4726">
        <v>0</v>
      </c>
      <c r="O4726">
        <v>3183645</v>
      </c>
      <c r="P4726">
        <v>0</v>
      </c>
      <c r="Q4726" t="s">
        <v>8078</v>
      </c>
      <c r="R4726" t="s">
        <v>5700</v>
      </c>
      <c r="S4726" t="s">
        <v>9973</v>
      </c>
      <c r="T4726" t="s">
        <v>9974</v>
      </c>
      <c r="U4726" t="s">
        <v>11963</v>
      </c>
      <c r="V4726" t="s">
        <v>11964</v>
      </c>
      <c r="W4726" t="s">
        <v>588</v>
      </c>
      <c r="X4726" t="str">
        <f t="shared" si="73"/>
        <v>Inversión</v>
      </c>
      <c r="Y4726" t="s">
        <v>625</v>
      </c>
    </row>
    <row r="4727" spans="1:25" x14ac:dyDescent="0.2">
      <c r="A4727" t="s">
        <v>5628</v>
      </c>
      <c r="B4727" t="s">
        <v>7930</v>
      </c>
      <c r="C4727" t="s">
        <v>8080</v>
      </c>
      <c r="D4727" t="s">
        <v>583</v>
      </c>
      <c r="E4727" t="s">
        <v>584</v>
      </c>
      <c r="F4727" t="s">
        <v>5604</v>
      </c>
      <c r="G4727" t="s">
        <v>625</v>
      </c>
      <c r="H4727" t="s">
        <v>395</v>
      </c>
      <c r="I4727" t="s">
        <v>506</v>
      </c>
      <c r="J4727" t="s">
        <v>37</v>
      </c>
      <c r="K4727" t="s">
        <v>586</v>
      </c>
      <c r="L4727" t="s">
        <v>39</v>
      </c>
      <c r="M4727">
        <v>2218016</v>
      </c>
      <c r="N4727">
        <v>-494751</v>
      </c>
      <c r="O4727">
        <v>1723265</v>
      </c>
      <c r="P4727">
        <v>0</v>
      </c>
      <c r="Q4727" t="s">
        <v>8081</v>
      </c>
      <c r="R4727" t="s">
        <v>8082</v>
      </c>
      <c r="S4727" t="s">
        <v>8083</v>
      </c>
      <c r="T4727" t="s">
        <v>8084</v>
      </c>
      <c r="U4727" t="s">
        <v>8554</v>
      </c>
      <c r="V4727" t="s">
        <v>8555</v>
      </c>
      <c r="W4727" t="s">
        <v>588</v>
      </c>
      <c r="X4727" t="str">
        <f t="shared" si="73"/>
        <v>Inversión</v>
      </c>
      <c r="Y4727" t="s">
        <v>625</v>
      </c>
    </row>
    <row r="4728" spans="1:25" x14ac:dyDescent="0.2">
      <c r="A4728" t="s">
        <v>5626</v>
      </c>
      <c r="B4728" t="s">
        <v>7930</v>
      </c>
      <c r="C4728" t="s">
        <v>8085</v>
      </c>
      <c r="D4728" t="s">
        <v>583</v>
      </c>
      <c r="E4728" t="s">
        <v>584</v>
      </c>
      <c r="F4728" t="s">
        <v>5604</v>
      </c>
      <c r="G4728" t="s">
        <v>625</v>
      </c>
      <c r="H4728" t="s">
        <v>399</v>
      </c>
      <c r="I4728" t="s">
        <v>502</v>
      </c>
      <c r="J4728" t="s">
        <v>37</v>
      </c>
      <c r="K4728" t="s">
        <v>586</v>
      </c>
      <c r="L4728" t="s">
        <v>39</v>
      </c>
      <c r="M4728">
        <v>12000000</v>
      </c>
      <c r="N4728">
        <v>-442</v>
      </c>
      <c r="O4728">
        <v>11999558</v>
      </c>
      <c r="P4728">
        <v>0</v>
      </c>
      <c r="Q4728" t="s">
        <v>8086</v>
      </c>
      <c r="R4728" t="s">
        <v>8087</v>
      </c>
      <c r="S4728" t="s">
        <v>9975</v>
      </c>
      <c r="T4728" t="s">
        <v>588</v>
      </c>
      <c r="U4728" t="s">
        <v>588</v>
      </c>
      <c r="V4728" t="s">
        <v>588</v>
      </c>
      <c r="W4728" t="s">
        <v>588</v>
      </c>
      <c r="X4728" t="str">
        <f t="shared" si="73"/>
        <v>Inversión</v>
      </c>
      <c r="Y4728" t="s">
        <v>625</v>
      </c>
    </row>
    <row r="4729" spans="1:25" x14ac:dyDescent="0.2">
      <c r="A4729" t="s">
        <v>7261</v>
      </c>
      <c r="B4729" t="s">
        <v>7930</v>
      </c>
      <c r="C4729" t="s">
        <v>8088</v>
      </c>
      <c r="D4729" t="s">
        <v>583</v>
      </c>
      <c r="E4729" t="s">
        <v>584</v>
      </c>
      <c r="F4729" t="s">
        <v>5604</v>
      </c>
      <c r="G4729" t="s">
        <v>625</v>
      </c>
      <c r="H4729" t="s">
        <v>399</v>
      </c>
      <c r="I4729" t="s">
        <v>502</v>
      </c>
      <c r="J4729" t="s">
        <v>37</v>
      </c>
      <c r="K4729" t="s">
        <v>586</v>
      </c>
      <c r="L4729" t="s">
        <v>39</v>
      </c>
      <c r="M4729">
        <v>12000000</v>
      </c>
      <c r="N4729">
        <v>0</v>
      </c>
      <c r="O4729">
        <v>12000000</v>
      </c>
      <c r="P4729">
        <v>0</v>
      </c>
      <c r="Q4729" t="s">
        <v>8089</v>
      </c>
      <c r="R4729" t="s">
        <v>6993</v>
      </c>
      <c r="S4729" t="s">
        <v>9976</v>
      </c>
      <c r="T4729" t="s">
        <v>588</v>
      </c>
      <c r="U4729" t="s">
        <v>588</v>
      </c>
      <c r="V4729" t="s">
        <v>588</v>
      </c>
      <c r="W4729" t="s">
        <v>588</v>
      </c>
      <c r="X4729" t="str">
        <f t="shared" si="73"/>
        <v>Inversión</v>
      </c>
      <c r="Y4729" t="s">
        <v>625</v>
      </c>
    </row>
    <row r="4730" spans="1:25" x14ac:dyDescent="0.2">
      <c r="A4730" t="s">
        <v>7265</v>
      </c>
      <c r="B4730" t="s">
        <v>7930</v>
      </c>
      <c r="C4730" t="s">
        <v>8090</v>
      </c>
      <c r="D4730" t="s">
        <v>583</v>
      </c>
      <c r="E4730" t="s">
        <v>584</v>
      </c>
      <c r="F4730" t="s">
        <v>5604</v>
      </c>
      <c r="G4730" t="s">
        <v>625</v>
      </c>
      <c r="H4730" t="s">
        <v>399</v>
      </c>
      <c r="I4730" t="s">
        <v>502</v>
      </c>
      <c r="J4730" t="s">
        <v>37</v>
      </c>
      <c r="K4730" t="s">
        <v>586</v>
      </c>
      <c r="L4730" t="s">
        <v>39</v>
      </c>
      <c r="M4730">
        <v>25000000</v>
      </c>
      <c r="N4730">
        <v>-129</v>
      </c>
      <c r="O4730">
        <v>24999871</v>
      </c>
      <c r="P4730">
        <v>0</v>
      </c>
      <c r="Q4730" t="s">
        <v>8091</v>
      </c>
      <c r="R4730" t="s">
        <v>8092</v>
      </c>
      <c r="S4730" t="s">
        <v>8556</v>
      </c>
      <c r="T4730" t="s">
        <v>588</v>
      </c>
      <c r="U4730" t="s">
        <v>588</v>
      </c>
      <c r="V4730" t="s">
        <v>588</v>
      </c>
      <c r="W4730" t="s">
        <v>588</v>
      </c>
      <c r="X4730" t="str">
        <f t="shared" si="73"/>
        <v>Inversión</v>
      </c>
      <c r="Y4730" t="s">
        <v>625</v>
      </c>
    </row>
    <row r="4731" spans="1:25" x14ac:dyDescent="0.2">
      <c r="A4731" t="s">
        <v>7251</v>
      </c>
      <c r="B4731" t="s">
        <v>7930</v>
      </c>
      <c r="C4731" t="s">
        <v>8093</v>
      </c>
      <c r="D4731" t="s">
        <v>583</v>
      </c>
      <c r="E4731" t="s">
        <v>584</v>
      </c>
      <c r="F4731" t="s">
        <v>5604</v>
      </c>
      <c r="G4731" t="s">
        <v>625</v>
      </c>
      <c r="H4731" t="s">
        <v>399</v>
      </c>
      <c r="I4731" t="s">
        <v>502</v>
      </c>
      <c r="J4731" t="s">
        <v>37</v>
      </c>
      <c r="K4731" t="s">
        <v>586</v>
      </c>
      <c r="L4731" t="s">
        <v>39</v>
      </c>
      <c r="M4731">
        <v>65000000</v>
      </c>
      <c r="N4731">
        <v>-50488</v>
      </c>
      <c r="O4731">
        <v>64949512</v>
      </c>
      <c r="P4731">
        <v>0</v>
      </c>
      <c r="Q4731" t="s">
        <v>8094</v>
      </c>
      <c r="R4731" t="s">
        <v>8095</v>
      </c>
      <c r="S4731" t="s">
        <v>8557</v>
      </c>
      <c r="T4731" t="s">
        <v>588</v>
      </c>
      <c r="U4731" t="s">
        <v>588</v>
      </c>
      <c r="V4731" t="s">
        <v>588</v>
      </c>
      <c r="W4731" t="s">
        <v>588</v>
      </c>
      <c r="X4731" t="str">
        <f t="shared" si="73"/>
        <v>Inversión</v>
      </c>
      <c r="Y4731" t="s">
        <v>625</v>
      </c>
    </row>
    <row r="4732" spans="1:25" x14ac:dyDescent="0.2">
      <c r="A4732" t="s">
        <v>7269</v>
      </c>
      <c r="B4732" t="s">
        <v>7930</v>
      </c>
      <c r="C4732" t="s">
        <v>8096</v>
      </c>
      <c r="D4732" t="s">
        <v>583</v>
      </c>
      <c r="E4732" t="s">
        <v>584</v>
      </c>
      <c r="F4732" t="s">
        <v>5604</v>
      </c>
      <c r="G4732" t="s">
        <v>625</v>
      </c>
      <c r="H4732" t="s">
        <v>399</v>
      </c>
      <c r="I4732" t="s">
        <v>502</v>
      </c>
      <c r="J4732" t="s">
        <v>37</v>
      </c>
      <c r="K4732" t="s">
        <v>586</v>
      </c>
      <c r="L4732" t="s">
        <v>39</v>
      </c>
      <c r="M4732">
        <v>80000000</v>
      </c>
      <c r="N4732">
        <v>0</v>
      </c>
      <c r="O4732">
        <v>80000000</v>
      </c>
      <c r="P4732">
        <v>0</v>
      </c>
      <c r="Q4732" t="s">
        <v>8097</v>
      </c>
      <c r="R4732" t="s">
        <v>8098</v>
      </c>
      <c r="S4732" t="s">
        <v>9977</v>
      </c>
      <c r="T4732" t="s">
        <v>588</v>
      </c>
      <c r="U4732" t="s">
        <v>588</v>
      </c>
      <c r="V4732" t="s">
        <v>588</v>
      </c>
      <c r="W4732" t="s">
        <v>588</v>
      </c>
      <c r="X4732" t="str">
        <f t="shared" si="73"/>
        <v>Inversión</v>
      </c>
      <c r="Y4732" t="s">
        <v>625</v>
      </c>
    </row>
    <row r="4733" spans="1:25" x14ac:dyDescent="0.2">
      <c r="A4733" t="s">
        <v>7273</v>
      </c>
      <c r="B4733" t="s">
        <v>7930</v>
      </c>
      <c r="C4733" t="s">
        <v>8099</v>
      </c>
      <c r="D4733" t="s">
        <v>583</v>
      </c>
      <c r="E4733" t="s">
        <v>584</v>
      </c>
      <c r="F4733" t="s">
        <v>5604</v>
      </c>
      <c r="G4733" t="s">
        <v>625</v>
      </c>
      <c r="H4733" t="s">
        <v>399</v>
      </c>
      <c r="I4733" t="s">
        <v>502</v>
      </c>
      <c r="J4733" t="s">
        <v>37</v>
      </c>
      <c r="K4733" t="s">
        <v>586</v>
      </c>
      <c r="L4733" t="s">
        <v>39</v>
      </c>
      <c r="M4733">
        <v>3100000</v>
      </c>
      <c r="N4733">
        <v>0</v>
      </c>
      <c r="O4733">
        <v>3100000</v>
      </c>
      <c r="P4733">
        <v>0</v>
      </c>
      <c r="Q4733" t="s">
        <v>8100</v>
      </c>
      <c r="R4733" t="s">
        <v>5655</v>
      </c>
      <c r="S4733" t="s">
        <v>9978</v>
      </c>
      <c r="T4733" t="s">
        <v>588</v>
      </c>
      <c r="U4733" t="s">
        <v>588</v>
      </c>
      <c r="V4733" t="s">
        <v>588</v>
      </c>
      <c r="W4733" t="s">
        <v>588</v>
      </c>
      <c r="X4733" t="str">
        <f t="shared" si="73"/>
        <v>Inversión</v>
      </c>
      <c r="Y4733" t="s">
        <v>625</v>
      </c>
    </row>
    <row r="4734" spans="1:25" x14ac:dyDescent="0.2">
      <c r="A4734" t="s">
        <v>6021</v>
      </c>
      <c r="B4734" t="s">
        <v>7884</v>
      </c>
      <c r="C4734" t="s">
        <v>8101</v>
      </c>
      <c r="D4734" t="s">
        <v>583</v>
      </c>
      <c r="E4734" t="s">
        <v>584</v>
      </c>
      <c r="F4734" t="s">
        <v>3740</v>
      </c>
      <c r="G4734" t="s">
        <v>629</v>
      </c>
      <c r="H4734" t="s">
        <v>391</v>
      </c>
      <c r="I4734" t="s">
        <v>511</v>
      </c>
      <c r="J4734" t="s">
        <v>37</v>
      </c>
      <c r="K4734" t="s">
        <v>586</v>
      </c>
      <c r="L4734" t="s">
        <v>39</v>
      </c>
      <c r="M4734">
        <v>5210239</v>
      </c>
      <c r="N4734">
        <v>-100000</v>
      </c>
      <c r="O4734">
        <v>5110239</v>
      </c>
      <c r="P4734">
        <v>0</v>
      </c>
      <c r="Q4734" t="s">
        <v>8102</v>
      </c>
      <c r="R4734" t="s">
        <v>5861</v>
      </c>
      <c r="S4734" t="s">
        <v>8103</v>
      </c>
      <c r="T4734" t="s">
        <v>8104</v>
      </c>
      <c r="U4734" t="s">
        <v>8105</v>
      </c>
      <c r="V4734" t="s">
        <v>8106</v>
      </c>
      <c r="W4734" t="s">
        <v>9979</v>
      </c>
      <c r="X4734" t="str">
        <f t="shared" si="73"/>
        <v>Inversión</v>
      </c>
      <c r="Y4734" t="s">
        <v>629</v>
      </c>
    </row>
    <row r="4735" spans="1:25" x14ac:dyDescent="0.2">
      <c r="A4735" t="s">
        <v>6764</v>
      </c>
      <c r="B4735" t="s">
        <v>7884</v>
      </c>
      <c r="C4735" t="s">
        <v>8107</v>
      </c>
      <c r="D4735" t="s">
        <v>583</v>
      </c>
      <c r="E4735" t="s">
        <v>584</v>
      </c>
      <c r="F4735" t="s">
        <v>3740</v>
      </c>
      <c r="G4735" t="s">
        <v>629</v>
      </c>
      <c r="H4735" t="s">
        <v>196</v>
      </c>
      <c r="I4735" t="s">
        <v>153</v>
      </c>
      <c r="J4735" t="s">
        <v>37</v>
      </c>
      <c r="K4735" t="s">
        <v>586</v>
      </c>
      <c r="L4735" t="s">
        <v>39</v>
      </c>
      <c r="M4735">
        <v>2577372</v>
      </c>
      <c r="N4735">
        <v>0</v>
      </c>
      <c r="O4735">
        <v>2577372</v>
      </c>
      <c r="P4735">
        <v>0</v>
      </c>
      <c r="Q4735" t="s">
        <v>7191</v>
      </c>
      <c r="R4735" t="s">
        <v>5980</v>
      </c>
      <c r="S4735" t="s">
        <v>8108</v>
      </c>
      <c r="T4735" t="s">
        <v>8109</v>
      </c>
      <c r="U4735" t="s">
        <v>8110</v>
      </c>
      <c r="V4735" t="s">
        <v>8111</v>
      </c>
      <c r="W4735" t="s">
        <v>588</v>
      </c>
      <c r="X4735" t="str">
        <f t="shared" si="73"/>
        <v>Inversión</v>
      </c>
      <c r="Y4735" t="s">
        <v>629</v>
      </c>
    </row>
    <row r="4736" spans="1:25" x14ac:dyDescent="0.2">
      <c r="A4736" t="s">
        <v>7281</v>
      </c>
      <c r="B4736" t="s">
        <v>7884</v>
      </c>
      <c r="C4736" t="s">
        <v>8112</v>
      </c>
      <c r="D4736" t="s">
        <v>583</v>
      </c>
      <c r="E4736" t="s">
        <v>584</v>
      </c>
      <c r="F4736" t="s">
        <v>3740</v>
      </c>
      <c r="G4736" t="s">
        <v>629</v>
      </c>
      <c r="H4736" t="s">
        <v>391</v>
      </c>
      <c r="I4736" t="s">
        <v>511</v>
      </c>
      <c r="J4736" t="s">
        <v>37</v>
      </c>
      <c r="K4736" t="s">
        <v>586</v>
      </c>
      <c r="L4736" t="s">
        <v>39</v>
      </c>
      <c r="M4736">
        <v>1287963</v>
      </c>
      <c r="N4736">
        <v>0</v>
      </c>
      <c r="O4736">
        <v>1287963</v>
      </c>
      <c r="P4736">
        <v>0</v>
      </c>
      <c r="Q4736" t="s">
        <v>8113</v>
      </c>
      <c r="R4736" t="s">
        <v>5684</v>
      </c>
      <c r="S4736" t="s">
        <v>8114</v>
      </c>
      <c r="T4736" t="s">
        <v>8115</v>
      </c>
      <c r="U4736" t="s">
        <v>8116</v>
      </c>
      <c r="V4736" t="s">
        <v>8117</v>
      </c>
      <c r="W4736" t="s">
        <v>588</v>
      </c>
      <c r="X4736" t="str">
        <f t="shared" si="73"/>
        <v>Inversión</v>
      </c>
      <c r="Y4736" t="s">
        <v>629</v>
      </c>
    </row>
    <row r="4737" spans="1:25" x14ac:dyDescent="0.2">
      <c r="A4737" t="s">
        <v>7286</v>
      </c>
      <c r="B4737" t="s">
        <v>7884</v>
      </c>
      <c r="C4737" t="s">
        <v>8118</v>
      </c>
      <c r="D4737" t="s">
        <v>583</v>
      </c>
      <c r="E4737" t="s">
        <v>584</v>
      </c>
      <c r="F4737" t="s">
        <v>3144</v>
      </c>
      <c r="G4737" t="s">
        <v>585</v>
      </c>
      <c r="H4737" t="s">
        <v>594</v>
      </c>
      <c r="I4737" t="s">
        <v>595</v>
      </c>
      <c r="J4737" t="s">
        <v>37</v>
      </c>
      <c r="K4737" t="s">
        <v>586</v>
      </c>
      <c r="L4737" t="s">
        <v>39</v>
      </c>
      <c r="M4737">
        <v>19000000</v>
      </c>
      <c r="N4737">
        <v>-1720000</v>
      </c>
      <c r="O4737">
        <v>17280000</v>
      </c>
      <c r="P4737">
        <v>0</v>
      </c>
      <c r="Q4737" t="s">
        <v>8119</v>
      </c>
      <c r="R4737" t="s">
        <v>5987</v>
      </c>
      <c r="S4737" t="s">
        <v>8120</v>
      </c>
      <c r="T4737" t="s">
        <v>9980</v>
      </c>
      <c r="U4737" t="s">
        <v>11965</v>
      </c>
      <c r="V4737" t="s">
        <v>11966</v>
      </c>
      <c r="W4737" t="s">
        <v>588</v>
      </c>
      <c r="X4737" t="str">
        <f t="shared" si="73"/>
        <v>Funcionamiento</v>
      </c>
      <c r="Y4737" t="s">
        <v>585</v>
      </c>
    </row>
    <row r="4738" spans="1:25" x14ac:dyDescent="0.2">
      <c r="A4738" t="s">
        <v>7299</v>
      </c>
      <c r="B4738" t="s">
        <v>7884</v>
      </c>
      <c r="C4738" t="s">
        <v>8121</v>
      </c>
      <c r="D4738" t="s">
        <v>583</v>
      </c>
      <c r="E4738" t="s">
        <v>584</v>
      </c>
      <c r="F4738" t="s">
        <v>3740</v>
      </c>
      <c r="G4738" t="s">
        <v>629</v>
      </c>
      <c r="H4738" t="s">
        <v>376</v>
      </c>
      <c r="I4738" t="s">
        <v>495</v>
      </c>
      <c r="J4738" t="s">
        <v>37</v>
      </c>
      <c r="K4738" t="s">
        <v>586</v>
      </c>
      <c r="L4738" t="s">
        <v>39</v>
      </c>
      <c r="M4738">
        <v>6990009</v>
      </c>
      <c r="N4738">
        <v>0</v>
      </c>
      <c r="O4738">
        <v>6990009</v>
      </c>
      <c r="P4738">
        <v>0</v>
      </c>
      <c r="Q4738" t="s">
        <v>8122</v>
      </c>
      <c r="R4738" t="s">
        <v>6869</v>
      </c>
      <c r="S4738" t="s">
        <v>8123</v>
      </c>
      <c r="T4738" t="s">
        <v>8124</v>
      </c>
      <c r="U4738" t="s">
        <v>8125</v>
      </c>
      <c r="V4738" t="s">
        <v>8126</v>
      </c>
      <c r="W4738" t="s">
        <v>4780</v>
      </c>
      <c r="X4738" t="str">
        <f t="shared" ref="X4738:X4801" si="74">IF(LEFT(H4738,1)="C","Inversión","Funcionamiento")</f>
        <v>Inversión</v>
      </c>
      <c r="Y4738" t="s">
        <v>629</v>
      </c>
    </row>
    <row r="4739" spans="1:25" x14ac:dyDescent="0.2">
      <c r="A4739" t="s">
        <v>7289</v>
      </c>
      <c r="B4739" t="s">
        <v>7874</v>
      </c>
      <c r="C4739" t="s">
        <v>8127</v>
      </c>
      <c r="D4739" t="s">
        <v>583</v>
      </c>
      <c r="E4739" t="s">
        <v>584</v>
      </c>
      <c r="F4739" t="s">
        <v>5605</v>
      </c>
      <c r="G4739" t="s">
        <v>627</v>
      </c>
      <c r="H4739" t="s">
        <v>429</v>
      </c>
      <c r="I4739" t="s">
        <v>483</v>
      </c>
      <c r="J4739" t="s">
        <v>37</v>
      </c>
      <c r="K4739" t="s">
        <v>586</v>
      </c>
      <c r="L4739" t="s">
        <v>39</v>
      </c>
      <c r="M4739">
        <v>3570000</v>
      </c>
      <c r="N4739">
        <v>0</v>
      </c>
      <c r="O4739">
        <v>3570000</v>
      </c>
      <c r="P4739">
        <v>0</v>
      </c>
      <c r="Q4739" t="s">
        <v>8128</v>
      </c>
      <c r="R4739" t="s">
        <v>8129</v>
      </c>
      <c r="S4739" t="s">
        <v>9981</v>
      </c>
      <c r="T4739" t="s">
        <v>588</v>
      </c>
      <c r="U4739" t="s">
        <v>588</v>
      </c>
      <c r="V4739" t="s">
        <v>588</v>
      </c>
      <c r="W4739" t="s">
        <v>588</v>
      </c>
      <c r="X4739" t="str">
        <f t="shared" si="74"/>
        <v>Inversión</v>
      </c>
      <c r="Y4739" t="s">
        <v>627</v>
      </c>
    </row>
    <row r="4740" spans="1:25" x14ac:dyDescent="0.2">
      <c r="A4740" t="s">
        <v>3293</v>
      </c>
      <c r="B4740" t="s">
        <v>7874</v>
      </c>
      <c r="C4740" t="s">
        <v>8130</v>
      </c>
      <c r="D4740" t="s">
        <v>583</v>
      </c>
      <c r="E4740" t="s">
        <v>584</v>
      </c>
      <c r="F4740" t="s">
        <v>5605</v>
      </c>
      <c r="G4740" t="s">
        <v>627</v>
      </c>
      <c r="H4740" t="s">
        <v>429</v>
      </c>
      <c r="I4740" t="s">
        <v>483</v>
      </c>
      <c r="J4740" t="s">
        <v>37</v>
      </c>
      <c r="K4740" t="s">
        <v>586</v>
      </c>
      <c r="L4740" t="s">
        <v>39</v>
      </c>
      <c r="M4740">
        <v>20000000</v>
      </c>
      <c r="N4740">
        <v>-829171</v>
      </c>
      <c r="O4740">
        <v>19170829</v>
      </c>
      <c r="P4740">
        <v>0</v>
      </c>
      <c r="Q4740" t="s">
        <v>8131</v>
      </c>
      <c r="R4740" t="s">
        <v>8132</v>
      </c>
      <c r="S4740" t="s">
        <v>9982</v>
      </c>
      <c r="T4740" t="s">
        <v>588</v>
      </c>
      <c r="U4740" t="s">
        <v>588</v>
      </c>
      <c r="V4740" t="s">
        <v>588</v>
      </c>
      <c r="W4740" t="s">
        <v>588</v>
      </c>
      <c r="X4740" t="str">
        <f t="shared" si="74"/>
        <v>Inversión</v>
      </c>
      <c r="Y4740" t="s">
        <v>627</v>
      </c>
    </row>
    <row r="4741" spans="1:25" x14ac:dyDescent="0.2">
      <c r="A4741" t="s">
        <v>5630</v>
      </c>
      <c r="B4741" t="s">
        <v>7874</v>
      </c>
      <c r="C4741" t="s">
        <v>7993</v>
      </c>
      <c r="D4741" t="s">
        <v>583</v>
      </c>
      <c r="E4741" t="s">
        <v>584</v>
      </c>
      <c r="F4741" t="s">
        <v>3144</v>
      </c>
      <c r="G4741" t="s">
        <v>585</v>
      </c>
      <c r="H4741" t="s">
        <v>200</v>
      </c>
      <c r="I4741" t="s">
        <v>161</v>
      </c>
      <c r="J4741" t="s">
        <v>37</v>
      </c>
      <c r="K4741" t="s">
        <v>586</v>
      </c>
      <c r="L4741" t="s">
        <v>39</v>
      </c>
      <c r="M4741">
        <v>17066924</v>
      </c>
      <c r="N4741">
        <v>-1386924</v>
      </c>
      <c r="O4741">
        <v>15680000</v>
      </c>
      <c r="P4741">
        <v>0</v>
      </c>
      <c r="Q4741" t="s">
        <v>8133</v>
      </c>
      <c r="R4741" t="s">
        <v>5559</v>
      </c>
      <c r="S4741" t="s">
        <v>9983</v>
      </c>
      <c r="T4741" t="s">
        <v>588</v>
      </c>
      <c r="U4741" t="s">
        <v>588</v>
      </c>
      <c r="V4741" t="s">
        <v>588</v>
      </c>
      <c r="W4741" t="s">
        <v>588</v>
      </c>
      <c r="X4741" t="str">
        <f t="shared" si="74"/>
        <v>Inversión</v>
      </c>
      <c r="Y4741" t="s">
        <v>585</v>
      </c>
    </row>
    <row r="4742" spans="1:25" x14ac:dyDescent="0.2">
      <c r="A4742" t="s">
        <v>8134</v>
      </c>
      <c r="B4742" t="s">
        <v>7874</v>
      </c>
      <c r="C4742" t="s">
        <v>8135</v>
      </c>
      <c r="D4742" t="s">
        <v>583</v>
      </c>
      <c r="E4742" t="s">
        <v>584</v>
      </c>
      <c r="F4742" t="s">
        <v>3087</v>
      </c>
      <c r="G4742" t="s">
        <v>626</v>
      </c>
      <c r="H4742" t="s">
        <v>197</v>
      </c>
      <c r="I4742" t="s">
        <v>155</v>
      </c>
      <c r="J4742" t="s">
        <v>37</v>
      </c>
      <c r="K4742" t="s">
        <v>709</v>
      </c>
      <c r="L4742" t="s">
        <v>39</v>
      </c>
      <c r="M4742">
        <v>12078700</v>
      </c>
      <c r="N4742">
        <v>-4831480</v>
      </c>
      <c r="O4742">
        <v>7247220</v>
      </c>
      <c r="P4742">
        <v>2415740</v>
      </c>
      <c r="Q4742" t="s">
        <v>8136</v>
      </c>
      <c r="R4742" t="s">
        <v>8137</v>
      </c>
      <c r="S4742" t="s">
        <v>11967</v>
      </c>
      <c r="T4742" t="s">
        <v>588</v>
      </c>
      <c r="U4742" t="s">
        <v>588</v>
      </c>
      <c r="V4742" t="s">
        <v>588</v>
      </c>
      <c r="W4742" t="s">
        <v>588</v>
      </c>
      <c r="X4742" t="str">
        <f t="shared" si="74"/>
        <v>Inversión</v>
      </c>
      <c r="Y4742" t="s">
        <v>626</v>
      </c>
    </row>
    <row r="4743" spans="1:25" x14ac:dyDescent="0.2">
      <c r="A4743" t="s">
        <v>7305</v>
      </c>
      <c r="B4743" t="s">
        <v>7874</v>
      </c>
      <c r="C4743" t="s">
        <v>8138</v>
      </c>
      <c r="D4743" t="s">
        <v>583</v>
      </c>
      <c r="E4743" t="s">
        <v>584</v>
      </c>
      <c r="F4743" t="s">
        <v>3087</v>
      </c>
      <c r="G4743" t="s">
        <v>626</v>
      </c>
      <c r="H4743" t="s">
        <v>197</v>
      </c>
      <c r="I4743" t="s">
        <v>155</v>
      </c>
      <c r="J4743" t="s">
        <v>37</v>
      </c>
      <c r="K4743" t="s">
        <v>709</v>
      </c>
      <c r="L4743" t="s">
        <v>39</v>
      </c>
      <c r="M4743">
        <v>63407595</v>
      </c>
      <c r="N4743">
        <v>-55022460</v>
      </c>
      <c r="O4743">
        <v>8385135</v>
      </c>
      <c r="P4743">
        <v>0</v>
      </c>
      <c r="Q4743" t="s">
        <v>8139</v>
      </c>
      <c r="R4743" t="s">
        <v>8140</v>
      </c>
      <c r="S4743" t="s">
        <v>9984</v>
      </c>
      <c r="T4743" t="s">
        <v>588</v>
      </c>
      <c r="U4743" t="s">
        <v>588</v>
      </c>
      <c r="V4743" t="s">
        <v>588</v>
      </c>
      <c r="W4743" t="s">
        <v>588</v>
      </c>
      <c r="X4743" t="str">
        <f t="shared" si="74"/>
        <v>Inversión</v>
      </c>
      <c r="Y4743" t="s">
        <v>626</v>
      </c>
    </row>
    <row r="4744" spans="1:25" x14ac:dyDescent="0.2">
      <c r="A4744" t="s">
        <v>7310</v>
      </c>
      <c r="B4744" t="s">
        <v>7874</v>
      </c>
      <c r="C4744" t="s">
        <v>8141</v>
      </c>
      <c r="D4744" t="s">
        <v>583</v>
      </c>
      <c r="E4744" t="s">
        <v>602</v>
      </c>
      <c r="F4744" t="s">
        <v>3087</v>
      </c>
      <c r="G4744" t="s">
        <v>626</v>
      </c>
      <c r="H4744" t="s">
        <v>197</v>
      </c>
      <c r="I4744" t="s">
        <v>155</v>
      </c>
      <c r="J4744" t="s">
        <v>37</v>
      </c>
      <c r="K4744" t="s">
        <v>709</v>
      </c>
      <c r="L4744" t="s">
        <v>39</v>
      </c>
      <c r="M4744">
        <v>37921500</v>
      </c>
      <c r="N4744">
        <v>-37921500</v>
      </c>
      <c r="O4744">
        <v>0</v>
      </c>
      <c r="P4744">
        <v>0</v>
      </c>
      <c r="Q4744" t="s">
        <v>8142</v>
      </c>
      <c r="R4744" t="s">
        <v>8143</v>
      </c>
      <c r="S4744" t="s">
        <v>588</v>
      </c>
      <c r="T4744" t="s">
        <v>588</v>
      </c>
      <c r="U4744" t="s">
        <v>588</v>
      </c>
      <c r="V4744" t="s">
        <v>588</v>
      </c>
      <c r="W4744" t="s">
        <v>588</v>
      </c>
      <c r="X4744" t="str">
        <f t="shared" si="74"/>
        <v>Inversión</v>
      </c>
      <c r="Y4744" t="s">
        <v>626</v>
      </c>
    </row>
    <row r="4745" spans="1:25" x14ac:dyDescent="0.2">
      <c r="A4745" t="s">
        <v>5539</v>
      </c>
      <c r="B4745" t="s">
        <v>7874</v>
      </c>
      <c r="C4745" t="s">
        <v>8144</v>
      </c>
      <c r="D4745" t="s">
        <v>583</v>
      </c>
      <c r="E4745" t="s">
        <v>602</v>
      </c>
      <c r="F4745" t="s">
        <v>3087</v>
      </c>
      <c r="G4745" t="s">
        <v>626</v>
      </c>
      <c r="H4745" t="s">
        <v>197</v>
      </c>
      <c r="I4745" t="s">
        <v>155</v>
      </c>
      <c r="J4745" t="s">
        <v>37</v>
      </c>
      <c r="K4745" t="s">
        <v>709</v>
      </c>
      <c r="L4745" t="s">
        <v>39</v>
      </c>
      <c r="M4745">
        <v>21135865</v>
      </c>
      <c r="N4745">
        <v>-21135865</v>
      </c>
      <c r="O4745">
        <v>0</v>
      </c>
      <c r="P4745">
        <v>0</v>
      </c>
      <c r="Q4745" t="s">
        <v>8145</v>
      </c>
      <c r="R4745" t="s">
        <v>5927</v>
      </c>
      <c r="S4745" t="s">
        <v>588</v>
      </c>
      <c r="T4745" t="s">
        <v>588</v>
      </c>
      <c r="U4745" t="s">
        <v>588</v>
      </c>
      <c r="V4745" t="s">
        <v>588</v>
      </c>
      <c r="W4745" t="s">
        <v>588</v>
      </c>
      <c r="X4745" t="str">
        <f t="shared" si="74"/>
        <v>Inversión</v>
      </c>
      <c r="Y4745" t="s">
        <v>626</v>
      </c>
    </row>
    <row r="4746" spans="1:25" x14ac:dyDescent="0.2">
      <c r="A4746" t="s">
        <v>5537</v>
      </c>
      <c r="B4746" t="s">
        <v>7874</v>
      </c>
      <c r="C4746" t="s">
        <v>8146</v>
      </c>
      <c r="D4746" t="s">
        <v>583</v>
      </c>
      <c r="E4746" t="s">
        <v>584</v>
      </c>
      <c r="F4746" t="s">
        <v>3087</v>
      </c>
      <c r="G4746" t="s">
        <v>626</v>
      </c>
      <c r="H4746" t="s">
        <v>197</v>
      </c>
      <c r="I4746" t="s">
        <v>155</v>
      </c>
      <c r="J4746" t="s">
        <v>37</v>
      </c>
      <c r="K4746" t="s">
        <v>709</v>
      </c>
      <c r="L4746" t="s">
        <v>39</v>
      </c>
      <c r="M4746">
        <v>21135865</v>
      </c>
      <c r="N4746">
        <v>-8454346</v>
      </c>
      <c r="O4746">
        <v>12681519</v>
      </c>
      <c r="P4746">
        <v>0</v>
      </c>
      <c r="Q4746" t="s">
        <v>8147</v>
      </c>
      <c r="R4746" t="s">
        <v>5737</v>
      </c>
      <c r="S4746" t="s">
        <v>6453</v>
      </c>
      <c r="T4746" t="s">
        <v>11968</v>
      </c>
      <c r="U4746" t="s">
        <v>588</v>
      </c>
      <c r="V4746" t="s">
        <v>588</v>
      </c>
      <c r="W4746" t="s">
        <v>588</v>
      </c>
      <c r="X4746" t="str">
        <f t="shared" si="74"/>
        <v>Inversión</v>
      </c>
      <c r="Y4746" t="s">
        <v>626</v>
      </c>
    </row>
    <row r="4747" spans="1:25" x14ac:dyDescent="0.2">
      <c r="A4747" t="s">
        <v>5551</v>
      </c>
      <c r="B4747" t="s">
        <v>7874</v>
      </c>
      <c r="C4747" t="s">
        <v>8148</v>
      </c>
      <c r="D4747" t="s">
        <v>583</v>
      </c>
      <c r="E4747" t="s">
        <v>602</v>
      </c>
      <c r="F4747" t="s">
        <v>3087</v>
      </c>
      <c r="G4747" t="s">
        <v>626</v>
      </c>
      <c r="H4747" t="s">
        <v>197</v>
      </c>
      <c r="I4747" t="s">
        <v>155</v>
      </c>
      <c r="J4747" t="s">
        <v>37</v>
      </c>
      <c r="K4747" t="s">
        <v>709</v>
      </c>
      <c r="L4747" t="s">
        <v>39</v>
      </c>
      <c r="M4747">
        <v>5092755</v>
      </c>
      <c r="N4747">
        <v>-2037102</v>
      </c>
      <c r="O4747">
        <v>3055653</v>
      </c>
      <c r="P4747">
        <v>3055653</v>
      </c>
      <c r="Q4747" t="s">
        <v>8149</v>
      </c>
      <c r="R4747" t="s">
        <v>5742</v>
      </c>
      <c r="S4747" t="s">
        <v>588</v>
      </c>
      <c r="T4747" t="s">
        <v>588</v>
      </c>
      <c r="U4747" t="s">
        <v>588</v>
      </c>
      <c r="V4747" t="s">
        <v>588</v>
      </c>
      <c r="W4747" t="s">
        <v>588</v>
      </c>
      <c r="X4747" t="str">
        <f t="shared" si="74"/>
        <v>Inversión</v>
      </c>
      <c r="Y4747" t="s">
        <v>626</v>
      </c>
    </row>
    <row r="4748" spans="1:25" x14ac:dyDescent="0.2">
      <c r="A4748" t="s">
        <v>7335</v>
      </c>
      <c r="B4748" t="s">
        <v>7874</v>
      </c>
      <c r="C4748" t="s">
        <v>8150</v>
      </c>
      <c r="D4748" t="s">
        <v>583</v>
      </c>
      <c r="E4748" t="s">
        <v>602</v>
      </c>
      <c r="F4748" t="s">
        <v>3087</v>
      </c>
      <c r="G4748" t="s">
        <v>626</v>
      </c>
      <c r="H4748" t="s">
        <v>197</v>
      </c>
      <c r="I4748" t="s">
        <v>155</v>
      </c>
      <c r="J4748" t="s">
        <v>37</v>
      </c>
      <c r="K4748" t="s">
        <v>709</v>
      </c>
      <c r="L4748" t="s">
        <v>39</v>
      </c>
      <c r="M4748">
        <v>13975225</v>
      </c>
      <c r="N4748">
        <v>-13975225</v>
      </c>
      <c r="O4748">
        <v>0</v>
      </c>
      <c r="P4748">
        <v>0</v>
      </c>
      <c r="Q4748" t="s">
        <v>8151</v>
      </c>
      <c r="R4748" t="s">
        <v>5727</v>
      </c>
      <c r="S4748" t="s">
        <v>588</v>
      </c>
      <c r="T4748" t="s">
        <v>588</v>
      </c>
      <c r="U4748" t="s">
        <v>588</v>
      </c>
      <c r="V4748" t="s">
        <v>588</v>
      </c>
      <c r="W4748" t="s">
        <v>588</v>
      </c>
      <c r="X4748" t="str">
        <f t="shared" si="74"/>
        <v>Inversión</v>
      </c>
      <c r="Y4748" t="s">
        <v>626</v>
      </c>
    </row>
    <row r="4749" spans="1:25" x14ac:dyDescent="0.2">
      <c r="A4749" t="s">
        <v>7329</v>
      </c>
      <c r="B4749" t="s">
        <v>7874</v>
      </c>
      <c r="C4749" t="s">
        <v>8152</v>
      </c>
      <c r="D4749" t="s">
        <v>583</v>
      </c>
      <c r="E4749" t="s">
        <v>602</v>
      </c>
      <c r="F4749" t="s">
        <v>3087</v>
      </c>
      <c r="G4749" t="s">
        <v>626</v>
      </c>
      <c r="H4749" t="s">
        <v>197</v>
      </c>
      <c r="I4749" t="s">
        <v>155</v>
      </c>
      <c r="J4749" t="s">
        <v>37</v>
      </c>
      <c r="K4749" t="s">
        <v>709</v>
      </c>
      <c r="L4749" t="s">
        <v>39</v>
      </c>
      <c r="M4749">
        <v>13975225</v>
      </c>
      <c r="N4749">
        <v>-5590090</v>
      </c>
      <c r="O4749">
        <v>8385135</v>
      </c>
      <c r="P4749">
        <v>8385135</v>
      </c>
      <c r="Q4749" t="s">
        <v>8153</v>
      </c>
      <c r="R4749" t="s">
        <v>5724</v>
      </c>
      <c r="S4749" t="s">
        <v>588</v>
      </c>
      <c r="T4749" t="s">
        <v>588</v>
      </c>
      <c r="U4749" t="s">
        <v>588</v>
      </c>
      <c r="V4749" t="s">
        <v>588</v>
      </c>
      <c r="W4749" t="s">
        <v>588</v>
      </c>
      <c r="X4749" t="str">
        <f t="shared" si="74"/>
        <v>Inversión</v>
      </c>
      <c r="Y4749" t="s">
        <v>626</v>
      </c>
    </row>
    <row r="4750" spans="1:25" x14ac:dyDescent="0.2">
      <c r="A4750" t="s">
        <v>5595</v>
      </c>
      <c r="B4750" t="s">
        <v>7874</v>
      </c>
      <c r="C4750" t="s">
        <v>8154</v>
      </c>
      <c r="D4750" t="s">
        <v>583</v>
      </c>
      <c r="E4750" t="s">
        <v>602</v>
      </c>
      <c r="F4750" t="s">
        <v>3087</v>
      </c>
      <c r="G4750" t="s">
        <v>626</v>
      </c>
      <c r="H4750" t="s">
        <v>197</v>
      </c>
      <c r="I4750" t="s">
        <v>155</v>
      </c>
      <c r="J4750" t="s">
        <v>37</v>
      </c>
      <c r="K4750" t="s">
        <v>709</v>
      </c>
      <c r="L4750" t="s">
        <v>39</v>
      </c>
      <c r="M4750">
        <v>13975225</v>
      </c>
      <c r="N4750">
        <v>-5590090</v>
      </c>
      <c r="O4750">
        <v>8385135</v>
      </c>
      <c r="P4750">
        <v>8385135</v>
      </c>
      <c r="Q4750" t="s">
        <v>8155</v>
      </c>
      <c r="R4750" t="s">
        <v>5730</v>
      </c>
      <c r="S4750" t="s">
        <v>588</v>
      </c>
      <c r="T4750" t="s">
        <v>588</v>
      </c>
      <c r="U4750" t="s">
        <v>588</v>
      </c>
      <c r="V4750" t="s">
        <v>588</v>
      </c>
      <c r="W4750" t="s">
        <v>588</v>
      </c>
      <c r="X4750" t="str">
        <f t="shared" si="74"/>
        <v>Inversión</v>
      </c>
      <c r="Y4750" t="s">
        <v>626</v>
      </c>
    </row>
    <row r="4751" spans="1:25" x14ac:dyDescent="0.2">
      <c r="A4751" t="s">
        <v>6874</v>
      </c>
      <c r="B4751" t="s">
        <v>7874</v>
      </c>
      <c r="C4751" t="s">
        <v>8156</v>
      </c>
      <c r="D4751" t="s">
        <v>583</v>
      </c>
      <c r="E4751" t="s">
        <v>602</v>
      </c>
      <c r="F4751" t="s">
        <v>3087</v>
      </c>
      <c r="G4751" t="s">
        <v>626</v>
      </c>
      <c r="H4751" t="s">
        <v>197</v>
      </c>
      <c r="I4751" t="s">
        <v>155</v>
      </c>
      <c r="J4751" t="s">
        <v>37</v>
      </c>
      <c r="K4751" t="s">
        <v>709</v>
      </c>
      <c r="L4751" t="s">
        <v>39</v>
      </c>
      <c r="M4751">
        <v>13975225</v>
      </c>
      <c r="N4751">
        <v>-13975225</v>
      </c>
      <c r="O4751">
        <v>0</v>
      </c>
      <c r="P4751">
        <v>0</v>
      </c>
      <c r="Q4751" t="s">
        <v>8157</v>
      </c>
      <c r="R4751" t="s">
        <v>5732</v>
      </c>
      <c r="S4751" t="s">
        <v>588</v>
      </c>
      <c r="T4751" t="s">
        <v>588</v>
      </c>
      <c r="U4751" t="s">
        <v>588</v>
      </c>
      <c r="V4751" t="s">
        <v>588</v>
      </c>
      <c r="W4751" t="s">
        <v>588</v>
      </c>
      <c r="X4751" t="str">
        <f t="shared" si="74"/>
        <v>Inversión</v>
      </c>
      <c r="Y4751" t="s">
        <v>626</v>
      </c>
    </row>
    <row r="4752" spans="1:25" x14ac:dyDescent="0.2">
      <c r="A4752" t="s">
        <v>7341</v>
      </c>
      <c r="B4752" t="s">
        <v>7874</v>
      </c>
      <c r="C4752" t="s">
        <v>8158</v>
      </c>
      <c r="D4752" t="s">
        <v>583</v>
      </c>
      <c r="E4752" t="s">
        <v>602</v>
      </c>
      <c r="F4752" t="s">
        <v>3087</v>
      </c>
      <c r="G4752" t="s">
        <v>626</v>
      </c>
      <c r="H4752" t="s">
        <v>197</v>
      </c>
      <c r="I4752" t="s">
        <v>155</v>
      </c>
      <c r="J4752" t="s">
        <v>37</v>
      </c>
      <c r="K4752" t="s">
        <v>709</v>
      </c>
      <c r="L4752" t="s">
        <v>39</v>
      </c>
      <c r="M4752">
        <v>13975225</v>
      </c>
      <c r="N4752">
        <v>-5590090</v>
      </c>
      <c r="O4752">
        <v>8385135</v>
      </c>
      <c r="P4752">
        <v>8385135</v>
      </c>
      <c r="Q4752" t="s">
        <v>8159</v>
      </c>
      <c r="R4752" t="s">
        <v>5747</v>
      </c>
      <c r="S4752" t="s">
        <v>588</v>
      </c>
      <c r="T4752" t="s">
        <v>588</v>
      </c>
      <c r="U4752" t="s">
        <v>588</v>
      </c>
      <c r="V4752" t="s">
        <v>588</v>
      </c>
      <c r="W4752" t="s">
        <v>588</v>
      </c>
      <c r="X4752" t="str">
        <f t="shared" si="74"/>
        <v>Inversión</v>
      </c>
      <c r="Y4752" t="s">
        <v>626</v>
      </c>
    </row>
    <row r="4753" spans="1:25" x14ac:dyDescent="0.2">
      <c r="A4753" t="s">
        <v>8160</v>
      </c>
      <c r="B4753" t="s">
        <v>7874</v>
      </c>
      <c r="C4753" t="s">
        <v>8161</v>
      </c>
      <c r="D4753" t="s">
        <v>583</v>
      </c>
      <c r="E4753" t="s">
        <v>602</v>
      </c>
      <c r="F4753" t="s">
        <v>3087</v>
      </c>
      <c r="G4753" t="s">
        <v>626</v>
      </c>
      <c r="H4753" t="s">
        <v>197</v>
      </c>
      <c r="I4753" t="s">
        <v>155</v>
      </c>
      <c r="J4753" t="s">
        <v>37</v>
      </c>
      <c r="K4753" t="s">
        <v>709</v>
      </c>
      <c r="L4753" t="s">
        <v>39</v>
      </c>
      <c r="M4753">
        <v>13975225</v>
      </c>
      <c r="N4753">
        <v>-13975225</v>
      </c>
      <c r="O4753">
        <v>0</v>
      </c>
      <c r="P4753">
        <v>0</v>
      </c>
      <c r="Q4753" t="s">
        <v>8162</v>
      </c>
      <c r="R4753" t="s">
        <v>8163</v>
      </c>
      <c r="S4753" t="s">
        <v>588</v>
      </c>
      <c r="T4753" t="s">
        <v>588</v>
      </c>
      <c r="U4753" t="s">
        <v>588</v>
      </c>
      <c r="V4753" t="s">
        <v>588</v>
      </c>
      <c r="W4753" t="s">
        <v>588</v>
      </c>
      <c r="X4753" t="str">
        <f t="shared" si="74"/>
        <v>Inversión</v>
      </c>
      <c r="Y4753" t="s">
        <v>626</v>
      </c>
    </row>
    <row r="4754" spans="1:25" x14ac:dyDescent="0.2">
      <c r="A4754" t="s">
        <v>7352</v>
      </c>
      <c r="B4754" t="s">
        <v>7874</v>
      </c>
      <c r="C4754" t="s">
        <v>8164</v>
      </c>
      <c r="D4754" t="s">
        <v>583</v>
      </c>
      <c r="E4754" t="s">
        <v>584</v>
      </c>
      <c r="F4754" t="s">
        <v>3090</v>
      </c>
      <c r="G4754" t="s">
        <v>708</v>
      </c>
      <c r="H4754" t="s">
        <v>198</v>
      </c>
      <c r="I4754" t="s">
        <v>157</v>
      </c>
      <c r="J4754" t="s">
        <v>37</v>
      </c>
      <c r="K4754" t="s">
        <v>709</v>
      </c>
      <c r="L4754" t="s">
        <v>39</v>
      </c>
      <c r="M4754">
        <v>167702700</v>
      </c>
      <c r="N4754">
        <v>-89441441</v>
      </c>
      <c r="O4754">
        <v>78261259</v>
      </c>
      <c r="P4754">
        <v>25155405</v>
      </c>
      <c r="Q4754" t="s">
        <v>8165</v>
      </c>
      <c r="R4754" t="s">
        <v>5666</v>
      </c>
      <c r="S4754" t="s">
        <v>9985</v>
      </c>
      <c r="T4754" t="s">
        <v>11969</v>
      </c>
      <c r="U4754" t="s">
        <v>11970</v>
      </c>
      <c r="V4754" t="s">
        <v>11971</v>
      </c>
      <c r="W4754" t="s">
        <v>588</v>
      </c>
      <c r="X4754" t="str">
        <f t="shared" si="74"/>
        <v>Inversión</v>
      </c>
      <c r="Y4754" t="s">
        <v>708</v>
      </c>
    </row>
    <row r="4755" spans="1:25" x14ac:dyDescent="0.2">
      <c r="A4755" t="s">
        <v>7406</v>
      </c>
      <c r="B4755" t="s">
        <v>7874</v>
      </c>
      <c r="C4755" t="s">
        <v>8166</v>
      </c>
      <c r="D4755" t="s">
        <v>583</v>
      </c>
      <c r="E4755" t="s">
        <v>602</v>
      </c>
      <c r="F4755" t="s">
        <v>3090</v>
      </c>
      <c r="G4755" t="s">
        <v>708</v>
      </c>
      <c r="H4755" t="s">
        <v>198</v>
      </c>
      <c r="I4755" t="s">
        <v>157</v>
      </c>
      <c r="J4755" t="s">
        <v>37</v>
      </c>
      <c r="K4755" t="s">
        <v>709</v>
      </c>
      <c r="L4755" t="s">
        <v>39</v>
      </c>
      <c r="M4755">
        <v>8835525</v>
      </c>
      <c r="N4755">
        <v>-8835525</v>
      </c>
      <c r="O4755">
        <v>0</v>
      </c>
      <c r="P4755">
        <v>0</v>
      </c>
      <c r="Q4755" t="s">
        <v>8167</v>
      </c>
      <c r="R4755" t="s">
        <v>5734</v>
      </c>
      <c r="S4755" t="s">
        <v>588</v>
      </c>
      <c r="T4755" t="s">
        <v>588</v>
      </c>
      <c r="U4755" t="s">
        <v>588</v>
      </c>
      <c r="V4755" t="s">
        <v>588</v>
      </c>
      <c r="W4755" t="s">
        <v>588</v>
      </c>
      <c r="X4755" t="str">
        <f t="shared" si="74"/>
        <v>Inversión</v>
      </c>
      <c r="Y4755" t="s">
        <v>708</v>
      </c>
    </row>
    <row r="4756" spans="1:25" x14ac:dyDescent="0.2">
      <c r="A4756" t="s">
        <v>7364</v>
      </c>
      <c r="B4756" t="s">
        <v>7879</v>
      </c>
      <c r="C4756" t="s">
        <v>8168</v>
      </c>
      <c r="D4756" t="s">
        <v>583</v>
      </c>
      <c r="E4756" t="s">
        <v>602</v>
      </c>
      <c r="F4756" t="s">
        <v>3144</v>
      </c>
      <c r="G4756" t="s">
        <v>585</v>
      </c>
      <c r="H4756" t="s">
        <v>438</v>
      </c>
      <c r="I4756" t="s">
        <v>508</v>
      </c>
      <c r="J4756" t="s">
        <v>37</v>
      </c>
      <c r="K4756" t="s">
        <v>586</v>
      </c>
      <c r="L4756" t="s">
        <v>39</v>
      </c>
      <c r="M4756">
        <v>16908692</v>
      </c>
      <c r="N4756">
        <v>0</v>
      </c>
      <c r="O4756">
        <v>16908692</v>
      </c>
      <c r="P4756">
        <v>16908692</v>
      </c>
      <c r="Q4756" t="s">
        <v>8169</v>
      </c>
      <c r="R4756" t="s">
        <v>8170</v>
      </c>
      <c r="S4756" t="s">
        <v>588</v>
      </c>
      <c r="T4756" t="s">
        <v>588</v>
      </c>
      <c r="U4756" t="s">
        <v>588</v>
      </c>
      <c r="V4756" t="s">
        <v>588</v>
      </c>
      <c r="W4756" t="s">
        <v>588</v>
      </c>
      <c r="X4756" t="str">
        <f t="shared" si="74"/>
        <v>Inversión</v>
      </c>
      <c r="Y4756" t="s">
        <v>585</v>
      </c>
    </row>
    <row r="4757" spans="1:25" x14ac:dyDescent="0.2">
      <c r="A4757" t="s">
        <v>7415</v>
      </c>
      <c r="B4757" t="s">
        <v>7879</v>
      </c>
      <c r="C4757" t="s">
        <v>8171</v>
      </c>
      <c r="D4757" t="s">
        <v>583</v>
      </c>
      <c r="E4757" t="s">
        <v>584</v>
      </c>
      <c r="F4757" t="s">
        <v>3144</v>
      </c>
      <c r="G4757" t="s">
        <v>585</v>
      </c>
      <c r="H4757" t="s">
        <v>438</v>
      </c>
      <c r="I4757" t="s">
        <v>508</v>
      </c>
      <c r="J4757" t="s">
        <v>37</v>
      </c>
      <c r="K4757" t="s">
        <v>586</v>
      </c>
      <c r="L4757" t="s">
        <v>39</v>
      </c>
      <c r="M4757">
        <v>9503153</v>
      </c>
      <c r="N4757">
        <v>-50</v>
      </c>
      <c r="O4757">
        <v>9503103</v>
      </c>
      <c r="P4757">
        <v>0</v>
      </c>
      <c r="Q4757" t="s">
        <v>8172</v>
      </c>
      <c r="R4757" t="s">
        <v>5943</v>
      </c>
      <c r="S4757" t="s">
        <v>9986</v>
      </c>
      <c r="T4757" t="s">
        <v>588</v>
      </c>
      <c r="U4757" t="s">
        <v>588</v>
      </c>
      <c r="V4757" t="s">
        <v>588</v>
      </c>
      <c r="W4757" t="s">
        <v>588</v>
      </c>
      <c r="X4757" t="str">
        <f t="shared" si="74"/>
        <v>Inversión</v>
      </c>
      <c r="Y4757" t="s">
        <v>585</v>
      </c>
    </row>
    <row r="4758" spans="1:25" x14ac:dyDescent="0.2">
      <c r="A4758" t="s">
        <v>7411</v>
      </c>
      <c r="B4758" t="s">
        <v>7879</v>
      </c>
      <c r="C4758" t="s">
        <v>8173</v>
      </c>
      <c r="D4758" t="s">
        <v>583</v>
      </c>
      <c r="E4758" t="s">
        <v>602</v>
      </c>
      <c r="F4758" t="s">
        <v>3144</v>
      </c>
      <c r="G4758" t="s">
        <v>585</v>
      </c>
      <c r="H4758" t="s">
        <v>438</v>
      </c>
      <c r="I4758" t="s">
        <v>508</v>
      </c>
      <c r="J4758" t="s">
        <v>37</v>
      </c>
      <c r="K4758" t="s">
        <v>586</v>
      </c>
      <c r="L4758" t="s">
        <v>39</v>
      </c>
      <c r="M4758">
        <v>16908692</v>
      </c>
      <c r="N4758">
        <v>0</v>
      </c>
      <c r="O4758">
        <v>16908692</v>
      </c>
      <c r="P4758">
        <v>16908692</v>
      </c>
      <c r="Q4758" t="s">
        <v>8174</v>
      </c>
      <c r="R4758" t="s">
        <v>5941</v>
      </c>
      <c r="S4758" t="s">
        <v>588</v>
      </c>
      <c r="T4758" t="s">
        <v>588</v>
      </c>
      <c r="U4758" t="s">
        <v>588</v>
      </c>
      <c r="V4758" t="s">
        <v>588</v>
      </c>
      <c r="W4758" t="s">
        <v>588</v>
      </c>
      <c r="X4758" t="str">
        <f t="shared" si="74"/>
        <v>Inversión</v>
      </c>
      <c r="Y4758" t="s">
        <v>585</v>
      </c>
    </row>
    <row r="4759" spans="1:25" x14ac:dyDescent="0.2">
      <c r="A4759" t="s">
        <v>7402</v>
      </c>
      <c r="B4759" t="s">
        <v>7879</v>
      </c>
      <c r="C4759" t="s">
        <v>8175</v>
      </c>
      <c r="D4759" t="s">
        <v>583</v>
      </c>
      <c r="E4759" t="s">
        <v>602</v>
      </c>
      <c r="F4759" t="s">
        <v>3144</v>
      </c>
      <c r="G4759" t="s">
        <v>585</v>
      </c>
      <c r="H4759" t="s">
        <v>438</v>
      </c>
      <c r="I4759" t="s">
        <v>508</v>
      </c>
      <c r="J4759" t="s">
        <v>37</v>
      </c>
      <c r="K4759" t="s">
        <v>586</v>
      </c>
      <c r="L4759" t="s">
        <v>39</v>
      </c>
      <c r="M4759">
        <v>22360360</v>
      </c>
      <c r="N4759">
        <v>0</v>
      </c>
      <c r="O4759">
        <v>22360360</v>
      </c>
      <c r="P4759">
        <v>22360360</v>
      </c>
      <c r="Q4759" t="s">
        <v>8176</v>
      </c>
      <c r="R4759" t="s">
        <v>8177</v>
      </c>
      <c r="S4759" t="s">
        <v>588</v>
      </c>
      <c r="T4759" t="s">
        <v>588</v>
      </c>
      <c r="U4759" t="s">
        <v>588</v>
      </c>
      <c r="V4759" t="s">
        <v>588</v>
      </c>
      <c r="W4759" t="s">
        <v>588</v>
      </c>
      <c r="X4759" t="str">
        <f t="shared" si="74"/>
        <v>Inversión</v>
      </c>
      <c r="Y4759" t="s">
        <v>585</v>
      </c>
    </row>
    <row r="4760" spans="1:25" x14ac:dyDescent="0.2">
      <c r="A4760" t="s">
        <v>7375</v>
      </c>
      <c r="B4760" t="s">
        <v>7879</v>
      </c>
      <c r="C4760" t="s">
        <v>8178</v>
      </c>
      <c r="D4760" t="s">
        <v>583</v>
      </c>
      <c r="E4760" t="s">
        <v>602</v>
      </c>
      <c r="F4760" t="s">
        <v>3144</v>
      </c>
      <c r="G4760" t="s">
        <v>585</v>
      </c>
      <c r="H4760" t="s">
        <v>438</v>
      </c>
      <c r="I4760" t="s">
        <v>508</v>
      </c>
      <c r="J4760" t="s">
        <v>37</v>
      </c>
      <c r="K4760" t="s">
        <v>586</v>
      </c>
      <c r="L4760" t="s">
        <v>39</v>
      </c>
      <c r="M4760">
        <v>14660732</v>
      </c>
      <c r="N4760">
        <v>0</v>
      </c>
      <c r="O4760">
        <v>14660732</v>
      </c>
      <c r="P4760">
        <v>14660732</v>
      </c>
      <c r="Q4760" t="s">
        <v>8179</v>
      </c>
      <c r="R4760" t="s">
        <v>5938</v>
      </c>
      <c r="S4760" t="s">
        <v>588</v>
      </c>
      <c r="T4760" t="s">
        <v>588</v>
      </c>
      <c r="U4760" t="s">
        <v>588</v>
      </c>
      <c r="V4760" t="s">
        <v>588</v>
      </c>
      <c r="W4760" t="s">
        <v>588</v>
      </c>
      <c r="X4760" t="str">
        <f t="shared" si="74"/>
        <v>Inversión</v>
      </c>
      <c r="Y4760" t="s">
        <v>585</v>
      </c>
    </row>
    <row r="4761" spans="1:25" x14ac:dyDescent="0.2">
      <c r="A4761" t="s">
        <v>6775</v>
      </c>
      <c r="B4761" t="s">
        <v>7879</v>
      </c>
      <c r="C4761" t="s">
        <v>8180</v>
      </c>
      <c r="D4761" t="s">
        <v>583</v>
      </c>
      <c r="E4761" t="s">
        <v>602</v>
      </c>
      <c r="F4761" t="s">
        <v>3144</v>
      </c>
      <c r="G4761" t="s">
        <v>585</v>
      </c>
      <c r="H4761" t="s">
        <v>438</v>
      </c>
      <c r="I4761" t="s">
        <v>508</v>
      </c>
      <c r="J4761" t="s">
        <v>37</v>
      </c>
      <c r="K4761" t="s">
        <v>586</v>
      </c>
      <c r="L4761" t="s">
        <v>39</v>
      </c>
      <c r="M4761">
        <v>16908692</v>
      </c>
      <c r="N4761">
        <v>0</v>
      </c>
      <c r="O4761">
        <v>16908692</v>
      </c>
      <c r="P4761">
        <v>16908692</v>
      </c>
      <c r="Q4761" t="s">
        <v>8181</v>
      </c>
      <c r="R4761" t="s">
        <v>5863</v>
      </c>
      <c r="S4761" t="s">
        <v>588</v>
      </c>
      <c r="T4761" t="s">
        <v>588</v>
      </c>
      <c r="U4761" t="s">
        <v>588</v>
      </c>
      <c r="V4761" t="s">
        <v>588</v>
      </c>
      <c r="W4761" t="s">
        <v>588</v>
      </c>
      <c r="X4761" t="str">
        <f t="shared" si="74"/>
        <v>Inversión</v>
      </c>
      <c r="Y4761" t="s">
        <v>585</v>
      </c>
    </row>
    <row r="4762" spans="1:25" x14ac:dyDescent="0.2">
      <c r="A4762" t="s">
        <v>5649</v>
      </c>
      <c r="B4762" t="s">
        <v>7879</v>
      </c>
      <c r="C4762" t="s">
        <v>8182</v>
      </c>
      <c r="D4762" t="s">
        <v>583</v>
      </c>
      <c r="E4762" t="s">
        <v>602</v>
      </c>
      <c r="F4762" t="s">
        <v>3144</v>
      </c>
      <c r="G4762" t="s">
        <v>585</v>
      </c>
      <c r="H4762" t="s">
        <v>438</v>
      </c>
      <c r="I4762" t="s">
        <v>508</v>
      </c>
      <c r="J4762" t="s">
        <v>37</v>
      </c>
      <c r="K4762" t="s">
        <v>586</v>
      </c>
      <c r="L4762" t="s">
        <v>39</v>
      </c>
      <c r="M4762">
        <v>14660732</v>
      </c>
      <c r="N4762">
        <v>0</v>
      </c>
      <c r="O4762">
        <v>14660732</v>
      </c>
      <c r="P4762">
        <v>14660732</v>
      </c>
      <c r="Q4762" t="s">
        <v>8183</v>
      </c>
      <c r="R4762" t="s">
        <v>8184</v>
      </c>
      <c r="S4762" t="s">
        <v>588</v>
      </c>
      <c r="T4762" t="s">
        <v>588</v>
      </c>
      <c r="U4762" t="s">
        <v>588</v>
      </c>
      <c r="V4762" t="s">
        <v>588</v>
      </c>
      <c r="W4762" t="s">
        <v>588</v>
      </c>
      <c r="X4762" t="str">
        <f t="shared" si="74"/>
        <v>Inversión</v>
      </c>
      <c r="Y4762" t="s">
        <v>585</v>
      </c>
    </row>
    <row r="4763" spans="1:25" x14ac:dyDescent="0.2">
      <c r="A4763" t="s">
        <v>7380</v>
      </c>
      <c r="B4763" t="s">
        <v>7879</v>
      </c>
      <c r="C4763" t="s">
        <v>8185</v>
      </c>
      <c r="D4763" t="s">
        <v>583</v>
      </c>
      <c r="E4763" t="s">
        <v>602</v>
      </c>
      <c r="F4763" t="s">
        <v>3144</v>
      </c>
      <c r="G4763" t="s">
        <v>585</v>
      </c>
      <c r="H4763" t="s">
        <v>438</v>
      </c>
      <c r="I4763" t="s">
        <v>508</v>
      </c>
      <c r="J4763" t="s">
        <v>37</v>
      </c>
      <c r="K4763" t="s">
        <v>586</v>
      </c>
      <c r="L4763" t="s">
        <v>39</v>
      </c>
      <c r="M4763">
        <v>11180180</v>
      </c>
      <c r="N4763">
        <v>0</v>
      </c>
      <c r="O4763">
        <v>11180180</v>
      </c>
      <c r="P4763">
        <v>11180180</v>
      </c>
      <c r="Q4763" t="s">
        <v>8186</v>
      </c>
      <c r="R4763" t="s">
        <v>8187</v>
      </c>
      <c r="S4763" t="s">
        <v>588</v>
      </c>
      <c r="T4763" t="s">
        <v>588</v>
      </c>
      <c r="U4763" t="s">
        <v>588</v>
      </c>
      <c r="V4763" t="s">
        <v>588</v>
      </c>
      <c r="W4763" t="s">
        <v>588</v>
      </c>
      <c r="X4763" t="str">
        <f t="shared" si="74"/>
        <v>Inversión</v>
      </c>
      <c r="Y4763" t="s">
        <v>585</v>
      </c>
    </row>
    <row r="4764" spans="1:25" x14ac:dyDescent="0.2">
      <c r="A4764" t="s">
        <v>8188</v>
      </c>
      <c r="B4764" t="s">
        <v>7879</v>
      </c>
      <c r="C4764" t="s">
        <v>8189</v>
      </c>
      <c r="D4764" t="s">
        <v>583</v>
      </c>
      <c r="E4764" t="s">
        <v>584</v>
      </c>
      <c r="F4764" t="s">
        <v>3740</v>
      </c>
      <c r="G4764" t="s">
        <v>629</v>
      </c>
      <c r="H4764" t="s">
        <v>391</v>
      </c>
      <c r="I4764" t="s">
        <v>511</v>
      </c>
      <c r="J4764" t="s">
        <v>37</v>
      </c>
      <c r="K4764" t="s">
        <v>586</v>
      </c>
      <c r="L4764" t="s">
        <v>39</v>
      </c>
      <c r="M4764">
        <v>20569463</v>
      </c>
      <c r="N4764">
        <v>8010607</v>
      </c>
      <c r="O4764">
        <v>28580070</v>
      </c>
      <c r="P4764">
        <v>0</v>
      </c>
      <c r="Q4764" t="s">
        <v>8190</v>
      </c>
      <c r="R4764" t="s">
        <v>8191</v>
      </c>
      <c r="S4764" t="s">
        <v>8558</v>
      </c>
      <c r="T4764" t="s">
        <v>8559</v>
      </c>
      <c r="U4764" t="s">
        <v>8560</v>
      </c>
      <c r="V4764" t="s">
        <v>8561</v>
      </c>
      <c r="W4764" t="s">
        <v>588</v>
      </c>
      <c r="X4764" t="str">
        <f t="shared" si="74"/>
        <v>Inversión</v>
      </c>
      <c r="Y4764" t="s">
        <v>629</v>
      </c>
    </row>
    <row r="4765" spans="1:25" x14ac:dyDescent="0.2">
      <c r="A4765" t="s">
        <v>7398</v>
      </c>
      <c r="B4765" t="s">
        <v>7879</v>
      </c>
      <c r="C4765" t="s">
        <v>8562</v>
      </c>
      <c r="D4765" t="s">
        <v>583</v>
      </c>
      <c r="E4765" t="s">
        <v>584</v>
      </c>
      <c r="F4765" t="s">
        <v>3740</v>
      </c>
      <c r="G4765" t="s">
        <v>629</v>
      </c>
      <c r="H4765" t="s">
        <v>380</v>
      </c>
      <c r="I4765" t="s">
        <v>504</v>
      </c>
      <c r="J4765" t="s">
        <v>37</v>
      </c>
      <c r="K4765" t="s">
        <v>586</v>
      </c>
      <c r="L4765" t="s">
        <v>39</v>
      </c>
      <c r="M4765">
        <v>12968365</v>
      </c>
      <c r="N4765">
        <v>-1729115</v>
      </c>
      <c r="O4765">
        <v>11239250</v>
      </c>
      <c r="P4765">
        <v>0</v>
      </c>
      <c r="Q4765" t="s">
        <v>8563</v>
      </c>
      <c r="R4765" t="s">
        <v>6563</v>
      </c>
      <c r="S4765" t="s">
        <v>8564</v>
      </c>
      <c r="T4765" t="s">
        <v>11972</v>
      </c>
      <c r="U4765" t="s">
        <v>11973</v>
      </c>
      <c r="V4765" t="s">
        <v>11974</v>
      </c>
      <c r="W4765" t="s">
        <v>588</v>
      </c>
      <c r="X4765" t="str">
        <f t="shared" si="74"/>
        <v>Inversión</v>
      </c>
      <c r="Y4765" t="s">
        <v>629</v>
      </c>
    </row>
    <row r="4766" spans="1:25" x14ac:dyDescent="0.2">
      <c r="A4766" t="s">
        <v>7391</v>
      </c>
      <c r="B4766" t="s">
        <v>7879</v>
      </c>
      <c r="C4766" t="s">
        <v>8565</v>
      </c>
      <c r="D4766" t="s">
        <v>583</v>
      </c>
      <c r="E4766" t="s">
        <v>584</v>
      </c>
      <c r="F4766" t="s">
        <v>3740</v>
      </c>
      <c r="G4766" t="s">
        <v>629</v>
      </c>
      <c r="H4766" t="s">
        <v>380</v>
      </c>
      <c r="I4766" t="s">
        <v>504</v>
      </c>
      <c r="J4766" t="s">
        <v>37</v>
      </c>
      <c r="K4766" t="s">
        <v>586</v>
      </c>
      <c r="L4766" t="s">
        <v>39</v>
      </c>
      <c r="M4766">
        <v>32420913</v>
      </c>
      <c r="N4766">
        <v>-8818487</v>
      </c>
      <c r="O4766">
        <v>23602426</v>
      </c>
      <c r="P4766">
        <v>0</v>
      </c>
      <c r="Q4766" t="s">
        <v>8566</v>
      </c>
      <c r="R4766" t="s">
        <v>8567</v>
      </c>
      <c r="S4766" t="s">
        <v>9987</v>
      </c>
      <c r="T4766" t="s">
        <v>588</v>
      </c>
      <c r="U4766" t="s">
        <v>588</v>
      </c>
      <c r="V4766" t="s">
        <v>588</v>
      </c>
      <c r="W4766" t="s">
        <v>588</v>
      </c>
      <c r="X4766" t="str">
        <f t="shared" si="74"/>
        <v>Inversión</v>
      </c>
      <c r="Y4766" t="s">
        <v>629</v>
      </c>
    </row>
    <row r="4767" spans="1:25" x14ac:dyDescent="0.2">
      <c r="A4767" t="s">
        <v>7418</v>
      </c>
      <c r="B4767" t="s">
        <v>7879</v>
      </c>
      <c r="C4767" t="s">
        <v>8568</v>
      </c>
      <c r="D4767" t="s">
        <v>583</v>
      </c>
      <c r="E4767" t="s">
        <v>584</v>
      </c>
      <c r="F4767" t="s">
        <v>3740</v>
      </c>
      <c r="G4767" t="s">
        <v>629</v>
      </c>
      <c r="H4767" t="s">
        <v>380</v>
      </c>
      <c r="I4767" t="s">
        <v>504</v>
      </c>
      <c r="J4767" t="s">
        <v>37</v>
      </c>
      <c r="K4767" t="s">
        <v>586</v>
      </c>
      <c r="L4767" t="s">
        <v>39</v>
      </c>
      <c r="M4767">
        <v>16221975</v>
      </c>
      <c r="N4767">
        <v>-3244395</v>
      </c>
      <c r="O4767">
        <v>12977580</v>
      </c>
      <c r="P4767">
        <v>0</v>
      </c>
      <c r="Q4767" t="s">
        <v>8569</v>
      </c>
      <c r="R4767" t="s">
        <v>5759</v>
      </c>
      <c r="S4767" t="s">
        <v>9988</v>
      </c>
      <c r="T4767" t="s">
        <v>588</v>
      </c>
      <c r="U4767" t="s">
        <v>588</v>
      </c>
      <c r="V4767" t="s">
        <v>588</v>
      </c>
      <c r="W4767" t="s">
        <v>588</v>
      </c>
      <c r="X4767" t="str">
        <f t="shared" si="74"/>
        <v>Inversión</v>
      </c>
      <c r="Y4767" t="s">
        <v>629</v>
      </c>
    </row>
    <row r="4768" spans="1:25" x14ac:dyDescent="0.2">
      <c r="A4768" t="s">
        <v>7422</v>
      </c>
      <c r="B4768" t="s">
        <v>7879</v>
      </c>
      <c r="C4768" t="s">
        <v>8570</v>
      </c>
      <c r="D4768" t="s">
        <v>583</v>
      </c>
      <c r="E4768" t="s">
        <v>584</v>
      </c>
      <c r="F4768" t="s">
        <v>3740</v>
      </c>
      <c r="G4768" t="s">
        <v>629</v>
      </c>
      <c r="H4768" t="s">
        <v>366</v>
      </c>
      <c r="I4768" t="s">
        <v>507</v>
      </c>
      <c r="J4768" t="s">
        <v>37</v>
      </c>
      <c r="K4768" t="s">
        <v>586</v>
      </c>
      <c r="L4768" t="s">
        <v>39</v>
      </c>
      <c r="M4768">
        <v>15278265</v>
      </c>
      <c r="N4768">
        <v>-2240813</v>
      </c>
      <c r="O4768">
        <v>13037452</v>
      </c>
      <c r="P4768">
        <v>0</v>
      </c>
      <c r="Q4768" t="s">
        <v>8571</v>
      </c>
      <c r="R4768" t="s">
        <v>8572</v>
      </c>
      <c r="S4768" t="s">
        <v>9989</v>
      </c>
      <c r="T4768" t="s">
        <v>588</v>
      </c>
      <c r="U4768" t="s">
        <v>588</v>
      </c>
      <c r="V4768" t="s">
        <v>588</v>
      </c>
      <c r="W4768" t="s">
        <v>588</v>
      </c>
      <c r="X4768" t="str">
        <f t="shared" si="74"/>
        <v>Inversión</v>
      </c>
      <c r="Y4768" t="s">
        <v>629</v>
      </c>
    </row>
    <row r="4769" spans="1:25" x14ac:dyDescent="0.2">
      <c r="A4769" t="s">
        <v>5767</v>
      </c>
      <c r="B4769" t="s">
        <v>7879</v>
      </c>
      <c r="C4769" t="s">
        <v>8573</v>
      </c>
      <c r="D4769" t="s">
        <v>583</v>
      </c>
      <c r="E4769" t="s">
        <v>584</v>
      </c>
      <c r="F4769" t="s">
        <v>3740</v>
      </c>
      <c r="G4769" t="s">
        <v>629</v>
      </c>
      <c r="H4769" t="s">
        <v>196</v>
      </c>
      <c r="I4769" t="s">
        <v>153</v>
      </c>
      <c r="J4769" t="s">
        <v>37</v>
      </c>
      <c r="K4769" t="s">
        <v>586</v>
      </c>
      <c r="L4769" t="s">
        <v>39</v>
      </c>
      <c r="M4769">
        <v>12078700</v>
      </c>
      <c r="N4769">
        <v>-1610493</v>
      </c>
      <c r="O4769">
        <v>10468207</v>
      </c>
      <c r="P4769">
        <v>0</v>
      </c>
      <c r="Q4769" t="s">
        <v>8574</v>
      </c>
      <c r="R4769" t="s">
        <v>8575</v>
      </c>
      <c r="S4769" t="s">
        <v>9990</v>
      </c>
      <c r="T4769" t="s">
        <v>11975</v>
      </c>
      <c r="U4769" t="s">
        <v>11976</v>
      </c>
      <c r="V4769" t="s">
        <v>11977</v>
      </c>
      <c r="W4769" t="s">
        <v>588</v>
      </c>
      <c r="X4769" t="str">
        <f t="shared" si="74"/>
        <v>Inversión</v>
      </c>
      <c r="Y4769" t="s">
        <v>629</v>
      </c>
    </row>
    <row r="4770" spans="1:25" x14ac:dyDescent="0.2">
      <c r="A4770" t="s">
        <v>6514</v>
      </c>
      <c r="B4770" t="s">
        <v>7879</v>
      </c>
      <c r="C4770" t="s">
        <v>8576</v>
      </c>
      <c r="D4770" t="s">
        <v>583</v>
      </c>
      <c r="E4770" t="s">
        <v>644</v>
      </c>
      <c r="F4770" t="s">
        <v>3740</v>
      </c>
      <c r="G4770" t="s">
        <v>629</v>
      </c>
      <c r="H4770" t="s">
        <v>196</v>
      </c>
      <c r="I4770" t="s">
        <v>153</v>
      </c>
      <c r="J4770" t="s">
        <v>37</v>
      </c>
      <c r="K4770" t="s">
        <v>586</v>
      </c>
      <c r="L4770" t="s">
        <v>39</v>
      </c>
      <c r="M4770">
        <v>64841825</v>
      </c>
      <c r="N4770">
        <v>-64841825</v>
      </c>
      <c r="O4770">
        <v>0</v>
      </c>
      <c r="P4770">
        <v>0</v>
      </c>
      <c r="Q4770" t="s">
        <v>8577</v>
      </c>
      <c r="R4770" t="s">
        <v>8578</v>
      </c>
      <c r="S4770" t="s">
        <v>588</v>
      </c>
      <c r="T4770" t="s">
        <v>588</v>
      </c>
      <c r="U4770" t="s">
        <v>588</v>
      </c>
      <c r="V4770" t="s">
        <v>588</v>
      </c>
      <c r="W4770" t="s">
        <v>588</v>
      </c>
      <c r="X4770" t="str">
        <f t="shared" si="74"/>
        <v>Inversión</v>
      </c>
      <c r="Y4770" t="s">
        <v>629</v>
      </c>
    </row>
    <row r="4771" spans="1:25" x14ac:dyDescent="0.2">
      <c r="A4771" t="s">
        <v>5623</v>
      </c>
      <c r="B4771" t="s">
        <v>7879</v>
      </c>
      <c r="C4771" t="s">
        <v>8579</v>
      </c>
      <c r="D4771" t="s">
        <v>583</v>
      </c>
      <c r="E4771" t="s">
        <v>644</v>
      </c>
      <c r="F4771" t="s">
        <v>3740</v>
      </c>
      <c r="G4771" t="s">
        <v>629</v>
      </c>
      <c r="H4771" t="s">
        <v>383</v>
      </c>
      <c r="I4771" t="s">
        <v>503</v>
      </c>
      <c r="J4771" t="s">
        <v>37</v>
      </c>
      <c r="K4771" t="s">
        <v>586</v>
      </c>
      <c r="L4771" t="s">
        <v>39</v>
      </c>
      <c r="M4771">
        <v>21135865</v>
      </c>
      <c r="N4771">
        <v>-21135865</v>
      </c>
      <c r="O4771">
        <v>0</v>
      </c>
      <c r="P4771">
        <v>0</v>
      </c>
      <c r="Q4771" t="s">
        <v>8580</v>
      </c>
      <c r="R4771" t="s">
        <v>5669</v>
      </c>
      <c r="S4771" t="s">
        <v>588</v>
      </c>
      <c r="T4771" t="s">
        <v>588</v>
      </c>
      <c r="U4771" t="s">
        <v>588</v>
      </c>
      <c r="V4771" t="s">
        <v>588</v>
      </c>
      <c r="W4771" t="s">
        <v>588</v>
      </c>
      <c r="X4771" t="str">
        <f t="shared" si="74"/>
        <v>Inversión</v>
      </c>
      <c r="Y4771" t="s">
        <v>629</v>
      </c>
    </row>
    <row r="4772" spans="1:25" x14ac:dyDescent="0.2">
      <c r="A4772" t="s">
        <v>7465</v>
      </c>
      <c r="B4772" t="s">
        <v>7879</v>
      </c>
      <c r="C4772" t="s">
        <v>8581</v>
      </c>
      <c r="D4772" t="s">
        <v>583</v>
      </c>
      <c r="E4772" t="s">
        <v>584</v>
      </c>
      <c r="F4772" t="s">
        <v>3740</v>
      </c>
      <c r="G4772" t="s">
        <v>629</v>
      </c>
      <c r="H4772" t="s">
        <v>196</v>
      </c>
      <c r="I4772" t="s">
        <v>153</v>
      </c>
      <c r="J4772" t="s">
        <v>37</v>
      </c>
      <c r="K4772" t="s">
        <v>586</v>
      </c>
      <c r="L4772" t="s">
        <v>39</v>
      </c>
      <c r="M4772">
        <v>17671050</v>
      </c>
      <c r="N4772">
        <v>-10249209</v>
      </c>
      <c r="O4772">
        <v>7421841</v>
      </c>
      <c r="P4772">
        <v>0</v>
      </c>
      <c r="Q4772" t="s">
        <v>8582</v>
      </c>
      <c r="R4772" t="s">
        <v>6651</v>
      </c>
      <c r="S4772" t="s">
        <v>9991</v>
      </c>
      <c r="T4772" t="s">
        <v>11978</v>
      </c>
      <c r="U4772" t="s">
        <v>11979</v>
      </c>
      <c r="V4772" t="s">
        <v>588</v>
      </c>
      <c r="W4772" t="s">
        <v>588</v>
      </c>
      <c r="X4772" t="str">
        <f t="shared" si="74"/>
        <v>Inversión</v>
      </c>
      <c r="Y4772" t="s">
        <v>629</v>
      </c>
    </row>
    <row r="4773" spans="1:25" x14ac:dyDescent="0.2">
      <c r="A4773" t="s">
        <v>7441</v>
      </c>
      <c r="B4773" t="s">
        <v>7879</v>
      </c>
      <c r="C4773" t="s">
        <v>8583</v>
      </c>
      <c r="D4773" t="s">
        <v>583</v>
      </c>
      <c r="E4773" t="s">
        <v>602</v>
      </c>
      <c r="F4773" t="s">
        <v>3740</v>
      </c>
      <c r="G4773" t="s">
        <v>629</v>
      </c>
      <c r="H4773" t="s">
        <v>366</v>
      </c>
      <c r="I4773" t="s">
        <v>507</v>
      </c>
      <c r="J4773" t="s">
        <v>37</v>
      </c>
      <c r="K4773" t="s">
        <v>586</v>
      </c>
      <c r="L4773" t="s">
        <v>39</v>
      </c>
      <c r="M4773">
        <v>600000000</v>
      </c>
      <c r="N4773">
        <v>-82891925</v>
      </c>
      <c r="O4773">
        <v>517108075</v>
      </c>
      <c r="P4773">
        <v>517108075</v>
      </c>
      <c r="Q4773" t="s">
        <v>8584</v>
      </c>
      <c r="R4773" t="s">
        <v>8585</v>
      </c>
      <c r="S4773" t="s">
        <v>588</v>
      </c>
      <c r="T4773" t="s">
        <v>588</v>
      </c>
      <c r="U4773" t="s">
        <v>588</v>
      </c>
      <c r="V4773" t="s">
        <v>588</v>
      </c>
      <c r="W4773" t="s">
        <v>588</v>
      </c>
      <c r="X4773" t="str">
        <f t="shared" si="74"/>
        <v>Inversión</v>
      </c>
      <c r="Y4773" t="s">
        <v>629</v>
      </c>
    </row>
    <row r="4774" spans="1:25" x14ac:dyDescent="0.2">
      <c r="A4774" t="s">
        <v>6941</v>
      </c>
      <c r="B4774" t="s">
        <v>7879</v>
      </c>
      <c r="C4774" t="s">
        <v>8586</v>
      </c>
      <c r="D4774" t="s">
        <v>583</v>
      </c>
      <c r="E4774" t="s">
        <v>584</v>
      </c>
      <c r="F4774" t="s">
        <v>3740</v>
      </c>
      <c r="G4774" t="s">
        <v>629</v>
      </c>
      <c r="H4774" t="s">
        <v>196</v>
      </c>
      <c r="I4774" t="s">
        <v>153</v>
      </c>
      <c r="J4774" t="s">
        <v>37</v>
      </c>
      <c r="K4774" t="s">
        <v>586</v>
      </c>
      <c r="L4774" t="s">
        <v>39</v>
      </c>
      <c r="M4774">
        <v>8000000</v>
      </c>
      <c r="N4774">
        <v>-1250000</v>
      </c>
      <c r="O4774">
        <v>6750000</v>
      </c>
      <c r="P4774">
        <v>450140</v>
      </c>
      <c r="Q4774" t="s">
        <v>8587</v>
      </c>
      <c r="R4774" t="s">
        <v>6257</v>
      </c>
      <c r="S4774" t="s">
        <v>11980</v>
      </c>
      <c r="T4774" t="s">
        <v>588</v>
      </c>
      <c r="U4774" t="s">
        <v>588</v>
      </c>
      <c r="V4774" t="s">
        <v>588</v>
      </c>
      <c r="W4774" t="s">
        <v>588</v>
      </c>
      <c r="X4774" t="str">
        <f t="shared" si="74"/>
        <v>Inversión</v>
      </c>
      <c r="Y4774" t="s">
        <v>629</v>
      </c>
    </row>
    <row r="4775" spans="1:25" x14ac:dyDescent="0.2">
      <c r="A4775" t="s">
        <v>8588</v>
      </c>
      <c r="B4775" t="s">
        <v>8287</v>
      </c>
      <c r="C4775" t="s">
        <v>8589</v>
      </c>
      <c r="D4775" t="s">
        <v>583</v>
      </c>
      <c r="E4775" t="s">
        <v>584</v>
      </c>
      <c r="F4775" t="s">
        <v>3740</v>
      </c>
      <c r="G4775" t="s">
        <v>629</v>
      </c>
      <c r="H4775" t="s">
        <v>391</v>
      </c>
      <c r="I4775" t="s">
        <v>511</v>
      </c>
      <c r="J4775" t="s">
        <v>37</v>
      </c>
      <c r="K4775" t="s">
        <v>586</v>
      </c>
      <c r="L4775" t="s">
        <v>39</v>
      </c>
      <c r="M4775">
        <v>14976549</v>
      </c>
      <c r="N4775">
        <v>0</v>
      </c>
      <c r="O4775">
        <v>14976549</v>
      </c>
      <c r="P4775">
        <v>0</v>
      </c>
      <c r="Q4775" t="s">
        <v>8590</v>
      </c>
      <c r="R4775" t="s">
        <v>5555</v>
      </c>
      <c r="S4775" t="s">
        <v>8591</v>
      </c>
      <c r="T4775" t="s">
        <v>8592</v>
      </c>
      <c r="U4775" t="s">
        <v>8593</v>
      </c>
      <c r="V4775" t="s">
        <v>8594</v>
      </c>
      <c r="W4775" t="s">
        <v>588</v>
      </c>
      <c r="X4775" t="str">
        <f t="shared" si="74"/>
        <v>Inversión</v>
      </c>
      <c r="Y4775" t="s">
        <v>629</v>
      </c>
    </row>
    <row r="4776" spans="1:25" x14ac:dyDescent="0.2">
      <c r="A4776" t="s">
        <v>7448</v>
      </c>
      <c r="B4776" t="s">
        <v>8287</v>
      </c>
      <c r="C4776" t="s">
        <v>8595</v>
      </c>
      <c r="D4776" t="s">
        <v>583</v>
      </c>
      <c r="E4776" t="s">
        <v>584</v>
      </c>
      <c r="F4776" t="s">
        <v>3740</v>
      </c>
      <c r="G4776" t="s">
        <v>629</v>
      </c>
      <c r="H4776" t="s">
        <v>391</v>
      </c>
      <c r="I4776" t="s">
        <v>511</v>
      </c>
      <c r="J4776" t="s">
        <v>37</v>
      </c>
      <c r="K4776" t="s">
        <v>586</v>
      </c>
      <c r="L4776" t="s">
        <v>39</v>
      </c>
      <c r="M4776">
        <v>2508138</v>
      </c>
      <c r="N4776">
        <v>1</v>
      </c>
      <c r="O4776">
        <v>2508139</v>
      </c>
      <c r="P4776">
        <v>0</v>
      </c>
      <c r="Q4776" t="s">
        <v>8596</v>
      </c>
      <c r="R4776" t="s">
        <v>5549</v>
      </c>
      <c r="S4776" t="s">
        <v>8597</v>
      </c>
      <c r="T4776" t="s">
        <v>8598</v>
      </c>
      <c r="U4776" t="s">
        <v>8599</v>
      </c>
      <c r="V4776" t="s">
        <v>8600</v>
      </c>
      <c r="W4776" t="s">
        <v>588</v>
      </c>
      <c r="X4776" t="str">
        <f t="shared" si="74"/>
        <v>Inversión</v>
      </c>
      <c r="Y4776" t="s">
        <v>629</v>
      </c>
    </row>
    <row r="4777" spans="1:25" x14ac:dyDescent="0.2">
      <c r="A4777" t="s">
        <v>7451</v>
      </c>
      <c r="B4777" t="s">
        <v>8287</v>
      </c>
      <c r="C4777" t="s">
        <v>8601</v>
      </c>
      <c r="D4777" t="s">
        <v>583</v>
      </c>
      <c r="E4777" t="s">
        <v>584</v>
      </c>
      <c r="F4777" t="s">
        <v>3740</v>
      </c>
      <c r="G4777" t="s">
        <v>629</v>
      </c>
      <c r="H4777" t="s">
        <v>391</v>
      </c>
      <c r="I4777" t="s">
        <v>511</v>
      </c>
      <c r="J4777" t="s">
        <v>37</v>
      </c>
      <c r="K4777" t="s">
        <v>586</v>
      </c>
      <c r="L4777" t="s">
        <v>39</v>
      </c>
      <c r="M4777">
        <v>12178990</v>
      </c>
      <c r="N4777">
        <v>301048</v>
      </c>
      <c r="O4777">
        <v>12480038</v>
      </c>
      <c r="P4777">
        <v>0</v>
      </c>
      <c r="Q4777" t="s">
        <v>8602</v>
      </c>
      <c r="R4777" t="s">
        <v>8603</v>
      </c>
      <c r="S4777" t="s">
        <v>8604</v>
      </c>
      <c r="T4777" t="s">
        <v>8605</v>
      </c>
      <c r="U4777" t="s">
        <v>8606</v>
      </c>
      <c r="V4777" t="s">
        <v>8607</v>
      </c>
      <c r="W4777" t="s">
        <v>588</v>
      </c>
      <c r="X4777" t="str">
        <f t="shared" si="74"/>
        <v>Inversión</v>
      </c>
      <c r="Y4777" t="s">
        <v>629</v>
      </c>
    </row>
    <row r="4778" spans="1:25" x14ac:dyDescent="0.2">
      <c r="A4778" t="s">
        <v>6886</v>
      </c>
      <c r="B4778" t="s">
        <v>8287</v>
      </c>
      <c r="C4778" t="s">
        <v>8608</v>
      </c>
      <c r="D4778" t="s">
        <v>583</v>
      </c>
      <c r="E4778" t="s">
        <v>584</v>
      </c>
      <c r="F4778" t="s">
        <v>3740</v>
      </c>
      <c r="G4778" t="s">
        <v>629</v>
      </c>
      <c r="H4778" t="s">
        <v>391</v>
      </c>
      <c r="I4778" t="s">
        <v>511</v>
      </c>
      <c r="J4778" t="s">
        <v>37</v>
      </c>
      <c r="K4778" t="s">
        <v>586</v>
      </c>
      <c r="L4778" t="s">
        <v>39</v>
      </c>
      <c r="M4778">
        <v>14956549</v>
      </c>
      <c r="N4778">
        <v>0</v>
      </c>
      <c r="O4778">
        <v>14956549</v>
      </c>
      <c r="P4778">
        <v>0</v>
      </c>
      <c r="Q4778" t="s">
        <v>8609</v>
      </c>
      <c r="R4778" t="s">
        <v>8610</v>
      </c>
      <c r="S4778" t="s">
        <v>8611</v>
      </c>
      <c r="T4778" t="s">
        <v>8612</v>
      </c>
      <c r="U4778" t="s">
        <v>8613</v>
      </c>
      <c r="V4778" t="s">
        <v>8614</v>
      </c>
      <c r="W4778" t="s">
        <v>588</v>
      </c>
      <c r="X4778" t="str">
        <f t="shared" si="74"/>
        <v>Inversión</v>
      </c>
      <c r="Y4778" t="s">
        <v>629</v>
      </c>
    </row>
    <row r="4779" spans="1:25" x14ac:dyDescent="0.2">
      <c r="A4779" t="s">
        <v>7494</v>
      </c>
      <c r="B4779" t="s">
        <v>8287</v>
      </c>
      <c r="C4779" t="s">
        <v>8615</v>
      </c>
      <c r="D4779" t="s">
        <v>583</v>
      </c>
      <c r="E4779" t="s">
        <v>584</v>
      </c>
      <c r="F4779" t="s">
        <v>5605</v>
      </c>
      <c r="G4779" t="s">
        <v>627</v>
      </c>
      <c r="H4779" t="s">
        <v>432</v>
      </c>
      <c r="I4779" t="s">
        <v>496</v>
      </c>
      <c r="J4779" t="s">
        <v>48</v>
      </c>
      <c r="K4779" t="s">
        <v>596</v>
      </c>
      <c r="L4779" t="s">
        <v>39</v>
      </c>
      <c r="M4779">
        <v>460200</v>
      </c>
      <c r="N4779">
        <v>-9676</v>
      </c>
      <c r="O4779">
        <v>450524</v>
      </c>
      <c r="P4779">
        <v>0</v>
      </c>
      <c r="Q4779" t="s">
        <v>8616</v>
      </c>
      <c r="R4779" t="s">
        <v>8617</v>
      </c>
      <c r="S4779" t="s">
        <v>9992</v>
      </c>
      <c r="T4779" t="s">
        <v>9993</v>
      </c>
      <c r="U4779" t="s">
        <v>9994</v>
      </c>
      <c r="V4779" t="s">
        <v>9995</v>
      </c>
      <c r="W4779" t="s">
        <v>588</v>
      </c>
      <c r="X4779" t="str">
        <f t="shared" si="74"/>
        <v>Inversión</v>
      </c>
      <c r="Y4779" t="s">
        <v>627</v>
      </c>
    </row>
    <row r="4780" spans="1:25" x14ac:dyDescent="0.2">
      <c r="A4780" t="s">
        <v>8618</v>
      </c>
      <c r="B4780" t="s">
        <v>8287</v>
      </c>
      <c r="C4780" t="s">
        <v>8619</v>
      </c>
      <c r="D4780" t="s">
        <v>583</v>
      </c>
      <c r="E4780" t="s">
        <v>644</v>
      </c>
      <c r="F4780" t="s">
        <v>5605</v>
      </c>
      <c r="G4780" t="s">
        <v>627</v>
      </c>
      <c r="H4780" t="s">
        <v>432</v>
      </c>
      <c r="I4780" t="s">
        <v>496</v>
      </c>
      <c r="J4780" t="s">
        <v>48</v>
      </c>
      <c r="K4780" t="s">
        <v>596</v>
      </c>
      <c r="L4780" t="s">
        <v>39</v>
      </c>
      <c r="M4780">
        <v>9360000</v>
      </c>
      <c r="N4780">
        <v>-9360000</v>
      </c>
      <c r="O4780">
        <v>0</v>
      </c>
      <c r="P4780">
        <v>0</v>
      </c>
      <c r="Q4780" t="s">
        <v>8616</v>
      </c>
      <c r="R4780" t="s">
        <v>8620</v>
      </c>
      <c r="S4780" t="s">
        <v>588</v>
      </c>
      <c r="T4780" t="s">
        <v>588</v>
      </c>
      <c r="U4780" t="s">
        <v>588</v>
      </c>
      <c r="V4780" t="s">
        <v>588</v>
      </c>
      <c r="W4780" t="s">
        <v>588</v>
      </c>
      <c r="X4780" t="str">
        <f t="shared" si="74"/>
        <v>Inversión</v>
      </c>
      <c r="Y4780" t="s">
        <v>627</v>
      </c>
    </row>
    <row r="4781" spans="1:25" x14ac:dyDescent="0.2">
      <c r="A4781" t="s">
        <v>6844</v>
      </c>
      <c r="B4781" t="s">
        <v>8332</v>
      </c>
      <c r="C4781" t="s">
        <v>8621</v>
      </c>
      <c r="D4781" t="s">
        <v>583</v>
      </c>
      <c r="E4781" t="s">
        <v>584</v>
      </c>
      <c r="F4781" t="s">
        <v>5605</v>
      </c>
      <c r="G4781" t="s">
        <v>627</v>
      </c>
      <c r="H4781" t="s">
        <v>432</v>
      </c>
      <c r="I4781" t="s">
        <v>496</v>
      </c>
      <c r="J4781" t="s">
        <v>48</v>
      </c>
      <c r="K4781" t="s">
        <v>596</v>
      </c>
      <c r="L4781" t="s">
        <v>39</v>
      </c>
      <c r="M4781">
        <v>9360000</v>
      </c>
      <c r="N4781">
        <v>-196800</v>
      </c>
      <c r="O4781">
        <v>9163200</v>
      </c>
      <c r="P4781">
        <v>0</v>
      </c>
      <c r="Q4781" t="s">
        <v>8622</v>
      </c>
      <c r="R4781" t="s">
        <v>8620</v>
      </c>
      <c r="S4781" t="s">
        <v>9996</v>
      </c>
      <c r="T4781" t="s">
        <v>9997</v>
      </c>
      <c r="U4781" t="s">
        <v>9998</v>
      </c>
      <c r="V4781" t="s">
        <v>9999</v>
      </c>
      <c r="W4781" t="s">
        <v>588</v>
      </c>
      <c r="X4781" t="str">
        <f t="shared" si="74"/>
        <v>Inversión</v>
      </c>
      <c r="Y4781" t="s">
        <v>627</v>
      </c>
    </row>
    <row r="4782" spans="1:25" x14ac:dyDescent="0.2">
      <c r="A4782" t="s">
        <v>7472</v>
      </c>
      <c r="B4782" t="s">
        <v>8332</v>
      </c>
      <c r="C4782" t="s">
        <v>8623</v>
      </c>
      <c r="D4782" t="s">
        <v>583</v>
      </c>
      <c r="E4782" t="s">
        <v>584</v>
      </c>
      <c r="F4782" t="s">
        <v>3144</v>
      </c>
      <c r="G4782" t="s">
        <v>585</v>
      </c>
      <c r="H4782" t="s">
        <v>172</v>
      </c>
      <c r="I4782" t="s">
        <v>126</v>
      </c>
      <c r="J4782" t="s">
        <v>37</v>
      </c>
      <c r="K4782" t="s">
        <v>586</v>
      </c>
      <c r="L4782" t="s">
        <v>39</v>
      </c>
      <c r="M4782">
        <v>164112000</v>
      </c>
      <c r="N4782">
        <v>-43734400</v>
      </c>
      <c r="O4782">
        <v>120377600</v>
      </c>
      <c r="P4782">
        <v>0</v>
      </c>
      <c r="Q4782" t="s">
        <v>8452</v>
      </c>
      <c r="R4782" t="s">
        <v>5513</v>
      </c>
      <c r="S4782" t="s">
        <v>8624</v>
      </c>
      <c r="T4782" t="s">
        <v>588</v>
      </c>
      <c r="U4782" t="s">
        <v>8625</v>
      </c>
      <c r="V4782" t="s">
        <v>8626</v>
      </c>
      <c r="W4782" t="s">
        <v>588</v>
      </c>
      <c r="X4782" t="str">
        <f t="shared" si="74"/>
        <v>Funcionamiento</v>
      </c>
      <c r="Y4782" t="s">
        <v>585</v>
      </c>
    </row>
    <row r="4783" spans="1:25" x14ac:dyDescent="0.2">
      <c r="A4783" t="s">
        <v>7472</v>
      </c>
      <c r="B4783" t="s">
        <v>8332</v>
      </c>
      <c r="C4783" t="s">
        <v>8623</v>
      </c>
      <c r="D4783" t="s">
        <v>583</v>
      </c>
      <c r="E4783" t="s">
        <v>584</v>
      </c>
      <c r="F4783" t="s">
        <v>3144</v>
      </c>
      <c r="G4783" t="s">
        <v>585</v>
      </c>
      <c r="H4783" t="s">
        <v>176</v>
      </c>
      <c r="I4783" t="s">
        <v>130</v>
      </c>
      <c r="J4783" t="s">
        <v>37</v>
      </c>
      <c r="K4783" t="s">
        <v>586</v>
      </c>
      <c r="L4783" t="s">
        <v>39</v>
      </c>
      <c r="M4783">
        <v>32136800</v>
      </c>
      <c r="N4783">
        <v>-872400</v>
      </c>
      <c r="O4783">
        <v>31264400</v>
      </c>
      <c r="P4783">
        <v>0</v>
      </c>
      <c r="Q4783" t="s">
        <v>8452</v>
      </c>
      <c r="R4783" t="s">
        <v>5513</v>
      </c>
      <c r="S4783" t="s">
        <v>8624</v>
      </c>
      <c r="T4783" t="s">
        <v>588</v>
      </c>
      <c r="U4783" t="s">
        <v>8625</v>
      </c>
      <c r="V4783" t="s">
        <v>8626</v>
      </c>
      <c r="W4783" t="s">
        <v>588</v>
      </c>
      <c r="X4783" t="str">
        <f t="shared" si="74"/>
        <v>Funcionamiento</v>
      </c>
      <c r="Y4783" t="s">
        <v>585</v>
      </c>
    </row>
    <row r="4784" spans="1:25" x14ac:dyDescent="0.2">
      <c r="A4784" t="s">
        <v>7472</v>
      </c>
      <c r="B4784" t="s">
        <v>8332</v>
      </c>
      <c r="C4784" t="s">
        <v>8623</v>
      </c>
      <c r="D4784" t="s">
        <v>583</v>
      </c>
      <c r="E4784" t="s">
        <v>584</v>
      </c>
      <c r="F4784" t="s">
        <v>3144</v>
      </c>
      <c r="G4784" t="s">
        <v>585</v>
      </c>
      <c r="H4784" t="s">
        <v>174</v>
      </c>
      <c r="I4784" t="s">
        <v>128</v>
      </c>
      <c r="J4784" t="s">
        <v>37</v>
      </c>
      <c r="K4784" t="s">
        <v>586</v>
      </c>
      <c r="L4784" t="s">
        <v>39</v>
      </c>
      <c r="M4784">
        <v>42846700</v>
      </c>
      <c r="N4784">
        <v>-1163900</v>
      </c>
      <c r="O4784">
        <v>41682800</v>
      </c>
      <c r="P4784">
        <v>0</v>
      </c>
      <c r="Q4784" t="s">
        <v>8452</v>
      </c>
      <c r="R4784" t="s">
        <v>5513</v>
      </c>
      <c r="S4784" t="s">
        <v>8624</v>
      </c>
      <c r="T4784" t="s">
        <v>588</v>
      </c>
      <c r="U4784" t="s">
        <v>8625</v>
      </c>
      <c r="V4784" t="s">
        <v>8626</v>
      </c>
      <c r="W4784" t="s">
        <v>588</v>
      </c>
      <c r="X4784" t="str">
        <f t="shared" si="74"/>
        <v>Funcionamiento</v>
      </c>
      <c r="Y4784" t="s">
        <v>585</v>
      </c>
    </row>
    <row r="4785" spans="1:25" x14ac:dyDescent="0.2">
      <c r="A4785" t="s">
        <v>7472</v>
      </c>
      <c r="B4785" t="s">
        <v>8332</v>
      </c>
      <c r="C4785" t="s">
        <v>8623</v>
      </c>
      <c r="D4785" t="s">
        <v>583</v>
      </c>
      <c r="E4785" t="s">
        <v>584</v>
      </c>
      <c r="F4785" t="s">
        <v>3144</v>
      </c>
      <c r="G4785" t="s">
        <v>585</v>
      </c>
      <c r="H4785" t="s">
        <v>175</v>
      </c>
      <c r="I4785" t="s">
        <v>129</v>
      </c>
      <c r="J4785" t="s">
        <v>37</v>
      </c>
      <c r="K4785" t="s">
        <v>586</v>
      </c>
      <c r="L4785" t="s">
        <v>39</v>
      </c>
      <c r="M4785">
        <v>9374200</v>
      </c>
      <c r="N4785">
        <v>28900</v>
      </c>
      <c r="O4785">
        <v>9403100</v>
      </c>
      <c r="P4785">
        <v>0</v>
      </c>
      <c r="Q4785" t="s">
        <v>8452</v>
      </c>
      <c r="R4785" t="s">
        <v>5513</v>
      </c>
      <c r="S4785" t="s">
        <v>8624</v>
      </c>
      <c r="T4785" t="s">
        <v>588</v>
      </c>
      <c r="U4785" t="s">
        <v>8625</v>
      </c>
      <c r="V4785" t="s">
        <v>8626</v>
      </c>
      <c r="W4785" t="s">
        <v>588</v>
      </c>
      <c r="X4785" t="str">
        <f t="shared" si="74"/>
        <v>Funcionamiento</v>
      </c>
      <c r="Y4785" t="s">
        <v>585</v>
      </c>
    </row>
    <row r="4786" spans="1:25" x14ac:dyDescent="0.2">
      <c r="A4786" t="s">
        <v>7472</v>
      </c>
      <c r="B4786" t="s">
        <v>8332</v>
      </c>
      <c r="C4786" t="s">
        <v>8623</v>
      </c>
      <c r="D4786" t="s">
        <v>583</v>
      </c>
      <c r="E4786" t="s">
        <v>584</v>
      </c>
      <c r="F4786" t="s">
        <v>3144</v>
      </c>
      <c r="G4786" t="s">
        <v>585</v>
      </c>
      <c r="H4786" t="s">
        <v>173</v>
      </c>
      <c r="I4786" t="s">
        <v>127</v>
      </c>
      <c r="J4786" t="s">
        <v>37</v>
      </c>
      <c r="K4786" t="s">
        <v>586</v>
      </c>
      <c r="L4786" t="s">
        <v>39</v>
      </c>
      <c r="M4786">
        <v>124379900</v>
      </c>
      <c r="N4786">
        <v>-39630800</v>
      </c>
      <c r="O4786">
        <v>84749100</v>
      </c>
      <c r="P4786">
        <v>0</v>
      </c>
      <c r="Q4786" t="s">
        <v>8452</v>
      </c>
      <c r="R4786" t="s">
        <v>5513</v>
      </c>
      <c r="S4786" t="s">
        <v>8624</v>
      </c>
      <c r="T4786" t="s">
        <v>588</v>
      </c>
      <c r="U4786" t="s">
        <v>8625</v>
      </c>
      <c r="V4786" t="s">
        <v>8626</v>
      </c>
      <c r="W4786" t="s">
        <v>588</v>
      </c>
      <c r="X4786" t="str">
        <f t="shared" si="74"/>
        <v>Funcionamiento</v>
      </c>
      <c r="Y4786" t="s">
        <v>585</v>
      </c>
    </row>
    <row r="4787" spans="1:25" x14ac:dyDescent="0.2">
      <c r="A4787" t="s">
        <v>7472</v>
      </c>
      <c r="B4787" t="s">
        <v>8332</v>
      </c>
      <c r="C4787" t="s">
        <v>8623</v>
      </c>
      <c r="D4787" t="s">
        <v>583</v>
      </c>
      <c r="E4787" t="s">
        <v>584</v>
      </c>
      <c r="F4787" t="s">
        <v>3144</v>
      </c>
      <c r="G4787" t="s">
        <v>585</v>
      </c>
      <c r="H4787" t="s">
        <v>177</v>
      </c>
      <c r="I4787" t="s">
        <v>131</v>
      </c>
      <c r="J4787" t="s">
        <v>37</v>
      </c>
      <c r="K4787" t="s">
        <v>586</v>
      </c>
      <c r="L4787" t="s">
        <v>39</v>
      </c>
      <c r="M4787">
        <v>21427300</v>
      </c>
      <c r="N4787">
        <v>-581100</v>
      </c>
      <c r="O4787">
        <v>20846200</v>
      </c>
      <c r="P4787">
        <v>0</v>
      </c>
      <c r="Q4787" t="s">
        <v>8452</v>
      </c>
      <c r="R4787" t="s">
        <v>5513</v>
      </c>
      <c r="S4787" t="s">
        <v>8624</v>
      </c>
      <c r="T4787" t="s">
        <v>588</v>
      </c>
      <c r="U4787" t="s">
        <v>8625</v>
      </c>
      <c r="V4787" t="s">
        <v>8626</v>
      </c>
      <c r="W4787" t="s">
        <v>588</v>
      </c>
      <c r="X4787" t="str">
        <f t="shared" si="74"/>
        <v>Funcionamiento</v>
      </c>
      <c r="Y4787" t="s">
        <v>585</v>
      </c>
    </row>
    <row r="4788" spans="1:25" x14ac:dyDescent="0.2">
      <c r="A4788" t="s">
        <v>3553</v>
      </c>
      <c r="B4788" t="s">
        <v>8332</v>
      </c>
      <c r="C4788" t="s">
        <v>8627</v>
      </c>
      <c r="D4788" t="s">
        <v>583</v>
      </c>
      <c r="E4788" t="s">
        <v>584</v>
      </c>
      <c r="F4788" t="s">
        <v>3740</v>
      </c>
      <c r="G4788" t="s">
        <v>629</v>
      </c>
      <c r="H4788" t="s">
        <v>383</v>
      </c>
      <c r="I4788" t="s">
        <v>503</v>
      </c>
      <c r="J4788" t="s">
        <v>37</v>
      </c>
      <c r="K4788" t="s">
        <v>586</v>
      </c>
      <c r="L4788" t="s">
        <v>39</v>
      </c>
      <c r="M4788">
        <v>18325915</v>
      </c>
      <c r="N4788">
        <v>-2443455</v>
      </c>
      <c r="O4788">
        <v>15882460</v>
      </c>
      <c r="P4788">
        <v>0</v>
      </c>
      <c r="Q4788" t="s">
        <v>8628</v>
      </c>
      <c r="R4788" t="s">
        <v>5545</v>
      </c>
      <c r="S4788" t="s">
        <v>10000</v>
      </c>
      <c r="T4788" t="s">
        <v>588</v>
      </c>
      <c r="U4788" t="s">
        <v>588</v>
      </c>
      <c r="V4788" t="s">
        <v>588</v>
      </c>
      <c r="W4788" t="s">
        <v>588</v>
      </c>
      <c r="X4788" t="str">
        <f t="shared" si="74"/>
        <v>Inversión</v>
      </c>
      <c r="Y4788" t="s">
        <v>629</v>
      </c>
    </row>
    <row r="4789" spans="1:25" x14ac:dyDescent="0.2">
      <c r="A4789" t="s">
        <v>6841</v>
      </c>
      <c r="B4789" t="s">
        <v>8332</v>
      </c>
      <c r="C4789" t="s">
        <v>8629</v>
      </c>
      <c r="D4789" t="s">
        <v>583</v>
      </c>
      <c r="E4789" t="s">
        <v>584</v>
      </c>
      <c r="F4789" t="s">
        <v>3740</v>
      </c>
      <c r="G4789" t="s">
        <v>629</v>
      </c>
      <c r="H4789" t="s">
        <v>383</v>
      </c>
      <c r="I4789" t="s">
        <v>503</v>
      </c>
      <c r="J4789" t="s">
        <v>37</v>
      </c>
      <c r="K4789" t="s">
        <v>586</v>
      </c>
      <c r="L4789" t="s">
        <v>39</v>
      </c>
      <c r="M4789">
        <v>10348355</v>
      </c>
      <c r="N4789">
        <v>-1655737</v>
      </c>
      <c r="O4789">
        <v>8692618</v>
      </c>
      <c r="P4789">
        <v>0</v>
      </c>
      <c r="Q4789" t="s">
        <v>8630</v>
      </c>
      <c r="R4789" t="s">
        <v>5547</v>
      </c>
      <c r="S4789" t="s">
        <v>10001</v>
      </c>
      <c r="T4789" t="s">
        <v>588</v>
      </c>
      <c r="U4789" t="s">
        <v>588</v>
      </c>
      <c r="V4789" t="s">
        <v>588</v>
      </c>
      <c r="W4789" t="s">
        <v>588</v>
      </c>
      <c r="X4789" t="str">
        <f t="shared" si="74"/>
        <v>Inversión</v>
      </c>
      <c r="Y4789" t="s">
        <v>629</v>
      </c>
    </row>
    <row r="4790" spans="1:25" x14ac:dyDescent="0.2">
      <c r="A4790" t="s">
        <v>7482</v>
      </c>
      <c r="B4790" t="s">
        <v>8332</v>
      </c>
      <c r="C4790" t="s">
        <v>8631</v>
      </c>
      <c r="D4790" t="s">
        <v>583</v>
      </c>
      <c r="E4790" t="s">
        <v>584</v>
      </c>
      <c r="F4790" t="s">
        <v>3740</v>
      </c>
      <c r="G4790" t="s">
        <v>629</v>
      </c>
      <c r="H4790" t="s">
        <v>391</v>
      </c>
      <c r="I4790" t="s">
        <v>511</v>
      </c>
      <c r="J4790" t="s">
        <v>37</v>
      </c>
      <c r="K4790" t="s">
        <v>586</v>
      </c>
      <c r="L4790" t="s">
        <v>39</v>
      </c>
      <c r="M4790">
        <v>5018047</v>
      </c>
      <c r="N4790">
        <v>-489697</v>
      </c>
      <c r="O4790">
        <v>4528350</v>
      </c>
      <c r="P4790">
        <v>0</v>
      </c>
      <c r="Q4790" t="s">
        <v>8078</v>
      </c>
      <c r="R4790" t="s">
        <v>8632</v>
      </c>
      <c r="S4790" t="s">
        <v>8633</v>
      </c>
      <c r="T4790" t="s">
        <v>8634</v>
      </c>
      <c r="U4790" t="s">
        <v>8635</v>
      </c>
      <c r="V4790" t="s">
        <v>8636</v>
      </c>
      <c r="W4790" t="s">
        <v>588</v>
      </c>
      <c r="X4790" t="str">
        <f t="shared" si="74"/>
        <v>Inversión</v>
      </c>
      <c r="Y4790" t="s">
        <v>629</v>
      </c>
    </row>
    <row r="4791" spans="1:25" x14ac:dyDescent="0.2">
      <c r="A4791" t="s">
        <v>6809</v>
      </c>
      <c r="B4791" t="s">
        <v>8332</v>
      </c>
      <c r="C4791" t="s">
        <v>8637</v>
      </c>
      <c r="D4791" t="s">
        <v>583</v>
      </c>
      <c r="E4791" t="s">
        <v>584</v>
      </c>
      <c r="F4791" t="s">
        <v>3740</v>
      </c>
      <c r="G4791" t="s">
        <v>629</v>
      </c>
      <c r="H4791" t="s">
        <v>196</v>
      </c>
      <c r="I4791" t="s">
        <v>153</v>
      </c>
      <c r="J4791" t="s">
        <v>37</v>
      </c>
      <c r="K4791" t="s">
        <v>586</v>
      </c>
      <c r="L4791" t="s">
        <v>39</v>
      </c>
      <c r="M4791">
        <v>310804</v>
      </c>
      <c r="N4791">
        <v>0</v>
      </c>
      <c r="O4791">
        <v>310804</v>
      </c>
      <c r="P4791">
        <v>0</v>
      </c>
      <c r="Q4791" t="s">
        <v>8638</v>
      </c>
      <c r="R4791" t="s">
        <v>8639</v>
      </c>
      <c r="S4791" t="s">
        <v>8640</v>
      </c>
      <c r="T4791" t="s">
        <v>8641</v>
      </c>
      <c r="U4791" t="s">
        <v>8642</v>
      </c>
      <c r="V4791" t="s">
        <v>8643</v>
      </c>
      <c r="W4791" t="s">
        <v>588</v>
      </c>
      <c r="X4791" t="str">
        <f t="shared" si="74"/>
        <v>Inversión</v>
      </c>
      <c r="Y4791" t="s">
        <v>629</v>
      </c>
    </row>
    <row r="4792" spans="1:25" x14ac:dyDescent="0.2">
      <c r="A4792" t="s">
        <v>7541</v>
      </c>
      <c r="B4792" t="s">
        <v>8308</v>
      </c>
      <c r="C4792" t="s">
        <v>8644</v>
      </c>
      <c r="D4792" t="s">
        <v>583</v>
      </c>
      <c r="E4792" t="s">
        <v>584</v>
      </c>
      <c r="F4792" t="s">
        <v>5604</v>
      </c>
      <c r="G4792" t="s">
        <v>625</v>
      </c>
      <c r="H4792" t="s">
        <v>399</v>
      </c>
      <c r="I4792" t="s">
        <v>502</v>
      </c>
      <c r="J4792" t="s">
        <v>37</v>
      </c>
      <c r="K4792" t="s">
        <v>586</v>
      </c>
      <c r="L4792" t="s">
        <v>39</v>
      </c>
      <c r="M4792">
        <v>7521015</v>
      </c>
      <c r="N4792">
        <v>-0.8</v>
      </c>
      <c r="O4792">
        <v>7521014.2000000002</v>
      </c>
      <c r="P4792">
        <v>0</v>
      </c>
      <c r="Q4792" t="s">
        <v>8645</v>
      </c>
      <c r="R4792" t="s">
        <v>5657</v>
      </c>
      <c r="S4792" t="s">
        <v>10002</v>
      </c>
      <c r="T4792" t="s">
        <v>10003</v>
      </c>
      <c r="U4792" t="s">
        <v>10004</v>
      </c>
      <c r="V4792" t="s">
        <v>10005</v>
      </c>
      <c r="W4792" t="s">
        <v>588</v>
      </c>
      <c r="X4792" t="str">
        <f t="shared" si="74"/>
        <v>Inversión</v>
      </c>
      <c r="Y4792" t="s">
        <v>625</v>
      </c>
    </row>
    <row r="4793" spans="1:25" x14ac:dyDescent="0.2">
      <c r="A4793" t="s">
        <v>5565</v>
      </c>
      <c r="B4793" t="s">
        <v>8308</v>
      </c>
      <c r="C4793" t="s">
        <v>8646</v>
      </c>
      <c r="D4793" t="s">
        <v>583</v>
      </c>
      <c r="E4793" t="s">
        <v>584</v>
      </c>
      <c r="F4793" t="s">
        <v>3144</v>
      </c>
      <c r="G4793" t="s">
        <v>585</v>
      </c>
      <c r="H4793" t="s">
        <v>166</v>
      </c>
      <c r="I4793" t="s">
        <v>120</v>
      </c>
      <c r="J4793" t="s">
        <v>37</v>
      </c>
      <c r="K4793" t="s">
        <v>586</v>
      </c>
      <c r="L4793" t="s">
        <v>39</v>
      </c>
      <c r="M4793">
        <v>10131916</v>
      </c>
      <c r="N4793">
        <v>0</v>
      </c>
      <c r="O4793">
        <v>10131916</v>
      </c>
      <c r="P4793">
        <v>0</v>
      </c>
      <c r="Q4793" t="s">
        <v>8447</v>
      </c>
      <c r="R4793" t="s">
        <v>8647</v>
      </c>
      <c r="S4793" t="s">
        <v>8648</v>
      </c>
      <c r="T4793" t="s">
        <v>588</v>
      </c>
      <c r="U4793" t="s">
        <v>8649</v>
      </c>
      <c r="V4793" t="s">
        <v>8650</v>
      </c>
      <c r="W4793" t="s">
        <v>588</v>
      </c>
      <c r="X4793" t="str">
        <f t="shared" si="74"/>
        <v>Funcionamiento</v>
      </c>
      <c r="Y4793" t="s">
        <v>585</v>
      </c>
    </row>
    <row r="4794" spans="1:25" x14ac:dyDescent="0.2">
      <c r="A4794" t="s">
        <v>5565</v>
      </c>
      <c r="B4794" t="s">
        <v>8308</v>
      </c>
      <c r="C4794" t="s">
        <v>8646</v>
      </c>
      <c r="D4794" t="s">
        <v>583</v>
      </c>
      <c r="E4794" t="s">
        <v>584</v>
      </c>
      <c r="F4794" t="s">
        <v>3144</v>
      </c>
      <c r="G4794" t="s">
        <v>585</v>
      </c>
      <c r="H4794" t="s">
        <v>170</v>
      </c>
      <c r="I4794" t="s">
        <v>124</v>
      </c>
      <c r="J4794" t="s">
        <v>37</v>
      </c>
      <c r="K4794" t="s">
        <v>586</v>
      </c>
      <c r="L4794" t="s">
        <v>39</v>
      </c>
      <c r="M4794">
        <v>5735046</v>
      </c>
      <c r="N4794">
        <v>0</v>
      </c>
      <c r="O4794">
        <v>5735046</v>
      </c>
      <c r="P4794">
        <v>0</v>
      </c>
      <c r="Q4794" t="s">
        <v>8447</v>
      </c>
      <c r="R4794" t="s">
        <v>8647</v>
      </c>
      <c r="S4794" t="s">
        <v>8648</v>
      </c>
      <c r="T4794" t="s">
        <v>588</v>
      </c>
      <c r="U4794" t="s">
        <v>8649</v>
      </c>
      <c r="V4794" t="s">
        <v>8650</v>
      </c>
      <c r="W4794" t="s">
        <v>588</v>
      </c>
      <c r="X4794" t="str">
        <f t="shared" si="74"/>
        <v>Funcionamiento</v>
      </c>
      <c r="Y4794" t="s">
        <v>585</v>
      </c>
    </row>
    <row r="4795" spans="1:25" x14ac:dyDescent="0.2">
      <c r="A4795" t="s">
        <v>5565</v>
      </c>
      <c r="B4795" t="s">
        <v>8308</v>
      </c>
      <c r="C4795" t="s">
        <v>8646</v>
      </c>
      <c r="D4795" t="s">
        <v>583</v>
      </c>
      <c r="E4795" t="s">
        <v>584</v>
      </c>
      <c r="F4795" t="s">
        <v>3144</v>
      </c>
      <c r="G4795" t="s">
        <v>585</v>
      </c>
      <c r="H4795" t="s">
        <v>557</v>
      </c>
      <c r="I4795" t="s">
        <v>3221</v>
      </c>
      <c r="J4795" t="s">
        <v>37</v>
      </c>
      <c r="K4795" t="s">
        <v>586</v>
      </c>
      <c r="L4795" t="s">
        <v>39</v>
      </c>
      <c r="M4795">
        <v>11087663</v>
      </c>
      <c r="N4795">
        <v>0</v>
      </c>
      <c r="O4795">
        <v>11087663</v>
      </c>
      <c r="P4795">
        <v>0</v>
      </c>
      <c r="Q4795" t="s">
        <v>8447</v>
      </c>
      <c r="R4795" t="s">
        <v>8647</v>
      </c>
      <c r="S4795" t="s">
        <v>8648</v>
      </c>
      <c r="T4795" t="s">
        <v>588</v>
      </c>
      <c r="U4795" t="s">
        <v>8649</v>
      </c>
      <c r="V4795" t="s">
        <v>8650</v>
      </c>
      <c r="W4795" t="s">
        <v>588</v>
      </c>
      <c r="X4795" t="str">
        <f t="shared" si="74"/>
        <v>Funcionamiento</v>
      </c>
      <c r="Y4795" t="s">
        <v>585</v>
      </c>
    </row>
    <row r="4796" spans="1:25" x14ac:dyDescent="0.2">
      <c r="A4796" t="s">
        <v>5565</v>
      </c>
      <c r="B4796" t="s">
        <v>8308</v>
      </c>
      <c r="C4796" t="s">
        <v>8646</v>
      </c>
      <c r="D4796" t="s">
        <v>583</v>
      </c>
      <c r="E4796" t="s">
        <v>584</v>
      </c>
      <c r="F4796" t="s">
        <v>3144</v>
      </c>
      <c r="G4796" t="s">
        <v>585</v>
      </c>
      <c r="H4796" t="s">
        <v>193</v>
      </c>
      <c r="I4796" t="s">
        <v>148</v>
      </c>
      <c r="J4796" t="s">
        <v>37</v>
      </c>
      <c r="K4796" t="s">
        <v>586</v>
      </c>
      <c r="L4796" t="s">
        <v>39</v>
      </c>
      <c r="M4796">
        <v>5221283</v>
      </c>
      <c r="N4796">
        <v>0</v>
      </c>
      <c r="O4796">
        <v>5221283</v>
      </c>
      <c r="P4796">
        <v>0</v>
      </c>
      <c r="Q4796" t="s">
        <v>8447</v>
      </c>
      <c r="R4796" t="s">
        <v>8647</v>
      </c>
      <c r="S4796" t="s">
        <v>8648</v>
      </c>
      <c r="T4796" t="s">
        <v>588</v>
      </c>
      <c r="U4796" t="s">
        <v>8649</v>
      </c>
      <c r="V4796" t="s">
        <v>8650</v>
      </c>
      <c r="W4796" t="s">
        <v>588</v>
      </c>
      <c r="X4796" t="str">
        <f t="shared" si="74"/>
        <v>Funcionamiento</v>
      </c>
      <c r="Y4796" t="s">
        <v>585</v>
      </c>
    </row>
    <row r="4797" spans="1:25" x14ac:dyDescent="0.2">
      <c r="A4797" t="s">
        <v>5565</v>
      </c>
      <c r="B4797" t="s">
        <v>8308</v>
      </c>
      <c r="C4797" t="s">
        <v>8646</v>
      </c>
      <c r="D4797" t="s">
        <v>583</v>
      </c>
      <c r="E4797" t="s">
        <v>584</v>
      </c>
      <c r="F4797" t="s">
        <v>3144</v>
      </c>
      <c r="G4797" t="s">
        <v>585</v>
      </c>
      <c r="H4797" t="s">
        <v>169</v>
      </c>
      <c r="I4797" t="s">
        <v>123</v>
      </c>
      <c r="J4797" t="s">
        <v>37</v>
      </c>
      <c r="K4797" t="s">
        <v>586</v>
      </c>
      <c r="L4797" t="s">
        <v>39</v>
      </c>
      <c r="M4797">
        <v>29792069</v>
      </c>
      <c r="N4797">
        <v>0</v>
      </c>
      <c r="O4797">
        <v>29792069</v>
      </c>
      <c r="P4797">
        <v>0</v>
      </c>
      <c r="Q4797" t="s">
        <v>8447</v>
      </c>
      <c r="R4797" t="s">
        <v>8647</v>
      </c>
      <c r="S4797" t="s">
        <v>8648</v>
      </c>
      <c r="T4797" t="s">
        <v>588</v>
      </c>
      <c r="U4797" t="s">
        <v>8649</v>
      </c>
      <c r="V4797" t="s">
        <v>8650</v>
      </c>
      <c r="W4797" t="s">
        <v>588</v>
      </c>
      <c r="X4797" t="str">
        <f t="shared" si="74"/>
        <v>Funcionamiento</v>
      </c>
      <c r="Y4797" t="s">
        <v>585</v>
      </c>
    </row>
    <row r="4798" spans="1:25" x14ac:dyDescent="0.2">
      <c r="A4798" t="s">
        <v>5565</v>
      </c>
      <c r="B4798" t="s">
        <v>8308</v>
      </c>
      <c r="C4798" t="s">
        <v>8646</v>
      </c>
      <c r="D4798" t="s">
        <v>583</v>
      </c>
      <c r="E4798" t="s">
        <v>584</v>
      </c>
      <c r="F4798" t="s">
        <v>3144</v>
      </c>
      <c r="G4798" t="s">
        <v>585</v>
      </c>
      <c r="H4798" t="s">
        <v>181</v>
      </c>
      <c r="I4798" t="s">
        <v>135</v>
      </c>
      <c r="J4798" t="s">
        <v>37</v>
      </c>
      <c r="K4798" t="s">
        <v>586</v>
      </c>
      <c r="L4798" t="s">
        <v>39</v>
      </c>
      <c r="M4798">
        <v>15576062</v>
      </c>
      <c r="N4798">
        <v>0</v>
      </c>
      <c r="O4798">
        <v>15576062</v>
      </c>
      <c r="P4798">
        <v>0</v>
      </c>
      <c r="Q4798" t="s">
        <v>8447</v>
      </c>
      <c r="R4798" t="s">
        <v>8647</v>
      </c>
      <c r="S4798" t="s">
        <v>8648</v>
      </c>
      <c r="T4798" t="s">
        <v>588</v>
      </c>
      <c r="U4798" t="s">
        <v>8649</v>
      </c>
      <c r="V4798" t="s">
        <v>8650</v>
      </c>
      <c r="W4798" t="s">
        <v>588</v>
      </c>
      <c r="X4798" t="str">
        <f t="shared" si="74"/>
        <v>Funcionamiento</v>
      </c>
      <c r="Y4798" t="s">
        <v>585</v>
      </c>
    </row>
    <row r="4799" spans="1:25" x14ac:dyDescent="0.2">
      <c r="A4799" t="s">
        <v>5565</v>
      </c>
      <c r="B4799" t="s">
        <v>8308</v>
      </c>
      <c r="C4799" t="s">
        <v>8646</v>
      </c>
      <c r="D4799" t="s">
        <v>583</v>
      </c>
      <c r="E4799" t="s">
        <v>584</v>
      </c>
      <c r="F4799" t="s">
        <v>3144</v>
      </c>
      <c r="G4799" t="s">
        <v>585</v>
      </c>
      <c r="H4799" t="s">
        <v>180</v>
      </c>
      <c r="I4799" t="s">
        <v>134</v>
      </c>
      <c r="J4799" t="s">
        <v>37</v>
      </c>
      <c r="K4799" t="s">
        <v>586</v>
      </c>
      <c r="L4799" t="s">
        <v>39</v>
      </c>
      <c r="M4799">
        <v>4099865</v>
      </c>
      <c r="N4799">
        <v>0</v>
      </c>
      <c r="O4799">
        <v>4099865</v>
      </c>
      <c r="P4799">
        <v>0</v>
      </c>
      <c r="Q4799" t="s">
        <v>8447</v>
      </c>
      <c r="R4799" t="s">
        <v>8647</v>
      </c>
      <c r="S4799" t="s">
        <v>8648</v>
      </c>
      <c r="T4799" t="s">
        <v>588</v>
      </c>
      <c r="U4799" t="s">
        <v>8649</v>
      </c>
      <c r="V4799" t="s">
        <v>8650</v>
      </c>
      <c r="W4799" t="s">
        <v>588</v>
      </c>
      <c r="X4799" t="str">
        <f t="shared" si="74"/>
        <v>Funcionamiento</v>
      </c>
      <c r="Y4799" t="s">
        <v>585</v>
      </c>
    </row>
    <row r="4800" spans="1:25" x14ac:dyDescent="0.2">
      <c r="A4800" t="s">
        <v>5565</v>
      </c>
      <c r="B4800" t="s">
        <v>8308</v>
      </c>
      <c r="C4800" t="s">
        <v>8646</v>
      </c>
      <c r="D4800" t="s">
        <v>583</v>
      </c>
      <c r="E4800" t="s">
        <v>584</v>
      </c>
      <c r="F4800" t="s">
        <v>3144</v>
      </c>
      <c r="G4800" t="s">
        <v>585</v>
      </c>
      <c r="H4800" t="s">
        <v>192</v>
      </c>
      <c r="I4800" t="s">
        <v>147</v>
      </c>
      <c r="J4800" t="s">
        <v>37</v>
      </c>
      <c r="K4800" t="s">
        <v>586</v>
      </c>
      <c r="L4800" t="s">
        <v>39</v>
      </c>
      <c r="M4800">
        <v>2233730</v>
      </c>
      <c r="N4800">
        <v>0</v>
      </c>
      <c r="O4800">
        <v>2233730</v>
      </c>
      <c r="P4800">
        <v>0</v>
      </c>
      <c r="Q4800" t="s">
        <v>8447</v>
      </c>
      <c r="R4800" t="s">
        <v>8647</v>
      </c>
      <c r="S4800" t="s">
        <v>8648</v>
      </c>
      <c r="T4800" t="s">
        <v>588</v>
      </c>
      <c r="U4800" t="s">
        <v>8649</v>
      </c>
      <c r="V4800" t="s">
        <v>8650</v>
      </c>
      <c r="W4800" t="s">
        <v>588</v>
      </c>
      <c r="X4800" t="str">
        <f t="shared" si="74"/>
        <v>Funcionamiento</v>
      </c>
      <c r="Y4800" t="s">
        <v>585</v>
      </c>
    </row>
    <row r="4801" spans="1:25" x14ac:dyDescent="0.2">
      <c r="A4801" t="s">
        <v>5565</v>
      </c>
      <c r="B4801" t="s">
        <v>8308</v>
      </c>
      <c r="C4801" t="s">
        <v>8646</v>
      </c>
      <c r="D4801" t="s">
        <v>583</v>
      </c>
      <c r="E4801" t="s">
        <v>584</v>
      </c>
      <c r="F4801" t="s">
        <v>3144</v>
      </c>
      <c r="G4801" t="s">
        <v>585</v>
      </c>
      <c r="H4801" t="s">
        <v>164</v>
      </c>
      <c r="I4801" t="s">
        <v>118</v>
      </c>
      <c r="J4801" t="s">
        <v>37</v>
      </c>
      <c r="K4801" t="s">
        <v>586</v>
      </c>
      <c r="L4801" t="s">
        <v>39</v>
      </c>
      <c r="M4801">
        <v>908941949</v>
      </c>
      <c r="N4801">
        <v>0</v>
      </c>
      <c r="O4801">
        <v>908941949</v>
      </c>
      <c r="P4801">
        <v>0</v>
      </c>
      <c r="Q4801" t="s">
        <v>8447</v>
      </c>
      <c r="R4801" t="s">
        <v>8647</v>
      </c>
      <c r="S4801" t="s">
        <v>8648</v>
      </c>
      <c r="T4801" t="s">
        <v>588</v>
      </c>
      <c r="U4801" t="s">
        <v>8649</v>
      </c>
      <c r="V4801" t="s">
        <v>8650</v>
      </c>
      <c r="W4801" t="s">
        <v>588</v>
      </c>
      <c r="X4801" t="str">
        <f t="shared" si="74"/>
        <v>Funcionamiento</v>
      </c>
      <c r="Y4801" t="s">
        <v>585</v>
      </c>
    </row>
    <row r="4802" spans="1:25" x14ac:dyDescent="0.2">
      <c r="A4802" t="s">
        <v>5565</v>
      </c>
      <c r="B4802" t="s">
        <v>8308</v>
      </c>
      <c r="C4802" t="s">
        <v>8646</v>
      </c>
      <c r="D4802" t="s">
        <v>583</v>
      </c>
      <c r="E4802" t="s">
        <v>584</v>
      </c>
      <c r="F4802" t="s">
        <v>3144</v>
      </c>
      <c r="G4802" t="s">
        <v>585</v>
      </c>
      <c r="H4802" t="s">
        <v>805</v>
      </c>
      <c r="I4802" t="s">
        <v>806</v>
      </c>
      <c r="J4802" t="s">
        <v>37</v>
      </c>
      <c r="K4802" t="s">
        <v>586</v>
      </c>
      <c r="L4802" t="s">
        <v>39</v>
      </c>
      <c r="M4802">
        <v>538827</v>
      </c>
      <c r="N4802">
        <v>0</v>
      </c>
      <c r="O4802">
        <v>538827</v>
      </c>
      <c r="P4802">
        <v>0</v>
      </c>
      <c r="Q4802" t="s">
        <v>8447</v>
      </c>
      <c r="R4802" t="s">
        <v>8647</v>
      </c>
      <c r="S4802" t="s">
        <v>8648</v>
      </c>
      <c r="T4802" t="s">
        <v>588</v>
      </c>
      <c r="U4802" t="s">
        <v>8649</v>
      </c>
      <c r="V4802" t="s">
        <v>8650</v>
      </c>
      <c r="W4802" t="s">
        <v>588</v>
      </c>
      <c r="X4802" t="str">
        <f t="shared" ref="X4802:X4865" si="75">IF(LEFT(H4802,1)="C","Inversión","Funcionamiento")</f>
        <v>Funcionamiento</v>
      </c>
      <c r="Y4802" t="s">
        <v>585</v>
      </c>
    </row>
    <row r="4803" spans="1:25" x14ac:dyDescent="0.2">
      <c r="A4803" t="s">
        <v>5565</v>
      </c>
      <c r="B4803" t="s">
        <v>8308</v>
      </c>
      <c r="C4803" t="s">
        <v>8646</v>
      </c>
      <c r="D4803" t="s">
        <v>583</v>
      </c>
      <c r="E4803" t="s">
        <v>584</v>
      </c>
      <c r="F4803" t="s">
        <v>3144</v>
      </c>
      <c r="G4803" t="s">
        <v>585</v>
      </c>
      <c r="H4803" t="s">
        <v>171</v>
      </c>
      <c r="I4803" t="s">
        <v>125</v>
      </c>
      <c r="J4803" t="s">
        <v>37</v>
      </c>
      <c r="K4803" t="s">
        <v>586</v>
      </c>
      <c r="L4803" t="s">
        <v>39</v>
      </c>
      <c r="M4803">
        <v>46198341</v>
      </c>
      <c r="N4803">
        <v>0</v>
      </c>
      <c r="O4803">
        <v>46198341</v>
      </c>
      <c r="P4803">
        <v>0</v>
      </c>
      <c r="Q4803" t="s">
        <v>8447</v>
      </c>
      <c r="R4803" t="s">
        <v>8647</v>
      </c>
      <c r="S4803" t="s">
        <v>8648</v>
      </c>
      <c r="T4803" t="s">
        <v>588</v>
      </c>
      <c r="U4803" t="s">
        <v>8649</v>
      </c>
      <c r="V4803" t="s">
        <v>8650</v>
      </c>
      <c r="W4803" t="s">
        <v>588</v>
      </c>
      <c r="X4803" t="str">
        <f t="shared" si="75"/>
        <v>Funcionamiento</v>
      </c>
      <c r="Y4803" t="s">
        <v>585</v>
      </c>
    </row>
    <row r="4804" spans="1:25" x14ac:dyDescent="0.2">
      <c r="A4804" t="s">
        <v>5565</v>
      </c>
      <c r="B4804" t="s">
        <v>8308</v>
      </c>
      <c r="C4804" t="s">
        <v>8646</v>
      </c>
      <c r="D4804" t="s">
        <v>583</v>
      </c>
      <c r="E4804" t="s">
        <v>584</v>
      </c>
      <c r="F4804" t="s">
        <v>3144</v>
      </c>
      <c r="G4804" t="s">
        <v>585</v>
      </c>
      <c r="H4804" t="s">
        <v>179</v>
      </c>
      <c r="I4804" t="s">
        <v>133</v>
      </c>
      <c r="J4804" t="s">
        <v>37</v>
      </c>
      <c r="K4804" t="s">
        <v>586</v>
      </c>
      <c r="L4804" t="s">
        <v>39</v>
      </c>
      <c r="M4804">
        <v>13758124</v>
      </c>
      <c r="N4804">
        <v>0</v>
      </c>
      <c r="O4804">
        <v>13758124</v>
      </c>
      <c r="P4804">
        <v>0</v>
      </c>
      <c r="Q4804" t="s">
        <v>8447</v>
      </c>
      <c r="R4804" t="s">
        <v>8647</v>
      </c>
      <c r="S4804" t="s">
        <v>8648</v>
      </c>
      <c r="T4804" t="s">
        <v>588</v>
      </c>
      <c r="U4804" t="s">
        <v>8649</v>
      </c>
      <c r="V4804" t="s">
        <v>8650</v>
      </c>
      <c r="W4804" t="s">
        <v>588</v>
      </c>
      <c r="X4804" t="str">
        <f t="shared" si="75"/>
        <v>Funcionamiento</v>
      </c>
      <c r="Y4804" t="s">
        <v>585</v>
      </c>
    </row>
    <row r="4805" spans="1:25" x14ac:dyDescent="0.2">
      <c r="A4805" t="s">
        <v>5565</v>
      </c>
      <c r="B4805" t="s">
        <v>8308</v>
      </c>
      <c r="C4805" t="s">
        <v>8646</v>
      </c>
      <c r="D4805" t="s">
        <v>583</v>
      </c>
      <c r="E4805" t="s">
        <v>584</v>
      </c>
      <c r="F4805" t="s">
        <v>3144</v>
      </c>
      <c r="G4805" t="s">
        <v>585</v>
      </c>
      <c r="H4805" t="s">
        <v>182</v>
      </c>
      <c r="I4805" t="s">
        <v>136</v>
      </c>
      <c r="J4805" t="s">
        <v>37</v>
      </c>
      <c r="K4805" t="s">
        <v>586</v>
      </c>
      <c r="L4805" t="s">
        <v>39</v>
      </c>
      <c r="M4805">
        <v>16934191</v>
      </c>
      <c r="N4805">
        <v>0</v>
      </c>
      <c r="O4805">
        <v>16934191</v>
      </c>
      <c r="P4805">
        <v>0</v>
      </c>
      <c r="Q4805" t="s">
        <v>8447</v>
      </c>
      <c r="R4805" t="s">
        <v>8647</v>
      </c>
      <c r="S4805" t="s">
        <v>8648</v>
      </c>
      <c r="T4805" t="s">
        <v>588</v>
      </c>
      <c r="U4805" t="s">
        <v>8649</v>
      </c>
      <c r="V4805" t="s">
        <v>8650</v>
      </c>
      <c r="W4805" t="s">
        <v>588</v>
      </c>
      <c r="X4805" t="str">
        <f t="shared" si="75"/>
        <v>Funcionamiento</v>
      </c>
      <c r="Y4805" t="s">
        <v>585</v>
      </c>
    </row>
    <row r="4806" spans="1:25" x14ac:dyDescent="0.2">
      <c r="A4806" t="s">
        <v>5565</v>
      </c>
      <c r="B4806" t="s">
        <v>8308</v>
      </c>
      <c r="C4806" t="s">
        <v>8646</v>
      </c>
      <c r="D4806" t="s">
        <v>583</v>
      </c>
      <c r="E4806" t="s">
        <v>584</v>
      </c>
      <c r="F4806" t="s">
        <v>3144</v>
      </c>
      <c r="G4806" t="s">
        <v>585</v>
      </c>
      <c r="H4806" t="s">
        <v>178</v>
      </c>
      <c r="I4806" t="s">
        <v>132</v>
      </c>
      <c r="J4806" t="s">
        <v>37</v>
      </c>
      <c r="K4806" t="s">
        <v>586</v>
      </c>
      <c r="L4806" t="s">
        <v>39</v>
      </c>
      <c r="M4806">
        <v>38654987</v>
      </c>
      <c r="N4806">
        <v>0</v>
      </c>
      <c r="O4806">
        <v>38654987</v>
      </c>
      <c r="P4806">
        <v>0</v>
      </c>
      <c r="Q4806" t="s">
        <v>8447</v>
      </c>
      <c r="R4806" t="s">
        <v>8647</v>
      </c>
      <c r="S4806" t="s">
        <v>8648</v>
      </c>
      <c r="T4806" t="s">
        <v>588</v>
      </c>
      <c r="U4806" t="s">
        <v>8649</v>
      </c>
      <c r="V4806" t="s">
        <v>8650</v>
      </c>
      <c r="W4806" t="s">
        <v>588</v>
      </c>
      <c r="X4806" t="str">
        <f t="shared" si="75"/>
        <v>Funcionamiento</v>
      </c>
      <c r="Y4806" t="s">
        <v>585</v>
      </c>
    </row>
    <row r="4807" spans="1:25" x14ac:dyDescent="0.2">
      <c r="A4807" t="s">
        <v>5565</v>
      </c>
      <c r="B4807" t="s">
        <v>8308</v>
      </c>
      <c r="C4807" t="s">
        <v>8646</v>
      </c>
      <c r="D4807" t="s">
        <v>583</v>
      </c>
      <c r="E4807" t="s">
        <v>584</v>
      </c>
      <c r="F4807" t="s">
        <v>3144</v>
      </c>
      <c r="G4807" t="s">
        <v>585</v>
      </c>
      <c r="H4807" t="s">
        <v>165</v>
      </c>
      <c r="I4807" t="s">
        <v>119</v>
      </c>
      <c r="J4807" t="s">
        <v>37</v>
      </c>
      <c r="K4807" t="s">
        <v>586</v>
      </c>
      <c r="L4807" t="s">
        <v>39</v>
      </c>
      <c r="M4807">
        <v>26474289</v>
      </c>
      <c r="N4807">
        <v>0</v>
      </c>
      <c r="O4807">
        <v>26474289</v>
      </c>
      <c r="P4807">
        <v>0</v>
      </c>
      <c r="Q4807" t="s">
        <v>8447</v>
      </c>
      <c r="R4807" t="s">
        <v>8647</v>
      </c>
      <c r="S4807" t="s">
        <v>8648</v>
      </c>
      <c r="T4807" t="s">
        <v>588</v>
      </c>
      <c r="U4807" t="s">
        <v>8649</v>
      </c>
      <c r="V4807" t="s">
        <v>8650</v>
      </c>
      <c r="W4807" t="s">
        <v>588</v>
      </c>
      <c r="X4807" t="str">
        <f t="shared" si="75"/>
        <v>Funcionamiento</v>
      </c>
      <c r="Y4807" t="s">
        <v>585</v>
      </c>
    </row>
    <row r="4808" spans="1:25" x14ac:dyDescent="0.2">
      <c r="A4808" t="s">
        <v>7514</v>
      </c>
      <c r="B4808" t="s">
        <v>8308</v>
      </c>
      <c r="C4808" t="s">
        <v>8651</v>
      </c>
      <c r="D4808" t="s">
        <v>583</v>
      </c>
      <c r="E4808" t="s">
        <v>584</v>
      </c>
      <c r="F4808" t="s">
        <v>3740</v>
      </c>
      <c r="G4808" t="s">
        <v>629</v>
      </c>
      <c r="H4808" t="s">
        <v>383</v>
      </c>
      <c r="I4808" t="s">
        <v>503</v>
      </c>
      <c r="J4808" t="s">
        <v>37</v>
      </c>
      <c r="K4808" t="s">
        <v>586</v>
      </c>
      <c r="L4808" t="s">
        <v>39</v>
      </c>
      <c r="M4808">
        <v>21135865</v>
      </c>
      <c r="N4808">
        <v>8454346</v>
      </c>
      <c r="O4808">
        <v>29590211</v>
      </c>
      <c r="P4808">
        <v>11836085</v>
      </c>
      <c r="Q4808" t="s">
        <v>8652</v>
      </c>
      <c r="R4808" t="s">
        <v>5904</v>
      </c>
      <c r="S4808" t="s">
        <v>10006</v>
      </c>
      <c r="T4808" t="s">
        <v>588</v>
      </c>
      <c r="U4808" t="s">
        <v>588</v>
      </c>
      <c r="V4808" t="s">
        <v>588</v>
      </c>
      <c r="W4808" t="s">
        <v>588</v>
      </c>
      <c r="X4808" t="str">
        <f t="shared" si="75"/>
        <v>Inversión</v>
      </c>
      <c r="Y4808" t="s">
        <v>629</v>
      </c>
    </row>
    <row r="4809" spans="1:25" x14ac:dyDescent="0.2">
      <c r="A4809" t="s">
        <v>7504</v>
      </c>
      <c r="B4809" t="s">
        <v>8308</v>
      </c>
      <c r="C4809" t="s">
        <v>8653</v>
      </c>
      <c r="D4809" t="s">
        <v>583</v>
      </c>
      <c r="E4809" t="s">
        <v>584</v>
      </c>
      <c r="F4809" t="s">
        <v>5605</v>
      </c>
      <c r="G4809" t="s">
        <v>627</v>
      </c>
      <c r="H4809" t="s">
        <v>429</v>
      </c>
      <c r="I4809" t="s">
        <v>483</v>
      </c>
      <c r="J4809" t="s">
        <v>37</v>
      </c>
      <c r="K4809" t="s">
        <v>586</v>
      </c>
      <c r="L4809" t="s">
        <v>39</v>
      </c>
      <c r="M4809">
        <v>6488790</v>
      </c>
      <c r="N4809">
        <v>0</v>
      </c>
      <c r="O4809">
        <v>6488790</v>
      </c>
      <c r="P4809">
        <v>0</v>
      </c>
      <c r="Q4809" t="s">
        <v>8654</v>
      </c>
      <c r="R4809" t="s">
        <v>5753</v>
      </c>
      <c r="S4809" t="s">
        <v>10007</v>
      </c>
      <c r="T4809" t="s">
        <v>588</v>
      </c>
      <c r="U4809" t="s">
        <v>588</v>
      </c>
      <c r="V4809" t="s">
        <v>588</v>
      </c>
      <c r="W4809" t="s">
        <v>588</v>
      </c>
      <c r="X4809" t="str">
        <f t="shared" si="75"/>
        <v>Inversión</v>
      </c>
      <c r="Y4809" t="s">
        <v>627</v>
      </c>
    </row>
    <row r="4810" spans="1:25" x14ac:dyDescent="0.2">
      <c r="A4810" t="s">
        <v>5380</v>
      </c>
      <c r="B4810" t="s">
        <v>8308</v>
      </c>
      <c r="C4810" t="s">
        <v>8655</v>
      </c>
      <c r="D4810" t="s">
        <v>583</v>
      </c>
      <c r="E4810" t="s">
        <v>584</v>
      </c>
      <c r="F4810" t="s">
        <v>5605</v>
      </c>
      <c r="G4810" t="s">
        <v>627</v>
      </c>
      <c r="H4810" t="s">
        <v>429</v>
      </c>
      <c r="I4810" t="s">
        <v>483</v>
      </c>
      <c r="J4810" t="s">
        <v>37</v>
      </c>
      <c r="K4810" t="s">
        <v>586</v>
      </c>
      <c r="L4810" t="s">
        <v>39</v>
      </c>
      <c r="M4810">
        <v>12461622</v>
      </c>
      <c r="N4810">
        <v>0</v>
      </c>
      <c r="O4810">
        <v>12461622</v>
      </c>
      <c r="P4810">
        <v>0</v>
      </c>
      <c r="Q4810" t="s">
        <v>8656</v>
      </c>
      <c r="R4810" t="s">
        <v>5770</v>
      </c>
      <c r="S4810" t="s">
        <v>6210</v>
      </c>
      <c r="T4810" t="s">
        <v>588</v>
      </c>
      <c r="U4810" t="s">
        <v>588</v>
      </c>
      <c r="V4810" t="s">
        <v>588</v>
      </c>
      <c r="W4810" t="s">
        <v>588</v>
      </c>
      <c r="X4810" t="str">
        <f t="shared" si="75"/>
        <v>Inversión</v>
      </c>
      <c r="Y4810" t="s">
        <v>627</v>
      </c>
    </row>
    <row r="4811" spans="1:25" x14ac:dyDescent="0.2">
      <c r="A4811" t="s">
        <v>7497</v>
      </c>
      <c r="B4811" t="s">
        <v>8322</v>
      </c>
      <c r="C4811" t="s">
        <v>8657</v>
      </c>
      <c r="D4811" t="s">
        <v>583</v>
      </c>
      <c r="E4811" t="s">
        <v>602</v>
      </c>
      <c r="F4811" t="s">
        <v>5604</v>
      </c>
      <c r="G4811" t="s">
        <v>625</v>
      </c>
      <c r="H4811" t="s">
        <v>395</v>
      </c>
      <c r="I4811" t="s">
        <v>506</v>
      </c>
      <c r="J4811" t="s">
        <v>37</v>
      </c>
      <c r="K4811" t="s">
        <v>586</v>
      </c>
      <c r="L4811" t="s">
        <v>39</v>
      </c>
      <c r="M4811">
        <v>45000000</v>
      </c>
      <c r="N4811">
        <v>-45000000</v>
      </c>
      <c r="O4811">
        <v>0</v>
      </c>
      <c r="P4811">
        <v>0</v>
      </c>
      <c r="Q4811" t="s">
        <v>8658</v>
      </c>
      <c r="R4811" t="s">
        <v>5783</v>
      </c>
      <c r="S4811" t="s">
        <v>588</v>
      </c>
      <c r="T4811" t="s">
        <v>588</v>
      </c>
      <c r="U4811" t="s">
        <v>588</v>
      </c>
      <c r="V4811" t="s">
        <v>588</v>
      </c>
      <c r="W4811" t="s">
        <v>588</v>
      </c>
      <c r="X4811" t="str">
        <f t="shared" si="75"/>
        <v>Inversión</v>
      </c>
      <c r="Y4811" t="s">
        <v>625</v>
      </c>
    </row>
    <row r="4812" spans="1:25" x14ac:dyDescent="0.2">
      <c r="A4812" t="s">
        <v>6955</v>
      </c>
      <c r="B4812" t="s">
        <v>8322</v>
      </c>
      <c r="C4812" t="s">
        <v>8659</v>
      </c>
      <c r="D4812" t="s">
        <v>583</v>
      </c>
      <c r="E4812" t="s">
        <v>584</v>
      </c>
      <c r="F4812" t="s">
        <v>5604</v>
      </c>
      <c r="G4812" t="s">
        <v>625</v>
      </c>
      <c r="H4812" t="s">
        <v>395</v>
      </c>
      <c r="I4812" t="s">
        <v>506</v>
      </c>
      <c r="J4812" t="s">
        <v>37</v>
      </c>
      <c r="K4812" t="s">
        <v>586</v>
      </c>
      <c r="L4812" t="s">
        <v>39</v>
      </c>
      <c r="M4812">
        <v>39501135</v>
      </c>
      <c r="N4812">
        <v>0</v>
      </c>
      <c r="O4812">
        <v>39501135</v>
      </c>
      <c r="P4812">
        <v>2601135</v>
      </c>
      <c r="Q4812" t="s">
        <v>8660</v>
      </c>
      <c r="R4812" t="s">
        <v>5907</v>
      </c>
      <c r="S4812" t="s">
        <v>11981</v>
      </c>
      <c r="T4812" t="s">
        <v>588</v>
      </c>
      <c r="U4812" t="s">
        <v>588</v>
      </c>
      <c r="V4812" t="s">
        <v>588</v>
      </c>
      <c r="W4812" t="s">
        <v>588</v>
      </c>
      <c r="X4812" t="str">
        <f t="shared" si="75"/>
        <v>Inversión</v>
      </c>
      <c r="Y4812" t="s">
        <v>625</v>
      </c>
    </row>
    <row r="4813" spans="1:25" x14ac:dyDescent="0.2">
      <c r="A4813" t="s">
        <v>6878</v>
      </c>
      <c r="B4813" t="s">
        <v>8322</v>
      </c>
      <c r="C4813" t="s">
        <v>8661</v>
      </c>
      <c r="D4813" t="s">
        <v>583</v>
      </c>
      <c r="E4813" t="s">
        <v>584</v>
      </c>
      <c r="F4813" t="s">
        <v>3740</v>
      </c>
      <c r="G4813" t="s">
        <v>629</v>
      </c>
      <c r="H4813" t="s">
        <v>391</v>
      </c>
      <c r="I4813" t="s">
        <v>511</v>
      </c>
      <c r="J4813" t="s">
        <v>37</v>
      </c>
      <c r="K4813" t="s">
        <v>586</v>
      </c>
      <c r="L4813" t="s">
        <v>39</v>
      </c>
      <c r="M4813">
        <v>1084726</v>
      </c>
      <c r="N4813">
        <v>-79628</v>
      </c>
      <c r="O4813">
        <v>1005098</v>
      </c>
      <c r="P4813">
        <v>0</v>
      </c>
      <c r="Q4813" t="s">
        <v>7660</v>
      </c>
      <c r="R4813" t="s">
        <v>5392</v>
      </c>
      <c r="S4813" t="s">
        <v>8662</v>
      </c>
      <c r="T4813" t="s">
        <v>8663</v>
      </c>
      <c r="U4813" t="s">
        <v>8664</v>
      </c>
      <c r="V4813" t="s">
        <v>8665</v>
      </c>
      <c r="W4813" t="s">
        <v>588</v>
      </c>
      <c r="X4813" t="str">
        <f t="shared" si="75"/>
        <v>Inversión</v>
      </c>
      <c r="Y4813" t="s">
        <v>629</v>
      </c>
    </row>
    <row r="4814" spans="1:25" x14ac:dyDescent="0.2">
      <c r="A4814" t="s">
        <v>6960</v>
      </c>
      <c r="B4814" t="s">
        <v>8300</v>
      </c>
      <c r="C4814" t="s">
        <v>8666</v>
      </c>
      <c r="D4814" t="s">
        <v>583</v>
      </c>
      <c r="E4814" t="s">
        <v>584</v>
      </c>
      <c r="F4814" t="s">
        <v>3740</v>
      </c>
      <c r="G4814" t="s">
        <v>629</v>
      </c>
      <c r="H4814" t="s">
        <v>391</v>
      </c>
      <c r="I4814" t="s">
        <v>511</v>
      </c>
      <c r="J4814" t="s">
        <v>37</v>
      </c>
      <c r="K4814" t="s">
        <v>586</v>
      </c>
      <c r="L4814" t="s">
        <v>39</v>
      </c>
      <c r="M4814">
        <v>730186</v>
      </c>
      <c r="N4814">
        <v>0</v>
      </c>
      <c r="O4814">
        <v>730186</v>
      </c>
      <c r="P4814">
        <v>0</v>
      </c>
      <c r="Q4814" t="s">
        <v>8667</v>
      </c>
      <c r="R4814" t="s">
        <v>5491</v>
      </c>
      <c r="S4814" t="s">
        <v>10008</v>
      </c>
      <c r="T4814" t="s">
        <v>10009</v>
      </c>
      <c r="U4814" t="s">
        <v>10010</v>
      </c>
      <c r="V4814" t="s">
        <v>10011</v>
      </c>
      <c r="W4814" t="s">
        <v>5779</v>
      </c>
      <c r="X4814" t="str">
        <f t="shared" si="75"/>
        <v>Inversión</v>
      </c>
      <c r="Y4814" t="s">
        <v>629</v>
      </c>
    </row>
    <row r="4815" spans="1:25" x14ac:dyDescent="0.2">
      <c r="A4815" t="s">
        <v>6643</v>
      </c>
      <c r="B4815" t="s">
        <v>8303</v>
      </c>
      <c r="C4815" t="s">
        <v>8668</v>
      </c>
      <c r="D4815" t="s">
        <v>583</v>
      </c>
      <c r="E4815" t="s">
        <v>644</v>
      </c>
      <c r="F4815" t="s">
        <v>3740</v>
      </c>
      <c r="G4815" t="s">
        <v>629</v>
      </c>
      <c r="H4815" t="s">
        <v>196</v>
      </c>
      <c r="I4815" t="s">
        <v>153</v>
      </c>
      <c r="J4815" t="s">
        <v>37</v>
      </c>
      <c r="K4815" t="s">
        <v>586</v>
      </c>
      <c r="L4815" t="s">
        <v>39</v>
      </c>
      <c r="M4815">
        <v>390000000</v>
      </c>
      <c r="N4815">
        <v>-390000000</v>
      </c>
      <c r="O4815">
        <v>0</v>
      </c>
      <c r="P4815">
        <v>0</v>
      </c>
      <c r="Q4815" t="s">
        <v>8669</v>
      </c>
      <c r="R4815" t="s">
        <v>6883</v>
      </c>
      <c r="S4815" t="s">
        <v>588</v>
      </c>
      <c r="T4815" t="s">
        <v>588</v>
      </c>
      <c r="U4815" t="s">
        <v>588</v>
      </c>
      <c r="V4815" t="s">
        <v>588</v>
      </c>
      <c r="W4815" t="s">
        <v>588</v>
      </c>
      <c r="X4815" t="str">
        <f t="shared" si="75"/>
        <v>Inversión</v>
      </c>
      <c r="Y4815" t="s">
        <v>629</v>
      </c>
    </row>
    <row r="4816" spans="1:25" x14ac:dyDescent="0.2">
      <c r="A4816" t="s">
        <v>6899</v>
      </c>
      <c r="B4816" t="s">
        <v>8303</v>
      </c>
      <c r="C4816" t="s">
        <v>8670</v>
      </c>
      <c r="D4816" t="s">
        <v>583</v>
      </c>
      <c r="E4816" t="s">
        <v>602</v>
      </c>
      <c r="F4816" t="s">
        <v>3740</v>
      </c>
      <c r="G4816" t="s">
        <v>629</v>
      </c>
      <c r="H4816" t="s">
        <v>391</v>
      </c>
      <c r="I4816" t="s">
        <v>511</v>
      </c>
      <c r="J4816" t="s">
        <v>37</v>
      </c>
      <c r="K4816" t="s">
        <v>586</v>
      </c>
      <c r="L4816" t="s">
        <v>39</v>
      </c>
      <c r="M4816">
        <v>6000000</v>
      </c>
      <c r="N4816">
        <v>10679040</v>
      </c>
      <c r="O4816">
        <v>16679040</v>
      </c>
      <c r="P4816">
        <v>16679040</v>
      </c>
      <c r="Q4816" t="s">
        <v>8671</v>
      </c>
      <c r="R4816" t="s">
        <v>7074</v>
      </c>
      <c r="S4816" t="s">
        <v>588</v>
      </c>
      <c r="T4816" t="s">
        <v>588</v>
      </c>
      <c r="U4816" t="s">
        <v>588</v>
      </c>
      <c r="V4816" t="s">
        <v>588</v>
      </c>
      <c r="W4816" t="s">
        <v>588</v>
      </c>
      <c r="X4816" t="str">
        <f t="shared" si="75"/>
        <v>Inversión</v>
      </c>
      <c r="Y4816" t="s">
        <v>629</v>
      </c>
    </row>
    <row r="4817" spans="1:25" x14ac:dyDescent="0.2">
      <c r="A4817" t="s">
        <v>6835</v>
      </c>
      <c r="B4817" t="s">
        <v>8303</v>
      </c>
      <c r="C4817" t="s">
        <v>8672</v>
      </c>
      <c r="D4817" t="s">
        <v>583</v>
      </c>
      <c r="E4817" t="s">
        <v>584</v>
      </c>
      <c r="F4817" t="s">
        <v>5604</v>
      </c>
      <c r="G4817" t="s">
        <v>625</v>
      </c>
      <c r="H4817" t="s">
        <v>395</v>
      </c>
      <c r="I4817" t="s">
        <v>506</v>
      </c>
      <c r="J4817" t="s">
        <v>37</v>
      </c>
      <c r="K4817" t="s">
        <v>586</v>
      </c>
      <c r="L4817" t="s">
        <v>39</v>
      </c>
      <c r="M4817">
        <v>1108930</v>
      </c>
      <c r="N4817">
        <v>0</v>
      </c>
      <c r="O4817">
        <v>1108930</v>
      </c>
      <c r="P4817">
        <v>0</v>
      </c>
      <c r="Q4817" t="s">
        <v>8673</v>
      </c>
      <c r="R4817" t="s">
        <v>6647</v>
      </c>
      <c r="S4817" t="s">
        <v>10012</v>
      </c>
      <c r="T4817" t="s">
        <v>10013</v>
      </c>
      <c r="U4817" t="s">
        <v>10014</v>
      </c>
      <c r="V4817" t="s">
        <v>10015</v>
      </c>
      <c r="W4817" t="s">
        <v>5872</v>
      </c>
      <c r="X4817" t="str">
        <f t="shared" si="75"/>
        <v>Inversión</v>
      </c>
      <c r="Y4817" t="s">
        <v>625</v>
      </c>
    </row>
    <row r="4818" spans="1:25" x14ac:dyDescent="0.2">
      <c r="A4818" t="s">
        <v>5634</v>
      </c>
      <c r="B4818" t="s">
        <v>8303</v>
      </c>
      <c r="C4818" t="s">
        <v>8674</v>
      </c>
      <c r="D4818" t="s">
        <v>583</v>
      </c>
      <c r="E4818" t="s">
        <v>584</v>
      </c>
      <c r="F4818" t="s">
        <v>3740</v>
      </c>
      <c r="G4818" t="s">
        <v>629</v>
      </c>
      <c r="H4818" t="s">
        <v>376</v>
      </c>
      <c r="I4818" t="s">
        <v>495</v>
      </c>
      <c r="J4818" t="s">
        <v>37</v>
      </c>
      <c r="K4818" t="s">
        <v>586</v>
      </c>
      <c r="L4818" t="s">
        <v>39</v>
      </c>
      <c r="M4818">
        <v>13983649</v>
      </c>
      <c r="N4818">
        <v>-712328</v>
      </c>
      <c r="O4818">
        <v>13271321</v>
      </c>
      <c r="P4818">
        <v>0</v>
      </c>
      <c r="Q4818" t="s">
        <v>8675</v>
      </c>
      <c r="R4818" t="s">
        <v>8676</v>
      </c>
      <c r="S4818" t="s">
        <v>10016</v>
      </c>
      <c r="T4818" t="s">
        <v>10017</v>
      </c>
      <c r="U4818" t="s">
        <v>10018</v>
      </c>
      <c r="V4818" t="s">
        <v>10019</v>
      </c>
      <c r="W4818" t="s">
        <v>588</v>
      </c>
      <c r="X4818" t="str">
        <f t="shared" si="75"/>
        <v>Inversión</v>
      </c>
      <c r="Y4818" t="s">
        <v>629</v>
      </c>
    </row>
    <row r="4819" spans="1:25" x14ac:dyDescent="0.2">
      <c r="A4819" t="s">
        <v>7567</v>
      </c>
      <c r="B4819" t="s">
        <v>8303</v>
      </c>
      <c r="C4819" t="s">
        <v>8677</v>
      </c>
      <c r="D4819" t="s">
        <v>583</v>
      </c>
      <c r="E4819" t="s">
        <v>644</v>
      </c>
      <c r="F4819" t="s">
        <v>3740</v>
      </c>
      <c r="G4819" t="s">
        <v>629</v>
      </c>
      <c r="H4819" t="s">
        <v>383</v>
      </c>
      <c r="I4819" t="s">
        <v>503</v>
      </c>
      <c r="J4819" t="s">
        <v>37</v>
      </c>
      <c r="K4819" t="s">
        <v>586</v>
      </c>
      <c r="L4819" t="s">
        <v>39</v>
      </c>
      <c r="M4819">
        <v>23944865</v>
      </c>
      <c r="N4819">
        <v>-23944865</v>
      </c>
      <c r="O4819">
        <v>0</v>
      </c>
      <c r="P4819">
        <v>0</v>
      </c>
      <c r="Q4819" t="s">
        <v>8678</v>
      </c>
      <c r="R4819" t="s">
        <v>5660</v>
      </c>
      <c r="S4819" t="s">
        <v>588</v>
      </c>
      <c r="T4819" t="s">
        <v>588</v>
      </c>
      <c r="U4819" t="s">
        <v>588</v>
      </c>
      <c r="V4819" t="s">
        <v>588</v>
      </c>
      <c r="W4819" t="s">
        <v>588</v>
      </c>
      <c r="X4819" t="str">
        <f t="shared" si="75"/>
        <v>Inversión</v>
      </c>
      <c r="Y4819" t="s">
        <v>629</v>
      </c>
    </row>
    <row r="4820" spans="1:25" x14ac:dyDescent="0.2">
      <c r="A4820" t="s">
        <v>6858</v>
      </c>
      <c r="B4820" t="s">
        <v>8303</v>
      </c>
      <c r="C4820" t="s">
        <v>8679</v>
      </c>
      <c r="D4820" t="s">
        <v>583</v>
      </c>
      <c r="E4820" t="s">
        <v>644</v>
      </c>
      <c r="F4820" t="s">
        <v>3740</v>
      </c>
      <c r="G4820" t="s">
        <v>629</v>
      </c>
      <c r="H4820" t="s">
        <v>383</v>
      </c>
      <c r="I4820" t="s">
        <v>503</v>
      </c>
      <c r="J4820" t="s">
        <v>37</v>
      </c>
      <c r="K4820" t="s">
        <v>586</v>
      </c>
      <c r="L4820" t="s">
        <v>39</v>
      </c>
      <c r="M4820">
        <v>21135865</v>
      </c>
      <c r="N4820">
        <v>-21135865</v>
      </c>
      <c r="O4820">
        <v>0</v>
      </c>
      <c r="P4820">
        <v>0</v>
      </c>
      <c r="Q4820" t="s">
        <v>8680</v>
      </c>
      <c r="R4820" t="s">
        <v>7110</v>
      </c>
      <c r="S4820" t="s">
        <v>588</v>
      </c>
      <c r="T4820" t="s">
        <v>588</v>
      </c>
      <c r="U4820" t="s">
        <v>588</v>
      </c>
      <c r="V4820" t="s">
        <v>588</v>
      </c>
      <c r="W4820" t="s">
        <v>588</v>
      </c>
      <c r="X4820" t="str">
        <f t="shared" si="75"/>
        <v>Inversión</v>
      </c>
      <c r="Y4820" t="s">
        <v>629</v>
      </c>
    </row>
    <row r="4821" spans="1:25" x14ac:dyDescent="0.2">
      <c r="A4821" t="s">
        <v>6864</v>
      </c>
      <c r="B4821" t="s">
        <v>8303</v>
      </c>
      <c r="C4821" t="s">
        <v>8681</v>
      </c>
      <c r="D4821" t="s">
        <v>583</v>
      </c>
      <c r="E4821" t="s">
        <v>644</v>
      </c>
      <c r="F4821" t="s">
        <v>3740</v>
      </c>
      <c r="G4821" t="s">
        <v>629</v>
      </c>
      <c r="H4821" t="s">
        <v>383</v>
      </c>
      <c r="I4821" t="s">
        <v>503</v>
      </c>
      <c r="J4821" t="s">
        <v>37</v>
      </c>
      <c r="K4821" t="s">
        <v>586</v>
      </c>
      <c r="L4821" t="s">
        <v>39</v>
      </c>
      <c r="M4821">
        <v>8835525</v>
      </c>
      <c r="N4821">
        <v>-8835525</v>
      </c>
      <c r="O4821">
        <v>0</v>
      </c>
      <c r="P4821">
        <v>0</v>
      </c>
      <c r="Q4821" t="s">
        <v>8682</v>
      </c>
      <c r="R4821" t="s">
        <v>7034</v>
      </c>
      <c r="S4821" t="s">
        <v>588</v>
      </c>
      <c r="T4821" t="s">
        <v>588</v>
      </c>
      <c r="U4821" t="s">
        <v>588</v>
      </c>
      <c r="V4821" t="s">
        <v>588</v>
      </c>
      <c r="W4821" t="s">
        <v>588</v>
      </c>
      <c r="X4821" t="str">
        <f t="shared" si="75"/>
        <v>Inversión</v>
      </c>
      <c r="Y4821" t="s">
        <v>629</v>
      </c>
    </row>
    <row r="4822" spans="1:25" x14ac:dyDescent="0.2">
      <c r="A4822" t="s">
        <v>5745</v>
      </c>
      <c r="B4822" t="s">
        <v>8303</v>
      </c>
      <c r="C4822" t="s">
        <v>8683</v>
      </c>
      <c r="D4822" t="s">
        <v>583</v>
      </c>
      <c r="E4822" t="s">
        <v>644</v>
      </c>
      <c r="F4822" t="s">
        <v>3740</v>
      </c>
      <c r="G4822" t="s">
        <v>629</v>
      </c>
      <c r="H4822" t="s">
        <v>383</v>
      </c>
      <c r="I4822" t="s">
        <v>503</v>
      </c>
      <c r="J4822" t="s">
        <v>37</v>
      </c>
      <c r="K4822" t="s">
        <v>586</v>
      </c>
      <c r="L4822" t="s">
        <v>39</v>
      </c>
      <c r="M4822">
        <v>17671050</v>
      </c>
      <c r="N4822">
        <v>-17671050</v>
      </c>
      <c r="O4822">
        <v>0</v>
      </c>
      <c r="P4822">
        <v>0</v>
      </c>
      <c r="Q4822" t="s">
        <v>8684</v>
      </c>
      <c r="R4822" t="s">
        <v>8685</v>
      </c>
      <c r="S4822" t="s">
        <v>588</v>
      </c>
      <c r="T4822" t="s">
        <v>588</v>
      </c>
      <c r="U4822" t="s">
        <v>588</v>
      </c>
      <c r="V4822" t="s">
        <v>588</v>
      </c>
      <c r="W4822" t="s">
        <v>588</v>
      </c>
      <c r="X4822" t="str">
        <f t="shared" si="75"/>
        <v>Inversión</v>
      </c>
      <c r="Y4822" t="s">
        <v>629</v>
      </c>
    </row>
    <row r="4823" spans="1:25" x14ac:dyDescent="0.2">
      <c r="A4823" t="s">
        <v>6143</v>
      </c>
      <c r="B4823" t="s">
        <v>8303</v>
      </c>
      <c r="C4823" t="s">
        <v>8686</v>
      </c>
      <c r="D4823" t="s">
        <v>583</v>
      </c>
      <c r="E4823" t="s">
        <v>644</v>
      </c>
      <c r="F4823" t="s">
        <v>3740</v>
      </c>
      <c r="G4823" t="s">
        <v>629</v>
      </c>
      <c r="H4823" t="s">
        <v>383</v>
      </c>
      <c r="I4823" t="s">
        <v>503</v>
      </c>
      <c r="J4823" t="s">
        <v>37</v>
      </c>
      <c r="K4823" t="s">
        <v>586</v>
      </c>
      <c r="L4823" t="s">
        <v>39</v>
      </c>
      <c r="M4823">
        <v>7584300</v>
      </c>
      <c r="N4823">
        <v>-7584300</v>
      </c>
      <c r="O4823">
        <v>0</v>
      </c>
      <c r="P4823">
        <v>0</v>
      </c>
      <c r="Q4823" t="s">
        <v>8687</v>
      </c>
      <c r="R4823" t="s">
        <v>8688</v>
      </c>
      <c r="S4823" t="s">
        <v>588</v>
      </c>
      <c r="T4823" t="s">
        <v>588</v>
      </c>
      <c r="U4823" t="s">
        <v>588</v>
      </c>
      <c r="V4823" t="s">
        <v>588</v>
      </c>
      <c r="W4823" t="s">
        <v>588</v>
      </c>
      <c r="X4823" t="str">
        <f t="shared" si="75"/>
        <v>Inversión</v>
      </c>
      <c r="Y4823" t="s">
        <v>629</v>
      </c>
    </row>
    <row r="4824" spans="1:25" x14ac:dyDescent="0.2">
      <c r="A4824" t="s">
        <v>5553</v>
      </c>
      <c r="B4824" t="s">
        <v>8303</v>
      </c>
      <c r="C4824" t="s">
        <v>8689</v>
      </c>
      <c r="D4824" t="s">
        <v>583</v>
      </c>
      <c r="E4824" t="s">
        <v>602</v>
      </c>
      <c r="F4824" t="s">
        <v>3740</v>
      </c>
      <c r="G4824" t="s">
        <v>629</v>
      </c>
      <c r="H4824" t="s">
        <v>391</v>
      </c>
      <c r="I4824" t="s">
        <v>511</v>
      </c>
      <c r="J4824" t="s">
        <v>37</v>
      </c>
      <c r="K4824" t="s">
        <v>586</v>
      </c>
      <c r="L4824" t="s">
        <v>39</v>
      </c>
      <c r="M4824">
        <v>22000000</v>
      </c>
      <c r="N4824">
        <v>0</v>
      </c>
      <c r="O4824">
        <v>22000000</v>
      </c>
      <c r="P4824">
        <v>22000000</v>
      </c>
      <c r="Q4824" t="s">
        <v>8690</v>
      </c>
      <c r="R4824" t="s">
        <v>8691</v>
      </c>
      <c r="S4824" t="s">
        <v>588</v>
      </c>
      <c r="T4824" t="s">
        <v>588</v>
      </c>
      <c r="U4824" t="s">
        <v>588</v>
      </c>
      <c r="V4824" t="s">
        <v>588</v>
      </c>
      <c r="W4824" t="s">
        <v>588</v>
      </c>
      <c r="X4824" t="str">
        <f t="shared" si="75"/>
        <v>Inversión</v>
      </c>
      <c r="Y4824" t="s">
        <v>629</v>
      </c>
    </row>
    <row r="4825" spans="1:25" x14ac:dyDescent="0.2">
      <c r="A4825" t="s">
        <v>7561</v>
      </c>
      <c r="B4825" t="s">
        <v>8303</v>
      </c>
      <c r="C4825" t="s">
        <v>8692</v>
      </c>
      <c r="D4825" t="s">
        <v>583</v>
      </c>
      <c r="E4825" t="s">
        <v>602</v>
      </c>
      <c r="F4825" t="s">
        <v>3740</v>
      </c>
      <c r="G4825" t="s">
        <v>629</v>
      </c>
      <c r="H4825" t="s">
        <v>391</v>
      </c>
      <c r="I4825" t="s">
        <v>511</v>
      </c>
      <c r="J4825" t="s">
        <v>37</v>
      </c>
      <c r="K4825" t="s">
        <v>586</v>
      </c>
      <c r="L4825" t="s">
        <v>39</v>
      </c>
      <c r="M4825">
        <v>72460712</v>
      </c>
      <c r="N4825">
        <v>-72460712</v>
      </c>
      <c r="O4825">
        <v>0</v>
      </c>
      <c r="P4825">
        <v>0</v>
      </c>
      <c r="Q4825" t="s">
        <v>8693</v>
      </c>
      <c r="R4825" t="s">
        <v>8694</v>
      </c>
      <c r="S4825" t="s">
        <v>588</v>
      </c>
      <c r="T4825" t="s">
        <v>588</v>
      </c>
      <c r="U4825" t="s">
        <v>588</v>
      </c>
      <c r="V4825" t="s">
        <v>588</v>
      </c>
      <c r="W4825" t="s">
        <v>588</v>
      </c>
      <c r="X4825" t="str">
        <f t="shared" si="75"/>
        <v>Inversión</v>
      </c>
      <c r="Y4825" t="s">
        <v>629</v>
      </c>
    </row>
    <row r="4826" spans="1:25" x14ac:dyDescent="0.2">
      <c r="A4826" t="s">
        <v>7575</v>
      </c>
      <c r="B4826" t="s">
        <v>8303</v>
      </c>
      <c r="C4826" t="s">
        <v>8695</v>
      </c>
      <c r="D4826" t="s">
        <v>583</v>
      </c>
      <c r="E4826" t="s">
        <v>644</v>
      </c>
      <c r="F4826" t="s">
        <v>3740</v>
      </c>
      <c r="G4826" t="s">
        <v>629</v>
      </c>
      <c r="H4826" t="s">
        <v>391</v>
      </c>
      <c r="I4826" t="s">
        <v>511</v>
      </c>
      <c r="J4826" t="s">
        <v>37</v>
      </c>
      <c r="K4826" t="s">
        <v>586</v>
      </c>
      <c r="L4826" t="s">
        <v>39</v>
      </c>
      <c r="M4826">
        <v>250000000</v>
      </c>
      <c r="N4826">
        <v>-250000000</v>
      </c>
      <c r="O4826">
        <v>0</v>
      </c>
      <c r="P4826">
        <v>0</v>
      </c>
      <c r="Q4826" t="s">
        <v>8696</v>
      </c>
      <c r="R4826" t="s">
        <v>8697</v>
      </c>
      <c r="S4826" t="s">
        <v>588</v>
      </c>
      <c r="T4826" t="s">
        <v>588</v>
      </c>
      <c r="U4826" t="s">
        <v>588</v>
      </c>
      <c r="V4826" t="s">
        <v>588</v>
      </c>
      <c r="W4826" t="s">
        <v>588</v>
      </c>
      <c r="X4826" t="str">
        <f t="shared" si="75"/>
        <v>Inversión</v>
      </c>
      <c r="Y4826" t="s">
        <v>629</v>
      </c>
    </row>
    <row r="4827" spans="1:25" x14ac:dyDescent="0.2">
      <c r="A4827" t="s">
        <v>7611</v>
      </c>
      <c r="B4827" t="s">
        <v>8303</v>
      </c>
      <c r="C4827" t="s">
        <v>8698</v>
      </c>
      <c r="D4827" t="s">
        <v>583</v>
      </c>
      <c r="E4827" t="s">
        <v>602</v>
      </c>
      <c r="F4827" t="s">
        <v>3740</v>
      </c>
      <c r="G4827" t="s">
        <v>629</v>
      </c>
      <c r="H4827" t="s">
        <v>391</v>
      </c>
      <c r="I4827" t="s">
        <v>511</v>
      </c>
      <c r="J4827" t="s">
        <v>37</v>
      </c>
      <c r="K4827" t="s">
        <v>586</v>
      </c>
      <c r="L4827" t="s">
        <v>39</v>
      </c>
      <c r="M4827">
        <v>9200000</v>
      </c>
      <c r="N4827">
        <v>-9200000</v>
      </c>
      <c r="O4827">
        <v>0</v>
      </c>
      <c r="P4827">
        <v>0</v>
      </c>
      <c r="Q4827" t="s">
        <v>8699</v>
      </c>
      <c r="R4827" t="s">
        <v>7119</v>
      </c>
      <c r="S4827" t="s">
        <v>588</v>
      </c>
      <c r="T4827" t="s">
        <v>588</v>
      </c>
      <c r="U4827" t="s">
        <v>588</v>
      </c>
      <c r="V4827" t="s">
        <v>588</v>
      </c>
      <c r="W4827" t="s">
        <v>588</v>
      </c>
      <c r="X4827" t="str">
        <f t="shared" si="75"/>
        <v>Inversión</v>
      </c>
      <c r="Y4827" t="s">
        <v>629</v>
      </c>
    </row>
    <row r="4828" spans="1:25" x14ac:dyDescent="0.2">
      <c r="A4828" t="s">
        <v>7584</v>
      </c>
      <c r="B4828" t="s">
        <v>8303</v>
      </c>
      <c r="C4828" t="s">
        <v>10020</v>
      </c>
      <c r="D4828" t="s">
        <v>583</v>
      </c>
      <c r="E4828" t="s">
        <v>584</v>
      </c>
      <c r="F4828" t="s">
        <v>3144</v>
      </c>
      <c r="G4828" t="s">
        <v>585</v>
      </c>
      <c r="H4828" t="s">
        <v>195</v>
      </c>
      <c r="I4828" t="s">
        <v>150</v>
      </c>
      <c r="J4828" t="s">
        <v>48</v>
      </c>
      <c r="K4828" t="s">
        <v>596</v>
      </c>
      <c r="L4828" t="s">
        <v>39</v>
      </c>
      <c r="M4828">
        <v>3003000</v>
      </c>
      <c r="N4828">
        <v>0</v>
      </c>
      <c r="O4828">
        <v>3003000</v>
      </c>
      <c r="P4828">
        <v>0</v>
      </c>
      <c r="Q4828" t="s">
        <v>10021</v>
      </c>
      <c r="R4828" t="s">
        <v>5636</v>
      </c>
      <c r="S4828" t="s">
        <v>10022</v>
      </c>
      <c r="T4828" t="s">
        <v>10023</v>
      </c>
      <c r="U4828" t="s">
        <v>10024</v>
      </c>
      <c r="V4828" t="s">
        <v>10025</v>
      </c>
      <c r="W4828" t="s">
        <v>588</v>
      </c>
      <c r="X4828" t="str">
        <f t="shared" si="75"/>
        <v>Funcionamiento</v>
      </c>
      <c r="Y4828" t="s">
        <v>585</v>
      </c>
    </row>
    <row r="4829" spans="1:25" x14ac:dyDescent="0.2">
      <c r="A4829" t="s">
        <v>7588</v>
      </c>
      <c r="B4829" t="s">
        <v>8744</v>
      </c>
      <c r="C4829" t="s">
        <v>10026</v>
      </c>
      <c r="D4829" t="s">
        <v>583</v>
      </c>
      <c r="E4829" t="s">
        <v>584</v>
      </c>
      <c r="F4829" t="s">
        <v>3144</v>
      </c>
      <c r="G4829" t="s">
        <v>585</v>
      </c>
      <c r="H4829" t="s">
        <v>634</v>
      </c>
      <c r="I4829" t="s">
        <v>5620</v>
      </c>
      <c r="J4829" t="s">
        <v>37</v>
      </c>
      <c r="K4829" t="s">
        <v>586</v>
      </c>
      <c r="L4829" t="s">
        <v>39</v>
      </c>
      <c r="M4829">
        <v>99462620</v>
      </c>
      <c r="N4829">
        <v>0</v>
      </c>
      <c r="O4829">
        <v>99462620</v>
      </c>
      <c r="P4829">
        <v>0</v>
      </c>
      <c r="Q4829" t="s">
        <v>10027</v>
      </c>
      <c r="R4829" t="s">
        <v>7867</v>
      </c>
      <c r="S4829" t="s">
        <v>10028</v>
      </c>
      <c r="T4829" t="s">
        <v>10029</v>
      </c>
      <c r="U4829" t="s">
        <v>10030</v>
      </c>
      <c r="V4829" t="s">
        <v>10031</v>
      </c>
      <c r="W4829" t="s">
        <v>588</v>
      </c>
      <c r="X4829" t="str">
        <f t="shared" si="75"/>
        <v>Funcionamiento</v>
      </c>
      <c r="Y4829" t="s">
        <v>585</v>
      </c>
    </row>
    <row r="4830" spans="1:25" x14ac:dyDescent="0.2">
      <c r="A4830" t="s">
        <v>7597</v>
      </c>
      <c r="B4830" t="s">
        <v>8744</v>
      </c>
      <c r="C4830" t="s">
        <v>10032</v>
      </c>
      <c r="D4830" t="s">
        <v>583</v>
      </c>
      <c r="E4830" t="s">
        <v>584</v>
      </c>
      <c r="F4830" t="s">
        <v>5604</v>
      </c>
      <c r="G4830" t="s">
        <v>625</v>
      </c>
      <c r="H4830" t="s">
        <v>395</v>
      </c>
      <c r="I4830" t="s">
        <v>506</v>
      </c>
      <c r="J4830" t="s">
        <v>37</v>
      </c>
      <c r="K4830" t="s">
        <v>586</v>
      </c>
      <c r="L4830" t="s">
        <v>39</v>
      </c>
      <c r="M4830">
        <v>39500000</v>
      </c>
      <c r="N4830">
        <v>0</v>
      </c>
      <c r="O4830">
        <v>39500000</v>
      </c>
      <c r="P4830">
        <v>560250</v>
      </c>
      <c r="Q4830" t="s">
        <v>10033</v>
      </c>
      <c r="R4830" t="s">
        <v>5643</v>
      </c>
      <c r="S4830" t="s">
        <v>11982</v>
      </c>
      <c r="T4830" t="s">
        <v>588</v>
      </c>
      <c r="U4830" t="s">
        <v>588</v>
      </c>
      <c r="V4830" t="s">
        <v>588</v>
      </c>
      <c r="W4830" t="s">
        <v>588</v>
      </c>
      <c r="X4830" t="str">
        <f t="shared" si="75"/>
        <v>Inversión</v>
      </c>
      <c r="Y4830" t="s">
        <v>625</v>
      </c>
    </row>
    <row r="4831" spans="1:25" x14ac:dyDescent="0.2">
      <c r="A4831" t="s">
        <v>7595</v>
      </c>
      <c r="B4831" t="s">
        <v>9104</v>
      </c>
      <c r="C4831" t="s">
        <v>10034</v>
      </c>
      <c r="D4831" t="s">
        <v>583</v>
      </c>
      <c r="E4831" t="s">
        <v>584</v>
      </c>
      <c r="F4831" t="s">
        <v>5605</v>
      </c>
      <c r="G4831" t="s">
        <v>627</v>
      </c>
      <c r="H4831" t="s">
        <v>429</v>
      </c>
      <c r="I4831" t="s">
        <v>483</v>
      </c>
      <c r="J4831" t="s">
        <v>37</v>
      </c>
      <c r="K4831" t="s">
        <v>586</v>
      </c>
      <c r="L4831" t="s">
        <v>39</v>
      </c>
      <c r="M4831">
        <v>21205260</v>
      </c>
      <c r="N4831">
        <v>0</v>
      </c>
      <c r="O4831">
        <v>21205260</v>
      </c>
      <c r="P4831">
        <v>0</v>
      </c>
      <c r="Q4831" t="s">
        <v>10035</v>
      </c>
      <c r="R4831" t="s">
        <v>10036</v>
      </c>
      <c r="S4831" t="s">
        <v>10037</v>
      </c>
      <c r="T4831" t="s">
        <v>588</v>
      </c>
      <c r="U4831" t="s">
        <v>588</v>
      </c>
      <c r="V4831" t="s">
        <v>588</v>
      </c>
      <c r="W4831" t="s">
        <v>588</v>
      </c>
      <c r="X4831" t="str">
        <f t="shared" si="75"/>
        <v>Inversión</v>
      </c>
      <c r="Y4831" t="s">
        <v>627</v>
      </c>
    </row>
    <row r="4832" spans="1:25" x14ac:dyDescent="0.2">
      <c r="A4832" t="s">
        <v>7578</v>
      </c>
      <c r="B4832" t="s">
        <v>10038</v>
      </c>
      <c r="C4832" t="s">
        <v>10039</v>
      </c>
      <c r="D4832" t="s">
        <v>583</v>
      </c>
      <c r="E4832" t="s">
        <v>584</v>
      </c>
      <c r="F4832" t="s">
        <v>5604</v>
      </c>
      <c r="G4832" t="s">
        <v>625</v>
      </c>
      <c r="H4832" t="s">
        <v>395</v>
      </c>
      <c r="I4832" t="s">
        <v>506</v>
      </c>
      <c r="J4832" t="s">
        <v>37</v>
      </c>
      <c r="K4832" t="s">
        <v>586</v>
      </c>
      <c r="L4832" t="s">
        <v>39</v>
      </c>
      <c r="M4832">
        <v>1650000</v>
      </c>
      <c r="N4832">
        <v>0</v>
      </c>
      <c r="O4832">
        <v>1650000</v>
      </c>
      <c r="P4832">
        <v>0</v>
      </c>
      <c r="Q4832" t="s">
        <v>10040</v>
      </c>
      <c r="R4832" t="s">
        <v>5761</v>
      </c>
      <c r="S4832" t="s">
        <v>10041</v>
      </c>
      <c r="T4832" t="s">
        <v>10042</v>
      </c>
      <c r="U4832" t="s">
        <v>10043</v>
      </c>
      <c r="V4832" t="s">
        <v>10044</v>
      </c>
      <c r="W4832" t="s">
        <v>588</v>
      </c>
      <c r="X4832" t="str">
        <f t="shared" si="75"/>
        <v>Inversión</v>
      </c>
      <c r="Y4832" t="s">
        <v>625</v>
      </c>
    </row>
    <row r="4833" spans="1:25" x14ac:dyDescent="0.2">
      <c r="A4833" t="s">
        <v>7613</v>
      </c>
      <c r="B4833" t="s">
        <v>10038</v>
      </c>
      <c r="C4833" t="s">
        <v>10045</v>
      </c>
      <c r="D4833" t="s">
        <v>583</v>
      </c>
      <c r="E4833" t="s">
        <v>584</v>
      </c>
      <c r="F4833" t="s">
        <v>5604</v>
      </c>
      <c r="G4833" t="s">
        <v>625</v>
      </c>
      <c r="H4833" t="s">
        <v>399</v>
      </c>
      <c r="I4833" t="s">
        <v>502</v>
      </c>
      <c r="J4833" t="s">
        <v>37</v>
      </c>
      <c r="K4833" t="s">
        <v>586</v>
      </c>
      <c r="L4833" t="s">
        <v>39</v>
      </c>
      <c r="M4833">
        <v>4900000</v>
      </c>
      <c r="N4833">
        <v>0</v>
      </c>
      <c r="O4833">
        <v>4900000</v>
      </c>
      <c r="P4833">
        <v>0</v>
      </c>
      <c r="Q4833" t="s">
        <v>10046</v>
      </c>
      <c r="R4833" t="s">
        <v>8710</v>
      </c>
      <c r="S4833" t="s">
        <v>10047</v>
      </c>
      <c r="T4833" t="s">
        <v>588</v>
      </c>
      <c r="U4833" t="s">
        <v>588</v>
      </c>
      <c r="V4833" t="s">
        <v>588</v>
      </c>
      <c r="W4833" t="s">
        <v>588</v>
      </c>
      <c r="X4833" t="str">
        <f t="shared" si="75"/>
        <v>Inversión</v>
      </c>
      <c r="Y4833" t="s">
        <v>625</v>
      </c>
    </row>
    <row r="4834" spans="1:25" x14ac:dyDescent="0.2">
      <c r="A4834" t="s">
        <v>5533</v>
      </c>
      <c r="B4834" t="s">
        <v>8870</v>
      </c>
      <c r="C4834" t="s">
        <v>10048</v>
      </c>
      <c r="D4834" t="s">
        <v>583</v>
      </c>
      <c r="E4834" t="s">
        <v>602</v>
      </c>
      <c r="F4834" t="s">
        <v>3144</v>
      </c>
      <c r="G4834" t="s">
        <v>585</v>
      </c>
      <c r="H4834" t="s">
        <v>438</v>
      </c>
      <c r="I4834" t="s">
        <v>508</v>
      </c>
      <c r="J4834" t="s">
        <v>37</v>
      </c>
      <c r="K4834" t="s">
        <v>586</v>
      </c>
      <c r="L4834" t="s">
        <v>39</v>
      </c>
      <c r="M4834">
        <v>300000000</v>
      </c>
      <c r="N4834">
        <v>0</v>
      </c>
      <c r="O4834">
        <v>300000000</v>
      </c>
      <c r="P4834">
        <v>300000000</v>
      </c>
      <c r="Q4834" t="s">
        <v>10049</v>
      </c>
      <c r="R4834" t="s">
        <v>7069</v>
      </c>
      <c r="S4834" t="s">
        <v>588</v>
      </c>
      <c r="T4834" t="s">
        <v>588</v>
      </c>
      <c r="U4834" t="s">
        <v>588</v>
      </c>
      <c r="V4834" t="s">
        <v>588</v>
      </c>
      <c r="W4834" t="s">
        <v>588</v>
      </c>
      <c r="X4834" t="str">
        <f t="shared" si="75"/>
        <v>Inversión</v>
      </c>
      <c r="Y4834" t="s">
        <v>585</v>
      </c>
    </row>
    <row r="4835" spans="1:25" x14ac:dyDescent="0.2">
      <c r="A4835" t="s">
        <v>7616</v>
      </c>
      <c r="B4835" t="s">
        <v>8870</v>
      </c>
      <c r="C4835" t="s">
        <v>10050</v>
      </c>
      <c r="D4835" t="s">
        <v>583</v>
      </c>
      <c r="E4835" t="s">
        <v>584</v>
      </c>
      <c r="F4835" t="s">
        <v>3740</v>
      </c>
      <c r="G4835" t="s">
        <v>629</v>
      </c>
      <c r="H4835" t="s">
        <v>196</v>
      </c>
      <c r="I4835" t="s">
        <v>153</v>
      </c>
      <c r="J4835" t="s">
        <v>37</v>
      </c>
      <c r="K4835" t="s">
        <v>586</v>
      </c>
      <c r="L4835" t="s">
        <v>39</v>
      </c>
      <c r="M4835">
        <v>4418352</v>
      </c>
      <c r="N4835">
        <v>0</v>
      </c>
      <c r="O4835">
        <v>4418352</v>
      </c>
      <c r="P4835">
        <v>0</v>
      </c>
      <c r="Q4835" t="s">
        <v>7191</v>
      </c>
      <c r="R4835" t="s">
        <v>10051</v>
      </c>
      <c r="S4835" t="s">
        <v>10052</v>
      </c>
      <c r="T4835" t="s">
        <v>10053</v>
      </c>
      <c r="U4835" t="s">
        <v>10054</v>
      </c>
      <c r="V4835" t="s">
        <v>10055</v>
      </c>
      <c r="W4835" t="s">
        <v>588</v>
      </c>
      <c r="X4835" t="str">
        <f t="shared" si="75"/>
        <v>Inversión</v>
      </c>
      <c r="Y4835" t="s">
        <v>629</v>
      </c>
    </row>
    <row r="4836" spans="1:25" x14ac:dyDescent="0.2">
      <c r="A4836" t="s">
        <v>6409</v>
      </c>
      <c r="B4836" t="s">
        <v>8870</v>
      </c>
      <c r="C4836" t="s">
        <v>10056</v>
      </c>
      <c r="D4836" t="s">
        <v>583</v>
      </c>
      <c r="E4836" t="s">
        <v>584</v>
      </c>
      <c r="F4836" t="s">
        <v>3144</v>
      </c>
      <c r="G4836" t="s">
        <v>585</v>
      </c>
      <c r="H4836" t="s">
        <v>174</v>
      </c>
      <c r="I4836" t="s">
        <v>128</v>
      </c>
      <c r="J4836" t="s">
        <v>37</v>
      </c>
      <c r="K4836" t="s">
        <v>586</v>
      </c>
      <c r="L4836" t="s">
        <v>39</v>
      </c>
      <c r="M4836">
        <v>1249000</v>
      </c>
      <c r="N4836">
        <v>0</v>
      </c>
      <c r="O4836">
        <v>1249000</v>
      </c>
      <c r="P4836">
        <v>0</v>
      </c>
      <c r="Q4836" t="s">
        <v>8452</v>
      </c>
      <c r="R4836" t="s">
        <v>7172</v>
      </c>
      <c r="S4836" t="s">
        <v>10057</v>
      </c>
      <c r="T4836" t="s">
        <v>588</v>
      </c>
      <c r="U4836" t="s">
        <v>10058</v>
      </c>
      <c r="V4836" t="s">
        <v>10059</v>
      </c>
      <c r="W4836" t="s">
        <v>588</v>
      </c>
      <c r="X4836" t="str">
        <f t="shared" si="75"/>
        <v>Funcionamiento</v>
      </c>
      <c r="Y4836" t="s">
        <v>585</v>
      </c>
    </row>
    <row r="4837" spans="1:25" x14ac:dyDescent="0.2">
      <c r="A4837" t="s">
        <v>6409</v>
      </c>
      <c r="B4837" t="s">
        <v>8870</v>
      </c>
      <c r="C4837" t="s">
        <v>10056</v>
      </c>
      <c r="D4837" t="s">
        <v>583</v>
      </c>
      <c r="E4837" t="s">
        <v>584</v>
      </c>
      <c r="F4837" t="s">
        <v>3144</v>
      </c>
      <c r="G4837" t="s">
        <v>585</v>
      </c>
      <c r="H4837" t="s">
        <v>177</v>
      </c>
      <c r="I4837" t="s">
        <v>131</v>
      </c>
      <c r="J4837" t="s">
        <v>37</v>
      </c>
      <c r="K4837" t="s">
        <v>586</v>
      </c>
      <c r="L4837" t="s">
        <v>39</v>
      </c>
      <c r="M4837">
        <v>581100</v>
      </c>
      <c r="N4837">
        <v>0</v>
      </c>
      <c r="O4837">
        <v>581100</v>
      </c>
      <c r="P4837">
        <v>0</v>
      </c>
      <c r="Q4837" t="s">
        <v>8452</v>
      </c>
      <c r="R4837" t="s">
        <v>7172</v>
      </c>
      <c r="S4837" t="s">
        <v>10057</v>
      </c>
      <c r="T4837" t="s">
        <v>588</v>
      </c>
      <c r="U4837" t="s">
        <v>10058</v>
      </c>
      <c r="V4837" t="s">
        <v>10059</v>
      </c>
      <c r="W4837" t="s">
        <v>588</v>
      </c>
      <c r="X4837" t="str">
        <f t="shared" si="75"/>
        <v>Funcionamiento</v>
      </c>
      <c r="Y4837" t="s">
        <v>585</v>
      </c>
    </row>
    <row r="4838" spans="1:25" x14ac:dyDescent="0.2">
      <c r="A4838" t="s">
        <v>6409</v>
      </c>
      <c r="B4838" t="s">
        <v>8870</v>
      </c>
      <c r="C4838" t="s">
        <v>10056</v>
      </c>
      <c r="D4838" t="s">
        <v>583</v>
      </c>
      <c r="E4838" t="s">
        <v>584</v>
      </c>
      <c r="F4838" t="s">
        <v>3144</v>
      </c>
      <c r="G4838" t="s">
        <v>585</v>
      </c>
      <c r="H4838" t="s">
        <v>172</v>
      </c>
      <c r="I4838" t="s">
        <v>126</v>
      </c>
      <c r="J4838" t="s">
        <v>37</v>
      </c>
      <c r="K4838" t="s">
        <v>586</v>
      </c>
      <c r="L4838" t="s">
        <v>39</v>
      </c>
      <c r="M4838">
        <v>58400</v>
      </c>
      <c r="N4838">
        <v>0</v>
      </c>
      <c r="O4838">
        <v>58400</v>
      </c>
      <c r="P4838">
        <v>0</v>
      </c>
      <c r="Q4838" t="s">
        <v>8452</v>
      </c>
      <c r="R4838" t="s">
        <v>7172</v>
      </c>
      <c r="S4838" t="s">
        <v>10057</v>
      </c>
      <c r="T4838" t="s">
        <v>588</v>
      </c>
      <c r="U4838" t="s">
        <v>10058</v>
      </c>
      <c r="V4838" t="s">
        <v>10059</v>
      </c>
      <c r="W4838" t="s">
        <v>588</v>
      </c>
      <c r="X4838" t="str">
        <f t="shared" si="75"/>
        <v>Funcionamiento</v>
      </c>
      <c r="Y4838" t="s">
        <v>585</v>
      </c>
    </row>
    <row r="4839" spans="1:25" x14ac:dyDescent="0.2">
      <c r="A4839" t="s">
        <v>6409</v>
      </c>
      <c r="B4839" t="s">
        <v>8870</v>
      </c>
      <c r="C4839" t="s">
        <v>10056</v>
      </c>
      <c r="D4839" t="s">
        <v>583</v>
      </c>
      <c r="E4839" t="s">
        <v>584</v>
      </c>
      <c r="F4839" t="s">
        <v>3144</v>
      </c>
      <c r="G4839" t="s">
        <v>585</v>
      </c>
      <c r="H4839" t="s">
        <v>175</v>
      </c>
      <c r="I4839" t="s">
        <v>129</v>
      </c>
      <c r="J4839" t="s">
        <v>37</v>
      </c>
      <c r="K4839" t="s">
        <v>586</v>
      </c>
      <c r="L4839" t="s">
        <v>39</v>
      </c>
      <c r="M4839">
        <v>14000</v>
      </c>
      <c r="N4839">
        <v>0</v>
      </c>
      <c r="O4839">
        <v>14000</v>
      </c>
      <c r="P4839">
        <v>0</v>
      </c>
      <c r="Q4839" t="s">
        <v>8452</v>
      </c>
      <c r="R4839" t="s">
        <v>7172</v>
      </c>
      <c r="S4839" t="s">
        <v>10057</v>
      </c>
      <c r="T4839" t="s">
        <v>588</v>
      </c>
      <c r="U4839" t="s">
        <v>10058</v>
      </c>
      <c r="V4839" t="s">
        <v>10059</v>
      </c>
      <c r="W4839" t="s">
        <v>588</v>
      </c>
      <c r="X4839" t="str">
        <f t="shared" si="75"/>
        <v>Funcionamiento</v>
      </c>
      <c r="Y4839" t="s">
        <v>585</v>
      </c>
    </row>
    <row r="4840" spans="1:25" x14ac:dyDescent="0.2">
      <c r="A4840" t="s">
        <v>6409</v>
      </c>
      <c r="B4840" t="s">
        <v>8870</v>
      </c>
      <c r="C4840" t="s">
        <v>10056</v>
      </c>
      <c r="D4840" t="s">
        <v>583</v>
      </c>
      <c r="E4840" t="s">
        <v>584</v>
      </c>
      <c r="F4840" t="s">
        <v>3144</v>
      </c>
      <c r="G4840" t="s">
        <v>585</v>
      </c>
      <c r="H4840" t="s">
        <v>173</v>
      </c>
      <c r="I4840" t="s">
        <v>127</v>
      </c>
      <c r="J4840" t="s">
        <v>37</v>
      </c>
      <c r="K4840" t="s">
        <v>586</v>
      </c>
      <c r="L4840" t="s">
        <v>39</v>
      </c>
      <c r="M4840">
        <v>700100</v>
      </c>
      <c r="N4840">
        <v>0</v>
      </c>
      <c r="O4840">
        <v>700100</v>
      </c>
      <c r="P4840">
        <v>0</v>
      </c>
      <c r="Q4840" t="s">
        <v>8452</v>
      </c>
      <c r="R4840" t="s">
        <v>7172</v>
      </c>
      <c r="S4840" t="s">
        <v>10057</v>
      </c>
      <c r="T4840" t="s">
        <v>588</v>
      </c>
      <c r="U4840" t="s">
        <v>10058</v>
      </c>
      <c r="V4840" t="s">
        <v>10059</v>
      </c>
      <c r="W4840" t="s">
        <v>588</v>
      </c>
      <c r="X4840" t="str">
        <f t="shared" si="75"/>
        <v>Funcionamiento</v>
      </c>
      <c r="Y4840" t="s">
        <v>585</v>
      </c>
    </row>
    <row r="4841" spans="1:25" x14ac:dyDescent="0.2">
      <c r="A4841" t="s">
        <v>6409</v>
      </c>
      <c r="B4841" t="s">
        <v>8870</v>
      </c>
      <c r="C4841" t="s">
        <v>10056</v>
      </c>
      <c r="D4841" t="s">
        <v>583</v>
      </c>
      <c r="E4841" t="s">
        <v>584</v>
      </c>
      <c r="F4841" t="s">
        <v>3144</v>
      </c>
      <c r="G4841" t="s">
        <v>585</v>
      </c>
      <c r="H4841" t="s">
        <v>176</v>
      </c>
      <c r="I4841" t="s">
        <v>130</v>
      </c>
      <c r="J4841" t="s">
        <v>37</v>
      </c>
      <c r="K4841" t="s">
        <v>586</v>
      </c>
      <c r="L4841" t="s">
        <v>39</v>
      </c>
      <c r="M4841">
        <v>872400</v>
      </c>
      <c r="N4841">
        <v>0</v>
      </c>
      <c r="O4841">
        <v>872400</v>
      </c>
      <c r="P4841">
        <v>0</v>
      </c>
      <c r="Q4841" t="s">
        <v>8452</v>
      </c>
      <c r="R4841" t="s">
        <v>7172</v>
      </c>
      <c r="S4841" t="s">
        <v>10057</v>
      </c>
      <c r="T4841" t="s">
        <v>588</v>
      </c>
      <c r="U4841" t="s">
        <v>10058</v>
      </c>
      <c r="V4841" t="s">
        <v>10059</v>
      </c>
      <c r="W4841" t="s">
        <v>588</v>
      </c>
      <c r="X4841" t="str">
        <f t="shared" si="75"/>
        <v>Funcionamiento</v>
      </c>
      <c r="Y4841" t="s">
        <v>585</v>
      </c>
    </row>
    <row r="4842" spans="1:25" x14ac:dyDescent="0.2">
      <c r="A4842" t="s">
        <v>7624</v>
      </c>
      <c r="B4842" t="s">
        <v>10060</v>
      </c>
      <c r="C4842" t="s">
        <v>10061</v>
      </c>
      <c r="D4842" t="s">
        <v>583</v>
      </c>
      <c r="E4842" t="s">
        <v>584</v>
      </c>
      <c r="F4842" t="s">
        <v>3144</v>
      </c>
      <c r="G4842" t="s">
        <v>585</v>
      </c>
      <c r="H4842" t="s">
        <v>199</v>
      </c>
      <c r="I4842" t="s">
        <v>159</v>
      </c>
      <c r="J4842" t="s">
        <v>37</v>
      </c>
      <c r="K4842" t="s">
        <v>586</v>
      </c>
      <c r="L4842" t="s">
        <v>39</v>
      </c>
      <c r="M4842">
        <v>45815000</v>
      </c>
      <c r="N4842">
        <v>0</v>
      </c>
      <c r="O4842">
        <v>45815000</v>
      </c>
      <c r="P4842">
        <v>0</v>
      </c>
      <c r="Q4842" t="s">
        <v>10062</v>
      </c>
      <c r="R4842" t="s">
        <v>10063</v>
      </c>
      <c r="S4842" t="s">
        <v>11983</v>
      </c>
      <c r="T4842" t="s">
        <v>588</v>
      </c>
      <c r="U4842" t="s">
        <v>588</v>
      </c>
      <c r="V4842" t="s">
        <v>588</v>
      </c>
      <c r="W4842" t="s">
        <v>588</v>
      </c>
      <c r="X4842" t="str">
        <f t="shared" si="75"/>
        <v>Inversión</v>
      </c>
      <c r="Y4842" t="s">
        <v>585</v>
      </c>
    </row>
    <row r="4843" spans="1:25" x14ac:dyDescent="0.2">
      <c r="A4843" t="s">
        <v>7620</v>
      </c>
      <c r="B4843" t="s">
        <v>8948</v>
      </c>
      <c r="C4843" t="s">
        <v>10064</v>
      </c>
      <c r="D4843" t="s">
        <v>583</v>
      </c>
      <c r="E4843" t="s">
        <v>644</v>
      </c>
      <c r="F4843" t="s">
        <v>3144</v>
      </c>
      <c r="G4843" t="s">
        <v>585</v>
      </c>
      <c r="H4843" t="s">
        <v>10065</v>
      </c>
      <c r="I4843" t="s">
        <v>10066</v>
      </c>
      <c r="J4843" t="s">
        <v>37</v>
      </c>
      <c r="K4843" t="s">
        <v>586</v>
      </c>
      <c r="L4843" t="s">
        <v>39</v>
      </c>
      <c r="M4843">
        <v>1660800</v>
      </c>
      <c r="N4843">
        <v>-1660800</v>
      </c>
      <c r="O4843">
        <v>0</v>
      </c>
      <c r="P4843">
        <v>0</v>
      </c>
      <c r="Q4843" t="s">
        <v>10067</v>
      </c>
      <c r="R4843" t="s">
        <v>10068</v>
      </c>
      <c r="S4843" t="s">
        <v>588</v>
      </c>
      <c r="T4843" t="s">
        <v>588</v>
      </c>
      <c r="U4843" t="s">
        <v>588</v>
      </c>
      <c r="V4843" t="s">
        <v>588</v>
      </c>
      <c r="W4843" t="s">
        <v>588</v>
      </c>
      <c r="X4843" t="str">
        <f t="shared" si="75"/>
        <v>Funcionamiento</v>
      </c>
      <c r="Y4843" t="s">
        <v>585</v>
      </c>
    </row>
    <row r="4844" spans="1:25" x14ac:dyDescent="0.2">
      <c r="A4844" t="s">
        <v>7637</v>
      </c>
      <c r="B4844" t="s">
        <v>8948</v>
      </c>
      <c r="C4844" t="s">
        <v>10069</v>
      </c>
      <c r="D4844" t="s">
        <v>583</v>
      </c>
      <c r="E4844" t="s">
        <v>584</v>
      </c>
      <c r="F4844" t="s">
        <v>3144</v>
      </c>
      <c r="G4844" t="s">
        <v>585</v>
      </c>
      <c r="H4844" t="s">
        <v>10070</v>
      </c>
      <c r="I4844" t="s">
        <v>10071</v>
      </c>
      <c r="J4844" t="s">
        <v>37</v>
      </c>
      <c r="K4844" t="s">
        <v>586</v>
      </c>
      <c r="L4844" t="s">
        <v>39</v>
      </c>
      <c r="M4844">
        <v>24000000</v>
      </c>
      <c r="N4844">
        <v>-130900</v>
      </c>
      <c r="O4844">
        <v>23869100</v>
      </c>
      <c r="P4844">
        <v>9859100</v>
      </c>
      <c r="Q4844" t="s">
        <v>10072</v>
      </c>
      <c r="R4844" t="s">
        <v>6129</v>
      </c>
      <c r="S4844" t="s">
        <v>10073</v>
      </c>
      <c r="T4844" t="s">
        <v>588</v>
      </c>
      <c r="U4844" t="s">
        <v>588</v>
      </c>
      <c r="V4844" t="s">
        <v>588</v>
      </c>
      <c r="W4844" t="s">
        <v>588</v>
      </c>
      <c r="X4844" t="str">
        <f t="shared" si="75"/>
        <v>Funcionamiento</v>
      </c>
      <c r="Y4844" t="s">
        <v>585</v>
      </c>
    </row>
    <row r="4845" spans="1:25" x14ac:dyDescent="0.2">
      <c r="A4845" t="s">
        <v>7640</v>
      </c>
      <c r="B4845" t="s">
        <v>8948</v>
      </c>
      <c r="C4845" t="s">
        <v>10074</v>
      </c>
      <c r="D4845" t="s">
        <v>583</v>
      </c>
      <c r="E4845" t="s">
        <v>584</v>
      </c>
      <c r="F4845" t="s">
        <v>3144</v>
      </c>
      <c r="G4845" t="s">
        <v>585</v>
      </c>
      <c r="H4845" t="s">
        <v>608</v>
      </c>
      <c r="I4845" t="s">
        <v>609</v>
      </c>
      <c r="J4845" t="s">
        <v>48</v>
      </c>
      <c r="K4845" t="s">
        <v>596</v>
      </c>
      <c r="L4845" t="s">
        <v>39</v>
      </c>
      <c r="M4845">
        <v>13439005</v>
      </c>
      <c r="N4845">
        <v>-13439005</v>
      </c>
      <c r="O4845">
        <v>0</v>
      </c>
      <c r="P4845">
        <v>0</v>
      </c>
      <c r="Q4845" t="s">
        <v>10075</v>
      </c>
      <c r="R4845" t="s">
        <v>7290</v>
      </c>
      <c r="S4845" t="s">
        <v>10076</v>
      </c>
      <c r="T4845" t="s">
        <v>588</v>
      </c>
      <c r="U4845" t="s">
        <v>588</v>
      </c>
      <c r="V4845" t="s">
        <v>588</v>
      </c>
      <c r="W4845" t="s">
        <v>588</v>
      </c>
      <c r="X4845" t="str">
        <f t="shared" si="75"/>
        <v>Funcionamiento</v>
      </c>
      <c r="Y4845" t="s">
        <v>585</v>
      </c>
    </row>
    <row r="4846" spans="1:25" x14ac:dyDescent="0.2">
      <c r="A4846" t="s">
        <v>7640</v>
      </c>
      <c r="B4846" t="s">
        <v>8948</v>
      </c>
      <c r="C4846" t="s">
        <v>10074</v>
      </c>
      <c r="D4846" t="s">
        <v>583</v>
      </c>
      <c r="E4846" t="s">
        <v>584</v>
      </c>
      <c r="F4846" t="s">
        <v>3144</v>
      </c>
      <c r="G4846" t="s">
        <v>585</v>
      </c>
      <c r="H4846" t="s">
        <v>608</v>
      </c>
      <c r="I4846" t="s">
        <v>609</v>
      </c>
      <c r="J4846" t="s">
        <v>37</v>
      </c>
      <c r="K4846" t="s">
        <v>586</v>
      </c>
      <c r="L4846" t="s">
        <v>39</v>
      </c>
      <c r="M4846">
        <v>0</v>
      </c>
      <c r="N4846">
        <v>13439005</v>
      </c>
      <c r="O4846">
        <v>13439005</v>
      </c>
      <c r="P4846">
        <v>0</v>
      </c>
      <c r="Q4846" t="s">
        <v>10075</v>
      </c>
      <c r="R4846" t="s">
        <v>7290</v>
      </c>
      <c r="S4846" t="s">
        <v>10076</v>
      </c>
      <c r="T4846" t="s">
        <v>588</v>
      </c>
      <c r="U4846" t="s">
        <v>588</v>
      </c>
      <c r="V4846" t="s">
        <v>588</v>
      </c>
      <c r="W4846" t="s">
        <v>588</v>
      </c>
      <c r="X4846" t="str">
        <f t="shared" si="75"/>
        <v>Funcionamiento</v>
      </c>
      <c r="Y4846" t="s">
        <v>585</v>
      </c>
    </row>
    <row r="4847" spans="1:25" x14ac:dyDescent="0.2">
      <c r="A4847" t="s">
        <v>7644</v>
      </c>
      <c r="B4847" t="s">
        <v>8780</v>
      </c>
      <c r="C4847" t="s">
        <v>10077</v>
      </c>
      <c r="D4847" t="s">
        <v>583</v>
      </c>
      <c r="E4847" t="s">
        <v>584</v>
      </c>
      <c r="F4847" t="s">
        <v>3144</v>
      </c>
      <c r="G4847" t="s">
        <v>585</v>
      </c>
      <c r="H4847" t="s">
        <v>10065</v>
      </c>
      <c r="I4847" t="s">
        <v>10066</v>
      </c>
      <c r="J4847" t="s">
        <v>37</v>
      </c>
      <c r="K4847" t="s">
        <v>586</v>
      </c>
      <c r="L4847" t="s">
        <v>39</v>
      </c>
      <c r="M4847">
        <v>1660800</v>
      </c>
      <c r="N4847">
        <v>0</v>
      </c>
      <c r="O4847">
        <v>1660800</v>
      </c>
      <c r="P4847">
        <v>1482300</v>
      </c>
      <c r="Q4847" t="s">
        <v>10078</v>
      </c>
      <c r="R4847" t="s">
        <v>10068</v>
      </c>
      <c r="S4847" t="s">
        <v>11984</v>
      </c>
      <c r="T4847" t="s">
        <v>588</v>
      </c>
      <c r="U4847" t="s">
        <v>588</v>
      </c>
      <c r="V4847" t="s">
        <v>588</v>
      </c>
      <c r="W4847" t="s">
        <v>588</v>
      </c>
      <c r="X4847" t="str">
        <f t="shared" si="75"/>
        <v>Funcionamiento</v>
      </c>
      <c r="Y4847" t="s">
        <v>585</v>
      </c>
    </row>
    <row r="4848" spans="1:25" x14ac:dyDescent="0.2">
      <c r="A4848" t="s">
        <v>7628</v>
      </c>
      <c r="B4848" t="s">
        <v>8780</v>
      </c>
      <c r="C4848" t="s">
        <v>10079</v>
      </c>
      <c r="D4848" t="s">
        <v>583</v>
      </c>
      <c r="E4848" t="s">
        <v>584</v>
      </c>
      <c r="F4848" t="s">
        <v>5604</v>
      </c>
      <c r="G4848" t="s">
        <v>625</v>
      </c>
      <c r="H4848" t="s">
        <v>395</v>
      </c>
      <c r="I4848" t="s">
        <v>506</v>
      </c>
      <c r="J4848" t="s">
        <v>37</v>
      </c>
      <c r="K4848" t="s">
        <v>586</v>
      </c>
      <c r="L4848" t="s">
        <v>39</v>
      </c>
      <c r="M4848">
        <v>1357730</v>
      </c>
      <c r="N4848">
        <v>0</v>
      </c>
      <c r="O4848">
        <v>1357730</v>
      </c>
      <c r="P4848">
        <v>0</v>
      </c>
      <c r="Q4848" t="s">
        <v>10080</v>
      </c>
      <c r="R4848" t="s">
        <v>7293</v>
      </c>
      <c r="S4848" t="s">
        <v>11985</v>
      </c>
      <c r="T4848" t="s">
        <v>11986</v>
      </c>
      <c r="U4848" t="s">
        <v>11987</v>
      </c>
      <c r="V4848" t="s">
        <v>11988</v>
      </c>
      <c r="W4848" t="s">
        <v>588</v>
      </c>
      <c r="X4848" t="str">
        <f t="shared" si="75"/>
        <v>Inversión</v>
      </c>
      <c r="Y4848" t="s">
        <v>625</v>
      </c>
    </row>
    <row r="4849" spans="1:25" x14ac:dyDescent="0.2">
      <c r="A4849" t="s">
        <v>7647</v>
      </c>
      <c r="B4849" t="s">
        <v>8874</v>
      </c>
      <c r="C4849" t="s">
        <v>10081</v>
      </c>
      <c r="D4849" t="s">
        <v>583</v>
      </c>
      <c r="E4849" t="s">
        <v>584</v>
      </c>
      <c r="F4849" t="s">
        <v>3740</v>
      </c>
      <c r="G4849" t="s">
        <v>629</v>
      </c>
      <c r="H4849" t="s">
        <v>196</v>
      </c>
      <c r="I4849" t="s">
        <v>153</v>
      </c>
      <c r="J4849" t="s">
        <v>37</v>
      </c>
      <c r="K4849" t="s">
        <v>586</v>
      </c>
      <c r="L4849" t="s">
        <v>39</v>
      </c>
      <c r="M4849">
        <v>7090214</v>
      </c>
      <c r="N4849">
        <v>0</v>
      </c>
      <c r="O4849">
        <v>7090214</v>
      </c>
      <c r="P4849">
        <v>0</v>
      </c>
      <c r="Q4849" t="s">
        <v>10082</v>
      </c>
      <c r="R4849" t="s">
        <v>3529</v>
      </c>
      <c r="S4849" t="s">
        <v>10083</v>
      </c>
      <c r="T4849" t="s">
        <v>10084</v>
      </c>
      <c r="U4849" t="s">
        <v>10085</v>
      </c>
      <c r="V4849" t="s">
        <v>10086</v>
      </c>
      <c r="W4849" t="s">
        <v>588</v>
      </c>
      <c r="X4849" t="str">
        <f t="shared" si="75"/>
        <v>Inversión</v>
      </c>
      <c r="Y4849" t="s">
        <v>629</v>
      </c>
    </row>
    <row r="4850" spans="1:25" x14ac:dyDescent="0.2">
      <c r="A4850" t="s">
        <v>5652</v>
      </c>
      <c r="B4850" t="s">
        <v>8874</v>
      </c>
      <c r="C4850" t="s">
        <v>10087</v>
      </c>
      <c r="D4850" t="s">
        <v>583</v>
      </c>
      <c r="E4850" t="s">
        <v>584</v>
      </c>
      <c r="F4850" t="s">
        <v>3740</v>
      </c>
      <c r="G4850" t="s">
        <v>629</v>
      </c>
      <c r="H4850" t="s">
        <v>196</v>
      </c>
      <c r="I4850" t="s">
        <v>153</v>
      </c>
      <c r="J4850" t="s">
        <v>37</v>
      </c>
      <c r="K4850" t="s">
        <v>586</v>
      </c>
      <c r="L4850" t="s">
        <v>39</v>
      </c>
      <c r="M4850">
        <v>38001878</v>
      </c>
      <c r="N4850">
        <v>0</v>
      </c>
      <c r="O4850">
        <v>38001878</v>
      </c>
      <c r="P4850">
        <v>26646582</v>
      </c>
      <c r="Q4850" t="s">
        <v>10088</v>
      </c>
      <c r="R4850" t="s">
        <v>5588</v>
      </c>
      <c r="S4850" t="s">
        <v>11989</v>
      </c>
      <c r="T4850" t="s">
        <v>11990</v>
      </c>
      <c r="U4850" t="s">
        <v>11991</v>
      </c>
      <c r="V4850" t="s">
        <v>11992</v>
      </c>
      <c r="W4850" t="s">
        <v>588</v>
      </c>
      <c r="X4850" t="str">
        <f t="shared" si="75"/>
        <v>Inversión</v>
      </c>
      <c r="Y4850" t="s">
        <v>629</v>
      </c>
    </row>
    <row r="4851" spans="1:25" x14ac:dyDescent="0.2">
      <c r="A4851" t="s">
        <v>5652</v>
      </c>
      <c r="B4851" t="s">
        <v>8874</v>
      </c>
      <c r="C4851" t="s">
        <v>10087</v>
      </c>
      <c r="D4851" t="s">
        <v>583</v>
      </c>
      <c r="E4851" t="s">
        <v>584</v>
      </c>
      <c r="F4851" t="s">
        <v>5604</v>
      </c>
      <c r="G4851" t="s">
        <v>625</v>
      </c>
      <c r="H4851" t="s">
        <v>395</v>
      </c>
      <c r="I4851" t="s">
        <v>506</v>
      </c>
      <c r="J4851" t="s">
        <v>37</v>
      </c>
      <c r="K4851" t="s">
        <v>586</v>
      </c>
      <c r="L4851" t="s">
        <v>39</v>
      </c>
      <c r="M4851">
        <v>38001878</v>
      </c>
      <c r="N4851">
        <v>0</v>
      </c>
      <c r="O4851">
        <v>38001878</v>
      </c>
      <c r="P4851">
        <v>23731862</v>
      </c>
      <c r="Q4851" t="s">
        <v>10088</v>
      </c>
      <c r="R4851" t="s">
        <v>5588</v>
      </c>
      <c r="S4851" t="s">
        <v>11989</v>
      </c>
      <c r="T4851" t="s">
        <v>11990</v>
      </c>
      <c r="U4851" t="s">
        <v>11991</v>
      </c>
      <c r="V4851" t="s">
        <v>11992</v>
      </c>
      <c r="W4851" t="s">
        <v>588</v>
      </c>
      <c r="X4851" t="str">
        <f t="shared" si="75"/>
        <v>Inversión</v>
      </c>
      <c r="Y4851" t="s">
        <v>625</v>
      </c>
    </row>
    <row r="4852" spans="1:25" x14ac:dyDescent="0.2">
      <c r="A4852" t="s">
        <v>6847</v>
      </c>
      <c r="B4852" t="s">
        <v>8807</v>
      </c>
      <c r="C4852" t="s">
        <v>10089</v>
      </c>
      <c r="D4852" t="s">
        <v>583</v>
      </c>
      <c r="E4852" t="s">
        <v>602</v>
      </c>
      <c r="F4852" t="s">
        <v>5605</v>
      </c>
      <c r="G4852" t="s">
        <v>627</v>
      </c>
      <c r="H4852" t="s">
        <v>426</v>
      </c>
      <c r="I4852" t="s">
        <v>482</v>
      </c>
      <c r="J4852" t="s">
        <v>37</v>
      </c>
      <c r="K4852" t="s">
        <v>586</v>
      </c>
      <c r="L4852" t="s">
        <v>39</v>
      </c>
      <c r="M4852">
        <v>86067055</v>
      </c>
      <c r="N4852">
        <v>0</v>
      </c>
      <c r="O4852">
        <v>86067055</v>
      </c>
      <c r="P4852">
        <v>86067055</v>
      </c>
      <c r="Q4852" t="s">
        <v>10090</v>
      </c>
      <c r="R4852" t="s">
        <v>7188</v>
      </c>
      <c r="S4852" t="s">
        <v>588</v>
      </c>
      <c r="T4852" t="s">
        <v>588</v>
      </c>
      <c r="U4852" t="s">
        <v>588</v>
      </c>
      <c r="V4852" t="s">
        <v>588</v>
      </c>
      <c r="W4852" t="s">
        <v>588</v>
      </c>
      <c r="X4852" t="str">
        <f t="shared" si="75"/>
        <v>Inversión</v>
      </c>
      <c r="Y4852" t="s">
        <v>627</v>
      </c>
    </row>
    <row r="4853" spans="1:25" x14ac:dyDescent="0.2">
      <c r="A4853" t="s">
        <v>6847</v>
      </c>
      <c r="B4853" t="s">
        <v>8807</v>
      </c>
      <c r="C4853" t="s">
        <v>10089</v>
      </c>
      <c r="D4853" t="s">
        <v>583</v>
      </c>
      <c r="E4853" t="s">
        <v>602</v>
      </c>
      <c r="F4853" t="s">
        <v>5605</v>
      </c>
      <c r="G4853" t="s">
        <v>627</v>
      </c>
      <c r="H4853" t="s">
        <v>429</v>
      </c>
      <c r="I4853" t="s">
        <v>483</v>
      </c>
      <c r="J4853" t="s">
        <v>37</v>
      </c>
      <c r="K4853" t="s">
        <v>586</v>
      </c>
      <c r="L4853" t="s">
        <v>39</v>
      </c>
      <c r="M4853">
        <v>251758963</v>
      </c>
      <c r="N4853">
        <v>0</v>
      </c>
      <c r="O4853">
        <v>251758963</v>
      </c>
      <c r="P4853">
        <v>251758963</v>
      </c>
      <c r="Q4853" t="s">
        <v>10090</v>
      </c>
      <c r="R4853" t="s">
        <v>7188</v>
      </c>
      <c r="S4853" t="s">
        <v>588</v>
      </c>
      <c r="T4853" t="s">
        <v>588</v>
      </c>
      <c r="U4853" t="s">
        <v>588</v>
      </c>
      <c r="V4853" t="s">
        <v>588</v>
      </c>
      <c r="W4853" t="s">
        <v>588</v>
      </c>
      <c r="X4853" t="str">
        <f t="shared" si="75"/>
        <v>Inversión</v>
      </c>
      <c r="Y4853" t="s">
        <v>627</v>
      </c>
    </row>
    <row r="4854" spans="1:25" x14ac:dyDescent="0.2">
      <c r="A4854" t="s">
        <v>6847</v>
      </c>
      <c r="B4854" t="s">
        <v>8807</v>
      </c>
      <c r="C4854" t="s">
        <v>10089</v>
      </c>
      <c r="D4854" t="s">
        <v>583</v>
      </c>
      <c r="E4854" t="s">
        <v>602</v>
      </c>
      <c r="F4854" t="s">
        <v>3087</v>
      </c>
      <c r="G4854" t="s">
        <v>626</v>
      </c>
      <c r="H4854" t="s">
        <v>197</v>
      </c>
      <c r="I4854" t="s">
        <v>155</v>
      </c>
      <c r="J4854" t="s">
        <v>37</v>
      </c>
      <c r="K4854" t="s">
        <v>709</v>
      </c>
      <c r="L4854" t="s">
        <v>39</v>
      </c>
      <c r="M4854">
        <v>235290634</v>
      </c>
      <c r="N4854">
        <v>0</v>
      </c>
      <c r="O4854">
        <v>235290634</v>
      </c>
      <c r="P4854">
        <v>235290634</v>
      </c>
      <c r="Q4854" t="s">
        <v>10090</v>
      </c>
      <c r="R4854" t="s">
        <v>7188</v>
      </c>
      <c r="S4854" t="s">
        <v>588</v>
      </c>
      <c r="T4854" t="s">
        <v>588</v>
      </c>
      <c r="U4854" t="s">
        <v>588</v>
      </c>
      <c r="V4854" t="s">
        <v>588</v>
      </c>
      <c r="W4854" t="s">
        <v>588</v>
      </c>
      <c r="X4854" t="str">
        <f t="shared" si="75"/>
        <v>Inversión</v>
      </c>
      <c r="Y4854" t="s">
        <v>626</v>
      </c>
    </row>
    <row r="4855" spans="1:25" x14ac:dyDescent="0.2">
      <c r="A4855" t="s">
        <v>6847</v>
      </c>
      <c r="B4855" t="s">
        <v>8807</v>
      </c>
      <c r="C4855" t="s">
        <v>10089</v>
      </c>
      <c r="D4855" t="s">
        <v>583</v>
      </c>
      <c r="E4855" t="s">
        <v>602</v>
      </c>
      <c r="F4855" t="s">
        <v>3740</v>
      </c>
      <c r="G4855" t="s">
        <v>629</v>
      </c>
      <c r="H4855" t="s">
        <v>366</v>
      </c>
      <c r="I4855" t="s">
        <v>507</v>
      </c>
      <c r="J4855" t="s">
        <v>37</v>
      </c>
      <c r="K4855" t="s">
        <v>586</v>
      </c>
      <c r="L4855" t="s">
        <v>39</v>
      </c>
      <c r="M4855">
        <v>0</v>
      </c>
      <c r="N4855">
        <v>107967408</v>
      </c>
      <c r="O4855">
        <v>107967408</v>
      </c>
      <c r="P4855">
        <v>107967408</v>
      </c>
      <c r="Q4855" t="s">
        <v>10090</v>
      </c>
      <c r="R4855" t="s">
        <v>7188</v>
      </c>
      <c r="S4855" t="s">
        <v>588</v>
      </c>
      <c r="T4855" t="s">
        <v>588</v>
      </c>
      <c r="U4855" t="s">
        <v>588</v>
      </c>
      <c r="V4855" t="s">
        <v>588</v>
      </c>
      <c r="W4855" t="s">
        <v>588</v>
      </c>
      <c r="X4855" t="str">
        <f t="shared" si="75"/>
        <v>Inversión</v>
      </c>
      <c r="Y4855" t="s">
        <v>629</v>
      </c>
    </row>
    <row r="4856" spans="1:25" x14ac:dyDescent="0.2">
      <c r="A4856" t="s">
        <v>6847</v>
      </c>
      <c r="B4856" t="s">
        <v>8807</v>
      </c>
      <c r="C4856" t="s">
        <v>10089</v>
      </c>
      <c r="D4856" t="s">
        <v>583</v>
      </c>
      <c r="E4856" t="s">
        <v>602</v>
      </c>
      <c r="F4856" t="s">
        <v>3144</v>
      </c>
      <c r="G4856" t="s">
        <v>585</v>
      </c>
      <c r="H4856" t="s">
        <v>438</v>
      </c>
      <c r="I4856" t="s">
        <v>508</v>
      </c>
      <c r="J4856" t="s">
        <v>37</v>
      </c>
      <c r="K4856" t="s">
        <v>586</v>
      </c>
      <c r="L4856" t="s">
        <v>39</v>
      </c>
      <c r="M4856">
        <v>31772883</v>
      </c>
      <c r="N4856">
        <v>46000000</v>
      </c>
      <c r="O4856">
        <v>77772883</v>
      </c>
      <c r="P4856">
        <v>77772883</v>
      </c>
      <c r="Q4856" t="s">
        <v>10090</v>
      </c>
      <c r="R4856" t="s">
        <v>7188</v>
      </c>
      <c r="S4856" t="s">
        <v>588</v>
      </c>
      <c r="T4856" t="s">
        <v>588</v>
      </c>
      <c r="U4856" t="s">
        <v>588</v>
      </c>
      <c r="V4856" t="s">
        <v>588</v>
      </c>
      <c r="W4856" t="s">
        <v>588</v>
      </c>
      <c r="X4856" t="str">
        <f t="shared" si="75"/>
        <v>Inversión</v>
      </c>
      <c r="Y4856" t="s">
        <v>585</v>
      </c>
    </row>
    <row r="4857" spans="1:25" x14ac:dyDescent="0.2">
      <c r="A4857" t="s">
        <v>6831</v>
      </c>
      <c r="B4857" t="s">
        <v>8807</v>
      </c>
      <c r="C4857" t="s">
        <v>10091</v>
      </c>
      <c r="D4857" t="s">
        <v>583</v>
      </c>
      <c r="E4857" t="s">
        <v>602</v>
      </c>
      <c r="F4857" t="s">
        <v>5605</v>
      </c>
      <c r="G4857" t="s">
        <v>627</v>
      </c>
      <c r="H4857" t="s">
        <v>429</v>
      </c>
      <c r="I4857" t="s">
        <v>483</v>
      </c>
      <c r="J4857" t="s">
        <v>37</v>
      </c>
      <c r="K4857" t="s">
        <v>586</v>
      </c>
      <c r="L4857" t="s">
        <v>39</v>
      </c>
      <c r="M4857">
        <v>9773822</v>
      </c>
      <c r="N4857">
        <v>-2443456</v>
      </c>
      <c r="O4857">
        <v>7330366</v>
      </c>
      <c r="P4857">
        <v>7330366</v>
      </c>
      <c r="Q4857" t="s">
        <v>10092</v>
      </c>
      <c r="R4857" t="s">
        <v>10093</v>
      </c>
      <c r="S4857" t="s">
        <v>588</v>
      </c>
      <c r="T4857" t="s">
        <v>588</v>
      </c>
      <c r="U4857" t="s">
        <v>588</v>
      </c>
      <c r="V4857" t="s">
        <v>588</v>
      </c>
      <c r="W4857" t="s">
        <v>588</v>
      </c>
      <c r="X4857" t="str">
        <f t="shared" si="75"/>
        <v>Inversión</v>
      </c>
      <c r="Y4857" t="s">
        <v>627</v>
      </c>
    </row>
    <row r="4858" spans="1:25" x14ac:dyDescent="0.2">
      <c r="A4858" t="s">
        <v>7657</v>
      </c>
      <c r="B4858" t="s">
        <v>8807</v>
      </c>
      <c r="C4858" t="s">
        <v>10094</v>
      </c>
      <c r="D4858" t="s">
        <v>583</v>
      </c>
      <c r="E4858" t="s">
        <v>584</v>
      </c>
      <c r="F4858" t="s">
        <v>3087</v>
      </c>
      <c r="G4858" t="s">
        <v>626</v>
      </c>
      <c r="H4858" t="s">
        <v>197</v>
      </c>
      <c r="I4858" t="s">
        <v>155</v>
      </c>
      <c r="J4858" t="s">
        <v>37</v>
      </c>
      <c r="K4858" t="s">
        <v>709</v>
      </c>
      <c r="L4858" t="s">
        <v>39</v>
      </c>
      <c r="M4858">
        <v>12681519</v>
      </c>
      <c r="N4858">
        <v>-563623</v>
      </c>
      <c r="O4858">
        <v>12117896</v>
      </c>
      <c r="P4858">
        <v>0</v>
      </c>
      <c r="Q4858" t="s">
        <v>10095</v>
      </c>
      <c r="R4858" t="s">
        <v>10096</v>
      </c>
      <c r="S4858" t="s">
        <v>10097</v>
      </c>
      <c r="T4858" t="s">
        <v>588</v>
      </c>
      <c r="U4858" t="s">
        <v>588</v>
      </c>
      <c r="V4858" t="s">
        <v>588</v>
      </c>
      <c r="W4858" t="s">
        <v>588</v>
      </c>
      <c r="X4858" t="str">
        <f t="shared" si="75"/>
        <v>Inversión</v>
      </c>
      <c r="Y4858" t="s">
        <v>626</v>
      </c>
    </row>
    <row r="4859" spans="1:25" x14ac:dyDescent="0.2">
      <c r="A4859" t="s">
        <v>7668</v>
      </c>
      <c r="B4859" t="s">
        <v>8807</v>
      </c>
      <c r="C4859" t="s">
        <v>10098</v>
      </c>
      <c r="D4859" t="s">
        <v>583</v>
      </c>
      <c r="E4859" t="s">
        <v>602</v>
      </c>
      <c r="F4859" t="s">
        <v>3087</v>
      </c>
      <c r="G4859" t="s">
        <v>626</v>
      </c>
      <c r="H4859" t="s">
        <v>197</v>
      </c>
      <c r="I4859" t="s">
        <v>155</v>
      </c>
      <c r="J4859" t="s">
        <v>37</v>
      </c>
      <c r="K4859" t="s">
        <v>709</v>
      </c>
      <c r="L4859" t="s">
        <v>39</v>
      </c>
      <c r="M4859">
        <v>2477538</v>
      </c>
      <c r="N4859">
        <v>-550564</v>
      </c>
      <c r="O4859">
        <v>1926974</v>
      </c>
      <c r="P4859">
        <v>1926974</v>
      </c>
      <c r="Q4859" t="s">
        <v>10099</v>
      </c>
      <c r="R4859" t="s">
        <v>10100</v>
      </c>
      <c r="S4859" t="s">
        <v>588</v>
      </c>
      <c r="T4859" t="s">
        <v>588</v>
      </c>
      <c r="U4859" t="s">
        <v>588</v>
      </c>
      <c r="V4859" t="s">
        <v>588</v>
      </c>
      <c r="W4859" t="s">
        <v>588</v>
      </c>
      <c r="X4859" t="str">
        <f t="shared" si="75"/>
        <v>Inversión</v>
      </c>
      <c r="Y4859" t="s">
        <v>626</v>
      </c>
    </row>
    <row r="4860" spans="1:25" x14ac:dyDescent="0.2">
      <c r="A4860" t="s">
        <v>7688</v>
      </c>
      <c r="B4860" t="s">
        <v>8807</v>
      </c>
      <c r="C4860" t="s">
        <v>10101</v>
      </c>
      <c r="D4860" t="s">
        <v>583</v>
      </c>
      <c r="E4860" t="s">
        <v>602</v>
      </c>
      <c r="F4860" t="s">
        <v>3087</v>
      </c>
      <c r="G4860" t="s">
        <v>626</v>
      </c>
      <c r="H4860" t="s">
        <v>197</v>
      </c>
      <c r="I4860" t="s">
        <v>155</v>
      </c>
      <c r="J4860" t="s">
        <v>37</v>
      </c>
      <c r="K4860" t="s">
        <v>709</v>
      </c>
      <c r="L4860" t="s">
        <v>39</v>
      </c>
      <c r="M4860">
        <v>3055653</v>
      </c>
      <c r="N4860">
        <v>-679034</v>
      </c>
      <c r="O4860">
        <v>2376619</v>
      </c>
      <c r="P4860">
        <v>2376619</v>
      </c>
      <c r="Q4860" t="s">
        <v>10102</v>
      </c>
      <c r="R4860" t="s">
        <v>10103</v>
      </c>
      <c r="S4860" t="s">
        <v>588</v>
      </c>
      <c r="T4860" t="s">
        <v>588</v>
      </c>
      <c r="U4860" t="s">
        <v>588</v>
      </c>
      <c r="V4860" t="s">
        <v>588</v>
      </c>
      <c r="W4860" t="s">
        <v>588</v>
      </c>
      <c r="X4860" t="str">
        <f t="shared" si="75"/>
        <v>Inversión</v>
      </c>
      <c r="Y4860" t="s">
        <v>626</v>
      </c>
    </row>
    <row r="4861" spans="1:25" x14ac:dyDescent="0.2">
      <c r="A4861" t="s">
        <v>7661</v>
      </c>
      <c r="B4861" t="s">
        <v>8807</v>
      </c>
      <c r="C4861" t="s">
        <v>10104</v>
      </c>
      <c r="D4861" t="s">
        <v>583</v>
      </c>
      <c r="E4861" t="s">
        <v>602</v>
      </c>
      <c r="F4861" t="s">
        <v>3087</v>
      </c>
      <c r="G4861" t="s">
        <v>626</v>
      </c>
      <c r="H4861" t="s">
        <v>197</v>
      </c>
      <c r="I4861" t="s">
        <v>155</v>
      </c>
      <c r="J4861" t="s">
        <v>37</v>
      </c>
      <c r="K4861" t="s">
        <v>709</v>
      </c>
      <c r="L4861" t="s">
        <v>39</v>
      </c>
      <c r="M4861">
        <v>39500000</v>
      </c>
      <c r="N4861">
        <v>0</v>
      </c>
      <c r="O4861">
        <v>39500000</v>
      </c>
      <c r="P4861">
        <v>39500000</v>
      </c>
      <c r="Q4861" t="s">
        <v>10105</v>
      </c>
      <c r="R4861" t="s">
        <v>10106</v>
      </c>
      <c r="S4861" t="s">
        <v>588</v>
      </c>
      <c r="T4861" t="s">
        <v>588</v>
      </c>
      <c r="U4861" t="s">
        <v>588</v>
      </c>
      <c r="V4861" t="s">
        <v>588</v>
      </c>
      <c r="W4861" t="s">
        <v>588</v>
      </c>
      <c r="X4861" t="str">
        <f t="shared" si="75"/>
        <v>Inversión</v>
      </c>
      <c r="Y4861" t="s">
        <v>626</v>
      </c>
    </row>
    <row r="4862" spans="1:25" x14ac:dyDescent="0.2">
      <c r="A4862" t="s">
        <v>7671</v>
      </c>
      <c r="B4862" t="s">
        <v>8807</v>
      </c>
      <c r="C4862" t="s">
        <v>10107</v>
      </c>
      <c r="D4862" t="s">
        <v>583</v>
      </c>
      <c r="E4862" t="s">
        <v>584</v>
      </c>
      <c r="F4862" t="s">
        <v>3740</v>
      </c>
      <c r="G4862" t="s">
        <v>629</v>
      </c>
      <c r="H4862" t="s">
        <v>391</v>
      </c>
      <c r="I4862" t="s">
        <v>511</v>
      </c>
      <c r="J4862" t="s">
        <v>37</v>
      </c>
      <c r="K4862" t="s">
        <v>586</v>
      </c>
      <c r="L4862" t="s">
        <v>39</v>
      </c>
      <c r="M4862">
        <v>10000000</v>
      </c>
      <c r="N4862">
        <v>0</v>
      </c>
      <c r="O4862">
        <v>10000000</v>
      </c>
      <c r="P4862">
        <v>0</v>
      </c>
      <c r="Q4862" t="s">
        <v>10108</v>
      </c>
      <c r="R4862" t="s">
        <v>10109</v>
      </c>
      <c r="S4862" t="s">
        <v>11993</v>
      </c>
      <c r="T4862" t="s">
        <v>588</v>
      </c>
      <c r="U4862" t="s">
        <v>588</v>
      </c>
      <c r="V4862" t="s">
        <v>588</v>
      </c>
      <c r="W4862" t="s">
        <v>588</v>
      </c>
      <c r="X4862" t="str">
        <f t="shared" si="75"/>
        <v>Inversión</v>
      </c>
      <c r="Y4862" t="s">
        <v>629</v>
      </c>
    </row>
    <row r="4863" spans="1:25" x14ac:dyDescent="0.2">
      <c r="A4863" t="s">
        <v>7671</v>
      </c>
      <c r="B4863" t="s">
        <v>8807</v>
      </c>
      <c r="C4863" t="s">
        <v>10107</v>
      </c>
      <c r="D4863" t="s">
        <v>583</v>
      </c>
      <c r="E4863" t="s">
        <v>584</v>
      </c>
      <c r="F4863" t="s">
        <v>3087</v>
      </c>
      <c r="G4863" t="s">
        <v>626</v>
      </c>
      <c r="H4863" t="s">
        <v>197</v>
      </c>
      <c r="I4863" t="s">
        <v>155</v>
      </c>
      <c r="J4863" t="s">
        <v>37</v>
      </c>
      <c r="K4863" t="s">
        <v>709</v>
      </c>
      <c r="L4863" t="s">
        <v>39</v>
      </c>
      <c r="M4863">
        <v>10000000</v>
      </c>
      <c r="N4863">
        <v>0</v>
      </c>
      <c r="O4863">
        <v>10000000</v>
      </c>
      <c r="P4863">
        <v>0</v>
      </c>
      <c r="Q4863" t="s">
        <v>10108</v>
      </c>
      <c r="R4863" t="s">
        <v>10109</v>
      </c>
      <c r="S4863" t="s">
        <v>11993</v>
      </c>
      <c r="T4863" t="s">
        <v>588</v>
      </c>
      <c r="U4863" t="s">
        <v>588</v>
      </c>
      <c r="V4863" t="s">
        <v>588</v>
      </c>
      <c r="W4863" t="s">
        <v>588</v>
      </c>
      <c r="X4863" t="str">
        <f t="shared" si="75"/>
        <v>Inversión</v>
      </c>
      <c r="Y4863" t="s">
        <v>626</v>
      </c>
    </row>
    <row r="4864" spans="1:25" x14ac:dyDescent="0.2">
      <c r="A4864" t="s">
        <v>5013</v>
      </c>
      <c r="B4864" t="s">
        <v>8807</v>
      </c>
      <c r="C4864" t="s">
        <v>10110</v>
      </c>
      <c r="D4864" t="s">
        <v>583</v>
      </c>
      <c r="E4864" t="s">
        <v>584</v>
      </c>
      <c r="F4864" t="s">
        <v>3740</v>
      </c>
      <c r="G4864" t="s">
        <v>629</v>
      </c>
      <c r="H4864" t="s">
        <v>391</v>
      </c>
      <c r="I4864" t="s">
        <v>511</v>
      </c>
      <c r="J4864" t="s">
        <v>37</v>
      </c>
      <c r="K4864" t="s">
        <v>586</v>
      </c>
      <c r="L4864" t="s">
        <v>39</v>
      </c>
      <c r="M4864">
        <v>8282839</v>
      </c>
      <c r="N4864">
        <v>0</v>
      </c>
      <c r="O4864">
        <v>8282839</v>
      </c>
      <c r="P4864">
        <v>0</v>
      </c>
      <c r="Q4864" t="s">
        <v>10111</v>
      </c>
      <c r="R4864" t="s">
        <v>10112</v>
      </c>
      <c r="S4864" t="s">
        <v>10113</v>
      </c>
      <c r="T4864" t="s">
        <v>10114</v>
      </c>
      <c r="U4864" t="s">
        <v>10115</v>
      </c>
      <c r="V4864" t="s">
        <v>10116</v>
      </c>
      <c r="W4864" t="s">
        <v>588</v>
      </c>
      <c r="X4864" t="str">
        <f t="shared" si="75"/>
        <v>Inversión</v>
      </c>
      <c r="Y4864" t="s">
        <v>629</v>
      </c>
    </row>
    <row r="4865" spans="1:25" x14ac:dyDescent="0.2">
      <c r="A4865" t="s">
        <v>7682</v>
      </c>
      <c r="B4865" t="s">
        <v>8793</v>
      </c>
      <c r="C4865" t="s">
        <v>10117</v>
      </c>
      <c r="D4865" t="s">
        <v>583</v>
      </c>
      <c r="E4865" t="s">
        <v>584</v>
      </c>
      <c r="F4865" t="s">
        <v>5606</v>
      </c>
      <c r="G4865" t="s">
        <v>628</v>
      </c>
      <c r="H4865" t="s">
        <v>459</v>
      </c>
      <c r="I4865" t="s">
        <v>494</v>
      </c>
      <c r="J4865" t="s">
        <v>37</v>
      </c>
      <c r="K4865" t="s">
        <v>586</v>
      </c>
      <c r="L4865" t="s">
        <v>39</v>
      </c>
      <c r="M4865">
        <v>27677000</v>
      </c>
      <c r="N4865">
        <v>0</v>
      </c>
      <c r="O4865">
        <v>27677000</v>
      </c>
      <c r="P4865">
        <v>0</v>
      </c>
      <c r="Q4865" t="s">
        <v>10118</v>
      </c>
      <c r="R4865" t="s">
        <v>10119</v>
      </c>
      <c r="S4865" t="s">
        <v>10120</v>
      </c>
      <c r="T4865" t="s">
        <v>588</v>
      </c>
      <c r="U4865" t="s">
        <v>588</v>
      </c>
      <c r="V4865" t="s">
        <v>588</v>
      </c>
      <c r="W4865" t="s">
        <v>588</v>
      </c>
      <c r="X4865" t="str">
        <f t="shared" si="75"/>
        <v>Inversión</v>
      </c>
      <c r="Y4865" t="s">
        <v>628</v>
      </c>
    </row>
    <row r="4866" spans="1:25" x14ac:dyDescent="0.2">
      <c r="A4866" t="s">
        <v>7682</v>
      </c>
      <c r="B4866" t="s">
        <v>8793</v>
      </c>
      <c r="C4866" t="s">
        <v>10117</v>
      </c>
      <c r="D4866" t="s">
        <v>583</v>
      </c>
      <c r="E4866" t="s">
        <v>584</v>
      </c>
      <c r="F4866" t="s">
        <v>5605</v>
      </c>
      <c r="G4866" t="s">
        <v>627</v>
      </c>
      <c r="H4866" t="s">
        <v>429</v>
      </c>
      <c r="I4866" t="s">
        <v>483</v>
      </c>
      <c r="J4866" t="s">
        <v>37</v>
      </c>
      <c r="K4866" t="s">
        <v>586</v>
      </c>
      <c r="L4866" t="s">
        <v>39</v>
      </c>
      <c r="M4866">
        <v>300000000</v>
      </c>
      <c r="N4866">
        <v>0</v>
      </c>
      <c r="O4866">
        <v>300000000</v>
      </c>
      <c r="P4866">
        <v>0</v>
      </c>
      <c r="Q4866" t="s">
        <v>10118</v>
      </c>
      <c r="R4866" t="s">
        <v>10119</v>
      </c>
      <c r="S4866" t="s">
        <v>10120</v>
      </c>
      <c r="T4866" t="s">
        <v>588</v>
      </c>
      <c r="U4866" t="s">
        <v>588</v>
      </c>
      <c r="V4866" t="s">
        <v>588</v>
      </c>
      <c r="W4866" t="s">
        <v>588</v>
      </c>
      <c r="X4866" t="str">
        <f t="shared" ref="X4866:X4929" si="76">IF(LEFT(H4866,1)="C","Inversión","Funcionamiento")</f>
        <v>Inversión</v>
      </c>
      <c r="Y4866" t="s">
        <v>627</v>
      </c>
    </row>
    <row r="4867" spans="1:25" x14ac:dyDescent="0.2">
      <c r="A4867" t="s">
        <v>10121</v>
      </c>
      <c r="B4867" t="s">
        <v>9361</v>
      </c>
      <c r="C4867" t="s">
        <v>10122</v>
      </c>
      <c r="D4867" t="s">
        <v>583</v>
      </c>
      <c r="E4867" t="s">
        <v>584</v>
      </c>
      <c r="F4867" t="s">
        <v>3740</v>
      </c>
      <c r="G4867" t="s">
        <v>629</v>
      </c>
      <c r="H4867" t="s">
        <v>391</v>
      </c>
      <c r="I4867" t="s">
        <v>511</v>
      </c>
      <c r="J4867" t="s">
        <v>37</v>
      </c>
      <c r="K4867" t="s">
        <v>586</v>
      </c>
      <c r="L4867" t="s">
        <v>39</v>
      </c>
      <c r="M4867">
        <v>4831813</v>
      </c>
      <c r="N4867">
        <v>-1031813</v>
      </c>
      <c r="O4867">
        <v>3800000</v>
      </c>
      <c r="P4867">
        <v>0</v>
      </c>
      <c r="Q4867" t="s">
        <v>10123</v>
      </c>
      <c r="R4867" t="s">
        <v>10124</v>
      </c>
      <c r="S4867" t="s">
        <v>10125</v>
      </c>
      <c r="T4867" t="s">
        <v>10126</v>
      </c>
      <c r="U4867" t="s">
        <v>10127</v>
      </c>
      <c r="V4867" t="s">
        <v>10128</v>
      </c>
      <c r="W4867" t="s">
        <v>588</v>
      </c>
      <c r="X4867" t="str">
        <f t="shared" si="76"/>
        <v>Inversión</v>
      </c>
      <c r="Y4867" t="s">
        <v>629</v>
      </c>
    </row>
    <row r="4868" spans="1:25" x14ac:dyDescent="0.2">
      <c r="A4868" t="s">
        <v>7691</v>
      </c>
      <c r="B4868" t="s">
        <v>8749</v>
      </c>
      <c r="C4868" t="s">
        <v>10129</v>
      </c>
      <c r="D4868" t="s">
        <v>583</v>
      </c>
      <c r="E4868" t="s">
        <v>602</v>
      </c>
      <c r="F4868" t="s">
        <v>3087</v>
      </c>
      <c r="G4868" t="s">
        <v>626</v>
      </c>
      <c r="H4868" t="s">
        <v>197</v>
      </c>
      <c r="I4868" t="s">
        <v>155</v>
      </c>
      <c r="J4868" t="s">
        <v>37</v>
      </c>
      <c r="K4868" t="s">
        <v>709</v>
      </c>
      <c r="L4868" t="s">
        <v>39</v>
      </c>
      <c r="M4868">
        <v>1603000000</v>
      </c>
      <c r="N4868">
        <v>50000000</v>
      </c>
      <c r="O4868">
        <v>1653000000</v>
      </c>
      <c r="P4868">
        <v>1653000000</v>
      </c>
      <c r="Q4868" t="s">
        <v>10130</v>
      </c>
      <c r="R4868" t="s">
        <v>5712</v>
      </c>
      <c r="S4868" t="s">
        <v>588</v>
      </c>
      <c r="T4868" t="s">
        <v>588</v>
      </c>
      <c r="U4868" t="s">
        <v>588</v>
      </c>
      <c r="V4868" t="s">
        <v>588</v>
      </c>
      <c r="W4868" t="s">
        <v>588</v>
      </c>
      <c r="X4868" t="str">
        <f t="shared" si="76"/>
        <v>Inversión</v>
      </c>
      <c r="Y4868" t="s">
        <v>626</v>
      </c>
    </row>
    <row r="4869" spans="1:25" x14ac:dyDescent="0.2">
      <c r="A4869" t="s">
        <v>7691</v>
      </c>
      <c r="B4869" t="s">
        <v>8749</v>
      </c>
      <c r="C4869" t="s">
        <v>10129</v>
      </c>
      <c r="D4869" t="s">
        <v>583</v>
      </c>
      <c r="E4869" t="s">
        <v>602</v>
      </c>
      <c r="F4869" t="s">
        <v>3740</v>
      </c>
      <c r="G4869" t="s">
        <v>629</v>
      </c>
      <c r="H4869" t="s">
        <v>391</v>
      </c>
      <c r="I4869" t="s">
        <v>511</v>
      </c>
      <c r="J4869" t="s">
        <v>37</v>
      </c>
      <c r="K4869" t="s">
        <v>586</v>
      </c>
      <c r="L4869" t="s">
        <v>39</v>
      </c>
      <c r="M4869">
        <v>500000000</v>
      </c>
      <c r="N4869">
        <v>234430889</v>
      </c>
      <c r="O4869">
        <v>734430889</v>
      </c>
      <c r="P4869">
        <v>734430889</v>
      </c>
      <c r="Q4869" t="s">
        <v>10130</v>
      </c>
      <c r="R4869" t="s">
        <v>5712</v>
      </c>
      <c r="S4869" t="s">
        <v>588</v>
      </c>
      <c r="T4869" t="s">
        <v>588</v>
      </c>
      <c r="U4869" t="s">
        <v>588</v>
      </c>
      <c r="V4869" t="s">
        <v>588</v>
      </c>
      <c r="W4869" t="s">
        <v>588</v>
      </c>
      <c r="X4869" t="str">
        <f t="shared" si="76"/>
        <v>Inversión</v>
      </c>
      <c r="Y4869" t="s">
        <v>629</v>
      </c>
    </row>
    <row r="4870" spans="1:25" x14ac:dyDescent="0.2">
      <c r="A4870" t="s">
        <v>7700</v>
      </c>
      <c r="B4870" t="s">
        <v>8749</v>
      </c>
      <c r="C4870" t="s">
        <v>10131</v>
      </c>
      <c r="D4870" t="s">
        <v>583</v>
      </c>
      <c r="E4870" t="s">
        <v>584</v>
      </c>
      <c r="F4870" t="s">
        <v>5604</v>
      </c>
      <c r="G4870" t="s">
        <v>625</v>
      </c>
      <c r="H4870" t="s">
        <v>395</v>
      </c>
      <c r="I4870" t="s">
        <v>506</v>
      </c>
      <c r="J4870" t="s">
        <v>37</v>
      </c>
      <c r="K4870" t="s">
        <v>586</v>
      </c>
      <c r="L4870" t="s">
        <v>39</v>
      </c>
      <c r="M4870">
        <v>56853891</v>
      </c>
      <c r="N4870">
        <v>4</v>
      </c>
      <c r="O4870">
        <v>56853895</v>
      </c>
      <c r="P4870">
        <v>0</v>
      </c>
      <c r="Q4870" t="s">
        <v>10132</v>
      </c>
      <c r="R4870" t="s">
        <v>5679</v>
      </c>
      <c r="S4870" t="s">
        <v>10133</v>
      </c>
      <c r="T4870" t="s">
        <v>10134</v>
      </c>
      <c r="U4870" t="s">
        <v>10135</v>
      </c>
      <c r="V4870" t="s">
        <v>10136</v>
      </c>
      <c r="W4870" t="s">
        <v>588</v>
      </c>
      <c r="X4870" t="str">
        <f t="shared" si="76"/>
        <v>Inversión</v>
      </c>
      <c r="Y4870" t="s">
        <v>625</v>
      </c>
    </row>
    <row r="4871" spans="1:25" x14ac:dyDescent="0.2">
      <c r="A4871" t="s">
        <v>7703</v>
      </c>
      <c r="B4871" t="s">
        <v>8749</v>
      </c>
      <c r="C4871" t="s">
        <v>10137</v>
      </c>
      <c r="D4871" t="s">
        <v>583</v>
      </c>
      <c r="E4871" t="s">
        <v>602</v>
      </c>
      <c r="F4871" t="s">
        <v>5604</v>
      </c>
      <c r="G4871" t="s">
        <v>625</v>
      </c>
      <c r="H4871" t="s">
        <v>395</v>
      </c>
      <c r="I4871" t="s">
        <v>506</v>
      </c>
      <c r="J4871" t="s">
        <v>37</v>
      </c>
      <c r="K4871" t="s">
        <v>586</v>
      </c>
      <c r="L4871" t="s">
        <v>39</v>
      </c>
      <c r="M4871">
        <v>29554111</v>
      </c>
      <c r="N4871">
        <v>0</v>
      </c>
      <c r="O4871">
        <v>29554111</v>
      </c>
      <c r="P4871">
        <v>29554111</v>
      </c>
      <c r="Q4871" t="s">
        <v>10138</v>
      </c>
      <c r="R4871" t="s">
        <v>10139</v>
      </c>
      <c r="S4871" t="s">
        <v>588</v>
      </c>
      <c r="T4871" t="s">
        <v>588</v>
      </c>
      <c r="U4871" t="s">
        <v>588</v>
      </c>
      <c r="V4871" t="s">
        <v>588</v>
      </c>
      <c r="W4871" t="s">
        <v>588</v>
      </c>
      <c r="X4871" t="str">
        <f t="shared" si="76"/>
        <v>Inversión</v>
      </c>
      <c r="Y4871" t="s">
        <v>625</v>
      </c>
    </row>
    <row r="4872" spans="1:25" x14ac:dyDescent="0.2">
      <c r="A4872" t="s">
        <v>6235</v>
      </c>
      <c r="B4872" t="s">
        <v>8749</v>
      </c>
      <c r="C4872" t="s">
        <v>10140</v>
      </c>
      <c r="D4872" t="s">
        <v>583</v>
      </c>
      <c r="E4872" t="s">
        <v>602</v>
      </c>
      <c r="F4872" t="s">
        <v>5604</v>
      </c>
      <c r="G4872" t="s">
        <v>625</v>
      </c>
      <c r="H4872" t="s">
        <v>395</v>
      </c>
      <c r="I4872" t="s">
        <v>506</v>
      </c>
      <c r="J4872" t="s">
        <v>37</v>
      </c>
      <c r="K4872" t="s">
        <v>586</v>
      </c>
      <c r="L4872" t="s">
        <v>39</v>
      </c>
      <c r="M4872">
        <v>1610573</v>
      </c>
      <c r="N4872">
        <v>-1610573</v>
      </c>
      <c r="O4872">
        <v>0</v>
      </c>
      <c r="P4872">
        <v>0</v>
      </c>
      <c r="Q4872" t="s">
        <v>7139</v>
      </c>
      <c r="R4872" t="s">
        <v>5823</v>
      </c>
      <c r="S4872" t="s">
        <v>10141</v>
      </c>
      <c r="T4872" t="s">
        <v>10142</v>
      </c>
      <c r="U4872" t="s">
        <v>588</v>
      </c>
      <c r="V4872" t="s">
        <v>588</v>
      </c>
      <c r="W4872" t="s">
        <v>588</v>
      </c>
      <c r="X4872" t="str">
        <f t="shared" si="76"/>
        <v>Inversión</v>
      </c>
      <c r="Y4872" t="s">
        <v>625</v>
      </c>
    </row>
    <row r="4873" spans="1:25" x14ac:dyDescent="0.2">
      <c r="A4873" t="s">
        <v>5923</v>
      </c>
      <c r="B4873" t="s">
        <v>8749</v>
      </c>
      <c r="C4873" t="s">
        <v>10143</v>
      </c>
      <c r="D4873" t="s">
        <v>583</v>
      </c>
      <c r="E4873" t="s">
        <v>584</v>
      </c>
      <c r="F4873" t="s">
        <v>3740</v>
      </c>
      <c r="G4873" t="s">
        <v>629</v>
      </c>
      <c r="H4873" t="s">
        <v>196</v>
      </c>
      <c r="I4873" t="s">
        <v>153</v>
      </c>
      <c r="J4873" t="s">
        <v>37</v>
      </c>
      <c r="K4873" t="s">
        <v>586</v>
      </c>
      <c r="L4873" t="s">
        <v>39</v>
      </c>
      <c r="M4873">
        <v>73487425</v>
      </c>
      <c r="N4873">
        <v>0</v>
      </c>
      <c r="O4873">
        <v>73487425</v>
      </c>
      <c r="P4873">
        <v>0</v>
      </c>
      <c r="Q4873" t="s">
        <v>10144</v>
      </c>
      <c r="R4873" t="s">
        <v>5930</v>
      </c>
      <c r="S4873" t="s">
        <v>11994</v>
      </c>
      <c r="T4873" t="s">
        <v>588</v>
      </c>
      <c r="U4873" t="s">
        <v>588</v>
      </c>
      <c r="V4873" t="s">
        <v>588</v>
      </c>
      <c r="W4873" t="s">
        <v>588</v>
      </c>
      <c r="X4873" t="str">
        <f t="shared" si="76"/>
        <v>Inversión</v>
      </c>
      <c r="Y4873" t="s">
        <v>629</v>
      </c>
    </row>
    <row r="4874" spans="1:25" x14ac:dyDescent="0.2">
      <c r="A4874" t="s">
        <v>7711</v>
      </c>
      <c r="B4874" t="s">
        <v>8749</v>
      </c>
      <c r="C4874" t="s">
        <v>10145</v>
      </c>
      <c r="D4874" t="s">
        <v>583</v>
      </c>
      <c r="E4874" t="s">
        <v>602</v>
      </c>
      <c r="F4874" t="s">
        <v>3740</v>
      </c>
      <c r="G4874" t="s">
        <v>629</v>
      </c>
      <c r="H4874" t="s">
        <v>394</v>
      </c>
      <c r="I4874" t="s">
        <v>512</v>
      </c>
      <c r="J4874" t="s">
        <v>37</v>
      </c>
      <c r="K4874" t="s">
        <v>586</v>
      </c>
      <c r="L4874" t="s">
        <v>39</v>
      </c>
      <c r="M4874">
        <v>3458230</v>
      </c>
      <c r="N4874">
        <v>0</v>
      </c>
      <c r="O4874">
        <v>3458230</v>
      </c>
      <c r="P4874">
        <v>3458230</v>
      </c>
      <c r="Q4874" t="s">
        <v>10146</v>
      </c>
      <c r="R4874" t="s">
        <v>5983</v>
      </c>
      <c r="S4874" t="s">
        <v>588</v>
      </c>
      <c r="T4874" t="s">
        <v>588</v>
      </c>
      <c r="U4874" t="s">
        <v>588</v>
      </c>
      <c r="V4874" t="s">
        <v>588</v>
      </c>
      <c r="W4874" t="s">
        <v>588</v>
      </c>
      <c r="X4874" t="str">
        <f t="shared" si="76"/>
        <v>Inversión</v>
      </c>
      <c r="Y4874" t="s">
        <v>629</v>
      </c>
    </row>
    <row r="4875" spans="1:25" x14ac:dyDescent="0.2">
      <c r="A4875" t="s">
        <v>7727</v>
      </c>
      <c r="B4875" t="s">
        <v>8749</v>
      </c>
      <c r="C4875" t="s">
        <v>10147</v>
      </c>
      <c r="D4875" t="s">
        <v>583</v>
      </c>
      <c r="E4875" t="s">
        <v>584</v>
      </c>
      <c r="F4875" t="s">
        <v>3740</v>
      </c>
      <c r="G4875" t="s">
        <v>629</v>
      </c>
      <c r="H4875" t="s">
        <v>391</v>
      </c>
      <c r="I4875" t="s">
        <v>511</v>
      </c>
      <c r="J4875" t="s">
        <v>37</v>
      </c>
      <c r="K4875" t="s">
        <v>586</v>
      </c>
      <c r="L4875" t="s">
        <v>39</v>
      </c>
      <c r="M4875">
        <v>5000000</v>
      </c>
      <c r="N4875">
        <v>0</v>
      </c>
      <c r="O4875">
        <v>5000000</v>
      </c>
      <c r="P4875">
        <v>0</v>
      </c>
      <c r="Q4875" t="s">
        <v>10148</v>
      </c>
      <c r="R4875" t="s">
        <v>4868</v>
      </c>
      <c r="S4875" t="s">
        <v>6406</v>
      </c>
      <c r="T4875" t="s">
        <v>588</v>
      </c>
      <c r="U4875" t="s">
        <v>588</v>
      </c>
      <c r="V4875" t="s">
        <v>588</v>
      </c>
      <c r="W4875" t="s">
        <v>588</v>
      </c>
      <c r="X4875" t="str">
        <f t="shared" si="76"/>
        <v>Inversión</v>
      </c>
      <c r="Y4875" t="s">
        <v>629</v>
      </c>
    </row>
    <row r="4876" spans="1:25" x14ac:dyDescent="0.2">
      <c r="A4876" t="s">
        <v>6016</v>
      </c>
      <c r="B4876" t="s">
        <v>8749</v>
      </c>
      <c r="C4876" t="s">
        <v>10149</v>
      </c>
      <c r="D4876" t="s">
        <v>583</v>
      </c>
      <c r="E4876" t="s">
        <v>602</v>
      </c>
      <c r="F4876" t="s">
        <v>5606</v>
      </c>
      <c r="G4876" t="s">
        <v>628</v>
      </c>
      <c r="H4876" t="s">
        <v>459</v>
      </c>
      <c r="I4876" t="s">
        <v>494</v>
      </c>
      <c r="J4876" t="s">
        <v>37</v>
      </c>
      <c r="K4876" t="s">
        <v>586</v>
      </c>
      <c r="L4876" t="s">
        <v>39</v>
      </c>
      <c r="M4876">
        <v>16663570</v>
      </c>
      <c r="N4876">
        <v>0</v>
      </c>
      <c r="O4876">
        <v>16663570</v>
      </c>
      <c r="P4876">
        <v>16663570</v>
      </c>
      <c r="Q4876" t="s">
        <v>10150</v>
      </c>
      <c r="R4876" t="s">
        <v>5698</v>
      </c>
      <c r="S4876" t="s">
        <v>588</v>
      </c>
      <c r="T4876" t="s">
        <v>588</v>
      </c>
      <c r="U4876" t="s">
        <v>588</v>
      </c>
      <c r="V4876" t="s">
        <v>588</v>
      </c>
      <c r="W4876" t="s">
        <v>588</v>
      </c>
      <c r="X4876" t="str">
        <f t="shared" si="76"/>
        <v>Inversión</v>
      </c>
      <c r="Y4876" t="s">
        <v>628</v>
      </c>
    </row>
    <row r="4877" spans="1:25" x14ac:dyDescent="0.2">
      <c r="A4877" t="s">
        <v>6016</v>
      </c>
      <c r="B4877" t="s">
        <v>8749</v>
      </c>
      <c r="C4877" t="s">
        <v>10149</v>
      </c>
      <c r="D4877" t="s">
        <v>583</v>
      </c>
      <c r="E4877" t="s">
        <v>602</v>
      </c>
      <c r="F4877" t="s">
        <v>5604</v>
      </c>
      <c r="G4877" t="s">
        <v>625</v>
      </c>
      <c r="H4877" t="s">
        <v>395</v>
      </c>
      <c r="I4877" t="s">
        <v>506</v>
      </c>
      <c r="J4877" t="s">
        <v>37</v>
      </c>
      <c r="K4877" t="s">
        <v>586</v>
      </c>
      <c r="L4877" t="s">
        <v>39</v>
      </c>
      <c r="M4877">
        <v>6615720</v>
      </c>
      <c r="N4877">
        <v>0</v>
      </c>
      <c r="O4877">
        <v>6615720</v>
      </c>
      <c r="P4877">
        <v>6615720</v>
      </c>
      <c r="Q4877" t="s">
        <v>10150</v>
      </c>
      <c r="R4877" t="s">
        <v>5698</v>
      </c>
      <c r="S4877" t="s">
        <v>588</v>
      </c>
      <c r="T4877" t="s">
        <v>588</v>
      </c>
      <c r="U4877" t="s">
        <v>588</v>
      </c>
      <c r="V4877" t="s">
        <v>588</v>
      </c>
      <c r="W4877" t="s">
        <v>588</v>
      </c>
      <c r="X4877" t="str">
        <f t="shared" si="76"/>
        <v>Inversión</v>
      </c>
      <c r="Y4877" t="s">
        <v>625</v>
      </c>
    </row>
    <row r="4878" spans="1:25" x14ac:dyDescent="0.2">
      <c r="A4878" t="s">
        <v>6016</v>
      </c>
      <c r="B4878" t="s">
        <v>8749</v>
      </c>
      <c r="C4878" t="s">
        <v>10149</v>
      </c>
      <c r="D4878" t="s">
        <v>583</v>
      </c>
      <c r="E4878" t="s">
        <v>602</v>
      </c>
      <c r="F4878" t="s">
        <v>5605</v>
      </c>
      <c r="G4878" t="s">
        <v>627</v>
      </c>
      <c r="H4878" t="s">
        <v>429</v>
      </c>
      <c r="I4878" t="s">
        <v>483</v>
      </c>
      <c r="J4878" t="s">
        <v>37</v>
      </c>
      <c r="K4878" t="s">
        <v>586</v>
      </c>
      <c r="L4878" t="s">
        <v>39</v>
      </c>
      <c r="M4878">
        <v>7000000</v>
      </c>
      <c r="N4878">
        <v>0</v>
      </c>
      <c r="O4878">
        <v>7000000</v>
      </c>
      <c r="P4878">
        <v>7000000</v>
      </c>
      <c r="Q4878" t="s">
        <v>10150</v>
      </c>
      <c r="R4878" t="s">
        <v>5698</v>
      </c>
      <c r="S4878" t="s">
        <v>588</v>
      </c>
      <c r="T4878" t="s">
        <v>588</v>
      </c>
      <c r="U4878" t="s">
        <v>588</v>
      </c>
      <c r="V4878" t="s">
        <v>588</v>
      </c>
      <c r="W4878" t="s">
        <v>588</v>
      </c>
      <c r="X4878" t="str">
        <f t="shared" si="76"/>
        <v>Inversión</v>
      </c>
      <c r="Y4878" t="s">
        <v>627</v>
      </c>
    </row>
    <row r="4879" spans="1:25" x14ac:dyDescent="0.2">
      <c r="A4879" t="s">
        <v>7705</v>
      </c>
      <c r="B4879" t="s">
        <v>8749</v>
      </c>
      <c r="C4879" t="s">
        <v>10151</v>
      </c>
      <c r="D4879" t="s">
        <v>583</v>
      </c>
      <c r="E4879" t="s">
        <v>602</v>
      </c>
      <c r="F4879" t="s">
        <v>3740</v>
      </c>
      <c r="G4879" t="s">
        <v>629</v>
      </c>
      <c r="H4879" t="s">
        <v>196</v>
      </c>
      <c r="I4879" t="s">
        <v>153</v>
      </c>
      <c r="J4879" t="s">
        <v>37</v>
      </c>
      <c r="K4879" t="s">
        <v>586</v>
      </c>
      <c r="L4879" t="s">
        <v>39</v>
      </c>
      <c r="M4879">
        <v>200000000</v>
      </c>
      <c r="N4879">
        <v>0</v>
      </c>
      <c r="O4879">
        <v>200000000</v>
      </c>
      <c r="P4879">
        <v>200000000</v>
      </c>
      <c r="Q4879" t="s">
        <v>10152</v>
      </c>
      <c r="R4879" t="s">
        <v>10153</v>
      </c>
      <c r="S4879" t="s">
        <v>588</v>
      </c>
      <c r="T4879" t="s">
        <v>588</v>
      </c>
      <c r="U4879" t="s">
        <v>588</v>
      </c>
      <c r="V4879" t="s">
        <v>588</v>
      </c>
      <c r="W4879" t="s">
        <v>588</v>
      </c>
      <c r="X4879" t="str">
        <f t="shared" si="76"/>
        <v>Inversión</v>
      </c>
      <c r="Y4879" t="s">
        <v>629</v>
      </c>
    </row>
    <row r="4880" spans="1:25" x14ac:dyDescent="0.2">
      <c r="A4880" t="s">
        <v>7705</v>
      </c>
      <c r="B4880" t="s">
        <v>8749</v>
      </c>
      <c r="C4880" t="s">
        <v>10151</v>
      </c>
      <c r="D4880" t="s">
        <v>583</v>
      </c>
      <c r="E4880" t="s">
        <v>602</v>
      </c>
      <c r="F4880" t="s">
        <v>5604</v>
      </c>
      <c r="G4880" t="s">
        <v>625</v>
      </c>
      <c r="H4880" t="s">
        <v>395</v>
      </c>
      <c r="I4880" t="s">
        <v>506</v>
      </c>
      <c r="J4880" t="s">
        <v>37</v>
      </c>
      <c r="K4880" t="s">
        <v>586</v>
      </c>
      <c r="L4880" t="s">
        <v>39</v>
      </c>
      <c r="M4880">
        <v>98836069</v>
      </c>
      <c r="N4880">
        <v>0</v>
      </c>
      <c r="O4880">
        <v>98836069</v>
      </c>
      <c r="P4880">
        <v>98836069</v>
      </c>
      <c r="Q4880" t="s">
        <v>10152</v>
      </c>
      <c r="R4880" t="s">
        <v>10153</v>
      </c>
      <c r="S4880" t="s">
        <v>588</v>
      </c>
      <c r="T4880" t="s">
        <v>588</v>
      </c>
      <c r="U4880" t="s">
        <v>588</v>
      </c>
      <c r="V4880" t="s">
        <v>588</v>
      </c>
      <c r="W4880" t="s">
        <v>588</v>
      </c>
      <c r="X4880" t="str">
        <f t="shared" si="76"/>
        <v>Inversión</v>
      </c>
      <c r="Y4880" t="s">
        <v>625</v>
      </c>
    </row>
    <row r="4881" spans="1:25" x14ac:dyDescent="0.2">
      <c r="A4881" t="s">
        <v>7715</v>
      </c>
      <c r="B4881" t="s">
        <v>8749</v>
      </c>
      <c r="C4881" t="s">
        <v>10154</v>
      </c>
      <c r="D4881" t="s">
        <v>583</v>
      </c>
      <c r="E4881" t="s">
        <v>584</v>
      </c>
      <c r="F4881" t="s">
        <v>5604</v>
      </c>
      <c r="G4881" t="s">
        <v>625</v>
      </c>
      <c r="H4881" t="s">
        <v>395</v>
      </c>
      <c r="I4881" t="s">
        <v>506</v>
      </c>
      <c r="J4881" t="s">
        <v>37</v>
      </c>
      <c r="K4881" t="s">
        <v>586</v>
      </c>
      <c r="L4881" t="s">
        <v>39</v>
      </c>
      <c r="M4881">
        <v>1278218</v>
      </c>
      <c r="N4881">
        <v>-494751</v>
      </c>
      <c r="O4881">
        <v>783467</v>
      </c>
      <c r="P4881">
        <v>0</v>
      </c>
      <c r="Q4881" t="s">
        <v>10155</v>
      </c>
      <c r="R4881" t="s">
        <v>10156</v>
      </c>
      <c r="S4881" t="s">
        <v>10157</v>
      </c>
      <c r="T4881" t="s">
        <v>10158</v>
      </c>
      <c r="U4881" t="s">
        <v>10159</v>
      </c>
      <c r="V4881" t="s">
        <v>10160</v>
      </c>
      <c r="W4881" t="s">
        <v>588</v>
      </c>
      <c r="X4881" t="str">
        <f t="shared" si="76"/>
        <v>Inversión</v>
      </c>
      <c r="Y4881" t="s">
        <v>625</v>
      </c>
    </row>
    <row r="4882" spans="1:25" x14ac:dyDescent="0.2">
      <c r="A4882" t="s">
        <v>7723</v>
      </c>
      <c r="B4882" t="s">
        <v>8753</v>
      </c>
      <c r="C4882" t="s">
        <v>10161</v>
      </c>
      <c r="D4882" t="s">
        <v>583</v>
      </c>
      <c r="E4882" t="s">
        <v>584</v>
      </c>
      <c r="F4882" t="s">
        <v>5604</v>
      </c>
      <c r="G4882" t="s">
        <v>625</v>
      </c>
      <c r="H4882" t="s">
        <v>395</v>
      </c>
      <c r="I4882" t="s">
        <v>506</v>
      </c>
      <c r="J4882" t="s">
        <v>37</v>
      </c>
      <c r="K4882" t="s">
        <v>586</v>
      </c>
      <c r="L4882" t="s">
        <v>39</v>
      </c>
      <c r="M4882">
        <v>4080000</v>
      </c>
      <c r="N4882">
        <v>0</v>
      </c>
      <c r="O4882">
        <v>4080000</v>
      </c>
      <c r="P4882">
        <v>0</v>
      </c>
      <c r="Q4882" t="s">
        <v>10162</v>
      </c>
      <c r="R4882" t="s">
        <v>4902</v>
      </c>
      <c r="S4882" t="s">
        <v>10163</v>
      </c>
      <c r="T4882" t="s">
        <v>10164</v>
      </c>
      <c r="U4882" t="s">
        <v>10165</v>
      </c>
      <c r="V4882" t="s">
        <v>10166</v>
      </c>
      <c r="W4882" t="s">
        <v>588</v>
      </c>
      <c r="X4882" t="str">
        <f t="shared" si="76"/>
        <v>Inversión</v>
      </c>
      <c r="Y4882" t="s">
        <v>625</v>
      </c>
    </row>
    <row r="4883" spans="1:25" x14ac:dyDescent="0.2">
      <c r="A4883" t="s">
        <v>8129</v>
      </c>
      <c r="B4883" t="s">
        <v>8753</v>
      </c>
      <c r="C4883" t="s">
        <v>10167</v>
      </c>
      <c r="D4883" t="s">
        <v>583</v>
      </c>
      <c r="E4883" t="s">
        <v>584</v>
      </c>
      <c r="F4883" t="s">
        <v>5604</v>
      </c>
      <c r="G4883" t="s">
        <v>625</v>
      </c>
      <c r="H4883" t="s">
        <v>395</v>
      </c>
      <c r="I4883" t="s">
        <v>506</v>
      </c>
      <c r="J4883" t="s">
        <v>37</v>
      </c>
      <c r="K4883" t="s">
        <v>586</v>
      </c>
      <c r="L4883" t="s">
        <v>39</v>
      </c>
      <c r="M4883">
        <v>9515139</v>
      </c>
      <c r="N4883">
        <v>0</v>
      </c>
      <c r="O4883">
        <v>9515139</v>
      </c>
      <c r="P4883">
        <v>0</v>
      </c>
      <c r="Q4883" t="s">
        <v>10168</v>
      </c>
      <c r="R4883" t="s">
        <v>5740</v>
      </c>
      <c r="S4883" t="s">
        <v>10169</v>
      </c>
      <c r="T4883" t="s">
        <v>10170</v>
      </c>
      <c r="U4883" t="s">
        <v>10171</v>
      </c>
      <c r="V4883" t="s">
        <v>10172</v>
      </c>
      <c r="W4883" t="s">
        <v>588</v>
      </c>
      <c r="X4883" t="str">
        <f t="shared" si="76"/>
        <v>Inversión</v>
      </c>
      <c r="Y4883" t="s">
        <v>625</v>
      </c>
    </row>
    <row r="4884" spans="1:25" x14ac:dyDescent="0.2">
      <c r="A4884" t="s">
        <v>7733</v>
      </c>
      <c r="B4884" t="s">
        <v>8928</v>
      </c>
      <c r="C4884" t="s">
        <v>10173</v>
      </c>
      <c r="D4884" t="s">
        <v>583</v>
      </c>
      <c r="E4884" t="s">
        <v>584</v>
      </c>
      <c r="F4884" t="s">
        <v>3740</v>
      </c>
      <c r="G4884" t="s">
        <v>629</v>
      </c>
      <c r="H4884" t="s">
        <v>376</v>
      </c>
      <c r="I4884" t="s">
        <v>495</v>
      </c>
      <c r="J4884" t="s">
        <v>37</v>
      </c>
      <c r="K4884" t="s">
        <v>586</v>
      </c>
      <c r="L4884" t="s">
        <v>39</v>
      </c>
      <c r="M4884">
        <v>7134087</v>
      </c>
      <c r="N4884">
        <v>1</v>
      </c>
      <c r="O4884">
        <v>7134088</v>
      </c>
      <c r="P4884">
        <v>0</v>
      </c>
      <c r="Q4884" t="s">
        <v>10174</v>
      </c>
      <c r="R4884" t="s">
        <v>5600</v>
      </c>
      <c r="S4884" t="s">
        <v>11995</v>
      </c>
      <c r="T4884" t="s">
        <v>11996</v>
      </c>
      <c r="U4884" t="s">
        <v>11997</v>
      </c>
      <c r="V4884" t="s">
        <v>11998</v>
      </c>
      <c r="W4884" t="s">
        <v>588</v>
      </c>
      <c r="X4884" t="str">
        <f t="shared" si="76"/>
        <v>Inversión</v>
      </c>
      <c r="Y4884" t="s">
        <v>629</v>
      </c>
    </row>
    <row r="4885" spans="1:25" x14ac:dyDescent="0.2">
      <c r="A4885" t="s">
        <v>6782</v>
      </c>
      <c r="B4885" t="s">
        <v>8928</v>
      </c>
      <c r="C4885" t="s">
        <v>10175</v>
      </c>
      <c r="D4885" t="s">
        <v>583</v>
      </c>
      <c r="E4885" t="s">
        <v>584</v>
      </c>
      <c r="F4885" t="s">
        <v>3740</v>
      </c>
      <c r="G4885" t="s">
        <v>629</v>
      </c>
      <c r="H4885" t="s">
        <v>391</v>
      </c>
      <c r="I4885" t="s">
        <v>511</v>
      </c>
      <c r="J4885" t="s">
        <v>37</v>
      </c>
      <c r="K4885" t="s">
        <v>586</v>
      </c>
      <c r="L4885" t="s">
        <v>39</v>
      </c>
      <c r="M4885">
        <v>9686019</v>
      </c>
      <c r="N4885">
        <v>0</v>
      </c>
      <c r="O4885">
        <v>9686019</v>
      </c>
      <c r="P4885">
        <v>0</v>
      </c>
      <c r="Q4885" t="s">
        <v>10176</v>
      </c>
      <c r="R4885" t="s">
        <v>6387</v>
      </c>
      <c r="S4885" t="s">
        <v>11999</v>
      </c>
      <c r="T4885" t="s">
        <v>12000</v>
      </c>
      <c r="U4885" t="s">
        <v>12001</v>
      </c>
      <c r="V4885" t="s">
        <v>12002</v>
      </c>
      <c r="W4885" t="s">
        <v>588</v>
      </c>
      <c r="X4885" t="str">
        <f t="shared" si="76"/>
        <v>Inversión</v>
      </c>
      <c r="Y4885" t="s">
        <v>629</v>
      </c>
    </row>
    <row r="4886" spans="1:25" x14ac:dyDescent="0.2">
      <c r="A4886" t="s">
        <v>5563</v>
      </c>
      <c r="B4886" t="s">
        <v>8884</v>
      </c>
      <c r="C4886" t="s">
        <v>12003</v>
      </c>
      <c r="D4886" t="s">
        <v>583</v>
      </c>
      <c r="E4886" t="s">
        <v>584</v>
      </c>
      <c r="F4886" t="s">
        <v>3144</v>
      </c>
      <c r="G4886" t="s">
        <v>585</v>
      </c>
      <c r="H4886" t="s">
        <v>634</v>
      </c>
      <c r="I4886" t="s">
        <v>5620</v>
      </c>
      <c r="J4886" t="s">
        <v>37</v>
      </c>
      <c r="K4886" t="s">
        <v>586</v>
      </c>
      <c r="L4886" t="s">
        <v>39</v>
      </c>
      <c r="M4886">
        <v>15000000</v>
      </c>
      <c r="N4886">
        <v>0</v>
      </c>
      <c r="O4886">
        <v>15000000</v>
      </c>
      <c r="P4886">
        <v>0</v>
      </c>
      <c r="Q4886" t="s">
        <v>12004</v>
      </c>
      <c r="R4886" t="s">
        <v>5847</v>
      </c>
      <c r="S4886" t="s">
        <v>12005</v>
      </c>
      <c r="T4886" t="s">
        <v>12006</v>
      </c>
      <c r="U4886" t="s">
        <v>12007</v>
      </c>
      <c r="V4886" t="s">
        <v>12008</v>
      </c>
      <c r="W4886" t="s">
        <v>588</v>
      </c>
      <c r="X4886" t="str">
        <f t="shared" si="76"/>
        <v>Funcionamiento</v>
      </c>
      <c r="Y4886" t="s">
        <v>585</v>
      </c>
    </row>
    <row r="4887" spans="1:25" x14ac:dyDescent="0.2">
      <c r="A4887" t="s">
        <v>7744</v>
      </c>
      <c r="B4887" t="s">
        <v>11202</v>
      </c>
      <c r="C4887" t="s">
        <v>12009</v>
      </c>
      <c r="D4887" t="s">
        <v>583</v>
      </c>
      <c r="E4887" t="s">
        <v>602</v>
      </c>
      <c r="F4887" t="s">
        <v>3087</v>
      </c>
      <c r="G4887" t="s">
        <v>626</v>
      </c>
      <c r="H4887" t="s">
        <v>197</v>
      </c>
      <c r="I4887" t="s">
        <v>155</v>
      </c>
      <c r="J4887" t="s">
        <v>37</v>
      </c>
      <c r="K4887" t="s">
        <v>709</v>
      </c>
      <c r="L4887" t="s">
        <v>39</v>
      </c>
      <c r="M4887">
        <v>3539340</v>
      </c>
      <c r="N4887">
        <v>0</v>
      </c>
      <c r="O4887">
        <v>3539340</v>
      </c>
      <c r="P4887">
        <v>3539340</v>
      </c>
      <c r="Q4887" t="s">
        <v>12010</v>
      </c>
      <c r="R4887" t="s">
        <v>12011</v>
      </c>
      <c r="S4887" t="s">
        <v>588</v>
      </c>
      <c r="T4887" t="s">
        <v>588</v>
      </c>
      <c r="U4887" t="s">
        <v>588</v>
      </c>
      <c r="V4887" t="s">
        <v>588</v>
      </c>
      <c r="W4887" t="s">
        <v>588</v>
      </c>
      <c r="X4887" t="str">
        <f t="shared" si="76"/>
        <v>Inversión</v>
      </c>
      <c r="Y4887" t="s">
        <v>626</v>
      </c>
    </row>
    <row r="4888" spans="1:25" x14ac:dyDescent="0.2">
      <c r="A4888" t="s">
        <v>7752</v>
      </c>
      <c r="B4888" t="s">
        <v>11202</v>
      </c>
      <c r="C4888" t="s">
        <v>12012</v>
      </c>
      <c r="D4888" t="s">
        <v>583</v>
      </c>
      <c r="E4888" t="s">
        <v>584</v>
      </c>
      <c r="F4888" t="s">
        <v>3144</v>
      </c>
      <c r="G4888" t="s">
        <v>585</v>
      </c>
      <c r="H4888" t="s">
        <v>178</v>
      </c>
      <c r="I4888" t="s">
        <v>132</v>
      </c>
      <c r="J4888" t="s">
        <v>37</v>
      </c>
      <c r="K4888" t="s">
        <v>586</v>
      </c>
      <c r="L4888" t="s">
        <v>39</v>
      </c>
      <c r="M4888">
        <v>96878049</v>
      </c>
      <c r="N4888">
        <v>0</v>
      </c>
      <c r="O4888">
        <v>96878049</v>
      </c>
      <c r="P4888">
        <v>0</v>
      </c>
      <c r="Q4888" t="s">
        <v>10205</v>
      </c>
      <c r="R4888" t="s">
        <v>12013</v>
      </c>
      <c r="S4888" t="s">
        <v>12014</v>
      </c>
      <c r="T4888" t="s">
        <v>588</v>
      </c>
      <c r="U4888" t="s">
        <v>12015</v>
      </c>
      <c r="V4888" t="s">
        <v>12016</v>
      </c>
      <c r="W4888" t="s">
        <v>588</v>
      </c>
      <c r="X4888" t="str">
        <f t="shared" si="76"/>
        <v>Funcionamiento</v>
      </c>
      <c r="Y4888" t="s">
        <v>585</v>
      </c>
    </row>
    <row r="4889" spans="1:25" x14ac:dyDescent="0.2">
      <c r="A4889" t="s">
        <v>7752</v>
      </c>
      <c r="B4889" t="s">
        <v>11202</v>
      </c>
      <c r="C4889" t="s">
        <v>12012</v>
      </c>
      <c r="D4889" t="s">
        <v>583</v>
      </c>
      <c r="E4889" t="s">
        <v>584</v>
      </c>
      <c r="F4889" t="s">
        <v>3144</v>
      </c>
      <c r="G4889" t="s">
        <v>585</v>
      </c>
      <c r="H4889" t="s">
        <v>171</v>
      </c>
      <c r="I4889" t="s">
        <v>125</v>
      </c>
      <c r="J4889" t="s">
        <v>37</v>
      </c>
      <c r="K4889" t="s">
        <v>586</v>
      </c>
      <c r="L4889" t="s">
        <v>39</v>
      </c>
      <c r="M4889">
        <v>82807996</v>
      </c>
      <c r="N4889">
        <v>0</v>
      </c>
      <c r="O4889">
        <v>82807996</v>
      </c>
      <c r="P4889">
        <v>0</v>
      </c>
      <c r="Q4889" t="s">
        <v>10205</v>
      </c>
      <c r="R4889" t="s">
        <v>12013</v>
      </c>
      <c r="S4889" t="s">
        <v>12014</v>
      </c>
      <c r="T4889" t="s">
        <v>588</v>
      </c>
      <c r="U4889" t="s">
        <v>12015</v>
      </c>
      <c r="V4889" t="s">
        <v>12016</v>
      </c>
      <c r="W4889" t="s">
        <v>588</v>
      </c>
      <c r="X4889" t="str">
        <f t="shared" si="76"/>
        <v>Funcionamiento</v>
      </c>
      <c r="Y4889" t="s">
        <v>585</v>
      </c>
    </row>
    <row r="4890" spans="1:25" x14ac:dyDescent="0.2">
      <c r="A4890" t="s">
        <v>7752</v>
      </c>
      <c r="B4890" t="s">
        <v>11202</v>
      </c>
      <c r="C4890" t="s">
        <v>12012</v>
      </c>
      <c r="D4890" t="s">
        <v>583</v>
      </c>
      <c r="E4890" t="s">
        <v>584</v>
      </c>
      <c r="F4890" t="s">
        <v>3144</v>
      </c>
      <c r="G4890" t="s">
        <v>585</v>
      </c>
      <c r="H4890" t="s">
        <v>175</v>
      </c>
      <c r="I4890" t="s">
        <v>129</v>
      </c>
      <c r="J4890" t="s">
        <v>37</v>
      </c>
      <c r="K4890" t="s">
        <v>586</v>
      </c>
      <c r="L4890" t="s">
        <v>39</v>
      </c>
      <c r="M4890">
        <v>9213400</v>
      </c>
      <c r="N4890">
        <v>-9213400</v>
      </c>
      <c r="O4890">
        <v>0</v>
      </c>
      <c r="P4890">
        <v>0</v>
      </c>
      <c r="Q4890" t="s">
        <v>10205</v>
      </c>
      <c r="R4890" t="s">
        <v>12013</v>
      </c>
      <c r="S4890" t="s">
        <v>12014</v>
      </c>
      <c r="T4890" t="s">
        <v>588</v>
      </c>
      <c r="U4890" t="s">
        <v>12015</v>
      </c>
      <c r="V4890" t="s">
        <v>12016</v>
      </c>
      <c r="W4890" t="s">
        <v>588</v>
      </c>
      <c r="X4890" t="str">
        <f t="shared" si="76"/>
        <v>Funcionamiento</v>
      </c>
      <c r="Y4890" t="s">
        <v>585</v>
      </c>
    </row>
    <row r="4891" spans="1:25" x14ac:dyDescent="0.2">
      <c r="A4891" t="s">
        <v>7752</v>
      </c>
      <c r="B4891" t="s">
        <v>11202</v>
      </c>
      <c r="C4891" t="s">
        <v>12012</v>
      </c>
      <c r="D4891" t="s">
        <v>583</v>
      </c>
      <c r="E4891" t="s">
        <v>584</v>
      </c>
      <c r="F4891" t="s">
        <v>3144</v>
      </c>
      <c r="G4891" t="s">
        <v>585</v>
      </c>
      <c r="H4891" t="s">
        <v>176</v>
      </c>
      <c r="I4891" t="s">
        <v>130</v>
      </c>
      <c r="J4891" t="s">
        <v>37</v>
      </c>
      <c r="K4891" t="s">
        <v>586</v>
      </c>
      <c r="L4891" t="s">
        <v>39</v>
      </c>
      <c r="M4891">
        <v>32176900</v>
      </c>
      <c r="N4891">
        <v>-32176900</v>
      </c>
      <c r="O4891">
        <v>0</v>
      </c>
      <c r="P4891">
        <v>0</v>
      </c>
      <c r="Q4891" t="s">
        <v>10205</v>
      </c>
      <c r="R4891" t="s">
        <v>12013</v>
      </c>
      <c r="S4891" t="s">
        <v>12014</v>
      </c>
      <c r="T4891" t="s">
        <v>588</v>
      </c>
      <c r="U4891" t="s">
        <v>12015</v>
      </c>
      <c r="V4891" t="s">
        <v>12016</v>
      </c>
      <c r="W4891" t="s">
        <v>588</v>
      </c>
      <c r="X4891" t="str">
        <f t="shared" si="76"/>
        <v>Funcionamiento</v>
      </c>
      <c r="Y4891" t="s">
        <v>585</v>
      </c>
    </row>
    <row r="4892" spans="1:25" x14ac:dyDescent="0.2">
      <c r="A4892" t="s">
        <v>7752</v>
      </c>
      <c r="B4892" t="s">
        <v>11202</v>
      </c>
      <c r="C4892" t="s">
        <v>12012</v>
      </c>
      <c r="D4892" t="s">
        <v>583</v>
      </c>
      <c r="E4892" t="s">
        <v>584</v>
      </c>
      <c r="F4892" t="s">
        <v>3144</v>
      </c>
      <c r="G4892" t="s">
        <v>585</v>
      </c>
      <c r="H4892" t="s">
        <v>182</v>
      </c>
      <c r="I4892" t="s">
        <v>136</v>
      </c>
      <c r="J4892" t="s">
        <v>37</v>
      </c>
      <c r="K4892" t="s">
        <v>586</v>
      </c>
      <c r="L4892" t="s">
        <v>39</v>
      </c>
      <c r="M4892">
        <v>16441409</v>
      </c>
      <c r="N4892">
        <v>0</v>
      </c>
      <c r="O4892">
        <v>16441409</v>
      </c>
      <c r="P4892">
        <v>0</v>
      </c>
      <c r="Q4892" t="s">
        <v>10205</v>
      </c>
      <c r="R4892" t="s">
        <v>12013</v>
      </c>
      <c r="S4892" t="s">
        <v>12014</v>
      </c>
      <c r="T4892" t="s">
        <v>588</v>
      </c>
      <c r="U4892" t="s">
        <v>12015</v>
      </c>
      <c r="V4892" t="s">
        <v>12016</v>
      </c>
      <c r="W4892" t="s">
        <v>588</v>
      </c>
      <c r="X4892" t="str">
        <f t="shared" si="76"/>
        <v>Funcionamiento</v>
      </c>
      <c r="Y4892" t="s">
        <v>585</v>
      </c>
    </row>
    <row r="4893" spans="1:25" x14ac:dyDescent="0.2">
      <c r="A4893" t="s">
        <v>7752</v>
      </c>
      <c r="B4893" t="s">
        <v>11202</v>
      </c>
      <c r="C4893" t="s">
        <v>12012</v>
      </c>
      <c r="D4893" t="s">
        <v>583</v>
      </c>
      <c r="E4893" t="s">
        <v>584</v>
      </c>
      <c r="F4893" t="s">
        <v>3144</v>
      </c>
      <c r="G4893" t="s">
        <v>585</v>
      </c>
      <c r="H4893" t="s">
        <v>193</v>
      </c>
      <c r="I4893" t="s">
        <v>148</v>
      </c>
      <c r="J4893" t="s">
        <v>37</v>
      </c>
      <c r="K4893" t="s">
        <v>586</v>
      </c>
      <c r="L4893" t="s">
        <v>39</v>
      </c>
      <c r="M4893">
        <v>4522743</v>
      </c>
      <c r="N4893">
        <v>0</v>
      </c>
      <c r="O4893">
        <v>4522743</v>
      </c>
      <c r="P4893">
        <v>0</v>
      </c>
      <c r="Q4893" t="s">
        <v>10205</v>
      </c>
      <c r="R4893" t="s">
        <v>12013</v>
      </c>
      <c r="S4893" t="s">
        <v>12014</v>
      </c>
      <c r="T4893" t="s">
        <v>588</v>
      </c>
      <c r="U4893" t="s">
        <v>12015</v>
      </c>
      <c r="V4893" t="s">
        <v>12016</v>
      </c>
      <c r="W4893" t="s">
        <v>588</v>
      </c>
      <c r="X4893" t="str">
        <f t="shared" si="76"/>
        <v>Funcionamiento</v>
      </c>
      <c r="Y4893" t="s">
        <v>585</v>
      </c>
    </row>
    <row r="4894" spans="1:25" x14ac:dyDescent="0.2">
      <c r="A4894" t="s">
        <v>7752</v>
      </c>
      <c r="B4894" t="s">
        <v>11202</v>
      </c>
      <c r="C4894" t="s">
        <v>12012</v>
      </c>
      <c r="D4894" t="s">
        <v>583</v>
      </c>
      <c r="E4894" t="s">
        <v>584</v>
      </c>
      <c r="F4894" t="s">
        <v>3144</v>
      </c>
      <c r="G4894" t="s">
        <v>585</v>
      </c>
      <c r="H4894" t="s">
        <v>172</v>
      </c>
      <c r="I4894" t="s">
        <v>126</v>
      </c>
      <c r="J4894" t="s">
        <v>37</v>
      </c>
      <c r="K4894" t="s">
        <v>586</v>
      </c>
      <c r="L4894" t="s">
        <v>39</v>
      </c>
      <c r="M4894">
        <v>117081500</v>
      </c>
      <c r="N4894">
        <v>-117081500</v>
      </c>
      <c r="O4894">
        <v>0</v>
      </c>
      <c r="P4894">
        <v>0</v>
      </c>
      <c r="Q4894" t="s">
        <v>10205</v>
      </c>
      <c r="R4894" t="s">
        <v>12013</v>
      </c>
      <c r="S4894" t="s">
        <v>12014</v>
      </c>
      <c r="T4894" t="s">
        <v>588</v>
      </c>
      <c r="U4894" t="s">
        <v>12015</v>
      </c>
      <c r="V4894" t="s">
        <v>12016</v>
      </c>
      <c r="W4894" t="s">
        <v>588</v>
      </c>
      <c r="X4894" t="str">
        <f t="shared" si="76"/>
        <v>Funcionamiento</v>
      </c>
      <c r="Y4894" t="s">
        <v>585</v>
      </c>
    </row>
    <row r="4895" spans="1:25" x14ac:dyDescent="0.2">
      <c r="A4895" t="s">
        <v>7752</v>
      </c>
      <c r="B4895" t="s">
        <v>11202</v>
      </c>
      <c r="C4895" t="s">
        <v>12012</v>
      </c>
      <c r="D4895" t="s">
        <v>583</v>
      </c>
      <c r="E4895" t="s">
        <v>584</v>
      </c>
      <c r="F4895" t="s">
        <v>3144</v>
      </c>
      <c r="G4895" t="s">
        <v>585</v>
      </c>
      <c r="H4895" t="s">
        <v>174</v>
      </c>
      <c r="I4895" t="s">
        <v>128</v>
      </c>
      <c r="J4895" t="s">
        <v>37</v>
      </c>
      <c r="K4895" t="s">
        <v>586</v>
      </c>
      <c r="L4895" t="s">
        <v>39</v>
      </c>
      <c r="M4895">
        <v>42900500</v>
      </c>
      <c r="N4895">
        <v>-42900500</v>
      </c>
      <c r="O4895">
        <v>0</v>
      </c>
      <c r="P4895">
        <v>0</v>
      </c>
      <c r="Q4895" t="s">
        <v>10205</v>
      </c>
      <c r="R4895" t="s">
        <v>12013</v>
      </c>
      <c r="S4895" t="s">
        <v>12014</v>
      </c>
      <c r="T4895" t="s">
        <v>588</v>
      </c>
      <c r="U4895" t="s">
        <v>12015</v>
      </c>
      <c r="V4895" t="s">
        <v>12016</v>
      </c>
      <c r="W4895" t="s">
        <v>588</v>
      </c>
      <c r="X4895" t="str">
        <f t="shared" si="76"/>
        <v>Funcionamiento</v>
      </c>
      <c r="Y4895" t="s">
        <v>585</v>
      </c>
    </row>
    <row r="4896" spans="1:25" x14ac:dyDescent="0.2">
      <c r="A4896" t="s">
        <v>7752</v>
      </c>
      <c r="B4896" t="s">
        <v>11202</v>
      </c>
      <c r="C4896" t="s">
        <v>12012</v>
      </c>
      <c r="D4896" t="s">
        <v>583</v>
      </c>
      <c r="E4896" t="s">
        <v>584</v>
      </c>
      <c r="F4896" t="s">
        <v>3144</v>
      </c>
      <c r="G4896" t="s">
        <v>585</v>
      </c>
      <c r="H4896" t="s">
        <v>169</v>
      </c>
      <c r="I4896" t="s">
        <v>123</v>
      </c>
      <c r="J4896" t="s">
        <v>37</v>
      </c>
      <c r="K4896" t="s">
        <v>586</v>
      </c>
      <c r="L4896" t="s">
        <v>39</v>
      </c>
      <c r="M4896">
        <v>19470725</v>
      </c>
      <c r="N4896">
        <v>0</v>
      </c>
      <c r="O4896">
        <v>19470725</v>
      </c>
      <c r="P4896">
        <v>0</v>
      </c>
      <c r="Q4896" t="s">
        <v>10205</v>
      </c>
      <c r="R4896" t="s">
        <v>12013</v>
      </c>
      <c r="S4896" t="s">
        <v>12014</v>
      </c>
      <c r="T4896" t="s">
        <v>588</v>
      </c>
      <c r="U4896" t="s">
        <v>12015</v>
      </c>
      <c r="V4896" t="s">
        <v>12016</v>
      </c>
      <c r="W4896" t="s">
        <v>588</v>
      </c>
      <c r="X4896" t="str">
        <f t="shared" si="76"/>
        <v>Funcionamiento</v>
      </c>
      <c r="Y4896" t="s">
        <v>585</v>
      </c>
    </row>
    <row r="4897" spans="1:25" x14ac:dyDescent="0.2">
      <c r="A4897" t="s">
        <v>7752</v>
      </c>
      <c r="B4897" t="s">
        <v>11202</v>
      </c>
      <c r="C4897" t="s">
        <v>12012</v>
      </c>
      <c r="D4897" t="s">
        <v>583</v>
      </c>
      <c r="E4897" t="s">
        <v>584</v>
      </c>
      <c r="F4897" t="s">
        <v>3144</v>
      </c>
      <c r="G4897" t="s">
        <v>585</v>
      </c>
      <c r="H4897" t="s">
        <v>170</v>
      </c>
      <c r="I4897" t="s">
        <v>124</v>
      </c>
      <c r="J4897" t="s">
        <v>37</v>
      </c>
      <c r="K4897" t="s">
        <v>586</v>
      </c>
      <c r="L4897" t="s">
        <v>39</v>
      </c>
      <c r="M4897">
        <v>1269802220</v>
      </c>
      <c r="N4897">
        <v>0</v>
      </c>
      <c r="O4897">
        <v>1269802220</v>
      </c>
      <c r="P4897">
        <v>0</v>
      </c>
      <c r="Q4897" t="s">
        <v>10205</v>
      </c>
      <c r="R4897" t="s">
        <v>12013</v>
      </c>
      <c r="S4897" t="s">
        <v>12014</v>
      </c>
      <c r="T4897" t="s">
        <v>588</v>
      </c>
      <c r="U4897" t="s">
        <v>12015</v>
      </c>
      <c r="V4897" t="s">
        <v>12016</v>
      </c>
      <c r="W4897" t="s">
        <v>588</v>
      </c>
      <c r="X4897" t="str">
        <f t="shared" si="76"/>
        <v>Funcionamiento</v>
      </c>
      <c r="Y4897" t="s">
        <v>585</v>
      </c>
    </row>
    <row r="4898" spans="1:25" x14ac:dyDescent="0.2">
      <c r="A4898" t="s">
        <v>7752</v>
      </c>
      <c r="B4898" t="s">
        <v>11202</v>
      </c>
      <c r="C4898" t="s">
        <v>12012</v>
      </c>
      <c r="D4898" t="s">
        <v>583</v>
      </c>
      <c r="E4898" t="s">
        <v>584</v>
      </c>
      <c r="F4898" t="s">
        <v>3144</v>
      </c>
      <c r="G4898" t="s">
        <v>585</v>
      </c>
      <c r="H4898" t="s">
        <v>177</v>
      </c>
      <c r="I4898" t="s">
        <v>131</v>
      </c>
      <c r="J4898" t="s">
        <v>37</v>
      </c>
      <c r="K4898" t="s">
        <v>586</v>
      </c>
      <c r="L4898" t="s">
        <v>39</v>
      </c>
      <c r="M4898">
        <v>21455100</v>
      </c>
      <c r="N4898">
        <v>-21455100</v>
      </c>
      <c r="O4898">
        <v>0</v>
      </c>
      <c r="P4898">
        <v>0</v>
      </c>
      <c r="Q4898" t="s">
        <v>10205</v>
      </c>
      <c r="R4898" t="s">
        <v>12013</v>
      </c>
      <c r="S4898" t="s">
        <v>12014</v>
      </c>
      <c r="T4898" t="s">
        <v>588</v>
      </c>
      <c r="U4898" t="s">
        <v>12015</v>
      </c>
      <c r="V4898" t="s">
        <v>12016</v>
      </c>
      <c r="W4898" t="s">
        <v>588</v>
      </c>
      <c r="X4898" t="str">
        <f t="shared" si="76"/>
        <v>Funcionamiento</v>
      </c>
      <c r="Y4898" t="s">
        <v>585</v>
      </c>
    </row>
    <row r="4899" spans="1:25" x14ac:dyDescent="0.2">
      <c r="A4899" t="s">
        <v>7752</v>
      </c>
      <c r="B4899" t="s">
        <v>11202</v>
      </c>
      <c r="C4899" t="s">
        <v>12012</v>
      </c>
      <c r="D4899" t="s">
        <v>583</v>
      </c>
      <c r="E4899" t="s">
        <v>584</v>
      </c>
      <c r="F4899" t="s">
        <v>3144</v>
      </c>
      <c r="G4899" t="s">
        <v>585</v>
      </c>
      <c r="H4899" t="s">
        <v>165</v>
      </c>
      <c r="I4899" t="s">
        <v>119</v>
      </c>
      <c r="J4899" t="s">
        <v>37</v>
      </c>
      <c r="K4899" t="s">
        <v>586</v>
      </c>
      <c r="L4899" t="s">
        <v>39</v>
      </c>
      <c r="M4899">
        <v>26478343</v>
      </c>
      <c r="N4899">
        <v>0</v>
      </c>
      <c r="O4899">
        <v>26478343</v>
      </c>
      <c r="P4899">
        <v>0</v>
      </c>
      <c r="Q4899" t="s">
        <v>10205</v>
      </c>
      <c r="R4899" t="s">
        <v>12013</v>
      </c>
      <c r="S4899" t="s">
        <v>12014</v>
      </c>
      <c r="T4899" t="s">
        <v>588</v>
      </c>
      <c r="U4899" t="s">
        <v>12015</v>
      </c>
      <c r="V4899" t="s">
        <v>12016</v>
      </c>
      <c r="W4899" t="s">
        <v>588</v>
      </c>
      <c r="X4899" t="str">
        <f t="shared" si="76"/>
        <v>Funcionamiento</v>
      </c>
      <c r="Y4899" t="s">
        <v>585</v>
      </c>
    </row>
    <row r="4900" spans="1:25" x14ac:dyDescent="0.2">
      <c r="A4900" t="s">
        <v>7752</v>
      </c>
      <c r="B4900" t="s">
        <v>11202</v>
      </c>
      <c r="C4900" t="s">
        <v>12012</v>
      </c>
      <c r="D4900" t="s">
        <v>583</v>
      </c>
      <c r="E4900" t="s">
        <v>584</v>
      </c>
      <c r="F4900" t="s">
        <v>3144</v>
      </c>
      <c r="G4900" t="s">
        <v>585</v>
      </c>
      <c r="H4900" t="s">
        <v>173</v>
      </c>
      <c r="I4900" t="s">
        <v>127</v>
      </c>
      <c r="J4900" t="s">
        <v>37</v>
      </c>
      <c r="K4900" t="s">
        <v>586</v>
      </c>
      <c r="L4900" t="s">
        <v>39</v>
      </c>
      <c r="M4900">
        <v>82935400</v>
      </c>
      <c r="N4900">
        <v>-82935400</v>
      </c>
      <c r="O4900">
        <v>0</v>
      </c>
      <c r="P4900">
        <v>0</v>
      </c>
      <c r="Q4900" t="s">
        <v>10205</v>
      </c>
      <c r="R4900" t="s">
        <v>12013</v>
      </c>
      <c r="S4900" t="s">
        <v>12014</v>
      </c>
      <c r="T4900" t="s">
        <v>588</v>
      </c>
      <c r="U4900" t="s">
        <v>12015</v>
      </c>
      <c r="V4900" t="s">
        <v>12016</v>
      </c>
      <c r="W4900" t="s">
        <v>588</v>
      </c>
      <c r="X4900" t="str">
        <f t="shared" si="76"/>
        <v>Funcionamiento</v>
      </c>
      <c r="Y4900" t="s">
        <v>585</v>
      </c>
    </row>
    <row r="4901" spans="1:25" x14ac:dyDescent="0.2">
      <c r="A4901" t="s">
        <v>7752</v>
      </c>
      <c r="B4901" t="s">
        <v>11202</v>
      </c>
      <c r="C4901" t="s">
        <v>12012</v>
      </c>
      <c r="D4901" t="s">
        <v>583</v>
      </c>
      <c r="E4901" t="s">
        <v>584</v>
      </c>
      <c r="F4901" t="s">
        <v>3144</v>
      </c>
      <c r="G4901" t="s">
        <v>585</v>
      </c>
      <c r="H4901" t="s">
        <v>192</v>
      </c>
      <c r="I4901" t="s">
        <v>147</v>
      </c>
      <c r="J4901" t="s">
        <v>37</v>
      </c>
      <c r="K4901" t="s">
        <v>586</v>
      </c>
      <c r="L4901" t="s">
        <v>39</v>
      </c>
      <c r="M4901">
        <v>6712860</v>
      </c>
      <c r="N4901">
        <v>0</v>
      </c>
      <c r="O4901">
        <v>6712860</v>
      </c>
      <c r="P4901">
        <v>0</v>
      </c>
      <c r="Q4901" t="s">
        <v>10205</v>
      </c>
      <c r="R4901" t="s">
        <v>12013</v>
      </c>
      <c r="S4901" t="s">
        <v>12014</v>
      </c>
      <c r="T4901" t="s">
        <v>588</v>
      </c>
      <c r="U4901" t="s">
        <v>12015</v>
      </c>
      <c r="V4901" t="s">
        <v>12016</v>
      </c>
      <c r="W4901" t="s">
        <v>588</v>
      </c>
      <c r="X4901" t="str">
        <f t="shared" si="76"/>
        <v>Funcionamiento</v>
      </c>
      <c r="Y4901" t="s">
        <v>585</v>
      </c>
    </row>
    <row r="4902" spans="1:25" x14ac:dyDescent="0.2">
      <c r="A4902" t="s">
        <v>7752</v>
      </c>
      <c r="B4902" t="s">
        <v>11202</v>
      </c>
      <c r="C4902" t="s">
        <v>12012</v>
      </c>
      <c r="D4902" t="s">
        <v>583</v>
      </c>
      <c r="E4902" t="s">
        <v>584</v>
      </c>
      <c r="F4902" t="s">
        <v>3144</v>
      </c>
      <c r="G4902" t="s">
        <v>585</v>
      </c>
      <c r="H4902" t="s">
        <v>164</v>
      </c>
      <c r="I4902" t="s">
        <v>118</v>
      </c>
      <c r="J4902" t="s">
        <v>37</v>
      </c>
      <c r="K4902" t="s">
        <v>586</v>
      </c>
      <c r="L4902" t="s">
        <v>39</v>
      </c>
      <c r="M4902">
        <v>884631341</v>
      </c>
      <c r="N4902">
        <v>0</v>
      </c>
      <c r="O4902">
        <v>884631341</v>
      </c>
      <c r="P4902">
        <v>0</v>
      </c>
      <c r="Q4902" t="s">
        <v>10205</v>
      </c>
      <c r="R4902" t="s">
        <v>12013</v>
      </c>
      <c r="S4902" t="s">
        <v>12014</v>
      </c>
      <c r="T4902" t="s">
        <v>588</v>
      </c>
      <c r="U4902" t="s">
        <v>12015</v>
      </c>
      <c r="V4902" t="s">
        <v>12016</v>
      </c>
      <c r="W4902" t="s">
        <v>588</v>
      </c>
      <c r="X4902" t="str">
        <f t="shared" si="76"/>
        <v>Funcionamiento</v>
      </c>
      <c r="Y4902" t="s">
        <v>585</v>
      </c>
    </row>
    <row r="4903" spans="1:25" x14ac:dyDescent="0.2">
      <c r="A4903" t="s">
        <v>7752</v>
      </c>
      <c r="B4903" t="s">
        <v>11202</v>
      </c>
      <c r="C4903" t="s">
        <v>12012</v>
      </c>
      <c r="D4903" t="s">
        <v>583</v>
      </c>
      <c r="E4903" t="s">
        <v>584</v>
      </c>
      <c r="F4903" t="s">
        <v>3144</v>
      </c>
      <c r="G4903" t="s">
        <v>585</v>
      </c>
      <c r="H4903" t="s">
        <v>805</v>
      </c>
      <c r="I4903" t="s">
        <v>806</v>
      </c>
      <c r="J4903" t="s">
        <v>37</v>
      </c>
      <c r="K4903" t="s">
        <v>586</v>
      </c>
      <c r="L4903" t="s">
        <v>39</v>
      </c>
      <c r="M4903">
        <v>2088842</v>
      </c>
      <c r="N4903">
        <v>0</v>
      </c>
      <c r="O4903">
        <v>2088842</v>
      </c>
      <c r="P4903">
        <v>0</v>
      </c>
      <c r="Q4903" t="s">
        <v>10205</v>
      </c>
      <c r="R4903" t="s">
        <v>12013</v>
      </c>
      <c r="S4903" t="s">
        <v>12014</v>
      </c>
      <c r="T4903" t="s">
        <v>588</v>
      </c>
      <c r="U4903" t="s">
        <v>12015</v>
      </c>
      <c r="V4903" t="s">
        <v>12016</v>
      </c>
      <c r="W4903" t="s">
        <v>588</v>
      </c>
      <c r="X4903" t="str">
        <f t="shared" si="76"/>
        <v>Funcionamiento</v>
      </c>
      <c r="Y4903" t="s">
        <v>585</v>
      </c>
    </row>
    <row r="4904" spans="1:25" x14ac:dyDescent="0.2">
      <c r="A4904" t="s">
        <v>7752</v>
      </c>
      <c r="B4904" t="s">
        <v>11202</v>
      </c>
      <c r="C4904" t="s">
        <v>12012</v>
      </c>
      <c r="D4904" t="s">
        <v>583</v>
      </c>
      <c r="E4904" t="s">
        <v>584</v>
      </c>
      <c r="F4904" t="s">
        <v>3144</v>
      </c>
      <c r="G4904" t="s">
        <v>585</v>
      </c>
      <c r="H4904" t="s">
        <v>181</v>
      </c>
      <c r="I4904" t="s">
        <v>135</v>
      </c>
      <c r="J4904" t="s">
        <v>37</v>
      </c>
      <c r="K4904" t="s">
        <v>586</v>
      </c>
      <c r="L4904" t="s">
        <v>39</v>
      </c>
      <c r="M4904">
        <v>15576062</v>
      </c>
      <c r="N4904">
        <v>0</v>
      </c>
      <c r="O4904">
        <v>15576062</v>
      </c>
      <c r="P4904">
        <v>0</v>
      </c>
      <c r="Q4904" t="s">
        <v>10205</v>
      </c>
      <c r="R4904" t="s">
        <v>12013</v>
      </c>
      <c r="S4904" t="s">
        <v>12014</v>
      </c>
      <c r="T4904" t="s">
        <v>588</v>
      </c>
      <c r="U4904" t="s">
        <v>12015</v>
      </c>
      <c r="V4904" t="s">
        <v>12016</v>
      </c>
      <c r="W4904" t="s">
        <v>588</v>
      </c>
      <c r="X4904" t="str">
        <f t="shared" si="76"/>
        <v>Funcionamiento</v>
      </c>
      <c r="Y4904" t="s">
        <v>585</v>
      </c>
    </row>
    <row r="4905" spans="1:25" x14ac:dyDescent="0.2">
      <c r="A4905" t="s">
        <v>7752</v>
      </c>
      <c r="B4905" t="s">
        <v>11202</v>
      </c>
      <c r="C4905" t="s">
        <v>12012</v>
      </c>
      <c r="D4905" t="s">
        <v>583</v>
      </c>
      <c r="E4905" t="s">
        <v>584</v>
      </c>
      <c r="F4905" t="s">
        <v>3144</v>
      </c>
      <c r="G4905" t="s">
        <v>585</v>
      </c>
      <c r="H4905" t="s">
        <v>166</v>
      </c>
      <c r="I4905" t="s">
        <v>120</v>
      </c>
      <c r="J4905" t="s">
        <v>37</v>
      </c>
      <c r="K4905" t="s">
        <v>586</v>
      </c>
      <c r="L4905" t="s">
        <v>39</v>
      </c>
      <c r="M4905">
        <v>10320542</v>
      </c>
      <c r="N4905">
        <v>0</v>
      </c>
      <c r="O4905">
        <v>10320542</v>
      </c>
      <c r="P4905">
        <v>0</v>
      </c>
      <c r="Q4905" t="s">
        <v>10205</v>
      </c>
      <c r="R4905" t="s">
        <v>12013</v>
      </c>
      <c r="S4905" t="s">
        <v>12014</v>
      </c>
      <c r="T4905" t="s">
        <v>588</v>
      </c>
      <c r="U4905" t="s">
        <v>12015</v>
      </c>
      <c r="V4905" t="s">
        <v>12016</v>
      </c>
      <c r="W4905" t="s">
        <v>588</v>
      </c>
      <c r="X4905" t="str">
        <f t="shared" si="76"/>
        <v>Funcionamiento</v>
      </c>
      <c r="Y4905" t="s">
        <v>585</v>
      </c>
    </row>
    <row r="4906" spans="1:25" x14ac:dyDescent="0.2">
      <c r="A4906" t="s">
        <v>7752</v>
      </c>
      <c r="B4906" t="s">
        <v>11202</v>
      </c>
      <c r="C4906" t="s">
        <v>12012</v>
      </c>
      <c r="D4906" t="s">
        <v>583</v>
      </c>
      <c r="E4906" t="s">
        <v>584</v>
      </c>
      <c r="F4906" t="s">
        <v>3144</v>
      </c>
      <c r="G4906" t="s">
        <v>585</v>
      </c>
      <c r="H4906" t="s">
        <v>557</v>
      </c>
      <c r="I4906" t="s">
        <v>3221</v>
      </c>
      <c r="J4906" t="s">
        <v>37</v>
      </c>
      <c r="K4906" t="s">
        <v>586</v>
      </c>
      <c r="L4906" t="s">
        <v>39</v>
      </c>
      <c r="M4906">
        <v>11204230</v>
      </c>
      <c r="N4906">
        <v>0</v>
      </c>
      <c r="O4906">
        <v>11204230</v>
      </c>
      <c r="P4906">
        <v>0</v>
      </c>
      <c r="Q4906" t="s">
        <v>10205</v>
      </c>
      <c r="R4906" t="s">
        <v>12013</v>
      </c>
      <c r="S4906" t="s">
        <v>12014</v>
      </c>
      <c r="T4906" t="s">
        <v>588</v>
      </c>
      <c r="U4906" t="s">
        <v>12015</v>
      </c>
      <c r="V4906" t="s">
        <v>12016</v>
      </c>
      <c r="W4906" t="s">
        <v>588</v>
      </c>
      <c r="X4906" t="str">
        <f t="shared" si="76"/>
        <v>Funcionamiento</v>
      </c>
      <c r="Y4906" t="s">
        <v>585</v>
      </c>
    </row>
    <row r="4907" spans="1:25" x14ac:dyDescent="0.2">
      <c r="A4907" t="s">
        <v>7752</v>
      </c>
      <c r="B4907" t="s">
        <v>11202</v>
      </c>
      <c r="C4907" t="s">
        <v>12012</v>
      </c>
      <c r="D4907" t="s">
        <v>583</v>
      </c>
      <c r="E4907" t="s">
        <v>584</v>
      </c>
      <c r="F4907" t="s">
        <v>3144</v>
      </c>
      <c r="G4907" t="s">
        <v>585</v>
      </c>
      <c r="H4907" t="s">
        <v>180</v>
      </c>
      <c r="I4907" t="s">
        <v>134</v>
      </c>
      <c r="J4907" t="s">
        <v>37</v>
      </c>
      <c r="K4907" t="s">
        <v>586</v>
      </c>
      <c r="L4907" t="s">
        <v>39</v>
      </c>
      <c r="M4907">
        <v>6818972</v>
      </c>
      <c r="N4907">
        <v>0</v>
      </c>
      <c r="O4907">
        <v>6818972</v>
      </c>
      <c r="P4907">
        <v>0</v>
      </c>
      <c r="Q4907" t="s">
        <v>10205</v>
      </c>
      <c r="R4907" t="s">
        <v>12013</v>
      </c>
      <c r="S4907" t="s">
        <v>12014</v>
      </c>
      <c r="T4907" t="s">
        <v>588</v>
      </c>
      <c r="U4907" t="s">
        <v>12015</v>
      </c>
      <c r="V4907" t="s">
        <v>12016</v>
      </c>
      <c r="W4907" t="s">
        <v>588</v>
      </c>
      <c r="X4907" t="str">
        <f t="shared" si="76"/>
        <v>Funcionamiento</v>
      </c>
      <c r="Y4907" t="s">
        <v>585</v>
      </c>
    </row>
    <row r="4908" spans="1:25" x14ac:dyDescent="0.2">
      <c r="A4908" t="s">
        <v>12017</v>
      </c>
      <c r="B4908" t="s">
        <v>11202</v>
      </c>
      <c r="C4908" t="s">
        <v>12018</v>
      </c>
      <c r="D4908" t="s">
        <v>583</v>
      </c>
      <c r="E4908" t="s">
        <v>584</v>
      </c>
      <c r="F4908" t="s">
        <v>5604</v>
      </c>
      <c r="G4908" t="s">
        <v>625</v>
      </c>
      <c r="H4908" t="s">
        <v>395</v>
      </c>
      <c r="I4908" t="s">
        <v>506</v>
      </c>
      <c r="J4908" t="s">
        <v>37</v>
      </c>
      <c r="K4908" t="s">
        <v>586</v>
      </c>
      <c r="L4908" t="s">
        <v>39</v>
      </c>
      <c r="M4908">
        <v>855627</v>
      </c>
      <c r="N4908">
        <v>0</v>
      </c>
      <c r="O4908">
        <v>855627</v>
      </c>
      <c r="P4908">
        <v>0</v>
      </c>
      <c r="Q4908" t="s">
        <v>12019</v>
      </c>
      <c r="R4908" t="s">
        <v>7342</v>
      </c>
      <c r="S4908" t="s">
        <v>12020</v>
      </c>
      <c r="T4908" t="s">
        <v>12021</v>
      </c>
      <c r="U4908" t="s">
        <v>12022</v>
      </c>
      <c r="V4908" t="s">
        <v>12023</v>
      </c>
      <c r="W4908" t="s">
        <v>588</v>
      </c>
      <c r="X4908" t="str">
        <f t="shared" si="76"/>
        <v>Inversión</v>
      </c>
      <c r="Y4908" t="s">
        <v>625</v>
      </c>
    </row>
    <row r="4909" spans="1:25" x14ac:dyDescent="0.2">
      <c r="A4909" t="s">
        <v>7759</v>
      </c>
      <c r="B4909" t="s">
        <v>11210</v>
      </c>
      <c r="C4909" t="s">
        <v>12024</v>
      </c>
      <c r="D4909" t="s">
        <v>583</v>
      </c>
      <c r="E4909" t="s">
        <v>584</v>
      </c>
      <c r="F4909" t="s">
        <v>3144</v>
      </c>
      <c r="G4909" t="s">
        <v>585</v>
      </c>
      <c r="H4909" t="s">
        <v>195</v>
      </c>
      <c r="I4909" t="s">
        <v>150</v>
      </c>
      <c r="J4909" t="s">
        <v>48</v>
      </c>
      <c r="K4909" t="s">
        <v>596</v>
      </c>
      <c r="L4909" t="s">
        <v>39</v>
      </c>
      <c r="M4909">
        <v>9666000</v>
      </c>
      <c r="N4909">
        <v>0</v>
      </c>
      <c r="O4909">
        <v>9666000</v>
      </c>
      <c r="P4909">
        <v>0</v>
      </c>
      <c r="Q4909" t="s">
        <v>12025</v>
      </c>
      <c r="R4909" t="s">
        <v>7234</v>
      </c>
      <c r="S4909" t="s">
        <v>6313</v>
      </c>
      <c r="T4909" t="s">
        <v>12026</v>
      </c>
      <c r="U4909" t="s">
        <v>12027</v>
      </c>
      <c r="V4909" t="s">
        <v>12028</v>
      </c>
      <c r="W4909" t="s">
        <v>588</v>
      </c>
      <c r="X4909" t="str">
        <f t="shared" si="76"/>
        <v>Funcionamiento</v>
      </c>
      <c r="Y4909" t="s">
        <v>585</v>
      </c>
    </row>
    <row r="4910" spans="1:25" x14ac:dyDescent="0.2">
      <c r="A4910" t="s">
        <v>7763</v>
      </c>
      <c r="B4910" t="s">
        <v>11210</v>
      </c>
      <c r="C4910" t="s">
        <v>12029</v>
      </c>
      <c r="D4910" t="s">
        <v>583</v>
      </c>
      <c r="E4910" t="s">
        <v>584</v>
      </c>
      <c r="F4910" t="s">
        <v>3144</v>
      </c>
      <c r="G4910" t="s">
        <v>585</v>
      </c>
      <c r="H4910" t="s">
        <v>176</v>
      </c>
      <c r="I4910" t="s">
        <v>130</v>
      </c>
      <c r="J4910" t="s">
        <v>37</v>
      </c>
      <c r="K4910" t="s">
        <v>586</v>
      </c>
      <c r="L4910" t="s">
        <v>39</v>
      </c>
      <c r="M4910">
        <v>32176900</v>
      </c>
      <c r="N4910">
        <v>0</v>
      </c>
      <c r="O4910">
        <v>32176900</v>
      </c>
      <c r="P4910">
        <v>0</v>
      </c>
      <c r="Q4910" t="s">
        <v>12030</v>
      </c>
      <c r="R4910" t="s">
        <v>12031</v>
      </c>
      <c r="S4910" t="s">
        <v>12032</v>
      </c>
      <c r="T4910" t="s">
        <v>588</v>
      </c>
      <c r="U4910" t="s">
        <v>12033</v>
      </c>
      <c r="V4910" t="s">
        <v>12034</v>
      </c>
      <c r="W4910" t="s">
        <v>588</v>
      </c>
      <c r="X4910" t="str">
        <f t="shared" si="76"/>
        <v>Funcionamiento</v>
      </c>
      <c r="Y4910" t="s">
        <v>585</v>
      </c>
    </row>
    <row r="4911" spans="1:25" x14ac:dyDescent="0.2">
      <c r="A4911" t="s">
        <v>7763</v>
      </c>
      <c r="B4911" t="s">
        <v>11210</v>
      </c>
      <c r="C4911" t="s">
        <v>12029</v>
      </c>
      <c r="D4911" t="s">
        <v>583</v>
      </c>
      <c r="E4911" t="s">
        <v>584</v>
      </c>
      <c r="F4911" t="s">
        <v>3144</v>
      </c>
      <c r="G4911" t="s">
        <v>585</v>
      </c>
      <c r="H4911" t="s">
        <v>174</v>
      </c>
      <c r="I4911" t="s">
        <v>128</v>
      </c>
      <c r="J4911" t="s">
        <v>37</v>
      </c>
      <c r="K4911" t="s">
        <v>586</v>
      </c>
      <c r="L4911" t="s">
        <v>39</v>
      </c>
      <c r="M4911">
        <v>42900500</v>
      </c>
      <c r="N4911">
        <v>0</v>
      </c>
      <c r="O4911">
        <v>42900500</v>
      </c>
      <c r="P4911">
        <v>0</v>
      </c>
      <c r="Q4911" t="s">
        <v>12030</v>
      </c>
      <c r="R4911" t="s">
        <v>12031</v>
      </c>
      <c r="S4911" t="s">
        <v>12032</v>
      </c>
      <c r="T4911" t="s">
        <v>588</v>
      </c>
      <c r="U4911" t="s">
        <v>12033</v>
      </c>
      <c r="V4911" t="s">
        <v>12034</v>
      </c>
      <c r="W4911" t="s">
        <v>588</v>
      </c>
      <c r="X4911" t="str">
        <f t="shared" si="76"/>
        <v>Funcionamiento</v>
      </c>
      <c r="Y4911" t="s">
        <v>585</v>
      </c>
    </row>
    <row r="4912" spans="1:25" x14ac:dyDescent="0.2">
      <c r="A4912" t="s">
        <v>7763</v>
      </c>
      <c r="B4912" t="s">
        <v>11210</v>
      </c>
      <c r="C4912" t="s">
        <v>12029</v>
      </c>
      <c r="D4912" t="s">
        <v>583</v>
      </c>
      <c r="E4912" t="s">
        <v>584</v>
      </c>
      <c r="F4912" t="s">
        <v>3144</v>
      </c>
      <c r="G4912" t="s">
        <v>585</v>
      </c>
      <c r="H4912" t="s">
        <v>175</v>
      </c>
      <c r="I4912" t="s">
        <v>129</v>
      </c>
      <c r="J4912" t="s">
        <v>37</v>
      </c>
      <c r="K4912" t="s">
        <v>586</v>
      </c>
      <c r="L4912" t="s">
        <v>39</v>
      </c>
      <c r="M4912">
        <v>9213400</v>
      </c>
      <c r="N4912">
        <v>0</v>
      </c>
      <c r="O4912">
        <v>9213400</v>
      </c>
      <c r="P4912">
        <v>0</v>
      </c>
      <c r="Q4912" t="s">
        <v>12030</v>
      </c>
      <c r="R4912" t="s">
        <v>12031</v>
      </c>
      <c r="S4912" t="s">
        <v>12032</v>
      </c>
      <c r="T4912" t="s">
        <v>588</v>
      </c>
      <c r="U4912" t="s">
        <v>12033</v>
      </c>
      <c r="V4912" t="s">
        <v>12034</v>
      </c>
      <c r="W4912" t="s">
        <v>588</v>
      </c>
      <c r="X4912" t="str">
        <f t="shared" si="76"/>
        <v>Funcionamiento</v>
      </c>
      <c r="Y4912" t="s">
        <v>585</v>
      </c>
    </row>
    <row r="4913" spans="1:25" x14ac:dyDescent="0.2">
      <c r="A4913" t="s">
        <v>7763</v>
      </c>
      <c r="B4913" t="s">
        <v>11210</v>
      </c>
      <c r="C4913" t="s">
        <v>12029</v>
      </c>
      <c r="D4913" t="s">
        <v>583</v>
      </c>
      <c r="E4913" t="s">
        <v>584</v>
      </c>
      <c r="F4913" t="s">
        <v>3144</v>
      </c>
      <c r="G4913" t="s">
        <v>585</v>
      </c>
      <c r="H4913" t="s">
        <v>177</v>
      </c>
      <c r="I4913" t="s">
        <v>131</v>
      </c>
      <c r="J4913" t="s">
        <v>37</v>
      </c>
      <c r="K4913" t="s">
        <v>586</v>
      </c>
      <c r="L4913" t="s">
        <v>39</v>
      </c>
      <c r="M4913">
        <v>21455100</v>
      </c>
      <c r="N4913">
        <v>0</v>
      </c>
      <c r="O4913">
        <v>21455100</v>
      </c>
      <c r="P4913">
        <v>0</v>
      </c>
      <c r="Q4913" t="s">
        <v>12030</v>
      </c>
      <c r="R4913" t="s">
        <v>12031</v>
      </c>
      <c r="S4913" t="s">
        <v>12032</v>
      </c>
      <c r="T4913" t="s">
        <v>588</v>
      </c>
      <c r="U4913" t="s">
        <v>12033</v>
      </c>
      <c r="V4913" t="s">
        <v>12034</v>
      </c>
      <c r="W4913" t="s">
        <v>588</v>
      </c>
      <c r="X4913" t="str">
        <f t="shared" si="76"/>
        <v>Funcionamiento</v>
      </c>
      <c r="Y4913" t="s">
        <v>585</v>
      </c>
    </row>
    <row r="4914" spans="1:25" x14ac:dyDescent="0.2">
      <c r="A4914" t="s">
        <v>7763</v>
      </c>
      <c r="B4914" t="s">
        <v>11210</v>
      </c>
      <c r="C4914" t="s">
        <v>12029</v>
      </c>
      <c r="D4914" t="s">
        <v>583</v>
      </c>
      <c r="E4914" t="s">
        <v>584</v>
      </c>
      <c r="F4914" t="s">
        <v>3144</v>
      </c>
      <c r="G4914" t="s">
        <v>585</v>
      </c>
      <c r="H4914" t="s">
        <v>172</v>
      </c>
      <c r="I4914" t="s">
        <v>126</v>
      </c>
      <c r="J4914" t="s">
        <v>37</v>
      </c>
      <c r="K4914" t="s">
        <v>586</v>
      </c>
      <c r="L4914" t="s">
        <v>39</v>
      </c>
      <c r="M4914">
        <v>117081500</v>
      </c>
      <c r="N4914">
        <v>0</v>
      </c>
      <c r="O4914">
        <v>117081500</v>
      </c>
      <c r="P4914">
        <v>0</v>
      </c>
      <c r="Q4914" t="s">
        <v>12030</v>
      </c>
      <c r="R4914" t="s">
        <v>12031</v>
      </c>
      <c r="S4914" t="s">
        <v>12032</v>
      </c>
      <c r="T4914" t="s">
        <v>588</v>
      </c>
      <c r="U4914" t="s">
        <v>12033</v>
      </c>
      <c r="V4914" t="s">
        <v>12034</v>
      </c>
      <c r="W4914" t="s">
        <v>588</v>
      </c>
      <c r="X4914" t="str">
        <f t="shared" si="76"/>
        <v>Funcionamiento</v>
      </c>
      <c r="Y4914" t="s">
        <v>585</v>
      </c>
    </row>
    <row r="4915" spans="1:25" x14ac:dyDescent="0.2">
      <c r="A4915" t="s">
        <v>7763</v>
      </c>
      <c r="B4915" t="s">
        <v>11210</v>
      </c>
      <c r="C4915" t="s">
        <v>12029</v>
      </c>
      <c r="D4915" t="s">
        <v>583</v>
      </c>
      <c r="E4915" t="s">
        <v>584</v>
      </c>
      <c r="F4915" t="s">
        <v>3144</v>
      </c>
      <c r="G4915" t="s">
        <v>585</v>
      </c>
      <c r="H4915" t="s">
        <v>173</v>
      </c>
      <c r="I4915" t="s">
        <v>127</v>
      </c>
      <c r="J4915" t="s">
        <v>37</v>
      </c>
      <c r="K4915" t="s">
        <v>586</v>
      </c>
      <c r="L4915" t="s">
        <v>39</v>
      </c>
      <c r="M4915">
        <v>82935400</v>
      </c>
      <c r="N4915">
        <v>0</v>
      </c>
      <c r="O4915">
        <v>82935400</v>
      </c>
      <c r="P4915">
        <v>0</v>
      </c>
      <c r="Q4915" t="s">
        <v>12030</v>
      </c>
      <c r="R4915" t="s">
        <v>12031</v>
      </c>
      <c r="S4915" t="s">
        <v>12032</v>
      </c>
      <c r="T4915" t="s">
        <v>588</v>
      </c>
      <c r="U4915" t="s">
        <v>12033</v>
      </c>
      <c r="V4915" t="s">
        <v>12034</v>
      </c>
      <c r="W4915" t="s">
        <v>588</v>
      </c>
      <c r="X4915" t="str">
        <f t="shared" si="76"/>
        <v>Funcionamiento</v>
      </c>
      <c r="Y4915" t="s">
        <v>585</v>
      </c>
    </row>
    <row r="4916" spans="1:25" x14ac:dyDescent="0.2">
      <c r="A4916" t="s">
        <v>6979</v>
      </c>
      <c r="B4916" t="s">
        <v>11267</v>
      </c>
      <c r="C4916" t="s">
        <v>12035</v>
      </c>
      <c r="D4916" t="s">
        <v>583</v>
      </c>
      <c r="E4916" t="s">
        <v>584</v>
      </c>
      <c r="F4916" t="s">
        <v>5604</v>
      </c>
      <c r="G4916" t="s">
        <v>625</v>
      </c>
      <c r="H4916" t="s">
        <v>395</v>
      </c>
      <c r="I4916" t="s">
        <v>506</v>
      </c>
      <c r="J4916" t="s">
        <v>37</v>
      </c>
      <c r="K4916" t="s">
        <v>586</v>
      </c>
      <c r="L4916" t="s">
        <v>39</v>
      </c>
      <c r="M4916">
        <v>450095</v>
      </c>
      <c r="N4916">
        <v>0</v>
      </c>
      <c r="O4916">
        <v>450095</v>
      </c>
      <c r="P4916">
        <v>130850</v>
      </c>
      <c r="Q4916" t="s">
        <v>12036</v>
      </c>
      <c r="R4916" t="s">
        <v>7255</v>
      </c>
      <c r="S4916" t="s">
        <v>12037</v>
      </c>
      <c r="T4916" t="s">
        <v>12038</v>
      </c>
      <c r="U4916" t="s">
        <v>12039</v>
      </c>
      <c r="V4916" t="s">
        <v>12040</v>
      </c>
      <c r="W4916" t="s">
        <v>588</v>
      </c>
      <c r="X4916" t="str">
        <f t="shared" si="76"/>
        <v>Inversión</v>
      </c>
      <c r="Y4916" t="s">
        <v>625</v>
      </c>
    </row>
    <row r="4917" spans="1:25" x14ac:dyDescent="0.2">
      <c r="A4917" t="s">
        <v>5042</v>
      </c>
      <c r="B4917" t="s">
        <v>11267</v>
      </c>
      <c r="C4917" t="s">
        <v>12041</v>
      </c>
      <c r="D4917" t="s">
        <v>583</v>
      </c>
      <c r="E4917" t="s">
        <v>584</v>
      </c>
      <c r="F4917" t="s">
        <v>3740</v>
      </c>
      <c r="G4917" t="s">
        <v>629</v>
      </c>
      <c r="H4917" t="s">
        <v>391</v>
      </c>
      <c r="I4917" t="s">
        <v>511</v>
      </c>
      <c r="J4917" t="s">
        <v>37</v>
      </c>
      <c r="K4917" t="s">
        <v>586</v>
      </c>
      <c r="L4917" t="s">
        <v>39</v>
      </c>
      <c r="M4917">
        <v>7430263</v>
      </c>
      <c r="N4917">
        <v>0</v>
      </c>
      <c r="O4917">
        <v>7430263</v>
      </c>
      <c r="P4917">
        <v>200000</v>
      </c>
      <c r="Q4917" t="s">
        <v>12042</v>
      </c>
      <c r="R4917" t="s">
        <v>7248</v>
      </c>
      <c r="S4917" t="s">
        <v>12043</v>
      </c>
      <c r="T4917" t="s">
        <v>12044</v>
      </c>
      <c r="U4917" t="s">
        <v>12045</v>
      </c>
      <c r="V4917" t="s">
        <v>12046</v>
      </c>
      <c r="W4917" t="s">
        <v>588</v>
      </c>
      <c r="X4917" t="str">
        <f t="shared" si="76"/>
        <v>Inversión</v>
      </c>
      <c r="Y4917" t="s">
        <v>629</v>
      </c>
    </row>
    <row r="4918" spans="1:25" x14ac:dyDescent="0.2">
      <c r="A4918" t="s">
        <v>7768</v>
      </c>
      <c r="B4918" t="s">
        <v>11267</v>
      </c>
      <c r="C4918" t="s">
        <v>12047</v>
      </c>
      <c r="D4918" t="s">
        <v>583</v>
      </c>
      <c r="E4918" t="s">
        <v>584</v>
      </c>
      <c r="F4918" t="s">
        <v>3740</v>
      </c>
      <c r="G4918" t="s">
        <v>629</v>
      </c>
      <c r="H4918" t="s">
        <v>196</v>
      </c>
      <c r="I4918" t="s">
        <v>153</v>
      </c>
      <c r="J4918" t="s">
        <v>37</v>
      </c>
      <c r="K4918" t="s">
        <v>586</v>
      </c>
      <c r="L4918" t="s">
        <v>39</v>
      </c>
      <c r="M4918">
        <v>870239</v>
      </c>
      <c r="N4918">
        <v>0</v>
      </c>
      <c r="O4918">
        <v>870239</v>
      </c>
      <c r="P4918">
        <v>0</v>
      </c>
      <c r="Q4918" t="s">
        <v>12048</v>
      </c>
      <c r="R4918" t="s">
        <v>7252</v>
      </c>
      <c r="S4918" t="s">
        <v>12049</v>
      </c>
      <c r="T4918" t="s">
        <v>12050</v>
      </c>
      <c r="U4918" t="s">
        <v>12051</v>
      </c>
      <c r="V4918" t="s">
        <v>12052</v>
      </c>
      <c r="W4918" t="s">
        <v>588</v>
      </c>
      <c r="X4918" t="str">
        <f t="shared" si="76"/>
        <v>Inversión</v>
      </c>
      <c r="Y4918" t="s">
        <v>629</v>
      </c>
    </row>
    <row r="4919" spans="1:25" x14ac:dyDescent="0.2">
      <c r="A4919" t="s">
        <v>5780</v>
      </c>
      <c r="B4919" t="s">
        <v>11267</v>
      </c>
      <c r="C4919" t="s">
        <v>12053</v>
      </c>
      <c r="D4919" t="s">
        <v>583</v>
      </c>
      <c r="E4919" t="s">
        <v>584</v>
      </c>
      <c r="F4919" t="s">
        <v>3740</v>
      </c>
      <c r="G4919" t="s">
        <v>629</v>
      </c>
      <c r="H4919" t="s">
        <v>366</v>
      </c>
      <c r="I4919" t="s">
        <v>507</v>
      </c>
      <c r="J4919" t="s">
        <v>37</v>
      </c>
      <c r="K4919" t="s">
        <v>586</v>
      </c>
      <c r="L4919" t="s">
        <v>39</v>
      </c>
      <c r="M4919">
        <v>800246</v>
      </c>
      <c r="N4919">
        <v>0</v>
      </c>
      <c r="O4919">
        <v>800246</v>
      </c>
      <c r="P4919">
        <v>0</v>
      </c>
      <c r="Q4919" t="s">
        <v>12054</v>
      </c>
      <c r="R4919" t="s">
        <v>7168</v>
      </c>
      <c r="S4919" t="s">
        <v>12055</v>
      </c>
      <c r="T4919" t="s">
        <v>12056</v>
      </c>
      <c r="U4919" t="s">
        <v>12057</v>
      </c>
      <c r="V4919" t="s">
        <v>12058</v>
      </c>
      <c r="W4919" t="s">
        <v>588</v>
      </c>
      <c r="X4919" t="str">
        <f t="shared" si="76"/>
        <v>Inversión</v>
      </c>
      <c r="Y4919" t="s">
        <v>629</v>
      </c>
    </row>
    <row r="4920" spans="1:25" x14ac:dyDescent="0.2">
      <c r="A4920" t="s">
        <v>7771</v>
      </c>
      <c r="B4920" t="s">
        <v>11267</v>
      </c>
      <c r="C4920" t="s">
        <v>12059</v>
      </c>
      <c r="D4920" t="s">
        <v>583</v>
      </c>
      <c r="E4920" t="s">
        <v>584</v>
      </c>
      <c r="F4920" t="s">
        <v>3740</v>
      </c>
      <c r="G4920" t="s">
        <v>629</v>
      </c>
      <c r="H4920" t="s">
        <v>391</v>
      </c>
      <c r="I4920" t="s">
        <v>511</v>
      </c>
      <c r="J4920" t="s">
        <v>37</v>
      </c>
      <c r="K4920" t="s">
        <v>586</v>
      </c>
      <c r="L4920" t="s">
        <v>39</v>
      </c>
      <c r="M4920">
        <v>24690946</v>
      </c>
      <c r="N4920">
        <v>0</v>
      </c>
      <c r="O4920">
        <v>24690946</v>
      </c>
      <c r="P4920">
        <v>1130665</v>
      </c>
      <c r="Q4920" t="s">
        <v>12060</v>
      </c>
      <c r="R4920" t="s">
        <v>12061</v>
      </c>
      <c r="S4920" t="s">
        <v>12062</v>
      </c>
      <c r="T4920" t="s">
        <v>12063</v>
      </c>
      <c r="U4920" t="s">
        <v>12064</v>
      </c>
      <c r="V4920" t="s">
        <v>12065</v>
      </c>
      <c r="W4920" t="s">
        <v>588</v>
      </c>
      <c r="X4920" t="str">
        <f t="shared" si="76"/>
        <v>Inversión</v>
      </c>
      <c r="Y4920" t="s">
        <v>629</v>
      </c>
    </row>
    <row r="4921" spans="1:25" x14ac:dyDescent="0.2">
      <c r="A4921" t="s">
        <v>6567</v>
      </c>
      <c r="B4921" t="s">
        <v>11267</v>
      </c>
      <c r="C4921" t="s">
        <v>12066</v>
      </c>
      <c r="D4921" t="s">
        <v>583</v>
      </c>
      <c r="E4921" t="s">
        <v>584</v>
      </c>
      <c r="F4921" t="s">
        <v>3740</v>
      </c>
      <c r="G4921" t="s">
        <v>629</v>
      </c>
      <c r="H4921" t="s">
        <v>196</v>
      </c>
      <c r="I4921" t="s">
        <v>153</v>
      </c>
      <c r="J4921" t="s">
        <v>37</v>
      </c>
      <c r="K4921" t="s">
        <v>586</v>
      </c>
      <c r="L4921" t="s">
        <v>39</v>
      </c>
      <c r="M4921">
        <v>25326445</v>
      </c>
      <c r="N4921">
        <v>0</v>
      </c>
      <c r="O4921">
        <v>25326445</v>
      </c>
      <c r="P4921">
        <v>34154</v>
      </c>
      <c r="Q4921" t="s">
        <v>12067</v>
      </c>
      <c r="R4921" t="s">
        <v>12068</v>
      </c>
      <c r="S4921" t="s">
        <v>12069</v>
      </c>
      <c r="T4921" t="s">
        <v>12070</v>
      </c>
      <c r="U4921" t="s">
        <v>12071</v>
      </c>
      <c r="V4921" t="s">
        <v>12072</v>
      </c>
      <c r="W4921" t="s">
        <v>588</v>
      </c>
      <c r="X4921" t="str">
        <f t="shared" si="76"/>
        <v>Inversión</v>
      </c>
      <c r="Y4921" t="s">
        <v>629</v>
      </c>
    </row>
    <row r="4922" spans="1:25" x14ac:dyDescent="0.2">
      <c r="A4922" t="s">
        <v>4885</v>
      </c>
      <c r="B4922" t="s">
        <v>11267</v>
      </c>
      <c r="C4922" t="s">
        <v>12073</v>
      </c>
      <c r="D4922" t="s">
        <v>583</v>
      </c>
      <c r="E4922" t="s">
        <v>584</v>
      </c>
      <c r="F4922" t="s">
        <v>3740</v>
      </c>
      <c r="G4922" t="s">
        <v>629</v>
      </c>
      <c r="H4922" t="s">
        <v>391</v>
      </c>
      <c r="I4922" t="s">
        <v>511</v>
      </c>
      <c r="J4922" t="s">
        <v>37</v>
      </c>
      <c r="K4922" t="s">
        <v>586</v>
      </c>
      <c r="L4922" t="s">
        <v>39</v>
      </c>
      <c r="M4922">
        <v>15539497</v>
      </c>
      <c r="N4922">
        <v>0</v>
      </c>
      <c r="O4922">
        <v>15539497</v>
      </c>
      <c r="P4922">
        <v>0</v>
      </c>
      <c r="Q4922" t="s">
        <v>12074</v>
      </c>
      <c r="R4922" t="s">
        <v>5859</v>
      </c>
      <c r="S4922" t="s">
        <v>12075</v>
      </c>
      <c r="T4922" t="s">
        <v>12076</v>
      </c>
      <c r="U4922" t="s">
        <v>12077</v>
      </c>
      <c r="V4922" t="s">
        <v>12078</v>
      </c>
      <c r="W4922" t="s">
        <v>588</v>
      </c>
      <c r="X4922" t="str">
        <f t="shared" si="76"/>
        <v>Inversión</v>
      </c>
      <c r="Y4922" t="s">
        <v>629</v>
      </c>
    </row>
    <row r="4923" spans="1:25" x14ac:dyDescent="0.2">
      <c r="A4923" t="s">
        <v>5901</v>
      </c>
      <c r="B4923" t="s">
        <v>11267</v>
      </c>
      <c r="C4923" t="s">
        <v>12079</v>
      </c>
      <c r="D4923" t="s">
        <v>583</v>
      </c>
      <c r="E4923" t="s">
        <v>584</v>
      </c>
      <c r="F4923" t="s">
        <v>3740</v>
      </c>
      <c r="G4923" t="s">
        <v>629</v>
      </c>
      <c r="H4923" t="s">
        <v>366</v>
      </c>
      <c r="I4923" t="s">
        <v>507</v>
      </c>
      <c r="J4923" t="s">
        <v>37</v>
      </c>
      <c r="K4923" t="s">
        <v>586</v>
      </c>
      <c r="L4923" t="s">
        <v>39</v>
      </c>
      <c r="M4923">
        <v>3057327</v>
      </c>
      <c r="N4923">
        <v>0</v>
      </c>
      <c r="O4923">
        <v>3057327</v>
      </c>
      <c r="P4923">
        <v>0</v>
      </c>
      <c r="Q4923" t="s">
        <v>12080</v>
      </c>
      <c r="R4923" t="s">
        <v>5825</v>
      </c>
      <c r="S4923" t="s">
        <v>6308</v>
      </c>
      <c r="T4923" t="s">
        <v>12081</v>
      </c>
      <c r="U4923" t="s">
        <v>12082</v>
      </c>
      <c r="V4923" t="s">
        <v>588</v>
      </c>
      <c r="W4923" t="s">
        <v>588</v>
      </c>
      <c r="X4923" t="str">
        <f t="shared" si="76"/>
        <v>Inversión</v>
      </c>
      <c r="Y4923" t="s">
        <v>629</v>
      </c>
    </row>
    <row r="4924" spans="1:25" x14ac:dyDescent="0.2">
      <c r="A4924" t="s">
        <v>5700</v>
      </c>
      <c r="B4924" t="s">
        <v>11272</v>
      </c>
      <c r="C4924" t="s">
        <v>12083</v>
      </c>
      <c r="D4924" t="s">
        <v>583</v>
      </c>
      <c r="E4924" t="s">
        <v>602</v>
      </c>
      <c r="F4924" t="s">
        <v>3144</v>
      </c>
      <c r="G4924" t="s">
        <v>585</v>
      </c>
      <c r="H4924" t="s">
        <v>863</v>
      </c>
      <c r="I4924" t="s">
        <v>864</v>
      </c>
      <c r="J4924" t="s">
        <v>37</v>
      </c>
      <c r="K4924" t="s">
        <v>586</v>
      </c>
      <c r="L4924" t="s">
        <v>39</v>
      </c>
      <c r="M4924">
        <v>11000000</v>
      </c>
      <c r="N4924">
        <v>0</v>
      </c>
      <c r="O4924">
        <v>11000000</v>
      </c>
      <c r="P4924">
        <v>11000000</v>
      </c>
      <c r="Q4924" t="s">
        <v>12084</v>
      </c>
      <c r="R4924" t="s">
        <v>12085</v>
      </c>
      <c r="S4924" t="s">
        <v>588</v>
      </c>
      <c r="T4924" t="s">
        <v>588</v>
      </c>
      <c r="U4924" t="s">
        <v>588</v>
      </c>
      <c r="V4924" t="s">
        <v>588</v>
      </c>
      <c r="W4924" t="s">
        <v>588</v>
      </c>
      <c r="X4924" t="str">
        <f t="shared" si="76"/>
        <v>Funcionamiento</v>
      </c>
      <c r="Y4924" t="s">
        <v>585</v>
      </c>
    </row>
    <row r="4925" spans="1:25" x14ac:dyDescent="0.2">
      <c r="A4925" t="s">
        <v>7053</v>
      </c>
      <c r="B4925" t="s">
        <v>11272</v>
      </c>
      <c r="C4925" t="s">
        <v>12086</v>
      </c>
      <c r="D4925" t="s">
        <v>583</v>
      </c>
      <c r="E4925" t="s">
        <v>584</v>
      </c>
      <c r="F4925" t="s">
        <v>3144</v>
      </c>
      <c r="G4925" t="s">
        <v>585</v>
      </c>
      <c r="H4925" t="s">
        <v>634</v>
      </c>
      <c r="I4925" t="s">
        <v>5620</v>
      </c>
      <c r="J4925" t="s">
        <v>37</v>
      </c>
      <c r="K4925" t="s">
        <v>586</v>
      </c>
      <c r="L4925" t="s">
        <v>39</v>
      </c>
      <c r="M4925">
        <v>615000000</v>
      </c>
      <c r="N4925">
        <v>0</v>
      </c>
      <c r="O4925">
        <v>615000000</v>
      </c>
      <c r="P4925">
        <v>0</v>
      </c>
      <c r="Q4925" t="s">
        <v>12087</v>
      </c>
      <c r="R4925" t="s">
        <v>12088</v>
      </c>
      <c r="S4925" t="s">
        <v>12089</v>
      </c>
      <c r="T4925" t="s">
        <v>12090</v>
      </c>
      <c r="U4925" t="s">
        <v>12091</v>
      </c>
      <c r="V4925" t="s">
        <v>12092</v>
      </c>
      <c r="W4925" t="s">
        <v>588</v>
      </c>
      <c r="X4925" t="str">
        <f t="shared" si="76"/>
        <v>Funcionamiento</v>
      </c>
      <c r="Y4925" t="s">
        <v>585</v>
      </c>
    </row>
    <row r="4926" spans="1:25" x14ac:dyDescent="0.2">
      <c r="A4926" t="s">
        <v>3034</v>
      </c>
      <c r="B4926" t="s">
        <v>4289</v>
      </c>
      <c r="C4926" t="s">
        <v>7772</v>
      </c>
      <c r="D4926" t="s">
        <v>583</v>
      </c>
      <c r="E4926" t="s">
        <v>584</v>
      </c>
      <c r="F4926" t="s">
        <v>7773</v>
      </c>
      <c r="G4926" t="s">
        <v>8192</v>
      </c>
      <c r="H4926" t="s">
        <v>178</v>
      </c>
      <c r="I4926" t="s">
        <v>132</v>
      </c>
      <c r="J4926" t="s">
        <v>37</v>
      </c>
      <c r="K4926" t="s">
        <v>586</v>
      </c>
      <c r="L4926" t="s">
        <v>39</v>
      </c>
      <c r="M4926">
        <v>2461596</v>
      </c>
      <c r="N4926">
        <v>0</v>
      </c>
      <c r="O4926">
        <v>2461596</v>
      </c>
      <c r="P4926">
        <v>0</v>
      </c>
      <c r="Q4926" t="s">
        <v>2761</v>
      </c>
      <c r="R4926" t="s">
        <v>3034</v>
      </c>
      <c r="S4926" t="s">
        <v>3973</v>
      </c>
      <c r="T4926" t="s">
        <v>588</v>
      </c>
      <c r="U4926" t="s">
        <v>7774</v>
      </c>
      <c r="V4926" t="s">
        <v>7775</v>
      </c>
      <c r="W4926" t="s">
        <v>588</v>
      </c>
      <c r="X4926" t="str">
        <f t="shared" si="76"/>
        <v>Funcionamiento</v>
      </c>
      <c r="Y4926" t="s">
        <v>8192</v>
      </c>
    </row>
    <row r="4927" spans="1:25" x14ac:dyDescent="0.2">
      <c r="A4927" t="s">
        <v>3034</v>
      </c>
      <c r="B4927" t="s">
        <v>4289</v>
      </c>
      <c r="C4927" t="s">
        <v>7772</v>
      </c>
      <c r="D4927" t="s">
        <v>583</v>
      </c>
      <c r="E4927" t="s">
        <v>584</v>
      </c>
      <c r="F4927" t="s">
        <v>7773</v>
      </c>
      <c r="G4927" t="s">
        <v>8192</v>
      </c>
      <c r="H4927" t="s">
        <v>180</v>
      </c>
      <c r="I4927" t="s">
        <v>134</v>
      </c>
      <c r="J4927" t="s">
        <v>37</v>
      </c>
      <c r="K4927" t="s">
        <v>586</v>
      </c>
      <c r="L4927" t="s">
        <v>39</v>
      </c>
      <c r="M4927">
        <v>199162</v>
      </c>
      <c r="N4927">
        <v>0</v>
      </c>
      <c r="O4927">
        <v>199162</v>
      </c>
      <c r="P4927">
        <v>0</v>
      </c>
      <c r="Q4927" t="s">
        <v>2761</v>
      </c>
      <c r="R4927" t="s">
        <v>3034</v>
      </c>
      <c r="S4927" t="s">
        <v>3973</v>
      </c>
      <c r="T4927" t="s">
        <v>588</v>
      </c>
      <c r="U4927" t="s">
        <v>7774</v>
      </c>
      <c r="V4927" t="s">
        <v>7775</v>
      </c>
      <c r="W4927" t="s">
        <v>588</v>
      </c>
      <c r="X4927" t="str">
        <f t="shared" si="76"/>
        <v>Funcionamiento</v>
      </c>
      <c r="Y4927" t="s">
        <v>8192</v>
      </c>
    </row>
    <row r="4928" spans="1:25" x14ac:dyDescent="0.2">
      <c r="A4928" t="s">
        <v>3034</v>
      </c>
      <c r="B4928" t="s">
        <v>4289</v>
      </c>
      <c r="C4928" t="s">
        <v>7772</v>
      </c>
      <c r="D4928" t="s">
        <v>583</v>
      </c>
      <c r="E4928" t="s">
        <v>584</v>
      </c>
      <c r="F4928" t="s">
        <v>7773</v>
      </c>
      <c r="G4928" t="s">
        <v>8192</v>
      </c>
      <c r="H4928" t="s">
        <v>164</v>
      </c>
      <c r="I4928" t="s">
        <v>118</v>
      </c>
      <c r="J4928" t="s">
        <v>37</v>
      </c>
      <c r="K4928" t="s">
        <v>586</v>
      </c>
      <c r="L4928" t="s">
        <v>39</v>
      </c>
      <c r="M4928">
        <v>30891631</v>
      </c>
      <c r="N4928">
        <v>0</v>
      </c>
      <c r="O4928">
        <v>30891631</v>
      </c>
      <c r="P4928">
        <v>0</v>
      </c>
      <c r="Q4928" t="s">
        <v>2761</v>
      </c>
      <c r="R4928" t="s">
        <v>3034</v>
      </c>
      <c r="S4928" t="s">
        <v>3973</v>
      </c>
      <c r="T4928" t="s">
        <v>588</v>
      </c>
      <c r="U4928" t="s">
        <v>7774</v>
      </c>
      <c r="V4928" t="s">
        <v>7775</v>
      </c>
      <c r="W4928" t="s">
        <v>588</v>
      </c>
      <c r="X4928" t="str">
        <f t="shared" si="76"/>
        <v>Funcionamiento</v>
      </c>
      <c r="Y4928" t="s">
        <v>8192</v>
      </c>
    </row>
    <row r="4929" spans="1:25" x14ac:dyDescent="0.2">
      <c r="A4929" t="s">
        <v>3034</v>
      </c>
      <c r="B4929" t="s">
        <v>4289</v>
      </c>
      <c r="C4929" t="s">
        <v>7772</v>
      </c>
      <c r="D4929" t="s">
        <v>583</v>
      </c>
      <c r="E4929" t="s">
        <v>584</v>
      </c>
      <c r="F4929" t="s">
        <v>7773</v>
      </c>
      <c r="G4929" t="s">
        <v>8192</v>
      </c>
      <c r="H4929" t="s">
        <v>169</v>
      </c>
      <c r="I4929" t="s">
        <v>123</v>
      </c>
      <c r="J4929" t="s">
        <v>37</v>
      </c>
      <c r="K4929" t="s">
        <v>586</v>
      </c>
      <c r="L4929" t="s">
        <v>39</v>
      </c>
      <c r="M4929">
        <v>2919162</v>
      </c>
      <c r="N4929">
        <v>0</v>
      </c>
      <c r="O4929">
        <v>2919162</v>
      </c>
      <c r="P4929">
        <v>0</v>
      </c>
      <c r="Q4929" t="s">
        <v>2761</v>
      </c>
      <c r="R4929" t="s">
        <v>3034</v>
      </c>
      <c r="S4929" t="s">
        <v>3973</v>
      </c>
      <c r="T4929" t="s">
        <v>588</v>
      </c>
      <c r="U4929" t="s">
        <v>7774</v>
      </c>
      <c r="V4929" t="s">
        <v>7775</v>
      </c>
      <c r="W4929" t="s">
        <v>588</v>
      </c>
      <c r="X4929" t="str">
        <f t="shared" si="76"/>
        <v>Funcionamiento</v>
      </c>
      <c r="Y4929" t="s">
        <v>8192</v>
      </c>
    </row>
    <row r="4930" spans="1:25" x14ac:dyDescent="0.2">
      <c r="A4930" t="s">
        <v>3034</v>
      </c>
      <c r="B4930" t="s">
        <v>4289</v>
      </c>
      <c r="C4930" t="s">
        <v>7772</v>
      </c>
      <c r="D4930" t="s">
        <v>583</v>
      </c>
      <c r="E4930" t="s">
        <v>584</v>
      </c>
      <c r="F4930" t="s">
        <v>7773</v>
      </c>
      <c r="G4930" t="s">
        <v>8192</v>
      </c>
      <c r="H4930" t="s">
        <v>167</v>
      </c>
      <c r="I4930" t="s">
        <v>3051</v>
      </c>
      <c r="J4930" t="s">
        <v>37</v>
      </c>
      <c r="K4930" t="s">
        <v>586</v>
      </c>
      <c r="L4930" t="s">
        <v>39</v>
      </c>
      <c r="M4930">
        <v>898258</v>
      </c>
      <c r="N4930">
        <v>0</v>
      </c>
      <c r="O4930">
        <v>898258</v>
      </c>
      <c r="P4930">
        <v>0</v>
      </c>
      <c r="Q4930" t="s">
        <v>2761</v>
      </c>
      <c r="R4930" t="s">
        <v>3034</v>
      </c>
      <c r="S4930" t="s">
        <v>3973</v>
      </c>
      <c r="T4930" t="s">
        <v>588</v>
      </c>
      <c r="U4930" t="s">
        <v>7774</v>
      </c>
      <c r="V4930" t="s">
        <v>7775</v>
      </c>
      <c r="W4930" t="s">
        <v>588</v>
      </c>
      <c r="X4930" t="str">
        <f t="shared" ref="X4930:X4993" si="77">IF(LEFT(H4930,1)="C","Inversión","Funcionamiento")</f>
        <v>Funcionamiento</v>
      </c>
      <c r="Y4930" t="s">
        <v>8192</v>
      </c>
    </row>
    <row r="4931" spans="1:25" x14ac:dyDescent="0.2">
      <c r="A4931" t="s">
        <v>3034</v>
      </c>
      <c r="B4931" t="s">
        <v>4289</v>
      </c>
      <c r="C4931" t="s">
        <v>7772</v>
      </c>
      <c r="D4931" t="s">
        <v>583</v>
      </c>
      <c r="E4931" t="s">
        <v>584</v>
      </c>
      <c r="F4931" t="s">
        <v>7773</v>
      </c>
      <c r="G4931" t="s">
        <v>8192</v>
      </c>
      <c r="H4931" t="s">
        <v>171</v>
      </c>
      <c r="I4931" t="s">
        <v>125</v>
      </c>
      <c r="J4931" t="s">
        <v>37</v>
      </c>
      <c r="K4931" t="s">
        <v>586</v>
      </c>
      <c r="L4931" t="s">
        <v>39</v>
      </c>
      <c r="M4931">
        <v>2915048</v>
      </c>
      <c r="N4931">
        <v>0</v>
      </c>
      <c r="O4931">
        <v>2915048</v>
      </c>
      <c r="P4931">
        <v>0</v>
      </c>
      <c r="Q4931" t="s">
        <v>2761</v>
      </c>
      <c r="R4931" t="s">
        <v>3034</v>
      </c>
      <c r="S4931" t="s">
        <v>3973</v>
      </c>
      <c r="T4931" t="s">
        <v>588</v>
      </c>
      <c r="U4931" t="s">
        <v>7774</v>
      </c>
      <c r="V4931" t="s">
        <v>7775</v>
      </c>
      <c r="W4931" t="s">
        <v>588</v>
      </c>
      <c r="X4931" t="str">
        <f t="shared" si="77"/>
        <v>Funcionamiento</v>
      </c>
      <c r="Y4931" t="s">
        <v>8192</v>
      </c>
    </row>
    <row r="4932" spans="1:25" x14ac:dyDescent="0.2">
      <c r="A4932" t="s">
        <v>3034</v>
      </c>
      <c r="B4932" t="s">
        <v>4289</v>
      </c>
      <c r="C4932" t="s">
        <v>7772</v>
      </c>
      <c r="D4932" t="s">
        <v>583</v>
      </c>
      <c r="E4932" t="s">
        <v>584</v>
      </c>
      <c r="F4932" t="s">
        <v>7773</v>
      </c>
      <c r="G4932" t="s">
        <v>8192</v>
      </c>
      <c r="H4932" t="s">
        <v>166</v>
      </c>
      <c r="I4932" t="s">
        <v>120</v>
      </c>
      <c r="J4932" t="s">
        <v>37</v>
      </c>
      <c r="K4932" t="s">
        <v>586</v>
      </c>
      <c r="L4932" t="s">
        <v>39</v>
      </c>
      <c r="M4932">
        <v>639259</v>
      </c>
      <c r="N4932">
        <v>0</v>
      </c>
      <c r="O4932">
        <v>639259</v>
      </c>
      <c r="P4932">
        <v>0</v>
      </c>
      <c r="Q4932" t="s">
        <v>2761</v>
      </c>
      <c r="R4932" t="s">
        <v>3034</v>
      </c>
      <c r="S4932" t="s">
        <v>3973</v>
      </c>
      <c r="T4932" t="s">
        <v>588</v>
      </c>
      <c r="U4932" t="s">
        <v>7774</v>
      </c>
      <c r="V4932" t="s">
        <v>7775</v>
      </c>
      <c r="W4932" t="s">
        <v>588</v>
      </c>
      <c r="X4932" t="str">
        <f t="shared" si="77"/>
        <v>Funcionamiento</v>
      </c>
      <c r="Y4932" t="s">
        <v>8192</v>
      </c>
    </row>
    <row r="4933" spans="1:25" x14ac:dyDescent="0.2">
      <c r="A4933" t="s">
        <v>3034</v>
      </c>
      <c r="B4933" t="s">
        <v>4289</v>
      </c>
      <c r="C4933" t="s">
        <v>7772</v>
      </c>
      <c r="D4933" t="s">
        <v>583</v>
      </c>
      <c r="E4933" t="s">
        <v>584</v>
      </c>
      <c r="F4933" t="s">
        <v>7773</v>
      </c>
      <c r="G4933" t="s">
        <v>8192</v>
      </c>
      <c r="H4933" t="s">
        <v>181</v>
      </c>
      <c r="I4933" t="s">
        <v>135</v>
      </c>
      <c r="J4933" t="s">
        <v>37</v>
      </c>
      <c r="K4933" t="s">
        <v>586</v>
      </c>
      <c r="L4933" t="s">
        <v>39</v>
      </c>
      <c r="M4933">
        <v>2240265</v>
      </c>
      <c r="N4933">
        <v>0</v>
      </c>
      <c r="O4933">
        <v>2240265</v>
      </c>
      <c r="P4933">
        <v>0</v>
      </c>
      <c r="Q4933" t="s">
        <v>2761</v>
      </c>
      <c r="R4933" t="s">
        <v>3034</v>
      </c>
      <c r="S4933" t="s">
        <v>3973</v>
      </c>
      <c r="T4933" t="s">
        <v>588</v>
      </c>
      <c r="U4933" t="s">
        <v>7774</v>
      </c>
      <c r="V4933" t="s">
        <v>7775</v>
      </c>
      <c r="W4933" t="s">
        <v>588</v>
      </c>
      <c r="X4933" t="str">
        <f t="shared" si="77"/>
        <v>Funcionamiento</v>
      </c>
      <c r="Y4933" t="s">
        <v>8192</v>
      </c>
    </row>
    <row r="4934" spans="1:25" x14ac:dyDescent="0.2">
      <c r="A4934" t="s">
        <v>3037</v>
      </c>
      <c r="B4934" t="s">
        <v>4289</v>
      </c>
      <c r="C4934" t="s">
        <v>7776</v>
      </c>
      <c r="D4934" t="s">
        <v>583</v>
      </c>
      <c r="E4934" t="s">
        <v>584</v>
      </c>
      <c r="F4934" t="s">
        <v>7773</v>
      </c>
      <c r="G4934" t="s">
        <v>8192</v>
      </c>
      <c r="H4934" t="s">
        <v>186</v>
      </c>
      <c r="I4934" t="s">
        <v>140</v>
      </c>
      <c r="J4934" t="s">
        <v>37</v>
      </c>
      <c r="K4934" t="s">
        <v>586</v>
      </c>
      <c r="L4934" t="s">
        <v>39</v>
      </c>
      <c r="M4934">
        <v>37000000</v>
      </c>
      <c r="N4934">
        <v>0</v>
      </c>
      <c r="O4934">
        <v>37000000</v>
      </c>
      <c r="P4934">
        <v>8404208</v>
      </c>
      <c r="Q4934" t="s">
        <v>2762</v>
      </c>
      <c r="R4934" t="s">
        <v>3043</v>
      </c>
      <c r="S4934" t="s">
        <v>10177</v>
      </c>
      <c r="T4934" t="s">
        <v>10178</v>
      </c>
      <c r="U4934" t="s">
        <v>10179</v>
      </c>
      <c r="V4934" t="s">
        <v>10180</v>
      </c>
      <c r="W4934" t="s">
        <v>588</v>
      </c>
      <c r="X4934" t="str">
        <f t="shared" si="77"/>
        <v>Funcionamiento</v>
      </c>
      <c r="Y4934" t="s">
        <v>8192</v>
      </c>
    </row>
    <row r="4935" spans="1:25" x14ac:dyDescent="0.2">
      <c r="A4935" t="s">
        <v>3043</v>
      </c>
      <c r="B4935" t="s">
        <v>4289</v>
      </c>
      <c r="C4935" t="s">
        <v>7777</v>
      </c>
      <c r="D4935" t="s">
        <v>583</v>
      </c>
      <c r="E4935" t="s">
        <v>584</v>
      </c>
      <c r="F4935" t="s">
        <v>7773</v>
      </c>
      <c r="G4935" t="s">
        <v>8192</v>
      </c>
      <c r="H4935" t="s">
        <v>101</v>
      </c>
      <c r="I4935" t="s">
        <v>142</v>
      </c>
      <c r="J4935" t="s">
        <v>37</v>
      </c>
      <c r="K4935" t="s">
        <v>586</v>
      </c>
      <c r="L4935" t="s">
        <v>39</v>
      </c>
      <c r="M4935">
        <v>24240000</v>
      </c>
      <c r="N4935">
        <v>0</v>
      </c>
      <c r="O4935">
        <v>24240000</v>
      </c>
      <c r="P4935">
        <v>0</v>
      </c>
      <c r="Q4935" t="s">
        <v>2763</v>
      </c>
      <c r="R4935" t="s">
        <v>3045</v>
      </c>
      <c r="S4935" t="s">
        <v>7778</v>
      </c>
      <c r="T4935" t="s">
        <v>7779</v>
      </c>
      <c r="U4935" t="s">
        <v>10181</v>
      </c>
      <c r="V4935" t="s">
        <v>10182</v>
      </c>
      <c r="W4935" t="s">
        <v>588</v>
      </c>
      <c r="X4935" t="str">
        <f t="shared" si="77"/>
        <v>Funcionamiento</v>
      </c>
      <c r="Y4935" t="s">
        <v>8192</v>
      </c>
    </row>
    <row r="4936" spans="1:25" x14ac:dyDescent="0.2">
      <c r="A4936" t="s">
        <v>3045</v>
      </c>
      <c r="B4936" t="s">
        <v>4289</v>
      </c>
      <c r="C4936" t="s">
        <v>7780</v>
      </c>
      <c r="D4936" t="s">
        <v>583</v>
      </c>
      <c r="E4936" t="s">
        <v>584</v>
      </c>
      <c r="F4936" t="s">
        <v>7773</v>
      </c>
      <c r="G4936" t="s">
        <v>8192</v>
      </c>
      <c r="H4936" t="s">
        <v>190</v>
      </c>
      <c r="I4936" t="s">
        <v>145</v>
      </c>
      <c r="J4936" t="s">
        <v>37</v>
      </c>
      <c r="K4936" t="s">
        <v>586</v>
      </c>
      <c r="L4936" t="s">
        <v>39</v>
      </c>
      <c r="M4936">
        <v>1100000</v>
      </c>
      <c r="N4936">
        <v>441480</v>
      </c>
      <c r="O4936">
        <v>1541480</v>
      </c>
      <c r="P4936">
        <v>170626</v>
      </c>
      <c r="Q4936" t="s">
        <v>2764</v>
      </c>
      <c r="R4936" t="s">
        <v>3052</v>
      </c>
      <c r="S4936" t="s">
        <v>10183</v>
      </c>
      <c r="T4936" t="s">
        <v>10184</v>
      </c>
      <c r="U4936" t="s">
        <v>10185</v>
      </c>
      <c r="V4936" t="s">
        <v>10186</v>
      </c>
      <c r="W4936" t="s">
        <v>588</v>
      </c>
      <c r="X4936" t="str">
        <f t="shared" si="77"/>
        <v>Funcionamiento</v>
      </c>
      <c r="Y4936" t="s">
        <v>8192</v>
      </c>
    </row>
    <row r="4937" spans="1:25" x14ac:dyDescent="0.2">
      <c r="A4937" t="s">
        <v>3052</v>
      </c>
      <c r="B4937" t="s">
        <v>4289</v>
      </c>
      <c r="C4937" t="s">
        <v>7781</v>
      </c>
      <c r="D4937" t="s">
        <v>583</v>
      </c>
      <c r="E4937" t="s">
        <v>584</v>
      </c>
      <c r="F4937" t="s">
        <v>7773</v>
      </c>
      <c r="G4937" t="s">
        <v>8192</v>
      </c>
      <c r="H4937" t="s">
        <v>189</v>
      </c>
      <c r="I4937" t="s">
        <v>144</v>
      </c>
      <c r="J4937" t="s">
        <v>37</v>
      </c>
      <c r="K4937" t="s">
        <v>586</v>
      </c>
      <c r="L4937" t="s">
        <v>39</v>
      </c>
      <c r="M4937">
        <v>350000</v>
      </c>
      <c r="N4937">
        <v>0</v>
      </c>
      <c r="O4937">
        <v>350000</v>
      </c>
      <c r="P4937">
        <v>35091</v>
      </c>
      <c r="Q4937" t="s">
        <v>7782</v>
      </c>
      <c r="R4937" t="s">
        <v>3055</v>
      </c>
      <c r="S4937" t="s">
        <v>10187</v>
      </c>
      <c r="T4937" t="s">
        <v>10188</v>
      </c>
      <c r="U4937" t="s">
        <v>10189</v>
      </c>
      <c r="V4937" t="s">
        <v>10190</v>
      </c>
      <c r="W4937" t="s">
        <v>588</v>
      </c>
      <c r="X4937" t="str">
        <f t="shared" si="77"/>
        <v>Funcionamiento</v>
      </c>
      <c r="Y4937" t="s">
        <v>8192</v>
      </c>
    </row>
    <row r="4938" spans="1:25" x14ac:dyDescent="0.2">
      <c r="A4938" t="s">
        <v>3055</v>
      </c>
      <c r="B4938" t="s">
        <v>3307</v>
      </c>
      <c r="C4938" t="s">
        <v>7783</v>
      </c>
      <c r="D4938" t="s">
        <v>583</v>
      </c>
      <c r="E4938" t="s">
        <v>584</v>
      </c>
      <c r="F4938" t="s">
        <v>7773</v>
      </c>
      <c r="G4938" t="s">
        <v>8192</v>
      </c>
      <c r="H4938" t="s">
        <v>177</v>
      </c>
      <c r="I4938" t="s">
        <v>131</v>
      </c>
      <c r="J4938" t="s">
        <v>37</v>
      </c>
      <c r="K4938" t="s">
        <v>586</v>
      </c>
      <c r="L4938" t="s">
        <v>39</v>
      </c>
      <c r="M4938">
        <v>915700</v>
      </c>
      <c r="N4938">
        <v>0</v>
      </c>
      <c r="O4938">
        <v>915700</v>
      </c>
      <c r="P4938">
        <v>0</v>
      </c>
      <c r="Q4938" t="s">
        <v>7784</v>
      </c>
      <c r="R4938" t="s">
        <v>3059</v>
      </c>
      <c r="S4938" t="s">
        <v>3059</v>
      </c>
      <c r="T4938" t="s">
        <v>588</v>
      </c>
      <c r="U4938" t="s">
        <v>3597</v>
      </c>
      <c r="V4938" t="s">
        <v>7785</v>
      </c>
      <c r="W4938" t="s">
        <v>588</v>
      </c>
      <c r="X4938" t="str">
        <f t="shared" si="77"/>
        <v>Funcionamiento</v>
      </c>
      <c r="Y4938" t="s">
        <v>8192</v>
      </c>
    </row>
    <row r="4939" spans="1:25" x14ac:dyDescent="0.2">
      <c r="A4939" t="s">
        <v>3055</v>
      </c>
      <c r="B4939" t="s">
        <v>3307</v>
      </c>
      <c r="C4939" t="s">
        <v>7783</v>
      </c>
      <c r="D4939" t="s">
        <v>583</v>
      </c>
      <c r="E4939" t="s">
        <v>584</v>
      </c>
      <c r="F4939" t="s">
        <v>7773</v>
      </c>
      <c r="G4939" t="s">
        <v>8192</v>
      </c>
      <c r="H4939" t="s">
        <v>175</v>
      </c>
      <c r="I4939" t="s">
        <v>129</v>
      </c>
      <c r="J4939" t="s">
        <v>37</v>
      </c>
      <c r="K4939" t="s">
        <v>586</v>
      </c>
      <c r="L4939" t="s">
        <v>39</v>
      </c>
      <c r="M4939">
        <v>336900</v>
      </c>
      <c r="N4939">
        <v>0</v>
      </c>
      <c r="O4939">
        <v>336900</v>
      </c>
      <c r="P4939">
        <v>0</v>
      </c>
      <c r="Q4939" t="s">
        <v>7784</v>
      </c>
      <c r="R4939" t="s">
        <v>3059</v>
      </c>
      <c r="S4939" t="s">
        <v>3059</v>
      </c>
      <c r="T4939" t="s">
        <v>588</v>
      </c>
      <c r="U4939" t="s">
        <v>3597</v>
      </c>
      <c r="V4939" t="s">
        <v>7785</v>
      </c>
      <c r="W4939" t="s">
        <v>588</v>
      </c>
      <c r="X4939" t="str">
        <f t="shared" si="77"/>
        <v>Funcionamiento</v>
      </c>
      <c r="Y4939" t="s">
        <v>8192</v>
      </c>
    </row>
    <row r="4940" spans="1:25" x14ac:dyDescent="0.2">
      <c r="A4940" t="s">
        <v>3055</v>
      </c>
      <c r="B4940" t="s">
        <v>3307</v>
      </c>
      <c r="C4940" t="s">
        <v>7783</v>
      </c>
      <c r="D4940" t="s">
        <v>583</v>
      </c>
      <c r="E4940" t="s">
        <v>584</v>
      </c>
      <c r="F4940" t="s">
        <v>7773</v>
      </c>
      <c r="G4940" t="s">
        <v>8192</v>
      </c>
      <c r="H4940" t="s">
        <v>176</v>
      </c>
      <c r="I4940" t="s">
        <v>130</v>
      </c>
      <c r="J4940" t="s">
        <v>37</v>
      </c>
      <c r="K4940" t="s">
        <v>586</v>
      </c>
      <c r="L4940" t="s">
        <v>39</v>
      </c>
      <c r="M4940">
        <v>1373300</v>
      </c>
      <c r="N4940">
        <v>0</v>
      </c>
      <c r="O4940">
        <v>1373300</v>
      </c>
      <c r="P4940">
        <v>0</v>
      </c>
      <c r="Q4940" t="s">
        <v>7784</v>
      </c>
      <c r="R4940" t="s">
        <v>3059</v>
      </c>
      <c r="S4940" t="s">
        <v>3059</v>
      </c>
      <c r="T4940" t="s">
        <v>588</v>
      </c>
      <c r="U4940" t="s">
        <v>3597</v>
      </c>
      <c r="V4940" t="s">
        <v>7785</v>
      </c>
      <c r="W4940" t="s">
        <v>588</v>
      </c>
      <c r="X4940" t="str">
        <f t="shared" si="77"/>
        <v>Funcionamiento</v>
      </c>
      <c r="Y4940" t="s">
        <v>8192</v>
      </c>
    </row>
    <row r="4941" spans="1:25" x14ac:dyDescent="0.2">
      <c r="A4941" t="s">
        <v>3055</v>
      </c>
      <c r="B4941" t="s">
        <v>3307</v>
      </c>
      <c r="C4941" t="s">
        <v>7783</v>
      </c>
      <c r="D4941" t="s">
        <v>583</v>
      </c>
      <c r="E4941" t="s">
        <v>584</v>
      </c>
      <c r="F4941" t="s">
        <v>7773</v>
      </c>
      <c r="G4941" t="s">
        <v>8192</v>
      </c>
      <c r="H4941" t="s">
        <v>172</v>
      </c>
      <c r="I4941" t="s">
        <v>126</v>
      </c>
      <c r="J4941" t="s">
        <v>37</v>
      </c>
      <c r="K4941" t="s">
        <v>586</v>
      </c>
      <c r="L4941" t="s">
        <v>39</v>
      </c>
      <c r="M4941">
        <v>4968400</v>
      </c>
      <c r="N4941">
        <v>0</v>
      </c>
      <c r="O4941">
        <v>4968400</v>
      </c>
      <c r="P4941">
        <v>0</v>
      </c>
      <c r="Q4941" t="s">
        <v>7784</v>
      </c>
      <c r="R4941" t="s">
        <v>3059</v>
      </c>
      <c r="S4941" t="s">
        <v>3059</v>
      </c>
      <c r="T4941" t="s">
        <v>588</v>
      </c>
      <c r="U4941" t="s">
        <v>3597</v>
      </c>
      <c r="V4941" t="s">
        <v>7785</v>
      </c>
      <c r="W4941" t="s">
        <v>588</v>
      </c>
      <c r="X4941" t="str">
        <f t="shared" si="77"/>
        <v>Funcionamiento</v>
      </c>
      <c r="Y4941" t="s">
        <v>8192</v>
      </c>
    </row>
    <row r="4942" spans="1:25" x14ac:dyDescent="0.2">
      <c r="A4942" t="s">
        <v>3055</v>
      </c>
      <c r="B4942" t="s">
        <v>3307</v>
      </c>
      <c r="C4942" t="s">
        <v>7783</v>
      </c>
      <c r="D4942" t="s">
        <v>583</v>
      </c>
      <c r="E4942" t="s">
        <v>584</v>
      </c>
      <c r="F4942" t="s">
        <v>7773</v>
      </c>
      <c r="G4942" t="s">
        <v>8192</v>
      </c>
      <c r="H4942" t="s">
        <v>173</v>
      </c>
      <c r="I4942" t="s">
        <v>127</v>
      </c>
      <c r="J4942" t="s">
        <v>37</v>
      </c>
      <c r="K4942" t="s">
        <v>586</v>
      </c>
      <c r="L4942" t="s">
        <v>39</v>
      </c>
      <c r="M4942">
        <v>3519100</v>
      </c>
      <c r="N4942">
        <v>0</v>
      </c>
      <c r="O4942">
        <v>3519100</v>
      </c>
      <c r="P4942">
        <v>0</v>
      </c>
      <c r="Q4942" t="s">
        <v>7784</v>
      </c>
      <c r="R4942" t="s">
        <v>3059</v>
      </c>
      <c r="S4942" t="s">
        <v>3059</v>
      </c>
      <c r="T4942" t="s">
        <v>588</v>
      </c>
      <c r="U4942" t="s">
        <v>3597</v>
      </c>
      <c r="V4942" t="s">
        <v>7785</v>
      </c>
      <c r="W4942" t="s">
        <v>588</v>
      </c>
      <c r="X4942" t="str">
        <f t="shared" si="77"/>
        <v>Funcionamiento</v>
      </c>
      <c r="Y4942" t="s">
        <v>8192</v>
      </c>
    </row>
    <row r="4943" spans="1:25" x14ac:dyDescent="0.2">
      <c r="A4943" t="s">
        <v>3055</v>
      </c>
      <c r="B4943" t="s">
        <v>3307</v>
      </c>
      <c r="C4943" t="s">
        <v>7783</v>
      </c>
      <c r="D4943" t="s">
        <v>583</v>
      </c>
      <c r="E4943" t="s">
        <v>584</v>
      </c>
      <c r="F4943" t="s">
        <v>7773</v>
      </c>
      <c r="G4943" t="s">
        <v>8192</v>
      </c>
      <c r="H4943" t="s">
        <v>174</v>
      </c>
      <c r="I4943" t="s">
        <v>128</v>
      </c>
      <c r="J4943" t="s">
        <v>37</v>
      </c>
      <c r="K4943" t="s">
        <v>586</v>
      </c>
      <c r="L4943" t="s">
        <v>39</v>
      </c>
      <c r="M4943">
        <v>1830200</v>
      </c>
      <c r="N4943">
        <v>0</v>
      </c>
      <c r="O4943">
        <v>1830200</v>
      </c>
      <c r="P4943">
        <v>0</v>
      </c>
      <c r="Q4943" t="s">
        <v>7784</v>
      </c>
      <c r="R4943" t="s">
        <v>3059</v>
      </c>
      <c r="S4943" t="s">
        <v>3059</v>
      </c>
      <c r="T4943" t="s">
        <v>588</v>
      </c>
      <c r="U4943" t="s">
        <v>3597</v>
      </c>
      <c r="V4943" t="s">
        <v>7785</v>
      </c>
      <c r="W4943" t="s">
        <v>588</v>
      </c>
      <c r="X4943" t="str">
        <f t="shared" si="77"/>
        <v>Funcionamiento</v>
      </c>
      <c r="Y4943" t="s">
        <v>8192</v>
      </c>
    </row>
    <row r="4944" spans="1:25" x14ac:dyDescent="0.2">
      <c r="A4944" t="s">
        <v>3059</v>
      </c>
      <c r="B4944" t="s">
        <v>5867</v>
      </c>
      <c r="C4944" t="s">
        <v>7786</v>
      </c>
      <c r="D4944" t="s">
        <v>583</v>
      </c>
      <c r="E4944" t="s">
        <v>584</v>
      </c>
      <c r="F4944" t="s">
        <v>7773</v>
      </c>
      <c r="G4944" t="s">
        <v>8192</v>
      </c>
      <c r="H4944" t="s">
        <v>101</v>
      </c>
      <c r="I4944" t="s">
        <v>142</v>
      </c>
      <c r="J4944" t="s">
        <v>37</v>
      </c>
      <c r="K4944" t="s">
        <v>586</v>
      </c>
      <c r="L4944" t="s">
        <v>39</v>
      </c>
      <c r="M4944">
        <v>4000000</v>
      </c>
      <c r="N4944">
        <v>0</v>
      </c>
      <c r="O4944">
        <v>4000000</v>
      </c>
      <c r="P4944">
        <v>0</v>
      </c>
      <c r="Q4944" t="s">
        <v>2765</v>
      </c>
      <c r="R4944" t="s">
        <v>3065</v>
      </c>
      <c r="S4944" t="s">
        <v>3177</v>
      </c>
      <c r="T4944" t="s">
        <v>3262</v>
      </c>
      <c r="U4944" t="s">
        <v>12093</v>
      </c>
      <c r="V4944" t="s">
        <v>12094</v>
      </c>
      <c r="W4944" t="s">
        <v>588</v>
      </c>
      <c r="X4944" t="str">
        <f t="shared" si="77"/>
        <v>Funcionamiento</v>
      </c>
      <c r="Y4944" t="s">
        <v>8192</v>
      </c>
    </row>
    <row r="4945" spans="1:25" x14ac:dyDescent="0.2">
      <c r="A4945" t="s">
        <v>3068</v>
      </c>
      <c r="B4945" t="s">
        <v>3062</v>
      </c>
      <c r="C4945" t="s">
        <v>7787</v>
      </c>
      <c r="D4945" t="s">
        <v>583</v>
      </c>
      <c r="E4945" t="s">
        <v>584</v>
      </c>
      <c r="F4945" t="s">
        <v>7773</v>
      </c>
      <c r="G4945" t="s">
        <v>8192</v>
      </c>
      <c r="H4945" t="s">
        <v>191</v>
      </c>
      <c r="I4945" t="s">
        <v>146</v>
      </c>
      <c r="J4945" t="s">
        <v>37</v>
      </c>
      <c r="K4945" t="s">
        <v>586</v>
      </c>
      <c r="L4945" t="s">
        <v>39</v>
      </c>
      <c r="M4945">
        <v>258320</v>
      </c>
      <c r="N4945">
        <v>258320</v>
      </c>
      <c r="O4945">
        <v>516640</v>
      </c>
      <c r="P4945">
        <v>0</v>
      </c>
      <c r="Q4945" t="s">
        <v>2354</v>
      </c>
      <c r="R4945" t="s">
        <v>3072</v>
      </c>
      <c r="S4945" t="s">
        <v>3088</v>
      </c>
      <c r="T4945" t="s">
        <v>3071</v>
      </c>
      <c r="U4945" t="s">
        <v>3624</v>
      </c>
      <c r="V4945" t="s">
        <v>7788</v>
      </c>
      <c r="W4945" t="s">
        <v>588</v>
      </c>
      <c r="X4945" t="str">
        <f t="shared" si="77"/>
        <v>Funcionamiento</v>
      </c>
      <c r="Y4945" t="s">
        <v>8192</v>
      </c>
    </row>
    <row r="4946" spans="1:25" x14ac:dyDescent="0.2">
      <c r="A4946" t="s">
        <v>3068</v>
      </c>
      <c r="B4946" t="s">
        <v>3062</v>
      </c>
      <c r="C4946" t="s">
        <v>7787</v>
      </c>
      <c r="D4946" t="s">
        <v>583</v>
      </c>
      <c r="E4946" t="s">
        <v>584</v>
      </c>
      <c r="F4946" t="s">
        <v>7773</v>
      </c>
      <c r="G4946" t="s">
        <v>8192</v>
      </c>
      <c r="H4946" t="s">
        <v>185</v>
      </c>
      <c r="I4946" t="s">
        <v>139</v>
      </c>
      <c r="J4946" t="s">
        <v>37</v>
      </c>
      <c r="K4946" t="s">
        <v>586</v>
      </c>
      <c r="L4946" t="s">
        <v>39</v>
      </c>
      <c r="M4946">
        <v>78400</v>
      </c>
      <c r="N4946">
        <v>0</v>
      </c>
      <c r="O4946">
        <v>78400</v>
      </c>
      <c r="P4946">
        <v>0</v>
      </c>
      <c r="Q4946" t="s">
        <v>2354</v>
      </c>
      <c r="R4946" t="s">
        <v>3072</v>
      </c>
      <c r="S4946" t="s">
        <v>3088</v>
      </c>
      <c r="T4946" t="s">
        <v>3071</v>
      </c>
      <c r="U4946" t="s">
        <v>3624</v>
      </c>
      <c r="V4946" t="s">
        <v>7788</v>
      </c>
      <c r="W4946" t="s">
        <v>588</v>
      </c>
      <c r="X4946" t="str">
        <f t="shared" si="77"/>
        <v>Funcionamiento</v>
      </c>
      <c r="Y4946" t="s">
        <v>8192</v>
      </c>
    </row>
    <row r="4947" spans="1:25" x14ac:dyDescent="0.2">
      <c r="A4947" t="s">
        <v>3065</v>
      </c>
      <c r="B4947" t="s">
        <v>3481</v>
      </c>
      <c r="C4947" t="s">
        <v>7789</v>
      </c>
      <c r="D4947" t="s">
        <v>583</v>
      </c>
      <c r="E4947" t="s">
        <v>584</v>
      </c>
      <c r="F4947" t="s">
        <v>7773</v>
      </c>
      <c r="G4947" t="s">
        <v>8192</v>
      </c>
      <c r="H4947" t="s">
        <v>181</v>
      </c>
      <c r="I4947" t="s">
        <v>135</v>
      </c>
      <c r="J4947" t="s">
        <v>37</v>
      </c>
      <c r="K4947" t="s">
        <v>586</v>
      </c>
      <c r="L4947" t="s">
        <v>39</v>
      </c>
      <c r="M4947">
        <v>2240265</v>
      </c>
      <c r="N4947">
        <v>0</v>
      </c>
      <c r="O4947">
        <v>2240265</v>
      </c>
      <c r="P4947">
        <v>0</v>
      </c>
      <c r="Q4947" t="s">
        <v>2766</v>
      </c>
      <c r="R4947" t="s">
        <v>3064</v>
      </c>
      <c r="S4947" t="s">
        <v>3082</v>
      </c>
      <c r="T4947" t="s">
        <v>588</v>
      </c>
      <c r="U4947" t="s">
        <v>5182</v>
      </c>
      <c r="V4947" t="s">
        <v>7790</v>
      </c>
      <c r="W4947" t="s">
        <v>3034</v>
      </c>
      <c r="X4947" t="str">
        <f t="shared" si="77"/>
        <v>Funcionamiento</v>
      </c>
      <c r="Y4947" t="s">
        <v>8192</v>
      </c>
    </row>
    <row r="4948" spans="1:25" x14ac:dyDescent="0.2">
      <c r="A4948" t="s">
        <v>3065</v>
      </c>
      <c r="B4948" t="s">
        <v>3481</v>
      </c>
      <c r="C4948" t="s">
        <v>7789</v>
      </c>
      <c r="D4948" t="s">
        <v>583</v>
      </c>
      <c r="E4948" t="s">
        <v>584</v>
      </c>
      <c r="F4948" t="s">
        <v>7773</v>
      </c>
      <c r="G4948" t="s">
        <v>8192</v>
      </c>
      <c r="H4948" t="s">
        <v>192</v>
      </c>
      <c r="I4948" t="s">
        <v>147</v>
      </c>
      <c r="J4948" t="s">
        <v>37</v>
      </c>
      <c r="K4948" t="s">
        <v>586</v>
      </c>
      <c r="L4948" t="s">
        <v>39</v>
      </c>
      <c r="M4948">
        <v>125438</v>
      </c>
      <c r="N4948">
        <v>-87780</v>
      </c>
      <c r="O4948">
        <v>37658</v>
      </c>
      <c r="P4948">
        <v>0</v>
      </c>
      <c r="Q4948" t="s">
        <v>2766</v>
      </c>
      <c r="R4948" t="s">
        <v>3064</v>
      </c>
      <c r="S4948" t="s">
        <v>3082</v>
      </c>
      <c r="T4948" t="s">
        <v>588</v>
      </c>
      <c r="U4948" t="s">
        <v>5182</v>
      </c>
      <c r="V4948" t="s">
        <v>7790</v>
      </c>
      <c r="W4948" t="s">
        <v>3034</v>
      </c>
      <c r="X4948" t="str">
        <f t="shared" si="77"/>
        <v>Funcionamiento</v>
      </c>
      <c r="Y4948" t="s">
        <v>8192</v>
      </c>
    </row>
    <row r="4949" spans="1:25" x14ac:dyDescent="0.2">
      <c r="A4949" t="s">
        <v>3065</v>
      </c>
      <c r="B4949" t="s">
        <v>3481</v>
      </c>
      <c r="C4949" t="s">
        <v>7789</v>
      </c>
      <c r="D4949" t="s">
        <v>583</v>
      </c>
      <c r="E4949" t="s">
        <v>584</v>
      </c>
      <c r="F4949" t="s">
        <v>7773</v>
      </c>
      <c r="G4949" t="s">
        <v>8192</v>
      </c>
      <c r="H4949" t="s">
        <v>166</v>
      </c>
      <c r="I4949" t="s">
        <v>120</v>
      </c>
      <c r="J4949" t="s">
        <v>37</v>
      </c>
      <c r="K4949" t="s">
        <v>586</v>
      </c>
      <c r="L4949" t="s">
        <v>39</v>
      </c>
      <c r="M4949">
        <v>668602</v>
      </c>
      <c r="N4949">
        <v>0</v>
      </c>
      <c r="O4949">
        <v>668602</v>
      </c>
      <c r="P4949">
        <v>0</v>
      </c>
      <c r="Q4949" t="s">
        <v>2766</v>
      </c>
      <c r="R4949" t="s">
        <v>3064</v>
      </c>
      <c r="S4949" t="s">
        <v>3082</v>
      </c>
      <c r="T4949" t="s">
        <v>588</v>
      </c>
      <c r="U4949" t="s">
        <v>5182</v>
      </c>
      <c r="V4949" t="s">
        <v>7790</v>
      </c>
      <c r="W4949" t="s">
        <v>3034</v>
      </c>
      <c r="X4949" t="str">
        <f t="shared" si="77"/>
        <v>Funcionamiento</v>
      </c>
      <c r="Y4949" t="s">
        <v>8192</v>
      </c>
    </row>
    <row r="4950" spans="1:25" x14ac:dyDescent="0.2">
      <c r="A4950" t="s">
        <v>3065</v>
      </c>
      <c r="B4950" t="s">
        <v>3481</v>
      </c>
      <c r="C4950" t="s">
        <v>7789</v>
      </c>
      <c r="D4950" t="s">
        <v>583</v>
      </c>
      <c r="E4950" t="s">
        <v>584</v>
      </c>
      <c r="F4950" t="s">
        <v>7773</v>
      </c>
      <c r="G4950" t="s">
        <v>8192</v>
      </c>
      <c r="H4950" t="s">
        <v>164</v>
      </c>
      <c r="I4950" t="s">
        <v>118</v>
      </c>
      <c r="J4950" t="s">
        <v>37</v>
      </c>
      <c r="K4950" t="s">
        <v>586</v>
      </c>
      <c r="L4950" t="s">
        <v>39</v>
      </c>
      <c r="M4950">
        <v>36378778</v>
      </c>
      <c r="N4950">
        <v>0</v>
      </c>
      <c r="O4950">
        <v>36378778</v>
      </c>
      <c r="P4950">
        <v>0</v>
      </c>
      <c r="Q4950" t="s">
        <v>2766</v>
      </c>
      <c r="R4950" t="s">
        <v>3064</v>
      </c>
      <c r="S4950" t="s">
        <v>3082</v>
      </c>
      <c r="T4950" t="s">
        <v>588</v>
      </c>
      <c r="U4950" t="s">
        <v>5182</v>
      </c>
      <c r="V4950" t="s">
        <v>7790</v>
      </c>
      <c r="W4950" t="s">
        <v>3034</v>
      </c>
      <c r="X4950" t="str">
        <f t="shared" si="77"/>
        <v>Funcionamiento</v>
      </c>
      <c r="Y4950" t="s">
        <v>8192</v>
      </c>
    </row>
    <row r="4951" spans="1:25" x14ac:dyDescent="0.2">
      <c r="A4951" t="s">
        <v>3065</v>
      </c>
      <c r="B4951" t="s">
        <v>3481</v>
      </c>
      <c r="C4951" t="s">
        <v>7789</v>
      </c>
      <c r="D4951" t="s">
        <v>583</v>
      </c>
      <c r="E4951" t="s">
        <v>584</v>
      </c>
      <c r="F4951" t="s">
        <v>7773</v>
      </c>
      <c r="G4951" t="s">
        <v>8192</v>
      </c>
      <c r="H4951" t="s">
        <v>167</v>
      </c>
      <c r="I4951" t="s">
        <v>3051</v>
      </c>
      <c r="J4951" t="s">
        <v>37</v>
      </c>
      <c r="K4951" t="s">
        <v>586</v>
      </c>
      <c r="L4951" t="s">
        <v>39</v>
      </c>
      <c r="M4951">
        <v>887973</v>
      </c>
      <c r="N4951">
        <v>0</v>
      </c>
      <c r="O4951">
        <v>887973</v>
      </c>
      <c r="P4951">
        <v>0</v>
      </c>
      <c r="Q4951" t="s">
        <v>2766</v>
      </c>
      <c r="R4951" t="s">
        <v>3064</v>
      </c>
      <c r="S4951" t="s">
        <v>3082</v>
      </c>
      <c r="T4951" t="s">
        <v>588</v>
      </c>
      <c r="U4951" t="s">
        <v>5182</v>
      </c>
      <c r="V4951" t="s">
        <v>7790</v>
      </c>
      <c r="W4951" t="s">
        <v>3034</v>
      </c>
      <c r="X4951" t="str">
        <f t="shared" si="77"/>
        <v>Funcionamiento</v>
      </c>
      <c r="Y4951" t="s">
        <v>8192</v>
      </c>
    </row>
    <row r="4952" spans="1:25" x14ac:dyDescent="0.2">
      <c r="A4952" t="s">
        <v>3072</v>
      </c>
      <c r="B4952" t="s">
        <v>3080</v>
      </c>
      <c r="C4952" t="s">
        <v>7791</v>
      </c>
      <c r="D4952" t="s">
        <v>583</v>
      </c>
      <c r="E4952" t="s">
        <v>584</v>
      </c>
      <c r="F4952" t="s">
        <v>7773</v>
      </c>
      <c r="G4952" t="s">
        <v>8192</v>
      </c>
      <c r="H4952" t="s">
        <v>172</v>
      </c>
      <c r="I4952" t="s">
        <v>126</v>
      </c>
      <c r="J4952" t="s">
        <v>37</v>
      </c>
      <c r="K4952" t="s">
        <v>586</v>
      </c>
      <c r="L4952" t="s">
        <v>39</v>
      </c>
      <c r="M4952">
        <v>4617200</v>
      </c>
      <c r="N4952">
        <v>0</v>
      </c>
      <c r="O4952">
        <v>4617200</v>
      </c>
      <c r="P4952">
        <v>0</v>
      </c>
      <c r="Q4952" t="s">
        <v>7792</v>
      </c>
      <c r="R4952" t="s">
        <v>3071</v>
      </c>
      <c r="S4952" t="s">
        <v>3102</v>
      </c>
      <c r="T4952" t="s">
        <v>588</v>
      </c>
      <c r="U4952" t="s">
        <v>7793</v>
      </c>
      <c r="V4952" t="s">
        <v>7794</v>
      </c>
      <c r="W4952" t="s">
        <v>588</v>
      </c>
      <c r="X4952" t="str">
        <f t="shared" si="77"/>
        <v>Funcionamiento</v>
      </c>
      <c r="Y4952" t="s">
        <v>8192</v>
      </c>
    </row>
    <row r="4953" spans="1:25" x14ac:dyDescent="0.2">
      <c r="A4953" t="s">
        <v>3072</v>
      </c>
      <c r="B4953" t="s">
        <v>3080</v>
      </c>
      <c r="C4953" t="s">
        <v>7791</v>
      </c>
      <c r="D4953" t="s">
        <v>583</v>
      </c>
      <c r="E4953" t="s">
        <v>584</v>
      </c>
      <c r="F4953" t="s">
        <v>7773</v>
      </c>
      <c r="G4953" t="s">
        <v>8192</v>
      </c>
      <c r="H4953" t="s">
        <v>173</v>
      </c>
      <c r="I4953" t="s">
        <v>127</v>
      </c>
      <c r="J4953" t="s">
        <v>37</v>
      </c>
      <c r="K4953" t="s">
        <v>586</v>
      </c>
      <c r="L4953" t="s">
        <v>39</v>
      </c>
      <c r="M4953">
        <v>3270600</v>
      </c>
      <c r="N4953">
        <v>0</v>
      </c>
      <c r="O4953">
        <v>3270600</v>
      </c>
      <c r="P4953">
        <v>0</v>
      </c>
      <c r="Q4953" t="s">
        <v>7792</v>
      </c>
      <c r="R4953" t="s">
        <v>3071</v>
      </c>
      <c r="S4953" t="s">
        <v>3102</v>
      </c>
      <c r="T4953" t="s">
        <v>588</v>
      </c>
      <c r="U4953" t="s">
        <v>7793</v>
      </c>
      <c r="V4953" t="s">
        <v>7794</v>
      </c>
      <c r="W4953" t="s">
        <v>588</v>
      </c>
      <c r="X4953" t="str">
        <f t="shared" si="77"/>
        <v>Funcionamiento</v>
      </c>
      <c r="Y4953" t="s">
        <v>8192</v>
      </c>
    </row>
    <row r="4954" spans="1:25" x14ac:dyDescent="0.2">
      <c r="A4954" t="s">
        <v>3072</v>
      </c>
      <c r="B4954" t="s">
        <v>3080</v>
      </c>
      <c r="C4954" t="s">
        <v>7791</v>
      </c>
      <c r="D4954" t="s">
        <v>583</v>
      </c>
      <c r="E4954" t="s">
        <v>584</v>
      </c>
      <c r="F4954" t="s">
        <v>7773</v>
      </c>
      <c r="G4954" t="s">
        <v>8192</v>
      </c>
      <c r="H4954" t="s">
        <v>175</v>
      </c>
      <c r="I4954" t="s">
        <v>129</v>
      </c>
      <c r="J4954" t="s">
        <v>37</v>
      </c>
      <c r="K4954" t="s">
        <v>586</v>
      </c>
      <c r="L4954" t="s">
        <v>39</v>
      </c>
      <c r="M4954">
        <v>395900</v>
      </c>
      <c r="N4954">
        <v>0</v>
      </c>
      <c r="O4954">
        <v>395900</v>
      </c>
      <c r="P4954">
        <v>0</v>
      </c>
      <c r="Q4954" t="s">
        <v>7792</v>
      </c>
      <c r="R4954" t="s">
        <v>3071</v>
      </c>
      <c r="S4954" t="s">
        <v>3102</v>
      </c>
      <c r="T4954" t="s">
        <v>588</v>
      </c>
      <c r="U4954" t="s">
        <v>7793</v>
      </c>
      <c r="V4954" t="s">
        <v>7794</v>
      </c>
      <c r="W4954" t="s">
        <v>588</v>
      </c>
      <c r="X4954" t="str">
        <f t="shared" si="77"/>
        <v>Funcionamiento</v>
      </c>
      <c r="Y4954" t="s">
        <v>8192</v>
      </c>
    </row>
    <row r="4955" spans="1:25" x14ac:dyDescent="0.2">
      <c r="A4955" t="s">
        <v>3072</v>
      </c>
      <c r="B4955" t="s">
        <v>3080</v>
      </c>
      <c r="C4955" t="s">
        <v>7791</v>
      </c>
      <c r="D4955" t="s">
        <v>583</v>
      </c>
      <c r="E4955" t="s">
        <v>584</v>
      </c>
      <c r="F4955" t="s">
        <v>7773</v>
      </c>
      <c r="G4955" t="s">
        <v>8192</v>
      </c>
      <c r="H4955" t="s">
        <v>174</v>
      </c>
      <c r="I4955" t="s">
        <v>128</v>
      </c>
      <c r="J4955" t="s">
        <v>37</v>
      </c>
      <c r="K4955" t="s">
        <v>586</v>
      </c>
      <c r="L4955" t="s">
        <v>39</v>
      </c>
      <c r="M4955">
        <v>1597400</v>
      </c>
      <c r="N4955">
        <v>0</v>
      </c>
      <c r="O4955">
        <v>1597400</v>
      </c>
      <c r="P4955">
        <v>0</v>
      </c>
      <c r="Q4955" t="s">
        <v>7792</v>
      </c>
      <c r="R4955" t="s">
        <v>3071</v>
      </c>
      <c r="S4955" t="s">
        <v>3102</v>
      </c>
      <c r="T4955" t="s">
        <v>588</v>
      </c>
      <c r="U4955" t="s">
        <v>7793</v>
      </c>
      <c r="V4955" t="s">
        <v>7794</v>
      </c>
      <c r="W4955" t="s">
        <v>588</v>
      </c>
      <c r="X4955" t="str">
        <f t="shared" si="77"/>
        <v>Funcionamiento</v>
      </c>
      <c r="Y4955" t="s">
        <v>8192</v>
      </c>
    </row>
    <row r="4956" spans="1:25" x14ac:dyDescent="0.2">
      <c r="A4956" t="s">
        <v>3072</v>
      </c>
      <c r="B4956" t="s">
        <v>3080</v>
      </c>
      <c r="C4956" t="s">
        <v>7791</v>
      </c>
      <c r="D4956" t="s">
        <v>583</v>
      </c>
      <c r="E4956" t="s">
        <v>584</v>
      </c>
      <c r="F4956" t="s">
        <v>7773</v>
      </c>
      <c r="G4956" t="s">
        <v>8192</v>
      </c>
      <c r="H4956" t="s">
        <v>176</v>
      </c>
      <c r="I4956" t="s">
        <v>130</v>
      </c>
      <c r="J4956" t="s">
        <v>37</v>
      </c>
      <c r="K4956" t="s">
        <v>586</v>
      </c>
      <c r="L4956" t="s">
        <v>39</v>
      </c>
      <c r="M4956">
        <v>1198600</v>
      </c>
      <c r="N4956">
        <v>0</v>
      </c>
      <c r="O4956">
        <v>1198600</v>
      </c>
      <c r="P4956">
        <v>0</v>
      </c>
      <c r="Q4956" t="s">
        <v>7792</v>
      </c>
      <c r="R4956" t="s">
        <v>3071</v>
      </c>
      <c r="S4956" t="s">
        <v>3102</v>
      </c>
      <c r="T4956" t="s">
        <v>588</v>
      </c>
      <c r="U4956" t="s">
        <v>7793</v>
      </c>
      <c r="V4956" t="s">
        <v>7794</v>
      </c>
      <c r="W4956" t="s">
        <v>588</v>
      </c>
      <c r="X4956" t="str">
        <f t="shared" si="77"/>
        <v>Funcionamiento</v>
      </c>
      <c r="Y4956" t="s">
        <v>8192</v>
      </c>
    </row>
    <row r="4957" spans="1:25" x14ac:dyDescent="0.2">
      <c r="A4957" t="s">
        <v>3072</v>
      </c>
      <c r="B4957" t="s">
        <v>3080</v>
      </c>
      <c r="C4957" t="s">
        <v>7791</v>
      </c>
      <c r="D4957" t="s">
        <v>583</v>
      </c>
      <c r="E4957" t="s">
        <v>584</v>
      </c>
      <c r="F4957" t="s">
        <v>7773</v>
      </c>
      <c r="G4957" t="s">
        <v>8192</v>
      </c>
      <c r="H4957" t="s">
        <v>177</v>
      </c>
      <c r="I4957" t="s">
        <v>131</v>
      </c>
      <c r="J4957" t="s">
        <v>37</v>
      </c>
      <c r="K4957" t="s">
        <v>586</v>
      </c>
      <c r="L4957" t="s">
        <v>39</v>
      </c>
      <c r="M4957">
        <v>799100</v>
      </c>
      <c r="N4957">
        <v>0</v>
      </c>
      <c r="O4957">
        <v>799100</v>
      </c>
      <c r="P4957">
        <v>0</v>
      </c>
      <c r="Q4957" t="s">
        <v>7792</v>
      </c>
      <c r="R4957" t="s">
        <v>3071</v>
      </c>
      <c r="S4957" t="s">
        <v>3102</v>
      </c>
      <c r="T4957" t="s">
        <v>588</v>
      </c>
      <c r="U4957" t="s">
        <v>7793</v>
      </c>
      <c r="V4957" t="s">
        <v>7794</v>
      </c>
      <c r="W4957" t="s">
        <v>588</v>
      </c>
      <c r="X4957" t="str">
        <f t="shared" si="77"/>
        <v>Funcionamiento</v>
      </c>
      <c r="Y4957" t="s">
        <v>8192</v>
      </c>
    </row>
    <row r="4958" spans="1:25" x14ac:dyDescent="0.2">
      <c r="A4958" t="s">
        <v>3064</v>
      </c>
      <c r="B4958" t="s">
        <v>3080</v>
      </c>
      <c r="C4958" t="s">
        <v>7795</v>
      </c>
      <c r="D4958" t="s">
        <v>583</v>
      </c>
      <c r="E4958" t="s">
        <v>584</v>
      </c>
      <c r="F4958" t="s">
        <v>7773</v>
      </c>
      <c r="G4958" t="s">
        <v>8192</v>
      </c>
      <c r="H4958" t="s">
        <v>194</v>
      </c>
      <c r="I4958" t="s">
        <v>149</v>
      </c>
      <c r="J4958" t="s">
        <v>37</v>
      </c>
      <c r="K4958" t="s">
        <v>586</v>
      </c>
      <c r="L4958" t="s">
        <v>39</v>
      </c>
      <c r="M4958">
        <v>6159590</v>
      </c>
      <c r="N4958">
        <v>166475</v>
      </c>
      <c r="O4958">
        <v>6326065</v>
      </c>
      <c r="P4958">
        <v>0</v>
      </c>
      <c r="Q4958" t="s">
        <v>2767</v>
      </c>
      <c r="R4958" t="s">
        <v>3091</v>
      </c>
      <c r="S4958" t="s">
        <v>3091</v>
      </c>
      <c r="T4958" t="s">
        <v>3110</v>
      </c>
      <c r="U4958" t="s">
        <v>5142</v>
      </c>
      <c r="V4958" t="s">
        <v>7796</v>
      </c>
      <c r="W4958" t="s">
        <v>588</v>
      </c>
      <c r="X4958" t="str">
        <f t="shared" si="77"/>
        <v>Funcionamiento</v>
      </c>
      <c r="Y4958" t="s">
        <v>8192</v>
      </c>
    </row>
    <row r="4959" spans="1:25" x14ac:dyDescent="0.2">
      <c r="A4959" t="s">
        <v>3071</v>
      </c>
      <c r="B4959" t="s">
        <v>3752</v>
      </c>
      <c r="C4959" t="s">
        <v>7797</v>
      </c>
      <c r="D4959" t="s">
        <v>583</v>
      </c>
      <c r="E4959" t="s">
        <v>584</v>
      </c>
      <c r="F4959" t="s">
        <v>7773</v>
      </c>
      <c r="G4959" t="s">
        <v>8192</v>
      </c>
      <c r="H4959" t="s">
        <v>173</v>
      </c>
      <c r="I4959" t="s">
        <v>127</v>
      </c>
      <c r="J4959" t="s">
        <v>37</v>
      </c>
      <c r="K4959" t="s">
        <v>586</v>
      </c>
      <c r="L4959" t="s">
        <v>39</v>
      </c>
      <c r="M4959">
        <v>284100</v>
      </c>
      <c r="N4959">
        <v>0</v>
      </c>
      <c r="O4959">
        <v>284100</v>
      </c>
      <c r="P4959">
        <v>0</v>
      </c>
      <c r="Q4959" t="s">
        <v>7798</v>
      </c>
      <c r="R4959" t="s">
        <v>3082</v>
      </c>
      <c r="S4959" t="s">
        <v>3097</v>
      </c>
      <c r="T4959" t="s">
        <v>588</v>
      </c>
      <c r="U4959" t="s">
        <v>3532</v>
      </c>
      <c r="V4959" t="s">
        <v>7799</v>
      </c>
      <c r="W4959" t="s">
        <v>588</v>
      </c>
      <c r="X4959" t="str">
        <f t="shared" si="77"/>
        <v>Funcionamiento</v>
      </c>
      <c r="Y4959" t="s">
        <v>8192</v>
      </c>
    </row>
    <row r="4960" spans="1:25" x14ac:dyDescent="0.2">
      <c r="A4960" t="s">
        <v>3088</v>
      </c>
      <c r="B4960" t="s">
        <v>3998</v>
      </c>
      <c r="C4960" t="s">
        <v>7800</v>
      </c>
      <c r="D4960" t="s">
        <v>583</v>
      </c>
      <c r="E4960" t="s">
        <v>584</v>
      </c>
      <c r="F4960" t="s">
        <v>3087</v>
      </c>
      <c r="G4960" t="s">
        <v>8192</v>
      </c>
      <c r="H4960" t="s">
        <v>197</v>
      </c>
      <c r="I4960" t="s">
        <v>155</v>
      </c>
      <c r="J4960" t="s">
        <v>37</v>
      </c>
      <c r="K4960" t="s">
        <v>709</v>
      </c>
      <c r="L4960" t="s">
        <v>39</v>
      </c>
      <c r="M4960">
        <v>7404302</v>
      </c>
      <c r="N4960">
        <v>-5071086</v>
      </c>
      <c r="O4960">
        <v>2333216</v>
      </c>
      <c r="P4960">
        <v>738072</v>
      </c>
      <c r="Q4960" t="s">
        <v>7801</v>
      </c>
      <c r="R4960" t="s">
        <v>3103</v>
      </c>
      <c r="S4960" t="s">
        <v>10191</v>
      </c>
      <c r="T4960" t="s">
        <v>10192</v>
      </c>
      <c r="U4960" t="s">
        <v>10193</v>
      </c>
      <c r="V4960" t="s">
        <v>10194</v>
      </c>
      <c r="W4960" t="s">
        <v>588</v>
      </c>
      <c r="X4960" t="str">
        <f t="shared" si="77"/>
        <v>Inversión</v>
      </c>
      <c r="Y4960" t="s">
        <v>626</v>
      </c>
    </row>
    <row r="4961" spans="1:25" x14ac:dyDescent="0.2">
      <c r="A4961" t="s">
        <v>3091</v>
      </c>
      <c r="B4961" t="s">
        <v>3998</v>
      </c>
      <c r="C4961" t="s">
        <v>7802</v>
      </c>
      <c r="D4961" t="s">
        <v>583</v>
      </c>
      <c r="E4961" t="s">
        <v>584</v>
      </c>
      <c r="F4961" t="s">
        <v>3087</v>
      </c>
      <c r="G4961" t="s">
        <v>8192</v>
      </c>
      <c r="H4961" t="s">
        <v>197</v>
      </c>
      <c r="I4961" t="s">
        <v>155</v>
      </c>
      <c r="J4961" t="s">
        <v>37</v>
      </c>
      <c r="K4961" t="s">
        <v>586</v>
      </c>
      <c r="L4961" t="s">
        <v>39</v>
      </c>
      <c r="M4961">
        <v>128027550</v>
      </c>
      <c r="N4961">
        <v>0</v>
      </c>
      <c r="O4961">
        <v>128027550</v>
      </c>
      <c r="P4961">
        <v>30272</v>
      </c>
      <c r="Q4961" t="s">
        <v>7803</v>
      </c>
      <c r="R4961" t="s">
        <v>3114</v>
      </c>
      <c r="S4961" t="s">
        <v>7804</v>
      </c>
      <c r="T4961" t="s">
        <v>7805</v>
      </c>
      <c r="U4961" t="s">
        <v>12095</v>
      </c>
      <c r="V4961" t="s">
        <v>12096</v>
      </c>
      <c r="W4961" t="s">
        <v>588</v>
      </c>
      <c r="X4961" t="str">
        <f t="shared" si="77"/>
        <v>Inversión</v>
      </c>
      <c r="Y4961" t="s">
        <v>626</v>
      </c>
    </row>
    <row r="4962" spans="1:25" x14ac:dyDescent="0.2">
      <c r="A4962" t="s">
        <v>3091</v>
      </c>
      <c r="B4962" t="s">
        <v>3998</v>
      </c>
      <c r="C4962" t="s">
        <v>7802</v>
      </c>
      <c r="D4962" t="s">
        <v>583</v>
      </c>
      <c r="E4962" t="s">
        <v>584</v>
      </c>
      <c r="F4962" t="s">
        <v>3087</v>
      </c>
      <c r="G4962" t="s">
        <v>8192</v>
      </c>
      <c r="H4962" t="s">
        <v>197</v>
      </c>
      <c r="I4962" t="s">
        <v>155</v>
      </c>
      <c r="J4962" t="s">
        <v>37</v>
      </c>
      <c r="K4962" t="s">
        <v>709</v>
      </c>
      <c r="L4962" t="s">
        <v>39</v>
      </c>
      <c r="M4962">
        <v>0</v>
      </c>
      <c r="N4962">
        <v>7071086</v>
      </c>
      <c r="O4962">
        <v>7071086</v>
      </c>
      <c r="P4962">
        <v>0</v>
      </c>
      <c r="Q4962" t="s">
        <v>7803</v>
      </c>
      <c r="R4962" t="s">
        <v>3114</v>
      </c>
      <c r="S4962" t="s">
        <v>7804</v>
      </c>
      <c r="T4962" t="s">
        <v>7805</v>
      </c>
      <c r="U4962" t="s">
        <v>12095</v>
      </c>
      <c r="V4962" t="s">
        <v>12096</v>
      </c>
      <c r="W4962" t="s">
        <v>588</v>
      </c>
      <c r="X4962" t="str">
        <f t="shared" si="77"/>
        <v>Inversión</v>
      </c>
      <c r="Y4962" t="s">
        <v>626</v>
      </c>
    </row>
    <row r="4963" spans="1:25" x14ac:dyDescent="0.2">
      <c r="A4963" t="s">
        <v>3082</v>
      </c>
      <c r="B4963" t="s">
        <v>3998</v>
      </c>
      <c r="C4963" t="s">
        <v>7806</v>
      </c>
      <c r="D4963" t="s">
        <v>583</v>
      </c>
      <c r="E4963" t="s">
        <v>584</v>
      </c>
      <c r="F4963" t="s">
        <v>3087</v>
      </c>
      <c r="G4963" t="s">
        <v>8192</v>
      </c>
      <c r="H4963" t="s">
        <v>197</v>
      </c>
      <c r="I4963" t="s">
        <v>155</v>
      </c>
      <c r="J4963" t="s">
        <v>37</v>
      </c>
      <c r="K4963" t="s">
        <v>709</v>
      </c>
      <c r="L4963" t="s">
        <v>39</v>
      </c>
      <c r="M4963">
        <v>29500000</v>
      </c>
      <c r="N4963">
        <v>-2000000</v>
      </c>
      <c r="O4963">
        <v>27500000</v>
      </c>
      <c r="P4963">
        <v>0</v>
      </c>
      <c r="Q4963" t="s">
        <v>7807</v>
      </c>
      <c r="R4963" t="s">
        <v>3102</v>
      </c>
      <c r="S4963" t="s">
        <v>3171</v>
      </c>
      <c r="T4963" t="s">
        <v>3171</v>
      </c>
      <c r="U4963" t="s">
        <v>8700</v>
      </c>
      <c r="V4963" t="s">
        <v>8701</v>
      </c>
      <c r="W4963" t="s">
        <v>588</v>
      </c>
      <c r="X4963" t="str">
        <f t="shared" si="77"/>
        <v>Inversión</v>
      </c>
      <c r="Y4963" t="s">
        <v>626</v>
      </c>
    </row>
    <row r="4964" spans="1:25" x14ac:dyDescent="0.2">
      <c r="A4964" t="s">
        <v>3102</v>
      </c>
      <c r="B4964" t="s">
        <v>3508</v>
      </c>
      <c r="C4964" t="s">
        <v>7808</v>
      </c>
      <c r="D4964" t="s">
        <v>583</v>
      </c>
      <c r="E4964" t="s">
        <v>584</v>
      </c>
      <c r="F4964" t="s">
        <v>7773</v>
      </c>
      <c r="G4964" t="s">
        <v>8192</v>
      </c>
      <c r="H4964" t="s">
        <v>164</v>
      </c>
      <c r="I4964" t="s">
        <v>118</v>
      </c>
      <c r="J4964" t="s">
        <v>37</v>
      </c>
      <c r="K4964" t="s">
        <v>586</v>
      </c>
      <c r="L4964" t="s">
        <v>39</v>
      </c>
      <c r="M4964">
        <v>41959100</v>
      </c>
      <c r="N4964">
        <v>0</v>
      </c>
      <c r="O4964">
        <v>41959100</v>
      </c>
      <c r="P4964">
        <v>0</v>
      </c>
      <c r="Q4964" t="s">
        <v>2768</v>
      </c>
      <c r="R4964" t="s">
        <v>3122</v>
      </c>
      <c r="S4964" t="s">
        <v>4446</v>
      </c>
      <c r="T4964" t="s">
        <v>588</v>
      </c>
      <c r="U4964" t="s">
        <v>7809</v>
      </c>
      <c r="V4964" t="s">
        <v>7810</v>
      </c>
      <c r="W4964" t="s">
        <v>588</v>
      </c>
      <c r="X4964" t="str">
        <f t="shared" si="77"/>
        <v>Funcionamiento</v>
      </c>
      <c r="Y4964" t="s">
        <v>8192</v>
      </c>
    </row>
    <row r="4965" spans="1:25" x14ac:dyDescent="0.2">
      <c r="A4965" t="s">
        <v>3102</v>
      </c>
      <c r="B4965" t="s">
        <v>3508</v>
      </c>
      <c r="C4965" t="s">
        <v>7808</v>
      </c>
      <c r="D4965" t="s">
        <v>583</v>
      </c>
      <c r="E4965" t="s">
        <v>584</v>
      </c>
      <c r="F4965" t="s">
        <v>7773</v>
      </c>
      <c r="G4965" t="s">
        <v>8192</v>
      </c>
      <c r="H4965" t="s">
        <v>166</v>
      </c>
      <c r="I4965" t="s">
        <v>120</v>
      </c>
      <c r="J4965" t="s">
        <v>37</v>
      </c>
      <c r="K4965" t="s">
        <v>586</v>
      </c>
      <c r="L4965" t="s">
        <v>39</v>
      </c>
      <c r="M4965">
        <v>767937</v>
      </c>
      <c r="N4965">
        <v>0</v>
      </c>
      <c r="O4965">
        <v>767937</v>
      </c>
      <c r="P4965">
        <v>0</v>
      </c>
      <c r="Q4965" t="s">
        <v>2768</v>
      </c>
      <c r="R4965" t="s">
        <v>3122</v>
      </c>
      <c r="S4965" t="s">
        <v>4446</v>
      </c>
      <c r="T4965" t="s">
        <v>588</v>
      </c>
      <c r="U4965" t="s">
        <v>7809</v>
      </c>
      <c r="V4965" t="s">
        <v>7810</v>
      </c>
      <c r="W4965" t="s">
        <v>588</v>
      </c>
      <c r="X4965" t="str">
        <f t="shared" si="77"/>
        <v>Funcionamiento</v>
      </c>
      <c r="Y4965" t="s">
        <v>8192</v>
      </c>
    </row>
    <row r="4966" spans="1:25" x14ac:dyDescent="0.2">
      <c r="A4966" t="s">
        <v>3102</v>
      </c>
      <c r="B4966" t="s">
        <v>3508</v>
      </c>
      <c r="C4966" t="s">
        <v>7808</v>
      </c>
      <c r="D4966" t="s">
        <v>583</v>
      </c>
      <c r="E4966" t="s">
        <v>584</v>
      </c>
      <c r="F4966" t="s">
        <v>7773</v>
      </c>
      <c r="G4966" t="s">
        <v>8192</v>
      </c>
      <c r="H4966" t="s">
        <v>171</v>
      </c>
      <c r="I4966" t="s">
        <v>125</v>
      </c>
      <c r="J4966" t="s">
        <v>37</v>
      </c>
      <c r="K4966" t="s">
        <v>586</v>
      </c>
      <c r="L4966" t="s">
        <v>39</v>
      </c>
      <c r="M4966">
        <v>4131849</v>
      </c>
      <c r="N4966">
        <v>0</v>
      </c>
      <c r="O4966">
        <v>4131849</v>
      </c>
      <c r="P4966">
        <v>0</v>
      </c>
      <c r="Q4966" t="s">
        <v>2768</v>
      </c>
      <c r="R4966" t="s">
        <v>3122</v>
      </c>
      <c r="S4966" t="s">
        <v>4446</v>
      </c>
      <c r="T4966" t="s">
        <v>588</v>
      </c>
      <c r="U4966" t="s">
        <v>7809</v>
      </c>
      <c r="V4966" t="s">
        <v>7810</v>
      </c>
      <c r="W4966" t="s">
        <v>588</v>
      </c>
      <c r="X4966" t="str">
        <f t="shared" si="77"/>
        <v>Funcionamiento</v>
      </c>
      <c r="Y4966" t="s">
        <v>8192</v>
      </c>
    </row>
    <row r="4967" spans="1:25" x14ac:dyDescent="0.2">
      <c r="A4967" t="s">
        <v>3102</v>
      </c>
      <c r="B4967" t="s">
        <v>3508</v>
      </c>
      <c r="C4967" t="s">
        <v>7808</v>
      </c>
      <c r="D4967" t="s">
        <v>583</v>
      </c>
      <c r="E4967" t="s">
        <v>584</v>
      </c>
      <c r="F4967" t="s">
        <v>7773</v>
      </c>
      <c r="G4967" t="s">
        <v>8192</v>
      </c>
      <c r="H4967" t="s">
        <v>167</v>
      </c>
      <c r="I4967" t="s">
        <v>3051</v>
      </c>
      <c r="J4967" t="s">
        <v>37</v>
      </c>
      <c r="K4967" t="s">
        <v>586</v>
      </c>
      <c r="L4967" t="s">
        <v>39</v>
      </c>
      <c r="M4967">
        <v>1134823</v>
      </c>
      <c r="N4967">
        <v>0</v>
      </c>
      <c r="O4967">
        <v>1134823</v>
      </c>
      <c r="P4967">
        <v>0</v>
      </c>
      <c r="Q4967" t="s">
        <v>2768</v>
      </c>
      <c r="R4967" t="s">
        <v>3122</v>
      </c>
      <c r="S4967" t="s">
        <v>4446</v>
      </c>
      <c r="T4967" t="s">
        <v>588</v>
      </c>
      <c r="U4967" t="s">
        <v>7809</v>
      </c>
      <c r="V4967" t="s">
        <v>7810</v>
      </c>
      <c r="W4967" t="s">
        <v>588</v>
      </c>
      <c r="X4967" t="str">
        <f t="shared" si="77"/>
        <v>Funcionamiento</v>
      </c>
      <c r="Y4967" t="s">
        <v>8192</v>
      </c>
    </row>
    <row r="4968" spans="1:25" x14ac:dyDescent="0.2">
      <c r="A4968" t="s">
        <v>3102</v>
      </c>
      <c r="B4968" t="s">
        <v>3508</v>
      </c>
      <c r="C4968" t="s">
        <v>7808</v>
      </c>
      <c r="D4968" t="s">
        <v>583</v>
      </c>
      <c r="E4968" t="s">
        <v>584</v>
      </c>
      <c r="F4968" t="s">
        <v>7773</v>
      </c>
      <c r="G4968" t="s">
        <v>8192</v>
      </c>
      <c r="H4968" t="s">
        <v>180</v>
      </c>
      <c r="I4968" t="s">
        <v>134</v>
      </c>
      <c r="J4968" t="s">
        <v>37</v>
      </c>
      <c r="K4968" t="s">
        <v>586</v>
      </c>
      <c r="L4968" t="s">
        <v>39</v>
      </c>
      <c r="M4968">
        <v>327936</v>
      </c>
      <c r="N4968">
        <v>0</v>
      </c>
      <c r="O4968">
        <v>327936</v>
      </c>
      <c r="P4968">
        <v>0</v>
      </c>
      <c r="Q4968" t="s">
        <v>2768</v>
      </c>
      <c r="R4968" t="s">
        <v>3122</v>
      </c>
      <c r="S4968" t="s">
        <v>4446</v>
      </c>
      <c r="T4968" t="s">
        <v>588</v>
      </c>
      <c r="U4968" t="s">
        <v>7809</v>
      </c>
      <c r="V4968" t="s">
        <v>7810</v>
      </c>
      <c r="W4968" t="s">
        <v>588</v>
      </c>
      <c r="X4968" t="str">
        <f t="shared" si="77"/>
        <v>Funcionamiento</v>
      </c>
      <c r="Y4968" t="s">
        <v>8192</v>
      </c>
    </row>
    <row r="4969" spans="1:25" x14ac:dyDescent="0.2">
      <c r="A4969" t="s">
        <v>3102</v>
      </c>
      <c r="B4969" t="s">
        <v>3508</v>
      </c>
      <c r="C4969" t="s">
        <v>7808</v>
      </c>
      <c r="D4969" t="s">
        <v>583</v>
      </c>
      <c r="E4969" t="s">
        <v>584</v>
      </c>
      <c r="F4969" t="s">
        <v>7773</v>
      </c>
      <c r="G4969" t="s">
        <v>8192</v>
      </c>
      <c r="H4969" t="s">
        <v>181</v>
      </c>
      <c r="I4969" t="s">
        <v>135</v>
      </c>
      <c r="J4969" t="s">
        <v>37</v>
      </c>
      <c r="K4969" t="s">
        <v>586</v>
      </c>
      <c r="L4969" t="s">
        <v>39</v>
      </c>
      <c r="M4969">
        <v>2584371</v>
      </c>
      <c r="N4969">
        <v>0</v>
      </c>
      <c r="O4969">
        <v>2584371</v>
      </c>
      <c r="P4969">
        <v>0</v>
      </c>
      <c r="Q4969" t="s">
        <v>2768</v>
      </c>
      <c r="R4969" t="s">
        <v>3122</v>
      </c>
      <c r="S4969" t="s">
        <v>4446</v>
      </c>
      <c r="T4969" t="s">
        <v>588</v>
      </c>
      <c r="U4969" t="s">
        <v>7809</v>
      </c>
      <c r="V4969" t="s">
        <v>7810</v>
      </c>
      <c r="W4969" t="s">
        <v>588</v>
      </c>
      <c r="X4969" t="str">
        <f t="shared" si="77"/>
        <v>Funcionamiento</v>
      </c>
      <c r="Y4969" t="s">
        <v>8192</v>
      </c>
    </row>
    <row r="4970" spans="1:25" x14ac:dyDescent="0.2">
      <c r="A4970" t="s">
        <v>3102</v>
      </c>
      <c r="B4970" t="s">
        <v>3508</v>
      </c>
      <c r="C4970" t="s">
        <v>7808</v>
      </c>
      <c r="D4970" t="s">
        <v>583</v>
      </c>
      <c r="E4970" t="s">
        <v>584</v>
      </c>
      <c r="F4970" t="s">
        <v>7773</v>
      </c>
      <c r="G4970" t="s">
        <v>8192</v>
      </c>
      <c r="H4970" t="s">
        <v>168</v>
      </c>
      <c r="I4970" t="s">
        <v>122</v>
      </c>
      <c r="J4970" t="s">
        <v>37</v>
      </c>
      <c r="K4970" t="s">
        <v>586</v>
      </c>
      <c r="L4970" t="s">
        <v>39</v>
      </c>
      <c r="M4970">
        <v>416441</v>
      </c>
      <c r="N4970">
        <v>0</v>
      </c>
      <c r="O4970">
        <v>416441</v>
      </c>
      <c r="P4970">
        <v>0</v>
      </c>
      <c r="Q4970" t="s">
        <v>2768</v>
      </c>
      <c r="R4970" t="s">
        <v>3122</v>
      </c>
      <c r="S4970" t="s">
        <v>4446</v>
      </c>
      <c r="T4970" t="s">
        <v>588</v>
      </c>
      <c r="U4970" t="s">
        <v>7809</v>
      </c>
      <c r="V4970" t="s">
        <v>7810</v>
      </c>
      <c r="W4970" t="s">
        <v>588</v>
      </c>
      <c r="X4970" t="str">
        <f t="shared" si="77"/>
        <v>Funcionamiento</v>
      </c>
      <c r="Y4970" t="s">
        <v>8192</v>
      </c>
    </row>
    <row r="4971" spans="1:25" x14ac:dyDescent="0.2">
      <c r="A4971" t="s">
        <v>3102</v>
      </c>
      <c r="B4971" t="s">
        <v>3508</v>
      </c>
      <c r="C4971" t="s">
        <v>7808</v>
      </c>
      <c r="D4971" t="s">
        <v>583</v>
      </c>
      <c r="E4971" t="s">
        <v>584</v>
      </c>
      <c r="F4971" t="s">
        <v>7773</v>
      </c>
      <c r="G4971" t="s">
        <v>8192</v>
      </c>
      <c r="H4971" t="s">
        <v>169</v>
      </c>
      <c r="I4971" t="s">
        <v>123</v>
      </c>
      <c r="J4971" t="s">
        <v>37</v>
      </c>
      <c r="K4971" t="s">
        <v>586</v>
      </c>
      <c r="L4971" t="s">
        <v>39</v>
      </c>
      <c r="M4971">
        <v>2563287</v>
      </c>
      <c r="N4971">
        <v>0</v>
      </c>
      <c r="O4971">
        <v>2563287</v>
      </c>
      <c r="P4971">
        <v>0</v>
      </c>
      <c r="Q4971" t="s">
        <v>2768</v>
      </c>
      <c r="R4971" t="s">
        <v>3122</v>
      </c>
      <c r="S4971" t="s">
        <v>4446</v>
      </c>
      <c r="T4971" t="s">
        <v>588</v>
      </c>
      <c r="U4971" t="s">
        <v>7809</v>
      </c>
      <c r="V4971" t="s">
        <v>7810</v>
      </c>
      <c r="W4971" t="s">
        <v>588</v>
      </c>
      <c r="X4971" t="str">
        <f t="shared" si="77"/>
        <v>Funcionamiento</v>
      </c>
      <c r="Y4971" t="s">
        <v>8192</v>
      </c>
    </row>
    <row r="4972" spans="1:25" x14ac:dyDescent="0.2">
      <c r="A4972" t="s">
        <v>3102</v>
      </c>
      <c r="B4972" t="s">
        <v>3508</v>
      </c>
      <c r="C4972" t="s">
        <v>7808</v>
      </c>
      <c r="D4972" t="s">
        <v>583</v>
      </c>
      <c r="E4972" t="s">
        <v>584</v>
      </c>
      <c r="F4972" t="s">
        <v>7773</v>
      </c>
      <c r="G4972" t="s">
        <v>8192</v>
      </c>
      <c r="H4972" t="s">
        <v>178</v>
      </c>
      <c r="I4972" t="s">
        <v>132</v>
      </c>
      <c r="J4972" t="s">
        <v>37</v>
      </c>
      <c r="K4972" t="s">
        <v>586</v>
      </c>
      <c r="L4972" t="s">
        <v>39</v>
      </c>
      <c r="M4972">
        <v>3865042</v>
      </c>
      <c r="N4972">
        <v>0</v>
      </c>
      <c r="O4972">
        <v>3865042</v>
      </c>
      <c r="P4972">
        <v>0</v>
      </c>
      <c r="Q4972" t="s">
        <v>2768</v>
      </c>
      <c r="R4972" t="s">
        <v>3122</v>
      </c>
      <c r="S4972" t="s">
        <v>4446</v>
      </c>
      <c r="T4972" t="s">
        <v>588</v>
      </c>
      <c r="U4972" t="s">
        <v>7809</v>
      </c>
      <c r="V4972" t="s">
        <v>7810</v>
      </c>
      <c r="W4972" t="s">
        <v>588</v>
      </c>
      <c r="X4972" t="str">
        <f t="shared" si="77"/>
        <v>Funcionamiento</v>
      </c>
      <c r="Y4972" t="s">
        <v>8192</v>
      </c>
    </row>
    <row r="4973" spans="1:25" x14ac:dyDescent="0.2">
      <c r="A4973" t="s">
        <v>3102</v>
      </c>
      <c r="B4973" t="s">
        <v>3508</v>
      </c>
      <c r="C4973" t="s">
        <v>7808</v>
      </c>
      <c r="D4973" t="s">
        <v>583</v>
      </c>
      <c r="E4973" t="s">
        <v>584</v>
      </c>
      <c r="F4973" t="s">
        <v>7773</v>
      </c>
      <c r="G4973" t="s">
        <v>8192</v>
      </c>
      <c r="H4973" t="s">
        <v>179</v>
      </c>
      <c r="I4973" t="s">
        <v>133</v>
      </c>
      <c r="J4973" t="s">
        <v>37</v>
      </c>
      <c r="K4973" t="s">
        <v>586</v>
      </c>
      <c r="L4973" t="s">
        <v>39</v>
      </c>
      <c r="M4973">
        <v>199191</v>
      </c>
      <c r="N4973">
        <v>0</v>
      </c>
      <c r="O4973">
        <v>199191</v>
      </c>
      <c r="P4973">
        <v>0</v>
      </c>
      <c r="Q4973" t="s">
        <v>2768</v>
      </c>
      <c r="R4973" t="s">
        <v>3122</v>
      </c>
      <c r="S4973" t="s">
        <v>4446</v>
      </c>
      <c r="T4973" t="s">
        <v>588</v>
      </c>
      <c r="U4973" t="s">
        <v>7809</v>
      </c>
      <c r="V4973" t="s">
        <v>7810</v>
      </c>
      <c r="W4973" t="s">
        <v>588</v>
      </c>
      <c r="X4973" t="str">
        <f t="shared" si="77"/>
        <v>Funcionamiento</v>
      </c>
      <c r="Y4973" t="s">
        <v>8192</v>
      </c>
    </row>
    <row r="4974" spans="1:25" x14ac:dyDescent="0.2">
      <c r="A4974" t="s">
        <v>3102</v>
      </c>
      <c r="B4974" t="s">
        <v>3508</v>
      </c>
      <c r="C4974" t="s">
        <v>7808</v>
      </c>
      <c r="D4974" t="s">
        <v>583</v>
      </c>
      <c r="E4974" t="s">
        <v>584</v>
      </c>
      <c r="F4974" t="s">
        <v>7773</v>
      </c>
      <c r="G4974" t="s">
        <v>8192</v>
      </c>
      <c r="H4974" t="s">
        <v>192</v>
      </c>
      <c r="I4974" t="s">
        <v>147</v>
      </c>
      <c r="J4974" t="s">
        <v>37</v>
      </c>
      <c r="K4974" t="s">
        <v>586</v>
      </c>
      <c r="L4974" t="s">
        <v>39</v>
      </c>
      <c r="M4974">
        <v>1276308</v>
      </c>
      <c r="N4974">
        <v>0</v>
      </c>
      <c r="O4974">
        <v>1276308</v>
      </c>
      <c r="P4974">
        <v>0</v>
      </c>
      <c r="Q4974" t="s">
        <v>2768</v>
      </c>
      <c r="R4974" t="s">
        <v>3122</v>
      </c>
      <c r="S4974" t="s">
        <v>4446</v>
      </c>
      <c r="T4974" t="s">
        <v>588</v>
      </c>
      <c r="U4974" t="s">
        <v>7809</v>
      </c>
      <c r="V4974" t="s">
        <v>7810</v>
      </c>
      <c r="W4974" t="s">
        <v>588</v>
      </c>
      <c r="X4974" t="str">
        <f t="shared" si="77"/>
        <v>Funcionamiento</v>
      </c>
      <c r="Y4974" t="s">
        <v>8192</v>
      </c>
    </row>
    <row r="4975" spans="1:25" x14ac:dyDescent="0.2">
      <c r="A4975" t="s">
        <v>3097</v>
      </c>
      <c r="B4975" t="s">
        <v>3508</v>
      </c>
      <c r="C4975" t="s">
        <v>7811</v>
      </c>
      <c r="D4975" t="s">
        <v>583</v>
      </c>
      <c r="E4975" t="s">
        <v>584</v>
      </c>
      <c r="F4975" t="s">
        <v>7773</v>
      </c>
      <c r="G4975" t="s">
        <v>8192</v>
      </c>
      <c r="H4975" t="s">
        <v>173</v>
      </c>
      <c r="I4975" t="s">
        <v>127</v>
      </c>
      <c r="J4975" t="s">
        <v>37</v>
      </c>
      <c r="K4975" t="s">
        <v>586</v>
      </c>
      <c r="L4975" t="s">
        <v>39</v>
      </c>
      <c r="M4975">
        <v>3322300</v>
      </c>
      <c r="N4975">
        <v>0</v>
      </c>
      <c r="O4975">
        <v>3322300</v>
      </c>
      <c r="P4975">
        <v>0</v>
      </c>
      <c r="Q4975" t="s">
        <v>2769</v>
      </c>
      <c r="R4975" t="s">
        <v>3135</v>
      </c>
      <c r="S4975" t="s">
        <v>3194</v>
      </c>
      <c r="T4975" t="s">
        <v>588</v>
      </c>
      <c r="U4975" t="s">
        <v>7812</v>
      </c>
      <c r="V4975" t="s">
        <v>7813</v>
      </c>
      <c r="W4975" t="s">
        <v>588</v>
      </c>
      <c r="X4975" t="str">
        <f t="shared" si="77"/>
        <v>Funcionamiento</v>
      </c>
      <c r="Y4975" t="s">
        <v>8192</v>
      </c>
    </row>
    <row r="4976" spans="1:25" x14ac:dyDescent="0.2">
      <c r="A4976" t="s">
        <v>3097</v>
      </c>
      <c r="B4976" t="s">
        <v>3508</v>
      </c>
      <c r="C4976" t="s">
        <v>7811</v>
      </c>
      <c r="D4976" t="s">
        <v>583</v>
      </c>
      <c r="E4976" t="s">
        <v>584</v>
      </c>
      <c r="F4976" t="s">
        <v>7773</v>
      </c>
      <c r="G4976" t="s">
        <v>8192</v>
      </c>
      <c r="H4976" t="s">
        <v>176</v>
      </c>
      <c r="I4976" t="s">
        <v>130</v>
      </c>
      <c r="J4976" t="s">
        <v>37</v>
      </c>
      <c r="K4976" t="s">
        <v>586</v>
      </c>
      <c r="L4976" t="s">
        <v>39</v>
      </c>
      <c r="M4976">
        <v>1409500</v>
      </c>
      <c r="N4976">
        <v>0</v>
      </c>
      <c r="O4976">
        <v>1409500</v>
      </c>
      <c r="P4976">
        <v>0</v>
      </c>
      <c r="Q4976" t="s">
        <v>2769</v>
      </c>
      <c r="R4976" t="s">
        <v>3135</v>
      </c>
      <c r="S4976" t="s">
        <v>3194</v>
      </c>
      <c r="T4976" t="s">
        <v>588</v>
      </c>
      <c r="U4976" t="s">
        <v>7812</v>
      </c>
      <c r="V4976" t="s">
        <v>7813</v>
      </c>
      <c r="W4976" t="s">
        <v>588</v>
      </c>
      <c r="X4976" t="str">
        <f t="shared" si="77"/>
        <v>Funcionamiento</v>
      </c>
      <c r="Y4976" t="s">
        <v>8192</v>
      </c>
    </row>
    <row r="4977" spans="1:25" x14ac:dyDescent="0.2">
      <c r="A4977" t="s">
        <v>3097</v>
      </c>
      <c r="B4977" t="s">
        <v>3508</v>
      </c>
      <c r="C4977" t="s">
        <v>7811</v>
      </c>
      <c r="D4977" t="s">
        <v>583</v>
      </c>
      <c r="E4977" t="s">
        <v>584</v>
      </c>
      <c r="F4977" t="s">
        <v>7773</v>
      </c>
      <c r="G4977" t="s">
        <v>8192</v>
      </c>
      <c r="H4977" t="s">
        <v>177</v>
      </c>
      <c r="I4977" t="s">
        <v>131</v>
      </c>
      <c r="J4977" t="s">
        <v>37</v>
      </c>
      <c r="K4977" t="s">
        <v>586</v>
      </c>
      <c r="L4977" t="s">
        <v>39</v>
      </c>
      <c r="M4977">
        <v>939900</v>
      </c>
      <c r="N4977">
        <v>0</v>
      </c>
      <c r="O4977">
        <v>939900</v>
      </c>
      <c r="P4977">
        <v>0</v>
      </c>
      <c r="Q4977" t="s">
        <v>2769</v>
      </c>
      <c r="R4977" t="s">
        <v>3135</v>
      </c>
      <c r="S4977" t="s">
        <v>3194</v>
      </c>
      <c r="T4977" t="s">
        <v>588</v>
      </c>
      <c r="U4977" t="s">
        <v>7812</v>
      </c>
      <c r="V4977" t="s">
        <v>7813</v>
      </c>
      <c r="W4977" t="s">
        <v>588</v>
      </c>
      <c r="X4977" t="str">
        <f t="shared" si="77"/>
        <v>Funcionamiento</v>
      </c>
      <c r="Y4977" t="s">
        <v>8192</v>
      </c>
    </row>
    <row r="4978" spans="1:25" x14ac:dyDescent="0.2">
      <c r="A4978" t="s">
        <v>3097</v>
      </c>
      <c r="B4978" t="s">
        <v>3508</v>
      </c>
      <c r="C4978" t="s">
        <v>7811</v>
      </c>
      <c r="D4978" t="s">
        <v>583</v>
      </c>
      <c r="E4978" t="s">
        <v>584</v>
      </c>
      <c r="F4978" t="s">
        <v>7773</v>
      </c>
      <c r="G4978" t="s">
        <v>8192</v>
      </c>
      <c r="H4978" t="s">
        <v>172</v>
      </c>
      <c r="I4978" t="s">
        <v>126</v>
      </c>
      <c r="J4978" t="s">
        <v>37</v>
      </c>
      <c r="K4978" t="s">
        <v>586</v>
      </c>
      <c r="L4978" t="s">
        <v>39</v>
      </c>
      <c r="M4978">
        <v>5091100</v>
      </c>
      <c r="N4978">
        <v>0</v>
      </c>
      <c r="O4978">
        <v>5091100</v>
      </c>
      <c r="P4978">
        <v>0</v>
      </c>
      <c r="Q4978" t="s">
        <v>2769</v>
      </c>
      <c r="R4978" t="s">
        <v>3135</v>
      </c>
      <c r="S4978" t="s">
        <v>3194</v>
      </c>
      <c r="T4978" t="s">
        <v>588</v>
      </c>
      <c r="U4978" t="s">
        <v>7812</v>
      </c>
      <c r="V4978" t="s">
        <v>7813</v>
      </c>
      <c r="W4978" t="s">
        <v>588</v>
      </c>
      <c r="X4978" t="str">
        <f t="shared" si="77"/>
        <v>Funcionamiento</v>
      </c>
      <c r="Y4978" t="s">
        <v>8192</v>
      </c>
    </row>
    <row r="4979" spans="1:25" x14ac:dyDescent="0.2">
      <c r="A4979" t="s">
        <v>3097</v>
      </c>
      <c r="B4979" t="s">
        <v>3508</v>
      </c>
      <c r="C4979" t="s">
        <v>7811</v>
      </c>
      <c r="D4979" t="s">
        <v>583</v>
      </c>
      <c r="E4979" t="s">
        <v>584</v>
      </c>
      <c r="F4979" t="s">
        <v>7773</v>
      </c>
      <c r="G4979" t="s">
        <v>8192</v>
      </c>
      <c r="H4979" t="s">
        <v>174</v>
      </c>
      <c r="I4979" t="s">
        <v>128</v>
      </c>
      <c r="J4979" t="s">
        <v>37</v>
      </c>
      <c r="K4979" t="s">
        <v>586</v>
      </c>
      <c r="L4979" t="s">
        <v>39</v>
      </c>
      <c r="M4979">
        <v>1879100</v>
      </c>
      <c r="N4979">
        <v>0</v>
      </c>
      <c r="O4979">
        <v>1879100</v>
      </c>
      <c r="P4979">
        <v>0</v>
      </c>
      <c r="Q4979" t="s">
        <v>2769</v>
      </c>
      <c r="R4979" t="s">
        <v>3135</v>
      </c>
      <c r="S4979" t="s">
        <v>3194</v>
      </c>
      <c r="T4979" t="s">
        <v>588</v>
      </c>
      <c r="U4979" t="s">
        <v>7812</v>
      </c>
      <c r="V4979" t="s">
        <v>7813</v>
      </c>
      <c r="W4979" t="s">
        <v>588</v>
      </c>
      <c r="X4979" t="str">
        <f t="shared" si="77"/>
        <v>Funcionamiento</v>
      </c>
      <c r="Y4979" t="s">
        <v>8192</v>
      </c>
    </row>
    <row r="4980" spans="1:25" x14ac:dyDescent="0.2">
      <c r="A4980" t="s">
        <v>3097</v>
      </c>
      <c r="B4980" t="s">
        <v>3508</v>
      </c>
      <c r="C4980" t="s">
        <v>7811</v>
      </c>
      <c r="D4980" t="s">
        <v>583</v>
      </c>
      <c r="E4980" t="s">
        <v>584</v>
      </c>
      <c r="F4980" t="s">
        <v>7773</v>
      </c>
      <c r="G4980" t="s">
        <v>8192</v>
      </c>
      <c r="H4980" t="s">
        <v>175</v>
      </c>
      <c r="I4980" t="s">
        <v>129</v>
      </c>
      <c r="J4980" t="s">
        <v>37</v>
      </c>
      <c r="K4980" t="s">
        <v>586</v>
      </c>
      <c r="L4980" t="s">
        <v>39</v>
      </c>
      <c r="M4980">
        <v>451400</v>
      </c>
      <c r="N4980">
        <v>0</v>
      </c>
      <c r="O4980">
        <v>451400</v>
      </c>
      <c r="P4980">
        <v>0</v>
      </c>
      <c r="Q4980" t="s">
        <v>2769</v>
      </c>
      <c r="R4980" t="s">
        <v>3135</v>
      </c>
      <c r="S4980" t="s">
        <v>3194</v>
      </c>
      <c r="T4980" t="s">
        <v>588</v>
      </c>
      <c r="U4980" t="s">
        <v>7812</v>
      </c>
      <c r="V4980" t="s">
        <v>7813</v>
      </c>
      <c r="W4980" t="s">
        <v>588</v>
      </c>
      <c r="X4980" t="str">
        <f t="shared" si="77"/>
        <v>Funcionamiento</v>
      </c>
      <c r="Y4980" t="s">
        <v>8192</v>
      </c>
    </row>
    <row r="4981" spans="1:25" x14ac:dyDescent="0.2">
      <c r="A4981" t="s">
        <v>3110</v>
      </c>
      <c r="B4981" t="s">
        <v>4972</v>
      </c>
      <c r="C4981" t="s">
        <v>7814</v>
      </c>
      <c r="D4981" t="s">
        <v>583</v>
      </c>
      <c r="E4981" t="s">
        <v>584</v>
      </c>
      <c r="F4981" t="s">
        <v>7773</v>
      </c>
      <c r="G4981" t="s">
        <v>8192</v>
      </c>
      <c r="H4981" t="s">
        <v>172</v>
      </c>
      <c r="I4981" t="s">
        <v>126</v>
      </c>
      <c r="J4981" t="s">
        <v>37</v>
      </c>
      <c r="K4981" t="s">
        <v>586</v>
      </c>
      <c r="L4981" t="s">
        <v>39</v>
      </c>
      <c r="M4981">
        <v>182500</v>
      </c>
      <c r="N4981">
        <v>0</v>
      </c>
      <c r="O4981">
        <v>182500</v>
      </c>
      <c r="P4981">
        <v>0</v>
      </c>
      <c r="Q4981" t="s">
        <v>2770</v>
      </c>
      <c r="R4981" t="s">
        <v>3119</v>
      </c>
      <c r="S4981" t="s">
        <v>3223</v>
      </c>
      <c r="T4981" t="s">
        <v>588</v>
      </c>
      <c r="U4981" t="s">
        <v>7815</v>
      </c>
      <c r="V4981" t="s">
        <v>7816</v>
      </c>
      <c r="W4981" t="s">
        <v>588</v>
      </c>
      <c r="X4981" t="str">
        <f t="shared" si="77"/>
        <v>Funcionamiento</v>
      </c>
      <c r="Y4981" t="s">
        <v>8192</v>
      </c>
    </row>
    <row r="4982" spans="1:25" x14ac:dyDescent="0.2">
      <c r="A4982" t="s">
        <v>3110</v>
      </c>
      <c r="B4982" t="s">
        <v>4972</v>
      </c>
      <c r="C4982" t="s">
        <v>7814</v>
      </c>
      <c r="D4982" t="s">
        <v>583</v>
      </c>
      <c r="E4982" t="s">
        <v>584</v>
      </c>
      <c r="F4982" t="s">
        <v>7773</v>
      </c>
      <c r="G4982" t="s">
        <v>8192</v>
      </c>
      <c r="H4982" t="s">
        <v>173</v>
      </c>
      <c r="I4982" t="s">
        <v>127</v>
      </c>
      <c r="J4982" t="s">
        <v>37</v>
      </c>
      <c r="K4982" t="s">
        <v>586</v>
      </c>
      <c r="L4982" t="s">
        <v>39</v>
      </c>
      <c r="M4982">
        <v>108400</v>
      </c>
      <c r="N4982">
        <v>0</v>
      </c>
      <c r="O4982">
        <v>108400</v>
      </c>
      <c r="P4982">
        <v>0</v>
      </c>
      <c r="Q4982" t="s">
        <v>2770</v>
      </c>
      <c r="R4982" t="s">
        <v>3119</v>
      </c>
      <c r="S4982" t="s">
        <v>3223</v>
      </c>
      <c r="T4982" t="s">
        <v>588</v>
      </c>
      <c r="U4982" t="s">
        <v>7815</v>
      </c>
      <c r="V4982" t="s">
        <v>7816</v>
      </c>
      <c r="W4982" t="s">
        <v>588</v>
      </c>
      <c r="X4982" t="str">
        <f t="shared" si="77"/>
        <v>Funcionamiento</v>
      </c>
      <c r="Y4982" t="s">
        <v>8192</v>
      </c>
    </row>
    <row r="4983" spans="1:25" x14ac:dyDescent="0.2">
      <c r="A4983" t="s">
        <v>3110</v>
      </c>
      <c r="B4983" t="s">
        <v>4972</v>
      </c>
      <c r="C4983" t="s">
        <v>7814</v>
      </c>
      <c r="D4983" t="s">
        <v>583</v>
      </c>
      <c r="E4983" t="s">
        <v>584</v>
      </c>
      <c r="F4983" t="s">
        <v>7773</v>
      </c>
      <c r="G4983" t="s">
        <v>8192</v>
      </c>
      <c r="H4983" t="s">
        <v>175</v>
      </c>
      <c r="I4983" t="s">
        <v>129</v>
      </c>
      <c r="J4983" t="s">
        <v>37</v>
      </c>
      <c r="K4983" t="s">
        <v>586</v>
      </c>
      <c r="L4983" t="s">
        <v>39</v>
      </c>
      <c r="M4983">
        <v>17300</v>
      </c>
      <c r="N4983">
        <v>0</v>
      </c>
      <c r="O4983">
        <v>17300</v>
      </c>
      <c r="P4983">
        <v>0</v>
      </c>
      <c r="Q4983" t="s">
        <v>2770</v>
      </c>
      <c r="R4983" t="s">
        <v>3119</v>
      </c>
      <c r="S4983" t="s">
        <v>3223</v>
      </c>
      <c r="T4983" t="s">
        <v>588</v>
      </c>
      <c r="U4983" t="s">
        <v>7815</v>
      </c>
      <c r="V4983" t="s">
        <v>7816</v>
      </c>
      <c r="W4983" t="s">
        <v>588</v>
      </c>
      <c r="X4983" t="str">
        <f t="shared" si="77"/>
        <v>Funcionamiento</v>
      </c>
      <c r="Y4983" t="s">
        <v>8192</v>
      </c>
    </row>
    <row r="4984" spans="1:25" x14ac:dyDescent="0.2">
      <c r="A4984" t="s">
        <v>3110</v>
      </c>
      <c r="B4984" t="s">
        <v>4972</v>
      </c>
      <c r="C4984" t="s">
        <v>7814</v>
      </c>
      <c r="D4984" t="s">
        <v>583</v>
      </c>
      <c r="E4984" t="s">
        <v>584</v>
      </c>
      <c r="F4984" t="s">
        <v>7773</v>
      </c>
      <c r="G4984" t="s">
        <v>8192</v>
      </c>
      <c r="H4984" t="s">
        <v>174</v>
      </c>
      <c r="I4984" t="s">
        <v>128</v>
      </c>
      <c r="J4984" t="s">
        <v>37</v>
      </c>
      <c r="K4984" t="s">
        <v>586</v>
      </c>
      <c r="L4984" t="s">
        <v>39</v>
      </c>
      <c r="M4984">
        <v>93600</v>
      </c>
      <c r="N4984">
        <v>0</v>
      </c>
      <c r="O4984">
        <v>93600</v>
      </c>
      <c r="P4984">
        <v>0</v>
      </c>
      <c r="Q4984" t="s">
        <v>2770</v>
      </c>
      <c r="R4984" t="s">
        <v>3119</v>
      </c>
      <c r="S4984" t="s">
        <v>3223</v>
      </c>
      <c r="T4984" t="s">
        <v>588</v>
      </c>
      <c r="U4984" t="s">
        <v>7815</v>
      </c>
      <c r="V4984" t="s">
        <v>7816</v>
      </c>
      <c r="W4984" t="s">
        <v>588</v>
      </c>
      <c r="X4984" t="str">
        <f t="shared" si="77"/>
        <v>Funcionamiento</v>
      </c>
      <c r="Y4984" t="s">
        <v>8192</v>
      </c>
    </row>
    <row r="4985" spans="1:25" x14ac:dyDescent="0.2">
      <c r="A4985" t="s">
        <v>3110</v>
      </c>
      <c r="B4985" t="s">
        <v>4972</v>
      </c>
      <c r="C4985" t="s">
        <v>7814</v>
      </c>
      <c r="D4985" t="s">
        <v>583</v>
      </c>
      <c r="E4985" t="s">
        <v>584</v>
      </c>
      <c r="F4985" t="s">
        <v>7773</v>
      </c>
      <c r="G4985" t="s">
        <v>8192</v>
      </c>
      <c r="H4985" t="s">
        <v>177</v>
      </c>
      <c r="I4985" t="s">
        <v>131</v>
      </c>
      <c r="J4985" t="s">
        <v>37</v>
      </c>
      <c r="K4985" t="s">
        <v>586</v>
      </c>
      <c r="L4985" t="s">
        <v>39</v>
      </c>
      <c r="M4985">
        <v>47000</v>
      </c>
      <c r="N4985">
        <v>0</v>
      </c>
      <c r="O4985">
        <v>47000</v>
      </c>
      <c r="P4985">
        <v>0</v>
      </c>
      <c r="Q4985" t="s">
        <v>2770</v>
      </c>
      <c r="R4985" t="s">
        <v>3119</v>
      </c>
      <c r="S4985" t="s">
        <v>3223</v>
      </c>
      <c r="T4985" t="s">
        <v>588</v>
      </c>
      <c r="U4985" t="s">
        <v>7815</v>
      </c>
      <c r="V4985" t="s">
        <v>7816</v>
      </c>
      <c r="W4985" t="s">
        <v>588</v>
      </c>
      <c r="X4985" t="str">
        <f t="shared" si="77"/>
        <v>Funcionamiento</v>
      </c>
      <c r="Y4985" t="s">
        <v>8192</v>
      </c>
    </row>
    <row r="4986" spans="1:25" x14ac:dyDescent="0.2">
      <c r="A4986" t="s">
        <v>3110</v>
      </c>
      <c r="B4986" t="s">
        <v>4972</v>
      </c>
      <c r="C4986" t="s">
        <v>7814</v>
      </c>
      <c r="D4986" t="s">
        <v>583</v>
      </c>
      <c r="E4986" t="s">
        <v>584</v>
      </c>
      <c r="F4986" t="s">
        <v>7773</v>
      </c>
      <c r="G4986" t="s">
        <v>8192</v>
      </c>
      <c r="H4986" t="s">
        <v>176</v>
      </c>
      <c r="I4986" t="s">
        <v>130</v>
      </c>
      <c r="J4986" t="s">
        <v>37</v>
      </c>
      <c r="K4986" t="s">
        <v>586</v>
      </c>
      <c r="L4986" t="s">
        <v>39</v>
      </c>
      <c r="M4986">
        <v>69800</v>
      </c>
      <c r="N4986">
        <v>0</v>
      </c>
      <c r="O4986">
        <v>69800</v>
      </c>
      <c r="P4986">
        <v>0</v>
      </c>
      <c r="Q4986" t="s">
        <v>2770</v>
      </c>
      <c r="R4986" t="s">
        <v>3119</v>
      </c>
      <c r="S4986" t="s">
        <v>3223</v>
      </c>
      <c r="T4986" t="s">
        <v>588</v>
      </c>
      <c r="U4986" t="s">
        <v>7815</v>
      </c>
      <c r="V4986" t="s">
        <v>7816</v>
      </c>
      <c r="W4986" t="s">
        <v>588</v>
      </c>
      <c r="X4986" t="str">
        <f t="shared" si="77"/>
        <v>Funcionamiento</v>
      </c>
      <c r="Y4986" t="s">
        <v>8192</v>
      </c>
    </row>
    <row r="4987" spans="1:25" x14ac:dyDescent="0.2">
      <c r="A4987" t="s">
        <v>3114</v>
      </c>
      <c r="B4987" t="s">
        <v>6489</v>
      </c>
      <c r="C4987" t="s">
        <v>7817</v>
      </c>
      <c r="D4987" t="s">
        <v>583</v>
      </c>
      <c r="E4987" t="s">
        <v>584</v>
      </c>
      <c r="F4987" t="s">
        <v>3090</v>
      </c>
      <c r="G4987" t="s">
        <v>8192</v>
      </c>
      <c r="H4987" t="s">
        <v>198</v>
      </c>
      <c r="I4987" t="s">
        <v>157</v>
      </c>
      <c r="J4987" t="s">
        <v>48</v>
      </c>
      <c r="K4987" t="s">
        <v>596</v>
      </c>
      <c r="L4987" t="s">
        <v>39</v>
      </c>
      <c r="M4987">
        <v>20000000</v>
      </c>
      <c r="N4987">
        <v>0</v>
      </c>
      <c r="O4987">
        <v>20000000</v>
      </c>
      <c r="P4987">
        <v>0</v>
      </c>
      <c r="Q4987" t="s">
        <v>7818</v>
      </c>
      <c r="R4987" t="s">
        <v>3138</v>
      </c>
      <c r="S4987" t="s">
        <v>3282</v>
      </c>
      <c r="T4987" t="s">
        <v>3207</v>
      </c>
      <c r="U4987" t="s">
        <v>12097</v>
      </c>
      <c r="V4987" t="s">
        <v>12098</v>
      </c>
      <c r="W4987" t="s">
        <v>588</v>
      </c>
      <c r="X4987" t="str">
        <f t="shared" si="77"/>
        <v>Inversión</v>
      </c>
      <c r="Y4987" t="s">
        <v>708</v>
      </c>
    </row>
    <row r="4988" spans="1:25" x14ac:dyDescent="0.2">
      <c r="A4988" t="s">
        <v>3103</v>
      </c>
      <c r="B4988" t="s">
        <v>6489</v>
      </c>
      <c r="C4988" t="s">
        <v>7819</v>
      </c>
      <c r="D4988" t="s">
        <v>583</v>
      </c>
      <c r="E4988" t="s">
        <v>584</v>
      </c>
      <c r="F4988" t="s">
        <v>3090</v>
      </c>
      <c r="G4988" t="s">
        <v>8192</v>
      </c>
      <c r="H4988" t="s">
        <v>198</v>
      </c>
      <c r="I4988" t="s">
        <v>157</v>
      </c>
      <c r="J4988" t="s">
        <v>48</v>
      </c>
      <c r="K4988" t="s">
        <v>596</v>
      </c>
      <c r="L4988" t="s">
        <v>39</v>
      </c>
      <c r="M4988">
        <v>34807890</v>
      </c>
      <c r="N4988">
        <v>0</v>
      </c>
      <c r="O4988">
        <v>34807890</v>
      </c>
      <c r="P4988">
        <v>2424250</v>
      </c>
      <c r="Q4988" t="s">
        <v>2771</v>
      </c>
      <c r="R4988" t="s">
        <v>3145</v>
      </c>
      <c r="S4988" t="s">
        <v>10195</v>
      </c>
      <c r="T4988" t="s">
        <v>12099</v>
      </c>
      <c r="U4988" t="s">
        <v>12100</v>
      </c>
      <c r="V4988" t="s">
        <v>12101</v>
      </c>
      <c r="W4988" t="s">
        <v>588</v>
      </c>
      <c r="X4988" t="str">
        <f t="shared" si="77"/>
        <v>Inversión</v>
      </c>
      <c r="Y4988" t="s">
        <v>708</v>
      </c>
    </row>
    <row r="4989" spans="1:25" x14ac:dyDescent="0.2">
      <c r="A4989" t="s">
        <v>3122</v>
      </c>
      <c r="B4989" t="s">
        <v>3142</v>
      </c>
      <c r="C4989" t="s">
        <v>7820</v>
      </c>
      <c r="D4989" t="s">
        <v>583</v>
      </c>
      <c r="E4989" t="s">
        <v>584</v>
      </c>
      <c r="F4989" t="s">
        <v>3144</v>
      </c>
      <c r="G4989" t="s">
        <v>8192</v>
      </c>
      <c r="H4989" t="s">
        <v>199</v>
      </c>
      <c r="I4989" t="s">
        <v>159</v>
      </c>
      <c r="J4989" t="s">
        <v>48</v>
      </c>
      <c r="K4989" t="s">
        <v>596</v>
      </c>
      <c r="L4989" t="s">
        <v>39</v>
      </c>
      <c r="M4989">
        <v>24269760</v>
      </c>
      <c r="N4989">
        <v>0</v>
      </c>
      <c r="O4989">
        <v>24269760</v>
      </c>
      <c r="P4989">
        <v>0</v>
      </c>
      <c r="Q4989" t="s">
        <v>2772</v>
      </c>
      <c r="R4989" t="s">
        <v>3132</v>
      </c>
      <c r="S4989" t="s">
        <v>3262</v>
      </c>
      <c r="T4989" t="s">
        <v>3212</v>
      </c>
      <c r="U4989" t="s">
        <v>12102</v>
      </c>
      <c r="V4989" t="s">
        <v>12103</v>
      </c>
      <c r="W4989" t="s">
        <v>588</v>
      </c>
      <c r="X4989" t="str">
        <f t="shared" si="77"/>
        <v>Inversión</v>
      </c>
      <c r="Y4989" t="s">
        <v>585</v>
      </c>
    </row>
    <row r="4990" spans="1:25" x14ac:dyDescent="0.2">
      <c r="A4990" t="s">
        <v>3135</v>
      </c>
      <c r="B4990" t="s">
        <v>3517</v>
      </c>
      <c r="C4990" t="s">
        <v>7821</v>
      </c>
      <c r="D4990" t="s">
        <v>583</v>
      </c>
      <c r="E4990" t="s">
        <v>584</v>
      </c>
      <c r="F4990" t="s">
        <v>7773</v>
      </c>
      <c r="G4990" t="s">
        <v>8192</v>
      </c>
      <c r="H4990" t="s">
        <v>167</v>
      </c>
      <c r="I4990" t="s">
        <v>3051</v>
      </c>
      <c r="J4990" t="s">
        <v>37</v>
      </c>
      <c r="K4990" t="s">
        <v>586</v>
      </c>
      <c r="L4990" t="s">
        <v>39</v>
      </c>
      <c r="M4990">
        <v>942828</v>
      </c>
      <c r="N4990">
        <v>0</v>
      </c>
      <c r="O4990">
        <v>942828</v>
      </c>
      <c r="P4990">
        <v>0</v>
      </c>
      <c r="Q4990" t="s">
        <v>2773</v>
      </c>
      <c r="R4990" t="s">
        <v>3155</v>
      </c>
      <c r="S4990" t="s">
        <v>7822</v>
      </c>
      <c r="T4990" t="s">
        <v>588</v>
      </c>
      <c r="U4990" t="s">
        <v>7823</v>
      </c>
      <c r="V4990" t="s">
        <v>7824</v>
      </c>
      <c r="W4990" t="s">
        <v>588</v>
      </c>
      <c r="X4990" t="str">
        <f t="shared" si="77"/>
        <v>Funcionamiento</v>
      </c>
      <c r="Y4990" t="s">
        <v>8192</v>
      </c>
    </row>
    <row r="4991" spans="1:25" x14ac:dyDescent="0.2">
      <c r="A4991" t="s">
        <v>3135</v>
      </c>
      <c r="B4991" t="s">
        <v>3517</v>
      </c>
      <c r="C4991" t="s">
        <v>7821</v>
      </c>
      <c r="D4991" t="s">
        <v>583</v>
      </c>
      <c r="E4991" t="s">
        <v>584</v>
      </c>
      <c r="F4991" t="s">
        <v>7773</v>
      </c>
      <c r="G4991" t="s">
        <v>8192</v>
      </c>
      <c r="H4991" t="s">
        <v>192</v>
      </c>
      <c r="I4991" t="s">
        <v>147</v>
      </c>
      <c r="J4991" t="s">
        <v>37</v>
      </c>
      <c r="K4991" t="s">
        <v>586</v>
      </c>
      <c r="L4991" t="s">
        <v>39</v>
      </c>
      <c r="M4991">
        <v>547759</v>
      </c>
      <c r="N4991">
        <v>0</v>
      </c>
      <c r="O4991">
        <v>547759</v>
      </c>
      <c r="P4991">
        <v>0</v>
      </c>
      <c r="Q4991" t="s">
        <v>2773</v>
      </c>
      <c r="R4991" t="s">
        <v>3155</v>
      </c>
      <c r="S4991" t="s">
        <v>7822</v>
      </c>
      <c r="T4991" t="s">
        <v>588</v>
      </c>
      <c r="U4991" t="s">
        <v>7823</v>
      </c>
      <c r="V4991" t="s">
        <v>7824</v>
      </c>
      <c r="W4991" t="s">
        <v>588</v>
      </c>
      <c r="X4991" t="str">
        <f t="shared" si="77"/>
        <v>Funcionamiento</v>
      </c>
      <c r="Y4991" t="s">
        <v>8192</v>
      </c>
    </row>
    <row r="4992" spans="1:25" x14ac:dyDescent="0.2">
      <c r="A4992" t="s">
        <v>3135</v>
      </c>
      <c r="B4992" t="s">
        <v>3517</v>
      </c>
      <c r="C4992" t="s">
        <v>7821</v>
      </c>
      <c r="D4992" t="s">
        <v>583</v>
      </c>
      <c r="E4992" t="s">
        <v>584</v>
      </c>
      <c r="F4992" t="s">
        <v>7773</v>
      </c>
      <c r="G4992" t="s">
        <v>8192</v>
      </c>
      <c r="H4992" t="s">
        <v>169</v>
      </c>
      <c r="I4992" t="s">
        <v>123</v>
      </c>
      <c r="J4992" t="s">
        <v>37</v>
      </c>
      <c r="K4992" t="s">
        <v>586</v>
      </c>
      <c r="L4992" t="s">
        <v>39</v>
      </c>
      <c r="M4992">
        <v>805995</v>
      </c>
      <c r="N4992">
        <v>0</v>
      </c>
      <c r="O4992">
        <v>805995</v>
      </c>
      <c r="P4992">
        <v>0</v>
      </c>
      <c r="Q4992" t="s">
        <v>2773</v>
      </c>
      <c r="R4992" t="s">
        <v>3155</v>
      </c>
      <c r="S4992" t="s">
        <v>7822</v>
      </c>
      <c r="T4992" t="s">
        <v>588</v>
      </c>
      <c r="U4992" t="s">
        <v>7823</v>
      </c>
      <c r="V4992" t="s">
        <v>7824</v>
      </c>
      <c r="W4992" t="s">
        <v>588</v>
      </c>
      <c r="X4992" t="str">
        <f t="shared" si="77"/>
        <v>Funcionamiento</v>
      </c>
      <c r="Y4992" t="s">
        <v>8192</v>
      </c>
    </row>
    <row r="4993" spans="1:25" x14ac:dyDescent="0.2">
      <c r="A4993" t="s">
        <v>3135</v>
      </c>
      <c r="B4993" t="s">
        <v>3517</v>
      </c>
      <c r="C4993" t="s">
        <v>7821</v>
      </c>
      <c r="D4993" t="s">
        <v>583</v>
      </c>
      <c r="E4993" t="s">
        <v>584</v>
      </c>
      <c r="F4993" t="s">
        <v>7773</v>
      </c>
      <c r="G4993" t="s">
        <v>8192</v>
      </c>
      <c r="H4993" t="s">
        <v>181</v>
      </c>
      <c r="I4993" t="s">
        <v>135</v>
      </c>
      <c r="J4993" t="s">
        <v>37</v>
      </c>
      <c r="K4993" t="s">
        <v>586</v>
      </c>
      <c r="L4993" t="s">
        <v>39</v>
      </c>
      <c r="M4993">
        <v>2354967</v>
      </c>
      <c r="N4993">
        <v>0</v>
      </c>
      <c r="O4993">
        <v>2354967</v>
      </c>
      <c r="P4993">
        <v>0</v>
      </c>
      <c r="Q4993" t="s">
        <v>2773</v>
      </c>
      <c r="R4993" t="s">
        <v>3155</v>
      </c>
      <c r="S4993" t="s">
        <v>7822</v>
      </c>
      <c r="T4993" t="s">
        <v>588</v>
      </c>
      <c r="U4993" t="s">
        <v>7823</v>
      </c>
      <c r="V4993" t="s">
        <v>7824</v>
      </c>
      <c r="W4993" t="s">
        <v>588</v>
      </c>
      <c r="X4993" t="str">
        <f t="shared" si="77"/>
        <v>Funcionamiento</v>
      </c>
      <c r="Y4993" t="s">
        <v>8192</v>
      </c>
    </row>
    <row r="4994" spans="1:25" x14ac:dyDescent="0.2">
      <c r="A4994" t="s">
        <v>3135</v>
      </c>
      <c r="B4994" t="s">
        <v>3517</v>
      </c>
      <c r="C4994" t="s">
        <v>7821</v>
      </c>
      <c r="D4994" t="s">
        <v>583</v>
      </c>
      <c r="E4994" t="s">
        <v>584</v>
      </c>
      <c r="F4994" t="s">
        <v>7773</v>
      </c>
      <c r="G4994" t="s">
        <v>8192</v>
      </c>
      <c r="H4994" t="s">
        <v>164</v>
      </c>
      <c r="I4994" t="s">
        <v>118</v>
      </c>
      <c r="J4994" t="s">
        <v>37</v>
      </c>
      <c r="K4994" t="s">
        <v>586</v>
      </c>
      <c r="L4994" t="s">
        <v>39</v>
      </c>
      <c r="M4994">
        <v>36716618</v>
      </c>
      <c r="N4994">
        <v>0</v>
      </c>
      <c r="O4994">
        <v>36716618</v>
      </c>
      <c r="P4994">
        <v>0</v>
      </c>
      <c r="Q4994" t="s">
        <v>2773</v>
      </c>
      <c r="R4994" t="s">
        <v>3155</v>
      </c>
      <c r="S4994" t="s">
        <v>7822</v>
      </c>
      <c r="T4994" t="s">
        <v>588</v>
      </c>
      <c r="U4994" t="s">
        <v>7823</v>
      </c>
      <c r="V4994" t="s">
        <v>7824</v>
      </c>
      <c r="W4994" t="s">
        <v>588</v>
      </c>
      <c r="X4994" t="str">
        <f t="shared" ref="X4994:X5057" si="78">IF(LEFT(H4994,1)="C","Inversión","Funcionamiento")</f>
        <v>Funcionamiento</v>
      </c>
      <c r="Y4994" t="s">
        <v>8192</v>
      </c>
    </row>
    <row r="4995" spans="1:25" x14ac:dyDescent="0.2">
      <c r="A4995" t="s">
        <v>3135</v>
      </c>
      <c r="B4995" t="s">
        <v>3517</v>
      </c>
      <c r="C4995" t="s">
        <v>7821</v>
      </c>
      <c r="D4995" t="s">
        <v>583</v>
      </c>
      <c r="E4995" t="s">
        <v>584</v>
      </c>
      <c r="F4995" t="s">
        <v>7773</v>
      </c>
      <c r="G4995" t="s">
        <v>8192</v>
      </c>
      <c r="H4995" t="s">
        <v>166</v>
      </c>
      <c r="I4995" t="s">
        <v>120</v>
      </c>
      <c r="J4995" t="s">
        <v>37</v>
      </c>
      <c r="K4995" t="s">
        <v>586</v>
      </c>
      <c r="L4995" t="s">
        <v>39</v>
      </c>
      <c r="M4995">
        <v>671996</v>
      </c>
      <c r="N4995">
        <v>0</v>
      </c>
      <c r="O4995">
        <v>671996</v>
      </c>
      <c r="P4995">
        <v>0</v>
      </c>
      <c r="Q4995" t="s">
        <v>2773</v>
      </c>
      <c r="R4995" t="s">
        <v>3155</v>
      </c>
      <c r="S4995" t="s">
        <v>7822</v>
      </c>
      <c r="T4995" t="s">
        <v>588</v>
      </c>
      <c r="U4995" t="s">
        <v>7823</v>
      </c>
      <c r="V4995" t="s">
        <v>7824</v>
      </c>
      <c r="W4995" t="s">
        <v>588</v>
      </c>
      <c r="X4995" t="str">
        <f t="shared" si="78"/>
        <v>Funcionamiento</v>
      </c>
      <c r="Y4995" t="s">
        <v>8192</v>
      </c>
    </row>
    <row r="4996" spans="1:25" x14ac:dyDescent="0.2">
      <c r="A4996" t="s">
        <v>3119</v>
      </c>
      <c r="B4996" t="s">
        <v>3369</v>
      </c>
      <c r="C4996" t="s">
        <v>7825</v>
      </c>
      <c r="D4996" t="s">
        <v>583</v>
      </c>
      <c r="E4996" t="s">
        <v>584</v>
      </c>
      <c r="F4996" t="s">
        <v>7773</v>
      </c>
      <c r="G4996" t="s">
        <v>8192</v>
      </c>
      <c r="H4996" t="s">
        <v>174</v>
      </c>
      <c r="I4996" t="s">
        <v>128</v>
      </c>
      <c r="J4996" t="s">
        <v>37</v>
      </c>
      <c r="K4996" t="s">
        <v>586</v>
      </c>
      <c r="L4996" t="s">
        <v>39</v>
      </c>
      <c r="M4996">
        <v>1629000</v>
      </c>
      <c r="N4996">
        <v>0</v>
      </c>
      <c r="O4996">
        <v>1629000</v>
      </c>
      <c r="P4996">
        <v>0</v>
      </c>
      <c r="Q4996" t="s">
        <v>2774</v>
      </c>
      <c r="R4996" t="s">
        <v>3147</v>
      </c>
      <c r="S4996" t="s">
        <v>3184</v>
      </c>
      <c r="T4996" t="s">
        <v>588</v>
      </c>
      <c r="U4996" t="s">
        <v>7826</v>
      </c>
      <c r="V4996" t="s">
        <v>7827</v>
      </c>
      <c r="W4996" t="s">
        <v>588</v>
      </c>
      <c r="X4996" t="str">
        <f t="shared" si="78"/>
        <v>Funcionamiento</v>
      </c>
      <c r="Y4996" t="s">
        <v>8192</v>
      </c>
    </row>
    <row r="4997" spans="1:25" x14ac:dyDescent="0.2">
      <c r="A4997" t="s">
        <v>3119</v>
      </c>
      <c r="B4997" t="s">
        <v>3369</v>
      </c>
      <c r="C4997" t="s">
        <v>7825</v>
      </c>
      <c r="D4997" t="s">
        <v>583</v>
      </c>
      <c r="E4997" t="s">
        <v>584</v>
      </c>
      <c r="F4997" t="s">
        <v>7773</v>
      </c>
      <c r="G4997" t="s">
        <v>8192</v>
      </c>
      <c r="H4997" t="s">
        <v>176</v>
      </c>
      <c r="I4997" t="s">
        <v>130</v>
      </c>
      <c r="J4997" t="s">
        <v>37</v>
      </c>
      <c r="K4997" t="s">
        <v>586</v>
      </c>
      <c r="L4997" t="s">
        <v>39</v>
      </c>
      <c r="M4997">
        <v>1222100</v>
      </c>
      <c r="N4997">
        <v>0</v>
      </c>
      <c r="O4997">
        <v>1222100</v>
      </c>
      <c r="P4997">
        <v>0</v>
      </c>
      <c r="Q4997" t="s">
        <v>2774</v>
      </c>
      <c r="R4997" t="s">
        <v>3147</v>
      </c>
      <c r="S4997" t="s">
        <v>3184</v>
      </c>
      <c r="T4997" t="s">
        <v>588</v>
      </c>
      <c r="U4997" t="s">
        <v>7826</v>
      </c>
      <c r="V4997" t="s">
        <v>7827</v>
      </c>
      <c r="W4997" t="s">
        <v>588</v>
      </c>
      <c r="X4997" t="str">
        <f t="shared" si="78"/>
        <v>Funcionamiento</v>
      </c>
      <c r="Y4997" t="s">
        <v>8192</v>
      </c>
    </row>
    <row r="4998" spans="1:25" x14ac:dyDescent="0.2">
      <c r="A4998" t="s">
        <v>3119</v>
      </c>
      <c r="B4998" t="s">
        <v>3369</v>
      </c>
      <c r="C4998" t="s">
        <v>7825</v>
      </c>
      <c r="D4998" t="s">
        <v>583</v>
      </c>
      <c r="E4998" t="s">
        <v>584</v>
      </c>
      <c r="F4998" t="s">
        <v>7773</v>
      </c>
      <c r="G4998" t="s">
        <v>8192</v>
      </c>
      <c r="H4998" t="s">
        <v>177</v>
      </c>
      <c r="I4998" t="s">
        <v>131</v>
      </c>
      <c r="J4998" t="s">
        <v>37</v>
      </c>
      <c r="K4998" t="s">
        <v>586</v>
      </c>
      <c r="L4998" t="s">
        <v>39</v>
      </c>
      <c r="M4998">
        <v>814900</v>
      </c>
      <c r="N4998">
        <v>0</v>
      </c>
      <c r="O4998">
        <v>814900</v>
      </c>
      <c r="P4998">
        <v>0</v>
      </c>
      <c r="Q4998" t="s">
        <v>2774</v>
      </c>
      <c r="R4998" t="s">
        <v>3147</v>
      </c>
      <c r="S4998" t="s">
        <v>3184</v>
      </c>
      <c r="T4998" t="s">
        <v>588</v>
      </c>
      <c r="U4998" t="s">
        <v>7826</v>
      </c>
      <c r="V4998" t="s">
        <v>7827</v>
      </c>
      <c r="W4998" t="s">
        <v>588</v>
      </c>
      <c r="X4998" t="str">
        <f t="shared" si="78"/>
        <v>Funcionamiento</v>
      </c>
      <c r="Y4998" t="s">
        <v>8192</v>
      </c>
    </row>
    <row r="4999" spans="1:25" x14ac:dyDescent="0.2">
      <c r="A4999" t="s">
        <v>3119</v>
      </c>
      <c r="B4999" t="s">
        <v>3369</v>
      </c>
      <c r="C4999" t="s">
        <v>7825</v>
      </c>
      <c r="D4999" t="s">
        <v>583</v>
      </c>
      <c r="E4999" t="s">
        <v>584</v>
      </c>
      <c r="F4999" t="s">
        <v>7773</v>
      </c>
      <c r="G4999" t="s">
        <v>8192</v>
      </c>
      <c r="H4999" t="s">
        <v>173</v>
      </c>
      <c r="I4999" t="s">
        <v>127</v>
      </c>
      <c r="J4999" t="s">
        <v>37</v>
      </c>
      <c r="K4999" t="s">
        <v>586</v>
      </c>
      <c r="L4999" t="s">
        <v>39</v>
      </c>
      <c r="M4999">
        <v>3380100</v>
      </c>
      <c r="N4999">
        <v>0</v>
      </c>
      <c r="O4999">
        <v>3380100</v>
      </c>
      <c r="P4999">
        <v>0</v>
      </c>
      <c r="Q4999" t="s">
        <v>2774</v>
      </c>
      <c r="R4999" t="s">
        <v>3147</v>
      </c>
      <c r="S4999" t="s">
        <v>3184</v>
      </c>
      <c r="T4999" t="s">
        <v>588</v>
      </c>
      <c r="U4999" t="s">
        <v>7826</v>
      </c>
      <c r="V4999" t="s">
        <v>7827</v>
      </c>
      <c r="W4999" t="s">
        <v>588</v>
      </c>
      <c r="X4999" t="str">
        <f t="shared" si="78"/>
        <v>Funcionamiento</v>
      </c>
      <c r="Y4999" t="s">
        <v>8192</v>
      </c>
    </row>
    <row r="5000" spans="1:25" x14ac:dyDescent="0.2">
      <c r="A5000" t="s">
        <v>3119</v>
      </c>
      <c r="B5000" t="s">
        <v>3369</v>
      </c>
      <c r="C5000" t="s">
        <v>7825</v>
      </c>
      <c r="D5000" t="s">
        <v>583</v>
      </c>
      <c r="E5000" t="s">
        <v>584</v>
      </c>
      <c r="F5000" t="s">
        <v>7773</v>
      </c>
      <c r="G5000" t="s">
        <v>8192</v>
      </c>
      <c r="H5000" t="s">
        <v>172</v>
      </c>
      <c r="I5000" t="s">
        <v>126</v>
      </c>
      <c r="J5000" t="s">
        <v>37</v>
      </c>
      <c r="K5000" t="s">
        <v>586</v>
      </c>
      <c r="L5000" t="s">
        <v>39</v>
      </c>
      <c r="M5000">
        <v>894800</v>
      </c>
      <c r="N5000">
        <v>0</v>
      </c>
      <c r="O5000">
        <v>894800</v>
      </c>
      <c r="P5000">
        <v>0</v>
      </c>
      <c r="Q5000" t="s">
        <v>2774</v>
      </c>
      <c r="R5000" t="s">
        <v>3147</v>
      </c>
      <c r="S5000" t="s">
        <v>3184</v>
      </c>
      <c r="T5000" t="s">
        <v>588</v>
      </c>
      <c r="U5000" t="s">
        <v>7826</v>
      </c>
      <c r="V5000" t="s">
        <v>7827</v>
      </c>
      <c r="W5000" t="s">
        <v>588</v>
      </c>
      <c r="X5000" t="str">
        <f t="shared" si="78"/>
        <v>Funcionamiento</v>
      </c>
      <c r="Y5000" t="s">
        <v>8192</v>
      </c>
    </row>
    <row r="5001" spans="1:25" x14ac:dyDescent="0.2">
      <c r="A5001" t="s">
        <v>3119</v>
      </c>
      <c r="B5001" t="s">
        <v>3369</v>
      </c>
      <c r="C5001" t="s">
        <v>7825</v>
      </c>
      <c r="D5001" t="s">
        <v>583</v>
      </c>
      <c r="E5001" t="s">
        <v>584</v>
      </c>
      <c r="F5001" t="s">
        <v>7773</v>
      </c>
      <c r="G5001" t="s">
        <v>8192</v>
      </c>
      <c r="H5001" t="s">
        <v>175</v>
      </c>
      <c r="I5001" t="s">
        <v>129</v>
      </c>
      <c r="J5001" t="s">
        <v>37</v>
      </c>
      <c r="K5001" t="s">
        <v>586</v>
      </c>
      <c r="L5001" t="s">
        <v>39</v>
      </c>
      <c r="M5001">
        <v>442700</v>
      </c>
      <c r="N5001">
        <v>0</v>
      </c>
      <c r="O5001">
        <v>442700</v>
      </c>
      <c r="P5001">
        <v>0</v>
      </c>
      <c r="Q5001" t="s">
        <v>2774</v>
      </c>
      <c r="R5001" t="s">
        <v>3147</v>
      </c>
      <c r="S5001" t="s">
        <v>3184</v>
      </c>
      <c r="T5001" t="s">
        <v>588</v>
      </c>
      <c r="U5001" t="s">
        <v>7826</v>
      </c>
      <c r="V5001" t="s">
        <v>7827</v>
      </c>
      <c r="W5001" t="s">
        <v>588</v>
      </c>
      <c r="X5001" t="str">
        <f t="shared" si="78"/>
        <v>Funcionamiento</v>
      </c>
      <c r="Y5001" t="s">
        <v>8192</v>
      </c>
    </row>
    <row r="5002" spans="1:25" x14ac:dyDescent="0.2">
      <c r="A5002" t="s">
        <v>3118</v>
      </c>
      <c r="B5002" t="s">
        <v>3175</v>
      </c>
      <c r="C5002" t="s">
        <v>7828</v>
      </c>
      <c r="D5002" t="s">
        <v>583</v>
      </c>
      <c r="E5002" t="s">
        <v>584</v>
      </c>
      <c r="F5002" t="s">
        <v>7773</v>
      </c>
      <c r="G5002" t="s">
        <v>8192</v>
      </c>
      <c r="H5002" t="s">
        <v>169</v>
      </c>
      <c r="I5002" t="s">
        <v>123</v>
      </c>
      <c r="J5002" t="s">
        <v>37</v>
      </c>
      <c r="K5002" t="s">
        <v>586</v>
      </c>
      <c r="L5002" t="s">
        <v>39</v>
      </c>
      <c r="M5002">
        <v>871127</v>
      </c>
      <c r="N5002">
        <v>0</v>
      </c>
      <c r="O5002">
        <v>871127</v>
      </c>
      <c r="P5002">
        <v>0</v>
      </c>
      <c r="Q5002" t="s">
        <v>2775</v>
      </c>
      <c r="R5002" t="s">
        <v>3181</v>
      </c>
      <c r="S5002" t="s">
        <v>7829</v>
      </c>
      <c r="T5002" t="s">
        <v>588</v>
      </c>
      <c r="U5002" t="s">
        <v>7830</v>
      </c>
      <c r="V5002" t="s">
        <v>7831</v>
      </c>
      <c r="W5002" t="s">
        <v>588</v>
      </c>
      <c r="X5002" t="str">
        <f t="shared" si="78"/>
        <v>Funcionamiento</v>
      </c>
      <c r="Y5002" t="s">
        <v>8192</v>
      </c>
    </row>
    <row r="5003" spans="1:25" x14ac:dyDescent="0.2">
      <c r="A5003" t="s">
        <v>3118</v>
      </c>
      <c r="B5003" t="s">
        <v>3175</v>
      </c>
      <c r="C5003" t="s">
        <v>7828</v>
      </c>
      <c r="D5003" t="s">
        <v>583</v>
      </c>
      <c r="E5003" t="s">
        <v>584</v>
      </c>
      <c r="F5003" t="s">
        <v>7773</v>
      </c>
      <c r="G5003" t="s">
        <v>8192</v>
      </c>
      <c r="H5003" t="s">
        <v>167</v>
      </c>
      <c r="I5003" t="s">
        <v>3051</v>
      </c>
      <c r="J5003" t="s">
        <v>37</v>
      </c>
      <c r="K5003" t="s">
        <v>586</v>
      </c>
      <c r="L5003" t="s">
        <v>39</v>
      </c>
      <c r="M5003">
        <v>1028540</v>
      </c>
      <c r="N5003">
        <v>0</v>
      </c>
      <c r="O5003">
        <v>1028540</v>
      </c>
      <c r="P5003">
        <v>0</v>
      </c>
      <c r="Q5003" t="s">
        <v>2775</v>
      </c>
      <c r="R5003" t="s">
        <v>3181</v>
      </c>
      <c r="S5003" t="s">
        <v>7829</v>
      </c>
      <c r="T5003" t="s">
        <v>588</v>
      </c>
      <c r="U5003" t="s">
        <v>7830</v>
      </c>
      <c r="V5003" t="s">
        <v>7831</v>
      </c>
      <c r="W5003" t="s">
        <v>588</v>
      </c>
      <c r="X5003" t="str">
        <f t="shared" si="78"/>
        <v>Funcionamiento</v>
      </c>
      <c r="Y5003" t="s">
        <v>8192</v>
      </c>
    </row>
    <row r="5004" spans="1:25" x14ac:dyDescent="0.2">
      <c r="A5004" t="s">
        <v>3118</v>
      </c>
      <c r="B5004" t="s">
        <v>3175</v>
      </c>
      <c r="C5004" t="s">
        <v>7828</v>
      </c>
      <c r="D5004" t="s">
        <v>583</v>
      </c>
      <c r="E5004" t="s">
        <v>584</v>
      </c>
      <c r="F5004" t="s">
        <v>7773</v>
      </c>
      <c r="G5004" t="s">
        <v>8192</v>
      </c>
      <c r="H5004" t="s">
        <v>178</v>
      </c>
      <c r="I5004" t="s">
        <v>132</v>
      </c>
      <c r="J5004" t="s">
        <v>37</v>
      </c>
      <c r="K5004" t="s">
        <v>586</v>
      </c>
      <c r="L5004" t="s">
        <v>39</v>
      </c>
      <c r="M5004">
        <v>3844474</v>
      </c>
      <c r="N5004">
        <v>0</v>
      </c>
      <c r="O5004">
        <v>3844474</v>
      </c>
      <c r="P5004">
        <v>0</v>
      </c>
      <c r="Q5004" t="s">
        <v>2775</v>
      </c>
      <c r="R5004" t="s">
        <v>3181</v>
      </c>
      <c r="S5004" t="s">
        <v>7829</v>
      </c>
      <c r="T5004" t="s">
        <v>588</v>
      </c>
      <c r="U5004" t="s">
        <v>7830</v>
      </c>
      <c r="V5004" t="s">
        <v>7831</v>
      </c>
      <c r="W5004" t="s">
        <v>588</v>
      </c>
      <c r="X5004" t="str">
        <f t="shared" si="78"/>
        <v>Funcionamiento</v>
      </c>
      <c r="Y5004" t="s">
        <v>8192</v>
      </c>
    </row>
    <row r="5005" spans="1:25" x14ac:dyDescent="0.2">
      <c r="A5005" t="s">
        <v>3118</v>
      </c>
      <c r="B5005" t="s">
        <v>3175</v>
      </c>
      <c r="C5005" t="s">
        <v>7828</v>
      </c>
      <c r="D5005" t="s">
        <v>583</v>
      </c>
      <c r="E5005" t="s">
        <v>584</v>
      </c>
      <c r="F5005" t="s">
        <v>7773</v>
      </c>
      <c r="G5005" t="s">
        <v>8192</v>
      </c>
      <c r="H5005" t="s">
        <v>180</v>
      </c>
      <c r="I5005" t="s">
        <v>134</v>
      </c>
      <c r="J5005" t="s">
        <v>37</v>
      </c>
      <c r="K5005" t="s">
        <v>586</v>
      </c>
      <c r="L5005" t="s">
        <v>39</v>
      </c>
      <c r="M5005">
        <v>313996</v>
      </c>
      <c r="N5005">
        <v>0</v>
      </c>
      <c r="O5005">
        <v>313996</v>
      </c>
      <c r="P5005">
        <v>0</v>
      </c>
      <c r="Q5005" t="s">
        <v>2775</v>
      </c>
      <c r="R5005" t="s">
        <v>3181</v>
      </c>
      <c r="S5005" t="s">
        <v>7829</v>
      </c>
      <c r="T5005" t="s">
        <v>588</v>
      </c>
      <c r="U5005" t="s">
        <v>7830</v>
      </c>
      <c r="V5005" t="s">
        <v>7831</v>
      </c>
      <c r="W5005" t="s">
        <v>588</v>
      </c>
      <c r="X5005" t="str">
        <f t="shared" si="78"/>
        <v>Funcionamiento</v>
      </c>
      <c r="Y5005" t="s">
        <v>8192</v>
      </c>
    </row>
    <row r="5006" spans="1:25" x14ac:dyDescent="0.2">
      <c r="A5006" t="s">
        <v>3118</v>
      </c>
      <c r="B5006" t="s">
        <v>3175</v>
      </c>
      <c r="C5006" t="s">
        <v>7828</v>
      </c>
      <c r="D5006" t="s">
        <v>583</v>
      </c>
      <c r="E5006" t="s">
        <v>584</v>
      </c>
      <c r="F5006" t="s">
        <v>7773</v>
      </c>
      <c r="G5006" t="s">
        <v>8192</v>
      </c>
      <c r="H5006" t="s">
        <v>164</v>
      </c>
      <c r="I5006" t="s">
        <v>118</v>
      </c>
      <c r="J5006" t="s">
        <v>37</v>
      </c>
      <c r="K5006" t="s">
        <v>586</v>
      </c>
      <c r="L5006" t="s">
        <v>39</v>
      </c>
      <c r="M5006">
        <v>32823582</v>
      </c>
      <c r="N5006">
        <v>0</v>
      </c>
      <c r="O5006">
        <v>32823582</v>
      </c>
      <c r="P5006">
        <v>0</v>
      </c>
      <c r="Q5006" t="s">
        <v>2775</v>
      </c>
      <c r="R5006" t="s">
        <v>3181</v>
      </c>
      <c r="S5006" t="s">
        <v>7829</v>
      </c>
      <c r="T5006" t="s">
        <v>588</v>
      </c>
      <c r="U5006" t="s">
        <v>7830</v>
      </c>
      <c r="V5006" t="s">
        <v>7831</v>
      </c>
      <c r="W5006" t="s">
        <v>588</v>
      </c>
      <c r="X5006" t="str">
        <f t="shared" si="78"/>
        <v>Funcionamiento</v>
      </c>
      <c r="Y5006" t="s">
        <v>8192</v>
      </c>
    </row>
    <row r="5007" spans="1:25" x14ac:dyDescent="0.2">
      <c r="A5007" t="s">
        <v>3118</v>
      </c>
      <c r="B5007" t="s">
        <v>3175</v>
      </c>
      <c r="C5007" t="s">
        <v>7828</v>
      </c>
      <c r="D5007" t="s">
        <v>583</v>
      </c>
      <c r="E5007" t="s">
        <v>584</v>
      </c>
      <c r="F5007" t="s">
        <v>7773</v>
      </c>
      <c r="G5007" t="s">
        <v>8192</v>
      </c>
      <c r="H5007" t="s">
        <v>181</v>
      </c>
      <c r="I5007" t="s">
        <v>135</v>
      </c>
      <c r="J5007" t="s">
        <v>37</v>
      </c>
      <c r="K5007" t="s">
        <v>586</v>
      </c>
      <c r="L5007" t="s">
        <v>39</v>
      </c>
      <c r="M5007">
        <v>2354967</v>
      </c>
      <c r="N5007">
        <v>0</v>
      </c>
      <c r="O5007">
        <v>2354967</v>
      </c>
      <c r="P5007">
        <v>0</v>
      </c>
      <c r="Q5007" t="s">
        <v>2775</v>
      </c>
      <c r="R5007" t="s">
        <v>3181</v>
      </c>
      <c r="S5007" t="s">
        <v>7829</v>
      </c>
      <c r="T5007" t="s">
        <v>588</v>
      </c>
      <c r="U5007" t="s">
        <v>7830</v>
      </c>
      <c r="V5007" t="s">
        <v>7831</v>
      </c>
      <c r="W5007" t="s">
        <v>588</v>
      </c>
      <c r="X5007" t="str">
        <f t="shared" si="78"/>
        <v>Funcionamiento</v>
      </c>
      <c r="Y5007" t="s">
        <v>8192</v>
      </c>
    </row>
    <row r="5008" spans="1:25" x14ac:dyDescent="0.2">
      <c r="A5008" t="s">
        <v>3118</v>
      </c>
      <c r="B5008" t="s">
        <v>3175</v>
      </c>
      <c r="C5008" t="s">
        <v>7828</v>
      </c>
      <c r="D5008" t="s">
        <v>583</v>
      </c>
      <c r="E5008" t="s">
        <v>584</v>
      </c>
      <c r="F5008" t="s">
        <v>7773</v>
      </c>
      <c r="G5008" t="s">
        <v>8192</v>
      </c>
      <c r="H5008" t="s">
        <v>166</v>
      </c>
      <c r="I5008" t="s">
        <v>120</v>
      </c>
      <c r="J5008" t="s">
        <v>37</v>
      </c>
      <c r="K5008" t="s">
        <v>586</v>
      </c>
      <c r="L5008" t="s">
        <v>39</v>
      </c>
      <c r="M5008">
        <v>669793</v>
      </c>
      <c r="N5008">
        <v>0</v>
      </c>
      <c r="O5008">
        <v>669793</v>
      </c>
      <c r="P5008">
        <v>0</v>
      </c>
      <c r="Q5008" t="s">
        <v>2775</v>
      </c>
      <c r="R5008" t="s">
        <v>3181</v>
      </c>
      <c r="S5008" t="s">
        <v>7829</v>
      </c>
      <c r="T5008" t="s">
        <v>588</v>
      </c>
      <c r="U5008" t="s">
        <v>7830</v>
      </c>
      <c r="V5008" t="s">
        <v>7831</v>
      </c>
      <c r="W5008" t="s">
        <v>588</v>
      </c>
      <c r="X5008" t="str">
        <f t="shared" si="78"/>
        <v>Funcionamiento</v>
      </c>
      <c r="Y5008" t="s">
        <v>8192</v>
      </c>
    </row>
    <row r="5009" spans="1:25" x14ac:dyDescent="0.2">
      <c r="A5009" t="s">
        <v>3118</v>
      </c>
      <c r="B5009" t="s">
        <v>3175</v>
      </c>
      <c r="C5009" t="s">
        <v>7828</v>
      </c>
      <c r="D5009" t="s">
        <v>583</v>
      </c>
      <c r="E5009" t="s">
        <v>584</v>
      </c>
      <c r="F5009" t="s">
        <v>7773</v>
      </c>
      <c r="G5009" t="s">
        <v>8192</v>
      </c>
      <c r="H5009" t="s">
        <v>171</v>
      </c>
      <c r="I5009" t="s">
        <v>125</v>
      </c>
      <c r="J5009" t="s">
        <v>37</v>
      </c>
      <c r="K5009" t="s">
        <v>586</v>
      </c>
      <c r="L5009" t="s">
        <v>39</v>
      </c>
      <c r="M5009">
        <v>3931849</v>
      </c>
      <c r="N5009">
        <v>0</v>
      </c>
      <c r="O5009">
        <v>3931849</v>
      </c>
      <c r="P5009">
        <v>0</v>
      </c>
      <c r="Q5009" t="s">
        <v>2775</v>
      </c>
      <c r="R5009" t="s">
        <v>3181</v>
      </c>
      <c r="S5009" t="s">
        <v>7829</v>
      </c>
      <c r="T5009" t="s">
        <v>588</v>
      </c>
      <c r="U5009" t="s">
        <v>7830</v>
      </c>
      <c r="V5009" t="s">
        <v>7831</v>
      </c>
      <c r="W5009" t="s">
        <v>588</v>
      </c>
      <c r="X5009" t="str">
        <f t="shared" si="78"/>
        <v>Funcionamiento</v>
      </c>
      <c r="Y5009" t="s">
        <v>8192</v>
      </c>
    </row>
    <row r="5010" spans="1:25" x14ac:dyDescent="0.2">
      <c r="A5010" t="s">
        <v>3138</v>
      </c>
      <c r="B5010" t="s">
        <v>4150</v>
      </c>
      <c r="C5010" t="s">
        <v>7832</v>
      </c>
      <c r="D5010" t="s">
        <v>583</v>
      </c>
      <c r="E5010" t="s">
        <v>584</v>
      </c>
      <c r="F5010" t="s">
        <v>7773</v>
      </c>
      <c r="G5010" t="s">
        <v>8192</v>
      </c>
      <c r="H5010" t="s">
        <v>174</v>
      </c>
      <c r="I5010" t="s">
        <v>128</v>
      </c>
      <c r="J5010" t="s">
        <v>37</v>
      </c>
      <c r="K5010" t="s">
        <v>586</v>
      </c>
      <c r="L5010" t="s">
        <v>39</v>
      </c>
      <c r="M5010">
        <v>1743300</v>
      </c>
      <c r="N5010">
        <v>0</v>
      </c>
      <c r="O5010">
        <v>1743300</v>
      </c>
      <c r="P5010">
        <v>0</v>
      </c>
      <c r="Q5010" t="s">
        <v>2776</v>
      </c>
      <c r="R5010" t="s">
        <v>3187</v>
      </c>
      <c r="S5010" t="s">
        <v>3640</v>
      </c>
      <c r="T5010" t="s">
        <v>588</v>
      </c>
      <c r="U5010" t="s">
        <v>7833</v>
      </c>
      <c r="V5010" t="s">
        <v>7834</v>
      </c>
      <c r="W5010" t="s">
        <v>588</v>
      </c>
      <c r="X5010" t="str">
        <f t="shared" si="78"/>
        <v>Funcionamiento</v>
      </c>
      <c r="Y5010" t="s">
        <v>8192</v>
      </c>
    </row>
    <row r="5011" spans="1:25" x14ac:dyDescent="0.2">
      <c r="A5011" t="s">
        <v>3138</v>
      </c>
      <c r="B5011" t="s">
        <v>4150</v>
      </c>
      <c r="C5011" t="s">
        <v>7832</v>
      </c>
      <c r="D5011" t="s">
        <v>583</v>
      </c>
      <c r="E5011" t="s">
        <v>584</v>
      </c>
      <c r="F5011" t="s">
        <v>7773</v>
      </c>
      <c r="G5011" t="s">
        <v>8192</v>
      </c>
      <c r="H5011" t="s">
        <v>172</v>
      </c>
      <c r="I5011" t="s">
        <v>126</v>
      </c>
      <c r="J5011" t="s">
        <v>37</v>
      </c>
      <c r="K5011" t="s">
        <v>586</v>
      </c>
      <c r="L5011" t="s">
        <v>39</v>
      </c>
      <c r="M5011">
        <v>4568200</v>
      </c>
      <c r="N5011">
        <v>0</v>
      </c>
      <c r="O5011">
        <v>4568200</v>
      </c>
      <c r="P5011">
        <v>0</v>
      </c>
      <c r="Q5011" t="s">
        <v>2776</v>
      </c>
      <c r="R5011" t="s">
        <v>3187</v>
      </c>
      <c r="S5011" t="s">
        <v>3640</v>
      </c>
      <c r="T5011" t="s">
        <v>588</v>
      </c>
      <c r="U5011" t="s">
        <v>7833</v>
      </c>
      <c r="V5011" t="s">
        <v>7834</v>
      </c>
      <c r="W5011" t="s">
        <v>588</v>
      </c>
      <c r="X5011" t="str">
        <f t="shared" si="78"/>
        <v>Funcionamiento</v>
      </c>
      <c r="Y5011" t="s">
        <v>8192</v>
      </c>
    </row>
    <row r="5012" spans="1:25" x14ac:dyDescent="0.2">
      <c r="A5012" t="s">
        <v>3138</v>
      </c>
      <c r="B5012" t="s">
        <v>4150</v>
      </c>
      <c r="C5012" t="s">
        <v>7832</v>
      </c>
      <c r="D5012" t="s">
        <v>583</v>
      </c>
      <c r="E5012" t="s">
        <v>584</v>
      </c>
      <c r="F5012" t="s">
        <v>7773</v>
      </c>
      <c r="G5012" t="s">
        <v>8192</v>
      </c>
      <c r="H5012" t="s">
        <v>173</v>
      </c>
      <c r="I5012" t="s">
        <v>127</v>
      </c>
      <c r="J5012" t="s">
        <v>37</v>
      </c>
      <c r="K5012" t="s">
        <v>586</v>
      </c>
      <c r="L5012" t="s">
        <v>39</v>
      </c>
      <c r="M5012">
        <v>3236100</v>
      </c>
      <c r="N5012">
        <v>0</v>
      </c>
      <c r="O5012">
        <v>3236100</v>
      </c>
      <c r="P5012">
        <v>0</v>
      </c>
      <c r="Q5012" t="s">
        <v>2776</v>
      </c>
      <c r="R5012" t="s">
        <v>3187</v>
      </c>
      <c r="S5012" t="s">
        <v>3640</v>
      </c>
      <c r="T5012" t="s">
        <v>588</v>
      </c>
      <c r="U5012" t="s">
        <v>7833</v>
      </c>
      <c r="V5012" t="s">
        <v>7834</v>
      </c>
      <c r="W5012" t="s">
        <v>588</v>
      </c>
      <c r="X5012" t="str">
        <f t="shared" si="78"/>
        <v>Funcionamiento</v>
      </c>
      <c r="Y5012" t="s">
        <v>8192</v>
      </c>
    </row>
    <row r="5013" spans="1:25" x14ac:dyDescent="0.2">
      <c r="A5013" t="s">
        <v>3138</v>
      </c>
      <c r="B5013" t="s">
        <v>4150</v>
      </c>
      <c r="C5013" t="s">
        <v>7832</v>
      </c>
      <c r="D5013" t="s">
        <v>583</v>
      </c>
      <c r="E5013" t="s">
        <v>584</v>
      </c>
      <c r="F5013" t="s">
        <v>7773</v>
      </c>
      <c r="G5013" t="s">
        <v>8192</v>
      </c>
      <c r="H5013" t="s">
        <v>175</v>
      </c>
      <c r="I5013" t="s">
        <v>129</v>
      </c>
      <c r="J5013" t="s">
        <v>37</v>
      </c>
      <c r="K5013" t="s">
        <v>586</v>
      </c>
      <c r="L5013" t="s">
        <v>39</v>
      </c>
      <c r="M5013">
        <v>399600</v>
      </c>
      <c r="N5013">
        <v>0</v>
      </c>
      <c r="O5013">
        <v>399600</v>
      </c>
      <c r="P5013">
        <v>0</v>
      </c>
      <c r="Q5013" t="s">
        <v>2776</v>
      </c>
      <c r="R5013" t="s">
        <v>3187</v>
      </c>
      <c r="S5013" t="s">
        <v>3640</v>
      </c>
      <c r="T5013" t="s">
        <v>588</v>
      </c>
      <c r="U5013" t="s">
        <v>7833</v>
      </c>
      <c r="V5013" t="s">
        <v>7834</v>
      </c>
      <c r="W5013" t="s">
        <v>588</v>
      </c>
      <c r="X5013" t="str">
        <f t="shared" si="78"/>
        <v>Funcionamiento</v>
      </c>
      <c r="Y5013" t="s">
        <v>8192</v>
      </c>
    </row>
    <row r="5014" spans="1:25" x14ac:dyDescent="0.2">
      <c r="A5014" t="s">
        <v>3138</v>
      </c>
      <c r="B5014" t="s">
        <v>4150</v>
      </c>
      <c r="C5014" t="s">
        <v>7832</v>
      </c>
      <c r="D5014" t="s">
        <v>583</v>
      </c>
      <c r="E5014" t="s">
        <v>584</v>
      </c>
      <c r="F5014" t="s">
        <v>7773</v>
      </c>
      <c r="G5014" t="s">
        <v>8192</v>
      </c>
      <c r="H5014" t="s">
        <v>176</v>
      </c>
      <c r="I5014" t="s">
        <v>130</v>
      </c>
      <c r="J5014" t="s">
        <v>37</v>
      </c>
      <c r="K5014" t="s">
        <v>586</v>
      </c>
      <c r="L5014" t="s">
        <v>39</v>
      </c>
      <c r="M5014">
        <v>1308100</v>
      </c>
      <c r="N5014">
        <v>0</v>
      </c>
      <c r="O5014">
        <v>1308100</v>
      </c>
      <c r="P5014">
        <v>0</v>
      </c>
      <c r="Q5014" t="s">
        <v>2776</v>
      </c>
      <c r="R5014" t="s">
        <v>3187</v>
      </c>
      <c r="S5014" t="s">
        <v>3640</v>
      </c>
      <c r="T5014" t="s">
        <v>588</v>
      </c>
      <c r="U5014" t="s">
        <v>7833</v>
      </c>
      <c r="V5014" t="s">
        <v>7834</v>
      </c>
      <c r="W5014" t="s">
        <v>588</v>
      </c>
      <c r="X5014" t="str">
        <f t="shared" si="78"/>
        <v>Funcionamiento</v>
      </c>
      <c r="Y5014" t="s">
        <v>8192</v>
      </c>
    </row>
    <row r="5015" spans="1:25" x14ac:dyDescent="0.2">
      <c r="A5015" t="s">
        <v>3138</v>
      </c>
      <c r="B5015" t="s">
        <v>4150</v>
      </c>
      <c r="C5015" t="s">
        <v>7832</v>
      </c>
      <c r="D5015" t="s">
        <v>583</v>
      </c>
      <c r="E5015" t="s">
        <v>584</v>
      </c>
      <c r="F5015" t="s">
        <v>7773</v>
      </c>
      <c r="G5015" t="s">
        <v>8192</v>
      </c>
      <c r="H5015" t="s">
        <v>177</v>
      </c>
      <c r="I5015" t="s">
        <v>131</v>
      </c>
      <c r="J5015" t="s">
        <v>37</v>
      </c>
      <c r="K5015" t="s">
        <v>586</v>
      </c>
      <c r="L5015" t="s">
        <v>39</v>
      </c>
      <c r="M5015">
        <v>872100</v>
      </c>
      <c r="N5015">
        <v>0</v>
      </c>
      <c r="O5015">
        <v>872100</v>
      </c>
      <c r="P5015">
        <v>0</v>
      </c>
      <c r="Q5015" t="s">
        <v>2776</v>
      </c>
      <c r="R5015" t="s">
        <v>3187</v>
      </c>
      <c r="S5015" t="s">
        <v>3640</v>
      </c>
      <c r="T5015" t="s">
        <v>588</v>
      </c>
      <c r="U5015" t="s">
        <v>7833</v>
      </c>
      <c r="V5015" t="s">
        <v>7834</v>
      </c>
      <c r="W5015" t="s">
        <v>588</v>
      </c>
      <c r="X5015" t="str">
        <f t="shared" si="78"/>
        <v>Funcionamiento</v>
      </c>
      <c r="Y5015" t="s">
        <v>8192</v>
      </c>
    </row>
    <row r="5016" spans="1:25" x14ac:dyDescent="0.2">
      <c r="A5016" t="s">
        <v>3145</v>
      </c>
      <c r="B5016" t="s">
        <v>3539</v>
      </c>
      <c r="C5016" t="s">
        <v>7835</v>
      </c>
      <c r="D5016" t="s">
        <v>583</v>
      </c>
      <c r="E5016" t="s">
        <v>584</v>
      </c>
      <c r="F5016" t="s">
        <v>7773</v>
      </c>
      <c r="G5016" t="s">
        <v>8192</v>
      </c>
      <c r="H5016" t="s">
        <v>168</v>
      </c>
      <c r="I5016" t="s">
        <v>122</v>
      </c>
      <c r="J5016" t="s">
        <v>37</v>
      </c>
      <c r="K5016" t="s">
        <v>586</v>
      </c>
      <c r="L5016" t="s">
        <v>39</v>
      </c>
      <c r="M5016">
        <v>41082087</v>
      </c>
      <c r="N5016">
        <v>0</v>
      </c>
      <c r="O5016">
        <v>41082087</v>
      </c>
      <c r="P5016">
        <v>0</v>
      </c>
      <c r="Q5016" t="s">
        <v>2777</v>
      </c>
      <c r="R5016" t="s">
        <v>3165</v>
      </c>
      <c r="S5016" t="s">
        <v>3216</v>
      </c>
      <c r="T5016" t="s">
        <v>588</v>
      </c>
      <c r="U5016" t="s">
        <v>7836</v>
      </c>
      <c r="V5016" t="s">
        <v>7837</v>
      </c>
      <c r="W5016" t="s">
        <v>588</v>
      </c>
      <c r="X5016" t="str">
        <f t="shared" si="78"/>
        <v>Funcionamiento</v>
      </c>
      <c r="Y5016" t="s">
        <v>8192</v>
      </c>
    </row>
    <row r="5017" spans="1:25" x14ac:dyDescent="0.2">
      <c r="A5017" t="s">
        <v>3132</v>
      </c>
      <c r="B5017" t="s">
        <v>3392</v>
      </c>
      <c r="C5017" t="s">
        <v>7838</v>
      </c>
      <c r="D5017" t="s">
        <v>583</v>
      </c>
      <c r="E5017" t="s">
        <v>584</v>
      </c>
      <c r="F5017" t="s">
        <v>7773</v>
      </c>
      <c r="G5017" t="s">
        <v>8192</v>
      </c>
      <c r="H5017" t="s">
        <v>167</v>
      </c>
      <c r="I5017" t="s">
        <v>3051</v>
      </c>
      <c r="J5017" t="s">
        <v>37</v>
      </c>
      <c r="K5017" t="s">
        <v>586</v>
      </c>
      <c r="L5017" t="s">
        <v>39</v>
      </c>
      <c r="M5017">
        <v>977113</v>
      </c>
      <c r="N5017">
        <v>0</v>
      </c>
      <c r="O5017">
        <v>977113</v>
      </c>
      <c r="P5017">
        <v>0</v>
      </c>
      <c r="Q5017" t="s">
        <v>2778</v>
      </c>
      <c r="R5017" t="s">
        <v>3171</v>
      </c>
      <c r="S5017" t="s">
        <v>5239</v>
      </c>
      <c r="T5017" t="s">
        <v>588</v>
      </c>
      <c r="U5017" t="s">
        <v>7839</v>
      </c>
      <c r="V5017" t="s">
        <v>7840</v>
      </c>
      <c r="W5017" t="s">
        <v>588</v>
      </c>
      <c r="X5017" t="str">
        <f t="shared" si="78"/>
        <v>Funcionamiento</v>
      </c>
      <c r="Y5017" t="s">
        <v>8192</v>
      </c>
    </row>
    <row r="5018" spans="1:25" x14ac:dyDescent="0.2">
      <c r="A5018" t="s">
        <v>3132</v>
      </c>
      <c r="B5018" t="s">
        <v>3392</v>
      </c>
      <c r="C5018" t="s">
        <v>7838</v>
      </c>
      <c r="D5018" t="s">
        <v>583</v>
      </c>
      <c r="E5018" t="s">
        <v>584</v>
      </c>
      <c r="F5018" t="s">
        <v>7773</v>
      </c>
      <c r="G5018" t="s">
        <v>8192</v>
      </c>
      <c r="H5018" t="s">
        <v>179</v>
      </c>
      <c r="I5018" t="s">
        <v>133</v>
      </c>
      <c r="J5018" t="s">
        <v>37</v>
      </c>
      <c r="K5018" t="s">
        <v>586</v>
      </c>
      <c r="L5018" t="s">
        <v>39</v>
      </c>
      <c r="M5018">
        <v>1150434</v>
      </c>
      <c r="N5018">
        <v>0</v>
      </c>
      <c r="O5018">
        <v>1150434</v>
      </c>
      <c r="P5018">
        <v>0</v>
      </c>
      <c r="Q5018" t="s">
        <v>2778</v>
      </c>
      <c r="R5018" t="s">
        <v>3171</v>
      </c>
      <c r="S5018" t="s">
        <v>5239</v>
      </c>
      <c r="T5018" t="s">
        <v>588</v>
      </c>
      <c r="U5018" t="s">
        <v>7839</v>
      </c>
      <c r="V5018" t="s">
        <v>7840</v>
      </c>
      <c r="W5018" t="s">
        <v>588</v>
      </c>
      <c r="X5018" t="str">
        <f t="shared" si="78"/>
        <v>Funcionamiento</v>
      </c>
      <c r="Y5018" t="s">
        <v>8192</v>
      </c>
    </row>
    <row r="5019" spans="1:25" x14ac:dyDescent="0.2">
      <c r="A5019" t="s">
        <v>3132</v>
      </c>
      <c r="B5019" t="s">
        <v>3392</v>
      </c>
      <c r="C5019" t="s">
        <v>7838</v>
      </c>
      <c r="D5019" t="s">
        <v>583</v>
      </c>
      <c r="E5019" t="s">
        <v>584</v>
      </c>
      <c r="F5019" t="s">
        <v>7773</v>
      </c>
      <c r="G5019" t="s">
        <v>8192</v>
      </c>
      <c r="H5019" t="s">
        <v>181</v>
      </c>
      <c r="I5019" t="s">
        <v>135</v>
      </c>
      <c r="J5019" t="s">
        <v>37</v>
      </c>
      <c r="K5019" t="s">
        <v>586</v>
      </c>
      <c r="L5019" t="s">
        <v>39</v>
      </c>
      <c r="M5019">
        <v>2354967</v>
      </c>
      <c r="N5019">
        <v>0</v>
      </c>
      <c r="O5019">
        <v>2354967</v>
      </c>
      <c r="P5019">
        <v>0</v>
      </c>
      <c r="Q5019" t="s">
        <v>2778</v>
      </c>
      <c r="R5019" t="s">
        <v>3171</v>
      </c>
      <c r="S5019" t="s">
        <v>5239</v>
      </c>
      <c r="T5019" t="s">
        <v>588</v>
      </c>
      <c r="U5019" t="s">
        <v>7839</v>
      </c>
      <c r="V5019" t="s">
        <v>7840</v>
      </c>
      <c r="W5019" t="s">
        <v>588</v>
      </c>
      <c r="X5019" t="str">
        <f t="shared" si="78"/>
        <v>Funcionamiento</v>
      </c>
      <c r="Y5019" t="s">
        <v>8192</v>
      </c>
    </row>
    <row r="5020" spans="1:25" x14ac:dyDescent="0.2">
      <c r="A5020" t="s">
        <v>3132</v>
      </c>
      <c r="B5020" t="s">
        <v>3392</v>
      </c>
      <c r="C5020" t="s">
        <v>7838</v>
      </c>
      <c r="D5020" t="s">
        <v>583</v>
      </c>
      <c r="E5020" t="s">
        <v>584</v>
      </c>
      <c r="F5020" t="s">
        <v>7773</v>
      </c>
      <c r="G5020" t="s">
        <v>8192</v>
      </c>
      <c r="H5020" t="s">
        <v>169</v>
      </c>
      <c r="I5020" t="s">
        <v>123</v>
      </c>
      <c r="J5020" t="s">
        <v>37</v>
      </c>
      <c r="K5020" t="s">
        <v>586</v>
      </c>
      <c r="L5020" t="s">
        <v>39</v>
      </c>
      <c r="M5020">
        <v>267282</v>
      </c>
      <c r="N5020">
        <v>0</v>
      </c>
      <c r="O5020">
        <v>267282</v>
      </c>
      <c r="P5020">
        <v>0</v>
      </c>
      <c r="Q5020" t="s">
        <v>2778</v>
      </c>
      <c r="R5020" t="s">
        <v>3171</v>
      </c>
      <c r="S5020" t="s">
        <v>5239</v>
      </c>
      <c r="T5020" t="s">
        <v>588</v>
      </c>
      <c r="U5020" t="s">
        <v>7839</v>
      </c>
      <c r="V5020" t="s">
        <v>7840</v>
      </c>
      <c r="W5020" t="s">
        <v>588</v>
      </c>
      <c r="X5020" t="str">
        <f t="shared" si="78"/>
        <v>Funcionamiento</v>
      </c>
      <c r="Y5020" t="s">
        <v>8192</v>
      </c>
    </row>
    <row r="5021" spans="1:25" x14ac:dyDescent="0.2">
      <c r="A5021" t="s">
        <v>3132</v>
      </c>
      <c r="B5021" t="s">
        <v>3392</v>
      </c>
      <c r="C5021" t="s">
        <v>7838</v>
      </c>
      <c r="D5021" t="s">
        <v>583</v>
      </c>
      <c r="E5021" t="s">
        <v>584</v>
      </c>
      <c r="F5021" t="s">
        <v>7773</v>
      </c>
      <c r="G5021" t="s">
        <v>8192</v>
      </c>
      <c r="H5021" t="s">
        <v>171</v>
      </c>
      <c r="I5021" t="s">
        <v>125</v>
      </c>
      <c r="J5021" t="s">
        <v>37</v>
      </c>
      <c r="K5021" t="s">
        <v>586</v>
      </c>
      <c r="L5021" t="s">
        <v>39</v>
      </c>
      <c r="M5021">
        <v>1725651</v>
      </c>
      <c r="N5021">
        <v>0</v>
      </c>
      <c r="O5021">
        <v>1725651</v>
      </c>
      <c r="P5021">
        <v>0</v>
      </c>
      <c r="Q5021" t="s">
        <v>2778</v>
      </c>
      <c r="R5021" t="s">
        <v>3171</v>
      </c>
      <c r="S5021" t="s">
        <v>5239</v>
      </c>
      <c r="T5021" t="s">
        <v>588</v>
      </c>
      <c r="U5021" t="s">
        <v>7839</v>
      </c>
      <c r="V5021" t="s">
        <v>7840</v>
      </c>
      <c r="W5021" t="s">
        <v>588</v>
      </c>
      <c r="X5021" t="str">
        <f t="shared" si="78"/>
        <v>Funcionamiento</v>
      </c>
      <c r="Y5021" t="s">
        <v>8192</v>
      </c>
    </row>
    <row r="5022" spans="1:25" x14ac:dyDescent="0.2">
      <c r="A5022" t="s">
        <v>3132</v>
      </c>
      <c r="B5022" t="s">
        <v>3392</v>
      </c>
      <c r="C5022" t="s">
        <v>7838</v>
      </c>
      <c r="D5022" t="s">
        <v>583</v>
      </c>
      <c r="E5022" t="s">
        <v>584</v>
      </c>
      <c r="F5022" t="s">
        <v>7773</v>
      </c>
      <c r="G5022" t="s">
        <v>8192</v>
      </c>
      <c r="H5022" t="s">
        <v>166</v>
      </c>
      <c r="I5022" t="s">
        <v>120</v>
      </c>
      <c r="J5022" t="s">
        <v>37</v>
      </c>
      <c r="K5022" t="s">
        <v>586</v>
      </c>
      <c r="L5022" t="s">
        <v>39</v>
      </c>
      <c r="M5022">
        <v>627931</v>
      </c>
      <c r="N5022">
        <v>0</v>
      </c>
      <c r="O5022">
        <v>627931</v>
      </c>
      <c r="P5022">
        <v>0</v>
      </c>
      <c r="Q5022" t="s">
        <v>2778</v>
      </c>
      <c r="R5022" t="s">
        <v>3171</v>
      </c>
      <c r="S5022" t="s">
        <v>5239</v>
      </c>
      <c r="T5022" t="s">
        <v>588</v>
      </c>
      <c r="U5022" t="s">
        <v>7839</v>
      </c>
      <c r="V5022" t="s">
        <v>7840</v>
      </c>
      <c r="W5022" t="s">
        <v>588</v>
      </c>
      <c r="X5022" t="str">
        <f t="shared" si="78"/>
        <v>Funcionamiento</v>
      </c>
      <c r="Y5022" t="s">
        <v>8192</v>
      </c>
    </row>
    <row r="5023" spans="1:25" x14ac:dyDescent="0.2">
      <c r="A5023" t="s">
        <v>3132</v>
      </c>
      <c r="B5023" t="s">
        <v>3392</v>
      </c>
      <c r="C5023" t="s">
        <v>7838</v>
      </c>
      <c r="D5023" t="s">
        <v>583</v>
      </c>
      <c r="E5023" t="s">
        <v>584</v>
      </c>
      <c r="F5023" t="s">
        <v>7773</v>
      </c>
      <c r="G5023" t="s">
        <v>8192</v>
      </c>
      <c r="H5023" t="s">
        <v>164</v>
      </c>
      <c r="I5023" t="s">
        <v>118</v>
      </c>
      <c r="J5023" t="s">
        <v>37</v>
      </c>
      <c r="K5023" t="s">
        <v>586</v>
      </c>
      <c r="L5023" t="s">
        <v>39</v>
      </c>
      <c r="M5023">
        <v>36269172</v>
      </c>
      <c r="N5023">
        <v>0</v>
      </c>
      <c r="O5023">
        <v>36269172</v>
      </c>
      <c r="P5023">
        <v>0</v>
      </c>
      <c r="Q5023" t="s">
        <v>2778</v>
      </c>
      <c r="R5023" t="s">
        <v>3171</v>
      </c>
      <c r="S5023" t="s">
        <v>5239</v>
      </c>
      <c r="T5023" t="s">
        <v>588</v>
      </c>
      <c r="U5023" t="s">
        <v>7839</v>
      </c>
      <c r="V5023" t="s">
        <v>7840</v>
      </c>
      <c r="W5023" t="s">
        <v>588</v>
      </c>
      <c r="X5023" t="str">
        <f t="shared" si="78"/>
        <v>Funcionamiento</v>
      </c>
      <c r="Y5023" t="s">
        <v>8192</v>
      </c>
    </row>
    <row r="5024" spans="1:25" x14ac:dyDescent="0.2">
      <c r="A5024" t="s">
        <v>3132</v>
      </c>
      <c r="B5024" t="s">
        <v>3392</v>
      </c>
      <c r="C5024" t="s">
        <v>7838</v>
      </c>
      <c r="D5024" t="s">
        <v>583</v>
      </c>
      <c r="E5024" t="s">
        <v>584</v>
      </c>
      <c r="F5024" t="s">
        <v>7773</v>
      </c>
      <c r="G5024" t="s">
        <v>8192</v>
      </c>
      <c r="H5024" t="s">
        <v>180</v>
      </c>
      <c r="I5024" t="s">
        <v>134</v>
      </c>
      <c r="J5024" t="s">
        <v>37</v>
      </c>
      <c r="K5024" t="s">
        <v>586</v>
      </c>
      <c r="L5024" t="s">
        <v>39</v>
      </c>
      <c r="M5024">
        <v>122194</v>
      </c>
      <c r="N5024">
        <v>0</v>
      </c>
      <c r="O5024">
        <v>122194</v>
      </c>
      <c r="P5024">
        <v>0</v>
      </c>
      <c r="Q5024" t="s">
        <v>2778</v>
      </c>
      <c r="R5024" t="s">
        <v>3171</v>
      </c>
      <c r="S5024" t="s">
        <v>5239</v>
      </c>
      <c r="T5024" t="s">
        <v>588</v>
      </c>
      <c r="U5024" t="s">
        <v>7839</v>
      </c>
      <c r="V5024" t="s">
        <v>7840</v>
      </c>
      <c r="W5024" t="s">
        <v>588</v>
      </c>
      <c r="X5024" t="str">
        <f t="shared" si="78"/>
        <v>Funcionamiento</v>
      </c>
      <c r="Y5024" t="s">
        <v>8192</v>
      </c>
    </row>
    <row r="5025" spans="1:25" x14ac:dyDescent="0.2">
      <c r="A5025" t="s">
        <v>3155</v>
      </c>
      <c r="B5025" t="s">
        <v>4162</v>
      </c>
      <c r="C5025" t="s">
        <v>7841</v>
      </c>
      <c r="D5025" t="s">
        <v>583</v>
      </c>
      <c r="E5025" t="s">
        <v>584</v>
      </c>
      <c r="F5025" t="s">
        <v>7773</v>
      </c>
      <c r="G5025" t="s">
        <v>8192</v>
      </c>
      <c r="H5025" t="s">
        <v>173</v>
      </c>
      <c r="I5025" t="s">
        <v>127</v>
      </c>
      <c r="J5025" t="s">
        <v>37</v>
      </c>
      <c r="K5025" t="s">
        <v>586</v>
      </c>
      <c r="L5025" t="s">
        <v>39</v>
      </c>
      <c r="M5025">
        <v>3105900</v>
      </c>
      <c r="N5025">
        <v>0</v>
      </c>
      <c r="O5025">
        <v>3105900</v>
      </c>
      <c r="P5025">
        <v>0</v>
      </c>
      <c r="Q5025" t="s">
        <v>2779</v>
      </c>
      <c r="R5025" t="s">
        <v>3177</v>
      </c>
      <c r="S5025" t="s">
        <v>3510</v>
      </c>
      <c r="T5025" t="s">
        <v>588</v>
      </c>
      <c r="U5025" t="s">
        <v>7842</v>
      </c>
      <c r="V5025" t="s">
        <v>7843</v>
      </c>
      <c r="W5025" t="s">
        <v>588</v>
      </c>
      <c r="X5025" t="str">
        <f t="shared" si="78"/>
        <v>Funcionamiento</v>
      </c>
      <c r="Y5025" t="s">
        <v>8192</v>
      </c>
    </row>
    <row r="5026" spans="1:25" x14ac:dyDescent="0.2">
      <c r="A5026" t="s">
        <v>3155</v>
      </c>
      <c r="B5026" t="s">
        <v>4162</v>
      </c>
      <c r="C5026" t="s">
        <v>7841</v>
      </c>
      <c r="D5026" t="s">
        <v>583</v>
      </c>
      <c r="E5026" t="s">
        <v>584</v>
      </c>
      <c r="F5026" t="s">
        <v>7773</v>
      </c>
      <c r="G5026" t="s">
        <v>8192</v>
      </c>
      <c r="H5026" t="s">
        <v>176</v>
      </c>
      <c r="I5026" t="s">
        <v>130</v>
      </c>
      <c r="J5026" t="s">
        <v>37</v>
      </c>
      <c r="K5026" t="s">
        <v>586</v>
      </c>
      <c r="L5026" t="s">
        <v>39</v>
      </c>
      <c r="M5026">
        <v>2425300</v>
      </c>
      <c r="N5026">
        <v>0</v>
      </c>
      <c r="O5026">
        <v>2425300</v>
      </c>
      <c r="P5026">
        <v>0</v>
      </c>
      <c r="Q5026" t="s">
        <v>2779</v>
      </c>
      <c r="R5026" t="s">
        <v>3177</v>
      </c>
      <c r="S5026" t="s">
        <v>3510</v>
      </c>
      <c r="T5026" t="s">
        <v>588</v>
      </c>
      <c r="U5026" t="s">
        <v>7842</v>
      </c>
      <c r="V5026" t="s">
        <v>7843</v>
      </c>
      <c r="W5026" t="s">
        <v>588</v>
      </c>
      <c r="X5026" t="str">
        <f t="shared" si="78"/>
        <v>Funcionamiento</v>
      </c>
      <c r="Y5026" t="s">
        <v>8192</v>
      </c>
    </row>
    <row r="5027" spans="1:25" x14ac:dyDescent="0.2">
      <c r="A5027" t="s">
        <v>3155</v>
      </c>
      <c r="B5027" t="s">
        <v>4162</v>
      </c>
      <c r="C5027" t="s">
        <v>7841</v>
      </c>
      <c r="D5027" t="s">
        <v>583</v>
      </c>
      <c r="E5027" t="s">
        <v>584</v>
      </c>
      <c r="F5027" t="s">
        <v>7773</v>
      </c>
      <c r="G5027" t="s">
        <v>8192</v>
      </c>
      <c r="H5027" t="s">
        <v>172</v>
      </c>
      <c r="I5027" t="s">
        <v>126</v>
      </c>
      <c r="J5027" t="s">
        <v>37</v>
      </c>
      <c r="K5027" t="s">
        <v>586</v>
      </c>
      <c r="L5027" t="s">
        <v>39</v>
      </c>
      <c r="M5027">
        <v>4384400</v>
      </c>
      <c r="N5027">
        <v>0</v>
      </c>
      <c r="O5027">
        <v>4384400</v>
      </c>
      <c r="P5027">
        <v>0</v>
      </c>
      <c r="Q5027" t="s">
        <v>2779</v>
      </c>
      <c r="R5027" t="s">
        <v>3177</v>
      </c>
      <c r="S5027" t="s">
        <v>3510</v>
      </c>
      <c r="T5027" t="s">
        <v>588</v>
      </c>
      <c r="U5027" t="s">
        <v>7842</v>
      </c>
      <c r="V5027" t="s">
        <v>7843</v>
      </c>
      <c r="W5027" t="s">
        <v>588</v>
      </c>
      <c r="X5027" t="str">
        <f t="shared" si="78"/>
        <v>Funcionamiento</v>
      </c>
      <c r="Y5027" t="s">
        <v>8192</v>
      </c>
    </row>
    <row r="5028" spans="1:25" x14ac:dyDescent="0.2">
      <c r="A5028" t="s">
        <v>3155</v>
      </c>
      <c r="B5028" t="s">
        <v>4162</v>
      </c>
      <c r="C5028" t="s">
        <v>7841</v>
      </c>
      <c r="D5028" t="s">
        <v>583</v>
      </c>
      <c r="E5028" t="s">
        <v>584</v>
      </c>
      <c r="F5028" t="s">
        <v>7773</v>
      </c>
      <c r="G5028" t="s">
        <v>8192</v>
      </c>
      <c r="H5028" t="s">
        <v>175</v>
      </c>
      <c r="I5028" t="s">
        <v>129</v>
      </c>
      <c r="J5028" t="s">
        <v>37</v>
      </c>
      <c r="K5028" t="s">
        <v>586</v>
      </c>
      <c r="L5028" t="s">
        <v>39</v>
      </c>
      <c r="M5028">
        <v>426100</v>
      </c>
      <c r="N5028">
        <v>0</v>
      </c>
      <c r="O5028">
        <v>426100</v>
      </c>
      <c r="P5028">
        <v>0</v>
      </c>
      <c r="Q5028" t="s">
        <v>2779</v>
      </c>
      <c r="R5028" t="s">
        <v>3177</v>
      </c>
      <c r="S5028" t="s">
        <v>3510</v>
      </c>
      <c r="T5028" t="s">
        <v>588</v>
      </c>
      <c r="U5028" t="s">
        <v>7842</v>
      </c>
      <c r="V5028" t="s">
        <v>7843</v>
      </c>
      <c r="W5028" t="s">
        <v>588</v>
      </c>
      <c r="X5028" t="str">
        <f t="shared" si="78"/>
        <v>Funcionamiento</v>
      </c>
      <c r="Y5028" t="s">
        <v>8192</v>
      </c>
    </row>
    <row r="5029" spans="1:25" x14ac:dyDescent="0.2">
      <c r="A5029" t="s">
        <v>3155</v>
      </c>
      <c r="B5029" t="s">
        <v>4162</v>
      </c>
      <c r="C5029" t="s">
        <v>7841</v>
      </c>
      <c r="D5029" t="s">
        <v>583</v>
      </c>
      <c r="E5029" t="s">
        <v>584</v>
      </c>
      <c r="F5029" t="s">
        <v>7773</v>
      </c>
      <c r="G5029" t="s">
        <v>8192</v>
      </c>
      <c r="H5029" t="s">
        <v>174</v>
      </c>
      <c r="I5029" t="s">
        <v>128</v>
      </c>
      <c r="J5029" t="s">
        <v>37</v>
      </c>
      <c r="K5029" t="s">
        <v>586</v>
      </c>
      <c r="L5029" t="s">
        <v>39</v>
      </c>
      <c r="M5029">
        <v>3233300</v>
      </c>
      <c r="N5029">
        <v>0</v>
      </c>
      <c r="O5029">
        <v>3233300</v>
      </c>
      <c r="P5029">
        <v>0</v>
      </c>
      <c r="Q5029" t="s">
        <v>2779</v>
      </c>
      <c r="R5029" t="s">
        <v>3177</v>
      </c>
      <c r="S5029" t="s">
        <v>3510</v>
      </c>
      <c r="T5029" t="s">
        <v>588</v>
      </c>
      <c r="U5029" t="s">
        <v>7842</v>
      </c>
      <c r="V5029" t="s">
        <v>7843</v>
      </c>
      <c r="W5029" t="s">
        <v>588</v>
      </c>
      <c r="X5029" t="str">
        <f t="shared" si="78"/>
        <v>Funcionamiento</v>
      </c>
      <c r="Y5029" t="s">
        <v>8192</v>
      </c>
    </row>
    <row r="5030" spans="1:25" x14ac:dyDescent="0.2">
      <c r="A5030" t="s">
        <v>3155</v>
      </c>
      <c r="B5030" t="s">
        <v>4162</v>
      </c>
      <c r="C5030" t="s">
        <v>7841</v>
      </c>
      <c r="D5030" t="s">
        <v>583</v>
      </c>
      <c r="E5030" t="s">
        <v>584</v>
      </c>
      <c r="F5030" t="s">
        <v>7773</v>
      </c>
      <c r="G5030" t="s">
        <v>8192</v>
      </c>
      <c r="H5030" t="s">
        <v>177</v>
      </c>
      <c r="I5030" t="s">
        <v>131</v>
      </c>
      <c r="J5030" t="s">
        <v>37</v>
      </c>
      <c r="K5030" t="s">
        <v>586</v>
      </c>
      <c r="L5030" t="s">
        <v>39</v>
      </c>
      <c r="M5030">
        <v>1617200</v>
      </c>
      <c r="N5030">
        <v>0</v>
      </c>
      <c r="O5030">
        <v>1617200</v>
      </c>
      <c r="P5030">
        <v>0</v>
      </c>
      <c r="Q5030" t="s">
        <v>2779</v>
      </c>
      <c r="R5030" t="s">
        <v>3177</v>
      </c>
      <c r="S5030" t="s">
        <v>3510</v>
      </c>
      <c r="T5030" t="s">
        <v>588</v>
      </c>
      <c r="U5030" t="s">
        <v>7842</v>
      </c>
      <c r="V5030" t="s">
        <v>7843</v>
      </c>
      <c r="W5030" t="s">
        <v>588</v>
      </c>
      <c r="X5030" t="str">
        <f t="shared" si="78"/>
        <v>Funcionamiento</v>
      </c>
      <c r="Y5030" t="s">
        <v>8192</v>
      </c>
    </row>
    <row r="5031" spans="1:25" x14ac:dyDescent="0.2">
      <c r="A5031" t="s">
        <v>3147</v>
      </c>
      <c r="B5031" t="s">
        <v>3910</v>
      </c>
      <c r="C5031" t="s">
        <v>7844</v>
      </c>
      <c r="D5031" t="s">
        <v>583</v>
      </c>
      <c r="E5031" t="s">
        <v>584</v>
      </c>
      <c r="F5031" t="s">
        <v>7773</v>
      </c>
      <c r="G5031" t="s">
        <v>8192</v>
      </c>
      <c r="H5031" t="s">
        <v>164</v>
      </c>
      <c r="I5031" t="s">
        <v>118</v>
      </c>
      <c r="J5031" t="s">
        <v>37</v>
      </c>
      <c r="K5031" t="s">
        <v>586</v>
      </c>
      <c r="L5031" t="s">
        <v>39</v>
      </c>
      <c r="M5031">
        <v>35586752</v>
      </c>
      <c r="N5031">
        <v>0</v>
      </c>
      <c r="O5031">
        <v>35586752</v>
      </c>
      <c r="P5031">
        <v>0</v>
      </c>
      <c r="Q5031" t="s">
        <v>2780</v>
      </c>
      <c r="R5031" t="s">
        <v>3139</v>
      </c>
      <c r="S5031" t="s">
        <v>3672</v>
      </c>
      <c r="T5031" t="s">
        <v>588</v>
      </c>
      <c r="U5031" t="s">
        <v>7845</v>
      </c>
      <c r="V5031" t="s">
        <v>7846</v>
      </c>
      <c r="W5031" t="s">
        <v>588</v>
      </c>
      <c r="X5031" t="str">
        <f t="shared" si="78"/>
        <v>Funcionamiento</v>
      </c>
      <c r="Y5031" t="s">
        <v>8192</v>
      </c>
    </row>
    <row r="5032" spans="1:25" x14ac:dyDescent="0.2">
      <c r="A5032" t="s">
        <v>3147</v>
      </c>
      <c r="B5032" t="s">
        <v>3910</v>
      </c>
      <c r="C5032" t="s">
        <v>7844</v>
      </c>
      <c r="D5032" t="s">
        <v>583</v>
      </c>
      <c r="E5032" t="s">
        <v>584</v>
      </c>
      <c r="F5032" t="s">
        <v>7773</v>
      </c>
      <c r="G5032" t="s">
        <v>8192</v>
      </c>
      <c r="H5032" t="s">
        <v>171</v>
      </c>
      <c r="I5032" t="s">
        <v>125</v>
      </c>
      <c r="J5032" t="s">
        <v>37</v>
      </c>
      <c r="K5032" t="s">
        <v>586</v>
      </c>
      <c r="L5032" t="s">
        <v>39</v>
      </c>
      <c r="M5032">
        <v>3395455</v>
      </c>
      <c r="N5032">
        <v>0</v>
      </c>
      <c r="O5032">
        <v>3395455</v>
      </c>
      <c r="P5032">
        <v>0</v>
      </c>
      <c r="Q5032" t="s">
        <v>2780</v>
      </c>
      <c r="R5032" t="s">
        <v>3139</v>
      </c>
      <c r="S5032" t="s">
        <v>3672</v>
      </c>
      <c r="T5032" t="s">
        <v>588</v>
      </c>
      <c r="U5032" t="s">
        <v>7845</v>
      </c>
      <c r="V5032" t="s">
        <v>7846</v>
      </c>
      <c r="W5032" t="s">
        <v>588</v>
      </c>
      <c r="X5032" t="str">
        <f t="shared" si="78"/>
        <v>Funcionamiento</v>
      </c>
      <c r="Y5032" t="s">
        <v>8192</v>
      </c>
    </row>
    <row r="5033" spans="1:25" x14ac:dyDescent="0.2">
      <c r="A5033" t="s">
        <v>3147</v>
      </c>
      <c r="B5033" t="s">
        <v>3910</v>
      </c>
      <c r="C5033" t="s">
        <v>7844</v>
      </c>
      <c r="D5033" t="s">
        <v>583</v>
      </c>
      <c r="E5033" t="s">
        <v>584</v>
      </c>
      <c r="F5033" t="s">
        <v>7773</v>
      </c>
      <c r="G5033" t="s">
        <v>8192</v>
      </c>
      <c r="H5033" t="s">
        <v>557</v>
      </c>
      <c r="I5033" t="s">
        <v>3221</v>
      </c>
      <c r="J5033" t="s">
        <v>37</v>
      </c>
      <c r="K5033" t="s">
        <v>586</v>
      </c>
      <c r="L5033" t="s">
        <v>39</v>
      </c>
      <c r="M5033">
        <v>925686</v>
      </c>
      <c r="N5033">
        <v>0</v>
      </c>
      <c r="O5033">
        <v>925686</v>
      </c>
      <c r="P5033">
        <v>0</v>
      </c>
      <c r="Q5033" t="s">
        <v>2780</v>
      </c>
      <c r="R5033" t="s">
        <v>3139</v>
      </c>
      <c r="S5033" t="s">
        <v>3672</v>
      </c>
      <c r="T5033" t="s">
        <v>588</v>
      </c>
      <c r="U5033" t="s">
        <v>7845</v>
      </c>
      <c r="V5033" t="s">
        <v>7846</v>
      </c>
      <c r="W5033" t="s">
        <v>588</v>
      </c>
      <c r="X5033" t="str">
        <f t="shared" si="78"/>
        <v>Funcionamiento</v>
      </c>
      <c r="Y5033" t="s">
        <v>8192</v>
      </c>
    </row>
    <row r="5034" spans="1:25" x14ac:dyDescent="0.2">
      <c r="A5034" t="s">
        <v>3147</v>
      </c>
      <c r="B5034" t="s">
        <v>3910</v>
      </c>
      <c r="C5034" t="s">
        <v>7844</v>
      </c>
      <c r="D5034" t="s">
        <v>583</v>
      </c>
      <c r="E5034" t="s">
        <v>584</v>
      </c>
      <c r="F5034" t="s">
        <v>7773</v>
      </c>
      <c r="G5034" t="s">
        <v>8192</v>
      </c>
      <c r="H5034" t="s">
        <v>178</v>
      </c>
      <c r="I5034" t="s">
        <v>132</v>
      </c>
      <c r="J5034" t="s">
        <v>37</v>
      </c>
      <c r="K5034" t="s">
        <v>586</v>
      </c>
      <c r="L5034" t="s">
        <v>39</v>
      </c>
      <c r="M5034">
        <v>3586075</v>
      </c>
      <c r="N5034">
        <v>0</v>
      </c>
      <c r="O5034">
        <v>3586075</v>
      </c>
      <c r="P5034">
        <v>0</v>
      </c>
      <c r="Q5034" t="s">
        <v>2780</v>
      </c>
      <c r="R5034" t="s">
        <v>3139</v>
      </c>
      <c r="S5034" t="s">
        <v>3672</v>
      </c>
      <c r="T5034" t="s">
        <v>588</v>
      </c>
      <c r="U5034" t="s">
        <v>7845</v>
      </c>
      <c r="V5034" t="s">
        <v>7846</v>
      </c>
      <c r="W5034" t="s">
        <v>588</v>
      </c>
      <c r="X5034" t="str">
        <f t="shared" si="78"/>
        <v>Funcionamiento</v>
      </c>
      <c r="Y5034" t="s">
        <v>8192</v>
      </c>
    </row>
    <row r="5035" spans="1:25" x14ac:dyDescent="0.2">
      <c r="A5035" t="s">
        <v>3147</v>
      </c>
      <c r="B5035" t="s">
        <v>3910</v>
      </c>
      <c r="C5035" t="s">
        <v>7844</v>
      </c>
      <c r="D5035" t="s">
        <v>583</v>
      </c>
      <c r="E5035" t="s">
        <v>584</v>
      </c>
      <c r="F5035" t="s">
        <v>7773</v>
      </c>
      <c r="G5035" t="s">
        <v>8192</v>
      </c>
      <c r="H5035" t="s">
        <v>181</v>
      </c>
      <c r="I5035" t="s">
        <v>135</v>
      </c>
      <c r="J5035" t="s">
        <v>37</v>
      </c>
      <c r="K5035" t="s">
        <v>586</v>
      </c>
      <c r="L5035" t="s">
        <v>39</v>
      </c>
      <c r="M5035">
        <v>2354967</v>
      </c>
      <c r="N5035">
        <v>0</v>
      </c>
      <c r="O5035">
        <v>2354967</v>
      </c>
      <c r="P5035">
        <v>0</v>
      </c>
      <c r="Q5035" t="s">
        <v>2780</v>
      </c>
      <c r="R5035" t="s">
        <v>3139</v>
      </c>
      <c r="S5035" t="s">
        <v>3672</v>
      </c>
      <c r="T5035" t="s">
        <v>588</v>
      </c>
      <c r="U5035" t="s">
        <v>7845</v>
      </c>
      <c r="V5035" t="s">
        <v>7846</v>
      </c>
      <c r="W5035" t="s">
        <v>588</v>
      </c>
      <c r="X5035" t="str">
        <f t="shared" si="78"/>
        <v>Funcionamiento</v>
      </c>
      <c r="Y5035" t="s">
        <v>8192</v>
      </c>
    </row>
    <row r="5036" spans="1:25" x14ac:dyDescent="0.2">
      <c r="A5036" t="s">
        <v>3147</v>
      </c>
      <c r="B5036" t="s">
        <v>3910</v>
      </c>
      <c r="C5036" t="s">
        <v>7844</v>
      </c>
      <c r="D5036" t="s">
        <v>583</v>
      </c>
      <c r="E5036" t="s">
        <v>584</v>
      </c>
      <c r="F5036" t="s">
        <v>7773</v>
      </c>
      <c r="G5036" t="s">
        <v>8192</v>
      </c>
      <c r="H5036" t="s">
        <v>180</v>
      </c>
      <c r="I5036" t="s">
        <v>134</v>
      </c>
      <c r="J5036" t="s">
        <v>37</v>
      </c>
      <c r="K5036" t="s">
        <v>586</v>
      </c>
      <c r="L5036" t="s">
        <v>39</v>
      </c>
      <c r="M5036">
        <v>258072</v>
      </c>
      <c r="N5036">
        <v>0</v>
      </c>
      <c r="O5036">
        <v>258072</v>
      </c>
      <c r="P5036">
        <v>0</v>
      </c>
      <c r="Q5036" t="s">
        <v>2780</v>
      </c>
      <c r="R5036" t="s">
        <v>3139</v>
      </c>
      <c r="S5036" t="s">
        <v>3672</v>
      </c>
      <c r="T5036" t="s">
        <v>588</v>
      </c>
      <c r="U5036" t="s">
        <v>7845</v>
      </c>
      <c r="V5036" t="s">
        <v>7846</v>
      </c>
      <c r="W5036" t="s">
        <v>588</v>
      </c>
      <c r="X5036" t="str">
        <f t="shared" si="78"/>
        <v>Funcionamiento</v>
      </c>
      <c r="Y5036" t="s">
        <v>8192</v>
      </c>
    </row>
    <row r="5037" spans="1:25" x14ac:dyDescent="0.2">
      <c r="A5037" t="s">
        <v>3147</v>
      </c>
      <c r="B5037" t="s">
        <v>3910</v>
      </c>
      <c r="C5037" t="s">
        <v>7844</v>
      </c>
      <c r="D5037" t="s">
        <v>583</v>
      </c>
      <c r="E5037" t="s">
        <v>584</v>
      </c>
      <c r="F5037" t="s">
        <v>7773</v>
      </c>
      <c r="G5037" t="s">
        <v>8192</v>
      </c>
      <c r="H5037" t="s">
        <v>166</v>
      </c>
      <c r="I5037" t="s">
        <v>120</v>
      </c>
      <c r="J5037" t="s">
        <v>37</v>
      </c>
      <c r="K5037" t="s">
        <v>586</v>
      </c>
      <c r="L5037" t="s">
        <v>39</v>
      </c>
      <c r="M5037">
        <v>594882</v>
      </c>
      <c r="N5037">
        <v>0</v>
      </c>
      <c r="O5037">
        <v>594882</v>
      </c>
      <c r="P5037">
        <v>0</v>
      </c>
      <c r="Q5037" t="s">
        <v>2780</v>
      </c>
      <c r="R5037" t="s">
        <v>3139</v>
      </c>
      <c r="S5037" t="s">
        <v>3672</v>
      </c>
      <c r="T5037" t="s">
        <v>588</v>
      </c>
      <c r="U5037" t="s">
        <v>7845</v>
      </c>
      <c r="V5037" t="s">
        <v>7846</v>
      </c>
      <c r="W5037" t="s">
        <v>588</v>
      </c>
      <c r="X5037" t="str">
        <f t="shared" si="78"/>
        <v>Funcionamiento</v>
      </c>
      <c r="Y5037" t="s">
        <v>8192</v>
      </c>
    </row>
    <row r="5038" spans="1:25" x14ac:dyDescent="0.2">
      <c r="A5038" t="s">
        <v>3147</v>
      </c>
      <c r="B5038" t="s">
        <v>3910</v>
      </c>
      <c r="C5038" t="s">
        <v>7844</v>
      </c>
      <c r="D5038" t="s">
        <v>583</v>
      </c>
      <c r="E5038" t="s">
        <v>584</v>
      </c>
      <c r="F5038" t="s">
        <v>7773</v>
      </c>
      <c r="G5038" t="s">
        <v>8192</v>
      </c>
      <c r="H5038" t="s">
        <v>169</v>
      </c>
      <c r="I5038" t="s">
        <v>123</v>
      </c>
      <c r="J5038" t="s">
        <v>37</v>
      </c>
      <c r="K5038" t="s">
        <v>586</v>
      </c>
      <c r="L5038" t="s">
        <v>39</v>
      </c>
      <c r="M5038">
        <v>1559604</v>
      </c>
      <c r="N5038">
        <v>0</v>
      </c>
      <c r="O5038">
        <v>1559604</v>
      </c>
      <c r="P5038">
        <v>0</v>
      </c>
      <c r="Q5038" t="s">
        <v>2780</v>
      </c>
      <c r="R5038" t="s">
        <v>3139</v>
      </c>
      <c r="S5038" t="s">
        <v>3672</v>
      </c>
      <c r="T5038" t="s">
        <v>588</v>
      </c>
      <c r="U5038" t="s">
        <v>7845</v>
      </c>
      <c r="V5038" t="s">
        <v>7846</v>
      </c>
      <c r="W5038" t="s">
        <v>588</v>
      </c>
      <c r="X5038" t="str">
        <f t="shared" si="78"/>
        <v>Funcionamiento</v>
      </c>
      <c r="Y5038" t="s">
        <v>8192</v>
      </c>
    </row>
    <row r="5039" spans="1:25" x14ac:dyDescent="0.2">
      <c r="A5039" t="s">
        <v>3181</v>
      </c>
      <c r="B5039" t="s">
        <v>3407</v>
      </c>
      <c r="C5039" t="s">
        <v>7847</v>
      </c>
      <c r="D5039" t="s">
        <v>583</v>
      </c>
      <c r="E5039" t="s">
        <v>584</v>
      </c>
      <c r="F5039" t="s">
        <v>7773</v>
      </c>
      <c r="G5039" t="s">
        <v>8192</v>
      </c>
      <c r="H5039" t="s">
        <v>172</v>
      </c>
      <c r="I5039" t="s">
        <v>126</v>
      </c>
      <c r="J5039" t="s">
        <v>37</v>
      </c>
      <c r="K5039" t="s">
        <v>586</v>
      </c>
      <c r="L5039" t="s">
        <v>39</v>
      </c>
      <c r="M5039">
        <v>4457600</v>
      </c>
      <c r="N5039">
        <v>0</v>
      </c>
      <c r="O5039">
        <v>4457600</v>
      </c>
      <c r="P5039">
        <v>0</v>
      </c>
      <c r="Q5039" t="s">
        <v>2781</v>
      </c>
      <c r="R5039" t="s">
        <v>3190</v>
      </c>
      <c r="S5039" t="s">
        <v>3536</v>
      </c>
      <c r="T5039" t="s">
        <v>588</v>
      </c>
      <c r="U5039" t="s">
        <v>7848</v>
      </c>
      <c r="V5039" t="s">
        <v>7849</v>
      </c>
      <c r="W5039" t="s">
        <v>588</v>
      </c>
      <c r="X5039" t="str">
        <f t="shared" si="78"/>
        <v>Funcionamiento</v>
      </c>
      <c r="Y5039" t="s">
        <v>8192</v>
      </c>
    </row>
    <row r="5040" spans="1:25" x14ac:dyDescent="0.2">
      <c r="A5040" t="s">
        <v>3181</v>
      </c>
      <c r="B5040" t="s">
        <v>3407</v>
      </c>
      <c r="C5040" t="s">
        <v>7847</v>
      </c>
      <c r="D5040" t="s">
        <v>583</v>
      </c>
      <c r="E5040" t="s">
        <v>584</v>
      </c>
      <c r="F5040" t="s">
        <v>7773</v>
      </c>
      <c r="G5040" t="s">
        <v>8192</v>
      </c>
      <c r="H5040" t="s">
        <v>173</v>
      </c>
      <c r="I5040" t="s">
        <v>127</v>
      </c>
      <c r="J5040" t="s">
        <v>37</v>
      </c>
      <c r="K5040" t="s">
        <v>586</v>
      </c>
      <c r="L5040" t="s">
        <v>39</v>
      </c>
      <c r="M5040">
        <v>3157700</v>
      </c>
      <c r="N5040">
        <v>0</v>
      </c>
      <c r="O5040">
        <v>3157700</v>
      </c>
      <c r="P5040">
        <v>0</v>
      </c>
      <c r="Q5040" t="s">
        <v>2781</v>
      </c>
      <c r="R5040" t="s">
        <v>3190</v>
      </c>
      <c r="S5040" t="s">
        <v>3536</v>
      </c>
      <c r="T5040" t="s">
        <v>588</v>
      </c>
      <c r="U5040" t="s">
        <v>7848</v>
      </c>
      <c r="V5040" t="s">
        <v>7849</v>
      </c>
      <c r="W5040" t="s">
        <v>588</v>
      </c>
      <c r="X5040" t="str">
        <f t="shared" si="78"/>
        <v>Funcionamiento</v>
      </c>
      <c r="Y5040" t="s">
        <v>8192</v>
      </c>
    </row>
    <row r="5041" spans="1:25" x14ac:dyDescent="0.2">
      <c r="A5041" t="s">
        <v>3181</v>
      </c>
      <c r="B5041" t="s">
        <v>3407</v>
      </c>
      <c r="C5041" t="s">
        <v>7847</v>
      </c>
      <c r="D5041" t="s">
        <v>583</v>
      </c>
      <c r="E5041" t="s">
        <v>584</v>
      </c>
      <c r="F5041" t="s">
        <v>7773</v>
      </c>
      <c r="G5041" t="s">
        <v>8192</v>
      </c>
      <c r="H5041" t="s">
        <v>174</v>
      </c>
      <c r="I5041" t="s">
        <v>128</v>
      </c>
      <c r="J5041" t="s">
        <v>37</v>
      </c>
      <c r="K5041" t="s">
        <v>586</v>
      </c>
      <c r="L5041" t="s">
        <v>39</v>
      </c>
      <c r="M5041">
        <v>1677700</v>
      </c>
      <c r="N5041">
        <v>0</v>
      </c>
      <c r="O5041">
        <v>1677700</v>
      </c>
      <c r="P5041">
        <v>0</v>
      </c>
      <c r="Q5041" t="s">
        <v>2781</v>
      </c>
      <c r="R5041" t="s">
        <v>3190</v>
      </c>
      <c r="S5041" t="s">
        <v>3536</v>
      </c>
      <c r="T5041" t="s">
        <v>588</v>
      </c>
      <c r="U5041" t="s">
        <v>7848</v>
      </c>
      <c r="V5041" t="s">
        <v>7849</v>
      </c>
      <c r="W5041" t="s">
        <v>588</v>
      </c>
      <c r="X5041" t="str">
        <f t="shared" si="78"/>
        <v>Funcionamiento</v>
      </c>
      <c r="Y5041" t="s">
        <v>8192</v>
      </c>
    </row>
    <row r="5042" spans="1:25" x14ac:dyDescent="0.2">
      <c r="A5042" t="s">
        <v>3181</v>
      </c>
      <c r="B5042" t="s">
        <v>3407</v>
      </c>
      <c r="C5042" t="s">
        <v>7847</v>
      </c>
      <c r="D5042" t="s">
        <v>583</v>
      </c>
      <c r="E5042" t="s">
        <v>584</v>
      </c>
      <c r="F5042" t="s">
        <v>7773</v>
      </c>
      <c r="G5042" t="s">
        <v>8192</v>
      </c>
      <c r="H5042" t="s">
        <v>176</v>
      </c>
      <c r="I5042" t="s">
        <v>130</v>
      </c>
      <c r="J5042" t="s">
        <v>37</v>
      </c>
      <c r="K5042" t="s">
        <v>586</v>
      </c>
      <c r="L5042" t="s">
        <v>39</v>
      </c>
      <c r="M5042">
        <v>1258600</v>
      </c>
      <c r="N5042">
        <v>0</v>
      </c>
      <c r="O5042">
        <v>1258600</v>
      </c>
      <c r="P5042">
        <v>0</v>
      </c>
      <c r="Q5042" t="s">
        <v>2781</v>
      </c>
      <c r="R5042" t="s">
        <v>3190</v>
      </c>
      <c r="S5042" t="s">
        <v>3536</v>
      </c>
      <c r="T5042" t="s">
        <v>588</v>
      </c>
      <c r="U5042" t="s">
        <v>7848</v>
      </c>
      <c r="V5042" t="s">
        <v>7849</v>
      </c>
      <c r="W5042" t="s">
        <v>588</v>
      </c>
      <c r="X5042" t="str">
        <f t="shared" si="78"/>
        <v>Funcionamiento</v>
      </c>
      <c r="Y5042" t="s">
        <v>8192</v>
      </c>
    </row>
    <row r="5043" spans="1:25" x14ac:dyDescent="0.2">
      <c r="A5043" t="s">
        <v>3181</v>
      </c>
      <c r="B5043" t="s">
        <v>3407</v>
      </c>
      <c r="C5043" t="s">
        <v>7847</v>
      </c>
      <c r="D5043" t="s">
        <v>583</v>
      </c>
      <c r="E5043" t="s">
        <v>584</v>
      </c>
      <c r="F5043" t="s">
        <v>7773</v>
      </c>
      <c r="G5043" t="s">
        <v>8192</v>
      </c>
      <c r="H5043" t="s">
        <v>177</v>
      </c>
      <c r="I5043" t="s">
        <v>131</v>
      </c>
      <c r="J5043" t="s">
        <v>37</v>
      </c>
      <c r="K5043" t="s">
        <v>586</v>
      </c>
      <c r="L5043" t="s">
        <v>39</v>
      </c>
      <c r="M5043">
        <v>839200</v>
      </c>
      <c r="N5043">
        <v>0</v>
      </c>
      <c r="O5043">
        <v>839200</v>
      </c>
      <c r="P5043">
        <v>0</v>
      </c>
      <c r="Q5043" t="s">
        <v>2781</v>
      </c>
      <c r="R5043" t="s">
        <v>3190</v>
      </c>
      <c r="S5043" t="s">
        <v>3536</v>
      </c>
      <c r="T5043" t="s">
        <v>588</v>
      </c>
      <c r="U5043" t="s">
        <v>7848</v>
      </c>
      <c r="V5043" t="s">
        <v>7849</v>
      </c>
      <c r="W5043" t="s">
        <v>588</v>
      </c>
      <c r="X5043" t="str">
        <f t="shared" si="78"/>
        <v>Funcionamiento</v>
      </c>
      <c r="Y5043" t="s">
        <v>8192</v>
      </c>
    </row>
    <row r="5044" spans="1:25" x14ac:dyDescent="0.2">
      <c r="A5044" t="s">
        <v>3181</v>
      </c>
      <c r="B5044" t="s">
        <v>3407</v>
      </c>
      <c r="C5044" t="s">
        <v>7847</v>
      </c>
      <c r="D5044" t="s">
        <v>583</v>
      </c>
      <c r="E5044" t="s">
        <v>584</v>
      </c>
      <c r="F5044" t="s">
        <v>7773</v>
      </c>
      <c r="G5044" t="s">
        <v>8192</v>
      </c>
      <c r="H5044" t="s">
        <v>175</v>
      </c>
      <c r="I5044" t="s">
        <v>129</v>
      </c>
      <c r="J5044" t="s">
        <v>37</v>
      </c>
      <c r="K5044" t="s">
        <v>586</v>
      </c>
      <c r="L5044" t="s">
        <v>39</v>
      </c>
      <c r="M5044">
        <v>429200</v>
      </c>
      <c r="N5044">
        <v>0</v>
      </c>
      <c r="O5044">
        <v>429200</v>
      </c>
      <c r="P5044">
        <v>0</v>
      </c>
      <c r="Q5044" t="s">
        <v>2781</v>
      </c>
      <c r="R5044" t="s">
        <v>3190</v>
      </c>
      <c r="S5044" t="s">
        <v>3536</v>
      </c>
      <c r="T5044" t="s">
        <v>588</v>
      </c>
      <c r="U5044" t="s">
        <v>7848</v>
      </c>
      <c r="V5044" t="s">
        <v>7849</v>
      </c>
      <c r="W5044" t="s">
        <v>588</v>
      </c>
      <c r="X5044" t="str">
        <f t="shared" si="78"/>
        <v>Funcionamiento</v>
      </c>
      <c r="Y5044" t="s">
        <v>8192</v>
      </c>
    </row>
    <row r="5045" spans="1:25" x14ac:dyDescent="0.2">
      <c r="A5045" t="s">
        <v>3187</v>
      </c>
      <c r="B5045" t="s">
        <v>3233</v>
      </c>
      <c r="C5045" t="s">
        <v>7850</v>
      </c>
      <c r="D5045" t="s">
        <v>583</v>
      </c>
      <c r="E5045" t="s">
        <v>584</v>
      </c>
      <c r="F5045" t="s">
        <v>7773</v>
      </c>
      <c r="G5045" t="s">
        <v>8192</v>
      </c>
      <c r="H5045" t="s">
        <v>177</v>
      </c>
      <c r="I5045" t="s">
        <v>131</v>
      </c>
      <c r="J5045" t="s">
        <v>37</v>
      </c>
      <c r="K5045" t="s">
        <v>586</v>
      </c>
      <c r="L5045" t="s">
        <v>39</v>
      </c>
      <c r="M5045">
        <v>776600</v>
      </c>
      <c r="N5045">
        <v>0</v>
      </c>
      <c r="O5045">
        <v>776600</v>
      </c>
      <c r="P5045">
        <v>0</v>
      </c>
      <c r="Q5045" t="s">
        <v>3018</v>
      </c>
      <c r="R5045" t="s">
        <v>3200</v>
      </c>
      <c r="S5045" t="s">
        <v>7851</v>
      </c>
      <c r="T5045" t="s">
        <v>588</v>
      </c>
      <c r="U5045" t="s">
        <v>7852</v>
      </c>
      <c r="V5045" t="s">
        <v>7853</v>
      </c>
      <c r="W5045" t="s">
        <v>588</v>
      </c>
      <c r="X5045" t="str">
        <f t="shared" si="78"/>
        <v>Funcionamiento</v>
      </c>
      <c r="Y5045" t="s">
        <v>8192</v>
      </c>
    </row>
    <row r="5046" spans="1:25" x14ac:dyDescent="0.2">
      <c r="A5046" t="s">
        <v>3187</v>
      </c>
      <c r="B5046" t="s">
        <v>3233</v>
      </c>
      <c r="C5046" t="s">
        <v>7850</v>
      </c>
      <c r="D5046" t="s">
        <v>583</v>
      </c>
      <c r="E5046" t="s">
        <v>584</v>
      </c>
      <c r="F5046" t="s">
        <v>7773</v>
      </c>
      <c r="G5046" t="s">
        <v>8192</v>
      </c>
      <c r="H5046" t="s">
        <v>175</v>
      </c>
      <c r="I5046" t="s">
        <v>129</v>
      </c>
      <c r="J5046" t="s">
        <v>37</v>
      </c>
      <c r="K5046" t="s">
        <v>586</v>
      </c>
      <c r="L5046" t="s">
        <v>39</v>
      </c>
      <c r="M5046">
        <v>423200</v>
      </c>
      <c r="N5046">
        <v>0</v>
      </c>
      <c r="O5046">
        <v>423200</v>
      </c>
      <c r="P5046">
        <v>0</v>
      </c>
      <c r="Q5046" t="s">
        <v>3018</v>
      </c>
      <c r="R5046" t="s">
        <v>3200</v>
      </c>
      <c r="S5046" t="s">
        <v>7851</v>
      </c>
      <c r="T5046" t="s">
        <v>588</v>
      </c>
      <c r="U5046" t="s">
        <v>7852</v>
      </c>
      <c r="V5046" t="s">
        <v>7853</v>
      </c>
      <c r="W5046" t="s">
        <v>588</v>
      </c>
      <c r="X5046" t="str">
        <f t="shared" si="78"/>
        <v>Funcionamiento</v>
      </c>
      <c r="Y5046" t="s">
        <v>8192</v>
      </c>
    </row>
    <row r="5047" spans="1:25" x14ac:dyDescent="0.2">
      <c r="A5047" t="s">
        <v>3187</v>
      </c>
      <c r="B5047" t="s">
        <v>3233</v>
      </c>
      <c r="C5047" t="s">
        <v>7850</v>
      </c>
      <c r="D5047" t="s">
        <v>583</v>
      </c>
      <c r="E5047" t="s">
        <v>584</v>
      </c>
      <c r="F5047" t="s">
        <v>7773</v>
      </c>
      <c r="G5047" t="s">
        <v>8192</v>
      </c>
      <c r="H5047" t="s">
        <v>176</v>
      </c>
      <c r="I5047" t="s">
        <v>130</v>
      </c>
      <c r="J5047" t="s">
        <v>37</v>
      </c>
      <c r="K5047" t="s">
        <v>586</v>
      </c>
      <c r="L5047" t="s">
        <v>39</v>
      </c>
      <c r="M5047">
        <v>1164700</v>
      </c>
      <c r="N5047">
        <v>0</v>
      </c>
      <c r="O5047">
        <v>1164700</v>
      </c>
      <c r="P5047">
        <v>0</v>
      </c>
      <c r="Q5047" t="s">
        <v>3018</v>
      </c>
      <c r="R5047" t="s">
        <v>3200</v>
      </c>
      <c r="S5047" t="s">
        <v>7851</v>
      </c>
      <c r="T5047" t="s">
        <v>588</v>
      </c>
      <c r="U5047" t="s">
        <v>7852</v>
      </c>
      <c r="V5047" t="s">
        <v>7853</v>
      </c>
      <c r="W5047" t="s">
        <v>588</v>
      </c>
      <c r="X5047" t="str">
        <f t="shared" si="78"/>
        <v>Funcionamiento</v>
      </c>
      <c r="Y5047" t="s">
        <v>8192</v>
      </c>
    </row>
    <row r="5048" spans="1:25" x14ac:dyDescent="0.2">
      <c r="A5048" t="s">
        <v>3187</v>
      </c>
      <c r="B5048" t="s">
        <v>3233</v>
      </c>
      <c r="C5048" t="s">
        <v>7850</v>
      </c>
      <c r="D5048" t="s">
        <v>583</v>
      </c>
      <c r="E5048" t="s">
        <v>584</v>
      </c>
      <c r="F5048" t="s">
        <v>7773</v>
      </c>
      <c r="G5048" t="s">
        <v>8192</v>
      </c>
      <c r="H5048" t="s">
        <v>173</v>
      </c>
      <c r="I5048" t="s">
        <v>127</v>
      </c>
      <c r="J5048" t="s">
        <v>37</v>
      </c>
      <c r="K5048" t="s">
        <v>586</v>
      </c>
      <c r="L5048" t="s">
        <v>39</v>
      </c>
      <c r="M5048">
        <v>3082900</v>
      </c>
      <c r="N5048">
        <v>0</v>
      </c>
      <c r="O5048">
        <v>3082900</v>
      </c>
      <c r="P5048">
        <v>2700</v>
      </c>
      <c r="Q5048" t="s">
        <v>3018</v>
      </c>
      <c r="R5048" t="s">
        <v>3200</v>
      </c>
      <c r="S5048" t="s">
        <v>7851</v>
      </c>
      <c r="T5048" t="s">
        <v>588</v>
      </c>
      <c r="U5048" t="s">
        <v>7852</v>
      </c>
      <c r="V5048" t="s">
        <v>7853</v>
      </c>
      <c r="W5048" t="s">
        <v>588</v>
      </c>
      <c r="X5048" t="str">
        <f t="shared" si="78"/>
        <v>Funcionamiento</v>
      </c>
      <c r="Y5048" t="s">
        <v>8192</v>
      </c>
    </row>
    <row r="5049" spans="1:25" x14ac:dyDescent="0.2">
      <c r="A5049" t="s">
        <v>3187</v>
      </c>
      <c r="B5049" t="s">
        <v>3233</v>
      </c>
      <c r="C5049" t="s">
        <v>7850</v>
      </c>
      <c r="D5049" t="s">
        <v>583</v>
      </c>
      <c r="E5049" t="s">
        <v>584</v>
      </c>
      <c r="F5049" t="s">
        <v>7773</v>
      </c>
      <c r="G5049" t="s">
        <v>8192</v>
      </c>
      <c r="H5049" t="s">
        <v>174</v>
      </c>
      <c r="I5049" t="s">
        <v>128</v>
      </c>
      <c r="J5049" t="s">
        <v>37</v>
      </c>
      <c r="K5049" t="s">
        <v>586</v>
      </c>
      <c r="L5049" t="s">
        <v>39</v>
      </c>
      <c r="M5049">
        <v>1552400</v>
      </c>
      <c r="N5049">
        <v>0</v>
      </c>
      <c r="O5049">
        <v>1552400</v>
      </c>
      <c r="P5049">
        <v>0</v>
      </c>
      <c r="Q5049" t="s">
        <v>3018</v>
      </c>
      <c r="R5049" t="s">
        <v>3200</v>
      </c>
      <c r="S5049" t="s">
        <v>7851</v>
      </c>
      <c r="T5049" t="s">
        <v>588</v>
      </c>
      <c r="U5049" t="s">
        <v>7852</v>
      </c>
      <c r="V5049" t="s">
        <v>7853</v>
      </c>
      <c r="W5049" t="s">
        <v>588</v>
      </c>
      <c r="X5049" t="str">
        <f t="shared" si="78"/>
        <v>Funcionamiento</v>
      </c>
      <c r="Y5049" t="s">
        <v>8192</v>
      </c>
    </row>
    <row r="5050" spans="1:25" x14ac:dyDescent="0.2">
      <c r="A5050" t="s">
        <v>3187</v>
      </c>
      <c r="B5050" t="s">
        <v>3233</v>
      </c>
      <c r="C5050" t="s">
        <v>7850</v>
      </c>
      <c r="D5050" t="s">
        <v>583</v>
      </c>
      <c r="E5050" t="s">
        <v>584</v>
      </c>
      <c r="F5050" t="s">
        <v>7773</v>
      </c>
      <c r="G5050" t="s">
        <v>8192</v>
      </c>
      <c r="H5050" t="s">
        <v>172</v>
      </c>
      <c r="I5050" t="s">
        <v>126</v>
      </c>
      <c r="J5050" t="s">
        <v>37</v>
      </c>
      <c r="K5050" t="s">
        <v>586</v>
      </c>
      <c r="L5050" t="s">
        <v>39</v>
      </c>
      <c r="M5050">
        <v>4352200</v>
      </c>
      <c r="N5050">
        <v>0</v>
      </c>
      <c r="O5050">
        <v>4352200</v>
      </c>
      <c r="P5050">
        <v>0</v>
      </c>
      <c r="Q5050" t="s">
        <v>3018</v>
      </c>
      <c r="R5050" t="s">
        <v>3200</v>
      </c>
      <c r="S5050" t="s">
        <v>7851</v>
      </c>
      <c r="T5050" t="s">
        <v>588</v>
      </c>
      <c r="U5050" t="s">
        <v>7852</v>
      </c>
      <c r="V5050" t="s">
        <v>7853</v>
      </c>
      <c r="W5050" t="s">
        <v>588</v>
      </c>
      <c r="X5050" t="str">
        <f t="shared" si="78"/>
        <v>Funcionamiento</v>
      </c>
      <c r="Y5050" t="s">
        <v>8192</v>
      </c>
    </row>
    <row r="5051" spans="1:25" x14ac:dyDescent="0.2">
      <c r="A5051" t="s">
        <v>3165</v>
      </c>
      <c r="B5051" t="s">
        <v>3237</v>
      </c>
      <c r="C5051" t="s">
        <v>7854</v>
      </c>
      <c r="D5051" t="s">
        <v>583</v>
      </c>
      <c r="E5051" t="s">
        <v>584</v>
      </c>
      <c r="F5051" t="s">
        <v>7773</v>
      </c>
      <c r="G5051" t="s">
        <v>8192</v>
      </c>
      <c r="H5051" t="s">
        <v>180</v>
      </c>
      <c r="I5051" t="s">
        <v>134</v>
      </c>
      <c r="J5051" t="s">
        <v>37</v>
      </c>
      <c r="K5051" t="s">
        <v>586</v>
      </c>
      <c r="L5051" t="s">
        <v>39</v>
      </c>
      <c r="M5051">
        <v>90989</v>
      </c>
      <c r="N5051">
        <v>0</v>
      </c>
      <c r="O5051">
        <v>90989</v>
      </c>
      <c r="P5051">
        <v>0</v>
      </c>
      <c r="Q5051" t="s">
        <v>3019</v>
      </c>
      <c r="R5051" t="s">
        <v>3194</v>
      </c>
      <c r="S5051" t="s">
        <v>3286</v>
      </c>
      <c r="T5051" t="s">
        <v>588</v>
      </c>
      <c r="U5051" t="s">
        <v>7855</v>
      </c>
      <c r="V5051" t="s">
        <v>7856</v>
      </c>
      <c r="W5051" t="s">
        <v>588</v>
      </c>
      <c r="X5051" t="str">
        <f t="shared" si="78"/>
        <v>Funcionamiento</v>
      </c>
      <c r="Y5051" t="s">
        <v>8192</v>
      </c>
    </row>
    <row r="5052" spans="1:25" x14ac:dyDescent="0.2">
      <c r="A5052" t="s">
        <v>3165</v>
      </c>
      <c r="B5052" t="s">
        <v>3237</v>
      </c>
      <c r="C5052" t="s">
        <v>7854</v>
      </c>
      <c r="D5052" t="s">
        <v>583</v>
      </c>
      <c r="E5052" t="s">
        <v>584</v>
      </c>
      <c r="F5052" t="s">
        <v>7773</v>
      </c>
      <c r="G5052" t="s">
        <v>8192</v>
      </c>
      <c r="H5052" t="s">
        <v>181</v>
      </c>
      <c r="I5052" t="s">
        <v>135</v>
      </c>
      <c r="J5052" t="s">
        <v>37</v>
      </c>
      <c r="K5052" t="s">
        <v>586</v>
      </c>
      <c r="L5052" t="s">
        <v>39</v>
      </c>
      <c r="M5052">
        <v>2354967</v>
      </c>
      <c r="N5052">
        <v>0</v>
      </c>
      <c r="O5052">
        <v>2354967</v>
      </c>
      <c r="P5052">
        <v>0</v>
      </c>
      <c r="Q5052" t="s">
        <v>3019</v>
      </c>
      <c r="R5052" t="s">
        <v>3194</v>
      </c>
      <c r="S5052" t="s">
        <v>3286</v>
      </c>
      <c r="T5052" t="s">
        <v>588</v>
      </c>
      <c r="U5052" t="s">
        <v>7855</v>
      </c>
      <c r="V5052" t="s">
        <v>7856</v>
      </c>
      <c r="W5052" t="s">
        <v>588</v>
      </c>
      <c r="X5052" t="str">
        <f t="shared" si="78"/>
        <v>Funcionamiento</v>
      </c>
      <c r="Y5052" t="s">
        <v>8192</v>
      </c>
    </row>
    <row r="5053" spans="1:25" x14ac:dyDescent="0.2">
      <c r="A5053" t="s">
        <v>3165</v>
      </c>
      <c r="B5053" t="s">
        <v>3237</v>
      </c>
      <c r="C5053" t="s">
        <v>7854</v>
      </c>
      <c r="D5053" t="s">
        <v>583</v>
      </c>
      <c r="E5053" t="s">
        <v>584</v>
      </c>
      <c r="F5053" t="s">
        <v>7773</v>
      </c>
      <c r="G5053" t="s">
        <v>8192</v>
      </c>
      <c r="H5053" t="s">
        <v>557</v>
      </c>
      <c r="I5053" t="s">
        <v>3221</v>
      </c>
      <c r="J5053" t="s">
        <v>37</v>
      </c>
      <c r="K5053" t="s">
        <v>586</v>
      </c>
      <c r="L5053" t="s">
        <v>39</v>
      </c>
      <c r="M5053">
        <v>829689</v>
      </c>
      <c r="N5053">
        <v>0</v>
      </c>
      <c r="O5053">
        <v>829689</v>
      </c>
      <c r="P5053">
        <v>0</v>
      </c>
      <c r="Q5053" t="s">
        <v>3019</v>
      </c>
      <c r="R5053" t="s">
        <v>3194</v>
      </c>
      <c r="S5053" t="s">
        <v>3286</v>
      </c>
      <c r="T5053" t="s">
        <v>588</v>
      </c>
      <c r="U5053" t="s">
        <v>7855</v>
      </c>
      <c r="V5053" t="s">
        <v>7856</v>
      </c>
      <c r="W5053" t="s">
        <v>588</v>
      </c>
      <c r="X5053" t="str">
        <f t="shared" si="78"/>
        <v>Funcionamiento</v>
      </c>
      <c r="Y5053" t="s">
        <v>8192</v>
      </c>
    </row>
    <row r="5054" spans="1:25" x14ac:dyDescent="0.2">
      <c r="A5054" t="s">
        <v>3165</v>
      </c>
      <c r="B5054" t="s">
        <v>3237</v>
      </c>
      <c r="C5054" t="s">
        <v>7854</v>
      </c>
      <c r="D5054" t="s">
        <v>583</v>
      </c>
      <c r="E5054" t="s">
        <v>584</v>
      </c>
      <c r="F5054" t="s">
        <v>7773</v>
      </c>
      <c r="G5054" t="s">
        <v>8192</v>
      </c>
      <c r="H5054" t="s">
        <v>178</v>
      </c>
      <c r="I5054" t="s">
        <v>132</v>
      </c>
      <c r="J5054" t="s">
        <v>37</v>
      </c>
      <c r="K5054" t="s">
        <v>586</v>
      </c>
      <c r="L5054" t="s">
        <v>39</v>
      </c>
      <c r="M5054">
        <v>1209244</v>
      </c>
      <c r="N5054">
        <v>0</v>
      </c>
      <c r="O5054">
        <v>1209244</v>
      </c>
      <c r="P5054">
        <v>0</v>
      </c>
      <c r="Q5054" t="s">
        <v>3019</v>
      </c>
      <c r="R5054" t="s">
        <v>3194</v>
      </c>
      <c r="S5054" t="s">
        <v>3286</v>
      </c>
      <c r="T5054" t="s">
        <v>588</v>
      </c>
      <c r="U5054" t="s">
        <v>7855</v>
      </c>
      <c r="V5054" t="s">
        <v>7856</v>
      </c>
      <c r="W5054" t="s">
        <v>588</v>
      </c>
      <c r="X5054" t="str">
        <f t="shared" si="78"/>
        <v>Funcionamiento</v>
      </c>
      <c r="Y5054" t="s">
        <v>8192</v>
      </c>
    </row>
    <row r="5055" spans="1:25" x14ac:dyDescent="0.2">
      <c r="A5055" t="s">
        <v>3165</v>
      </c>
      <c r="B5055" t="s">
        <v>3237</v>
      </c>
      <c r="C5055" t="s">
        <v>7854</v>
      </c>
      <c r="D5055" t="s">
        <v>583</v>
      </c>
      <c r="E5055" t="s">
        <v>584</v>
      </c>
      <c r="F5055" t="s">
        <v>7773</v>
      </c>
      <c r="G5055" t="s">
        <v>8192</v>
      </c>
      <c r="H5055" t="s">
        <v>169</v>
      </c>
      <c r="I5055" t="s">
        <v>123</v>
      </c>
      <c r="J5055" t="s">
        <v>37</v>
      </c>
      <c r="K5055" t="s">
        <v>586</v>
      </c>
      <c r="L5055" t="s">
        <v>39</v>
      </c>
      <c r="M5055">
        <v>682420</v>
      </c>
      <c r="N5055">
        <v>0</v>
      </c>
      <c r="O5055">
        <v>682420</v>
      </c>
      <c r="P5055">
        <v>0</v>
      </c>
      <c r="Q5055" t="s">
        <v>3019</v>
      </c>
      <c r="R5055" t="s">
        <v>3194</v>
      </c>
      <c r="S5055" t="s">
        <v>3286</v>
      </c>
      <c r="T5055" t="s">
        <v>588</v>
      </c>
      <c r="U5055" t="s">
        <v>7855</v>
      </c>
      <c r="V5055" t="s">
        <v>7856</v>
      </c>
      <c r="W5055" t="s">
        <v>588</v>
      </c>
      <c r="X5055" t="str">
        <f t="shared" si="78"/>
        <v>Funcionamiento</v>
      </c>
      <c r="Y5055" t="s">
        <v>8192</v>
      </c>
    </row>
    <row r="5056" spans="1:25" x14ac:dyDescent="0.2">
      <c r="A5056" t="s">
        <v>3165</v>
      </c>
      <c r="B5056" t="s">
        <v>3237</v>
      </c>
      <c r="C5056" t="s">
        <v>7854</v>
      </c>
      <c r="D5056" t="s">
        <v>583</v>
      </c>
      <c r="E5056" t="s">
        <v>584</v>
      </c>
      <c r="F5056" t="s">
        <v>7773</v>
      </c>
      <c r="G5056" t="s">
        <v>8192</v>
      </c>
      <c r="H5056" t="s">
        <v>171</v>
      </c>
      <c r="I5056" t="s">
        <v>125</v>
      </c>
      <c r="J5056" t="s">
        <v>37</v>
      </c>
      <c r="K5056" t="s">
        <v>586</v>
      </c>
      <c r="L5056" t="s">
        <v>39</v>
      </c>
      <c r="M5056">
        <v>1295619</v>
      </c>
      <c r="N5056">
        <v>0</v>
      </c>
      <c r="O5056">
        <v>1295619</v>
      </c>
      <c r="P5056">
        <v>0</v>
      </c>
      <c r="Q5056" t="s">
        <v>3019</v>
      </c>
      <c r="R5056" t="s">
        <v>3194</v>
      </c>
      <c r="S5056" t="s">
        <v>3286</v>
      </c>
      <c r="T5056" t="s">
        <v>588</v>
      </c>
      <c r="U5056" t="s">
        <v>7855</v>
      </c>
      <c r="V5056" t="s">
        <v>7856</v>
      </c>
      <c r="W5056" t="s">
        <v>588</v>
      </c>
      <c r="X5056" t="str">
        <f t="shared" si="78"/>
        <v>Funcionamiento</v>
      </c>
      <c r="Y5056" t="s">
        <v>8192</v>
      </c>
    </row>
    <row r="5057" spans="1:25" x14ac:dyDescent="0.2">
      <c r="A5057" t="s">
        <v>3165</v>
      </c>
      <c r="B5057" t="s">
        <v>3237</v>
      </c>
      <c r="C5057" t="s">
        <v>7854</v>
      </c>
      <c r="D5057" t="s">
        <v>583</v>
      </c>
      <c r="E5057" t="s">
        <v>584</v>
      </c>
      <c r="F5057" t="s">
        <v>7773</v>
      </c>
      <c r="G5057" t="s">
        <v>8192</v>
      </c>
      <c r="H5057" t="s">
        <v>166</v>
      </c>
      <c r="I5057" t="s">
        <v>120</v>
      </c>
      <c r="J5057" t="s">
        <v>37</v>
      </c>
      <c r="K5057" t="s">
        <v>586</v>
      </c>
      <c r="L5057" t="s">
        <v>39</v>
      </c>
      <c r="M5057">
        <v>533191</v>
      </c>
      <c r="N5057">
        <v>0</v>
      </c>
      <c r="O5057">
        <v>533191</v>
      </c>
      <c r="P5057">
        <v>0</v>
      </c>
      <c r="Q5057" t="s">
        <v>3019</v>
      </c>
      <c r="R5057" t="s">
        <v>3194</v>
      </c>
      <c r="S5057" t="s">
        <v>3286</v>
      </c>
      <c r="T5057" t="s">
        <v>588</v>
      </c>
      <c r="U5057" t="s">
        <v>7855</v>
      </c>
      <c r="V5057" t="s">
        <v>7856</v>
      </c>
      <c r="W5057" t="s">
        <v>588</v>
      </c>
      <c r="X5057" t="str">
        <f t="shared" si="78"/>
        <v>Funcionamiento</v>
      </c>
      <c r="Y5057" t="s">
        <v>8192</v>
      </c>
    </row>
    <row r="5058" spans="1:25" x14ac:dyDescent="0.2">
      <c r="A5058" t="s">
        <v>3165</v>
      </c>
      <c r="B5058" t="s">
        <v>3237</v>
      </c>
      <c r="C5058" t="s">
        <v>7854</v>
      </c>
      <c r="D5058" t="s">
        <v>583</v>
      </c>
      <c r="E5058" t="s">
        <v>584</v>
      </c>
      <c r="F5058" t="s">
        <v>7773</v>
      </c>
      <c r="G5058" t="s">
        <v>8192</v>
      </c>
      <c r="H5058" t="s">
        <v>164</v>
      </c>
      <c r="I5058" t="s">
        <v>118</v>
      </c>
      <c r="J5058" t="s">
        <v>37</v>
      </c>
      <c r="K5058" t="s">
        <v>586</v>
      </c>
      <c r="L5058" t="s">
        <v>39</v>
      </c>
      <c r="M5058">
        <v>32391451</v>
      </c>
      <c r="N5058">
        <v>0</v>
      </c>
      <c r="O5058">
        <v>32391451</v>
      </c>
      <c r="P5058">
        <v>0</v>
      </c>
      <c r="Q5058" t="s">
        <v>3019</v>
      </c>
      <c r="R5058" t="s">
        <v>3194</v>
      </c>
      <c r="S5058" t="s">
        <v>3286</v>
      </c>
      <c r="T5058" t="s">
        <v>588</v>
      </c>
      <c r="U5058" t="s">
        <v>7855</v>
      </c>
      <c r="V5058" t="s">
        <v>7856</v>
      </c>
      <c r="W5058" t="s">
        <v>588</v>
      </c>
      <c r="X5058" t="str">
        <f t="shared" ref="X5058:X5107" si="79">IF(LEFT(H5058,1)="C","Inversión","Funcionamiento")</f>
        <v>Funcionamiento</v>
      </c>
      <c r="Y5058" t="s">
        <v>8192</v>
      </c>
    </row>
    <row r="5059" spans="1:25" x14ac:dyDescent="0.2">
      <c r="A5059" t="s">
        <v>3171</v>
      </c>
      <c r="B5059" t="s">
        <v>3266</v>
      </c>
      <c r="C5059" t="s">
        <v>7857</v>
      </c>
      <c r="D5059" t="s">
        <v>583</v>
      </c>
      <c r="E5059" t="s">
        <v>584</v>
      </c>
      <c r="F5059" t="s">
        <v>7773</v>
      </c>
      <c r="G5059" t="s">
        <v>8192</v>
      </c>
      <c r="H5059" t="s">
        <v>169</v>
      </c>
      <c r="I5059" t="s">
        <v>123</v>
      </c>
      <c r="J5059" t="s">
        <v>37</v>
      </c>
      <c r="K5059" t="s">
        <v>586</v>
      </c>
      <c r="L5059" t="s">
        <v>39</v>
      </c>
      <c r="M5059">
        <v>1590402</v>
      </c>
      <c r="N5059">
        <v>0</v>
      </c>
      <c r="O5059">
        <v>1590402</v>
      </c>
      <c r="P5059">
        <v>0</v>
      </c>
      <c r="Q5059" t="s">
        <v>3020</v>
      </c>
      <c r="R5059" t="s">
        <v>3146</v>
      </c>
      <c r="S5059" t="s">
        <v>7858</v>
      </c>
      <c r="T5059" t="s">
        <v>588</v>
      </c>
      <c r="U5059" t="s">
        <v>7859</v>
      </c>
      <c r="V5059" t="s">
        <v>7860</v>
      </c>
      <c r="W5059" t="s">
        <v>588</v>
      </c>
      <c r="X5059" t="str">
        <f t="shared" si="79"/>
        <v>Funcionamiento</v>
      </c>
      <c r="Y5059" t="s">
        <v>8192</v>
      </c>
    </row>
    <row r="5060" spans="1:25" x14ac:dyDescent="0.2">
      <c r="A5060" t="s">
        <v>3171</v>
      </c>
      <c r="B5060" t="s">
        <v>3266</v>
      </c>
      <c r="C5060" t="s">
        <v>7857</v>
      </c>
      <c r="D5060" t="s">
        <v>583</v>
      </c>
      <c r="E5060" t="s">
        <v>584</v>
      </c>
      <c r="F5060" t="s">
        <v>7773</v>
      </c>
      <c r="G5060" t="s">
        <v>8192</v>
      </c>
      <c r="H5060" t="s">
        <v>180</v>
      </c>
      <c r="I5060" t="s">
        <v>134</v>
      </c>
      <c r="J5060" t="s">
        <v>37</v>
      </c>
      <c r="K5060" t="s">
        <v>586</v>
      </c>
      <c r="L5060" t="s">
        <v>39</v>
      </c>
      <c r="M5060">
        <v>135851</v>
      </c>
      <c r="N5060">
        <v>0</v>
      </c>
      <c r="O5060">
        <v>135851</v>
      </c>
      <c r="P5060">
        <v>0</v>
      </c>
      <c r="Q5060" t="s">
        <v>3020</v>
      </c>
      <c r="R5060" t="s">
        <v>3146</v>
      </c>
      <c r="S5060" t="s">
        <v>7858</v>
      </c>
      <c r="T5060" t="s">
        <v>588</v>
      </c>
      <c r="U5060" t="s">
        <v>7859</v>
      </c>
      <c r="V5060" t="s">
        <v>7860</v>
      </c>
      <c r="W5060" t="s">
        <v>588</v>
      </c>
      <c r="X5060" t="str">
        <f t="shared" si="79"/>
        <v>Funcionamiento</v>
      </c>
      <c r="Y5060" t="s">
        <v>8192</v>
      </c>
    </row>
    <row r="5061" spans="1:25" x14ac:dyDescent="0.2">
      <c r="A5061" t="s">
        <v>3171</v>
      </c>
      <c r="B5061" t="s">
        <v>3266</v>
      </c>
      <c r="C5061" t="s">
        <v>7857</v>
      </c>
      <c r="D5061" t="s">
        <v>583</v>
      </c>
      <c r="E5061" t="s">
        <v>584</v>
      </c>
      <c r="F5061" t="s">
        <v>7773</v>
      </c>
      <c r="G5061" t="s">
        <v>8192</v>
      </c>
      <c r="H5061" t="s">
        <v>166</v>
      </c>
      <c r="I5061" t="s">
        <v>120</v>
      </c>
      <c r="J5061" t="s">
        <v>37</v>
      </c>
      <c r="K5061" t="s">
        <v>586</v>
      </c>
      <c r="L5061" t="s">
        <v>39</v>
      </c>
      <c r="M5061">
        <v>559630</v>
      </c>
      <c r="N5061">
        <v>0</v>
      </c>
      <c r="O5061">
        <v>559630</v>
      </c>
      <c r="P5061">
        <v>0</v>
      </c>
      <c r="Q5061" t="s">
        <v>3020</v>
      </c>
      <c r="R5061" t="s">
        <v>3146</v>
      </c>
      <c r="S5061" t="s">
        <v>7858</v>
      </c>
      <c r="T5061" t="s">
        <v>588</v>
      </c>
      <c r="U5061" t="s">
        <v>7859</v>
      </c>
      <c r="V5061" t="s">
        <v>7860</v>
      </c>
      <c r="W5061" t="s">
        <v>588</v>
      </c>
      <c r="X5061" t="str">
        <f t="shared" si="79"/>
        <v>Funcionamiento</v>
      </c>
      <c r="Y5061" t="s">
        <v>8192</v>
      </c>
    </row>
    <row r="5062" spans="1:25" x14ac:dyDescent="0.2">
      <c r="A5062" t="s">
        <v>3171</v>
      </c>
      <c r="B5062" t="s">
        <v>3266</v>
      </c>
      <c r="C5062" t="s">
        <v>7857</v>
      </c>
      <c r="D5062" t="s">
        <v>583</v>
      </c>
      <c r="E5062" t="s">
        <v>584</v>
      </c>
      <c r="F5062" t="s">
        <v>7773</v>
      </c>
      <c r="G5062" t="s">
        <v>8192</v>
      </c>
      <c r="H5062" t="s">
        <v>557</v>
      </c>
      <c r="I5062" t="s">
        <v>3221</v>
      </c>
      <c r="J5062" t="s">
        <v>37</v>
      </c>
      <c r="K5062" t="s">
        <v>586</v>
      </c>
      <c r="L5062" t="s">
        <v>39</v>
      </c>
      <c r="M5062">
        <v>870831</v>
      </c>
      <c r="N5062">
        <v>0</v>
      </c>
      <c r="O5062">
        <v>870831</v>
      </c>
      <c r="P5062">
        <v>0</v>
      </c>
      <c r="Q5062" t="s">
        <v>3020</v>
      </c>
      <c r="R5062" t="s">
        <v>3146</v>
      </c>
      <c r="S5062" t="s">
        <v>7858</v>
      </c>
      <c r="T5062" t="s">
        <v>588</v>
      </c>
      <c r="U5062" t="s">
        <v>7859</v>
      </c>
      <c r="V5062" t="s">
        <v>7860</v>
      </c>
      <c r="W5062" t="s">
        <v>588</v>
      </c>
      <c r="X5062" t="str">
        <f t="shared" si="79"/>
        <v>Funcionamiento</v>
      </c>
      <c r="Y5062" t="s">
        <v>8192</v>
      </c>
    </row>
    <row r="5063" spans="1:25" x14ac:dyDescent="0.2">
      <c r="A5063" t="s">
        <v>3171</v>
      </c>
      <c r="B5063" t="s">
        <v>3266</v>
      </c>
      <c r="C5063" t="s">
        <v>7857</v>
      </c>
      <c r="D5063" t="s">
        <v>583</v>
      </c>
      <c r="E5063" t="s">
        <v>584</v>
      </c>
      <c r="F5063" t="s">
        <v>7773</v>
      </c>
      <c r="G5063" t="s">
        <v>8192</v>
      </c>
      <c r="H5063" t="s">
        <v>178</v>
      </c>
      <c r="I5063" t="s">
        <v>132</v>
      </c>
      <c r="J5063" t="s">
        <v>37</v>
      </c>
      <c r="K5063" t="s">
        <v>586</v>
      </c>
      <c r="L5063" t="s">
        <v>39</v>
      </c>
      <c r="M5063">
        <v>1745270</v>
      </c>
      <c r="N5063">
        <v>0</v>
      </c>
      <c r="O5063">
        <v>1745270</v>
      </c>
      <c r="P5063">
        <v>0</v>
      </c>
      <c r="Q5063" t="s">
        <v>3020</v>
      </c>
      <c r="R5063" t="s">
        <v>3146</v>
      </c>
      <c r="S5063" t="s">
        <v>7858</v>
      </c>
      <c r="T5063" t="s">
        <v>588</v>
      </c>
      <c r="U5063" t="s">
        <v>7859</v>
      </c>
      <c r="V5063" t="s">
        <v>7860</v>
      </c>
      <c r="W5063" t="s">
        <v>588</v>
      </c>
      <c r="X5063" t="str">
        <f t="shared" si="79"/>
        <v>Funcionamiento</v>
      </c>
      <c r="Y5063" t="s">
        <v>8192</v>
      </c>
    </row>
    <row r="5064" spans="1:25" x14ac:dyDescent="0.2">
      <c r="A5064" t="s">
        <v>3171</v>
      </c>
      <c r="B5064" t="s">
        <v>3266</v>
      </c>
      <c r="C5064" t="s">
        <v>7857</v>
      </c>
      <c r="D5064" t="s">
        <v>583</v>
      </c>
      <c r="E5064" t="s">
        <v>584</v>
      </c>
      <c r="F5064" t="s">
        <v>7773</v>
      </c>
      <c r="G5064" t="s">
        <v>8192</v>
      </c>
      <c r="H5064" t="s">
        <v>164</v>
      </c>
      <c r="I5064" t="s">
        <v>118</v>
      </c>
      <c r="J5064" t="s">
        <v>37</v>
      </c>
      <c r="K5064" t="s">
        <v>586</v>
      </c>
      <c r="L5064" t="s">
        <v>39</v>
      </c>
      <c r="M5064">
        <v>34858838</v>
      </c>
      <c r="N5064">
        <v>0</v>
      </c>
      <c r="O5064">
        <v>34858838</v>
      </c>
      <c r="P5064">
        <v>0</v>
      </c>
      <c r="Q5064" t="s">
        <v>3020</v>
      </c>
      <c r="R5064" t="s">
        <v>3146</v>
      </c>
      <c r="S5064" t="s">
        <v>7858</v>
      </c>
      <c r="T5064" t="s">
        <v>588</v>
      </c>
      <c r="U5064" t="s">
        <v>7859</v>
      </c>
      <c r="V5064" t="s">
        <v>7860</v>
      </c>
      <c r="W5064" t="s">
        <v>588</v>
      </c>
      <c r="X5064" t="str">
        <f t="shared" si="79"/>
        <v>Funcionamiento</v>
      </c>
      <c r="Y5064" t="s">
        <v>8192</v>
      </c>
    </row>
    <row r="5065" spans="1:25" x14ac:dyDescent="0.2">
      <c r="A5065" t="s">
        <v>3171</v>
      </c>
      <c r="B5065" t="s">
        <v>3266</v>
      </c>
      <c r="C5065" t="s">
        <v>7857</v>
      </c>
      <c r="D5065" t="s">
        <v>583</v>
      </c>
      <c r="E5065" t="s">
        <v>584</v>
      </c>
      <c r="F5065" t="s">
        <v>7773</v>
      </c>
      <c r="G5065" t="s">
        <v>8192</v>
      </c>
      <c r="H5065" t="s">
        <v>181</v>
      </c>
      <c r="I5065" t="s">
        <v>135</v>
      </c>
      <c r="J5065" t="s">
        <v>37</v>
      </c>
      <c r="K5065" t="s">
        <v>586</v>
      </c>
      <c r="L5065" t="s">
        <v>39</v>
      </c>
      <c r="M5065">
        <v>2354967</v>
      </c>
      <c r="N5065">
        <v>0</v>
      </c>
      <c r="O5065">
        <v>2354967</v>
      </c>
      <c r="P5065">
        <v>0</v>
      </c>
      <c r="Q5065" t="s">
        <v>3020</v>
      </c>
      <c r="R5065" t="s">
        <v>3146</v>
      </c>
      <c r="S5065" t="s">
        <v>7858</v>
      </c>
      <c r="T5065" t="s">
        <v>588</v>
      </c>
      <c r="U5065" t="s">
        <v>7859</v>
      </c>
      <c r="V5065" t="s">
        <v>7860</v>
      </c>
      <c r="W5065" t="s">
        <v>588</v>
      </c>
      <c r="X5065" t="str">
        <f t="shared" si="79"/>
        <v>Funcionamiento</v>
      </c>
      <c r="Y5065" t="s">
        <v>8192</v>
      </c>
    </row>
    <row r="5066" spans="1:25" x14ac:dyDescent="0.2">
      <c r="A5066" t="s">
        <v>3171</v>
      </c>
      <c r="B5066" t="s">
        <v>3266</v>
      </c>
      <c r="C5066" t="s">
        <v>7857</v>
      </c>
      <c r="D5066" t="s">
        <v>583</v>
      </c>
      <c r="E5066" t="s">
        <v>584</v>
      </c>
      <c r="F5066" t="s">
        <v>7773</v>
      </c>
      <c r="G5066" t="s">
        <v>8192</v>
      </c>
      <c r="H5066" t="s">
        <v>171</v>
      </c>
      <c r="I5066" t="s">
        <v>125</v>
      </c>
      <c r="J5066" t="s">
        <v>37</v>
      </c>
      <c r="K5066" t="s">
        <v>586</v>
      </c>
      <c r="L5066" t="s">
        <v>39</v>
      </c>
      <c r="M5066">
        <v>1707329</v>
      </c>
      <c r="N5066">
        <v>0</v>
      </c>
      <c r="O5066">
        <v>1707329</v>
      </c>
      <c r="P5066">
        <v>0</v>
      </c>
      <c r="Q5066" t="s">
        <v>3020</v>
      </c>
      <c r="R5066" t="s">
        <v>3146</v>
      </c>
      <c r="S5066" t="s">
        <v>7858</v>
      </c>
      <c r="T5066" t="s">
        <v>588</v>
      </c>
      <c r="U5066" t="s">
        <v>7859</v>
      </c>
      <c r="V5066" t="s">
        <v>7860</v>
      </c>
      <c r="W5066" t="s">
        <v>588</v>
      </c>
      <c r="X5066" t="str">
        <f t="shared" si="79"/>
        <v>Funcionamiento</v>
      </c>
      <c r="Y5066" t="s">
        <v>8192</v>
      </c>
    </row>
    <row r="5067" spans="1:25" x14ac:dyDescent="0.2">
      <c r="A5067" t="s">
        <v>3177</v>
      </c>
      <c r="B5067" t="s">
        <v>3283</v>
      </c>
      <c r="C5067" t="s">
        <v>4691</v>
      </c>
      <c r="D5067" t="s">
        <v>583</v>
      </c>
      <c r="E5067" t="s">
        <v>584</v>
      </c>
      <c r="F5067" t="s">
        <v>7773</v>
      </c>
      <c r="G5067" t="s">
        <v>8192</v>
      </c>
      <c r="H5067" t="s">
        <v>173</v>
      </c>
      <c r="I5067" t="s">
        <v>127</v>
      </c>
      <c r="J5067" t="s">
        <v>37</v>
      </c>
      <c r="K5067" t="s">
        <v>586</v>
      </c>
      <c r="L5067" t="s">
        <v>39</v>
      </c>
      <c r="M5067">
        <v>3160200</v>
      </c>
      <c r="N5067">
        <v>0</v>
      </c>
      <c r="O5067">
        <v>3160200</v>
      </c>
      <c r="P5067">
        <v>0</v>
      </c>
      <c r="Q5067" t="s">
        <v>3021</v>
      </c>
      <c r="R5067" t="s">
        <v>3211</v>
      </c>
      <c r="S5067" t="s">
        <v>4318</v>
      </c>
      <c r="T5067" t="s">
        <v>588</v>
      </c>
      <c r="U5067" t="s">
        <v>7861</v>
      </c>
      <c r="V5067" t="s">
        <v>7862</v>
      </c>
      <c r="W5067" t="s">
        <v>588</v>
      </c>
      <c r="X5067" t="str">
        <f t="shared" si="79"/>
        <v>Funcionamiento</v>
      </c>
      <c r="Y5067" t="s">
        <v>8192</v>
      </c>
    </row>
    <row r="5068" spans="1:25" x14ac:dyDescent="0.2">
      <c r="A5068" t="s">
        <v>3177</v>
      </c>
      <c r="B5068" t="s">
        <v>3283</v>
      </c>
      <c r="C5068" t="s">
        <v>4691</v>
      </c>
      <c r="D5068" t="s">
        <v>583</v>
      </c>
      <c r="E5068" t="s">
        <v>584</v>
      </c>
      <c r="F5068" t="s">
        <v>7773</v>
      </c>
      <c r="G5068" t="s">
        <v>8192</v>
      </c>
      <c r="H5068" t="s">
        <v>174</v>
      </c>
      <c r="I5068" t="s">
        <v>128</v>
      </c>
      <c r="J5068" t="s">
        <v>37</v>
      </c>
      <c r="K5068" t="s">
        <v>586</v>
      </c>
      <c r="L5068" t="s">
        <v>39</v>
      </c>
      <c r="M5068">
        <v>1607800</v>
      </c>
      <c r="N5068">
        <v>0</v>
      </c>
      <c r="O5068">
        <v>1607800</v>
      </c>
      <c r="P5068">
        <v>0</v>
      </c>
      <c r="Q5068" t="s">
        <v>3021</v>
      </c>
      <c r="R5068" t="s">
        <v>3211</v>
      </c>
      <c r="S5068" t="s">
        <v>4318</v>
      </c>
      <c r="T5068" t="s">
        <v>588</v>
      </c>
      <c r="U5068" t="s">
        <v>7861</v>
      </c>
      <c r="V5068" t="s">
        <v>7862</v>
      </c>
      <c r="W5068" t="s">
        <v>588</v>
      </c>
      <c r="X5068" t="str">
        <f t="shared" si="79"/>
        <v>Funcionamiento</v>
      </c>
      <c r="Y5068" t="s">
        <v>8192</v>
      </c>
    </row>
    <row r="5069" spans="1:25" x14ac:dyDescent="0.2">
      <c r="A5069" t="s">
        <v>3177</v>
      </c>
      <c r="B5069" t="s">
        <v>3283</v>
      </c>
      <c r="C5069" t="s">
        <v>4691</v>
      </c>
      <c r="D5069" t="s">
        <v>583</v>
      </c>
      <c r="E5069" t="s">
        <v>584</v>
      </c>
      <c r="F5069" t="s">
        <v>7773</v>
      </c>
      <c r="G5069" t="s">
        <v>8192</v>
      </c>
      <c r="H5069" t="s">
        <v>175</v>
      </c>
      <c r="I5069" t="s">
        <v>129</v>
      </c>
      <c r="J5069" t="s">
        <v>37</v>
      </c>
      <c r="K5069" t="s">
        <v>586</v>
      </c>
      <c r="L5069" t="s">
        <v>39</v>
      </c>
      <c r="M5069">
        <v>418400</v>
      </c>
      <c r="N5069">
        <v>0</v>
      </c>
      <c r="O5069">
        <v>418400</v>
      </c>
      <c r="P5069">
        <v>0</v>
      </c>
      <c r="Q5069" t="s">
        <v>3021</v>
      </c>
      <c r="R5069" t="s">
        <v>3211</v>
      </c>
      <c r="S5069" t="s">
        <v>4318</v>
      </c>
      <c r="T5069" t="s">
        <v>588</v>
      </c>
      <c r="U5069" t="s">
        <v>7861</v>
      </c>
      <c r="V5069" t="s">
        <v>7862</v>
      </c>
      <c r="W5069" t="s">
        <v>588</v>
      </c>
      <c r="X5069" t="str">
        <f t="shared" si="79"/>
        <v>Funcionamiento</v>
      </c>
      <c r="Y5069" t="s">
        <v>8192</v>
      </c>
    </row>
    <row r="5070" spans="1:25" x14ac:dyDescent="0.2">
      <c r="A5070" t="s">
        <v>3177</v>
      </c>
      <c r="B5070" t="s">
        <v>3283</v>
      </c>
      <c r="C5070" t="s">
        <v>4691</v>
      </c>
      <c r="D5070" t="s">
        <v>583</v>
      </c>
      <c r="E5070" t="s">
        <v>584</v>
      </c>
      <c r="F5070" t="s">
        <v>7773</v>
      </c>
      <c r="G5070" t="s">
        <v>8192</v>
      </c>
      <c r="H5070" t="s">
        <v>177</v>
      </c>
      <c r="I5070" t="s">
        <v>131</v>
      </c>
      <c r="J5070" t="s">
        <v>37</v>
      </c>
      <c r="K5070" t="s">
        <v>586</v>
      </c>
      <c r="L5070" t="s">
        <v>39</v>
      </c>
      <c r="M5070">
        <v>804200</v>
      </c>
      <c r="N5070">
        <v>0</v>
      </c>
      <c r="O5070">
        <v>804200</v>
      </c>
      <c r="P5070">
        <v>0</v>
      </c>
      <c r="Q5070" t="s">
        <v>3021</v>
      </c>
      <c r="R5070" t="s">
        <v>3211</v>
      </c>
      <c r="S5070" t="s">
        <v>4318</v>
      </c>
      <c r="T5070" t="s">
        <v>588</v>
      </c>
      <c r="U5070" t="s">
        <v>7861</v>
      </c>
      <c r="V5070" t="s">
        <v>7862</v>
      </c>
      <c r="W5070" t="s">
        <v>588</v>
      </c>
      <c r="X5070" t="str">
        <f t="shared" si="79"/>
        <v>Funcionamiento</v>
      </c>
      <c r="Y5070" t="s">
        <v>8192</v>
      </c>
    </row>
    <row r="5071" spans="1:25" x14ac:dyDescent="0.2">
      <c r="A5071" t="s">
        <v>3177</v>
      </c>
      <c r="B5071" t="s">
        <v>3283</v>
      </c>
      <c r="C5071" t="s">
        <v>4691</v>
      </c>
      <c r="D5071" t="s">
        <v>583</v>
      </c>
      <c r="E5071" t="s">
        <v>584</v>
      </c>
      <c r="F5071" t="s">
        <v>7773</v>
      </c>
      <c r="G5071" t="s">
        <v>8192</v>
      </c>
      <c r="H5071" t="s">
        <v>172</v>
      </c>
      <c r="I5071" t="s">
        <v>126</v>
      </c>
      <c r="J5071" t="s">
        <v>37</v>
      </c>
      <c r="K5071" t="s">
        <v>586</v>
      </c>
      <c r="L5071" t="s">
        <v>39</v>
      </c>
      <c r="M5071">
        <v>4461300</v>
      </c>
      <c r="N5071">
        <v>0</v>
      </c>
      <c r="O5071">
        <v>4461300</v>
      </c>
      <c r="P5071">
        <v>0</v>
      </c>
      <c r="Q5071" t="s">
        <v>3021</v>
      </c>
      <c r="R5071" t="s">
        <v>3211</v>
      </c>
      <c r="S5071" t="s">
        <v>4318</v>
      </c>
      <c r="T5071" t="s">
        <v>588</v>
      </c>
      <c r="U5071" t="s">
        <v>7861</v>
      </c>
      <c r="V5071" t="s">
        <v>7862</v>
      </c>
      <c r="W5071" t="s">
        <v>588</v>
      </c>
      <c r="X5071" t="str">
        <f t="shared" si="79"/>
        <v>Funcionamiento</v>
      </c>
      <c r="Y5071" t="s">
        <v>8192</v>
      </c>
    </row>
    <row r="5072" spans="1:25" x14ac:dyDescent="0.2">
      <c r="A5072" t="s">
        <v>3177</v>
      </c>
      <c r="B5072" t="s">
        <v>3283</v>
      </c>
      <c r="C5072" t="s">
        <v>4691</v>
      </c>
      <c r="D5072" t="s">
        <v>583</v>
      </c>
      <c r="E5072" t="s">
        <v>584</v>
      </c>
      <c r="F5072" t="s">
        <v>7773</v>
      </c>
      <c r="G5072" t="s">
        <v>8192</v>
      </c>
      <c r="H5072" t="s">
        <v>176</v>
      </c>
      <c r="I5072" t="s">
        <v>130</v>
      </c>
      <c r="J5072" t="s">
        <v>37</v>
      </c>
      <c r="K5072" t="s">
        <v>586</v>
      </c>
      <c r="L5072" t="s">
        <v>39</v>
      </c>
      <c r="M5072">
        <v>1206300</v>
      </c>
      <c r="N5072">
        <v>0</v>
      </c>
      <c r="O5072">
        <v>1206300</v>
      </c>
      <c r="P5072">
        <v>0</v>
      </c>
      <c r="Q5072" t="s">
        <v>3021</v>
      </c>
      <c r="R5072" t="s">
        <v>3211</v>
      </c>
      <c r="S5072" t="s">
        <v>4318</v>
      </c>
      <c r="T5072" t="s">
        <v>588</v>
      </c>
      <c r="U5072" t="s">
        <v>7861</v>
      </c>
      <c r="V5072" t="s">
        <v>7862</v>
      </c>
      <c r="W5072" t="s">
        <v>588</v>
      </c>
      <c r="X5072" t="str">
        <f t="shared" si="79"/>
        <v>Funcionamiento</v>
      </c>
      <c r="Y5072" t="s">
        <v>8192</v>
      </c>
    </row>
    <row r="5073" spans="1:25" x14ac:dyDescent="0.2">
      <c r="A5073" t="s">
        <v>3139</v>
      </c>
      <c r="B5073" t="s">
        <v>3582</v>
      </c>
      <c r="C5073" t="s">
        <v>7863</v>
      </c>
      <c r="D5073" t="s">
        <v>583</v>
      </c>
      <c r="E5073" t="s">
        <v>602</v>
      </c>
      <c r="F5073" t="s">
        <v>7773</v>
      </c>
      <c r="G5073" t="s">
        <v>8192</v>
      </c>
      <c r="H5073" t="s">
        <v>185</v>
      </c>
      <c r="I5073" t="s">
        <v>139</v>
      </c>
      <c r="J5073" t="s">
        <v>48</v>
      </c>
      <c r="K5073" t="s">
        <v>596</v>
      </c>
      <c r="L5073" t="s">
        <v>39</v>
      </c>
      <c r="M5073">
        <v>100000</v>
      </c>
      <c r="N5073">
        <v>-100000</v>
      </c>
      <c r="O5073">
        <v>0</v>
      </c>
      <c r="P5073">
        <v>0</v>
      </c>
      <c r="Q5073" t="s">
        <v>3022</v>
      </c>
      <c r="R5073" t="s">
        <v>3215</v>
      </c>
      <c r="S5073" t="s">
        <v>588</v>
      </c>
      <c r="T5073" t="s">
        <v>588</v>
      </c>
      <c r="U5073" t="s">
        <v>588</v>
      </c>
      <c r="V5073" t="s">
        <v>588</v>
      </c>
      <c r="W5073" t="s">
        <v>588</v>
      </c>
      <c r="X5073" t="str">
        <f t="shared" si="79"/>
        <v>Funcionamiento</v>
      </c>
      <c r="Y5073" t="s">
        <v>8192</v>
      </c>
    </row>
    <row r="5074" spans="1:25" x14ac:dyDescent="0.2">
      <c r="A5074" t="s">
        <v>3190</v>
      </c>
      <c r="B5074" t="s">
        <v>3582</v>
      </c>
      <c r="C5074" t="s">
        <v>7864</v>
      </c>
      <c r="D5074" t="s">
        <v>583</v>
      </c>
      <c r="E5074" t="s">
        <v>602</v>
      </c>
      <c r="F5074" t="s">
        <v>7773</v>
      </c>
      <c r="G5074" t="s">
        <v>8192</v>
      </c>
      <c r="H5074" t="s">
        <v>191</v>
      </c>
      <c r="I5074" t="s">
        <v>146</v>
      </c>
      <c r="J5074" t="s">
        <v>48</v>
      </c>
      <c r="K5074" t="s">
        <v>596</v>
      </c>
      <c r="L5074" t="s">
        <v>39</v>
      </c>
      <c r="M5074">
        <v>271546</v>
      </c>
      <c r="N5074">
        <v>-271546</v>
      </c>
      <c r="O5074">
        <v>0</v>
      </c>
      <c r="P5074">
        <v>0</v>
      </c>
      <c r="Q5074" t="s">
        <v>3023</v>
      </c>
      <c r="R5074" t="s">
        <v>3160</v>
      </c>
      <c r="S5074" t="s">
        <v>588</v>
      </c>
      <c r="T5074" t="s">
        <v>588</v>
      </c>
      <c r="U5074" t="s">
        <v>588</v>
      </c>
      <c r="V5074" t="s">
        <v>588</v>
      </c>
      <c r="W5074" t="s">
        <v>588</v>
      </c>
      <c r="X5074" t="str">
        <f t="shared" si="79"/>
        <v>Funcionamiento</v>
      </c>
      <c r="Y5074" t="s">
        <v>8192</v>
      </c>
    </row>
    <row r="5075" spans="1:25" x14ac:dyDescent="0.2">
      <c r="A5075" t="s">
        <v>3194</v>
      </c>
      <c r="B5075" t="s">
        <v>4916</v>
      </c>
      <c r="C5075" t="s">
        <v>7865</v>
      </c>
      <c r="D5075" t="s">
        <v>583</v>
      </c>
      <c r="E5075" t="s">
        <v>584</v>
      </c>
      <c r="F5075" t="s">
        <v>7773</v>
      </c>
      <c r="G5075" t="s">
        <v>8192</v>
      </c>
      <c r="H5075" t="s">
        <v>185</v>
      </c>
      <c r="I5075" t="s">
        <v>139</v>
      </c>
      <c r="J5075" t="s">
        <v>48</v>
      </c>
      <c r="K5075" t="s">
        <v>596</v>
      </c>
      <c r="L5075" t="s">
        <v>39</v>
      </c>
      <c r="M5075">
        <v>100000</v>
      </c>
      <c r="N5075">
        <v>0</v>
      </c>
      <c r="O5075">
        <v>100000</v>
      </c>
      <c r="P5075">
        <v>0</v>
      </c>
      <c r="Q5075" t="s">
        <v>3024</v>
      </c>
      <c r="R5075" t="s">
        <v>3150</v>
      </c>
      <c r="S5075" t="s">
        <v>3257</v>
      </c>
      <c r="T5075" t="s">
        <v>5872</v>
      </c>
      <c r="U5075" t="s">
        <v>8193</v>
      </c>
      <c r="V5075" t="s">
        <v>8194</v>
      </c>
      <c r="W5075" t="s">
        <v>588</v>
      </c>
      <c r="X5075" t="str">
        <f t="shared" si="79"/>
        <v>Funcionamiento</v>
      </c>
      <c r="Y5075" t="s">
        <v>8192</v>
      </c>
    </row>
    <row r="5076" spans="1:25" x14ac:dyDescent="0.2">
      <c r="A5076" t="s">
        <v>3194</v>
      </c>
      <c r="B5076" t="s">
        <v>4916</v>
      </c>
      <c r="C5076" t="s">
        <v>7865</v>
      </c>
      <c r="D5076" t="s">
        <v>583</v>
      </c>
      <c r="E5076" t="s">
        <v>584</v>
      </c>
      <c r="F5076" t="s">
        <v>7773</v>
      </c>
      <c r="G5076" t="s">
        <v>8192</v>
      </c>
      <c r="H5076" t="s">
        <v>191</v>
      </c>
      <c r="I5076" t="s">
        <v>146</v>
      </c>
      <c r="J5076" t="s">
        <v>48</v>
      </c>
      <c r="K5076" t="s">
        <v>596</v>
      </c>
      <c r="L5076" t="s">
        <v>39</v>
      </c>
      <c r="M5076">
        <v>271546</v>
      </c>
      <c r="N5076">
        <v>0</v>
      </c>
      <c r="O5076">
        <v>271546</v>
      </c>
      <c r="P5076">
        <v>0</v>
      </c>
      <c r="Q5076" t="s">
        <v>3024</v>
      </c>
      <c r="R5076" t="s">
        <v>3150</v>
      </c>
      <c r="S5076" t="s">
        <v>3257</v>
      </c>
      <c r="T5076" t="s">
        <v>5872</v>
      </c>
      <c r="U5076" t="s">
        <v>8193</v>
      </c>
      <c r="V5076" t="s">
        <v>8194</v>
      </c>
      <c r="W5076" t="s">
        <v>588</v>
      </c>
      <c r="X5076" t="str">
        <f t="shared" si="79"/>
        <v>Funcionamiento</v>
      </c>
      <c r="Y5076" t="s">
        <v>8192</v>
      </c>
    </row>
    <row r="5077" spans="1:25" x14ac:dyDescent="0.2">
      <c r="A5077" t="s">
        <v>3200</v>
      </c>
      <c r="B5077" t="s">
        <v>7930</v>
      </c>
      <c r="C5077" t="s">
        <v>8195</v>
      </c>
      <c r="D5077" t="s">
        <v>583</v>
      </c>
      <c r="E5077" t="s">
        <v>584</v>
      </c>
      <c r="F5077" t="s">
        <v>3087</v>
      </c>
      <c r="G5077" t="s">
        <v>8192</v>
      </c>
      <c r="H5077" t="s">
        <v>197</v>
      </c>
      <c r="I5077" t="s">
        <v>155</v>
      </c>
      <c r="J5077" t="s">
        <v>48</v>
      </c>
      <c r="K5077" t="s">
        <v>596</v>
      </c>
      <c r="L5077" t="s">
        <v>39</v>
      </c>
      <c r="M5077">
        <v>111435054</v>
      </c>
      <c r="N5077">
        <v>-207000</v>
      </c>
      <c r="O5077">
        <v>111228054</v>
      </c>
      <c r="P5077">
        <v>3665662.5</v>
      </c>
      <c r="Q5077" t="s">
        <v>8196</v>
      </c>
      <c r="R5077" t="s">
        <v>3223</v>
      </c>
      <c r="S5077" t="s">
        <v>12104</v>
      </c>
      <c r="T5077" t="s">
        <v>12105</v>
      </c>
      <c r="U5077" t="s">
        <v>12106</v>
      </c>
      <c r="V5077" t="s">
        <v>12107</v>
      </c>
      <c r="W5077" t="s">
        <v>588</v>
      </c>
      <c r="X5077" t="str">
        <f t="shared" si="79"/>
        <v>Inversión</v>
      </c>
      <c r="Y5077" t="s">
        <v>626</v>
      </c>
    </row>
    <row r="5078" spans="1:25" x14ac:dyDescent="0.2">
      <c r="A5078" t="s">
        <v>3146</v>
      </c>
      <c r="B5078" t="s">
        <v>7930</v>
      </c>
      <c r="C5078" t="s">
        <v>8197</v>
      </c>
      <c r="D5078" t="s">
        <v>583</v>
      </c>
      <c r="E5078" t="s">
        <v>584</v>
      </c>
      <c r="F5078" t="s">
        <v>3087</v>
      </c>
      <c r="G5078" t="s">
        <v>8192</v>
      </c>
      <c r="H5078" t="s">
        <v>197</v>
      </c>
      <c r="I5078" t="s">
        <v>155</v>
      </c>
      <c r="J5078" t="s">
        <v>48</v>
      </c>
      <c r="K5078" t="s">
        <v>596</v>
      </c>
      <c r="L5078" t="s">
        <v>39</v>
      </c>
      <c r="M5078">
        <v>7170576</v>
      </c>
      <c r="N5078">
        <v>0</v>
      </c>
      <c r="O5078">
        <v>7170576</v>
      </c>
      <c r="P5078">
        <v>5519730</v>
      </c>
      <c r="Q5078" t="s">
        <v>8198</v>
      </c>
      <c r="R5078" t="s">
        <v>3229</v>
      </c>
      <c r="S5078" t="s">
        <v>10196</v>
      </c>
      <c r="T5078" t="s">
        <v>10197</v>
      </c>
      <c r="U5078" t="s">
        <v>10198</v>
      </c>
      <c r="V5078" t="s">
        <v>10199</v>
      </c>
      <c r="W5078" t="s">
        <v>588</v>
      </c>
      <c r="X5078" t="str">
        <f t="shared" si="79"/>
        <v>Inversión</v>
      </c>
      <c r="Y5078" t="s">
        <v>626</v>
      </c>
    </row>
    <row r="5079" spans="1:25" x14ac:dyDescent="0.2">
      <c r="A5079" t="s">
        <v>3211</v>
      </c>
      <c r="B5079" t="s">
        <v>7884</v>
      </c>
      <c r="C5079" t="s">
        <v>8199</v>
      </c>
      <c r="D5079" t="s">
        <v>583</v>
      </c>
      <c r="E5079" t="s">
        <v>602</v>
      </c>
      <c r="F5079" t="s">
        <v>3087</v>
      </c>
      <c r="G5079" t="s">
        <v>8192</v>
      </c>
      <c r="H5079" t="s">
        <v>197</v>
      </c>
      <c r="I5079" t="s">
        <v>155</v>
      </c>
      <c r="J5079" t="s">
        <v>48</v>
      </c>
      <c r="K5079" t="s">
        <v>596</v>
      </c>
      <c r="L5079" t="s">
        <v>39</v>
      </c>
      <c r="M5079">
        <v>7260299</v>
      </c>
      <c r="N5079">
        <v>207000</v>
      </c>
      <c r="O5079">
        <v>7467299</v>
      </c>
      <c r="P5079">
        <v>7467299</v>
      </c>
      <c r="Q5079" t="s">
        <v>8200</v>
      </c>
      <c r="R5079" t="s">
        <v>3235</v>
      </c>
      <c r="S5079" t="s">
        <v>588</v>
      </c>
      <c r="T5079" t="s">
        <v>588</v>
      </c>
      <c r="U5079" t="s">
        <v>588</v>
      </c>
      <c r="V5079" t="s">
        <v>588</v>
      </c>
      <c r="W5079" t="s">
        <v>588</v>
      </c>
      <c r="X5079" t="str">
        <f t="shared" si="79"/>
        <v>Inversión</v>
      </c>
      <c r="Y5079" t="s">
        <v>626</v>
      </c>
    </row>
    <row r="5080" spans="1:25" x14ac:dyDescent="0.2">
      <c r="A5080" t="s">
        <v>3215</v>
      </c>
      <c r="B5080" t="s">
        <v>8308</v>
      </c>
      <c r="C5080" t="s">
        <v>8702</v>
      </c>
      <c r="D5080" t="s">
        <v>583</v>
      </c>
      <c r="E5080" t="s">
        <v>584</v>
      </c>
      <c r="F5080" t="s">
        <v>7773</v>
      </c>
      <c r="G5080" t="s">
        <v>8192</v>
      </c>
      <c r="H5080" t="s">
        <v>166</v>
      </c>
      <c r="I5080" t="s">
        <v>120</v>
      </c>
      <c r="J5080" t="s">
        <v>37</v>
      </c>
      <c r="K5080" t="s">
        <v>586</v>
      </c>
      <c r="L5080" t="s">
        <v>39</v>
      </c>
      <c r="M5080">
        <v>594882</v>
      </c>
      <c r="N5080">
        <v>0</v>
      </c>
      <c r="O5080">
        <v>594882</v>
      </c>
      <c r="P5080">
        <v>0</v>
      </c>
      <c r="Q5080" t="s">
        <v>8703</v>
      </c>
      <c r="R5080" t="s">
        <v>3167</v>
      </c>
      <c r="S5080" t="s">
        <v>5496</v>
      </c>
      <c r="T5080" t="s">
        <v>588</v>
      </c>
      <c r="U5080" t="s">
        <v>8704</v>
      </c>
      <c r="V5080" t="s">
        <v>8705</v>
      </c>
      <c r="W5080" t="s">
        <v>588</v>
      </c>
      <c r="X5080" t="str">
        <f t="shared" si="79"/>
        <v>Funcionamiento</v>
      </c>
      <c r="Y5080" t="s">
        <v>8192</v>
      </c>
    </row>
    <row r="5081" spans="1:25" x14ac:dyDescent="0.2">
      <c r="A5081" t="s">
        <v>3215</v>
      </c>
      <c r="B5081" t="s">
        <v>8308</v>
      </c>
      <c r="C5081" t="s">
        <v>8702</v>
      </c>
      <c r="D5081" t="s">
        <v>583</v>
      </c>
      <c r="E5081" t="s">
        <v>584</v>
      </c>
      <c r="F5081" t="s">
        <v>7773</v>
      </c>
      <c r="G5081" t="s">
        <v>8192</v>
      </c>
      <c r="H5081" t="s">
        <v>557</v>
      </c>
      <c r="I5081" t="s">
        <v>3221</v>
      </c>
      <c r="J5081" t="s">
        <v>37</v>
      </c>
      <c r="K5081" t="s">
        <v>586</v>
      </c>
      <c r="L5081" t="s">
        <v>39</v>
      </c>
      <c r="M5081">
        <v>925686</v>
      </c>
      <c r="N5081">
        <v>0</v>
      </c>
      <c r="O5081">
        <v>925686</v>
      </c>
      <c r="P5081">
        <v>0</v>
      </c>
      <c r="Q5081" t="s">
        <v>8703</v>
      </c>
      <c r="R5081" t="s">
        <v>3167</v>
      </c>
      <c r="S5081" t="s">
        <v>5496</v>
      </c>
      <c r="T5081" t="s">
        <v>588</v>
      </c>
      <c r="U5081" t="s">
        <v>8704</v>
      </c>
      <c r="V5081" t="s">
        <v>8705</v>
      </c>
      <c r="W5081" t="s">
        <v>588</v>
      </c>
      <c r="X5081" t="str">
        <f t="shared" si="79"/>
        <v>Funcionamiento</v>
      </c>
      <c r="Y5081" t="s">
        <v>8192</v>
      </c>
    </row>
    <row r="5082" spans="1:25" x14ac:dyDescent="0.2">
      <c r="A5082" t="s">
        <v>3215</v>
      </c>
      <c r="B5082" t="s">
        <v>8308</v>
      </c>
      <c r="C5082" t="s">
        <v>8702</v>
      </c>
      <c r="D5082" t="s">
        <v>583</v>
      </c>
      <c r="E5082" t="s">
        <v>584</v>
      </c>
      <c r="F5082" t="s">
        <v>7773</v>
      </c>
      <c r="G5082" t="s">
        <v>8192</v>
      </c>
      <c r="H5082" t="s">
        <v>181</v>
      </c>
      <c r="I5082" t="s">
        <v>135</v>
      </c>
      <c r="J5082" t="s">
        <v>37</v>
      </c>
      <c r="K5082" t="s">
        <v>586</v>
      </c>
      <c r="L5082" t="s">
        <v>39</v>
      </c>
      <c r="M5082">
        <v>2354967</v>
      </c>
      <c r="N5082">
        <v>0</v>
      </c>
      <c r="O5082">
        <v>2354967</v>
      </c>
      <c r="P5082">
        <v>0</v>
      </c>
      <c r="Q5082" t="s">
        <v>8703</v>
      </c>
      <c r="R5082" t="s">
        <v>3167</v>
      </c>
      <c r="S5082" t="s">
        <v>5496</v>
      </c>
      <c r="T5082" t="s">
        <v>588</v>
      </c>
      <c r="U5082" t="s">
        <v>8704</v>
      </c>
      <c r="V5082" t="s">
        <v>8705</v>
      </c>
      <c r="W5082" t="s">
        <v>588</v>
      </c>
      <c r="X5082" t="str">
        <f t="shared" si="79"/>
        <v>Funcionamiento</v>
      </c>
      <c r="Y5082" t="s">
        <v>8192</v>
      </c>
    </row>
    <row r="5083" spans="1:25" x14ac:dyDescent="0.2">
      <c r="A5083" t="s">
        <v>3215</v>
      </c>
      <c r="B5083" t="s">
        <v>8308</v>
      </c>
      <c r="C5083" t="s">
        <v>8702</v>
      </c>
      <c r="D5083" t="s">
        <v>583</v>
      </c>
      <c r="E5083" t="s">
        <v>584</v>
      </c>
      <c r="F5083" t="s">
        <v>7773</v>
      </c>
      <c r="G5083" t="s">
        <v>8192</v>
      </c>
      <c r="H5083" t="s">
        <v>171</v>
      </c>
      <c r="I5083" t="s">
        <v>125</v>
      </c>
      <c r="J5083" t="s">
        <v>37</v>
      </c>
      <c r="K5083" t="s">
        <v>586</v>
      </c>
      <c r="L5083" t="s">
        <v>39</v>
      </c>
      <c r="M5083">
        <v>4130992</v>
      </c>
      <c r="N5083">
        <v>0</v>
      </c>
      <c r="O5083">
        <v>4130992</v>
      </c>
      <c r="P5083">
        <v>0</v>
      </c>
      <c r="Q5083" t="s">
        <v>8703</v>
      </c>
      <c r="R5083" t="s">
        <v>3167</v>
      </c>
      <c r="S5083" t="s">
        <v>5496</v>
      </c>
      <c r="T5083" t="s">
        <v>588</v>
      </c>
      <c r="U5083" t="s">
        <v>8704</v>
      </c>
      <c r="V5083" t="s">
        <v>8705</v>
      </c>
      <c r="W5083" t="s">
        <v>588</v>
      </c>
      <c r="X5083" t="str">
        <f t="shared" si="79"/>
        <v>Funcionamiento</v>
      </c>
      <c r="Y5083" t="s">
        <v>8192</v>
      </c>
    </row>
    <row r="5084" spans="1:25" x14ac:dyDescent="0.2">
      <c r="A5084" t="s">
        <v>3215</v>
      </c>
      <c r="B5084" t="s">
        <v>8308</v>
      </c>
      <c r="C5084" t="s">
        <v>8702</v>
      </c>
      <c r="D5084" t="s">
        <v>583</v>
      </c>
      <c r="E5084" t="s">
        <v>584</v>
      </c>
      <c r="F5084" t="s">
        <v>7773</v>
      </c>
      <c r="G5084" t="s">
        <v>8192</v>
      </c>
      <c r="H5084" t="s">
        <v>169</v>
      </c>
      <c r="I5084" t="s">
        <v>123</v>
      </c>
      <c r="J5084" t="s">
        <v>37</v>
      </c>
      <c r="K5084" t="s">
        <v>586</v>
      </c>
      <c r="L5084" t="s">
        <v>39</v>
      </c>
      <c r="M5084">
        <v>3077899</v>
      </c>
      <c r="N5084">
        <v>0</v>
      </c>
      <c r="O5084">
        <v>3077899</v>
      </c>
      <c r="P5084">
        <v>0</v>
      </c>
      <c r="Q5084" t="s">
        <v>8703</v>
      </c>
      <c r="R5084" t="s">
        <v>3167</v>
      </c>
      <c r="S5084" t="s">
        <v>5496</v>
      </c>
      <c r="T5084" t="s">
        <v>588</v>
      </c>
      <c r="U5084" t="s">
        <v>8704</v>
      </c>
      <c r="V5084" t="s">
        <v>8705</v>
      </c>
      <c r="W5084" t="s">
        <v>588</v>
      </c>
      <c r="X5084" t="str">
        <f t="shared" si="79"/>
        <v>Funcionamiento</v>
      </c>
      <c r="Y5084" t="s">
        <v>8192</v>
      </c>
    </row>
    <row r="5085" spans="1:25" x14ac:dyDescent="0.2">
      <c r="A5085" t="s">
        <v>3215</v>
      </c>
      <c r="B5085" t="s">
        <v>8308</v>
      </c>
      <c r="C5085" t="s">
        <v>8702</v>
      </c>
      <c r="D5085" t="s">
        <v>583</v>
      </c>
      <c r="E5085" t="s">
        <v>584</v>
      </c>
      <c r="F5085" t="s">
        <v>7773</v>
      </c>
      <c r="G5085" t="s">
        <v>8192</v>
      </c>
      <c r="H5085" t="s">
        <v>178</v>
      </c>
      <c r="I5085" t="s">
        <v>132</v>
      </c>
      <c r="J5085" t="s">
        <v>37</v>
      </c>
      <c r="K5085" t="s">
        <v>586</v>
      </c>
      <c r="L5085" t="s">
        <v>39</v>
      </c>
      <c r="M5085">
        <v>5568223</v>
      </c>
      <c r="N5085">
        <v>0</v>
      </c>
      <c r="O5085">
        <v>5568223</v>
      </c>
      <c r="P5085">
        <v>0</v>
      </c>
      <c r="Q5085" t="s">
        <v>8703</v>
      </c>
      <c r="R5085" t="s">
        <v>3167</v>
      </c>
      <c r="S5085" t="s">
        <v>5496</v>
      </c>
      <c r="T5085" t="s">
        <v>588</v>
      </c>
      <c r="U5085" t="s">
        <v>8704</v>
      </c>
      <c r="V5085" t="s">
        <v>8705</v>
      </c>
      <c r="W5085" t="s">
        <v>588</v>
      </c>
      <c r="X5085" t="str">
        <f t="shared" si="79"/>
        <v>Funcionamiento</v>
      </c>
      <c r="Y5085" t="s">
        <v>8192</v>
      </c>
    </row>
    <row r="5086" spans="1:25" x14ac:dyDescent="0.2">
      <c r="A5086" t="s">
        <v>3215</v>
      </c>
      <c r="B5086" t="s">
        <v>8308</v>
      </c>
      <c r="C5086" t="s">
        <v>8702</v>
      </c>
      <c r="D5086" t="s">
        <v>583</v>
      </c>
      <c r="E5086" t="s">
        <v>584</v>
      </c>
      <c r="F5086" t="s">
        <v>7773</v>
      </c>
      <c r="G5086" t="s">
        <v>8192</v>
      </c>
      <c r="H5086" t="s">
        <v>180</v>
      </c>
      <c r="I5086" t="s">
        <v>134</v>
      </c>
      <c r="J5086" t="s">
        <v>37</v>
      </c>
      <c r="K5086" t="s">
        <v>586</v>
      </c>
      <c r="L5086" t="s">
        <v>39</v>
      </c>
      <c r="M5086">
        <v>432840</v>
      </c>
      <c r="N5086">
        <v>0</v>
      </c>
      <c r="O5086">
        <v>432840</v>
      </c>
      <c r="P5086">
        <v>0</v>
      </c>
      <c r="Q5086" t="s">
        <v>8703</v>
      </c>
      <c r="R5086" t="s">
        <v>3167</v>
      </c>
      <c r="S5086" t="s">
        <v>5496</v>
      </c>
      <c r="T5086" t="s">
        <v>588</v>
      </c>
      <c r="U5086" t="s">
        <v>8704</v>
      </c>
      <c r="V5086" t="s">
        <v>8705</v>
      </c>
      <c r="W5086" t="s">
        <v>588</v>
      </c>
      <c r="X5086" t="str">
        <f t="shared" si="79"/>
        <v>Funcionamiento</v>
      </c>
      <c r="Y5086" t="s">
        <v>8192</v>
      </c>
    </row>
    <row r="5087" spans="1:25" x14ac:dyDescent="0.2">
      <c r="A5087" t="s">
        <v>3215</v>
      </c>
      <c r="B5087" t="s">
        <v>8308</v>
      </c>
      <c r="C5087" t="s">
        <v>8702</v>
      </c>
      <c r="D5087" t="s">
        <v>583</v>
      </c>
      <c r="E5087" t="s">
        <v>584</v>
      </c>
      <c r="F5087" t="s">
        <v>7773</v>
      </c>
      <c r="G5087" t="s">
        <v>8192</v>
      </c>
      <c r="H5087" t="s">
        <v>164</v>
      </c>
      <c r="I5087" t="s">
        <v>118</v>
      </c>
      <c r="J5087" t="s">
        <v>37</v>
      </c>
      <c r="K5087" t="s">
        <v>586</v>
      </c>
      <c r="L5087" t="s">
        <v>39</v>
      </c>
      <c r="M5087">
        <v>35586752</v>
      </c>
      <c r="N5087">
        <v>0</v>
      </c>
      <c r="O5087">
        <v>35586752</v>
      </c>
      <c r="P5087">
        <v>0</v>
      </c>
      <c r="Q5087" t="s">
        <v>8703</v>
      </c>
      <c r="R5087" t="s">
        <v>3167</v>
      </c>
      <c r="S5087" t="s">
        <v>5496</v>
      </c>
      <c r="T5087" t="s">
        <v>588</v>
      </c>
      <c r="U5087" t="s">
        <v>8704</v>
      </c>
      <c r="V5087" t="s">
        <v>8705</v>
      </c>
      <c r="W5087" t="s">
        <v>588</v>
      </c>
      <c r="X5087" t="str">
        <f t="shared" si="79"/>
        <v>Funcionamiento</v>
      </c>
      <c r="Y5087" t="s">
        <v>8192</v>
      </c>
    </row>
    <row r="5088" spans="1:25" x14ac:dyDescent="0.2">
      <c r="A5088" t="s">
        <v>3160</v>
      </c>
      <c r="B5088" t="s">
        <v>8303</v>
      </c>
      <c r="C5088" t="s">
        <v>8706</v>
      </c>
      <c r="D5088" t="s">
        <v>583</v>
      </c>
      <c r="E5088" t="s">
        <v>584</v>
      </c>
      <c r="F5088" t="s">
        <v>7773</v>
      </c>
      <c r="G5088" t="s">
        <v>8192</v>
      </c>
      <c r="H5088" t="s">
        <v>177</v>
      </c>
      <c r="I5088" t="s">
        <v>131</v>
      </c>
      <c r="J5088" t="s">
        <v>37</v>
      </c>
      <c r="K5088" t="s">
        <v>586</v>
      </c>
      <c r="L5088" t="s">
        <v>39</v>
      </c>
      <c r="M5088">
        <v>884200</v>
      </c>
      <c r="N5088">
        <v>0</v>
      </c>
      <c r="O5088">
        <v>884200</v>
      </c>
      <c r="P5088">
        <v>0</v>
      </c>
      <c r="Q5088" t="s">
        <v>8707</v>
      </c>
      <c r="R5088" t="s">
        <v>3245</v>
      </c>
      <c r="S5088" t="s">
        <v>3472</v>
      </c>
      <c r="T5088" t="s">
        <v>588</v>
      </c>
      <c r="U5088" t="s">
        <v>8708</v>
      </c>
      <c r="V5088" t="s">
        <v>8709</v>
      </c>
      <c r="W5088" t="s">
        <v>588</v>
      </c>
      <c r="X5088" t="str">
        <f t="shared" si="79"/>
        <v>Funcionamiento</v>
      </c>
      <c r="Y5088" t="s">
        <v>8192</v>
      </c>
    </row>
    <row r="5089" spans="1:25" x14ac:dyDescent="0.2">
      <c r="A5089" t="s">
        <v>3160</v>
      </c>
      <c r="B5089" t="s">
        <v>8303</v>
      </c>
      <c r="C5089" t="s">
        <v>8706</v>
      </c>
      <c r="D5089" t="s">
        <v>583</v>
      </c>
      <c r="E5089" t="s">
        <v>584</v>
      </c>
      <c r="F5089" t="s">
        <v>7773</v>
      </c>
      <c r="G5089" t="s">
        <v>8192</v>
      </c>
      <c r="H5089" t="s">
        <v>172</v>
      </c>
      <c r="I5089" t="s">
        <v>126</v>
      </c>
      <c r="J5089" t="s">
        <v>37</v>
      </c>
      <c r="K5089" t="s">
        <v>586</v>
      </c>
      <c r="L5089" t="s">
        <v>39</v>
      </c>
      <c r="M5089">
        <v>4639800</v>
      </c>
      <c r="N5089">
        <v>0</v>
      </c>
      <c r="O5089">
        <v>4639800</v>
      </c>
      <c r="P5089">
        <v>0</v>
      </c>
      <c r="Q5089" t="s">
        <v>8707</v>
      </c>
      <c r="R5089" t="s">
        <v>3245</v>
      </c>
      <c r="S5089" t="s">
        <v>3472</v>
      </c>
      <c r="T5089" t="s">
        <v>588</v>
      </c>
      <c r="U5089" t="s">
        <v>8708</v>
      </c>
      <c r="V5089" t="s">
        <v>8709</v>
      </c>
      <c r="W5089" t="s">
        <v>588</v>
      </c>
      <c r="X5089" t="str">
        <f t="shared" si="79"/>
        <v>Funcionamiento</v>
      </c>
      <c r="Y5089" t="s">
        <v>8192</v>
      </c>
    </row>
    <row r="5090" spans="1:25" x14ac:dyDescent="0.2">
      <c r="A5090" t="s">
        <v>3160</v>
      </c>
      <c r="B5090" t="s">
        <v>8303</v>
      </c>
      <c r="C5090" t="s">
        <v>8706</v>
      </c>
      <c r="D5090" t="s">
        <v>583</v>
      </c>
      <c r="E5090" t="s">
        <v>584</v>
      </c>
      <c r="F5090" t="s">
        <v>7773</v>
      </c>
      <c r="G5090" t="s">
        <v>8192</v>
      </c>
      <c r="H5090" t="s">
        <v>176</v>
      </c>
      <c r="I5090" t="s">
        <v>130</v>
      </c>
      <c r="J5090" t="s">
        <v>37</v>
      </c>
      <c r="K5090" t="s">
        <v>586</v>
      </c>
      <c r="L5090" t="s">
        <v>39</v>
      </c>
      <c r="M5090">
        <v>1326200</v>
      </c>
      <c r="N5090">
        <v>0</v>
      </c>
      <c r="O5090">
        <v>1326200</v>
      </c>
      <c r="P5090">
        <v>0</v>
      </c>
      <c r="Q5090" t="s">
        <v>8707</v>
      </c>
      <c r="R5090" t="s">
        <v>3245</v>
      </c>
      <c r="S5090" t="s">
        <v>3472</v>
      </c>
      <c r="T5090" t="s">
        <v>588</v>
      </c>
      <c r="U5090" t="s">
        <v>8708</v>
      </c>
      <c r="V5090" t="s">
        <v>8709</v>
      </c>
      <c r="W5090" t="s">
        <v>588</v>
      </c>
      <c r="X5090" t="str">
        <f t="shared" si="79"/>
        <v>Funcionamiento</v>
      </c>
      <c r="Y5090" t="s">
        <v>8192</v>
      </c>
    </row>
    <row r="5091" spans="1:25" x14ac:dyDescent="0.2">
      <c r="A5091" t="s">
        <v>3160</v>
      </c>
      <c r="B5091" t="s">
        <v>8303</v>
      </c>
      <c r="C5091" t="s">
        <v>8706</v>
      </c>
      <c r="D5091" t="s">
        <v>583</v>
      </c>
      <c r="E5091" t="s">
        <v>584</v>
      </c>
      <c r="F5091" t="s">
        <v>7773</v>
      </c>
      <c r="G5091" t="s">
        <v>8192</v>
      </c>
      <c r="H5091" t="s">
        <v>175</v>
      </c>
      <c r="I5091" t="s">
        <v>129</v>
      </c>
      <c r="J5091" t="s">
        <v>37</v>
      </c>
      <c r="K5091" t="s">
        <v>586</v>
      </c>
      <c r="L5091" t="s">
        <v>39</v>
      </c>
      <c r="M5091">
        <v>451200</v>
      </c>
      <c r="N5091">
        <v>0</v>
      </c>
      <c r="O5091">
        <v>451200</v>
      </c>
      <c r="P5091">
        <v>0</v>
      </c>
      <c r="Q5091" t="s">
        <v>8707</v>
      </c>
      <c r="R5091" t="s">
        <v>3245</v>
      </c>
      <c r="S5091" t="s">
        <v>3472</v>
      </c>
      <c r="T5091" t="s">
        <v>588</v>
      </c>
      <c r="U5091" t="s">
        <v>8708</v>
      </c>
      <c r="V5091" t="s">
        <v>8709</v>
      </c>
      <c r="W5091" t="s">
        <v>588</v>
      </c>
      <c r="X5091" t="str">
        <f t="shared" si="79"/>
        <v>Funcionamiento</v>
      </c>
      <c r="Y5091" t="s">
        <v>8192</v>
      </c>
    </row>
    <row r="5092" spans="1:25" x14ac:dyDescent="0.2">
      <c r="A5092" t="s">
        <v>3160</v>
      </c>
      <c r="B5092" t="s">
        <v>8303</v>
      </c>
      <c r="C5092" t="s">
        <v>8706</v>
      </c>
      <c r="D5092" t="s">
        <v>583</v>
      </c>
      <c r="E5092" t="s">
        <v>584</v>
      </c>
      <c r="F5092" t="s">
        <v>7773</v>
      </c>
      <c r="G5092" t="s">
        <v>8192</v>
      </c>
      <c r="H5092" t="s">
        <v>173</v>
      </c>
      <c r="I5092" t="s">
        <v>127</v>
      </c>
      <c r="J5092" t="s">
        <v>37</v>
      </c>
      <c r="K5092" t="s">
        <v>586</v>
      </c>
      <c r="L5092" t="s">
        <v>39</v>
      </c>
      <c r="M5092">
        <v>3286800</v>
      </c>
      <c r="N5092">
        <v>0</v>
      </c>
      <c r="O5092">
        <v>3286800</v>
      </c>
      <c r="P5092">
        <v>0</v>
      </c>
      <c r="Q5092" t="s">
        <v>8707</v>
      </c>
      <c r="R5092" t="s">
        <v>3245</v>
      </c>
      <c r="S5092" t="s">
        <v>3472</v>
      </c>
      <c r="T5092" t="s">
        <v>588</v>
      </c>
      <c r="U5092" t="s">
        <v>8708</v>
      </c>
      <c r="V5092" t="s">
        <v>8709</v>
      </c>
      <c r="W5092" t="s">
        <v>588</v>
      </c>
      <c r="X5092" t="str">
        <f t="shared" si="79"/>
        <v>Funcionamiento</v>
      </c>
      <c r="Y5092" t="s">
        <v>8192</v>
      </c>
    </row>
    <row r="5093" spans="1:25" x14ac:dyDescent="0.2">
      <c r="A5093" t="s">
        <v>3160</v>
      </c>
      <c r="B5093" t="s">
        <v>8303</v>
      </c>
      <c r="C5093" t="s">
        <v>8706</v>
      </c>
      <c r="D5093" t="s">
        <v>583</v>
      </c>
      <c r="E5093" t="s">
        <v>584</v>
      </c>
      <c r="F5093" t="s">
        <v>7773</v>
      </c>
      <c r="G5093" t="s">
        <v>8192</v>
      </c>
      <c r="H5093" t="s">
        <v>174</v>
      </c>
      <c r="I5093" t="s">
        <v>128</v>
      </c>
      <c r="J5093" t="s">
        <v>37</v>
      </c>
      <c r="K5093" t="s">
        <v>586</v>
      </c>
      <c r="L5093" t="s">
        <v>39</v>
      </c>
      <c r="M5093">
        <v>1767800</v>
      </c>
      <c r="N5093">
        <v>0</v>
      </c>
      <c r="O5093">
        <v>1767800</v>
      </c>
      <c r="P5093">
        <v>0</v>
      </c>
      <c r="Q5093" t="s">
        <v>8707</v>
      </c>
      <c r="R5093" t="s">
        <v>3245</v>
      </c>
      <c r="S5093" t="s">
        <v>3472</v>
      </c>
      <c r="T5093" t="s">
        <v>588</v>
      </c>
      <c r="U5093" t="s">
        <v>8708</v>
      </c>
      <c r="V5093" t="s">
        <v>8709</v>
      </c>
      <c r="W5093" t="s">
        <v>588</v>
      </c>
      <c r="X5093" t="str">
        <f t="shared" si="79"/>
        <v>Funcionamiento</v>
      </c>
      <c r="Y5093" t="s">
        <v>8192</v>
      </c>
    </row>
    <row r="5094" spans="1:25" x14ac:dyDescent="0.2">
      <c r="A5094" t="s">
        <v>3150</v>
      </c>
      <c r="B5094" t="s">
        <v>8807</v>
      </c>
      <c r="C5094" t="s">
        <v>10200</v>
      </c>
      <c r="D5094" t="s">
        <v>583</v>
      </c>
      <c r="E5094" t="s">
        <v>584</v>
      </c>
      <c r="F5094" t="s">
        <v>3090</v>
      </c>
      <c r="G5094" t="s">
        <v>8192</v>
      </c>
      <c r="H5094" t="s">
        <v>198</v>
      </c>
      <c r="I5094" t="s">
        <v>157</v>
      </c>
      <c r="J5094" t="s">
        <v>37</v>
      </c>
      <c r="K5094" t="s">
        <v>709</v>
      </c>
      <c r="L5094" t="s">
        <v>39</v>
      </c>
      <c r="M5094">
        <v>10000000</v>
      </c>
      <c r="N5094">
        <v>0</v>
      </c>
      <c r="O5094">
        <v>10000000</v>
      </c>
      <c r="P5094">
        <v>0</v>
      </c>
      <c r="Q5094" t="s">
        <v>10201</v>
      </c>
      <c r="R5094" t="s">
        <v>3262</v>
      </c>
      <c r="S5094" t="s">
        <v>4840</v>
      </c>
      <c r="T5094" t="s">
        <v>588</v>
      </c>
      <c r="U5094" t="s">
        <v>588</v>
      </c>
      <c r="V5094" t="s">
        <v>588</v>
      </c>
      <c r="W5094" t="s">
        <v>588</v>
      </c>
      <c r="X5094" t="str">
        <f t="shared" si="79"/>
        <v>Inversión</v>
      </c>
      <c r="Y5094" t="s">
        <v>708</v>
      </c>
    </row>
    <row r="5095" spans="1:25" x14ac:dyDescent="0.2">
      <c r="A5095" t="s">
        <v>3223</v>
      </c>
      <c r="B5095" t="s">
        <v>8753</v>
      </c>
      <c r="C5095" t="s">
        <v>10202</v>
      </c>
      <c r="D5095" t="s">
        <v>583</v>
      </c>
      <c r="E5095" t="s">
        <v>584</v>
      </c>
      <c r="F5095" t="s">
        <v>7773</v>
      </c>
      <c r="G5095" t="s">
        <v>8192</v>
      </c>
      <c r="H5095" t="s">
        <v>172</v>
      </c>
      <c r="I5095" t="s">
        <v>126</v>
      </c>
      <c r="J5095" t="s">
        <v>37</v>
      </c>
      <c r="K5095" t="s">
        <v>586</v>
      </c>
      <c r="L5095" t="s">
        <v>39</v>
      </c>
      <c r="M5095">
        <v>5217600</v>
      </c>
      <c r="N5095">
        <v>0</v>
      </c>
      <c r="O5095">
        <v>5217600</v>
      </c>
      <c r="P5095">
        <v>0</v>
      </c>
      <c r="Q5095" t="s">
        <v>10203</v>
      </c>
      <c r="R5095" t="s">
        <v>3178</v>
      </c>
      <c r="S5095" t="s">
        <v>3796</v>
      </c>
      <c r="T5095" t="s">
        <v>588</v>
      </c>
      <c r="U5095" t="s">
        <v>12108</v>
      </c>
      <c r="V5095" t="s">
        <v>12109</v>
      </c>
      <c r="W5095" t="s">
        <v>588</v>
      </c>
      <c r="X5095" t="str">
        <f t="shared" si="79"/>
        <v>Funcionamiento</v>
      </c>
      <c r="Y5095" t="s">
        <v>8192</v>
      </c>
    </row>
    <row r="5096" spans="1:25" x14ac:dyDescent="0.2">
      <c r="A5096" t="s">
        <v>3223</v>
      </c>
      <c r="B5096" t="s">
        <v>8753</v>
      </c>
      <c r="C5096" t="s">
        <v>10202</v>
      </c>
      <c r="D5096" t="s">
        <v>583</v>
      </c>
      <c r="E5096" t="s">
        <v>584</v>
      </c>
      <c r="F5096" t="s">
        <v>7773</v>
      </c>
      <c r="G5096" t="s">
        <v>8192</v>
      </c>
      <c r="H5096" t="s">
        <v>174</v>
      </c>
      <c r="I5096" t="s">
        <v>128</v>
      </c>
      <c r="J5096" t="s">
        <v>37</v>
      </c>
      <c r="K5096" t="s">
        <v>586</v>
      </c>
      <c r="L5096" t="s">
        <v>39</v>
      </c>
      <c r="M5096">
        <v>1814000</v>
      </c>
      <c r="N5096">
        <v>0</v>
      </c>
      <c r="O5096">
        <v>1814000</v>
      </c>
      <c r="P5096">
        <v>0</v>
      </c>
      <c r="Q5096" t="s">
        <v>10203</v>
      </c>
      <c r="R5096" t="s">
        <v>3178</v>
      </c>
      <c r="S5096" t="s">
        <v>3796</v>
      </c>
      <c r="T5096" t="s">
        <v>588</v>
      </c>
      <c r="U5096" t="s">
        <v>12108</v>
      </c>
      <c r="V5096" t="s">
        <v>12109</v>
      </c>
      <c r="W5096" t="s">
        <v>588</v>
      </c>
      <c r="X5096" t="str">
        <f t="shared" si="79"/>
        <v>Funcionamiento</v>
      </c>
      <c r="Y5096" t="s">
        <v>8192</v>
      </c>
    </row>
    <row r="5097" spans="1:25" x14ac:dyDescent="0.2">
      <c r="A5097" t="s">
        <v>3223</v>
      </c>
      <c r="B5097" t="s">
        <v>8753</v>
      </c>
      <c r="C5097" t="s">
        <v>10202</v>
      </c>
      <c r="D5097" t="s">
        <v>583</v>
      </c>
      <c r="E5097" t="s">
        <v>584</v>
      </c>
      <c r="F5097" t="s">
        <v>7773</v>
      </c>
      <c r="G5097" t="s">
        <v>8192</v>
      </c>
      <c r="H5097" t="s">
        <v>176</v>
      </c>
      <c r="I5097" t="s">
        <v>130</v>
      </c>
      <c r="J5097" t="s">
        <v>37</v>
      </c>
      <c r="K5097" t="s">
        <v>586</v>
      </c>
      <c r="L5097" t="s">
        <v>39</v>
      </c>
      <c r="M5097">
        <v>1360700</v>
      </c>
      <c r="N5097">
        <v>0</v>
      </c>
      <c r="O5097">
        <v>1360700</v>
      </c>
      <c r="P5097">
        <v>0</v>
      </c>
      <c r="Q5097" t="s">
        <v>10203</v>
      </c>
      <c r="R5097" t="s">
        <v>3178</v>
      </c>
      <c r="S5097" t="s">
        <v>3796</v>
      </c>
      <c r="T5097" t="s">
        <v>588</v>
      </c>
      <c r="U5097" t="s">
        <v>12108</v>
      </c>
      <c r="V5097" t="s">
        <v>12109</v>
      </c>
      <c r="W5097" t="s">
        <v>588</v>
      </c>
      <c r="X5097" t="str">
        <f t="shared" si="79"/>
        <v>Funcionamiento</v>
      </c>
      <c r="Y5097" t="s">
        <v>8192</v>
      </c>
    </row>
    <row r="5098" spans="1:25" x14ac:dyDescent="0.2">
      <c r="A5098" t="s">
        <v>3223</v>
      </c>
      <c r="B5098" t="s">
        <v>8753</v>
      </c>
      <c r="C5098" t="s">
        <v>10202</v>
      </c>
      <c r="D5098" t="s">
        <v>583</v>
      </c>
      <c r="E5098" t="s">
        <v>584</v>
      </c>
      <c r="F5098" t="s">
        <v>7773</v>
      </c>
      <c r="G5098" t="s">
        <v>8192</v>
      </c>
      <c r="H5098" t="s">
        <v>177</v>
      </c>
      <c r="I5098" t="s">
        <v>131</v>
      </c>
      <c r="J5098" t="s">
        <v>37</v>
      </c>
      <c r="K5098" t="s">
        <v>586</v>
      </c>
      <c r="L5098" t="s">
        <v>39</v>
      </c>
      <c r="M5098">
        <v>907500</v>
      </c>
      <c r="N5098">
        <v>0</v>
      </c>
      <c r="O5098">
        <v>907500</v>
      </c>
      <c r="P5098">
        <v>0</v>
      </c>
      <c r="Q5098" t="s">
        <v>10203</v>
      </c>
      <c r="R5098" t="s">
        <v>3178</v>
      </c>
      <c r="S5098" t="s">
        <v>3796</v>
      </c>
      <c r="T5098" t="s">
        <v>588</v>
      </c>
      <c r="U5098" t="s">
        <v>12108</v>
      </c>
      <c r="V5098" t="s">
        <v>12109</v>
      </c>
      <c r="W5098" t="s">
        <v>588</v>
      </c>
      <c r="X5098" t="str">
        <f t="shared" si="79"/>
        <v>Funcionamiento</v>
      </c>
      <c r="Y5098" t="s">
        <v>8192</v>
      </c>
    </row>
    <row r="5099" spans="1:25" x14ac:dyDescent="0.2">
      <c r="A5099" t="s">
        <v>3223</v>
      </c>
      <c r="B5099" t="s">
        <v>8753</v>
      </c>
      <c r="C5099" t="s">
        <v>10202</v>
      </c>
      <c r="D5099" t="s">
        <v>583</v>
      </c>
      <c r="E5099" t="s">
        <v>584</v>
      </c>
      <c r="F5099" t="s">
        <v>7773</v>
      </c>
      <c r="G5099" t="s">
        <v>8192</v>
      </c>
      <c r="H5099" t="s">
        <v>173</v>
      </c>
      <c r="I5099" t="s">
        <v>127</v>
      </c>
      <c r="J5099" t="s">
        <v>37</v>
      </c>
      <c r="K5099" t="s">
        <v>586</v>
      </c>
      <c r="L5099" t="s">
        <v>39</v>
      </c>
      <c r="M5099">
        <v>3696200</v>
      </c>
      <c r="N5099">
        <v>0</v>
      </c>
      <c r="O5099">
        <v>3696200</v>
      </c>
      <c r="P5099">
        <v>0</v>
      </c>
      <c r="Q5099" t="s">
        <v>10203</v>
      </c>
      <c r="R5099" t="s">
        <v>3178</v>
      </c>
      <c r="S5099" t="s">
        <v>3796</v>
      </c>
      <c r="T5099" t="s">
        <v>588</v>
      </c>
      <c r="U5099" t="s">
        <v>12108</v>
      </c>
      <c r="V5099" t="s">
        <v>12109</v>
      </c>
      <c r="W5099" t="s">
        <v>588</v>
      </c>
      <c r="X5099" t="str">
        <f t="shared" si="79"/>
        <v>Funcionamiento</v>
      </c>
      <c r="Y5099" t="s">
        <v>8192</v>
      </c>
    </row>
    <row r="5100" spans="1:25" x14ac:dyDescent="0.2">
      <c r="A5100" t="s">
        <v>3223</v>
      </c>
      <c r="B5100" t="s">
        <v>8753</v>
      </c>
      <c r="C5100" t="s">
        <v>10202</v>
      </c>
      <c r="D5100" t="s">
        <v>583</v>
      </c>
      <c r="E5100" t="s">
        <v>584</v>
      </c>
      <c r="F5100" t="s">
        <v>7773</v>
      </c>
      <c r="G5100" t="s">
        <v>8192</v>
      </c>
      <c r="H5100" t="s">
        <v>175</v>
      </c>
      <c r="I5100" t="s">
        <v>129</v>
      </c>
      <c r="J5100" t="s">
        <v>37</v>
      </c>
      <c r="K5100" t="s">
        <v>586</v>
      </c>
      <c r="L5100" t="s">
        <v>39</v>
      </c>
      <c r="M5100">
        <v>463600</v>
      </c>
      <c r="N5100">
        <v>0</v>
      </c>
      <c r="O5100">
        <v>463600</v>
      </c>
      <c r="P5100">
        <v>0</v>
      </c>
      <c r="Q5100" t="s">
        <v>10203</v>
      </c>
      <c r="R5100" t="s">
        <v>3178</v>
      </c>
      <c r="S5100" t="s">
        <v>3796</v>
      </c>
      <c r="T5100" t="s">
        <v>588</v>
      </c>
      <c r="U5100" t="s">
        <v>12108</v>
      </c>
      <c r="V5100" t="s">
        <v>12109</v>
      </c>
      <c r="W5100" t="s">
        <v>588</v>
      </c>
      <c r="X5100" t="str">
        <f t="shared" si="79"/>
        <v>Funcionamiento</v>
      </c>
      <c r="Y5100" t="s">
        <v>8192</v>
      </c>
    </row>
    <row r="5101" spans="1:25" x14ac:dyDescent="0.2">
      <c r="A5101" t="s">
        <v>3229</v>
      </c>
      <c r="B5101" t="s">
        <v>8753</v>
      </c>
      <c r="C5101" t="s">
        <v>10204</v>
      </c>
      <c r="D5101" t="s">
        <v>583</v>
      </c>
      <c r="E5101" t="s">
        <v>584</v>
      </c>
      <c r="F5101" t="s">
        <v>7773</v>
      </c>
      <c r="G5101" t="s">
        <v>8192</v>
      </c>
      <c r="H5101" t="s">
        <v>166</v>
      </c>
      <c r="I5101" t="s">
        <v>120</v>
      </c>
      <c r="J5101" t="s">
        <v>37</v>
      </c>
      <c r="K5101" t="s">
        <v>586</v>
      </c>
      <c r="L5101" t="s">
        <v>39</v>
      </c>
      <c r="M5101">
        <v>711655</v>
      </c>
      <c r="N5101">
        <v>0</v>
      </c>
      <c r="O5101">
        <v>711655</v>
      </c>
      <c r="P5101">
        <v>0</v>
      </c>
      <c r="Q5101" t="s">
        <v>10205</v>
      </c>
      <c r="R5101" t="s">
        <v>3265</v>
      </c>
      <c r="S5101" t="s">
        <v>8315</v>
      </c>
      <c r="T5101" t="s">
        <v>588</v>
      </c>
      <c r="U5101" t="s">
        <v>12110</v>
      </c>
      <c r="V5101" t="s">
        <v>12111</v>
      </c>
      <c r="W5101" t="s">
        <v>588</v>
      </c>
      <c r="X5101" t="str">
        <f t="shared" si="79"/>
        <v>Funcionamiento</v>
      </c>
      <c r="Y5101" t="s">
        <v>8192</v>
      </c>
    </row>
    <row r="5102" spans="1:25" x14ac:dyDescent="0.2">
      <c r="A5102" t="s">
        <v>3229</v>
      </c>
      <c r="B5102" t="s">
        <v>8753</v>
      </c>
      <c r="C5102" t="s">
        <v>10204</v>
      </c>
      <c r="D5102" t="s">
        <v>583</v>
      </c>
      <c r="E5102" t="s">
        <v>584</v>
      </c>
      <c r="F5102" t="s">
        <v>7773</v>
      </c>
      <c r="G5102" t="s">
        <v>8192</v>
      </c>
      <c r="H5102" t="s">
        <v>164</v>
      </c>
      <c r="I5102" t="s">
        <v>118</v>
      </c>
      <c r="J5102" t="s">
        <v>37</v>
      </c>
      <c r="K5102" t="s">
        <v>586</v>
      </c>
      <c r="L5102" t="s">
        <v>39</v>
      </c>
      <c r="M5102">
        <v>36924603</v>
      </c>
      <c r="N5102">
        <v>0</v>
      </c>
      <c r="O5102">
        <v>36924603</v>
      </c>
      <c r="P5102">
        <v>0</v>
      </c>
      <c r="Q5102" t="s">
        <v>10205</v>
      </c>
      <c r="R5102" t="s">
        <v>3265</v>
      </c>
      <c r="S5102" t="s">
        <v>8315</v>
      </c>
      <c r="T5102" t="s">
        <v>588</v>
      </c>
      <c r="U5102" t="s">
        <v>12110</v>
      </c>
      <c r="V5102" t="s">
        <v>12111</v>
      </c>
      <c r="W5102" t="s">
        <v>588</v>
      </c>
      <c r="X5102" t="str">
        <f t="shared" si="79"/>
        <v>Funcionamiento</v>
      </c>
      <c r="Y5102" t="s">
        <v>8192</v>
      </c>
    </row>
    <row r="5103" spans="1:25" x14ac:dyDescent="0.2">
      <c r="A5103" t="s">
        <v>3229</v>
      </c>
      <c r="B5103" t="s">
        <v>8753</v>
      </c>
      <c r="C5103" t="s">
        <v>10204</v>
      </c>
      <c r="D5103" t="s">
        <v>583</v>
      </c>
      <c r="E5103" t="s">
        <v>584</v>
      </c>
      <c r="F5103" t="s">
        <v>7773</v>
      </c>
      <c r="G5103" t="s">
        <v>8192</v>
      </c>
      <c r="H5103" t="s">
        <v>170</v>
      </c>
      <c r="I5103" t="s">
        <v>124</v>
      </c>
      <c r="J5103" t="s">
        <v>37</v>
      </c>
      <c r="K5103" t="s">
        <v>586</v>
      </c>
      <c r="L5103" t="s">
        <v>39</v>
      </c>
      <c r="M5103">
        <v>50645466</v>
      </c>
      <c r="N5103">
        <v>0</v>
      </c>
      <c r="O5103">
        <v>50645466</v>
      </c>
      <c r="P5103">
        <v>0</v>
      </c>
      <c r="Q5103" t="s">
        <v>10205</v>
      </c>
      <c r="R5103" t="s">
        <v>3265</v>
      </c>
      <c r="S5103" t="s">
        <v>8315</v>
      </c>
      <c r="T5103" t="s">
        <v>588</v>
      </c>
      <c r="U5103" t="s">
        <v>12110</v>
      </c>
      <c r="V5103" t="s">
        <v>12111</v>
      </c>
      <c r="W5103" t="s">
        <v>588</v>
      </c>
      <c r="X5103" t="str">
        <f t="shared" si="79"/>
        <v>Funcionamiento</v>
      </c>
      <c r="Y5103" t="s">
        <v>8192</v>
      </c>
    </row>
    <row r="5104" spans="1:25" x14ac:dyDescent="0.2">
      <c r="A5104" t="s">
        <v>3229</v>
      </c>
      <c r="B5104" t="s">
        <v>8753</v>
      </c>
      <c r="C5104" t="s">
        <v>10204</v>
      </c>
      <c r="D5104" t="s">
        <v>583</v>
      </c>
      <c r="E5104" t="s">
        <v>584</v>
      </c>
      <c r="F5104" t="s">
        <v>7773</v>
      </c>
      <c r="G5104" t="s">
        <v>8192</v>
      </c>
      <c r="H5104" t="s">
        <v>169</v>
      </c>
      <c r="I5104" t="s">
        <v>123</v>
      </c>
      <c r="J5104" t="s">
        <v>37</v>
      </c>
      <c r="K5104" t="s">
        <v>586</v>
      </c>
      <c r="L5104" t="s">
        <v>39</v>
      </c>
      <c r="M5104">
        <v>1192595</v>
      </c>
      <c r="N5104">
        <v>0</v>
      </c>
      <c r="O5104">
        <v>1192595</v>
      </c>
      <c r="P5104">
        <v>0</v>
      </c>
      <c r="Q5104" t="s">
        <v>10205</v>
      </c>
      <c r="R5104" t="s">
        <v>3265</v>
      </c>
      <c r="S5104" t="s">
        <v>8315</v>
      </c>
      <c r="T5104" t="s">
        <v>588</v>
      </c>
      <c r="U5104" t="s">
        <v>12110</v>
      </c>
      <c r="V5104" t="s">
        <v>12111</v>
      </c>
      <c r="W5104" t="s">
        <v>588</v>
      </c>
      <c r="X5104" t="str">
        <f t="shared" si="79"/>
        <v>Funcionamiento</v>
      </c>
      <c r="Y5104" t="s">
        <v>8192</v>
      </c>
    </row>
    <row r="5105" spans="1:25" x14ac:dyDescent="0.2">
      <c r="A5105" t="s">
        <v>3229</v>
      </c>
      <c r="B5105" t="s">
        <v>8753</v>
      </c>
      <c r="C5105" t="s">
        <v>10204</v>
      </c>
      <c r="D5105" t="s">
        <v>583</v>
      </c>
      <c r="E5105" t="s">
        <v>584</v>
      </c>
      <c r="F5105" t="s">
        <v>7773</v>
      </c>
      <c r="G5105" t="s">
        <v>8192</v>
      </c>
      <c r="H5105" t="s">
        <v>557</v>
      </c>
      <c r="I5105" t="s">
        <v>3221</v>
      </c>
      <c r="J5105" t="s">
        <v>37</v>
      </c>
      <c r="K5105" t="s">
        <v>586</v>
      </c>
      <c r="L5105" t="s">
        <v>39</v>
      </c>
      <c r="M5105">
        <v>942829</v>
      </c>
      <c r="N5105">
        <v>0</v>
      </c>
      <c r="O5105">
        <v>942829</v>
      </c>
      <c r="P5105">
        <v>0</v>
      </c>
      <c r="Q5105" t="s">
        <v>10205</v>
      </c>
      <c r="R5105" t="s">
        <v>3265</v>
      </c>
      <c r="S5105" t="s">
        <v>8315</v>
      </c>
      <c r="T5105" t="s">
        <v>588</v>
      </c>
      <c r="U5105" t="s">
        <v>12110</v>
      </c>
      <c r="V5105" t="s">
        <v>12111</v>
      </c>
      <c r="W5105" t="s">
        <v>588</v>
      </c>
      <c r="X5105" t="str">
        <f t="shared" si="79"/>
        <v>Funcionamiento</v>
      </c>
      <c r="Y5105" t="s">
        <v>8192</v>
      </c>
    </row>
    <row r="5106" spans="1:25" x14ac:dyDescent="0.2">
      <c r="A5106" t="s">
        <v>3229</v>
      </c>
      <c r="B5106" t="s">
        <v>8753</v>
      </c>
      <c r="C5106" t="s">
        <v>10204</v>
      </c>
      <c r="D5106" t="s">
        <v>583</v>
      </c>
      <c r="E5106" t="s">
        <v>584</v>
      </c>
      <c r="F5106" t="s">
        <v>7773</v>
      </c>
      <c r="G5106" t="s">
        <v>8192</v>
      </c>
      <c r="H5106" t="s">
        <v>181</v>
      </c>
      <c r="I5106" t="s">
        <v>135</v>
      </c>
      <c r="J5106" t="s">
        <v>37</v>
      </c>
      <c r="K5106" t="s">
        <v>586</v>
      </c>
      <c r="L5106" t="s">
        <v>39</v>
      </c>
      <c r="M5106">
        <v>2354967</v>
      </c>
      <c r="N5106">
        <v>0</v>
      </c>
      <c r="O5106">
        <v>2354967</v>
      </c>
      <c r="P5106">
        <v>0</v>
      </c>
      <c r="Q5106" t="s">
        <v>10205</v>
      </c>
      <c r="R5106" t="s">
        <v>3265</v>
      </c>
      <c r="S5106" t="s">
        <v>8315</v>
      </c>
      <c r="T5106" t="s">
        <v>588</v>
      </c>
      <c r="U5106" t="s">
        <v>12110</v>
      </c>
      <c r="V5106" t="s">
        <v>12111</v>
      </c>
      <c r="W5106" t="s">
        <v>588</v>
      </c>
      <c r="X5106" t="str">
        <f t="shared" si="79"/>
        <v>Funcionamiento</v>
      </c>
      <c r="Y5106" t="s">
        <v>8192</v>
      </c>
    </row>
    <row r="5107" spans="1:25" x14ac:dyDescent="0.2">
      <c r="A5107" t="s">
        <v>3235</v>
      </c>
      <c r="B5107" t="s">
        <v>12112</v>
      </c>
      <c r="C5107" t="s">
        <v>12113</v>
      </c>
      <c r="D5107" t="s">
        <v>583</v>
      </c>
      <c r="E5107" t="s">
        <v>602</v>
      </c>
      <c r="F5107" t="s">
        <v>7773</v>
      </c>
      <c r="G5107" t="s">
        <v>8192</v>
      </c>
      <c r="H5107" t="s">
        <v>101</v>
      </c>
      <c r="I5107" t="s">
        <v>142</v>
      </c>
      <c r="J5107" t="s">
        <v>37</v>
      </c>
      <c r="K5107" t="s">
        <v>586</v>
      </c>
      <c r="L5107" t="s">
        <v>39</v>
      </c>
      <c r="M5107">
        <v>400000</v>
      </c>
      <c r="N5107">
        <v>0</v>
      </c>
      <c r="O5107">
        <v>400000</v>
      </c>
      <c r="P5107">
        <v>400000</v>
      </c>
      <c r="Q5107" t="s">
        <v>12114</v>
      </c>
      <c r="R5107" t="s">
        <v>3184</v>
      </c>
      <c r="S5107" t="s">
        <v>588</v>
      </c>
      <c r="T5107" t="s">
        <v>588</v>
      </c>
      <c r="U5107" t="s">
        <v>588</v>
      </c>
      <c r="V5107" t="s">
        <v>588</v>
      </c>
      <c r="W5107" t="s">
        <v>588</v>
      </c>
      <c r="X5107" t="str">
        <f t="shared" si="79"/>
        <v>Funcionamiento</v>
      </c>
      <c r="Y5107" t="s">
        <v>8192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A28"/>
  <sheetViews>
    <sheetView showGridLines="0" showRowColHeaders="0" tabSelected="1" zoomScale="90" zoomScaleNormal="90" workbookViewId="0"/>
  </sheetViews>
  <sheetFormatPr baseColWidth="10" defaultColWidth="11" defaultRowHeight="16" zeroHeight="1" x14ac:dyDescent="0.2"/>
  <cols>
    <col min="1" max="16" width="11" customWidth="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18</vt:i4>
      </vt:variant>
    </vt:vector>
  </HeadingPairs>
  <TitlesOfParts>
    <vt:vector size="18" baseType="lpstr">
      <vt:lpstr>Validaciones</vt:lpstr>
      <vt:lpstr>archivo_ejec</vt:lpstr>
      <vt:lpstr>Archivo_terri</vt:lpstr>
      <vt:lpstr>Tablas Ingresos</vt:lpstr>
      <vt:lpstr>Archivo_prd</vt:lpstr>
      <vt:lpstr>archivo_reserva</vt:lpstr>
      <vt:lpstr>archivo_PAA</vt:lpstr>
      <vt:lpstr>archivo_CDP</vt:lpstr>
      <vt:lpstr>Inicio</vt:lpstr>
      <vt:lpstr>Resumen Ingresos</vt:lpstr>
      <vt:lpstr>Proyectos</vt:lpstr>
      <vt:lpstr>Territoriales</vt:lpstr>
      <vt:lpstr>Productos</vt:lpstr>
      <vt:lpstr>CDP</vt:lpstr>
      <vt:lpstr>Reservas</vt:lpstr>
      <vt:lpstr>Metas G&amp;P</vt:lpstr>
      <vt:lpstr>Metas PDN</vt:lpstr>
      <vt:lpstr>PAA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Rodriguez</dc:creator>
  <cp:lastModifiedBy>Microsoft Office User</cp:lastModifiedBy>
  <dcterms:created xsi:type="dcterms:W3CDTF">2020-04-21T15:43:09Z</dcterms:created>
  <dcterms:modified xsi:type="dcterms:W3CDTF">2021-01-04T21:29:17Z</dcterms:modified>
</cp:coreProperties>
</file>